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iy02\Desktop\"/>
    </mc:Choice>
  </mc:AlternateContent>
  <xr:revisionPtr revIDLastSave="0" documentId="13_ncr:1_{C4CD8545-3126-42C2-9ED1-2BE2F98839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мета с материалом" sheetId="4" r:id="rId1"/>
    <sheet name="Печать Сметы" sheetId="11" state="hidden" r:id="rId2"/>
    <sheet name="Расходный мат и инстр." sheetId="14" state="hidden" r:id="rId3"/>
    <sheet name="Корректировка материалов" sheetId="15" state="hidden" r:id="rId4"/>
    <sheet name="общее кол-во материалов" sheetId="16" state="hidden" r:id="rId5"/>
  </sheets>
  <definedNames>
    <definedName name="_xlnm._FilterDatabase" localSheetId="1" hidden="1">'Печать Сметы'!$B$10:$G$628</definedName>
    <definedName name="_xlnm._FilterDatabase" localSheetId="2" hidden="1">'Расходный мат и инстр.'!$A$2:$V$243</definedName>
    <definedName name="_xlnm._FilterDatabase" localSheetId="0" hidden="1">'Смета с материалом'!$A$3:$J$2066</definedName>
  </definedNames>
  <calcPr calcId="191029"/>
  <customWorkbookViews>
    <customWorkbookView name="Основание группировки: &quot;Наименование&quot;" guid="{4FA91D1C-A5EC-434D-B97C-04E9C6E2CDA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7" i="16" l="1"/>
  <c r="E426" i="16"/>
  <c r="E425" i="16"/>
  <c r="E424" i="16"/>
  <c r="E423" i="16"/>
  <c r="E422" i="16"/>
  <c r="E421" i="16"/>
  <c r="E420" i="16"/>
  <c r="E419" i="16"/>
  <c r="E418" i="16"/>
  <c r="E417" i="16"/>
  <c r="E416" i="16"/>
  <c r="E415" i="16"/>
  <c r="E414" i="16"/>
  <c r="E413" i="16"/>
  <c r="D412" i="16"/>
  <c r="E412" i="16" s="1"/>
  <c r="D411" i="16"/>
  <c r="E411" i="16" s="1"/>
  <c r="D410" i="16"/>
  <c r="E410" i="16" s="1"/>
  <c r="D409" i="16"/>
  <c r="E409" i="16" s="1"/>
  <c r="D408" i="16"/>
  <c r="E408" i="16" s="1"/>
  <c r="D407" i="16"/>
  <c r="E407" i="16" s="1"/>
  <c r="D406" i="16"/>
  <c r="E406" i="16" s="1"/>
  <c r="D405" i="16"/>
  <c r="E405" i="16" s="1"/>
  <c r="D404" i="16"/>
  <c r="E404" i="16" s="1"/>
  <c r="D403" i="16"/>
  <c r="E403" i="16" s="1"/>
  <c r="D402" i="16"/>
  <c r="E402" i="16" s="1"/>
  <c r="D401" i="16"/>
  <c r="E401" i="16" s="1"/>
  <c r="D400" i="16"/>
  <c r="E400" i="16" s="1"/>
  <c r="D399" i="16"/>
  <c r="E399" i="16" s="1"/>
  <c r="D398" i="16"/>
  <c r="E398" i="16" s="1"/>
  <c r="D397" i="16"/>
  <c r="E397" i="16" s="1"/>
  <c r="D396" i="16"/>
  <c r="E396" i="16" s="1"/>
  <c r="D395" i="16"/>
  <c r="E395" i="16" s="1"/>
  <c r="D394" i="16"/>
  <c r="E394" i="16" s="1"/>
  <c r="D393" i="16"/>
  <c r="E393" i="16" s="1"/>
  <c r="D392" i="16"/>
  <c r="E392" i="16" s="1"/>
  <c r="D391" i="16"/>
  <c r="E391" i="16" s="1"/>
  <c r="D390" i="16"/>
  <c r="E390" i="16" s="1"/>
  <c r="D389" i="16"/>
  <c r="E389" i="16" s="1"/>
  <c r="D388" i="16"/>
  <c r="E388" i="16" s="1"/>
  <c r="D387" i="16"/>
  <c r="E387" i="16" s="1"/>
  <c r="D386" i="16"/>
  <c r="E386" i="16" s="1"/>
  <c r="D385" i="16"/>
  <c r="E385" i="16" s="1"/>
  <c r="D384" i="16"/>
  <c r="E384" i="16" s="1"/>
  <c r="D383" i="16"/>
  <c r="E383" i="16" s="1"/>
  <c r="D382" i="16"/>
  <c r="E382" i="16" s="1"/>
  <c r="D381" i="16"/>
  <c r="E381" i="16" s="1"/>
  <c r="D380" i="16"/>
  <c r="E380" i="16" s="1"/>
  <c r="D379" i="16"/>
  <c r="E379" i="16" s="1"/>
  <c r="D378" i="16"/>
  <c r="E378" i="16" s="1"/>
  <c r="E377" i="16"/>
  <c r="D377" i="16"/>
  <c r="D376" i="16"/>
  <c r="E376" i="16" s="1"/>
  <c r="D375" i="16"/>
  <c r="E375" i="16" s="1"/>
  <c r="D374" i="16"/>
  <c r="E374" i="16" s="1"/>
  <c r="D373" i="16"/>
  <c r="E373" i="16" s="1"/>
  <c r="D372" i="16"/>
  <c r="E372" i="16" s="1"/>
  <c r="D371" i="16"/>
  <c r="E371" i="16" s="1"/>
  <c r="D370" i="16"/>
  <c r="E370" i="16" s="1"/>
  <c r="D369" i="16"/>
  <c r="E369" i="16" s="1"/>
  <c r="D368" i="16"/>
  <c r="E368" i="16" s="1"/>
  <c r="D367" i="16"/>
  <c r="E367" i="16" s="1"/>
  <c r="D366" i="16"/>
  <c r="E366" i="16" s="1"/>
  <c r="D365" i="16"/>
  <c r="E365" i="16" s="1"/>
  <c r="E364" i="16"/>
  <c r="D364" i="16"/>
  <c r="D363" i="16"/>
  <c r="E363" i="16" s="1"/>
  <c r="D362" i="16"/>
  <c r="E362" i="16" s="1"/>
  <c r="D361" i="16"/>
  <c r="E361" i="16" s="1"/>
  <c r="D360" i="16"/>
  <c r="E360" i="16" s="1"/>
  <c r="D359" i="16"/>
  <c r="E359" i="16" s="1"/>
  <c r="D358" i="16"/>
  <c r="E358" i="16" s="1"/>
  <c r="D357" i="16"/>
  <c r="E357" i="16" s="1"/>
  <c r="D356" i="16"/>
  <c r="E356" i="16" s="1"/>
  <c r="D355" i="16"/>
  <c r="E355" i="16" s="1"/>
  <c r="D354" i="16"/>
  <c r="E354" i="16" s="1"/>
  <c r="E353" i="16"/>
  <c r="D353" i="16"/>
  <c r="D352" i="16"/>
  <c r="E352" i="16" s="1"/>
  <c r="D351" i="16"/>
  <c r="E351" i="16" s="1"/>
  <c r="D350" i="16"/>
  <c r="E350" i="16" s="1"/>
  <c r="D349" i="16"/>
  <c r="E349" i="16" s="1"/>
  <c r="D348" i="16"/>
  <c r="E348" i="16" s="1"/>
  <c r="D347" i="16"/>
  <c r="E347" i="16" s="1"/>
  <c r="D346" i="16"/>
  <c r="E346" i="16" s="1"/>
  <c r="D345" i="16"/>
  <c r="E345" i="16" s="1"/>
  <c r="D344" i="16"/>
  <c r="E344" i="16" s="1"/>
  <c r="D343" i="16"/>
  <c r="E343" i="16" s="1"/>
  <c r="D342" i="16"/>
  <c r="E342" i="16" s="1"/>
  <c r="E341" i="16"/>
  <c r="D341" i="16"/>
  <c r="D340" i="16"/>
  <c r="E340" i="16" s="1"/>
  <c r="D339" i="16"/>
  <c r="E339" i="16" s="1"/>
  <c r="D338" i="16"/>
  <c r="E338" i="16" s="1"/>
  <c r="D337" i="16"/>
  <c r="E337" i="16" s="1"/>
  <c r="D336" i="16"/>
  <c r="E336" i="16" s="1"/>
  <c r="D335" i="16"/>
  <c r="E335" i="16" s="1"/>
  <c r="D334" i="16"/>
  <c r="E334" i="16" s="1"/>
  <c r="D333" i="16"/>
  <c r="E333" i="16" s="1"/>
  <c r="D332" i="16"/>
  <c r="E332" i="16" s="1"/>
  <c r="D331" i="16"/>
  <c r="E331" i="16" s="1"/>
  <c r="D330" i="16"/>
  <c r="E330" i="16" s="1"/>
  <c r="D329" i="16"/>
  <c r="E329" i="16" s="1"/>
  <c r="D328" i="16"/>
  <c r="E328" i="16" s="1"/>
  <c r="D327" i="16"/>
  <c r="E327" i="16" s="1"/>
  <c r="D326" i="16"/>
  <c r="E326" i="16" s="1"/>
  <c r="D325" i="16"/>
  <c r="E325" i="16" s="1"/>
  <c r="D324" i="16"/>
  <c r="E324" i="16" s="1"/>
  <c r="D323" i="16"/>
  <c r="E323" i="16" s="1"/>
  <c r="E322" i="16"/>
  <c r="D322" i="16"/>
  <c r="D321" i="16"/>
  <c r="E321" i="16" s="1"/>
  <c r="D320" i="16"/>
  <c r="E320" i="16" s="1"/>
  <c r="D319" i="16"/>
  <c r="E319" i="16" s="1"/>
  <c r="D318" i="16"/>
  <c r="E318" i="16" s="1"/>
  <c r="E317" i="16"/>
  <c r="D317" i="16"/>
  <c r="D316" i="16"/>
  <c r="E316" i="16" s="1"/>
  <c r="D315" i="16"/>
  <c r="E315" i="16" s="1"/>
  <c r="D314" i="16"/>
  <c r="E314" i="16" s="1"/>
  <c r="D313" i="16"/>
  <c r="E313" i="16" s="1"/>
  <c r="E312" i="16"/>
  <c r="D312" i="16"/>
  <c r="D311" i="16"/>
  <c r="E311" i="16" s="1"/>
  <c r="D310" i="16"/>
  <c r="E310" i="16" s="1"/>
  <c r="D309" i="16"/>
  <c r="E309" i="16" s="1"/>
  <c r="D308" i="16"/>
  <c r="E308" i="16" s="1"/>
  <c r="D307" i="16"/>
  <c r="E307" i="16" s="1"/>
  <c r="D306" i="16"/>
  <c r="E306" i="16" s="1"/>
  <c r="E305" i="16"/>
  <c r="D305" i="16"/>
  <c r="D304" i="16"/>
  <c r="E304" i="16" s="1"/>
  <c r="D303" i="16"/>
  <c r="E303" i="16" s="1"/>
  <c r="D302" i="16"/>
  <c r="E302" i="16" s="1"/>
  <c r="D301" i="16"/>
  <c r="E301" i="16" s="1"/>
  <c r="D300" i="16"/>
  <c r="E300" i="16" s="1"/>
  <c r="D299" i="16"/>
  <c r="E299" i="16" s="1"/>
  <c r="D298" i="16"/>
  <c r="E298" i="16" s="1"/>
  <c r="D297" i="16"/>
  <c r="E297" i="16" s="1"/>
  <c r="D296" i="16"/>
  <c r="E296" i="16" s="1"/>
  <c r="D295" i="16"/>
  <c r="E295" i="16" s="1"/>
  <c r="D294" i="16"/>
  <c r="E294" i="16" s="1"/>
  <c r="D293" i="16"/>
  <c r="E293" i="16" s="1"/>
  <c r="D292" i="16"/>
  <c r="E292" i="16" s="1"/>
  <c r="D291" i="16"/>
  <c r="E291" i="16" s="1"/>
  <c r="D290" i="16"/>
  <c r="E290" i="16" s="1"/>
  <c r="D289" i="16"/>
  <c r="E289" i="16" s="1"/>
  <c r="E288" i="16"/>
  <c r="D288" i="16"/>
  <c r="D287" i="16"/>
  <c r="E287" i="16" s="1"/>
  <c r="D286" i="16"/>
  <c r="E286" i="16" s="1"/>
  <c r="D285" i="16"/>
  <c r="E285" i="16" s="1"/>
  <c r="D284" i="16"/>
  <c r="E284" i="16" s="1"/>
  <c r="D283" i="16"/>
  <c r="E283" i="16" s="1"/>
  <c r="D282" i="16"/>
  <c r="E282" i="16" s="1"/>
  <c r="E281" i="16"/>
  <c r="D281" i="16"/>
  <c r="D280" i="16"/>
  <c r="E280" i="16" s="1"/>
  <c r="D279" i="16"/>
  <c r="E279" i="16" s="1"/>
  <c r="D278" i="16"/>
  <c r="E278" i="16" s="1"/>
  <c r="D277" i="16"/>
  <c r="E277" i="16" s="1"/>
  <c r="E276" i="16"/>
  <c r="D276" i="16"/>
  <c r="D275" i="16"/>
  <c r="E275" i="16" s="1"/>
  <c r="D274" i="16"/>
  <c r="E274" i="16" s="1"/>
  <c r="D273" i="16"/>
  <c r="E273" i="16" s="1"/>
  <c r="D272" i="16"/>
  <c r="E272" i="16" s="1"/>
  <c r="D271" i="16"/>
  <c r="E271" i="16" s="1"/>
  <c r="E270" i="16"/>
  <c r="D270" i="16"/>
  <c r="D269" i="16"/>
  <c r="E269" i="16" s="1"/>
  <c r="D268" i="16"/>
  <c r="E268" i="16" s="1"/>
  <c r="D267" i="16"/>
  <c r="E267" i="16" s="1"/>
  <c r="D266" i="16"/>
  <c r="E266" i="16" s="1"/>
  <c r="D265" i="16"/>
  <c r="E265" i="16" s="1"/>
  <c r="E264" i="16"/>
  <c r="D264" i="16"/>
  <c r="D263" i="16"/>
  <c r="E263" i="16" s="1"/>
  <c r="D262" i="16"/>
  <c r="E262" i="16" s="1"/>
  <c r="D261" i="16"/>
  <c r="E261" i="16" s="1"/>
  <c r="D260" i="16"/>
  <c r="E260" i="16" s="1"/>
  <c r="D259" i="16"/>
  <c r="E259" i="16" s="1"/>
  <c r="D258" i="16"/>
  <c r="E258" i="16" s="1"/>
  <c r="D257" i="16"/>
  <c r="E257" i="16" s="1"/>
  <c r="D256" i="16"/>
  <c r="E256" i="16" s="1"/>
  <c r="D255" i="16"/>
  <c r="E255" i="16" s="1"/>
  <c r="D254" i="16"/>
  <c r="E254" i="16" s="1"/>
  <c r="D253" i="16"/>
  <c r="E253" i="16" s="1"/>
  <c r="E252" i="16"/>
  <c r="D252" i="16"/>
  <c r="D251" i="16"/>
  <c r="E251" i="16" s="1"/>
  <c r="D250" i="16"/>
  <c r="E250" i="16" s="1"/>
  <c r="D249" i="16"/>
  <c r="E249" i="16" s="1"/>
  <c r="D248" i="16"/>
  <c r="E248" i="16" s="1"/>
  <c r="D247" i="16"/>
  <c r="E247" i="16" s="1"/>
  <c r="D246" i="16"/>
  <c r="E246" i="16" s="1"/>
  <c r="D245" i="16"/>
  <c r="E245" i="16" s="1"/>
  <c r="D244" i="16"/>
  <c r="E244" i="16" s="1"/>
  <c r="D243" i="16"/>
  <c r="E243" i="16" s="1"/>
  <c r="D242" i="16"/>
  <c r="E242" i="16" s="1"/>
  <c r="D241" i="16"/>
  <c r="E241" i="16" s="1"/>
  <c r="E240" i="16"/>
  <c r="D240" i="16"/>
  <c r="D239" i="16"/>
  <c r="E239" i="16" s="1"/>
  <c r="D238" i="16"/>
  <c r="E238" i="16" s="1"/>
  <c r="D237" i="16"/>
  <c r="E237" i="16" s="1"/>
  <c r="D236" i="16"/>
  <c r="E236" i="16" s="1"/>
  <c r="D235" i="16"/>
  <c r="E235" i="16" s="1"/>
  <c r="D234" i="16"/>
  <c r="E234" i="16" s="1"/>
  <c r="E233" i="16"/>
  <c r="D233" i="16"/>
  <c r="D232" i="16"/>
  <c r="E232" i="16" s="1"/>
  <c r="D231" i="16"/>
  <c r="E231" i="16" s="1"/>
  <c r="D230" i="16"/>
  <c r="E230" i="16" s="1"/>
  <c r="D229" i="16"/>
  <c r="E229" i="16" s="1"/>
  <c r="D228" i="16"/>
  <c r="E228" i="16" s="1"/>
  <c r="D227" i="16"/>
  <c r="E227" i="16" s="1"/>
  <c r="D226" i="16"/>
  <c r="E226" i="16" s="1"/>
  <c r="D225" i="16"/>
  <c r="E225" i="16" s="1"/>
  <c r="D224" i="16"/>
  <c r="E224" i="16" s="1"/>
  <c r="D223" i="16"/>
  <c r="E223" i="16" s="1"/>
  <c r="D222" i="16"/>
  <c r="E222" i="16" s="1"/>
  <c r="D221" i="16"/>
  <c r="E221" i="16" s="1"/>
  <c r="D220" i="16"/>
  <c r="E220" i="16" s="1"/>
  <c r="D219" i="16"/>
  <c r="E219" i="16" s="1"/>
  <c r="D218" i="16"/>
  <c r="E218" i="16" s="1"/>
  <c r="D217" i="16"/>
  <c r="E217" i="16" s="1"/>
  <c r="D216" i="16"/>
  <c r="E216" i="16" s="1"/>
  <c r="D215" i="16"/>
  <c r="E215" i="16" s="1"/>
  <c r="D214" i="16"/>
  <c r="E214" i="16" s="1"/>
  <c r="D213" i="16"/>
  <c r="E213" i="16" s="1"/>
  <c r="D212" i="16"/>
  <c r="E212" i="16" s="1"/>
  <c r="D211" i="16"/>
  <c r="E211" i="16" s="1"/>
  <c r="E210" i="16"/>
  <c r="D210" i="16"/>
  <c r="D209" i="16"/>
  <c r="E209" i="16" s="1"/>
  <c r="D208" i="16"/>
  <c r="E208" i="16" s="1"/>
  <c r="D207" i="16"/>
  <c r="E207" i="16" s="1"/>
  <c r="D206" i="16"/>
  <c r="E206" i="16" s="1"/>
  <c r="D205" i="16"/>
  <c r="E205" i="16" s="1"/>
  <c r="D204" i="16"/>
  <c r="E204" i="16" s="1"/>
  <c r="D203" i="16"/>
  <c r="E203" i="16" s="1"/>
  <c r="E202" i="16"/>
  <c r="D202" i="16"/>
  <c r="D201" i="16"/>
  <c r="E201" i="16" s="1"/>
  <c r="D200" i="16"/>
  <c r="E200" i="16" s="1"/>
  <c r="D199" i="16"/>
  <c r="E199" i="16" s="1"/>
  <c r="D198" i="16"/>
  <c r="E198" i="16" s="1"/>
  <c r="E197" i="16"/>
  <c r="D197" i="16"/>
  <c r="D196" i="16"/>
  <c r="E196" i="16" s="1"/>
  <c r="D195" i="16"/>
  <c r="E195" i="16" s="1"/>
  <c r="D194" i="16"/>
  <c r="E194" i="16" s="1"/>
  <c r="D193" i="16"/>
  <c r="E193" i="16" s="1"/>
  <c r="D192" i="16"/>
  <c r="E192" i="16" s="1"/>
  <c r="D191" i="16"/>
  <c r="E191" i="16" s="1"/>
  <c r="D190" i="16"/>
  <c r="E190" i="16" s="1"/>
  <c r="D189" i="16"/>
  <c r="E189" i="16" s="1"/>
  <c r="D188" i="16"/>
  <c r="E188" i="16" s="1"/>
  <c r="D187" i="16"/>
  <c r="E187" i="16" s="1"/>
  <c r="E186" i="16"/>
  <c r="D186" i="16"/>
  <c r="E185" i="16"/>
  <c r="D185" i="16"/>
  <c r="E184" i="16"/>
  <c r="D184" i="16"/>
  <c r="D183" i="16"/>
  <c r="E183" i="16" s="1"/>
  <c r="D182" i="16"/>
  <c r="E182" i="16" s="1"/>
  <c r="D181" i="16"/>
  <c r="E181" i="16" s="1"/>
  <c r="D180" i="16"/>
  <c r="E180" i="16" s="1"/>
  <c r="D179" i="16"/>
  <c r="E179" i="16" s="1"/>
  <c r="E178" i="16"/>
  <c r="D178" i="16"/>
  <c r="D177" i="16"/>
  <c r="E177" i="16" s="1"/>
  <c r="D176" i="16"/>
  <c r="E176" i="16" s="1"/>
  <c r="D175" i="16"/>
  <c r="E175" i="16" s="1"/>
  <c r="D174" i="16"/>
  <c r="E174" i="16" s="1"/>
  <c r="E173" i="16"/>
  <c r="D173" i="16"/>
  <c r="D172" i="16"/>
  <c r="E172" i="16" s="1"/>
  <c r="D171" i="16"/>
  <c r="E171" i="16" s="1"/>
  <c r="D170" i="16"/>
  <c r="E170" i="16" s="1"/>
  <c r="D169" i="16"/>
  <c r="E169" i="16" s="1"/>
  <c r="D168" i="16"/>
  <c r="E168" i="16" s="1"/>
  <c r="D167" i="16"/>
  <c r="E167" i="16" s="1"/>
  <c r="D166" i="16"/>
  <c r="E166" i="16" s="1"/>
  <c r="D165" i="16"/>
  <c r="E165" i="16" s="1"/>
  <c r="D164" i="16"/>
  <c r="E164" i="16" s="1"/>
  <c r="D163" i="16"/>
  <c r="E163" i="16" s="1"/>
  <c r="D162" i="16"/>
  <c r="E162" i="16" s="1"/>
  <c r="E161" i="16"/>
  <c r="D161" i="16"/>
  <c r="E160" i="16"/>
  <c r="D160" i="16"/>
  <c r="D159" i="16"/>
  <c r="E159" i="16" s="1"/>
  <c r="D158" i="16"/>
  <c r="E158" i="16" s="1"/>
  <c r="D157" i="16"/>
  <c r="E157" i="16" s="1"/>
  <c r="D156" i="16"/>
  <c r="E156" i="16" s="1"/>
  <c r="D155" i="16"/>
  <c r="E155" i="16" s="1"/>
  <c r="D154" i="16"/>
  <c r="E154" i="16" s="1"/>
  <c r="D153" i="16"/>
  <c r="E153" i="16" s="1"/>
  <c r="D152" i="16"/>
  <c r="E152" i="16" s="1"/>
  <c r="D151" i="16"/>
  <c r="E151" i="16" s="1"/>
  <c r="D150" i="16"/>
  <c r="E150" i="16" s="1"/>
  <c r="D149" i="16"/>
  <c r="E149" i="16" s="1"/>
  <c r="D148" i="16"/>
  <c r="E148" i="16" s="1"/>
  <c r="D147" i="16"/>
  <c r="E147" i="16" s="1"/>
  <c r="D146" i="16"/>
  <c r="E146" i="16" s="1"/>
  <c r="D145" i="16"/>
  <c r="E145" i="16" s="1"/>
  <c r="D144" i="16"/>
  <c r="E144" i="16" s="1"/>
  <c r="D143" i="16"/>
  <c r="E143" i="16" s="1"/>
  <c r="D142" i="16"/>
  <c r="E142" i="16" s="1"/>
  <c r="D141" i="16"/>
  <c r="E141" i="16" s="1"/>
  <c r="D140" i="16"/>
  <c r="E140" i="16" s="1"/>
  <c r="D139" i="16"/>
  <c r="E139" i="16" s="1"/>
  <c r="E138" i="16"/>
  <c r="D138" i="16"/>
  <c r="E137" i="16"/>
  <c r="D137" i="16"/>
  <c r="D136" i="16"/>
  <c r="E136" i="16" s="1"/>
  <c r="D135" i="16"/>
  <c r="E135" i="16" s="1"/>
  <c r="D134" i="16"/>
  <c r="E134" i="16" s="1"/>
  <c r="D133" i="16"/>
  <c r="E133" i="16" s="1"/>
  <c r="D132" i="16"/>
  <c r="E132" i="16" s="1"/>
  <c r="D131" i="16"/>
  <c r="E131" i="16" s="1"/>
  <c r="D130" i="16"/>
  <c r="E130" i="16" s="1"/>
  <c r="D129" i="16"/>
  <c r="E129" i="16" s="1"/>
  <c r="D128" i="16"/>
  <c r="E128" i="16" s="1"/>
  <c r="D127" i="16"/>
  <c r="E127" i="16" s="1"/>
  <c r="D126" i="16"/>
  <c r="E126" i="16" s="1"/>
  <c r="E125" i="16"/>
  <c r="D125" i="16"/>
  <c r="D124" i="16"/>
  <c r="E124" i="16" s="1"/>
  <c r="D123" i="16"/>
  <c r="E123" i="16" s="1"/>
  <c r="D122" i="16"/>
  <c r="E122" i="16" s="1"/>
  <c r="D121" i="16"/>
  <c r="E121" i="16" s="1"/>
  <c r="E120" i="16"/>
  <c r="D120" i="16"/>
  <c r="D119" i="16"/>
  <c r="E119" i="16" s="1"/>
  <c r="D118" i="16"/>
  <c r="E118" i="16" s="1"/>
  <c r="D117" i="16"/>
  <c r="E117" i="16" s="1"/>
  <c r="D116" i="16"/>
  <c r="E116" i="16" s="1"/>
  <c r="D115" i="16"/>
  <c r="E115" i="16" s="1"/>
  <c r="D114" i="16"/>
  <c r="E114" i="16" s="1"/>
  <c r="D113" i="16"/>
  <c r="E113" i="16" s="1"/>
  <c r="D112" i="16"/>
  <c r="E112" i="16" s="1"/>
  <c r="D111" i="16"/>
  <c r="E111" i="16" s="1"/>
  <c r="D110" i="16"/>
  <c r="E110" i="16" s="1"/>
  <c r="D109" i="16"/>
  <c r="E109" i="16" s="1"/>
  <c r="D108" i="16"/>
  <c r="E108" i="16" s="1"/>
  <c r="D107" i="16"/>
  <c r="E107" i="16" s="1"/>
  <c r="E106" i="16"/>
  <c r="D106" i="16"/>
  <c r="D105" i="16"/>
  <c r="E105" i="16" s="1"/>
  <c r="D104" i="16"/>
  <c r="E104" i="16" s="1"/>
  <c r="D103" i="16"/>
  <c r="E103" i="16" s="1"/>
  <c r="D102" i="16"/>
  <c r="E102" i="16" s="1"/>
  <c r="D101" i="16"/>
  <c r="E101" i="16" s="1"/>
  <c r="D100" i="16"/>
  <c r="E100" i="16" s="1"/>
  <c r="D99" i="16"/>
  <c r="E99" i="16" s="1"/>
  <c r="D98" i="16"/>
  <c r="E98" i="16" s="1"/>
  <c r="D97" i="16"/>
  <c r="E97" i="16" s="1"/>
  <c r="E96" i="16"/>
  <c r="D96" i="16"/>
  <c r="D95" i="16"/>
  <c r="E95" i="16" s="1"/>
  <c r="D94" i="16"/>
  <c r="E94" i="16" s="1"/>
  <c r="D93" i="16"/>
  <c r="E93" i="16" s="1"/>
  <c r="D92" i="16"/>
  <c r="E92" i="16" s="1"/>
  <c r="D91" i="16"/>
  <c r="E91" i="16" s="1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G243" i="14"/>
  <c r="G242" i="14"/>
  <c r="E209" i="14"/>
  <c r="G209" i="14" s="1"/>
  <c r="E198" i="14"/>
  <c r="G198" i="14" s="1"/>
  <c r="O183" i="14"/>
  <c r="E182" i="14"/>
  <c r="G182" i="14" s="1"/>
  <c r="E181" i="14"/>
  <c r="G181" i="14" s="1"/>
  <c r="G180" i="14"/>
  <c r="E180" i="14"/>
  <c r="E177" i="14"/>
  <c r="G177" i="14" s="1"/>
  <c r="E172" i="14"/>
  <c r="G172" i="14" s="1"/>
  <c r="E167" i="14"/>
  <c r="G167" i="14" s="1"/>
  <c r="E164" i="14"/>
  <c r="G164" i="14" s="1"/>
  <c r="E160" i="14"/>
  <c r="G160" i="14" s="1"/>
  <c r="E151" i="14"/>
  <c r="G151" i="14" s="1"/>
  <c r="E142" i="14"/>
  <c r="G142" i="14" s="1"/>
  <c r="E134" i="14"/>
  <c r="G134" i="14" s="1"/>
  <c r="E132" i="14"/>
  <c r="G132" i="14" s="1"/>
  <c r="E128" i="14"/>
  <c r="G128" i="14" s="1"/>
  <c r="E119" i="14"/>
  <c r="G119" i="14" s="1"/>
  <c r="E116" i="14"/>
  <c r="G116" i="14" s="1"/>
  <c r="O107" i="14"/>
  <c r="E105" i="14"/>
  <c r="G105" i="14" s="1"/>
  <c r="E99" i="14"/>
  <c r="G99" i="14" s="1"/>
  <c r="E95" i="14"/>
  <c r="G95" i="14" s="1"/>
  <c r="E92" i="14"/>
  <c r="G92" i="14" s="1"/>
  <c r="E83" i="14"/>
  <c r="G83" i="14" s="1"/>
  <c r="E82" i="14"/>
  <c r="G82" i="14" s="1"/>
  <c r="E77" i="14"/>
  <c r="G77" i="14" s="1"/>
  <c r="E68" i="14"/>
  <c r="G68" i="14" s="1"/>
  <c r="E64" i="14"/>
  <c r="G64" i="14" s="1"/>
  <c r="E60" i="14"/>
  <c r="G60" i="14" s="1"/>
  <c r="E52" i="14"/>
  <c r="G52" i="14" s="1"/>
  <c r="E47" i="14"/>
  <c r="G47" i="14" s="1"/>
  <c r="E37" i="14"/>
  <c r="G37" i="14" s="1"/>
  <c r="E36" i="14"/>
  <c r="G36" i="14" s="1"/>
  <c r="E33" i="14"/>
  <c r="G33" i="14" s="1"/>
  <c r="E25" i="14"/>
  <c r="G25" i="14" s="1"/>
  <c r="E23" i="14"/>
  <c r="G23" i="14" s="1"/>
  <c r="E16" i="14"/>
  <c r="G16" i="14" s="1"/>
  <c r="E15" i="14"/>
  <c r="G15" i="14" s="1"/>
  <c r="E11" i="14"/>
  <c r="G11" i="14" s="1"/>
  <c r="E5" i="14"/>
  <c r="G5" i="14" s="1"/>
  <c r="G183" i="14" s="1"/>
  <c r="L2" i="14"/>
  <c r="E212" i="14" s="1"/>
  <c r="G212" i="14" s="1"/>
  <c r="A1" i="14"/>
  <c r="C630" i="11"/>
  <c r="C628" i="11"/>
  <c r="F627" i="11"/>
  <c r="D627" i="11"/>
  <c r="C627" i="11"/>
  <c r="C626" i="11"/>
  <c r="D625" i="11"/>
  <c r="C625" i="11"/>
  <c r="C624" i="11"/>
  <c r="D623" i="11"/>
  <c r="C623" i="11"/>
  <c r="D622" i="11"/>
  <c r="C622" i="11"/>
  <c r="D621" i="11"/>
  <c r="C621" i="11"/>
  <c r="D620" i="11"/>
  <c r="C620" i="11"/>
  <c r="D619" i="11"/>
  <c r="C619" i="11"/>
  <c r="D618" i="11"/>
  <c r="C618" i="11"/>
  <c r="D617" i="11"/>
  <c r="C617" i="11"/>
  <c r="D616" i="11"/>
  <c r="C616" i="11"/>
  <c r="D615" i="11"/>
  <c r="C615" i="11"/>
  <c r="D614" i="11"/>
  <c r="C614" i="11"/>
  <c r="D613" i="11"/>
  <c r="C613" i="11"/>
  <c r="D612" i="11"/>
  <c r="C612" i="11"/>
  <c r="D611" i="11"/>
  <c r="C611" i="11"/>
  <c r="D610" i="11"/>
  <c r="C610" i="11"/>
  <c r="D609" i="11"/>
  <c r="C609" i="11"/>
  <c r="D608" i="11"/>
  <c r="C608" i="11"/>
  <c r="D607" i="11"/>
  <c r="C607" i="11"/>
  <c r="D606" i="11"/>
  <c r="C606" i="11"/>
  <c r="D605" i="11"/>
  <c r="C605" i="11"/>
  <c r="D604" i="11"/>
  <c r="C604" i="11"/>
  <c r="D603" i="11"/>
  <c r="C603" i="11"/>
  <c r="D602" i="11"/>
  <c r="C602" i="11"/>
  <c r="C601" i="11"/>
  <c r="C600" i="11"/>
  <c r="D599" i="11"/>
  <c r="C599" i="11"/>
  <c r="D598" i="11"/>
  <c r="C598" i="11"/>
  <c r="D597" i="11"/>
  <c r="C597" i="11"/>
  <c r="D596" i="11"/>
  <c r="C596" i="11"/>
  <c r="D595" i="11"/>
  <c r="C595" i="11"/>
  <c r="D594" i="11"/>
  <c r="C594" i="11"/>
  <c r="D593" i="11"/>
  <c r="C593" i="11"/>
  <c r="D592" i="11"/>
  <c r="C592" i="11"/>
  <c r="D591" i="11"/>
  <c r="C591" i="11"/>
  <c r="D590" i="11"/>
  <c r="C590" i="11"/>
  <c r="C589" i="11"/>
  <c r="C588" i="11"/>
  <c r="D587" i="11"/>
  <c r="C587" i="11"/>
  <c r="D586" i="11"/>
  <c r="C586" i="11"/>
  <c r="D585" i="11"/>
  <c r="C585" i="11"/>
  <c r="D584" i="11"/>
  <c r="C584" i="11"/>
  <c r="D583" i="11"/>
  <c r="C583" i="11"/>
  <c r="D582" i="11"/>
  <c r="C582" i="11"/>
  <c r="D581" i="11"/>
  <c r="C581" i="11"/>
  <c r="D580" i="11"/>
  <c r="C580" i="11"/>
  <c r="D579" i="11"/>
  <c r="C579" i="11"/>
  <c r="C578" i="11"/>
  <c r="C577" i="11"/>
  <c r="D576" i="11"/>
  <c r="C576" i="11"/>
  <c r="D575" i="11"/>
  <c r="C575" i="11"/>
  <c r="D574" i="11"/>
  <c r="C574" i="11"/>
  <c r="D573" i="11"/>
  <c r="C573" i="11"/>
  <c r="D572" i="11"/>
  <c r="C572" i="11"/>
  <c r="D571" i="11"/>
  <c r="C571" i="11"/>
  <c r="D570" i="11"/>
  <c r="C570" i="11"/>
  <c r="D569" i="11"/>
  <c r="C569" i="11"/>
  <c r="D568" i="11"/>
  <c r="C568" i="11"/>
  <c r="D567" i="11"/>
  <c r="C567" i="11"/>
  <c r="D566" i="11"/>
  <c r="C566" i="11"/>
  <c r="D565" i="11"/>
  <c r="C565" i="11"/>
  <c r="D564" i="11"/>
  <c r="C564" i="11"/>
  <c r="D563" i="11"/>
  <c r="C563" i="11"/>
  <c r="D562" i="11"/>
  <c r="C562" i="11"/>
  <c r="D561" i="11"/>
  <c r="C561" i="11"/>
  <c r="D560" i="11"/>
  <c r="C560" i="11"/>
  <c r="D559" i="11"/>
  <c r="C559" i="11"/>
  <c r="D558" i="11"/>
  <c r="C558" i="11"/>
  <c r="D557" i="11"/>
  <c r="C557" i="11"/>
  <c r="D556" i="11"/>
  <c r="C556" i="11"/>
  <c r="D555" i="11"/>
  <c r="C555" i="11"/>
  <c r="D554" i="11"/>
  <c r="C554" i="11"/>
  <c r="D553" i="11"/>
  <c r="C553" i="11"/>
  <c r="D552" i="11"/>
  <c r="C552" i="11"/>
  <c r="D551" i="11"/>
  <c r="C551" i="11"/>
  <c r="D550" i="11"/>
  <c r="C550" i="11"/>
  <c r="C549" i="11"/>
  <c r="C548" i="11"/>
  <c r="D547" i="11"/>
  <c r="C547" i="11"/>
  <c r="D546" i="11"/>
  <c r="C546" i="11"/>
  <c r="D545" i="11"/>
  <c r="C545" i="11"/>
  <c r="D544" i="11"/>
  <c r="C544" i="11"/>
  <c r="D543" i="11"/>
  <c r="C543" i="11"/>
  <c r="D542" i="11"/>
  <c r="C542" i="11"/>
  <c r="D541" i="11"/>
  <c r="C541" i="11"/>
  <c r="D540" i="11"/>
  <c r="C540" i="11"/>
  <c r="D539" i="11"/>
  <c r="C539" i="11"/>
  <c r="D538" i="11"/>
  <c r="C538" i="11"/>
  <c r="D537" i="11"/>
  <c r="C537" i="11"/>
  <c r="D536" i="11"/>
  <c r="C536" i="11"/>
  <c r="D535" i="11"/>
  <c r="C535" i="11"/>
  <c r="D534" i="11"/>
  <c r="C534" i="11"/>
  <c r="D533" i="11"/>
  <c r="C533" i="11"/>
  <c r="D532" i="11"/>
  <c r="C532" i="11"/>
  <c r="D531" i="11"/>
  <c r="C531" i="11"/>
  <c r="D530" i="11"/>
  <c r="C530" i="11"/>
  <c r="D529" i="11"/>
  <c r="C529" i="11"/>
  <c r="D528" i="11"/>
  <c r="C528" i="11"/>
  <c r="D527" i="11"/>
  <c r="C527" i="11"/>
  <c r="D526" i="11"/>
  <c r="C526" i="11"/>
  <c r="D525" i="11"/>
  <c r="C525" i="11"/>
  <c r="D524" i="11"/>
  <c r="C524" i="11"/>
  <c r="D523" i="11"/>
  <c r="C523" i="11"/>
  <c r="D522" i="11"/>
  <c r="C522" i="11"/>
  <c r="D521" i="11"/>
  <c r="C521" i="11"/>
  <c r="D520" i="11"/>
  <c r="C520" i="11"/>
  <c r="D519" i="11"/>
  <c r="C519" i="11"/>
  <c r="D518" i="11"/>
  <c r="C518" i="11"/>
  <c r="D517" i="11"/>
  <c r="C517" i="11"/>
  <c r="D516" i="11"/>
  <c r="C516" i="11"/>
  <c r="D515" i="11"/>
  <c r="C515" i="11"/>
  <c r="D514" i="11"/>
  <c r="C514" i="11"/>
  <c r="D513" i="11"/>
  <c r="C513" i="11"/>
  <c r="D512" i="11"/>
  <c r="C512" i="11"/>
  <c r="D511" i="11"/>
  <c r="C511" i="11"/>
  <c r="D510" i="11"/>
  <c r="C510" i="11"/>
  <c r="D509" i="11"/>
  <c r="C509" i="11"/>
  <c r="D508" i="11"/>
  <c r="C508" i="11"/>
  <c r="D507" i="11"/>
  <c r="C507" i="11"/>
  <c r="D506" i="11"/>
  <c r="C506" i="11"/>
  <c r="D505" i="11"/>
  <c r="C505" i="11"/>
  <c r="D504" i="11"/>
  <c r="C504" i="11"/>
  <c r="D503" i="11"/>
  <c r="C503" i="11"/>
  <c r="D502" i="11"/>
  <c r="C502" i="11"/>
  <c r="D501" i="11"/>
  <c r="C501" i="11"/>
  <c r="D500" i="11"/>
  <c r="C500" i="11"/>
  <c r="D499" i="11"/>
  <c r="C499" i="11"/>
  <c r="D498" i="11"/>
  <c r="C498" i="11"/>
  <c r="D497" i="11"/>
  <c r="C497" i="11"/>
  <c r="D496" i="11"/>
  <c r="C496" i="11"/>
  <c r="D495" i="11"/>
  <c r="C495" i="11"/>
  <c r="D494" i="11"/>
  <c r="C494" i="11"/>
  <c r="D493" i="11"/>
  <c r="C493" i="11"/>
  <c r="C492" i="11"/>
  <c r="C491" i="11"/>
  <c r="D490" i="11"/>
  <c r="C490" i="11"/>
  <c r="D489" i="11"/>
  <c r="C489" i="11"/>
  <c r="D488" i="11"/>
  <c r="C488" i="11"/>
  <c r="D487" i="11"/>
  <c r="C487" i="11"/>
  <c r="D486" i="11"/>
  <c r="C486" i="11"/>
  <c r="D485" i="11"/>
  <c r="C485" i="11"/>
  <c r="D484" i="11"/>
  <c r="C484" i="11"/>
  <c r="D483" i="11"/>
  <c r="C483" i="11"/>
  <c r="D482" i="11"/>
  <c r="C482" i="11"/>
  <c r="G481" i="11"/>
  <c r="C481" i="11"/>
  <c r="D480" i="11"/>
  <c r="C480" i="11"/>
  <c r="D479" i="11"/>
  <c r="C479" i="11"/>
  <c r="D478" i="11"/>
  <c r="C478" i="11"/>
  <c r="G477" i="11"/>
  <c r="C477" i="11"/>
  <c r="D476" i="11"/>
  <c r="C476" i="11"/>
  <c r="D475" i="11"/>
  <c r="C475" i="11"/>
  <c r="D474" i="11"/>
  <c r="C474" i="11"/>
  <c r="G473" i="11"/>
  <c r="C473" i="11"/>
  <c r="D472" i="11"/>
  <c r="C472" i="11"/>
  <c r="D471" i="11"/>
  <c r="C471" i="11"/>
  <c r="D470" i="11"/>
  <c r="C470" i="11"/>
  <c r="C469" i="11"/>
  <c r="C468" i="11"/>
  <c r="C467" i="11"/>
  <c r="D466" i="11"/>
  <c r="C466" i="11"/>
  <c r="D465" i="11"/>
  <c r="C465" i="11"/>
  <c r="D464" i="11"/>
  <c r="C464" i="11"/>
  <c r="D463" i="11"/>
  <c r="C463" i="11"/>
  <c r="D462" i="11"/>
  <c r="C462" i="11"/>
  <c r="D461" i="11"/>
  <c r="C461" i="11"/>
  <c r="D460" i="11"/>
  <c r="C460" i="11"/>
  <c r="D459" i="11"/>
  <c r="C459" i="11"/>
  <c r="D458" i="11"/>
  <c r="C458" i="11"/>
  <c r="D457" i="11"/>
  <c r="C457" i="11"/>
  <c r="C456" i="11"/>
  <c r="D455" i="11"/>
  <c r="C455" i="11"/>
  <c r="C454" i="11"/>
  <c r="D453" i="11"/>
  <c r="C453" i="11"/>
  <c r="D452" i="11"/>
  <c r="C452" i="11"/>
  <c r="D451" i="11"/>
  <c r="C451" i="11"/>
  <c r="D450" i="11"/>
  <c r="C450" i="11"/>
  <c r="D449" i="11"/>
  <c r="C449" i="11"/>
  <c r="D448" i="11"/>
  <c r="C448" i="11"/>
  <c r="D447" i="11"/>
  <c r="C447" i="11"/>
  <c r="D446" i="11"/>
  <c r="C446" i="11"/>
  <c r="D445" i="11"/>
  <c r="C445" i="11"/>
  <c r="C444" i="11"/>
  <c r="D443" i="11"/>
  <c r="C443" i="11"/>
  <c r="D442" i="11"/>
  <c r="C442" i="11"/>
  <c r="D441" i="11"/>
  <c r="C441" i="11"/>
  <c r="D440" i="11"/>
  <c r="C440" i="11"/>
  <c r="D439" i="11"/>
  <c r="C439" i="11"/>
  <c r="D438" i="11"/>
  <c r="C438" i="11"/>
  <c r="D437" i="11"/>
  <c r="C437" i="11"/>
  <c r="C436" i="11"/>
  <c r="D435" i="11"/>
  <c r="C435" i="11"/>
  <c r="D434" i="11"/>
  <c r="C434" i="11"/>
  <c r="D433" i="11"/>
  <c r="C433" i="11"/>
  <c r="C432" i="11"/>
  <c r="D431" i="11"/>
  <c r="C431" i="11"/>
  <c r="D430" i="11"/>
  <c r="C430" i="11"/>
  <c r="D429" i="11"/>
  <c r="C429" i="11"/>
  <c r="D428" i="11"/>
  <c r="C428" i="11"/>
  <c r="D427" i="11"/>
  <c r="C427" i="11"/>
  <c r="D426" i="11"/>
  <c r="C426" i="11"/>
  <c r="D425" i="11"/>
  <c r="C425" i="11"/>
  <c r="D424" i="11"/>
  <c r="C424" i="11"/>
  <c r="D423" i="11"/>
  <c r="C423" i="11"/>
  <c r="D422" i="11"/>
  <c r="C422" i="11"/>
  <c r="D421" i="11"/>
  <c r="C421" i="11"/>
  <c r="D420" i="11"/>
  <c r="C420" i="11"/>
  <c r="D419" i="11"/>
  <c r="C419" i="11"/>
  <c r="D418" i="11"/>
  <c r="C418" i="11"/>
  <c r="D417" i="11"/>
  <c r="C417" i="11"/>
  <c r="D416" i="11"/>
  <c r="C416" i="11"/>
  <c r="D415" i="11"/>
  <c r="C415" i="11"/>
  <c r="D414" i="11"/>
  <c r="C414" i="11"/>
  <c r="D413" i="11"/>
  <c r="C413" i="11"/>
  <c r="D412" i="11"/>
  <c r="C412" i="11"/>
  <c r="D411" i="11"/>
  <c r="C411" i="11"/>
  <c r="D410" i="11"/>
  <c r="D409" i="11"/>
  <c r="D408" i="11"/>
  <c r="C408" i="11"/>
  <c r="D407" i="11"/>
  <c r="C407" i="11"/>
  <c r="D406" i="11"/>
  <c r="C406" i="11"/>
  <c r="C405" i="11"/>
  <c r="D404" i="11"/>
  <c r="C404" i="11"/>
  <c r="D403" i="11"/>
  <c r="C403" i="11"/>
  <c r="D402" i="11"/>
  <c r="C402" i="11"/>
  <c r="D401" i="11"/>
  <c r="C401" i="11"/>
  <c r="D400" i="11"/>
  <c r="C400" i="11"/>
  <c r="C399" i="11"/>
  <c r="D398" i="11"/>
  <c r="C398" i="11"/>
  <c r="D397" i="11"/>
  <c r="C397" i="11"/>
  <c r="D396" i="11"/>
  <c r="C396" i="11"/>
  <c r="D395" i="11"/>
  <c r="C395" i="11"/>
  <c r="D394" i="11"/>
  <c r="C394" i="11"/>
  <c r="D393" i="11"/>
  <c r="C393" i="11"/>
  <c r="D392" i="11"/>
  <c r="C392" i="11"/>
  <c r="D391" i="11"/>
  <c r="C391" i="11"/>
  <c r="D390" i="11"/>
  <c r="C390" i="11"/>
  <c r="D389" i="11"/>
  <c r="C389" i="11"/>
  <c r="C388" i="11"/>
  <c r="D387" i="11"/>
  <c r="C387" i="11"/>
  <c r="D386" i="11"/>
  <c r="C386" i="11"/>
  <c r="D385" i="11"/>
  <c r="C385" i="11"/>
  <c r="D384" i="11"/>
  <c r="C384" i="11"/>
  <c r="D383" i="11"/>
  <c r="C383" i="11"/>
  <c r="D382" i="11"/>
  <c r="C382" i="11"/>
  <c r="D381" i="11"/>
  <c r="C381" i="11"/>
  <c r="D380" i="11"/>
  <c r="C380" i="11"/>
  <c r="D379" i="11"/>
  <c r="C379" i="11"/>
  <c r="C378" i="11"/>
  <c r="C377" i="11"/>
  <c r="C376" i="11"/>
  <c r="D375" i="11"/>
  <c r="C375" i="11"/>
  <c r="D374" i="11"/>
  <c r="C374" i="11"/>
  <c r="D373" i="11"/>
  <c r="C373" i="11"/>
  <c r="D372" i="11"/>
  <c r="C372" i="11"/>
  <c r="D371" i="11"/>
  <c r="C371" i="11"/>
  <c r="D370" i="11"/>
  <c r="C370" i="11"/>
  <c r="D369" i="11"/>
  <c r="C369" i="11"/>
  <c r="D368" i="11"/>
  <c r="C368" i="11"/>
  <c r="C367" i="11"/>
  <c r="D366" i="11"/>
  <c r="C366" i="11"/>
  <c r="D365" i="11"/>
  <c r="C365" i="11"/>
  <c r="D364" i="11"/>
  <c r="C364" i="11"/>
  <c r="D363" i="11"/>
  <c r="C363" i="11"/>
  <c r="D362" i="11"/>
  <c r="C362" i="11"/>
  <c r="D361" i="11"/>
  <c r="C361" i="11"/>
  <c r="D360" i="11"/>
  <c r="C360" i="11"/>
  <c r="D359" i="11"/>
  <c r="C359" i="11"/>
  <c r="D358" i="11"/>
  <c r="C358" i="11"/>
  <c r="D357" i="11"/>
  <c r="C357" i="11"/>
  <c r="D356" i="11"/>
  <c r="C356" i="11"/>
  <c r="D355" i="11"/>
  <c r="C355" i="11"/>
  <c r="D354" i="11"/>
  <c r="C354" i="11"/>
  <c r="D353" i="11"/>
  <c r="C353" i="11"/>
  <c r="D352" i="11"/>
  <c r="C352" i="11"/>
  <c r="D351" i="11"/>
  <c r="C351" i="11"/>
  <c r="D350" i="11"/>
  <c r="C350" i="11"/>
  <c r="D349" i="11"/>
  <c r="C349" i="11"/>
  <c r="D348" i="11"/>
  <c r="C348" i="11"/>
  <c r="C347" i="11"/>
  <c r="D346" i="11"/>
  <c r="C346" i="11"/>
  <c r="D345" i="11"/>
  <c r="C345" i="11"/>
  <c r="D344" i="11"/>
  <c r="C344" i="11"/>
  <c r="D343" i="11"/>
  <c r="C343" i="11"/>
  <c r="D342" i="11"/>
  <c r="C342" i="11"/>
  <c r="D341" i="11"/>
  <c r="C341" i="11"/>
  <c r="C340" i="11"/>
  <c r="D339" i="11"/>
  <c r="C339" i="11"/>
  <c r="D338" i="11"/>
  <c r="C338" i="11"/>
  <c r="D337" i="11"/>
  <c r="C337" i="11"/>
  <c r="D336" i="11"/>
  <c r="C336" i="11"/>
  <c r="D335" i="11"/>
  <c r="C335" i="11"/>
  <c r="D334" i="11"/>
  <c r="C334" i="11"/>
  <c r="D333" i="11"/>
  <c r="C333" i="11"/>
  <c r="D332" i="11"/>
  <c r="C332" i="11"/>
  <c r="D331" i="11"/>
  <c r="C331" i="11"/>
  <c r="D330" i="11"/>
  <c r="C330" i="11"/>
  <c r="D329" i="11"/>
  <c r="C329" i="11"/>
  <c r="D328" i="11"/>
  <c r="C328" i="11"/>
  <c r="D327" i="11"/>
  <c r="C327" i="11"/>
  <c r="D326" i="11"/>
  <c r="C326" i="11"/>
  <c r="D325" i="11"/>
  <c r="C325" i="11"/>
  <c r="C324" i="11"/>
  <c r="D323" i="11"/>
  <c r="C323" i="11"/>
  <c r="D322" i="11"/>
  <c r="C322" i="11"/>
  <c r="D321" i="11"/>
  <c r="C321" i="11"/>
  <c r="D320" i="11"/>
  <c r="C320" i="11"/>
  <c r="C319" i="11"/>
  <c r="D318" i="11"/>
  <c r="C318" i="11"/>
  <c r="D317" i="11"/>
  <c r="C317" i="11"/>
  <c r="D316" i="11"/>
  <c r="C316" i="11"/>
  <c r="D315" i="11"/>
  <c r="C315" i="11"/>
  <c r="C314" i="11"/>
  <c r="D313" i="11"/>
  <c r="C313" i="11"/>
  <c r="D312" i="11"/>
  <c r="C312" i="11"/>
  <c r="D311" i="11"/>
  <c r="C311" i="11"/>
  <c r="D310" i="11"/>
  <c r="C310" i="11"/>
  <c r="D309" i="11"/>
  <c r="C309" i="11"/>
  <c r="C308" i="11"/>
  <c r="D307" i="11"/>
  <c r="C307" i="11"/>
  <c r="D306" i="11"/>
  <c r="C306" i="11"/>
  <c r="D305" i="11"/>
  <c r="C305" i="11"/>
  <c r="D304" i="11"/>
  <c r="C304" i="11"/>
  <c r="D303" i="11"/>
  <c r="C303" i="11"/>
  <c r="D302" i="11"/>
  <c r="C302" i="11"/>
  <c r="D301" i="11"/>
  <c r="C301" i="11"/>
  <c r="D300" i="11"/>
  <c r="C300" i="11"/>
  <c r="D299" i="11"/>
  <c r="C299" i="11"/>
  <c r="D298" i="11"/>
  <c r="C298" i="11"/>
  <c r="D297" i="11"/>
  <c r="C297" i="11"/>
  <c r="C296" i="11"/>
  <c r="C295" i="11"/>
  <c r="C294" i="11"/>
  <c r="D293" i="11"/>
  <c r="C293" i="11"/>
  <c r="D292" i="11"/>
  <c r="C292" i="11"/>
  <c r="D291" i="11"/>
  <c r="C291" i="11"/>
  <c r="D290" i="11"/>
  <c r="C290" i="11"/>
  <c r="D289" i="11"/>
  <c r="C289" i="11"/>
  <c r="D288" i="11"/>
  <c r="C288" i="11"/>
  <c r="D287" i="11"/>
  <c r="C287" i="11"/>
  <c r="D286" i="11"/>
  <c r="C286" i="11"/>
  <c r="D285" i="11"/>
  <c r="C285" i="11"/>
  <c r="D284" i="11"/>
  <c r="C284" i="11"/>
  <c r="D283" i="11"/>
  <c r="C283" i="11"/>
  <c r="D282" i="11"/>
  <c r="C282" i="11"/>
  <c r="D281" i="11"/>
  <c r="C281" i="11"/>
  <c r="D280" i="11"/>
  <c r="C280" i="11"/>
  <c r="D279" i="11"/>
  <c r="C279" i="11"/>
  <c r="D278" i="11"/>
  <c r="C278" i="11"/>
  <c r="D277" i="11"/>
  <c r="C277" i="11"/>
  <c r="D276" i="11"/>
  <c r="C276" i="11"/>
  <c r="D275" i="11"/>
  <c r="C275" i="11"/>
  <c r="D274" i="11"/>
  <c r="C274" i="11"/>
  <c r="D273" i="11"/>
  <c r="C273" i="11"/>
  <c r="D272" i="11"/>
  <c r="C272" i="11"/>
  <c r="D271" i="11"/>
  <c r="C271" i="11"/>
  <c r="D270" i="11"/>
  <c r="C270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C238" i="11"/>
  <c r="D237" i="11"/>
  <c r="C237" i="11"/>
  <c r="D236" i="11"/>
  <c r="C236" i="11"/>
  <c r="D235" i="11"/>
  <c r="C235" i="11"/>
  <c r="C234" i="11"/>
  <c r="D233" i="11"/>
  <c r="C233" i="11"/>
  <c r="D232" i="11"/>
  <c r="C232" i="11"/>
  <c r="D231" i="11"/>
  <c r="C231" i="11"/>
  <c r="D230" i="11"/>
  <c r="C230" i="11"/>
  <c r="D229" i="11"/>
  <c r="C229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C218" i="11"/>
  <c r="D217" i="11"/>
  <c r="C217" i="11"/>
  <c r="D216" i="11"/>
  <c r="C216" i="11"/>
  <c r="D215" i="11"/>
  <c r="C215" i="11"/>
  <c r="D214" i="11"/>
  <c r="C214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C198" i="11"/>
  <c r="D197" i="11"/>
  <c r="C197" i="11"/>
  <c r="D196" i="11"/>
  <c r="C196" i="11"/>
  <c r="D195" i="11"/>
  <c r="C195" i="11"/>
  <c r="D194" i="11"/>
  <c r="C194" i="11"/>
  <c r="D193" i="11"/>
  <c r="C193" i="11"/>
  <c r="C192" i="11"/>
  <c r="C191" i="11"/>
  <c r="C190" i="11"/>
  <c r="D189" i="11"/>
  <c r="C189" i="11"/>
  <c r="D188" i="11"/>
  <c r="C188" i="11"/>
  <c r="D187" i="11"/>
  <c r="C187" i="11"/>
  <c r="D186" i="11"/>
  <c r="C186" i="11"/>
  <c r="C185" i="11"/>
  <c r="D184" i="11"/>
  <c r="C184" i="11"/>
  <c r="D183" i="11"/>
  <c r="C183" i="11"/>
  <c r="D182" i="11"/>
  <c r="C182" i="11"/>
  <c r="D181" i="11"/>
  <c r="C181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C171" i="11"/>
  <c r="D170" i="11"/>
  <c r="C170" i="11"/>
  <c r="D169" i="11"/>
  <c r="C169" i="11"/>
  <c r="D168" i="11"/>
  <c r="C168" i="11"/>
  <c r="D167" i="11"/>
  <c r="C167" i="11"/>
  <c r="D166" i="11"/>
  <c r="C166" i="11"/>
  <c r="C165" i="11"/>
  <c r="D164" i="11"/>
  <c r="C164" i="11"/>
  <c r="D163" i="11"/>
  <c r="C163" i="11"/>
  <c r="D162" i="11"/>
  <c r="C162" i="11"/>
  <c r="D161" i="11"/>
  <c r="C161" i="11"/>
  <c r="D160" i="11"/>
  <c r="C160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C130" i="11"/>
  <c r="D129" i="11"/>
  <c r="C129" i="11"/>
  <c r="D128" i="11"/>
  <c r="C128" i="11"/>
  <c r="D127" i="11"/>
  <c r="C127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C118" i="11"/>
  <c r="C117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C105" i="11"/>
  <c r="C104" i="11"/>
  <c r="D103" i="11"/>
  <c r="C103" i="11"/>
  <c r="D102" i="11"/>
  <c r="C102" i="11"/>
  <c r="D101" i="11"/>
  <c r="C101" i="11"/>
  <c r="D100" i="11"/>
  <c r="C100" i="11"/>
  <c r="D99" i="11"/>
  <c r="C99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C91" i="11"/>
  <c r="D90" i="11"/>
  <c r="C90" i="11"/>
  <c r="D89" i="11"/>
  <c r="C89" i="11"/>
  <c r="C88" i="11"/>
  <c r="D87" i="11"/>
  <c r="C87" i="11"/>
  <c r="D86" i="11"/>
  <c r="C86" i="11"/>
  <c r="D85" i="11"/>
  <c r="C85" i="11"/>
  <c r="D84" i="11"/>
  <c r="C84" i="11"/>
  <c r="D83" i="11"/>
  <c r="C83" i="11"/>
  <c r="C82" i="11"/>
  <c r="D81" i="11"/>
  <c r="C81" i="11"/>
  <c r="D80" i="11"/>
  <c r="C80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C61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C45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D35" i="11"/>
  <c r="C35" i="11"/>
  <c r="D34" i="11"/>
  <c r="C34" i="11"/>
  <c r="D33" i="11"/>
  <c r="C33" i="11"/>
  <c r="D32" i="11"/>
  <c r="C32" i="11"/>
  <c r="D31" i="11"/>
  <c r="C31" i="11"/>
  <c r="D30" i="11"/>
  <c r="C30" i="11"/>
  <c r="D29" i="11"/>
  <c r="C29" i="11"/>
  <c r="D28" i="11"/>
  <c r="C28" i="11"/>
  <c r="D27" i="11"/>
  <c r="C27" i="11"/>
  <c r="D26" i="11"/>
  <c r="C26" i="11"/>
  <c r="C25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C11" i="11"/>
  <c r="G10" i="11"/>
  <c r="F10" i="11"/>
  <c r="E10" i="11"/>
  <c r="D10" i="11"/>
  <c r="C10" i="11"/>
  <c r="B10" i="11"/>
  <c r="B8" i="11"/>
  <c r="B7" i="11"/>
  <c r="B6" i="11"/>
  <c r="B5" i="11"/>
  <c r="B4" i="11"/>
  <c r="B3" i="11"/>
  <c r="B2" i="11"/>
  <c r="G556" i="11"/>
  <c r="G497" i="11"/>
  <c r="G474" i="11"/>
  <c r="G448" i="11"/>
  <c r="G412" i="11"/>
  <c r="G317" i="11"/>
  <c r="G230" i="11"/>
  <c r="G30" i="11"/>
  <c r="G591" i="11"/>
  <c r="G521" i="11"/>
  <c r="G323" i="11"/>
  <c r="G225" i="11"/>
  <c r="E120" i="11"/>
  <c r="E20" i="11"/>
  <c r="E15" i="11"/>
  <c r="E12" i="11"/>
  <c r="E46" i="14" l="1"/>
  <c r="G46" i="14" s="1"/>
  <c r="E67" i="14"/>
  <c r="G67" i="14" s="1"/>
  <c r="E94" i="14"/>
  <c r="G94" i="14" s="1"/>
  <c r="E117" i="14"/>
  <c r="G117" i="14" s="1"/>
  <c r="E147" i="14"/>
  <c r="G147" i="14" s="1"/>
  <c r="E175" i="14"/>
  <c r="G175" i="14" s="1"/>
  <c r="E192" i="14"/>
  <c r="G192" i="14" s="1"/>
  <c r="E8" i="14"/>
  <c r="G8" i="14" s="1"/>
  <c r="E26" i="14"/>
  <c r="G26" i="14" s="1"/>
  <c r="E49" i="14"/>
  <c r="G49" i="14" s="1"/>
  <c r="E72" i="14"/>
  <c r="G72" i="14" s="1"/>
  <c r="E122" i="14"/>
  <c r="G122" i="14" s="1"/>
  <c r="E154" i="14"/>
  <c r="G154" i="14" s="1"/>
  <c r="E178" i="14"/>
  <c r="G178" i="14" s="1"/>
  <c r="E28" i="14"/>
  <c r="G28" i="14" s="1"/>
  <c r="E50" i="14"/>
  <c r="G50" i="14" s="1"/>
  <c r="E96" i="14"/>
  <c r="G96" i="14" s="1"/>
  <c r="E155" i="14"/>
  <c r="G155" i="14" s="1"/>
  <c r="E179" i="14"/>
  <c r="G179" i="14" s="1"/>
  <c r="E203" i="14"/>
  <c r="G203" i="14" s="1"/>
  <c r="E9" i="14"/>
  <c r="G9" i="14" s="1"/>
  <c r="E29" i="14"/>
  <c r="G29" i="14" s="1"/>
  <c r="E51" i="14"/>
  <c r="G51" i="14" s="1"/>
  <c r="E76" i="14"/>
  <c r="G76" i="14" s="1"/>
  <c r="E97" i="14"/>
  <c r="G97" i="14" s="1"/>
  <c r="E127" i="14"/>
  <c r="G127" i="14" s="1"/>
  <c r="E159" i="14"/>
  <c r="G159" i="14" s="1"/>
  <c r="E208" i="14"/>
  <c r="G208" i="14" s="1"/>
  <c r="E35" i="14"/>
  <c r="G35" i="14" s="1"/>
  <c r="E59" i="14"/>
  <c r="G59" i="14" s="1"/>
  <c r="E79" i="14"/>
  <c r="G79" i="14" s="1"/>
  <c r="E104" i="14"/>
  <c r="G104" i="14" s="1"/>
  <c r="E130" i="14"/>
  <c r="G130" i="14" s="1"/>
  <c r="E163" i="14"/>
  <c r="G163" i="14" s="1"/>
  <c r="E39" i="14"/>
  <c r="G39" i="14" s="1"/>
  <c r="E61" i="14"/>
  <c r="G61" i="14" s="1"/>
  <c r="E86" i="14"/>
  <c r="G86" i="14" s="1"/>
  <c r="E113" i="14"/>
  <c r="G113" i="14" s="1"/>
  <c r="E141" i="14"/>
  <c r="G141" i="14" s="1"/>
  <c r="E168" i="14"/>
  <c r="G168" i="14" s="1"/>
  <c r="E187" i="14"/>
  <c r="G187" i="14" s="1"/>
  <c r="E20" i="14"/>
  <c r="G20" i="14" s="1"/>
  <c r="E42" i="14"/>
  <c r="G42" i="14" s="1"/>
  <c r="O62" i="14"/>
  <c r="E87" i="14"/>
  <c r="G87" i="14" s="1"/>
  <c r="E114" i="14"/>
  <c r="G114" i="14" s="1"/>
  <c r="E170" i="14"/>
  <c r="G170" i="14" s="1"/>
  <c r="E188" i="14"/>
  <c r="G188" i="14" s="1"/>
  <c r="E249" i="11"/>
  <c r="E440" i="11"/>
  <c r="E553" i="11"/>
  <c r="E565" i="11"/>
  <c r="B36" i="11"/>
  <c r="B47" i="11"/>
  <c r="E94" i="11"/>
  <c r="E202" i="11"/>
  <c r="B418" i="11"/>
  <c r="B430" i="11"/>
  <c r="B562" i="11"/>
  <c r="E597" i="11"/>
  <c r="E177" i="11"/>
  <c r="B76" i="11"/>
  <c r="E95" i="11"/>
  <c r="E201" i="11"/>
  <c r="E404" i="11"/>
  <c r="E493" i="11"/>
  <c r="B84" i="11"/>
  <c r="B220" i="11"/>
  <c r="E464" i="11"/>
  <c r="E135" i="11"/>
  <c r="E62" i="11"/>
  <c r="E136" i="11"/>
  <c r="E263" i="11"/>
  <c r="E306" i="11"/>
  <c r="E369" i="11"/>
  <c r="E494" i="11"/>
  <c r="E505" i="11"/>
  <c r="E529" i="11"/>
  <c r="E541" i="11"/>
  <c r="B13" i="11"/>
  <c r="B331" i="11"/>
  <c r="E73" i="11"/>
  <c r="E370" i="11"/>
  <c r="E443" i="11"/>
  <c r="G443" i="11"/>
  <c r="E517" i="11"/>
  <c r="E530" i="11"/>
  <c r="E542" i="11"/>
  <c r="E608" i="11"/>
  <c r="E290" i="11"/>
  <c r="E305" i="11"/>
  <c r="B438" i="11"/>
  <c r="E365" i="11"/>
  <c r="B402" i="11"/>
  <c r="E63" i="11"/>
  <c r="E74" i="11"/>
  <c r="E137" i="11"/>
  <c r="E182" i="11"/>
  <c r="G182" i="11"/>
  <c r="E223" i="11"/>
  <c r="E483" i="11"/>
  <c r="E506" i="11"/>
  <c r="E609" i="11"/>
  <c r="B527" i="11"/>
  <c r="E38" i="11"/>
  <c r="E64" i="11"/>
  <c r="E86" i="11"/>
  <c r="E138" i="11"/>
  <c r="G138" i="11"/>
  <c r="E203" i="11"/>
  <c r="E224" i="11"/>
  <c r="E621" i="11"/>
  <c r="E482" i="11"/>
  <c r="E16" i="11"/>
  <c r="E39" i="11"/>
  <c r="E50" i="11"/>
  <c r="E56" i="11"/>
  <c r="G56" i="11"/>
  <c r="E87" i="11"/>
  <c r="E100" i="11"/>
  <c r="E112" i="11"/>
  <c r="E225" i="11"/>
  <c r="E385" i="11"/>
  <c r="E598" i="11"/>
  <c r="E622" i="11"/>
  <c r="B200" i="11"/>
  <c r="B303" i="11"/>
  <c r="E151" i="11"/>
  <c r="E26" i="11"/>
  <c r="E33" i="11"/>
  <c r="G33" i="11"/>
  <c r="E205" i="11"/>
  <c r="E279" i="11"/>
  <c r="E372" i="11"/>
  <c r="G372" i="11"/>
  <c r="B125" i="11"/>
  <c r="E246" i="11"/>
  <c r="B260" i="11"/>
  <c r="B288" i="11"/>
  <c r="E176" i="11"/>
  <c r="B59" i="11"/>
  <c r="B539" i="11"/>
  <c r="E28" i="11"/>
  <c r="G28" i="11"/>
  <c r="E152" i="11"/>
  <c r="E57" i="11"/>
  <c r="E90" i="11"/>
  <c r="E101" i="11"/>
  <c r="G101" i="11"/>
  <c r="E258" i="11"/>
  <c r="F279" i="11"/>
  <c r="G279" i="11"/>
  <c r="B165" i="11"/>
  <c r="E408" i="11"/>
  <c r="B462" i="11"/>
  <c r="E564" i="11"/>
  <c r="E115" i="11"/>
  <c r="G115" i="11"/>
  <c r="B406" i="11"/>
  <c r="E134" i="11"/>
  <c r="E150" i="11"/>
  <c r="E247" i="11"/>
  <c r="E175" i="11"/>
  <c r="E222" i="11"/>
  <c r="E420" i="11"/>
  <c r="E19" i="11"/>
  <c r="E67" i="11"/>
  <c r="E76" i="11"/>
  <c r="E124" i="11"/>
  <c r="E128" i="11"/>
  <c r="E132" i="11"/>
  <c r="E148" i="11"/>
  <c r="E194" i="11"/>
  <c r="E199" i="11"/>
  <c r="G286" i="11"/>
  <c r="E300" i="11"/>
  <c r="G300" i="11"/>
  <c r="E382" i="11"/>
  <c r="E416" i="11"/>
  <c r="E428" i="11"/>
  <c r="E451" i="11"/>
  <c r="G451" i="11"/>
  <c r="E556" i="11"/>
  <c r="B12" i="11"/>
  <c r="B16" i="11"/>
  <c r="B28" i="11"/>
  <c r="B35" i="11"/>
  <c r="B39" i="11"/>
  <c r="B48" i="11"/>
  <c r="B50" i="11"/>
  <c r="B54" i="11"/>
  <c r="B56" i="11"/>
  <c r="B63" i="11"/>
  <c r="B67" i="11"/>
  <c r="B69" i="11"/>
  <c r="F75" i="11"/>
  <c r="G75" i="11"/>
  <c r="F95" i="11"/>
  <c r="G95" i="11"/>
  <c r="B145" i="11"/>
  <c r="B151" i="11"/>
  <c r="B170" i="11"/>
  <c r="B247" i="11"/>
  <c r="B262" i="11"/>
  <c r="E264" i="11"/>
  <c r="B266" i="11"/>
  <c r="B268" i="11"/>
  <c r="F280" i="11"/>
  <c r="G280" i="11"/>
  <c r="F282" i="11"/>
  <c r="B292" i="11"/>
  <c r="B308" i="11"/>
  <c r="F311" i="11"/>
  <c r="F321" i="11"/>
  <c r="F335" i="11"/>
  <c r="G335" i="11"/>
  <c r="G337" i="11"/>
  <c r="B355" i="11"/>
  <c r="E390" i="11"/>
  <c r="B401" i="11"/>
  <c r="F445" i="11"/>
  <c r="B454" i="11"/>
  <c r="B479" i="11"/>
  <c r="B485" i="11"/>
  <c r="F494" i="11"/>
  <c r="G494" i="11"/>
  <c r="B503" i="11"/>
  <c r="B508" i="11"/>
  <c r="B534" i="11"/>
  <c r="B536" i="11"/>
  <c r="B538" i="11"/>
  <c r="E543" i="11"/>
  <c r="B551" i="11"/>
  <c r="F553" i="11"/>
  <c r="G553" i="11"/>
  <c r="B567" i="11"/>
  <c r="B622" i="11"/>
  <c r="F625" i="11"/>
  <c r="E53" i="11"/>
  <c r="E107" i="11"/>
  <c r="E144" i="11"/>
  <c r="E168" i="11"/>
  <c r="E172" i="11"/>
  <c r="E187" i="11"/>
  <c r="E219" i="11"/>
  <c r="E251" i="11"/>
  <c r="E327" i="11"/>
  <c r="E339" i="11"/>
  <c r="E345" i="11"/>
  <c r="E361" i="11"/>
  <c r="E396" i="11"/>
  <c r="E474" i="11"/>
  <c r="E488" i="11"/>
  <c r="E510" i="11"/>
  <c r="E579" i="11"/>
  <c r="E594" i="11"/>
  <c r="B78" i="11"/>
  <c r="F83" i="11"/>
  <c r="B118" i="11"/>
  <c r="B128" i="11"/>
  <c r="B134" i="11"/>
  <c r="F136" i="11"/>
  <c r="G136" i="11"/>
  <c r="B148" i="11"/>
  <c r="B187" i="11"/>
  <c r="B189" i="11"/>
  <c r="B209" i="11"/>
  <c r="B211" i="11"/>
  <c r="B245" i="11"/>
  <c r="F264" i="11"/>
  <c r="G264" i="11"/>
  <c r="F266" i="11"/>
  <c r="G282" i="11"/>
  <c r="E292" i="11"/>
  <c r="B309" i="11"/>
  <c r="B348" i="11"/>
  <c r="B350" i="11"/>
  <c r="B357" i="11"/>
  <c r="B366" i="11"/>
  <c r="F390" i="11"/>
  <c r="G390" i="11"/>
  <c r="F392" i="11"/>
  <c r="B404" i="11"/>
  <c r="B407" i="11"/>
  <c r="F409" i="11"/>
  <c r="G409" i="11"/>
  <c r="B423" i="11"/>
  <c r="B487" i="11"/>
  <c r="B489" i="11"/>
  <c r="B510" i="11"/>
  <c r="B512" i="11"/>
  <c r="B514" i="11"/>
  <c r="B519" i="11"/>
  <c r="B541" i="11"/>
  <c r="F543" i="11"/>
  <c r="G543" i="11"/>
  <c r="F545" i="11"/>
  <c r="B569" i="11"/>
  <c r="B571" i="11"/>
  <c r="B573" i="11"/>
  <c r="B617" i="11"/>
  <c r="E31" i="11"/>
  <c r="E59" i="11"/>
  <c r="E155" i="11"/>
  <c r="E158" i="11"/>
  <c r="E164" i="11"/>
  <c r="F194" i="11"/>
  <c r="G194" i="11"/>
  <c r="E207" i="11"/>
  <c r="F312" i="11"/>
  <c r="E351" i="11"/>
  <c r="E373" i="11"/>
  <c r="E417" i="11"/>
  <c r="E429" i="11"/>
  <c r="E452" i="11"/>
  <c r="E461" i="11"/>
  <c r="E497" i="11"/>
  <c r="F12" i="11"/>
  <c r="F16" i="11"/>
  <c r="G16" i="11"/>
  <c r="F28" i="11"/>
  <c r="F35" i="11"/>
  <c r="G35" i="11"/>
  <c r="F39" i="11"/>
  <c r="G39" i="11"/>
  <c r="B46" i="11"/>
  <c r="F50" i="11"/>
  <c r="G50" i="11"/>
  <c r="B58" i="11"/>
  <c r="F63" i="11"/>
  <c r="G63" i="11"/>
  <c r="B86" i="11"/>
  <c r="B88" i="11"/>
  <c r="B96" i="11"/>
  <c r="B146" i="11"/>
  <c r="B158" i="11"/>
  <c r="F187" i="11"/>
  <c r="B217" i="11"/>
  <c r="B237" i="11"/>
  <c r="B259" i="11"/>
  <c r="B276" i="11"/>
  <c r="E278" i="11"/>
  <c r="F292" i="11"/>
  <c r="G292" i="11"/>
  <c r="B340" i="11"/>
  <c r="B353" i="11"/>
  <c r="F355" i="11"/>
  <c r="F357" i="11"/>
  <c r="B372" i="11"/>
  <c r="B385" i="11"/>
  <c r="G392" i="11"/>
  <c r="B427" i="11"/>
  <c r="B429" i="11"/>
  <c r="B443" i="11"/>
  <c r="B446" i="11"/>
  <c r="B455" i="11"/>
  <c r="B495" i="11"/>
  <c r="B517" i="11"/>
  <c r="E519" i="11"/>
  <c r="B530" i="11"/>
  <c r="G545" i="11"/>
  <c r="B554" i="11"/>
  <c r="B576" i="11"/>
  <c r="F579" i="11"/>
  <c r="B598" i="11"/>
  <c r="B606" i="11"/>
  <c r="B611" i="11"/>
  <c r="B613" i="11"/>
  <c r="B615" i="11"/>
  <c r="B620" i="11"/>
  <c r="F622" i="11"/>
  <c r="G622" i="11"/>
  <c r="E47" i="11"/>
  <c r="E83" i="11"/>
  <c r="E102" i="11"/>
  <c r="E200" i="11"/>
  <c r="E230" i="11"/>
  <c r="E241" i="11"/>
  <c r="G241" i="11"/>
  <c r="E270" i="11"/>
  <c r="E287" i="11"/>
  <c r="E302" i="11"/>
  <c r="E313" i="11"/>
  <c r="E328" i="11"/>
  <c r="G328" i="11"/>
  <c r="F339" i="11"/>
  <c r="E397" i="11"/>
  <c r="E437" i="11"/>
  <c r="E475" i="11"/>
  <c r="G475" i="11"/>
  <c r="E489" i="11"/>
  <c r="G489" i="11"/>
  <c r="E525" i="11"/>
  <c r="E537" i="11"/>
  <c r="E580" i="11"/>
  <c r="E616" i="11"/>
  <c r="G616" i="11"/>
  <c r="B20" i="11"/>
  <c r="F26" i="11"/>
  <c r="B30" i="11"/>
  <c r="B43" i="11"/>
  <c r="B72" i="11"/>
  <c r="B81" i="11"/>
  <c r="B94" i="11"/>
  <c r="B98" i="11"/>
  <c r="B106" i="11"/>
  <c r="B121" i="11"/>
  <c r="B137" i="11"/>
  <c r="B166" i="11"/>
  <c r="B168" i="11"/>
  <c r="B176" i="11"/>
  <c r="B181" i="11"/>
  <c r="G187" i="11"/>
  <c r="B223" i="11"/>
  <c r="B230" i="11"/>
  <c r="B232" i="11"/>
  <c r="B240" i="11"/>
  <c r="B250" i="11"/>
  <c r="B252" i="11"/>
  <c r="B257" i="11"/>
  <c r="B285" i="11"/>
  <c r="B287" i="11"/>
  <c r="B290" i="11"/>
  <c r="B306" i="11"/>
  <c r="B312" i="11"/>
  <c r="B315" i="11"/>
  <c r="B317" i="11"/>
  <c r="B319" i="11"/>
  <c r="B336" i="11"/>
  <c r="B341" i="11"/>
  <c r="B343" i="11"/>
  <c r="B364" i="11"/>
  <c r="F366" i="11"/>
  <c r="G366" i="11"/>
  <c r="B399" i="11"/>
  <c r="B410" i="11"/>
  <c r="B412" i="11"/>
  <c r="B432" i="11"/>
  <c r="B435" i="11"/>
  <c r="B448" i="11"/>
  <c r="B483" i="11"/>
  <c r="E495" i="11"/>
  <c r="B506" i="11"/>
  <c r="F519" i="11"/>
  <c r="G519" i="11"/>
  <c r="F521" i="11"/>
  <c r="B565" i="11"/>
  <c r="B586" i="11"/>
  <c r="E35" i="11"/>
  <c r="E42" i="11"/>
  <c r="E108" i="11"/>
  <c r="E122" i="11"/>
  <c r="E133" i="11"/>
  <c r="E149" i="11"/>
  <c r="E188" i="11"/>
  <c r="E252" i="11"/>
  <c r="E322" i="11"/>
  <c r="E362" i="11"/>
  <c r="E398" i="11"/>
  <c r="E412" i="11"/>
  <c r="E424" i="11"/>
  <c r="E438" i="11"/>
  <c r="E462" i="11"/>
  <c r="E476" i="11"/>
  <c r="E490" i="11"/>
  <c r="E498" i="11"/>
  <c r="E572" i="11"/>
  <c r="G572" i="11"/>
  <c r="E595" i="11"/>
  <c r="B22" i="11"/>
  <c r="F30" i="11"/>
  <c r="B32" i="11"/>
  <c r="B34" i="11"/>
  <c r="F46" i="11"/>
  <c r="F58" i="11"/>
  <c r="G58" i="11"/>
  <c r="B89" i="11"/>
  <c r="B91" i="11"/>
  <c r="F96" i="11"/>
  <c r="G96" i="11"/>
  <c r="B99" i="11"/>
  <c r="B111" i="11"/>
  <c r="B113" i="11"/>
  <c r="F119" i="11"/>
  <c r="B135" i="11"/>
  <c r="B139" i="11"/>
  <c r="B141" i="11"/>
  <c r="B161" i="11"/>
  <c r="B171" i="11"/>
  <c r="B174" i="11"/>
  <c r="E181" i="11"/>
  <c r="B183" i="11"/>
  <c r="B185" i="11"/>
  <c r="B197" i="11"/>
  <c r="B221" i="11"/>
  <c r="F230" i="11"/>
  <c r="B248" i="11"/>
  <c r="E309" i="11"/>
  <c r="F317" i="11"/>
  <c r="B320" i="11"/>
  <c r="B324" i="11"/>
  <c r="F341" i="11"/>
  <c r="B383" i="11"/>
  <c r="F385" i="11"/>
  <c r="G385" i="11"/>
  <c r="B391" i="11"/>
  <c r="F412" i="11"/>
  <c r="B421" i="11"/>
  <c r="F446" i="11"/>
  <c r="G446" i="11"/>
  <c r="F448" i="11"/>
  <c r="B465" i="11"/>
  <c r="B493" i="11"/>
  <c r="F495" i="11"/>
  <c r="G495" i="11"/>
  <c r="F497" i="11"/>
  <c r="B528" i="11"/>
  <c r="F530" i="11"/>
  <c r="G530" i="11"/>
  <c r="B544" i="11"/>
  <c r="B552" i="11"/>
  <c r="F554" i="11"/>
  <c r="G554" i="11"/>
  <c r="F556" i="11"/>
  <c r="B596" i="11"/>
  <c r="F598" i="11"/>
  <c r="G598" i="11"/>
  <c r="E54" i="11"/>
  <c r="E146" i="11"/>
  <c r="E183" i="11"/>
  <c r="F214" i="11"/>
  <c r="E220" i="11"/>
  <c r="E282" i="11"/>
  <c r="E329" i="11"/>
  <c r="E341" i="11"/>
  <c r="E348" i="11"/>
  <c r="E406" i="11"/>
  <c r="E418" i="11"/>
  <c r="E430" i="11"/>
  <c r="E590" i="11"/>
  <c r="E617" i="11"/>
  <c r="B15" i="11"/>
  <c r="E22" i="11"/>
  <c r="G22" i="11"/>
  <c r="B38" i="11"/>
  <c r="B49" i="11"/>
  <c r="B51" i="11"/>
  <c r="B62" i="11"/>
  <c r="B64" i="11"/>
  <c r="B92" i="11"/>
  <c r="E99" i="11"/>
  <c r="E113" i="11"/>
  <c r="G119" i="11"/>
  <c r="B126" i="11"/>
  <c r="B129" i="11"/>
  <c r="B132" i="11"/>
  <c r="F137" i="11"/>
  <c r="G137" i="11"/>
  <c r="F139" i="11"/>
  <c r="B149" i="11"/>
  <c r="B152" i="11"/>
  <c r="F176" i="11"/>
  <c r="G176" i="11"/>
  <c r="F181" i="11"/>
  <c r="F183" i="11"/>
  <c r="B203" i="11"/>
  <c r="B212" i="11"/>
  <c r="B215" i="11"/>
  <c r="F223" i="11"/>
  <c r="G223" i="11"/>
  <c r="B246" i="11"/>
  <c r="E248" i="11"/>
  <c r="B269" i="11"/>
  <c r="E281" i="11"/>
  <c r="B299" i="11"/>
  <c r="F315" i="11"/>
  <c r="E320" i="11"/>
  <c r="B325" i="11"/>
  <c r="B327" i="11"/>
  <c r="B351" i="11"/>
  <c r="E353" i="11"/>
  <c r="B367" i="11"/>
  <c r="B370" i="11"/>
  <c r="E391" i="11"/>
  <c r="B408" i="11"/>
  <c r="F410" i="11"/>
  <c r="G410" i="11"/>
  <c r="E421" i="11"/>
  <c r="B441" i="11"/>
  <c r="E465" i="11"/>
  <c r="F471" i="11"/>
  <c r="B480" i="11"/>
  <c r="F483" i="11"/>
  <c r="G483" i="11"/>
  <c r="B504" i="11"/>
  <c r="F506" i="11"/>
  <c r="G506" i="11"/>
  <c r="B515" i="11"/>
  <c r="B546" i="11"/>
  <c r="B563" i="11"/>
  <c r="F565" i="11"/>
  <c r="G565" i="11"/>
  <c r="B574" i="11"/>
  <c r="E576" i="11"/>
  <c r="B609" i="11"/>
  <c r="B618" i="11"/>
  <c r="E620" i="11"/>
  <c r="B623" i="11"/>
  <c r="E84" i="11"/>
  <c r="E103" i="11"/>
  <c r="E119" i="11"/>
  <c r="E156" i="11"/>
  <c r="E162" i="11"/>
  <c r="E166" i="11"/>
  <c r="E242" i="11"/>
  <c r="E297" i="11"/>
  <c r="E358" i="11"/>
  <c r="E363" i="11"/>
  <c r="E400" i="11"/>
  <c r="E413" i="11"/>
  <c r="E425" i="11"/>
  <c r="E471" i="11"/>
  <c r="E478" i="11"/>
  <c r="E513" i="11"/>
  <c r="E526" i="11"/>
  <c r="E538" i="11"/>
  <c r="E604" i="11"/>
  <c r="G604" i="11"/>
  <c r="B17" i="11"/>
  <c r="B27" i="11"/>
  <c r="B40" i="11"/>
  <c r="F99" i="11"/>
  <c r="F113" i="11"/>
  <c r="G113" i="11"/>
  <c r="G139" i="11"/>
  <c r="G183" i="11"/>
  <c r="B218" i="11"/>
  <c r="B226" i="11"/>
  <c r="B228" i="11"/>
  <c r="B243" i="11"/>
  <c r="F248" i="11"/>
  <c r="G248" i="11"/>
  <c r="B255" i="11"/>
  <c r="B270" i="11"/>
  <c r="B272" i="11"/>
  <c r="B279" i="11"/>
  <c r="B297" i="11"/>
  <c r="B304" i="11"/>
  <c r="B310" i="11"/>
  <c r="F325" i="11"/>
  <c r="B334" i="11"/>
  <c r="B358" i="11"/>
  <c r="B360" i="11"/>
  <c r="B362" i="11"/>
  <c r="B386" i="11"/>
  <c r="B388" i="11"/>
  <c r="B395" i="11"/>
  <c r="B397" i="11"/>
  <c r="B419" i="11"/>
  <c r="F421" i="11"/>
  <c r="G421" i="11"/>
  <c r="B433" i="11"/>
  <c r="B463" i="11"/>
  <c r="F465" i="11"/>
  <c r="G465" i="11"/>
  <c r="G471" i="11"/>
  <c r="B520" i="11"/>
  <c r="B531" i="11"/>
  <c r="B580" i="11"/>
  <c r="B582" i="11"/>
  <c r="B584" i="11"/>
  <c r="B599" i="11"/>
  <c r="E43" i="11"/>
  <c r="E109" i="11"/>
  <c r="E139" i="11"/>
  <c r="E142" i="11"/>
  <c r="E209" i="11"/>
  <c r="G209" i="11"/>
  <c r="E215" i="11"/>
  <c r="F225" i="11"/>
  <c r="E323" i="11"/>
  <c r="E330" i="11"/>
  <c r="E448" i="11"/>
  <c r="E457" i="11"/>
  <c r="E521" i="11"/>
  <c r="E533" i="11"/>
  <c r="E545" i="11"/>
  <c r="E560" i="11"/>
  <c r="G560" i="11"/>
  <c r="F51" i="11"/>
  <c r="G51" i="11"/>
  <c r="B53" i="11"/>
  <c r="B55" i="11"/>
  <c r="F64" i="11"/>
  <c r="G64" i="11"/>
  <c r="B66" i="11"/>
  <c r="B68" i="11"/>
  <c r="B109" i="11"/>
  <c r="F152" i="11"/>
  <c r="G152" i="11"/>
  <c r="B169" i="11"/>
  <c r="B172" i="11"/>
  <c r="B177" i="11"/>
  <c r="B195" i="11"/>
  <c r="B201" i="11"/>
  <c r="B224" i="11"/>
  <c r="F226" i="11"/>
  <c r="B253" i="11"/>
  <c r="B258" i="11"/>
  <c r="B263" i="11"/>
  <c r="F270" i="11"/>
  <c r="B277" i="11"/>
  <c r="F297" i="11"/>
  <c r="B307" i="11"/>
  <c r="G327" i="11"/>
  <c r="B332" i="11"/>
  <c r="B346" i="11"/>
  <c r="B365" i="11"/>
  <c r="B368" i="11"/>
  <c r="F370" i="11"/>
  <c r="G370" i="11"/>
  <c r="B379" i="11"/>
  <c r="B381" i="11"/>
  <c r="E386" i="11"/>
  <c r="B389" i="11"/>
  <c r="B405" i="11"/>
  <c r="B436" i="11"/>
  <c r="B439" i="11"/>
  <c r="F441" i="11"/>
  <c r="B484" i="11"/>
  <c r="B496" i="11"/>
  <c r="B507" i="11"/>
  <c r="B522" i="11"/>
  <c r="B524" i="11"/>
  <c r="B526" i="11"/>
  <c r="E531" i="11"/>
  <c r="B542" i="11"/>
  <c r="B550" i="11"/>
  <c r="E552" i="11"/>
  <c r="B555" i="11"/>
  <c r="B566" i="11"/>
  <c r="B587" i="11"/>
  <c r="B592" i="11"/>
  <c r="B594" i="11"/>
  <c r="E599" i="11"/>
  <c r="B607" i="11"/>
  <c r="F609" i="11"/>
  <c r="G609" i="11"/>
  <c r="E123" i="11"/>
  <c r="E127" i="11"/>
  <c r="E131" i="11"/>
  <c r="E184" i="11"/>
  <c r="E193" i="11"/>
  <c r="E226" i="11"/>
  <c r="E254" i="11"/>
  <c r="E298" i="11"/>
  <c r="F309" i="11"/>
  <c r="E433" i="11"/>
  <c r="E486" i="11"/>
  <c r="E514" i="11"/>
  <c r="E527" i="11"/>
  <c r="E539" i="11"/>
  <c r="E583" i="11"/>
  <c r="G583" i="11"/>
  <c r="E591" i="11"/>
  <c r="E605" i="11"/>
  <c r="E612" i="11"/>
  <c r="F17" i="11"/>
  <c r="F27" i="11"/>
  <c r="G27" i="11"/>
  <c r="F40" i="11"/>
  <c r="F53" i="11"/>
  <c r="F66" i="11"/>
  <c r="B71" i="11"/>
  <c r="B73" i="11"/>
  <c r="B77" i="11"/>
  <c r="B79" i="11"/>
  <c r="B82" i="11"/>
  <c r="B100" i="11"/>
  <c r="B107" i="11"/>
  <c r="B114" i="11"/>
  <c r="B124" i="11"/>
  <c r="B144" i="11"/>
  <c r="B175" i="11"/>
  <c r="B179" i="11"/>
  <c r="B198" i="11"/>
  <c r="B206" i="11"/>
  <c r="B208" i="11"/>
  <c r="B222" i="11"/>
  <c r="G226" i="11"/>
  <c r="B233" i="11"/>
  <c r="B241" i="11"/>
  <c r="B261" i="11"/>
  <c r="G281" i="11"/>
  <c r="B291" i="11"/>
  <c r="E307" i="11"/>
  <c r="B313" i="11"/>
  <c r="B316" i="11"/>
  <c r="F334" i="11"/>
  <c r="B344" i="11"/>
  <c r="B354" i="11"/>
  <c r="B384" i="11"/>
  <c r="F386" i="11"/>
  <c r="G386" i="11"/>
  <c r="G391" i="11"/>
  <c r="B411" i="11"/>
  <c r="B422" i="11"/>
  <c r="B424" i="11"/>
  <c r="B449" i="11"/>
  <c r="B451" i="11"/>
  <c r="B453" i="11"/>
  <c r="B466" i="11"/>
  <c r="B470" i="11"/>
  <c r="B475" i="11"/>
  <c r="B478" i="11"/>
  <c r="E484" i="11"/>
  <c r="B498" i="11"/>
  <c r="B500" i="11"/>
  <c r="B502" i="11"/>
  <c r="E507" i="11"/>
  <c r="B518" i="11"/>
  <c r="B529" i="11"/>
  <c r="F531" i="11"/>
  <c r="G531" i="11"/>
  <c r="F533" i="11"/>
  <c r="B557" i="11"/>
  <c r="B559" i="11"/>
  <c r="B561" i="11"/>
  <c r="B597" i="11"/>
  <c r="F599" i="11"/>
  <c r="G599" i="11"/>
  <c r="B621" i="11"/>
  <c r="E66" i="11"/>
  <c r="E71" i="11"/>
  <c r="E75" i="11"/>
  <c r="E80" i="11"/>
  <c r="E233" i="11"/>
  <c r="G233" i="11"/>
  <c r="E237" i="11"/>
  <c r="G237" i="11"/>
  <c r="E244" i="11"/>
  <c r="F298" i="11"/>
  <c r="G298" i="11"/>
  <c r="E349" i="11"/>
  <c r="E401" i="11"/>
  <c r="G441" i="11"/>
  <c r="E472" i="11"/>
  <c r="E479" i="11"/>
  <c r="E501" i="11"/>
  <c r="E568" i="11"/>
  <c r="F15" i="11"/>
  <c r="G15" i="11"/>
  <c r="B19" i="11"/>
  <c r="B31" i="11"/>
  <c r="F38" i="11"/>
  <c r="G38" i="11"/>
  <c r="B42" i="11"/>
  <c r="G53" i="11"/>
  <c r="G66" i="11"/>
  <c r="B80" i="11"/>
  <c r="B85" i="11"/>
  <c r="B87" i="11"/>
  <c r="B90" i="11"/>
  <c r="B102" i="11"/>
  <c r="B112" i="11"/>
  <c r="B122" i="11"/>
  <c r="B133" i="11"/>
  <c r="B142" i="11"/>
  <c r="B150" i="11"/>
  <c r="B153" i="11"/>
  <c r="B157" i="11"/>
  <c r="B162" i="11"/>
  <c r="B164" i="11"/>
  <c r="F177" i="11"/>
  <c r="G177" i="11"/>
  <c r="F179" i="11"/>
  <c r="B204" i="11"/>
  <c r="F206" i="11"/>
  <c r="B216" i="11"/>
  <c r="B219" i="11"/>
  <c r="F224" i="11"/>
  <c r="G224" i="11"/>
  <c r="B236" i="11"/>
  <c r="B244" i="11"/>
  <c r="F263" i="11"/>
  <c r="G263" i="11"/>
  <c r="F307" i="11"/>
  <c r="G307" i="11"/>
  <c r="F313" i="11"/>
  <c r="B371" i="11"/>
  <c r="B373" i="11"/>
  <c r="F389" i="11"/>
  <c r="B403" i="11"/>
  <c r="B415" i="11"/>
  <c r="B417" i="11"/>
  <c r="E422" i="11"/>
  <c r="F424" i="11"/>
  <c r="B442" i="11"/>
  <c r="B444" i="11"/>
  <c r="B457" i="11"/>
  <c r="B459" i="11"/>
  <c r="B461" i="11"/>
  <c r="E466" i="11"/>
  <c r="B472" i="11"/>
  <c r="B482" i="11"/>
  <c r="F484" i="11"/>
  <c r="G484" i="11"/>
  <c r="F486" i="11"/>
  <c r="B505" i="11"/>
  <c r="F507" i="11"/>
  <c r="G507" i="11"/>
  <c r="F509" i="11"/>
  <c r="G533" i="11"/>
  <c r="B540" i="11"/>
  <c r="F542" i="11"/>
  <c r="G542" i="11"/>
  <c r="B564" i="11"/>
  <c r="F566" i="11"/>
  <c r="G566" i="11"/>
  <c r="F568" i="11"/>
  <c r="E587" i="11"/>
  <c r="B610" i="11"/>
  <c r="B612" i="11"/>
  <c r="E58" i="11"/>
  <c r="E160" i="11"/>
  <c r="E163" i="11"/>
  <c r="E167" i="11"/>
  <c r="E179" i="11"/>
  <c r="F193" i="11"/>
  <c r="E210" i="11"/>
  <c r="E227" i="11"/>
  <c r="E267" i="11"/>
  <c r="E285" i="11"/>
  <c r="G285" i="11"/>
  <c r="F290" i="11"/>
  <c r="G290" i="11"/>
  <c r="E317" i="11"/>
  <c r="E326" i="11"/>
  <c r="E337" i="11"/>
  <c r="E344" i="11"/>
  <c r="E381" i="11"/>
  <c r="E395" i="11"/>
  <c r="G395" i="11"/>
  <c r="E434" i="11"/>
  <c r="E487" i="11"/>
  <c r="E522" i="11"/>
  <c r="E534" i="11"/>
  <c r="E546" i="11"/>
  <c r="E584" i="11"/>
  <c r="E613" i="11"/>
  <c r="F19" i="11"/>
  <c r="B21" i="11"/>
  <c r="B23" i="11"/>
  <c r="B33" i="11"/>
  <c r="F42" i="11"/>
  <c r="B75" i="11"/>
  <c r="B93" i="11"/>
  <c r="B95" i="11"/>
  <c r="F100" i="11"/>
  <c r="G100" i="11"/>
  <c r="F102" i="11"/>
  <c r="F114" i="11"/>
  <c r="G114" i="11"/>
  <c r="B130" i="11"/>
  <c r="E153" i="11"/>
  <c r="B155" i="11"/>
  <c r="G179" i="11"/>
  <c r="B193" i="11"/>
  <c r="B202" i="11"/>
  <c r="E204" i="11"/>
  <c r="G206" i="11"/>
  <c r="B213" i="11"/>
  <c r="B256" i="11"/>
  <c r="B280" i="11"/>
  <c r="F291" i="11"/>
  <c r="B300" i="11"/>
  <c r="B302" i="11"/>
  <c r="B305" i="11"/>
  <c r="B311" i="11"/>
  <c r="G313" i="11"/>
  <c r="B328" i="11"/>
  <c r="B330" i="11"/>
  <c r="B335" i="11"/>
  <c r="B337" i="11"/>
  <c r="B339" i="11"/>
  <c r="B352" i="11"/>
  <c r="F354" i="11"/>
  <c r="G354" i="11"/>
  <c r="B363" i="11"/>
  <c r="E371" i="11"/>
  <c r="F373" i="11"/>
  <c r="G384" i="11"/>
  <c r="B398" i="11"/>
  <c r="B420" i="11"/>
  <c r="F422" i="11"/>
  <c r="G422" i="11"/>
  <c r="G424" i="11"/>
  <c r="B434" i="11"/>
  <c r="B437" i="11"/>
  <c r="E442" i="11"/>
  <c r="B445" i="11"/>
  <c r="B464" i="11"/>
  <c r="F466" i="11"/>
  <c r="G466" i="11"/>
  <c r="G486" i="11"/>
  <c r="G488" i="11"/>
  <c r="B494" i="11"/>
  <c r="G509" i="11"/>
  <c r="B516" i="11"/>
  <c r="E518" i="11"/>
  <c r="B553" i="11"/>
  <c r="G568" i="11"/>
  <c r="B575" i="11"/>
  <c r="B585" i="11"/>
  <c r="F587" i="11"/>
  <c r="G587" i="11"/>
  <c r="B603" i="11"/>
  <c r="B605" i="11"/>
  <c r="E610" i="11"/>
  <c r="F612" i="11"/>
  <c r="B619" i="11"/>
  <c r="F621" i="11"/>
  <c r="G621" i="11"/>
  <c r="E30" i="11"/>
  <c r="E46" i="11"/>
  <c r="E140" i="11"/>
  <c r="E206" i="11"/>
  <c r="E250" i="11"/>
  <c r="E274" i="11"/>
  <c r="F305" i="11"/>
  <c r="G305" i="11"/>
  <c r="E360" i="11"/>
  <c r="G360" i="11"/>
  <c r="E402" i="11"/>
  <c r="E415" i="11"/>
  <c r="G415" i="11"/>
  <c r="E427" i="11"/>
  <c r="G427" i="11"/>
  <c r="F472" i="11"/>
  <c r="G472" i="11"/>
  <c r="E502" i="11"/>
  <c r="E509" i="11"/>
  <c r="E593" i="11"/>
  <c r="G593" i="11"/>
  <c r="B14" i="11"/>
  <c r="G19" i="11"/>
  <c r="B26" i="11"/>
  <c r="B37" i="11"/>
  <c r="G42" i="11"/>
  <c r="B83" i="11"/>
  <c r="F87" i="11"/>
  <c r="G87" i="11"/>
  <c r="G102" i="11"/>
  <c r="B110" i="11"/>
  <c r="B136" i="11"/>
  <c r="B173" i="11"/>
  <c r="B196" i="11"/>
  <c r="B199" i="11"/>
  <c r="F204" i="11"/>
  <c r="G204" i="11"/>
  <c r="B264" i="11"/>
  <c r="B273" i="11"/>
  <c r="B275" i="11"/>
  <c r="B278" i="11"/>
  <c r="E280" i="11"/>
  <c r="B282" i="11"/>
  <c r="B284" i="11"/>
  <c r="B289" i="11"/>
  <c r="G311" i="11"/>
  <c r="B321" i="11"/>
  <c r="B323" i="11"/>
  <c r="B333" i="11"/>
  <c r="E335" i="11"/>
  <c r="F337" i="11"/>
  <c r="G339" i="11"/>
  <c r="B347" i="11"/>
  <c r="B369" i="11"/>
  <c r="G373" i="11"/>
  <c r="B382" i="11"/>
  <c r="B387" i="11"/>
  <c r="B390" i="11"/>
  <c r="B409" i="11"/>
  <c r="B431" i="11"/>
  <c r="B440" i="11"/>
  <c r="F442" i="11"/>
  <c r="G442" i="11"/>
  <c r="F518" i="11"/>
  <c r="G518" i="11"/>
  <c r="B532" i="11"/>
  <c r="B543" i="11"/>
  <c r="B595" i="11"/>
  <c r="B608" i="11"/>
  <c r="F610" i="11"/>
  <c r="G610" i="11"/>
  <c r="G612" i="11"/>
  <c r="F49" i="11"/>
  <c r="B57" i="11"/>
  <c r="F62" i="11"/>
  <c r="B74" i="11"/>
  <c r="F78" i="11"/>
  <c r="F86" i="11"/>
  <c r="F90" i="11"/>
  <c r="F94" i="11"/>
  <c r="B108" i="11"/>
  <c r="F112" i="11"/>
  <c r="B123" i="11"/>
  <c r="B127" i="11"/>
  <c r="B131" i="11"/>
  <c r="F135" i="11"/>
  <c r="B143" i="11"/>
  <c r="B147" i="11"/>
  <c r="B159" i="11"/>
  <c r="B163" i="11"/>
  <c r="B167" i="11"/>
  <c r="F175" i="11"/>
  <c r="B194" i="11"/>
  <c r="F202" i="11"/>
  <c r="B210" i="11"/>
  <c r="B214" i="11"/>
  <c r="F222" i="11"/>
  <c r="B234" i="11"/>
  <c r="B238" i="11"/>
  <c r="B242" i="11"/>
  <c r="F246" i="11"/>
  <c r="B254" i="11"/>
  <c r="F258" i="11"/>
  <c r="F262" i="11"/>
  <c r="B274" i="11"/>
  <c r="F278" i="11"/>
  <c r="B286" i="11"/>
  <c r="B301" i="11"/>
  <c r="B329" i="11"/>
  <c r="F333" i="11"/>
  <c r="B345" i="11"/>
  <c r="B349" i="11"/>
  <c r="F353" i="11"/>
  <c r="B361" i="11"/>
  <c r="F365" i="11"/>
  <c r="F369" i="11"/>
  <c r="B380" i="11"/>
  <c r="F384" i="11"/>
  <c r="B396" i="11"/>
  <c r="B400" i="11"/>
  <c r="F404" i="11"/>
  <c r="F408" i="11"/>
  <c r="B416" i="11"/>
  <c r="F420" i="11"/>
  <c r="B428" i="11"/>
  <c r="F440" i="11"/>
  <c r="B452" i="11"/>
  <c r="B456" i="11"/>
  <c r="B460" i="11"/>
  <c r="F464" i="11"/>
  <c r="B476" i="11"/>
  <c r="F482" i="11"/>
  <c r="B490" i="11"/>
  <c r="F493" i="11"/>
  <c r="B501" i="11"/>
  <c r="F505" i="11"/>
  <c r="B513" i="11"/>
  <c r="G515" i="11"/>
  <c r="F517" i="11"/>
  <c r="B525" i="11"/>
  <c r="F529" i="11"/>
  <c r="B537" i="11"/>
  <c r="F541" i="11"/>
  <c r="F552" i="11"/>
  <c r="B560" i="11"/>
  <c r="F564" i="11"/>
  <c r="B572" i="11"/>
  <c r="F576" i="11"/>
  <c r="B583" i="11"/>
  <c r="B593" i="11"/>
  <c r="F597" i="11"/>
  <c r="B604" i="11"/>
  <c r="F608" i="11"/>
  <c r="B616" i="11"/>
  <c r="F620" i="11"/>
  <c r="F14" i="11"/>
  <c r="F37" i="11"/>
  <c r="F48" i="11"/>
  <c r="F77" i="11"/>
  <c r="F81" i="11"/>
  <c r="F85" i="11"/>
  <c r="F89" i="11"/>
  <c r="F93" i="11"/>
  <c r="F111" i="11"/>
  <c r="F170" i="11"/>
  <c r="F174" i="11"/>
  <c r="F197" i="11"/>
  <c r="F217" i="11"/>
  <c r="F221" i="11"/>
  <c r="F245" i="11"/>
  <c r="F257" i="11"/>
  <c r="F261" i="11"/>
  <c r="F277" i="11"/>
  <c r="F289" i="11"/>
  <c r="F304" i="11"/>
  <c r="F332" i="11"/>
  <c r="F352" i="11"/>
  <c r="F364" i="11"/>
  <c r="F368" i="11"/>
  <c r="F383" i="11"/>
  <c r="F403" i="11"/>
  <c r="F407" i="11"/>
  <c r="F419" i="11"/>
  <c r="F431" i="11"/>
  <c r="F435" i="11"/>
  <c r="F439" i="11"/>
  <c r="F463" i="11"/>
  <c r="F480" i="11"/>
  <c r="F504" i="11"/>
  <c r="F516" i="11"/>
  <c r="F528" i="11"/>
  <c r="F540" i="11"/>
  <c r="F551" i="11"/>
  <c r="F563" i="11"/>
  <c r="F575" i="11"/>
  <c r="F586" i="11"/>
  <c r="F596" i="11"/>
  <c r="F607" i="11"/>
  <c r="F619" i="11"/>
  <c r="F13" i="11"/>
  <c r="F36" i="11"/>
  <c r="F47" i="11"/>
  <c r="G49" i="11"/>
  <c r="F59" i="11"/>
  <c r="F76" i="11"/>
  <c r="F80" i="11"/>
  <c r="F84" i="11"/>
  <c r="G86" i="11"/>
  <c r="G90" i="11"/>
  <c r="F92" i="11"/>
  <c r="G94" i="11"/>
  <c r="F110" i="11"/>
  <c r="G112" i="11"/>
  <c r="F125" i="11"/>
  <c r="F129" i="11"/>
  <c r="G135" i="11"/>
  <c r="F169" i="11"/>
  <c r="F173" i="11"/>
  <c r="G175" i="11"/>
  <c r="F196" i="11"/>
  <c r="G202" i="11"/>
  <c r="F212" i="11"/>
  <c r="F216" i="11"/>
  <c r="G222" i="11"/>
  <c r="G246" i="11"/>
  <c r="F256" i="11"/>
  <c r="G258" i="11"/>
  <c r="F260" i="11"/>
  <c r="G262" i="11"/>
  <c r="F276" i="11"/>
  <c r="G278" i="11"/>
  <c r="F288" i="11"/>
  <c r="F303" i="11"/>
  <c r="F331" i="11"/>
  <c r="G333" i="11"/>
  <c r="F351" i="11"/>
  <c r="G353" i="11"/>
  <c r="B359" i="11"/>
  <c r="F363" i="11"/>
  <c r="G365" i="11"/>
  <c r="G369" i="11"/>
  <c r="B375" i="11"/>
  <c r="F382" i="11"/>
  <c r="B394" i="11"/>
  <c r="F398" i="11"/>
  <c r="F402" i="11"/>
  <c r="G404" i="11"/>
  <c r="F406" i="11"/>
  <c r="G408" i="11"/>
  <c r="B414" i="11"/>
  <c r="F418" i="11"/>
  <c r="G420" i="11"/>
  <c r="B426" i="11"/>
  <c r="F430" i="11"/>
  <c r="F434" i="11"/>
  <c r="F438" i="11"/>
  <c r="G440" i="11"/>
  <c r="B450" i="11"/>
  <c r="B458" i="11"/>
  <c r="F462" i="11"/>
  <c r="G464" i="11"/>
  <c r="B474" i="11"/>
  <c r="F479" i="11"/>
  <c r="G482" i="11"/>
  <c r="B488" i="11"/>
  <c r="B499" i="11"/>
  <c r="F503" i="11"/>
  <c r="G505" i="11"/>
  <c r="B511" i="11"/>
  <c r="F515" i="11"/>
  <c r="G517" i="11"/>
  <c r="B523" i="11"/>
  <c r="F527" i="11"/>
  <c r="G529" i="11"/>
  <c r="B535" i="11"/>
  <c r="F539" i="11"/>
  <c r="G541" i="11"/>
  <c r="B547" i="11"/>
  <c r="F550" i="11"/>
  <c r="G552" i="11"/>
  <c r="B558" i="11"/>
  <c r="F562" i="11"/>
  <c r="G564" i="11"/>
  <c r="B570" i="11"/>
  <c r="F574" i="11"/>
  <c r="G576" i="11"/>
  <c r="B581" i="11"/>
  <c r="F585" i="11"/>
  <c r="B591" i="11"/>
  <c r="F595" i="11"/>
  <c r="G597" i="11"/>
  <c r="B602" i="11"/>
  <c r="F606" i="11"/>
  <c r="G608" i="11"/>
  <c r="B614" i="11"/>
  <c r="F618" i="11"/>
  <c r="G620" i="11"/>
  <c r="B103" i="11"/>
  <c r="F109" i="11"/>
  <c r="B120" i="11"/>
  <c r="F124" i="11"/>
  <c r="F128" i="11"/>
  <c r="F132" i="11"/>
  <c r="B140" i="11"/>
  <c r="F144" i="11"/>
  <c r="F148" i="11"/>
  <c r="B156" i="11"/>
  <c r="B160" i="11"/>
  <c r="F164" i="11"/>
  <c r="F168" i="11"/>
  <c r="F172" i="11"/>
  <c r="B180" i="11"/>
  <c r="B184" i="11"/>
  <c r="B188" i="11"/>
  <c r="F195" i="11"/>
  <c r="F199" i="11"/>
  <c r="B207" i="11"/>
  <c r="F211" i="11"/>
  <c r="F215" i="11"/>
  <c r="B227" i="11"/>
  <c r="B231" i="11"/>
  <c r="B235" i="11"/>
  <c r="B239" i="11"/>
  <c r="B251" i="11"/>
  <c r="F255" i="11"/>
  <c r="B267" i="11"/>
  <c r="B271" i="11"/>
  <c r="B283" i="11"/>
  <c r="B298" i="11"/>
  <c r="B314" i="11"/>
  <c r="B318" i="11"/>
  <c r="B322" i="11"/>
  <c r="B326" i="11"/>
  <c r="F330" i="11"/>
  <c r="B338" i="11"/>
  <c r="B342" i="11"/>
  <c r="F346" i="11"/>
  <c r="F350" i="11"/>
  <c r="F362" i="11"/>
  <c r="G364" i="11"/>
  <c r="B374" i="11"/>
  <c r="F381" i="11"/>
  <c r="G383" i="11"/>
  <c r="B393" i="11"/>
  <c r="F397" i="11"/>
  <c r="F401" i="11"/>
  <c r="G403" i="11"/>
  <c r="G407" i="11"/>
  <c r="B413" i="11"/>
  <c r="F417" i="11"/>
  <c r="G419" i="11"/>
  <c r="B425" i="11"/>
  <c r="F429" i="11"/>
  <c r="G431" i="11"/>
  <c r="F433" i="11"/>
  <c r="G435" i="11"/>
  <c r="F437" i="11"/>
  <c r="G439" i="11"/>
  <c r="F453" i="11"/>
  <c r="F461" i="11"/>
  <c r="F478" i="11"/>
  <c r="G480" i="11"/>
  <c r="F502" i="11"/>
  <c r="F514" i="11"/>
  <c r="F526" i="11"/>
  <c r="G528" i="11"/>
  <c r="F538" i="11"/>
  <c r="G540" i="11"/>
  <c r="G551" i="11"/>
  <c r="F561" i="11"/>
  <c r="G563" i="11"/>
  <c r="F573" i="11"/>
  <c r="G575" i="11"/>
  <c r="F584" i="11"/>
  <c r="B590" i="11"/>
  <c r="F594" i="11"/>
  <c r="F605" i="11"/>
  <c r="G607" i="11"/>
  <c r="F617" i="11"/>
  <c r="G13" i="11"/>
  <c r="F23" i="11"/>
  <c r="F34" i="11"/>
  <c r="G36" i="11"/>
  <c r="G47" i="11"/>
  <c r="F57" i="11"/>
  <c r="G59" i="11"/>
  <c r="F74" i="11"/>
  <c r="G76" i="11"/>
  <c r="G84" i="11"/>
  <c r="F108" i="11"/>
  <c r="G110" i="11"/>
  <c r="B119" i="11"/>
  <c r="F123" i="11"/>
  <c r="G125" i="11"/>
  <c r="F127" i="11"/>
  <c r="G129" i="11"/>
  <c r="F143" i="11"/>
  <c r="F147" i="11"/>
  <c r="F163" i="11"/>
  <c r="F167" i="11"/>
  <c r="G169" i="11"/>
  <c r="G173" i="11"/>
  <c r="G196" i="11"/>
  <c r="F210" i="11"/>
  <c r="G216" i="11"/>
  <c r="F254" i="11"/>
  <c r="G256" i="11"/>
  <c r="F274" i="11"/>
  <c r="F286" i="11"/>
  <c r="F301" i="11"/>
  <c r="G303" i="11"/>
  <c r="F329" i="11"/>
  <c r="G331" i="11"/>
  <c r="F345" i="11"/>
  <c r="F349" i="11"/>
  <c r="G351" i="11"/>
  <c r="F361" i="11"/>
  <c r="G363" i="11"/>
  <c r="F380" i="11"/>
  <c r="G382" i="11"/>
  <c r="B392" i="11"/>
  <c r="F396" i="11"/>
  <c r="G398" i="11"/>
  <c r="F400" i="11"/>
  <c r="G402" i="11"/>
  <c r="F416" i="11"/>
  <c r="G418" i="11"/>
  <c r="F428" i="11"/>
  <c r="G430" i="11"/>
  <c r="G434" i="11"/>
  <c r="G438" i="11"/>
  <c r="F452" i="11"/>
  <c r="F460" i="11"/>
  <c r="G462" i="11"/>
  <c r="B471" i="11"/>
  <c r="F476" i="11"/>
  <c r="G479" i="11"/>
  <c r="B486" i="11"/>
  <c r="F490" i="11"/>
  <c r="B497" i="11"/>
  <c r="F501" i="11"/>
  <c r="G503" i="11"/>
  <c r="B509" i="11"/>
  <c r="F513" i="11"/>
  <c r="B521" i="11"/>
  <c r="F525" i="11"/>
  <c r="G527" i="11"/>
  <c r="B533" i="11"/>
  <c r="F537" i="11"/>
  <c r="G539" i="11"/>
  <c r="B545" i="11"/>
  <c r="B556" i="11"/>
  <c r="F560" i="11"/>
  <c r="G562" i="11"/>
  <c r="B568" i="11"/>
  <c r="F572" i="11"/>
  <c r="G574" i="11"/>
  <c r="B579" i="11"/>
  <c r="F583" i="11"/>
  <c r="G585" i="11"/>
  <c r="F593" i="11"/>
  <c r="G595" i="11"/>
  <c r="F604" i="11"/>
  <c r="F616" i="11"/>
  <c r="B18" i="11"/>
  <c r="F22" i="11"/>
  <c r="B29" i="11"/>
  <c r="F33" i="11"/>
  <c r="B41" i="11"/>
  <c r="B52" i="11"/>
  <c r="F56" i="11"/>
  <c r="B65" i="11"/>
  <c r="F69" i="11"/>
  <c r="F73" i="11"/>
  <c r="B97" i="11"/>
  <c r="B101" i="11"/>
  <c r="F107" i="11"/>
  <c r="G109" i="11"/>
  <c r="B115" i="11"/>
  <c r="F122" i="11"/>
  <c r="G124" i="11"/>
  <c r="G128" i="11"/>
  <c r="G132" i="11"/>
  <c r="B138" i="11"/>
  <c r="F142" i="11"/>
  <c r="G144" i="11"/>
  <c r="G148" i="11"/>
  <c r="B154" i="11"/>
  <c r="F158" i="11"/>
  <c r="F162" i="11"/>
  <c r="G164" i="11"/>
  <c r="F166" i="11"/>
  <c r="G168" i="11"/>
  <c r="B178" i="11"/>
  <c r="B182" i="11"/>
  <c r="B186" i="11"/>
  <c r="B205" i="11"/>
  <c r="F209" i="11"/>
  <c r="G211" i="11"/>
  <c r="G215" i="11"/>
  <c r="B225" i="11"/>
  <c r="B229" i="11"/>
  <c r="F233" i="11"/>
  <c r="F237" i="11"/>
  <c r="F241" i="11"/>
  <c r="B249" i="11"/>
  <c r="G255" i="11"/>
  <c r="B265" i="11"/>
  <c r="F273" i="11"/>
  <c r="B281" i="11"/>
  <c r="F285" i="11"/>
  <c r="B293" i="11"/>
  <c r="F300" i="11"/>
  <c r="F328" i="11"/>
  <c r="G330" i="11"/>
  <c r="F344" i="11"/>
  <c r="G346" i="11"/>
  <c r="F348" i="11"/>
  <c r="G350" i="11"/>
  <c r="B356" i="11"/>
  <c r="F360" i="11"/>
  <c r="G362" i="11"/>
  <c r="F379" i="11"/>
  <c r="G381" i="11"/>
  <c r="F395" i="11"/>
  <c r="G397" i="11"/>
  <c r="G401" i="11"/>
  <c r="F415" i="11"/>
  <c r="G417" i="11"/>
  <c r="F427" i="11"/>
  <c r="G429" i="11"/>
  <c r="B447" i="11"/>
  <c r="F451" i="11"/>
  <c r="G453" i="11"/>
  <c r="F455" i="11"/>
  <c r="F459" i="11"/>
  <c r="G461" i="11"/>
  <c r="F475" i="11"/>
  <c r="G478" i="11"/>
  <c r="F489" i="11"/>
  <c r="F500" i="11"/>
  <c r="G502" i="11"/>
  <c r="F512" i="11"/>
  <c r="G514" i="11"/>
  <c r="F524" i="11"/>
  <c r="G526" i="11"/>
  <c r="F536" i="11"/>
  <c r="G538" i="11"/>
  <c r="F559" i="11"/>
  <c r="F571" i="11"/>
  <c r="F582" i="11"/>
  <c r="G584" i="11"/>
  <c r="F592" i="11"/>
  <c r="G594" i="11"/>
  <c r="F603" i="11"/>
  <c r="G605" i="11"/>
  <c r="F615" i="11"/>
  <c r="G617" i="11"/>
  <c r="F21" i="11"/>
  <c r="G23" i="11"/>
  <c r="F32" i="11"/>
  <c r="F55" i="11"/>
  <c r="G57" i="11"/>
  <c r="F68" i="11"/>
  <c r="F72" i="11"/>
  <c r="G74" i="11"/>
  <c r="F106" i="11"/>
  <c r="G108" i="11"/>
  <c r="F121" i="11"/>
  <c r="G123" i="11"/>
  <c r="F141" i="11"/>
  <c r="G143" i="11"/>
  <c r="G147" i="11"/>
  <c r="F157" i="11"/>
  <c r="F161" i="11"/>
  <c r="G163" i="11"/>
  <c r="G167" i="11"/>
  <c r="F189" i="11"/>
  <c r="F208" i="11"/>
  <c r="G210" i="11"/>
  <c r="F232" i="11"/>
  <c r="F236" i="11"/>
  <c r="F240" i="11"/>
  <c r="G254" i="11"/>
  <c r="F268" i="11"/>
  <c r="F272" i="11"/>
  <c r="G274" i="11"/>
  <c r="F299" i="11"/>
  <c r="G301" i="11"/>
  <c r="F323" i="11"/>
  <c r="F327" i="11"/>
  <c r="G329" i="11"/>
  <c r="F343" i="11"/>
  <c r="G345" i="11"/>
  <c r="G349" i="11"/>
  <c r="F359" i="11"/>
  <c r="G361" i="11"/>
  <c r="F375" i="11"/>
  <c r="G380" i="11"/>
  <c r="F394" i="11"/>
  <c r="G396" i="11"/>
  <c r="F414" i="11"/>
  <c r="G416" i="11"/>
  <c r="F426" i="11"/>
  <c r="G428" i="11"/>
  <c r="F450" i="11"/>
  <c r="G452" i="11"/>
  <c r="F458" i="11"/>
  <c r="G460" i="11"/>
  <c r="F474" i="11"/>
  <c r="G476" i="11"/>
  <c r="F488" i="11"/>
  <c r="G490" i="11"/>
  <c r="F499" i="11"/>
  <c r="G501" i="11"/>
  <c r="F511" i="11"/>
  <c r="G513" i="11"/>
  <c r="F523" i="11"/>
  <c r="G525" i="11"/>
  <c r="F535" i="11"/>
  <c r="G537" i="11"/>
  <c r="F547" i="11"/>
  <c r="F558" i="11"/>
  <c r="F570" i="11"/>
  <c r="F581" i="11"/>
  <c r="F591" i="11"/>
  <c r="F602" i="11"/>
  <c r="F614" i="11"/>
  <c r="F20" i="11"/>
  <c r="F31" i="11"/>
  <c r="F43" i="11"/>
  <c r="F54" i="11"/>
  <c r="F67" i="11"/>
  <c r="G69" i="11"/>
  <c r="F71" i="11"/>
  <c r="G73" i="11"/>
  <c r="F103" i="11"/>
  <c r="G107" i="11"/>
  <c r="F120" i="11"/>
  <c r="G122" i="11"/>
  <c r="F140" i="11"/>
  <c r="G142" i="11"/>
  <c r="G158" i="11"/>
  <c r="F160" i="11"/>
  <c r="G162" i="11"/>
  <c r="F184" i="11"/>
  <c r="F188" i="11"/>
  <c r="F207" i="11"/>
  <c r="F227" i="11"/>
  <c r="F231" i="11"/>
  <c r="F251" i="11"/>
  <c r="F267" i="11"/>
  <c r="F271" i="11"/>
  <c r="F283" i="11"/>
  <c r="F318" i="11"/>
  <c r="F322" i="11"/>
  <c r="F326" i="11"/>
  <c r="F338" i="11"/>
  <c r="F342" i="11"/>
  <c r="G344" i="11"/>
  <c r="F358" i="11"/>
  <c r="F374" i="11"/>
  <c r="F393" i="11"/>
  <c r="F413" i="11"/>
  <c r="F425" i="11"/>
  <c r="F449" i="11"/>
  <c r="F457" i="11"/>
  <c r="F487" i="11"/>
  <c r="F498" i="11"/>
  <c r="F510" i="11"/>
  <c r="F522" i="11"/>
  <c r="F534" i="11"/>
  <c r="F546" i="11"/>
  <c r="F557" i="11"/>
  <c r="F569" i="11"/>
  <c r="F580" i="11"/>
  <c r="F590" i="11"/>
  <c r="F613" i="11"/>
  <c r="F18" i="11"/>
  <c r="G20" i="11"/>
  <c r="F29" i="11"/>
  <c r="G31" i="11"/>
  <c r="F41" i="11"/>
  <c r="G43" i="11"/>
  <c r="F52" i="11"/>
  <c r="G54" i="11"/>
  <c r="F65" i="11"/>
  <c r="G67" i="11"/>
  <c r="F97" i="11"/>
  <c r="F101" i="11"/>
  <c r="G103" i="11"/>
  <c r="F115" i="11"/>
  <c r="G120" i="11"/>
  <c r="F138" i="11"/>
  <c r="G140" i="11"/>
  <c r="F154" i="11"/>
  <c r="F178" i="11"/>
  <c r="F182" i="11"/>
  <c r="G184" i="11"/>
  <c r="F186" i="11"/>
  <c r="G188" i="11"/>
  <c r="G207" i="11"/>
  <c r="G227" i="11"/>
  <c r="F229" i="11"/>
  <c r="G251" i="11"/>
  <c r="F265" i="11"/>
  <c r="G267" i="11"/>
  <c r="F281" i="11"/>
  <c r="F293" i="11"/>
  <c r="F316" i="11"/>
  <c r="F320" i="11"/>
  <c r="G322" i="11"/>
  <c r="G326" i="11"/>
  <c r="F336" i="11"/>
  <c r="F356" i="11"/>
  <c r="G358" i="11"/>
  <c r="F372" i="11"/>
  <c r="F387" i="11"/>
  <c r="F391" i="11"/>
  <c r="F411" i="11"/>
  <c r="G413" i="11"/>
  <c r="F423" i="11"/>
  <c r="G425" i="11"/>
  <c r="F443" i="11"/>
  <c r="F447" i="11"/>
  <c r="F470" i="11"/>
  <c r="F485" i="11"/>
  <c r="G487" i="11"/>
  <c r="F496" i="11"/>
  <c r="G498" i="11"/>
  <c r="F508" i="11"/>
  <c r="G510" i="11"/>
  <c r="F520" i="11"/>
  <c r="G522" i="11"/>
  <c r="F532" i="11"/>
  <c r="G534" i="11"/>
  <c r="F544" i="11"/>
  <c r="G546" i="11"/>
  <c r="F555" i="11"/>
  <c r="F567" i="11"/>
  <c r="G580" i="11"/>
  <c r="F611" i="11"/>
  <c r="G613" i="11"/>
  <c r="F623" i="11"/>
  <c r="C88" i="16"/>
  <c r="E88" i="16" s="1"/>
  <c r="C84" i="16"/>
  <c r="E84" i="16" s="1"/>
  <c r="C80" i="16"/>
  <c r="E80" i="16" s="1"/>
  <c r="C76" i="16"/>
  <c r="C72" i="16"/>
  <c r="E72" i="16" s="1"/>
  <c r="C68" i="16"/>
  <c r="E68" i="16" s="1"/>
  <c r="C64" i="16"/>
  <c r="C60" i="16"/>
  <c r="C56" i="16"/>
  <c r="E56" i="16" s="1"/>
  <c r="C52" i="16"/>
  <c r="C48" i="16"/>
  <c r="C44" i="16"/>
  <c r="E44" i="16" s="1"/>
  <c r="C40" i="16"/>
  <c r="C89" i="16"/>
  <c r="E89" i="16" s="1"/>
  <c r="C79" i="16"/>
  <c r="E79" i="16" s="1"/>
  <c r="C65" i="16"/>
  <c r="E65" i="16" s="1"/>
  <c r="C55" i="16"/>
  <c r="E55" i="16" s="1"/>
  <c r="C41" i="16"/>
  <c r="E41" i="16" s="1"/>
  <c r="C36" i="16"/>
  <c r="C23" i="16"/>
  <c r="E23" i="16" s="1"/>
  <c r="C10" i="16"/>
  <c r="E10" i="16" s="1"/>
  <c r="C46" i="16"/>
  <c r="E46" i="16" s="1"/>
  <c r="C71" i="16"/>
  <c r="C66" i="16"/>
  <c r="E66" i="16" s="1"/>
  <c r="C61" i="16"/>
  <c r="E61" i="16" s="1"/>
  <c r="C86" i="16"/>
  <c r="E86" i="16" s="1"/>
  <c r="C81" i="16"/>
  <c r="E81" i="16" s="1"/>
  <c r="C50" i="16"/>
  <c r="E50" i="16" s="1"/>
  <c r="C45" i="16"/>
  <c r="C30" i="16"/>
  <c r="E30" i="16" s="1"/>
  <c r="C21" i="16"/>
  <c r="C16" i="16"/>
  <c r="E16" i="16" s="1"/>
  <c r="C7" i="16"/>
  <c r="E7" i="16" s="1"/>
  <c r="C75" i="16"/>
  <c r="E75" i="16" s="1"/>
  <c r="C70" i="16"/>
  <c r="C59" i="16"/>
  <c r="E59" i="16" s="1"/>
  <c r="C54" i="16"/>
  <c r="E54" i="16" s="1"/>
  <c r="C34" i="16"/>
  <c r="E34" i="16" s="1"/>
  <c r="C25" i="16"/>
  <c r="E25" i="16" s="1"/>
  <c r="C20" i="16"/>
  <c r="E20" i="16" s="1"/>
  <c r="C11" i="16"/>
  <c r="E11" i="16" s="1"/>
  <c r="C90" i="16"/>
  <c r="E90" i="16" s="1"/>
  <c r="C85" i="16"/>
  <c r="E85" i="16" s="1"/>
  <c r="C49" i="16"/>
  <c r="E49" i="16" s="1"/>
  <c r="C29" i="16"/>
  <c r="E29" i="16" s="1"/>
  <c r="C15" i="16"/>
  <c r="E15" i="16" s="1"/>
  <c r="C6" i="16"/>
  <c r="E6" i="16" s="1"/>
  <c r="C74" i="16"/>
  <c r="E74" i="16" s="1"/>
  <c r="C69" i="16"/>
  <c r="E69" i="16" s="1"/>
  <c r="C43" i="16"/>
  <c r="E43" i="16" s="1"/>
  <c r="C38" i="16"/>
  <c r="E38" i="16" s="1"/>
  <c r="C83" i="16"/>
  <c r="E83" i="16" s="1"/>
  <c r="C78" i="16"/>
  <c r="E78" i="16" s="1"/>
  <c r="C73" i="16"/>
  <c r="E73" i="16" s="1"/>
  <c r="C47" i="16"/>
  <c r="E47" i="16" s="1"/>
  <c r="C42" i="16"/>
  <c r="E42" i="16" s="1"/>
  <c r="C37" i="16"/>
  <c r="E37" i="16" s="1"/>
  <c r="C32" i="16"/>
  <c r="C18" i="16"/>
  <c r="C9" i="16"/>
  <c r="C4" i="16"/>
  <c r="E4" i="16" s="1"/>
  <c r="C87" i="16"/>
  <c r="E87" i="16" s="1"/>
  <c r="C82" i="16"/>
  <c r="E82" i="16" s="1"/>
  <c r="C77" i="16"/>
  <c r="E77" i="16" s="1"/>
  <c r="C51" i="16"/>
  <c r="E51" i="16" s="1"/>
  <c r="C31" i="16"/>
  <c r="E31" i="16" s="1"/>
  <c r="C22" i="16"/>
  <c r="C57" i="16"/>
  <c r="E57" i="16" s="1"/>
  <c r="C26" i="16"/>
  <c r="E26" i="16" s="1"/>
  <c r="C12" i="16"/>
  <c r="C5" i="16"/>
  <c r="C39" i="16"/>
  <c r="E39" i="16" s="1"/>
  <c r="C63" i="16"/>
  <c r="E63" i="16" s="1"/>
  <c r="C24" i="16"/>
  <c r="C17" i="16"/>
  <c r="E17" i="16" s="1"/>
  <c r="C62" i="16"/>
  <c r="C53" i="16"/>
  <c r="E53" i="16" s="1"/>
  <c r="C28" i="16"/>
  <c r="E28" i="16" s="1"/>
  <c r="C8" i="16"/>
  <c r="C35" i="16"/>
  <c r="E35" i="16" s="1"/>
  <c r="C2" i="16"/>
  <c r="E2" i="16" s="1"/>
  <c r="C19" i="16"/>
  <c r="E19" i="16" s="1"/>
  <c r="C27" i="16"/>
  <c r="E27" i="16" s="1"/>
  <c r="C58" i="16"/>
  <c r="E58" i="16" s="1"/>
  <c r="C14" i="16"/>
  <c r="E14" i="16" s="1"/>
  <c r="C67" i="16"/>
  <c r="E67" i="16" s="1"/>
  <c r="C33" i="16"/>
  <c r="E33" i="16" s="1"/>
  <c r="C13" i="16"/>
  <c r="C3" i="16"/>
  <c r="E3" i="16" s="1"/>
  <c r="E21" i="16"/>
  <c r="E12" i="16"/>
  <c r="E13" i="16"/>
  <c r="E5" i="16"/>
  <c r="E8" i="16"/>
  <c r="E9" i="16"/>
  <c r="E40" i="16"/>
  <c r="E106" i="14"/>
  <c r="G106" i="14" s="1"/>
  <c r="E115" i="14"/>
  <c r="G115" i="14" s="1"/>
  <c r="E143" i="14"/>
  <c r="G143" i="14" s="1"/>
  <c r="E152" i="14"/>
  <c r="G152" i="14" s="1"/>
  <c r="E171" i="14"/>
  <c r="G171" i="14" s="1"/>
  <c r="E190" i="14"/>
  <c r="G190" i="14" s="1"/>
  <c r="E199" i="14"/>
  <c r="G199" i="14" s="1"/>
  <c r="E210" i="14"/>
  <c r="G210" i="14" s="1"/>
  <c r="E10" i="14"/>
  <c r="G10" i="14" s="1"/>
  <c r="E18" i="14"/>
  <c r="G18" i="14" s="1"/>
  <c r="E44" i="14"/>
  <c r="G44" i="14" s="1"/>
  <c r="E53" i="14"/>
  <c r="G53" i="14" s="1"/>
  <c r="E71" i="14"/>
  <c r="G71" i="14" s="1"/>
  <c r="E80" i="14"/>
  <c r="G80" i="14" s="1"/>
  <c r="E89" i="14"/>
  <c r="G89" i="14" s="1"/>
  <c r="E135" i="14"/>
  <c r="G135" i="14" s="1"/>
  <c r="E161" i="14"/>
  <c r="G161" i="14" s="1"/>
  <c r="E200" i="14"/>
  <c r="G200" i="14" s="1"/>
  <c r="E22" i="16"/>
  <c r="E36" i="16"/>
  <c r="E70" i="16"/>
  <c r="E71" i="16"/>
  <c r="E217" i="14"/>
  <c r="G217" i="14" s="1"/>
  <c r="E211" i="14"/>
  <c r="G211" i="14" s="1"/>
  <c r="E205" i="14"/>
  <c r="G205" i="14" s="1"/>
  <c r="E197" i="14"/>
  <c r="G197" i="14" s="1"/>
  <c r="E191" i="14"/>
  <c r="G191" i="14" s="1"/>
  <c r="E185" i="14"/>
  <c r="E196" i="14"/>
  <c r="G196" i="14" s="1"/>
  <c r="E176" i="14"/>
  <c r="G176" i="14" s="1"/>
  <c r="E162" i="14"/>
  <c r="G162" i="14" s="1"/>
  <c r="E156" i="14"/>
  <c r="G156" i="14" s="1"/>
  <c r="E150" i="14"/>
  <c r="G150" i="14" s="1"/>
  <c r="E144" i="14"/>
  <c r="G144" i="14" s="1"/>
  <c r="E138" i="14"/>
  <c r="G138" i="14" s="1"/>
  <c r="E131" i="14"/>
  <c r="G131" i="14" s="1"/>
  <c r="E124" i="14"/>
  <c r="G124" i="14" s="1"/>
  <c r="E118" i="14"/>
  <c r="G118" i="14" s="1"/>
  <c r="E112" i="14"/>
  <c r="G112" i="14" s="1"/>
  <c r="E75" i="14"/>
  <c r="G75" i="14" s="1"/>
  <c r="E69" i="14"/>
  <c r="G69" i="14" s="1"/>
  <c r="E63" i="14"/>
  <c r="G63" i="14" s="1"/>
  <c r="E32" i="14"/>
  <c r="G32" i="14" s="1"/>
  <c r="O19" i="14"/>
  <c r="E13" i="14"/>
  <c r="G13" i="14" s="1"/>
  <c r="E7" i="14"/>
  <c r="G7" i="14" s="1"/>
  <c r="E213" i="14"/>
  <c r="G213" i="14" s="1"/>
  <c r="E206" i="14"/>
  <c r="G206" i="14" s="1"/>
  <c r="E189" i="14"/>
  <c r="G189" i="14" s="1"/>
  <c r="E153" i="14"/>
  <c r="G153" i="14" s="1"/>
  <c r="E140" i="14"/>
  <c r="G140" i="14" s="1"/>
  <c r="E126" i="14"/>
  <c r="G126" i="14" s="1"/>
  <c r="E98" i="14"/>
  <c r="G98" i="14" s="1"/>
  <c r="E85" i="14"/>
  <c r="G85" i="14" s="1"/>
  <c r="O78" i="14"/>
  <c r="E65" i="14"/>
  <c r="G65" i="14" s="1"/>
  <c r="E58" i="14"/>
  <c r="G58" i="14" s="1"/>
  <c r="E45" i="14"/>
  <c r="G45" i="14" s="1"/>
  <c r="E38" i="14"/>
  <c r="G38" i="14" s="1"/>
  <c r="E31" i="14"/>
  <c r="G31" i="14" s="1"/>
  <c r="E24" i="14"/>
  <c r="G24" i="14" s="1"/>
  <c r="E17" i="14"/>
  <c r="G17" i="14" s="1"/>
  <c r="E173" i="14"/>
  <c r="G173" i="14" s="1"/>
  <c r="E158" i="14"/>
  <c r="G158" i="14" s="1"/>
  <c r="E145" i="14"/>
  <c r="G145" i="14" s="1"/>
  <c r="E123" i="14"/>
  <c r="G123" i="14" s="1"/>
  <c r="E110" i="14"/>
  <c r="G110" i="14" s="1"/>
  <c r="E103" i="14"/>
  <c r="G103" i="14" s="1"/>
  <c r="E90" i="14"/>
  <c r="G90" i="14" s="1"/>
  <c r="E70" i="14"/>
  <c r="G70" i="14" s="1"/>
  <c r="E56" i="14"/>
  <c r="G56" i="14" s="1"/>
  <c r="E43" i="14"/>
  <c r="G43" i="14" s="1"/>
  <c r="E149" i="14"/>
  <c r="G149" i="14" s="1"/>
  <c r="E136" i="14"/>
  <c r="G136" i="14" s="1"/>
  <c r="E121" i="14"/>
  <c r="G121" i="14" s="1"/>
  <c r="E108" i="14"/>
  <c r="G108" i="14" s="1"/>
  <c r="E101" i="14"/>
  <c r="G101" i="14" s="1"/>
  <c r="E88" i="14"/>
  <c r="G88" i="14" s="1"/>
  <c r="E81" i="14"/>
  <c r="G81" i="14" s="1"/>
  <c r="E74" i="14"/>
  <c r="G74" i="14" s="1"/>
  <c r="E54" i="14"/>
  <c r="G54" i="14" s="1"/>
  <c r="E41" i="14"/>
  <c r="G41" i="14" s="1"/>
  <c r="O34" i="14"/>
  <c r="E27" i="14"/>
  <c r="G27" i="14" s="1"/>
  <c r="E12" i="14"/>
  <c r="G12" i="14" s="1"/>
  <c r="E21" i="14"/>
  <c r="G21" i="14" s="1"/>
  <c r="E55" i="14"/>
  <c r="G55" i="14" s="1"/>
  <c r="E73" i="14"/>
  <c r="G73" i="14" s="1"/>
  <c r="E91" i="14"/>
  <c r="G91" i="14" s="1"/>
  <c r="E100" i="14"/>
  <c r="G100" i="14" s="1"/>
  <c r="E109" i="14"/>
  <c r="G109" i="14" s="1"/>
  <c r="E137" i="14"/>
  <c r="G137" i="14" s="1"/>
  <c r="E146" i="14"/>
  <c r="G146" i="14" s="1"/>
  <c r="E174" i="14"/>
  <c r="G174" i="14" s="1"/>
  <c r="E193" i="14"/>
  <c r="G193" i="14" s="1"/>
  <c r="E204" i="14"/>
  <c r="G204" i="14" s="1"/>
  <c r="E214" i="14"/>
  <c r="G214" i="14" s="1"/>
  <c r="E45" i="16"/>
  <c r="E62" i="16"/>
  <c r="E14" i="14"/>
  <c r="G14" i="14" s="1"/>
  <c r="E22" i="14"/>
  <c r="G22" i="14" s="1"/>
  <c r="E48" i="14"/>
  <c r="G48" i="14" s="1"/>
  <c r="E57" i="14"/>
  <c r="G57" i="14" s="1"/>
  <c r="E66" i="14"/>
  <c r="G66" i="14" s="1"/>
  <c r="E84" i="14"/>
  <c r="G84" i="14" s="1"/>
  <c r="E129" i="14"/>
  <c r="G129" i="14" s="1"/>
  <c r="E139" i="14"/>
  <c r="G139" i="14" s="1"/>
  <c r="E165" i="14"/>
  <c r="G165" i="14" s="1"/>
  <c r="E194" i="14"/>
  <c r="G194" i="14" s="1"/>
  <c r="E215" i="14"/>
  <c r="G215" i="14" s="1"/>
  <c r="E6" i="14"/>
  <c r="G6" i="14" s="1"/>
  <c r="O29" i="14"/>
  <c r="E40" i="14"/>
  <c r="G40" i="14" s="1"/>
  <c r="E93" i="14"/>
  <c r="G93" i="14" s="1"/>
  <c r="E102" i="14"/>
  <c r="G102" i="14" s="1"/>
  <c r="E111" i="14"/>
  <c r="G111" i="14" s="1"/>
  <c r="E120" i="14"/>
  <c r="G120" i="14" s="1"/>
  <c r="E148" i="14"/>
  <c r="G148" i="14" s="1"/>
  <c r="E157" i="14"/>
  <c r="G157" i="14" s="1"/>
  <c r="E166" i="14"/>
  <c r="G166" i="14" s="1"/>
  <c r="E186" i="14"/>
  <c r="G186" i="14" s="1"/>
  <c r="E195" i="14"/>
  <c r="G195" i="14" s="1"/>
  <c r="E207" i="14"/>
  <c r="G207" i="14" s="1"/>
  <c r="E216" i="14"/>
  <c r="G216" i="14" s="1"/>
  <c r="E18" i="16"/>
  <c r="E32" i="16"/>
  <c r="E52" i="16"/>
  <c r="E48" i="16"/>
  <c r="E24" i="16"/>
  <c r="E64" i="16"/>
  <c r="E60" i="16"/>
  <c r="E76" i="16"/>
  <c r="G493" i="11" l="1"/>
  <c r="E403" i="11"/>
  <c r="E106" i="11"/>
  <c r="E411" i="11"/>
  <c r="G411" i="11"/>
  <c r="E97" i="11"/>
  <c r="G97" i="11"/>
  <c r="E354" i="11"/>
  <c r="E566" i="11"/>
  <c r="E368" i="11"/>
  <c r="E359" i="11"/>
  <c r="G359" i="11"/>
  <c r="E293" i="11"/>
  <c r="G293" i="11"/>
  <c r="E574" i="11"/>
  <c r="E455" i="11"/>
  <c r="E544" i="11"/>
  <c r="G544" i="11"/>
  <c r="E453" i="11"/>
  <c r="E364" i="11"/>
  <c r="E512" i="11"/>
  <c r="G512" i="11"/>
  <c r="F287" i="11"/>
  <c r="G287" i="11"/>
  <c r="G579" i="11"/>
  <c r="E321" i="11"/>
  <c r="G321" i="11"/>
  <c r="E547" i="11"/>
  <c r="G547" i="11"/>
  <c r="E217" i="11"/>
  <c r="G217" i="11"/>
  <c r="G185" i="14"/>
  <c r="Q184" i="14"/>
  <c r="G172" i="11"/>
  <c r="E618" i="11"/>
  <c r="E291" i="11"/>
  <c r="E414" i="11"/>
  <c r="G414" i="11"/>
  <c r="E34" i="11"/>
  <c r="E195" i="11"/>
  <c r="E78" i="11"/>
  <c r="E286" i="11"/>
  <c r="E619" i="11"/>
  <c r="G127" i="11"/>
  <c r="G437" i="11"/>
  <c r="E614" i="11"/>
  <c r="G614" i="11"/>
  <c r="E573" i="11"/>
  <c r="E592" i="11"/>
  <c r="G592" i="11"/>
  <c r="G193" i="11"/>
  <c r="E284" i="11"/>
  <c r="G297" i="11"/>
  <c r="E29" i="11"/>
  <c r="G29" i="11"/>
  <c r="E343" i="11"/>
  <c r="G343" i="11"/>
  <c r="G325" i="11"/>
  <c r="G181" i="11"/>
  <c r="E257" i="11"/>
  <c r="G257" i="11"/>
  <c r="E357" i="11"/>
  <c r="G357" i="11"/>
  <c r="E262" i="11"/>
  <c r="G12" i="11"/>
  <c r="E69" i="11"/>
  <c r="E431" i="11"/>
  <c r="E65" i="11"/>
  <c r="G65" i="11"/>
  <c r="F235" i="11"/>
  <c r="E93" i="11"/>
  <c r="G93" i="11"/>
  <c r="G433" i="11"/>
  <c r="E121" i="11"/>
  <c r="G121" i="11"/>
  <c r="G606" i="11"/>
  <c r="G291" i="11"/>
  <c r="E157" i="11"/>
  <c r="G157" i="11"/>
  <c r="E316" i="11"/>
  <c r="G316" i="11"/>
  <c r="E439" i="11"/>
  <c r="E332" i="11"/>
  <c r="G332" i="11"/>
  <c r="E419" i="11"/>
  <c r="E236" i="11"/>
  <c r="G236" i="11"/>
  <c r="E21" i="11"/>
  <c r="G21" i="11"/>
  <c r="E480" i="11"/>
  <c r="G166" i="11"/>
  <c r="E528" i="11"/>
  <c r="G214" i="11"/>
  <c r="E445" i="11"/>
  <c r="E485" i="11"/>
  <c r="G485" i="11"/>
  <c r="E333" i="11"/>
  <c r="E535" i="11"/>
  <c r="G535" i="11"/>
  <c r="E459" i="11"/>
  <c r="G459" i="11"/>
  <c r="E366" i="11"/>
  <c r="E275" i="11"/>
  <c r="E289" i="11"/>
  <c r="G289" i="11"/>
  <c r="E563" i="11"/>
  <c r="G78" i="11"/>
  <c r="E503" i="11"/>
  <c r="E540" i="11"/>
  <c r="E55" i="11"/>
  <c r="G55" i="11"/>
  <c r="E273" i="11"/>
  <c r="G273" i="11"/>
  <c r="E216" i="11"/>
  <c r="E356" i="11"/>
  <c r="G356" i="11"/>
  <c r="E500" i="11"/>
  <c r="G500" i="11"/>
  <c r="E89" i="11"/>
  <c r="E129" i="11"/>
  <c r="G26" i="11"/>
  <c r="E68" i="11"/>
  <c r="G68" i="11"/>
  <c r="E161" i="11"/>
  <c r="G161" i="11"/>
  <c r="E550" i="11"/>
  <c r="E575" i="11"/>
  <c r="E607" i="11"/>
  <c r="E14" i="11"/>
  <c r="G14" i="11"/>
  <c r="G573" i="11"/>
  <c r="G199" i="11"/>
  <c r="G406" i="11"/>
  <c r="G92" i="11"/>
  <c r="E458" i="11"/>
  <c r="G458" i="11"/>
  <c r="E325" i="11"/>
  <c r="E596" i="11"/>
  <c r="E32" i="11"/>
  <c r="G32" i="11"/>
  <c r="E334" i="11"/>
  <c r="E423" i="11"/>
  <c r="G423" i="11"/>
  <c r="G83" i="11"/>
  <c r="E268" i="11"/>
  <c r="G268" i="11"/>
  <c r="E554" i="11"/>
  <c r="E81" i="11"/>
  <c r="G81" i="11"/>
  <c r="G590" i="11"/>
  <c r="G195" i="11"/>
  <c r="E561" i="11"/>
  <c r="E211" i="11"/>
  <c r="E606" i="11"/>
  <c r="E384" i="11"/>
  <c r="E143" i="11"/>
  <c r="E447" i="11"/>
  <c r="G447" i="11"/>
  <c r="E266" i="11"/>
  <c r="G266" i="11"/>
  <c r="G320" i="11"/>
  <c r="E277" i="11"/>
  <c r="G277" i="11"/>
  <c r="E186" i="11"/>
  <c r="E49" i="11"/>
  <c r="E173" i="11"/>
  <c r="E125" i="11"/>
  <c r="E536" i="11"/>
  <c r="G536" i="11"/>
  <c r="E460" i="11"/>
  <c r="F275" i="11"/>
  <c r="G275" i="11"/>
  <c r="E532" i="11"/>
  <c r="G532" i="11"/>
  <c r="E523" i="11"/>
  <c r="G523" i="11"/>
  <c r="E92" i="11"/>
  <c r="E261" i="11"/>
  <c r="G261" i="11"/>
  <c r="E551" i="11"/>
  <c r="E446" i="11"/>
  <c r="G160" i="11"/>
  <c r="G400" i="11"/>
  <c r="E602" i="11"/>
  <c r="G550" i="11"/>
  <c r="G80" i="11"/>
  <c r="G368" i="11"/>
  <c r="F219" i="11"/>
  <c r="G62" i="11"/>
  <c r="E350" i="11"/>
  <c r="E311" i="11"/>
  <c r="E389" i="11"/>
  <c r="E331" i="11"/>
  <c r="E235" i="11"/>
  <c r="E114" i="11"/>
  <c r="E380" i="11"/>
  <c r="E394" i="11"/>
  <c r="G394" i="11"/>
  <c r="E260" i="11"/>
  <c r="E304" i="11"/>
  <c r="G304" i="11"/>
  <c r="E197" i="11"/>
  <c r="G197" i="11"/>
  <c r="E303" i="11"/>
  <c r="E315" i="11"/>
  <c r="E301" i="11"/>
  <c r="E570" i="11"/>
  <c r="G570" i="11"/>
  <c r="E36" i="11"/>
  <c r="G596" i="11"/>
  <c r="E253" i="11"/>
  <c r="E346" i="11"/>
  <c r="E255" i="11"/>
  <c r="E562" i="11"/>
  <c r="E470" i="11"/>
  <c r="E441" i="11"/>
  <c r="E310" i="11"/>
  <c r="E555" i="11"/>
  <c r="G555" i="11"/>
  <c r="G309" i="11"/>
  <c r="E520" i="11"/>
  <c r="G520" i="11"/>
  <c r="E27" i="11"/>
  <c r="E51" i="11"/>
  <c r="E559" i="11"/>
  <c r="G559" i="11"/>
  <c r="E392" i="11"/>
  <c r="G46" i="11"/>
  <c r="E18" i="11"/>
  <c r="G18" i="11"/>
  <c r="E571" i="11"/>
  <c r="G571" i="11"/>
  <c r="E524" i="11"/>
  <c r="G524" i="11"/>
  <c r="E77" i="11"/>
  <c r="G77" i="11"/>
  <c r="E17" i="11"/>
  <c r="G17" i="11"/>
  <c r="E96" i="11"/>
  <c r="E13" i="11"/>
  <c r="G71" i="11"/>
  <c r="G260" i="11"/>
  <c r="F371" i="11"/>
  <c r="G371" i="11"/>
  <c r="G270" i="11"/>
  <c r="E196" i="11"/>
  <c r="G315" i="11"/>
  <c r="E221" i="11"/>
  <c r="G221" i="11"/>
  <c r="E336" i="11"/>
  <c r="G336" i="11"/>
  <c r="E154" i="11"/>
  <c r="G154" i="11"/>
  <c r="E214" i="11"/>
  <c r="E141" i="11"/>
  <c r="G141" i="11"/>
  <c r="E407" i="11"/>
  <c r="E41" i="11"/>
  <c r="G41" i="11"/>
  <c r="E585" i="11"/>
  <c r="E256" i="11"/>
  <c r="E52" i="11"/>
  <c r="G52" i="11"/>
  <c r="E239" i="11"/>
  <c r="E245" i="11"/>
  <c r="G245" i="11"/>
  <c r="E85" i="11"/>
  <c r="G85" i="11"/>
  <c r="G457" i="11"/>
  <c r="G34" i="11"/>
  <c r="G561" i="11"/>
  <c r="G618" i="11"/>
  <c r="E110" i="11"/>
  <c r="E426" i="11"/>
  <c r="G426" i="11"/>
  <c r="G99" i="11"/>
  <c r="E383" i="11"/>
  <c r="E174" i="11"/>
  <c r="G174" i="11"/>
  <c r="E111" i="11"/>
  <c r="G111" i="11"/>
  <c r="F302" i="11"/>
  <c r="G302" i="11"/>
  <c r="E208" i="11"/>
  <c r="G208" i="11"/>
  <c r="E178" i="11"/>
  <c r="E567" i="11"/>
  <c r="G567" i="11"/>
  <c r="E72" i="11"/>
  <c r="G72" i="11"/>
  <c r="E170" i="11"/>
  <c r="G170" i="11"/>
  <c r="E48" i="11"/>
  <c r="G48" i="11"/>
  <c r="G619" i="11"/>
  <c r="E515" i="11"/>
  <c r="E147" i="11"/>
  <c r="G334" i="11"/>
  <c r="F310" i="11"/>
  <c r="G310" i="11"/>
  <c r="E379" i="11"/>
  <c r="E243" i="11"/>
  <c r="E189" i="11"/>
  <c r="G189" i="11"/>
  <c r="G341" i="11"/>
  <c r="G348" i="11"/>
  <c r="E169" i="11"/>
  <c r="E435" i="11"/>
  <c r="F220" i="11"/>
  <c r="G220" i="11"/>
  <c r="E240" i="11"/>
  <c r="G240" i="11"/>
  <c r="E23" i="11"/>
  <c r="G379" i="11" l="1"/>
  <c r="E499" i="11"/>
  <c r="G499" i="11"/>
  <c r="E569" i="11"/>
  <c r="G569" i="11"/>
  <c r="E271" i="11"/>
  <c r="E352" i="11"/>
  <c r="E611" i="11"/>
  <c r="G611" i="11"/>
  <c r="E508" i="11"/>
  <c r="G508" i="11"/>
  <c r="G399" i="11"/>
  <c r="G186" i="11"/>
  <c r="F242" i="11"/>
  <c r="G242" i="11"/>
  <c r="G106" i="11"/>
  <c r="G219" i="11"/>
  <c r="G602" i="11"/>
  <c r="E615" i="11"/>
  <c r="G615" i="11"/>
  <c r="E449" i="11"/>
  <c r="G449" i="11"/>
  <c r="G98" i="11"/>
  <c r="F131" i="11"/>
  <c r="E318" i="11"/>
  <c r="G91" i="11"/>
  <c r="G436" i="11"/>
  <c r="E558" i="11"/>
  <c r="G558" i="11"/>
  <c r="E374" i="11"/>
  <c r="G374" i="11"/>
  <c r="F146" i="11"/>
  <c r="E450" i="11"/>
  <c r="G450" i="11"/>
  <c r="E37" i="11"/>
  <c r="G37" i="11"/>
  <c r="G178" i="11"/>
  <c r="G389" i="11"/>
  <c r="E232" i="11"/>
  <c r="G232" i="11"/>
  <c r="E231" i="11"/>
  <c r="G231" i="11"/>
  <c r="G432" i="11"/>
  <c r="E312" i="11"/>
  <c r="E272" i="11"/>
  <c r="G272" i="11"/>
  <c r="G24" i="11"/>
  <c r="E557" i="11"/>
  <c r="E342" i="11"/>
  <c r="G470" i="11"/>
  <c r="E516" i="11"/>
  <c r="G516" i="11"/>
  <c r="G159" i="11"/>
  <c r="E229" i="11"/>
  <c r="E283" i="11"/>
  <c r="G283" i="11"/>
  <c r="E393" i="11"/>
  <c r="G393" i="11"/>
  <c r="E387" i="11"/>
  <c r="G387" i="11"/>
  <c r="E355" i="11"/>
  <c r="G355" i="11"/>
  <c r="E40" i="11"/>
  <c r="G40" i="11"/>
  <c r="G319" i="11"/>
  <c r="E581" i="11"/>
  <c r="G126" i="11"/>
  <c r="E288" i="11"/>
  <c r="G288" i="11"/>
  <c r="G455" i="11"/>
  <c r="E338" i="11"/>
  <c r="G338" i="11"/>
  <c r="E212" i="11"/>
  <c r="G212" i="11"/>
  <c r="E299" i="11"/>
  <c r="E603" i="11"/>
  <c r="G603" i="11"/>
  <c r="G445" i="11"/>
  <c r="E463" i="11"/>
  <c r="G463" i="11"/>
  <c r="G600" i="11"/>
  <c r="G213" i="11"/>
  <c r="G180" i="11"/>
  <c r="F239" i="11"/>
  <c r="E586" i="11"/>
  <c r="G586" i="11"/>
  <c r="E496" i="11"/>
  <c r="E375" i="11"/>
  <c r="G375" i="11"/>
  <c r="E504" i="11"/>
  <c r="G504" i="11"/>
  <c r="G79" i="11"/>
  <c r="G89" i="11"/>
  <c r="G235" i="11"/>
  <c r="E511" i="11"/>
  <c r="G511" i="11"/>
  <c r="E582" i="11"/>
  <c r="G582" i="11"/>
  <c r="E276" i="11"/>
  <c r="G276" i="11"/>
  <c r="F284" i="11"/>
  <c r="G284" i="11"/>
  <c r="E265" i="11"/>
  <c r="G265" i="11"/>
  <c r="F200" i="11" l="1"/>
  <c r="G11" i="11"/>
  <c r="G589" i="11"/>
  <c r="G454" i="11"/>
  <c r="G388" i="11"/>
  <c r="G70" i="11"/>
  <c r="F243" i="11"/>
  <c r="G243" i="11"/>
  <c r="G116" i="11"/>
  <c r="G444" i="11"/>
  <c r="G491" i="11"/>
  <c r="G456" i="11"/>
  <c r="G259" i="11"/>
  <c r="G581" i="11"/>
  <c r="G469" i="11"/>
  <c r="F155" i="11"/>
  <c r="G155" i="11"/>
  <c r="G324" i="11"/>
  <c r="F306" i="11"/>
  <c r="G306" i="11"/>
  <c r="G229" i="11"/>
  <c r="G557" i="11"/>
  <c r="G192" i="11"/>
  <c r="G171" i="11"/>
  <c r="G131" i="11"/>
  <c r="G218" i="11"/>
  <c r="F149" i="11"/>
  <c r="G149" i="11"/>
  <c r="G352" i="11"/>
  <c r="G299" i="11"/>
  <c r="G342" i="11"/>
  <c r="F244" i="11"/>
  <c r="G244" i="11"/>
  <c r="G234" i="11"/>
  <c r="G88" i="11"/>
  <c r="G312" i="11"/>
  <c r="G405" i="11"/>
  <c r="G60" i="11"/>
  <c r="F134" i="11"/>
  <c r="G134" i="11"/>
  <c r="G496" i="11"/>
  <c r="G239" i="11"/>
  <c r="F133" i="11"/>
  <c r="G133" i="11"/>
  <c r="G82" i="11"/>
  <c r="G146" i="11"/>
  <c r="G318" i="11"/>
  <c r="G271" i="11"/>
  <c r="F252" i="11"/>
  <c r="G252" i="11"/>
  <c r="G165" i="11"/>
  <c r="G185" i="11"/>
  <c r="G376" i="11" l="1"/>
  <c r="G378" i="11"/>
  <c r="G577" i="11"/>
  <c r="G588" i="11"/>
  <c r="F201" i="11"/>
  <c r="G201" i="11"/>
  <c r="G314" i="11"/>
  <c r="F150" i="11"/>
  <c r="G150" i="11"/>
  <c r="G340" i="11"/>
  <c r="G200" i="11"/>
  <c r="G269" i="11"/>
  <c r="G367" i="11"/>
  <c r="F205" i="11"/>
  <c r="G205" i="11"/>
  <c r="G228" i="11"/>
  <c r="F247" i="11"/>
  <c r="G44" i="11"/>
  <c r="G467" i="11"/>
  <c r="F253" i="11"/>
  <c r="G253" i="11"/>
  <c r="G308" i="11"/>
  <c r="G45" i="11"/>
  <c r="G105" i="11"/>
  <c r="F203" i="11"/>
  <c r="G203" i="11"/>
  <c r="G347" i="11"/>
  <c r="G104" i="11"/>
  <c r="G548" i="11"/>
  <c r="G296" i="11"/>
  <c r="G468" i="11"/>
  <c r="G492" i="11" l="1"/>
  <c r="F249" i="11"/>
  <c r="G249" i="11"/>
  <c r="G130" i="11"/>
  <c r="G295" i="11"/>
  <c r="G25" i="11"/>
  <c r="G578" i="11"/>
  <c r="F151" i="11"/>
  <c r="G549" i="11"/>
  <c r="G61" i="11"/>
  <c r="G377" i="11"/>
  <c r="G247" i="11"/>
  <c r="F153" i="11" l="1"/>
  <c r="G153" i="11"/>
  <c r="G151" i="11"/>
  <c r="F250" i="11"/>
  <c r="G198" i="11"/>
  <c r="F156" i="11" l="1"/>
  <c r="G250" i="11"/>
  <c r="G156" i="11" l="1"/>
  <c r="G238" i="11"/>
  <c r="G626" i="11" l="1"/>
  <c r="E623" i="11"/>
  <c r="G190" i="11"/>
  <c r="G294" i="11"/>
  <c r="G625" i="11" l="1"/>
  <c r="G623" i="11"/>
  <c r="G191" i="11"/>
  <c r="G117" i="11"/>
  <c r="G624" i="11" l="1"/>
  <c r="G601" i="11" l="1"/>
  <c r="G628" i="11"/>
  <c r="G627" i="11" l="1"/>
</calcChain>
</file>

<file path=xl/sharedStrings.xml><?xml version="1.0" encoding="utf-8"?>
<sst xmlns="http://schemas.openxmlformats.org/spreadsheetml/2006/main" count="11201" uniqueCount="2238">
  <si>
    <t>ФИО</t>
  </si>
  <si>
    <t>№</t>
  </si>
  <si>
    <t>Наименование работ</t>
  </si>
  <si>
    <t>Ед.изм.</t>
  </si>
  <si>
    <t>Себестоимость</t>
  </si>
  <si>
    <t>кол-во</t>
  </si>
  <si>
    <t>1</t>
  </si>
  <si>
    <t>1. Работы по потолкам (Демонтаж)</t>
  </si>
  <si>
    <t>.</t>
  </si>
  <si>
    <t>1.1</t>
  </si>
  <si>
    <t>Очистка потолка от масляной краски или клея</t>
  </si>
  <si>
    <t>м2</t>
  </si>
  <si>
    <t>1.2</t>
  </si>
  <si>
    <t>Очистка потолка от шпаклевки/водоимульсионной краски</t>
  </si>
  <si>
    <t>1.3</t>
  </si>
  <si>
    <t>Демонтаж штукатурки с потолка</t>
  </si>
  <si>
    <t>1.4</t>
  </si>
  <si>
    <t>Демонтаж с потолка плитки из полиуретана, полистирола</t>
  </si>
  <si>
    <t>1.5</t>
  </si>
  <si>
    <t>Демонтаж старых обоев</t>
  </si>
  <si>
    <t>1.6</t>
  </si>
  <si>
    <t xml:space="preserve">Демонтаж потолка из ГКЛ, панелей ПВХ, вагонки, </t>
  </si>
  <si>
    <t>1.7</t>
  </si>
  <si>
    <t>Демонтаж реечного потолка</t>
  </si>
  <si>
    <t>1.8</t>
  </si>
  <si>
    <t>Демонтаж подвесных потолков "Армстронг", зеркального, натяжного потолка</t>
  </si>
  <si>
    <t>1.9</t>
  </si>
  <si>
    <t>Демонтаж карниза</t>
  </si>
  <si>
    <t>шт.</t>
  </si>
  <si>
    <t>1.10</t>
  </si>
  <si>
    <t>Демонтаж потолочного плинтуса (без сохранения)</t>
  </si>
  <si>
    <t>м.пог</t>
  </si>
  <si>
    <t>1.11</t>
  </si>
  <si>
    <t>Демонтаж вентиляционных коробов</t>
  </si>
  <si>
    <t>1.12</t>
  </si>
  <si>
    <t>Демонтаж потолков из АЦЭИДа, гипсолита</t>
  </si>
  <si>
    <t>ИТОГО ЗА ДЕМОНТАЖНЫЕ РАБОТЫ ПО ПОТОЛКАМ:</t>
  </si>
  <si>
    <t>2</t>
  </si>
  <si>
    <t>2. Работы по стенам (Демонтаж)</t>
  </si>
  <si>
    <t>2.1</t>
  </si>
  <si>
    <t xml:space="preserve">Демонтаж стен из ПГП </t>
  </si>
  <si>
    <t>2.2</t>
  </si>
  <si>
    <t>Демонтаж  кирпичных стен в 1/2  кирпича</t>
  </si>
  <si>
    <t>2.3</t>
  </si>
  <si>
    <t>Демонтаж стен из кирпича (в 1 кирпич)</t>
  </si>
  <si>
    <t>2.4</t>
  </si>
  <si>
    <t>Демонтаж  бетонных НЕ несущих стен (толщиной до 80мм)</t>
  </si>
  <si>
    <t>2.5</t>
  </si>
  <si>
    <t>Демонтаж  оконных, дверных откосов из штукатурки</t>
  </si>
  <si>
    <t>2.6</t>
  </si>
  <si>
    <t>Демонтаж штукатурки толщиной до 3см.</t>
  </si>
  <si>
    <t>2.7</t>
  </si>
  <si>
    <t>Демонтаж старой керамической плитки и плиточного клея</t>
  </si>
  <si>
    <t>2.8</t>
  </si>
  <si>
    <t>Демонтаж старых обоев (за слой)</t>
  </si>
  <si>
    <t>2.9</t>
  </si>
  <si>
    <t xml:space="preserve">Расчистка масляной, водоэмульсионной краски со стен </t>
  </si>
  <si>
    <t>2.10</t>
  </si>
  <si>
    <t>Демонтаж подоконника</t>
  </si>
  <si>
    <t>2.11</t>
  </si>
  <si>
    <t>Демонтаж наличника</t>
  </si>
  <si>
    <t>2.12</t>
  </si>
  <si>
    <t>Демонтаж дверного блока без сохранения</t>
  </si>
  <si>
    <t>2.13</t>
  </si>
  <si>
    <t>Демонтаж оконного блока без сохранения</t>
  </si>
  <si>
    <t>2.14</t>
  </si>
  <si>
    <t>Демонтаж фальшстены из ГКЛ, панелей ПВХ с каркасом, вагонки</t>
  </si>
  <si>
    <t>2.15</t>
  </si>
  <si>
    <t>Очистка шпаклевки со стен</t>
  </si>
  <si>
    <t>2.16</t>
  </si>
  <si>
    <t>Демонтаж арки</t>
  </si>
  <si>
    <t>2.17</t>
  </si>
  <si>
    <t>Демонтаж шкафов и антресолей (без сохранения) .</t>
  </si>
  <si>
    <t>м3</t>
  </si>
  <si>
    <t>2.18</t>
  </si>
  <si>
    <t>Демонтаж стен сан-тех кабины (коробка сан узла)из азбестоцементных плит с арматурой</t>
  </si>
  <si>
    <t>ИТОГО ЗА ДЕМОНТАЖНЫЕ РАБОТЫ ПО СТЕНАМ:</t>
  </si>
  <si>
    <t>3</t>
  </si>
  <si>
    <t>3. Работы по полам (Демонтаж)</t>
  </si>
  <si>
    <t>3.1</t>
  </si>
  <si>
    <t>Демонтаж плинтусов</t>
  </si>
  <si>
    <t>3.2</t>
  </si>
  <si>
    <t>3.3</t>
  </si>
  <si>
    <t>3.4</t>
  </si>
  <si>
    <t>Демонтаж старых дощатых полов с лагами, с наполнителем</t>
  </si>
  <si>
    <t>3.5</t>
  </si>
  <si>
    <t>3.6</t>
  </si>
  <si>
    <t>Демонтаж керамической плитки и плиточного клея</t>
  </si>
  <si>
    <t>3.7</t>
  </si>
  <si>
    <t>Демонтаж порожка (пластик, метал)</t>
  </si>
  <si>
    <t>м.пог.</t>
  </si>
  <si>
    <t>4.4.1</t>
  </si>
  <si>
    <t>3.9</t>
  </si>
  <si>
    <t>Демонтаж цементной стяжки до 5 см.</t>
  </si>
  <si>
    <t>3.10</t>
  </si>
  <si>
    <t>Демонтаж цементной стяжки до 10 см.</t>
  </si>
  <si>
    <t>3.11</t>
  </si>
  <si>
    <t>Демонтаж армированного бетонного основания сантехкабины</t>
  </si>
  <si>
    <t>3.12</t>
  </si>
  <si>
    <t xml:space="preserve">Демонтаж бетонного бортика поддона </t>
  </si>
  <si>
    <t>3.13</t>
  </si>
  <si>
    <t>Демонтаж короба для труб водоснабжения, канализации</t>
  </si>
  <si>
    <t>3.14</t>
  </si>
  <si>
    <t>Очистка стяжки от остатков клея, мастики методом шлифования алмазной чашкой</t>
  </si>
  <si>
    <t>ИТОГО ЗА ДЕМОНТАЖНЫЕ РАБОТЫ ПО ПОЛАМ:</t>
  </si>
  <si>
    <t>4</t>
  </si>
  <si>
    <t>4. Сантехнические работы (Демонтаж)</t>
  </si>
  <si>
    <t>4.1</t>
  </si>
  <si>
    <t>4.1 Демонтаж душевой кабины/подиума</t>
  </si>
  <si>
    <t>4.1.1</t>
  </si>
  <si>
    <t xml:space="preserve">Демонтаж пластиковой душевой кабины </t>
  </si>
  <si>
    <t>4.1.2</t>
  </si>
  <si>
    <t>Демонтаж душевой кабины в строительном исполнении</t>
  </si>
  <si>
    <t>4.1.3</t>
  </si>
  <si>
    <t>Демонтаж душевого подиума (строительного исполнения)</t>
  </si>
  <si>
    <t>4.1.4</t>
  </si>
  <si>
    <t>Демонтаж пластиковой душевой кабины с джакузи, гидромассажем/парогенератором</t>
  </si>
  <si>
    <t>4.1.5</t>
  </si>
  <si>
    <t>Демонтаж поддона чугунного/металлического/акрилового</t>
  </si>
  <si>
    <t>4.1.6</t>
  </si>
  <si>
    <t>Демонтаж (отключение) стиральной/сушильной машины</t>
  </si>
  <si>
    <t>4.1.7</t>
  </si>
  <si>
    <t>Расчистка стояка отопления от старой краски</t>
  </si>
  <si>
    <t>4.1.8</t>
  </si>
  <si>
    <t>Демонтаж подиума для поддона (кирпич, бетон)</t>
  </si>
  <si>
    <t>4.2</t>
  </si>
  <si>
    <t>4.2 Демонтаж ванной</t>
  </si>
  <si>
    <t>4.2.1</t>
  </si>
  <si>
    <t>Демонтаж ванны чугунной (с выносом к входной двери)</t>
  </si>
  <si>
    <t>4.2.2</t>
  </si>
  <si>
    <t>Демонтаж ванны стальной, акриловой</t>
  </si>
  <si>
    <t>4.2.3</t>
  </si>
  <si>
    <t>Демонтаж экрана ванны (кафель, кирпич/пеноблок)      </t>
  </si>
  <si>
    <t>4.2.5</t>
  </si>
  <si>
    <t>Демонтаж экрана под ванной (пластик)       </t>
  </si>
  <si>
    <t>4.2.6</t>
  </si>
  <si>
    <t>Демонтаж обвязки ванны (старого образца чугун-метал) </t>
  </si>
  <si>
    <t>4.2.7</t>
  </si>
  <si>
    <t>Демонтаж обвязки ванны (нового образца)</t>
  </si>
  <si>
    <t>4.2.8</t>
  </si>
  <si>
    <t>Демонтаж штанги для душа   </t>
  </si>
  <si>
    <t>4.2.9</t>
  </si>
  <si>
    <t>Демонтаж сантехнических аксессуаров (мыльница, держатель бумаги и т.д.)</t>
  </si>
  <si>
    <t>4.3</t>
  </si>
  <si>
    <t>4.3 Демонтаж унитаза</t>
  </si>
  <si>
    <t>4.3.1</t>
  </si>
  <si>
    <t xml:space="preserve">Демонтаж унитаза </t>
  </si>
  <si>
    <t>4.3.2</t>
  </si>
  <si>
    <t>Демонтаж инсталляции (чаши с рамой и кнопкой)</t>
  </si>
  <si>
    <t>4.4</t>
  </si>
  <si>
    <t>4.4 Демонтаж труб и стояков, арматуры</t>
  </si>
  <si>
    <t>Демонтаж труб водоснабжения, отопления</t>
  </si>
  <si>
    <t>4.4.2</t>
  </si>
  <si>
    <t>Демонтаж труб канализации (чугун)        </t>
  </si>
  <si>
    <t>4.4.3</t>
  </si>
  <si>
    <t>Демонтаж труб канализации (пластик)        </t>
  </si>
  <si>
    <t>4.4.4</t>
  </si>
  <si>
    <t>Демонтаж коллектора (гребенки)      </t>
  </si>
  <si>
    <t>4.4.5</t>
  </si>
  <si>
    <t>Демонтаж бойлера        </t>
  </si>
  <si>
    <t>4.5</t>
  </si>
  <si>
    <t>4.5 Демонтаж смесителя</t>
  </si>
  <si>
    <t>4.5.1</t>
  </si>
  <si>
    <t>Демонтаж смесителя на жёсткой подводке             </t>
  </si>
  <si>
    <t>4.5.2</t>
  </si>
  <si>
    <t>Демонтаж смесителя  на гибкой подводке</t>
  </si>
  <si>
    <t>4.6</t>
  </si>
  <si>
    <t>4.6 Демонтаж раковины и мойки</t>
  </si>
  <si>
    <t>4.6.1</t>
  </si>
  <si>
    <t>Демонтаж кухонной мойки (без смесителя)</t>
  </si>
  <si>
    <t>4.6.2</t>
  </si>
  <si>
    <t>Демонтаж подстолья кухонной мойки            </t>
  </si>
  <si>
    <t>4.6.3</t>
  </si>
  <si>
    <t>Демонтаж мойки на кронштейнах     </t>
  </si>
  <si>
    <t>4.6.4</t>
  </si>
  <si>
    <t>Демонтаж раковины типа «тюльпан» (в сборе) </t>
  </si>
  <si>
    <t>4.6.5</t>
  </si>
  <si>
    <t>Демонтаж «Мойдодыра» (в сборе) </t>
  </si>
  <si>
    <t>4.6.6</t>
  </si>
  <si>
    <t>Демонтаж сифона мойки    </t>
  </si>
  <si>
    <t>4.7</t>
  </si>
  <si>
    <t>4.7 Демонтаж радиаторов отопления</t>
  </si>
  <si>
    <t>4.7.1</t>
  </si>
  <si>
    <t>Демонтаж радиатора на металлических трубах (при наличие вводных кранов)</t>
  </si>
  <si>
    <t>4.7.2</t>
  </si>
  <si>
    <t>Демонтаж регулятора давления, обратного клапана</t>
  </si>
  <si>
    <t>4.7.3</t>
  </si>
  <si>
    <t>Демонтаж коллектора (гребенки)</t>
  </si>
  <si>
    <t>4.7.4</t>
  </si>
  <si>
    <t>Демонтаж полотенцесушителя водяного/электрического</t>
  </si>
  <si>
    <t>ед</t>
  </si>
  <si>
    <t>4.7.5</t>
  </si>
  <si>
    <t>Демонтаж радиатора на пластиковых трубах для отделочных работ</t>
  </si>
  <si>
    <t>ИТОГО ЗА ДЕМОНТАЖНЫЕ РАБОТЫ ПО САНТЕХНИКЕ:</t>
  </si>
  <si>
    <t>5</t>
  </si>
  <si>
    <t>5. Электромонтажные работы (Демонтаж)</t>
  </si>
  <si>
    <t>5.1</t>
  </si>
  <si>
    <t>Демонтаж электроустановочного изделия (розетка, выключатель, распаячная коробка)</t>
  </si>
  <si>
    <t>5.2</t>
  </si>
  <si>
    <t>Демонтаж накладной части розетки, выключателя</t>
  </si>
  <si>
    <t>5.3</t>
  </si>
  <si>
    <t>Демонтаж скрытой проводки (до 16мм)</t>
  </si>
  <si>
    <t>5.4</t>
  </si>
  <si>
    <t>Демонтаж открытой проводки (до 16мм)</t>
  </si>
  <si>
    <t>5.5</t>
  </si>
  <si>
    <t>Демонтаж светильников встроенных (без сохранения)</t>
  </si>
  <si>
    <t>5.6</t>
  </si>
  <si>
    <t>Демонтаж кабель-канала</t>
  </si>
  <si>
    <t>5.7</t>
  </si>
  <si>
    <t>Демонтаж автомата защиты</t>
  </si>
  <si>
    <t>5.8</t>
  </si>
  <si>
    <t>Демонтаж люстры, светильника, вентилятора (с сохранением изделия)</t>
  </si>
  <si>
    <t>5.9</t>
  </si>
  <si>
    <t>Демонтаж распределительного электрощита</t>
  </si>
  <si>
    <t>5.10</t>
  </si>
  <si>
    <t>Комплексный демонтаж старой электрики - розетки, выключатели, распаячные коробки, проводка (по площади помещения)</t>
  </si>
  <si>
    <t>ИТОГО ЗА ДЕМОНТАЖНЫЕ РАБОТЫ ПО ЭЛЕКТРИКЕ:</t>
  </si>
  <si>
    <t>6</t>
  </si>
  <si>
    <t>6. Работы по потолкам (Отделочные работы)</t>
  </si>
  <si>
    <t>6.1</t>
  </si>
  <si>
    <t xml:space="preserve">6.1 Штукатурные работы (потолок) </t>
  </si>
  <si>
    <t>6.1.1</t>
  </si>
  <si>
    <t xml:space="preserve">Покрытие бетонных потолоков бетоноконтактом </t>
  </si>
  <si>
    <t>6.1.2</t>
  </si>
  <si>
    <t>Расчистка рустов плит перекрытия, заделка с проклейкой сетки</t>
  </si>
  <si>
    <t>6.1.3</t>
  </si>
  <si>
    <t>Устранение мелких дефектов (трещин) потолка ремонтными смесями</t>
  </si>
  <si>
    <t>6.1.4</t>
  </si>
  <si>
    <t>Защита потолков от макротрещин - армирование штукатурной сеткой</t>
  </si>
  <si>
    <t>6.1.5</t>
  </si>
  <si>
    <t>Штукатурка потолка до 3 см. толщиной, с устройством маяков</t>
  </si>
  <si>
    <t>6.1.6</t>
  </si>
  <si>
    <t>6.1.7</t>
  </si>
  <si>
    <t>Противогрибковая обработка потолка</t>
  </si>
  <si>
    <t>6.2</t>
  </si>
  <si>
    <t>6.2 Тепло-звукоизоляция потолка</t>
  </si>
  <si>
    <t>6.2.1</t>
  </si>
  <si>
    <t xml:space="preserve">Устройство тепло/звукоизоляции потолка минеральной ватой в металлокаркас </t>
  </si>
  <si>
    <t>6.2.2</t>
  </si>
  <si>
    <t>Устройство тепло/звукоизоляции потолка (один слой) клеево-грибковый монтаж с мембраной</t>
  </si>
  <si>
    <t>6.2.3</t>
  </si>
  <si>
    <t>Монтаж звукоизоляционных SoundGuard панелей на готовый металлокаркас / сэндвич ЗИПС-панелей на оштукатуренный потолок, с демпферной лентой и герметиком</t>
  </si>
  <si>
    <t>6.4</t>
  </si>
  <si>
    <t>6.4 Малярные работы потолок</t>
  </si>
  <si>
    <t>6.3.1</t>
  </si>
  <si>
    <t xml:space="preserve">Монтаж металлического каркаса для одноуровневого потолка из ГКЛ </t>
  </si>
  <si>
    <t>6.3.2</t>
  </si>
  <si>
    <t>6.3.3</t>
  </si>
  <si>
    <t>6.3.4</t>
  </si>
  <si>
    <t>Подшивка дополнительного слоя ГКЛ 12,5мм (второй слой) с расшивкой швов</t>
  </si>
  <si>
    <t>6.3.5</t>
  </si>
  <si>
    <t>Подшивка дополнительного слоя ГКЛ 12,5мм (звукоизоляционный ГКЛ) с расшивкой швов</t>
  </si>
  <si>
    <t>6.3.6</t>
  </si>
  <si>
    <t>Изготовление металлокаркаса для  прямолинейных торцов потолочных конструкций шириной до 40 см (в т.ч. все перепады уровней, торцы ниш для скрытой подсветки, подштроников)</t>
  </si>
  <si>
    <t>6.3.7</t>
  </si>
  <si>
    <t>Обшивка ГКЛ прямолинейных торцов потолочных конструкций металлокаркаса  шириной до 40 см</t>
  </si>
  <si>
    <t>6.3.8</t>
  </si>
  <si>
    <t>Монтаж скрытого люка под покраску на потолок из ГКЛ с устройством портала</t>
  </si>
  <si>
    <t>6.3.9</t>
  </si>
  <si>
    <t>6.3.10</t>
  </si>
  <si>
    <t xml:space="preserve">Монтаж Г-образной ниши для скрытого карниза из ГКЛ с металлокаркасом </t>
  </si>
  <si>
    <t>6.3.11</t>
  </si>
  <si>
    <t>Фрезеровка внутреннего/внешнего угла в ГКЛ, фасок под профиля</t>
  </si>
  <si>
    <t>6.3.12</t>
  </si>
  <si>
    <t xml:space="preserve">Устройство порталов с усилением металлокаркаса для скрытых треков, фанкойлов (вент.решеток), теневого профиля </t>
  </si>
  <si>
    <t>6.3.13</t>
  </si>
  <si>
    <t xml:space="preserve">Монтаж П-образной полки для скрытой подсветки из ГКЛ с металлокаркасом </t>
  </si>
  <si>
    <t>6.3.14</t>
  </si>
  <si>
    <t>Монтаж теневого профиля на потолках ГКЛ</t>
  </si>
  <si>
    <t>6.3.15</t>
  </si>
  <si>
    <t>Монтаж скрытых треков на потолках ГКЛ в подготовленный портал, с запилом углов под 45 град.</t>
  </si>
  <si>
    <t>6.4.1</t>
  </si>
  <si>
    <t xml:space="preserve">Грунтование потолка акриловым грунтом 1 слой </t>
  </si>
  <si>
    <t>м.п.</t>
  </si>
  <si>
    <t>6.4.2</t>
  </si>
  <si>
    <t xml:space="preserve">Монтаж углозащитной ленты </t>
  </si>
  <si>
    <t>6.4.3</t>
  </si>
  <si>
    <t>Защита потолков от трещин - армирование малярной сеткой</t>
  </si>
  <si>
    <t>6.4.4</t>
  </si>
  <si>
    <t>Защита потолков от микротрещин - армирование стеклохолстом</t>
  </si>
  <si>
    <t>6.4.5</t>
  </si>
  <si>
    <t>Грунтование потолка при шпатлевке потолка под покраску (все слои)</t>
  </si>
  <si>
    <t>6.4.6</t>
  </si>
  <si>
    <t>6.4.7</t>
  </si>
  <si>
    <t>Грунтование потолка грунт-краской "Праймер" (перед покраской)</t>
  </si>
  <si>
    <t>6.4.8</t>
  </si>
  <si>
    <t>6.4.9</t>
  </si>
  <si>
    <t>Шпатлёвка с ошкуриванием под покраску ниши для скрытых карнизов шириной до 40см</t>
  </si>
  <si>
    <t>6.4.10</t>
  </si>
  <si>
    <t xml:space="preserve">Проклейка лентой и заделка швов и саморезов потолка из ГКЛ (технология KHAUF) </t>
  </si>
  <si>
    <t>6.4.11</t>
  </si>
  <si>
    <t xml:space="preserve">Покраска потолка водоэмульсионной краской </t>
  </si>
  <si>
    <t>6.4.12</t>
  </si>
  <si>
    <t>Покраска торцов потолочных конструкций</t>
  </si>
  <si>
    <t>6.4.13</t>
  </si>
  <si>
    <t>Формирование стыка двух разных цветов краски</t>
  </si>
  <si>
    <t>6.4.14</t>
  </si>
  <si>
    <t>Шлифовка потолка (Ошкуривание)</t>
  </si>
  <si>
    <t>6.5</t>
  </si>
  <si>
    <t>6.5 Потолочные конструкции разные</t>
  </si>
  <si>
    <t>6.5.1</t>
  </si>
  <si>
    <t>Монтаж потолка Армстронг, Грильято</t>
  </si>
  <si>
    <t>6.5.2</t>
  </si>
  <si>
    <t>Монтаж лепнины из полиуретана и гипса под светильник и люстру (розетка) диаметром до 500мм.</t>
  </si>
  <si>
    <t>6.5.3</t>
  </si>
  <si>
    <t>Обшивка потолков деревянной вагонкой с учетом каркаса</t>
  </si>
  <si>
    <t>6.5.4</t>
  </si>
  <si>
    <t>Монтаж деревянных планок "ламелей", декоративных балок</t>
  </si>
  <si>
    <t>6.5.5</t>
  </si>
  <si>
    <t>Монтаж реечного потолка</t>
  </si>
  <si>
    <t>6.6</t>
  </si>
  <si>
    <t>6.6 Потолочный плинтус, лепнина</t>
  </si>
  <si>
    <t>6.6.1</t>
  </si>
  <si>
    <t xml:space="preserve">Монтаж потолочного плинтуса из полиуретана на клей по периметру потолка (шириной до 8 см) с шпатлёвкой и  шлифовкой стыков и примыканий </t>
  </si>
  <si>
    <t>6.6.2</t>
  </si>
  <si>
    <t xml:space="preserve">Монтаж потолочного плинтуса из полиуретана на клей по периметру потолка (шириной от 9 до 20 см) шпатлёвкой и  шлифовкой стыков и примыканий </t>
  </si>
  <si>
    <t>6.6.3</t>
  </si>
  <si>
    <t xml:space="preserve">Монтаж лепнины из гипса по периметру потолка (шириной до 8 см) шпатлёвкой и  шлифовкой стыков и примыканий </t>
  </si>
  <si>
    <t>6.6.4</t>
  </si>
  <si>
    <t xml:space="preserve">Монтаж лепнины из гипса по периметру потолка (шириной до 9 до 20 см) шпатлёвкой и  шлифовкой стыков и примыканий </t>
  </si>
  <si>
    <t>6.6.5</t>
  </si>
  <si>
    <t>Покраска потолочного плинтуса/лепнины</t>
  </si>
  <si>
    <t>6.7</t>
  </si>
  <si>
    <t>6.7 Светильники потолочные, встраиваемые, люстры</t>
  </si>
  <si>
    <t>6.7.1</t>
  </si>
  <si>
    <t>Вырез отверстий для пожарных сигнализаций, светильников, систем пожаротушения в ГКЛ, реечном потолке, ПВХ панелях</t>
  </si>
  <si>
    <t>шт</t>
  </si>
  <si>
    <t>6.7.2</t>
  </si>
  <si>
    <t>Установка встроенного (точечного) потолочного светильника, трекового светильника</t>
  </si>
  <si>
    <t>6.7.3</t>
  </si>
  <si>
    <t>Установка бра настенного крепления</t>
  </si>
  <si>
    <t>6.7.4</t>
  </si>
  <si>
    <t>Установка светильника "Армстронг"</t>
  </si>
  <si>
    <t>6.7.5</t>
  </si>
  <si>
    <t>Установка закладной для навесных приборов</t>
  </si>
  <si>
    <t>6.7.6</t>
  </si>
  <si>
    <t>Установка и сборка люстры до 3 кг</t>
  </si>
  <si>
    <t>6.7.7</t>
  </si>
  <si>
    <t>Монтаж светодиодной ленты на двусторонний скотч</t>
  </si>
  <si>
    <t>6.7.8</t>
  </si>
  <si>
    <t>Установка трансформатора с подключением</t>
  </si>
  <si>
    <t>6.8</t>
  </si>
  <si>
    <t>6.8 Вентиляция</t>
  </si>
  <si>
    <t>6.8.1</t>
  </si>
  <si>
    <t>Монтаж вентиляционных каналов, труб</t>
  </si>
  <si>
    <t>6.8.2</t>
  </si>
  <si>
    <t>6.8.3</t>
  </si>
  <si>
    <t>6.8.4</t>
  </si>
  <si>
    <t>Установка вентиляционной решётки / диффузора / тройника воздуховода</t>
  </si>
  <si>
    <t>6.9</t>
  </si>
  <si>
    <t>6.9 Карнизы, шторы, обои</t>
  </si>
  <si>
    <t>6.9.1</t>
  </si>
  <si>
    <t>Монтаж карниза для штор</t>
  </si>
  <si>
    <t>6.9.2</t>
  </si>
  <si>
    <t>Декоративная штукатурка потолка в 2 слоя ("мокрый шелк")</t>
  </si>
  <si>
    <t>6.9.3</t>
  </si>
  <si>
    <t>Оклейка потолка стеклообоями под покраску</t>
  </si>
  <si>
    <t>6.9.4</t>
  </si>
  <si>
    <t>Шлифовка и лакировка деревянной вагонки</t>
  </si>
  <si>
    <t>ИТОГО ЗА ОТДЕЛОЧНЫЕ РАБОТЫ ПО ПОТОЛКАМ:</t>
  </si>
  <si>
    <t>7</t>
  </si>
  <si>
    <t>7. Работы по стенам (Отделочные работы)</t>
  </si>
  <si>
    <t>7.1</t>
  </si>
  <si>
    <t>7.1 Перегородки блочные, кирпичные</t>
  </si>
  <si>
    <t>7.1.1</t>
  </si>
  <si>
    <t>Монтаж перегородок из пазогребневых блоков / пеноблоков с армировкой</t>
  </si>
  <si>
    <t>7.1.2</t>
  </si>
  <si>
    <t>Изготовление опорной полосы для 1-го ряда кладки ( ПГБ, ГКЛ, Пеноблок)</t>
  </si>
  <si>
    <t>7.1.3</t>
  </si>
  <si>
    <t>Устройство перегородок в 1/2 кирпича</t>
  </si>
  <si>
    <t>7.1.4</t>
  </si>
  <si>
    <t>Устройство перегородок в 1 кирпич</t>
  </si>
  <si>
    <t>7.1.5</t>
  </si>
  <si>
    <t>Армирование проёма уголком/арматурой</t>
  </si>
  <si>
    <t>проём</t>
  </si>
  <si>
    <t>7.2</t>
  </si>
  <si>
    <t>7.2 Штукатурные работы (стены)</t>
  </si>
  <si>
    <t>7.2.1</t>
  </si>
  <si>
    <t>7.2.2</t>
  </si>
  <si>
    <t xml:space="preserve">Грунтование стен плёночным грунтом перед штукатурными работами </t>
  </si>
  <si>
    <t>7.2.3</t>
  </si>
  <si>
    <t>Установка и демонтаж маяков для штукатурных работ, заделка штроб от маяков</t>
  </si>
  <si>
    <t>7.2.4</t>
  </si>
  <si>
    <t>Расчистка и заделка  угловых стыков бетонных плит и ПГП/пеноблока с использованием армирующей сетки</t>
  </si>
  <si>
    <t>7.2.5</t>
  </si>
  <si>
    <t>7.2.6</t>
  </si>
  <si>
    <t>Штукатурка гипсовая высококачественная по маякам до 3 см с устройством маяков без выведения углов стен в 90 градусов (плоскость в уровень)</t>
  </si>
  <si>
    <t>7.2.7</t>
  </si>
  <si>
    <t>Штукатурка гипсовая высококачественная по маякам до 5 см с устройством маяков без выведения углов стен в 90 градусов (плоскость в уровень)</t>
  </si>
  <si>
    <t>7.2.8</t>
  </si>
  <si>
    <t>7.2.9</t>
  </si>
  <si>
    <t>7.2.10</t>
  </si>
  <si>
    <t>7.2.11</t>
  </si>
  <si>
    <t>7.2.12</t>
  </si>
  <si>
    <t>Визуальное выравнивание штукатуркой стен "под шпатель"</t>
  </si>
  <si>
    <t>7.2.13</t>
  </si>
  <si>
    <t>Изготовление портала в стене под скрытый/теневой напольный плинтус</t>
  </si>
  <si>
    <t>7.2.14</t>
  </si>
  <si>
    <t>7.3</t>
  </si>
  <si>
    <t>7.3 Тепло-звуко-гидроизоляция стен</t>
  </si>
  <si>
    <t>7.3.1</t>
  </si>
  <si>
    <t>Гидроизоляция стен обмазочными смесями в 2-3 слоя</t>
  </si>
  <si>
    <t>7.3.2</t>
  </si>
  <si>
    <t>Тепло/ звуко-изоляция стен (мин. вата, пеноплекс, пенофол) в металлокаркас</t>
  </si>
  <si>
    <t>7.3.3</t>
  </si>
  <si>
    <t xml:space="preserve">Теплоизоляция стен (мин. вата, пеноплекс, пенофол) клеево-грибковый монтаж </t>
  </si>
  <si>
    <t>7.3.4</t>
  </si>
  <si>
    <t>Монтаж "теплой стены" в санузел</t>
  </si>
  <si>
    <t>7.4</t>
  </si>
  <si>
    <t>7.4 ГКЛ стены</t>
  </si>
  <si>
    <t>7.4.1</t>
  </si>
  <si>
    <t xml:space="preserve">Монтаж металлического каркаса для ГКЛ </t>
  </si>
  <si>
    <t>7.4.2</t>
  </si>
  <si>
    <t>Монтаж ГКЛ по готовому каркасу (1 слой) с одной стороны</t>
  </si>
  <si>
    <t>7.4.3</t>
  </si>
  <si>
    <t>Монтаж ГКЛ по готовому каркасу (дополнительный 2-ой слой) с одной стороны</t>
  </si>
  <si>
    <t>7.4.4</t>
  </si>
  <si>
    <t>Изготовление внутренней ниши в стене из ГКЛ/пеноблока не более 1 м2</t>
  </si>
  <si>
    <t>7.4.5</t>
  </si>
  <si>
    <t>Облицовка стен ГКЛ на клею (перлфикс) без металлокаркаса</t>
  </si>
  <si>
    <t>7.4.6</t>
  </si>
  <si>
    <t xml:space="preserve">Проклейка лентой и заделка швов и саморезов на стенах из ГКЛ (технология KHAUF) с армировкой </t>
  </si>
  <si>
    <t>7.4.7</t>
  </si>
  <si>
    <t>Монтаж короба из ГКЛ сложной формы с прямолинейными эл-ми (включая внутренние ниши под радиатор, ниши для полок и т.д.)</t>
  </si>
  <si>
    <t>7.4.8</t>
  </si>
  <si>
    <t>Монтаж торцевых элементов стен и коробов из ГКЛ шириной до 40 см с изготовлением металлического каркаса, за каждую грань</t>
  </si>
  <si>
    <t>7.4.9</t>
  </si>
  <si>
    <t>Монтаж 2-х гранного короба из ГКЛ прямоугольной формы для труб, до 0,5 м шириной</t>
  </si>
  <si>
    <t>7.5</t>
  </si>
  <si>
    <t>7.5 Панели, вагонка, МДФ стены</t>
  </si>
  <si>
    <t>7.5.1</t>
  </si>
  <si>
    <t>Монтаж деревянного каркаса (бруски, фанера) для вагонки, панелей ПВХ</t>
  </si>
  <si>
    <t>7.5.2</t>
  </si>
  <si>
    <t xml:space="preserve">Монтаж наборных МДФ панелей без уголков и молдингов </t>
  </si>
  <si>
    <t>7.5.3</t>
  </si>
  <si>
    <t xml:space="preserve">Монтаж вагонки, без уголков и молдингов </t>
  </si>
  <si>
    <t>7.5.4</t>
  </si>
  <si>
    <t>Монтаж панелей ПВХ на каркас / на жидкие гвозди (только по выровненной поверхности), без уголков и молдингов</t>
  </si>
  <si>
    <t>7.5.6</t>
  </si>
  <si>
    <t>Установка декоративного уголка, молдинга для панелей ПВХ</t>
  </si>
  <si>
    <t>7.6</t>
  </si>
  <si>
    <t>7.6 Откосы оконные, дверные</t>
  </si>
  <si>
    <t>7.6.1</t>
  </si>
  <si>
    <t>Штукатурка торцевых элементов стен шириной до 40см, оконных, дверных, арочных откосов</t>
  </si>
  <si>
    <t>7.6.2</t>
  </si>
  <si>
    <t>Устройство оконных, дверных, арочных откосов из ГКЛ (монтаж)</t>
  </si>
  <si>
    <t>7.6.3</t>
  </si>
  <si>
    <t>Утепление оконных откосов</t>
  </si>
  <si>
    <t>7.7</t>
  </si>
  <si>
    <t>7.7 Малярные работы (стены)</t>
  </si>
  <si>
    <t>7.7.1</t>
  </si>
  <si>
    <t>Монтаж  штукатурного/малярного перфорированного уголка</t>
  </si>
  <si>
    <t>7.7.3</t>
  </si>
  <si>
    <t>Защита стен от трещин - армирование стен малярной сеткой</t>
  </si>
  <si>
    <t>7.7.4</t>
  </si>
  <si>
    <t>Защита стен от микротрещин - армирование стеклохолстом</t>
  </si>
  <si>
    <t>7.7.5</t>
  </si>
  <si>
    <t>7.7.6</t>
  </si>
  <si>
    <t>7.7.7</t>
  </si>
  <si>
    <t>Протяжка шпаклевкой "под правило" неровностей плоскости штукатурки стен</t>
  </si>
  <si>
    <t>7.7.8</t>
  </si>
  <si>
    <t>7.7.9</t>
  </si>
  <si>
    <t>7.7.10</t>
  </si>
  <si>
    <t>7.7.11</t>
  </si>
  <si>
    <t>Грунтование стен грунт-краской Праймер перед покраской</t>
  </si>
  <si>
    <t>7.7.12</t>
  </si>
  <si>
    <t>7.7.13</t>
  </si>
  <si>
    <t>Формирование стыка двух разных цветов краски на стенах</t>
  </si>
  <si>
    <t>7.7.14</t>
  </si>
  <si>
    <t>7.7.15</t>
  </si>
  <si>
    <t>Покраска торцевых элементов, откосов</t>
  </si>
  <si>
    <t>7.7.16</t>
  </si>
  <si>
    <t>Укрывка стен защитной пленкой от строительной пыли</t>
  </si>
  <si>
    <t>7.7.17</t>
  </si>
  <si>
    <t>Поклейка обоев ( винил, флизелин,шелкография) с подгоном рисунка</t>
  </si>
  <si>
    <t>7.7.18</t>
  </si>
  <si>
    <t xml:space="preserve">Поклейка обоев ( винил, флизелин,шелкография) без подгона рисунка, </t>
  </si>
  <si>
    <t>7.7.19</t>
  </si>
  <si>
    <t>Поклейка обоев под покраску</t>
  </si>
  <si>
    <t>7.7.20</t>
  </si>
  <si>
    <t xml:space="preserve">Покраска обоев </t>
  </si>
  <si>
    <t>7.7.21</t>
  </si>
  <si>
    <t>Шлифовка стен (Ошкуривание)</t>
  </si>
  <si>
    <t>7.8</t>
  </si>
  <si>
    <t>7.8 Декоративные покрытия (стены)</t>
  </si>
  <si>
    <t>7.8.1</t>
  </si>
  <si>
    <t xml:space="preserve"> Покраска гипсовых 3D панелей </t>
  </si>
  <si>
    <t>7.8.2</t>
  </si>
  <si>
    <t>Монтаж гипсовых 3D панелей на подготовленную поверхность</t>
  </si>
  <si>
    <t>7.8.3</t>
  </si>
  <si>
    <t xml:space="preserve">Грунтовка, шпаклевка и шлифовка стыков гипсовых 3D панелей </t>
  </si>
  <si>
    <t>7.8.4</t>
  </si>
  <si>
    <t>Поклейка фотообоев, фресок</t>
  </si>
  <si>
    <t>7.8.5</t>
  </si>
  <si>
    <t>Облицовка стен пробковыми покрытиями с лаком</t>
  </si>
  <si>
    <t>7.8.6</t>
  </si>
  <si>
    <t>Монтаж декоративной, структурной штукатурки (не более 2ух слоев)</t>
  </si>
  <si>
    <t>7.8.7</t>
  </si>
  <si>
    <t>Нанесение венецианской штукатурки, декоративной штукатурки (более 3ех слоёв)</t>
  </si>
  <si>
    <t>7.8.8</t>
  </si>
  <si>
    <t>Монтаж лепнины, молдингов из полиуретана/гипса на стены (включая шпаклёвку стыков, шлифовку)</t>
  </si>
  <si>
    <t>7.8.9</t>
  </si>
  <si>
    <t>Покраска лепнины, молдингов на стене</t>
  </si>
  <si>
    <t>7.9</t>
  </si>
  <si>
    <t>7.9 Плиточные работы (стены)</t>
  </si>
  <si>
    <t>7.9.1</t>
  </si>
  <si>
    <t>7.9.2</t>
  </si>
  <si>
    <t>7.9.3</t>
  </si>
  <si>
    <t>7.9.4</t>
  </si>
  <si>
    <t>7.9.5</t>
  </si>
  <si>
    <t>7.9.6</t>
  </si>
  <si>
    <t>7.9.7</t>
  </si>
  <si>
    <t>7.9.8</t>
  </si>
  <si>
    <t>Установка крупноформатных зеркал на подготовленную поверхность (на штукатурку с гидроизоляцией)</t>
  </si>
  <si>
    <t>7.9.9</t>
  </si>
  <si>
    <t>7.9.10</t>
  </si>
  <si>
    <t>Облицовка торцевых элементов, дверных, оконных откосов шириной до 0,5 м кармической плиткой/керамогранитом с применением Системы Выравнивания Плитки</t>
  </si>
  <si>
    <t>пог.м</t>
  </si>
  <si>
    <t>7.9.11</t>
  </si>
  <si>
    <t>Облицовка мозаикой внутренних ниш, полок, лавок (хамам)</t>
  </si>
  <si>
    <t>7.9.12</t>
  </si>
  <si>
    <t>Укладка декора (не в размер плитки или рисунок, панно, стекло)</t>
  </si>
  <si>
    <t>7.9.13</t>
  </si>
  <si>
    <t>Укладка декоративного бордюра</t>
  </si>
  <si>
    <t>7.9.14</t>
  </si>
  <si>
    <t>Облицовка стен декоративным камнем (кирпич)</t>
  </si>
  <si>
    <t>7.9.15</t>
  </si>
  <si>
    <t>Затирка плиточных швов настенной плитки цементная</t>
  </si>
  <si>
    <t>7.9.16</t>
  </si>
  <si>
    <t>Затирка плиточных швов 2-х компонентная</t>
  </si>
  <si>
    <t>7.9.17</t>
  </si>
  <si>
    <t>Затирка мозаики цементная</t>
  </si>
  <si>
    <t>7.9.18</t>
  </si>
  <si>
    <t>Запил (обработка) углов плитки под 45° (погонаж угла) с одной стороны стены</t>
  </si>
  <si>
    <t>7.9.19</t>
  </si>
  <si>
    <t>Прямолинейный чистовой рез плитки</t>
  </si>
  <si>
    <t>7.9.20</t>
  </si>
  <si>
    <t>Прямолинейный чистовой рез керамогранита</t>
  </si>
  <si>
    <t>7.9.21</t>
  </si>
  <si>
    <t>Изготовление отверстия в плитке/керамограните</t>
  </si>
  <si>
    <t>7.9.22</t>
  </si>
  <si>
    <t>Монтаж декоративного уголка, раскладка</t>
  </si>
  <si>
    <t>7.9.23</t>
  </si>
  <si>
    <t>Подрезка мозаики</t>
  </si>
  <si>
    <t>7.9.24</t>
  </si>
  <si>
    <t>Раскладка плитки для подбора рисунка (в случае появления этой доп работы)</t>
  </si>
  <si>
    <t>ИТОГО ЗА ОТДЕЛОЧНЫЕ РАБОТЫ ПО СТЕНАМ:</t>
  </si>
  <si>
    <t>8</t>
  </si>
  <si>
    <t>8. Работы по полам (Отделочные работы)</t>
  </si>
  <si>
    <t>8.1</t>
  </si>
  <si>
    <t>8.1 Стяжки, подиум</t>
  </si>
  <si>
    <t>8.1.1</t>
  </si>
  <si>
    <t>Покрытие пола бетоноконтактом 1 слой ( с пылесосом)</t>
  </si>
  <si>
    <t>8.1.2</t>
  </si>
  <si>
    <t>Грунтование пола акриловой грунтовкой 1 слой</t>
  </si>
  <si>
    <t>8.1.3</t>
  </si>
  <si>
    <t>Гидроизоляция пола рулонными материалами, битумными мастиками с заходом на стены 10см</t>
  </si>
  <si>
    <t>8.1.4</t>
  </si>
  <si>
    <t>Монтаж армирующей металлической сетки в стяжку пола</t>
  </si>
  <si>
    <t>8.1.5</t>
  </si>
  <si>
    <t xml:space="preserve">Пескобетонная стяжка пола до 5 см </t>
  </si>
  <si>
    <t>8.1.6</t>
  </si>
  <si>
    <t xml:space="preserve">Пескобетонная стяжка пола от 6 до 10 см </t>
  </si>
  <si>
    <t>8.1.7</t>
  </si>
  <si>
    <t>Изготовление приямка для электрического теплого пола</t>
  </si>
  <si>
    <t>8.1.8</t>
  </si>
  <si>
    <t>Устройство стяжки из керамзитобетона до 10 см. толщиной (смесь пескобетона м-300 и керамзита)</t>
  </si>
  <si>
    <t>8.1.9</t>
  </si>
  <si>
    <t xml:space="preserve">Выравнивание пола самонивелирующей смесью (наливной пол) </t>
  </si>
  <si>
    <t>8.1.10</t>
  </si>
  <si>
    <t>Монтаж демпферной ленты перед стяжкой пола</t>
  </si>
  <si>
    <t>8.1.11</t>
  </si>
  <si>
    <t>Возведение поддона душевой кабины индивидуального в строительном исполнении с разуклонкой (включая гидроизоляцию под поддон и поверх, вокруг трапа)</t>
  </si>
  <si>
    <t>8.2</t>
  </si>
  <si>
    <t>8.2 Тепло-звуко-гидроизоляция пола</t>
  </si>
  <si>
    <t>8.2.1</t>
  </si>
  <si>
    <t>Гидроизоляция пола обмазочными смесями 2 слоя</t>
  </si>
  <si>
    <t>8.2.2</t>
  </si>
  <si>
    <t>Монтаж гидроизоляционной ленты KNAUF в углы</t>
  </si>
  <si>
    <t>8.2.3</t>
  </si>
  <si>
    <t>Теплоизоляция пола (мин. вата, пеноплекс, пенофол, урса)</t>
  </si>
  <si>
    <t>8.2.4</t>
  </si>
  <si>
    <t>Звукоизоляция (рулонная)  от ударного шума</t>
  </si>
  <si>
    <t>8.2.5</t>
  </si>
  <si>
    <t>Монтаж звукоизоляционных сэндвич панелей ЗИПС, демпферной ленты, на подготовленную поверхность, на пол</t>
  </si>
  <si>
    <t>8.2.6</t>
  </si>
  <si>
    <t>8.3 Тёплый пол электрический</t>
  </si>
  <si>
    <t>8.2.7</t>
  </si>
  <si>
    <t>Монтаж электрического теплого пола</t>
  </si>
  <si>
    <t>8.2.8</t>
  </si>
  <si>
    <t>Монтаж отражающей теплоизоляции на пол</t>
  </si>
  <si>
    <t>8.2.9</t>
  </si>
  <si>
    <t>Монтаж датчика теплого пола</t>
  </si>
  <si>
    <t>8.2.10</t>
  </si>
  <si>
    <t xml:space="preserve">Монтаж с расключением терморегулятора тёплого пола </t>
  </si>
  <si>
    <t>8.4</t>
  </si>
  <si>
    <t>8.4 Сухие сборные полы Кнауф</t>
  </si>
  <si>
    <t>8.4.1</t>
  </si>
  <si>
    <t>Влагоизоляция пола (настил пленки)</t>
  </si>
  <si>
    <t>8.4.2</t>
  </si>
  <si>
    <t>Монтаж сухой стяжки Knauf до 5 см (засыпка, элементы пола толщиной 20мм на клей и саморез)</t>
  </si>
  <si>
    <t>8.4.3</t>
  </si>
  <si>
    <t>Монтаж сухой стяжки Knauf до 10 см (засыпка, промежуточный слой ГВЛ , засыпка, элементы пола толщиной 20мм на клей и саморез)</t>
  </si>
  <si>
    <t>8.4.4</t>
  </si>
  <si>
    <t>Монтаж  листов ГВЛ к элементам пола  Knauf, в качестве второго слоя на клей и саморез</t>
  </si>
  <si>
    <t>8.5</t>
  </si>
  <si>
    <t>8.5 Ламинат, доска, массив, пробка</t>
  </si>
  <si>
    <t>8.5.1</t>
  </si>
  <si>
    <t>Укладка ламината по прямой, с укладкой подложки</t>
  </si>
  <si>
    <t>8.5.2</t>
  </si>
  <si>
    <t>Укладка ламината по диагонали, с укладкой подложки</t>
  </si>
  <si>
    <t>8.5.3</t>
  </si>
  <si>
    <t>Укладка паркетной доски (на клей)</t>
  </si>
  <si>
    <t>8.5.4</t>
  </si>
  <si>
    <t>Укладка паркетной доски на клей, с шлифовкой, шпаклевкой стыков, покрытием лаком/маслом</t>
  </si>
  <si>
    <t>8.5.5</t>
  </si>
  <si>
    <t>Укладка паркетной доски ёлочкой на клей, с шлифовкой, шпаклевкой стыков, покрытием лаком/маслом</t>
  </si>
  <si>
    <t>8.5.6</t>
  </si>
  <si>
    <t>8.5.7</t>
  </si>
  <si>
    <t>8.5.8</t>
  </si>
  <si>
    <t>Укладка пробкового покрытия, с фиксацией на клей</t>
  </si>
  <si>
    <t>8.5.9</t>
  </si>
  <si>
    <t>Реставрация  паркета (Циклевка, Шпатлевка, Шлифовка, Лакировка(3слоя) (минимум 18 м2) с перекладкой не более 10% плашек</t>
  </si>
  <si>
    <t>8.5.10</t>
  </si>
  <si>
    <t>Установка лаг, шаг 40 см, без укладки фанеры</t>
  </si>
  <si>
    <t>8.5.11</t>
  </si>
  <si>
    <t>Укладка фанеры, листов OSB, с креплением на деревянные лаги, 1 слой</t>
  </si>
  <si>
    <t>8.5.12</t>
  </si>
  <si>
    <t>Укладка фанеры с креплением на бетонное основание на двухкомпонентный клей, 1 слой, с распилом 30х30 либо 60х60см</t>
  </si>
  <si>
    <t>8.5.13</t>
  </si>
  <si>
    <t>Укладка фанеры, листов OSB , дополнительный слой</t>
  </si>
  <si>
    <t>8.5.14</t>
  </si>
  <si>
    <t xml:space="preserve">Шлифовка фанеры перед укладкой чистовых напольных покрытий </t>
  </si>
  <si>
    <t>8.5.15</t>
  </si>
  <si>
    <t>8.6</t>
  </si>
  <si>
    <t>8.6 Линолеум, Ковролин, Кварцвинил</t>
  </si>
  <si>
    <t>8.6.1</t>
  </si>
  <si>
    <t xml:space="preserve">Настил линолеума, ковролина с фиксацией на клей </t>
  </si>
  <si>
    <t>8.6.2</t>
  </si>
  <si>
    <t>Загиб коммерческого линолеума на стены с фиксацией</t>
  </si>
  <si>
    <t>8.6.3</t>
  </si>
  <si>
    <t>8.6.4</t>
  </si>
  <si>
    <t>8.6.5</t>
  </si>
  <si>
    <t>8.7</t>
  </si>
  <si>
    <t>8.7 Плиточные работы пол</t>
  </si>
  <si>
    <t>8.7.1</t>
  </si>
  <si>
    <t>8.7.2</t>
  </si>
  <si>
    <t>8.7.3</t>
  </si>
  <si>
    <t>8.7.4</t>
  </si>
  <si>
    <t>8.7.5</t>
  </si>
  <si>
    <t>8.7.6</t>
  </si>
  <si>
    <t>8.7.7</t>
  </si>
  <si>
    <t>8.7.8</t>
  </si>
  <si>
    <t>8.7.9</t>
  </si>
  <si>
    <t>8.7.10</t>
  </si>
  <si>
    <t>Укладка декора, панно, не в размер плитки</t>
  </si>
  <si>
    <t>8.7.11</t>
  </si>
  <si>
    <t>8.7.12</t>
  </si>
  <si>
    <t>Устройство порогов из плитки, бортов душевого поддона</t>
  </si>
  <si>
    <t>8.7.13</t>
  </si>
  <si>
    <t>Устройство ступеней из плитки/керамогранита</t>
  </si>
  <si>
    <t>8.7.14</t>
  </si>
  <si>
    <t>Устройство подступёнков из плитки</t>
  </si>
  <si>
    <t>8.7.15</t>
  </si>
  <si>
    <t xml:space="preserve">Штукатурное выравнивание ступеней лестничных маршей </t>
  </si>
  <si>
    <t>Затирка плиточных швов напольной плитки цементная</t>
  </si>
  <si>
    <t>8.7.17</t>
  </si>
  <si>
    <t xml:space="preserve">Затирка плиточных швов 2-х компонентная </t>
  </si>
  <si>
    <t>8.7.18</t>
  </si>
  <si>
    <t>8.8</t>
  </si>
  <si>
    <t>8.8 Плинтус, порожки</t>
  </si>
  <si>
    <t>8.8.1</t>
  </si>
  <si>
    <t>Монтаж плинтуса из плитки/керамогранита, с затиркой, с запилом углов под 45 градусов</t>
  </si>
  <si>
    <t>8.8.2</t>
  </si>
  <si>
    <t>Монтаж пластикового плинтуса</t>
  </si>
  <si>
    <t>8.8.3</t>
  </si>
  <si>
    <t>Монтаж деревянного, мдф , полиуретан плинтуса, с запилом углов под 45 градусов (без покраски)</t>
  </si>
  <si>
    <t xml:space="preserve">Покраска напольного плинтуса </t>
  </si>
  <si>
    <t>8.8.4</t>
  </si>
  <si>
    <t>Монтаж Т-образного перехода (порожка)</t>
  </si>
  <si>
    <t>8.8.5</t>
  </si>
  <si>
    <t>Устройство перехода (скрытый порожек) пробка/герметик</t>
  </si>
  <si>
    <t>8.8.6</t>
  </si>
  <si>
    <t xml:space="preserve">Установка профиля (закладной) для плинтуса скрытого монтажа </t>
  </si>
  <si>
    <t>8.8.7</t>
  </si>
  <si>
    <t>Монтаж теневого (подсечного) плинтуса</t>
  </si>
  <si>
    <t>ИТОГО ЗА ОТДЕЛОЧНЫЕ РАБОТЫ ПО ПОЛАМ:</t>
  </si>
  <si>
    <t>9</t>
  </si>
  <si>
    <t>9. Сантехнические работы</t>
  </si>
  <si>
    <t>9.1</t>
  </si>
  <si>
    <t>9.1 Установка и подключение душевой кабины</t>
  </si>
  <si>
    <t>9.1.1</t>
  </si>
  <si>
    <t>Установка душевой кабины простой со сборкой</t>
  </si>
  <si>
    <t>9.1.2</t>
  </si>
  <si>
    <t>Установка душевой кабины с гидромассажем со сборкой</t>
  </si>
  <si>
    <t>9.1.3</t>
  </si>
  <si>
    <t>Установка душевой кабины с джакузи, гидромассажем и парогенератором со сборкой</t>
  </si>
  <si>
    <t>9.1.4</t>
  </si>
  <si>
    <t>Установка поддона чугунного</t>
  </si>
  <si>
    <t>9.1.5</t>
  </si>
  <si>
    <t>Установка поддона металлического</t>
  </si>
  <si>
    <t>9.1.6</t>
  </si>
  <si>
    <t>Установка поддона акрилового</t>
  </si>
  <si>
    <t>9.1.7</t>
  </si>
  <si>
    <t>Изготовление подиума для поддона/стиральной машины/ванны</t>
  </si>
  <si>
    <t>9.1.8</t>
  </si>
  <si>
    <t>Установка трапа точечного</t>
  </si>
  <si>
    <t>9.1.9</t>
  </si>
  <si>
    <t>Установка трапа линейного</t>
  </si>
  <si>
    <t>9.2</t>
  </si>
  <si>
    <t>9.2 Установка ванны</t>
  </si>
  <si>
    <t>9.2.1</t>
  </si>
  <si>
    <t>Установка ванны акриловой с гидромассажем           </t>
  </si>
  <si>
    <t>9.2.2</t>
  </si>
  <si>
    <t>Установка ванны чугунной с обвязкой            </t>
  </si>
  <si>
    <t>9.2.3</t>
  </si>
  <si>
    <t>Установка ванны акриловой, стальной с обвязкой            </t>
  </si>
  <si>
    <t>9.2.4</t>
  </si>
  <si>
    <t>Установка ванны камень         </t>
  </si>
  <si>
    <t>9.2.5</t>
  </si>
  <si>
    <t>Гидроизоляция швов ванны  силиконом</t>
  </si>
  <si>
    <t>9.2.6</t>
  </si>
  <si>
    <t xml:space="preserve"> Монтаж стационарных  стеклянных-стеклопластиковых перегородок душевого уголка</t>
  </si>
  <si>
    <t>9.2.7</t>
  </si>
  <si>
    <t xml:space="preserve"> Монтаж стационарных  стеклянных-стеклопластиковых шторок на ванну</t>
  </si>
  <si>
    <t>9.2.8</t>
  </si>
  <si>
    <t>Установка раздвижного экрана под ванну</t>
  </si>
  <si>
    <t>9.2.9</t>
  </si>
  <si>
    <t>Установка акрилового экрана под ванну</t>
  </si>
  <si>
    <t>9.2.10</t>
  </si>
  <si>
    <t>Монтаж и изготовление экрана под ванну из пеноблоков с лючком</t>
  </si>
  <si>
    <t>9.3</t>
  </si>
  <si>
    <t>9.3 Установка унитаза</t>
  </si>
  <si>
    <t>9.3.1</t>
  </si>
  <si>
    <t>Установка унитаза/биде напольного</t>
  </si>
  <si>
    <t>9.3.2</t>
  </si>
  <si>
    <t>Установка чаши инсталляции/биде и кнопки, с герметизацией стыка, монтажем сиденья</t>
  </si>
  <si>
    <t>9.3.3</t>
  </si>
  <si>
    <t>Установка чаши инсталляции с функцией биде, установка кнопки, с герметизацией стыка, монтажом сиденья</t>
  </si>
  <si>
    <t>9.3.4</t>
  </si>
  <si>
    <t>Сборка и установка инсталляции (без чаши)</t>
  </si>
  <si>
    <t>9.3.5</t>
  </si>
  <si>
    <t xml:space="preserve">Расчеканка канализационного стояка (чугун на пластик) </t>
  </si>
  <si>
    <t>9.4</t>
  </si>
  <si>
    <t>9.4 Монтаж труб и арматуры</t>
  </si>
  <si>
    <t>9.4.1</t>
  </si>
  <si>
    <t>Монтаж труб водоснабжения ХВС/ГВС REHAU, ПВХ (с штроблением, заделкой штробы и установкой водорозетки)</t>
  </si>
  <si>
    <t>точка</t>
  </si>
  <si>
    <t>9.4.2</t>
  </si>
  <si>
    <t>Монтаж медных труб водоснабжения (без штробления)</t>
  </si>
  <si>
    <t>9.4.3</t>
  </si>
  <si>
    <t>Монтаж труб канализации  ПВХ с штроблением и заделкой штробы</t>
  </si>
  <si>
    <t>9.4.4</t>
  </si>
  <si>
    <t>Шумоизоляция канализационного стояка</t>
  </si>
  <si>
    <t>9.4.5</t>
  </si>
  <si>
    <t>Монтаж труб канализации   рехау раупиано (звукоизоляция) с штроблением и заделкой штробы</t>
  </si>
  <si>
    <t>9.4.6</t>
  </si>
  <si>
    <t>Зачистка горячекатаной трубы стояка ХВС/ГВС/отопления и покраска антикоррозийной краской</t>
  </si>
  <si>
    <t>9.4.7</t>
  </si>
  <si>
    <t>Теплоизоляция стояков ХВС, ГВС, отопления энергофлексом</t>
  </si>
  <si>
    <t>9.4.8</t>
  </si>
  <si>
    <t>Опрессовка системы ХВС, ГВС, отопления, пролив канализации</t>
  </si>
  <si>
    <t>комплект</t>
  </si>
  <si>
    <t>9.4.9</t>
  </si>
  <si>
    <t>Монтаж простого сантехшкафа (гидроузла) с фильтрами грубой очистки, счетчиками, редукторами давления, коллекторами (гребенки)</t>
  </si>
  <si>
    <t>9.4.10</t>
  </si>
  <si>
    <t>Монтаж насыщенного сантехшкафа (гидроузла) с фильтрами грубой и тонкой очистки, счетчиками, редукторами давления, компенсаторами гидроудара, Системой защиты от протечек воды Аквастоп/Нептун, манометрами, коллекторами (гребенки)</t>
  </si>
  <si>
    <t>9.4.11</t>
  </si>
  <si>
    <t>Внутренняя отделка сантехшкафа (Алюминиевый лист)</t>
  </si>
  <si>
    <t>9.4.12</t>
  </si>
  <si>
    <t>Монтаж автоматической запорной арматуры (Нептун Аквастоп)</t>
  </si>
  <si>
    <t>9.4.13</t>
  </si>
  <si>
    <t>Установка трапа линейного настенного</t>
  </si>
  <si>
    <t>9.4.14</t>
  </si>
  <si>
    <t>Монтаж труб канализации (м.пог. или отрезок) всех диаметров</t>
  </si>
  <si>
    <t>9.4.15</t>
  </si>
  <si>
    <t>Прокладка дренажных трасс от блока кондиционера с подключением в стояк канализации</t>
  </si>
  <si>
    <t>9.4.16</t>
  </si>
  <si>
    <t>Алмазное бурение бетонной/кирпичной стены диаметром 50мм</t>
  </si>
  <si>
    <t>9.4.17</t>
  </si>
  <si>
    <t>Алмазное бурение бетонной/кирпичной стены диаметром 110мм</t>
  </si>
  <si>
    <t>9.4.18</t>
  </si>
  <si>
    <t>Монтаж труб водоснабжения от входной двери до сантехшкафа</t>
  </si>
  <si>
    <t>компл.</t>
  </si>
  <si>
    <t>9.4.19</t>
  </si>
  <si>
    <t>Установка уголков, муфт, тройников – одно соединение     </t>
  </si>
  <si>
    <t>9.4.20</t>
  </si>
  <si>
    <t>Монтаж компенсатора гидроудара</t>
  </si>
  <si>
    <t>9.4.21</t>
  </si>
  <si>
    <t>Монтаж коллектора (гребёнки) на трубы водоснабжения с подключением к потребителям</t>
  </si>
  <si>
    <t>Установка фильтра грубой очистки (без доработки коммуникаций)</t>
  </si>
  <si>
    <t>9.4.22</t>
  </si>
  <si>
    <t>Установка фильтра тонкой очистки (без доработки коммуникаций)</t>
  </si>
  <si>
    <t>9.4.23</t>
  </si>
  <si>
    <t>Установка регулятора давления (без доработки коммуникаций)          </t>
  </si>
  <si>
    <t>9.4.25</t>
  </si>
  <si>
    <t>Установка прибора учёта воды (счётчика)без опломбировки</t>
  </si>
  <si>
    <t>9.4.26</t>
  </si>
  <si>
    <t>Монтаж блока управления с подключением к запорной арматуре и датчикам (Нептун Аквастоп)</t>
  </si>
  <si>
    <t>к-т.</t>
  </si>
  <si>
    <t>9.5</t>
  </si>
  <si>
    <t>9.5 Установка полотенцесушителя</t>
  </si>
  <si>
    <t>9.5.1</t>
  </si>
  <si>
    <t>Установка полотенцесушителя на готовую подводку             </t>
  </si>
  <si>
    <t>9.5.2</t>
  </si>
  <si>
    <t>Установка полотенцесушителя стоимостью свыше 40 000 р</t>
  </si>
  <si>
    <t>9.5.3</t>
  </si>
  <si>
    <t>Монтаж полотенцесушителя электрического</t>
  </si>
  <si>
    <t>9.6</t>
  </si>
  <si>
    <t>9.6 Установка и подключение смесителя</t>
  </si>
  <si>
    <t>9.6.1</t>
  </si>
  <si>
    <t xml:space="preserve">Установка накладного смесителя на раковину </t>
  </si>
  <si>
    <t>9.6.2</t>
  </si>
  <si>
    <t>Установка накладной душевой системы с изливом на ванну</t>
  </si>
  <si>
    <t>9.6.3</t>
  </si>
  <si>
    <t>Установка накладной душевой системы без излива</t>
  </si>
  <si>
    <t>9.6.4</t>
  </si>
  <si>
    <t>Установка внутренней части встраиваемого смесителя</t>
  </si>
  <si>
    <t>9.6.5</t>
  </si>
  <si>
    <t>Установка внешней части встраиваемого смесителя</t>
  </si>
  <si>
    <t>9.6.6</t>
  </si>
  <si>
    <t>Установка внутренней части встроенной душевой системы</t>
  </si>
  <si>
    <t>9.6.7</t>
  </si>
  <si>
    <t>Установка внешней части встроенной душевой системы</t>
  </si>
  <si>
    <t>9.7</t>
  </si>
  <si>
    <t>9.7 Установка раковины и мойки</t>
  </si>
  <si>
    <t>9.7.1</t>
  </si>
  <si>
    <t>Установка подвесной раковины  (без смесителя)</t>
  </si>
  <si>
    <t>9.7.2</t>
  </si>
  <si>
    <t>Установка раковины накладной (без смесителя)</t>
  </si>
  <si>
    <t>9.7.3</t>
  </si>
  <si>
    <t>Установка раковины типа «тюльпан» (без смесителя)</t>
  </si>
  <si>
    <t>9.7.4</t>
  </si>
  <si>
    <t xml:space="preserve">Установка тумбы под раковину шириной до 100см </t>
  </si>
  <si>
    <t>9.7.5</t>
  </si>
  <si>
    <t>Установка тумбы под раковину шириной от 100см             </t>
  </si>
  <si>
    <t>9.7.6</t>
  </si>
  <si>
    <t>Сборка, установка сифона раковины/ванны               </t>
  </si>
  <si>
    <t>9.7.7</t>
  </si>
  <si>
    <t>Герметизация швов раковины силиконом           </t>
  </si>
  <si>
    <t>9.7.8</t>
  </si>
  <si>
    <t>Навеска зеркал с подключением подсветки</t>
  </si>
  <si>
    <t>9.7.9</t>
  </si>
  <si>
    <t>Установка аксессуаров</t>
  </si>
  <si>
    <t>9.8</t>
  </si>
  <si>
    <t>9.8 Установка водонагревателя</t>
  </si>
  <si>
    <t>9.8.1</t>
  </si>
  <si>
    <t>Установка водонагревателя накопительного с подводкой труб</t>
  </si>
  <si>
    <t>9.9</t>
  </si>
  <si>
    <t>9.9 Установка радиаторов отопления</t>
  </si>
  <si>
    <t>9.9.1</t>
  </si>
  <si>
    <t>Установка 2 шаровых кранов на радиатор</t>
  </si>
  <si>
    <t>9.9.2</t>
  </si>
  <si>
    <t>Черновой монтаж радиатора отопления на новые посадочные места с последующим демонтажем для отделочных работ</t>
  </si>
  <si>
    <t>9.9.3</t>
  </si>
  <si>
    <t>Чистовой монтаж  радиатора отопления после отделочных работ</t>
  </si>
  <si>
    <t>9.9.4</t>
  </si>
  <si>
    <t>Черновой монтаж радиатора отопления стоимостью от 40 000 р. с последующим демонтажем для отделочных работ</t>
  </si>
  <si>
    <t>9.9.5</t>
  </si>
  <si>
    <t xml:space="preserve">Монтаж коллекторного шкафа для отопительных систем в сборе с гребенками и редукторами давления </t>
  </si>
  <si>
    <t>9.9.6</t>
  </si>
  <si>
    <t>Монтаж труб отопления из сшитого полиэтилена для радиатора отпления</t>
  </si>
  <si>
    <t>9.9.7</t>
  </si>
  <si>
    <t>Монтаж труб водяного тёплого пола на подготовленную поверхность</t>
  </si>
  <si>
    <t>9.9.9</t>
  </si>
  <si>
    <t>Установка напольного конвектора отопления</t>
  </si>
  <si>
    <t>9.9.10</t>
  </si>
  <si>
    <t>Чистовой монтаж  радиатора отопления стоимостью от 40 000 р. после отделочных работ</t>
  </si>
  <si>
    <t>ИТОГО ЗА САНТЕХНИЧЕСКИЕ РАБОТЫ:</t>
  </si>
  <si>
    <t>10</t>
  </si>
  <si>
    <t xml:space="preserve">10. Штробление, бурение отверстий </t>
  </si>
  <si>
    <t>10.1</t>
  </si>
  <si>
    <t>10.1 Трубы, гофра диаметр до 25 мм.</t>
  </si>
  <si>
    <t>10.1.1</t>
  </si>
  <si>
    <t>Штробление стен Кирпич, Бетон шириной 25мм</t>
  </si>
  <si>
    <t>10.1.2</t>
  </si>
  <si>
    <t>Штробление стен Штукатурка, гипс, пеноблок шириной 25мм</t>
  </si>
  <si>
    <t>10.1.3</t>
  </si>
  <si>
    <t>Заделка штробы шириной до 25 мм</t>
  </si>
  <si>
    <t>10.1.5</t>
  </si>
  <si>
    <t>Штробление стен Кирпич, Бетон шириной 50мм</t>
  </si>
  <si>
    <t>10.1.6</t>
  </si>
  <si>
    <t>Штробление стен Штукатурка, гипс, пеноблок шириной 50мм</t>
  </si>
  <si>
    <t>10.1.7</t>
  </si>
  <si>
    <t>Заделка штробы шириной до 50 мм</t>
  </si>
  <si>
    <t>10.1.9</t>
  </si>
  <si>
    <t>Изготовление отверстия для электроточки Бетон</t>
  </si>
  <si>
    <t>10.1.10</t>
  </si>
  <si>
    <t>Изготовление отверстия для электроточки Кирпич</t>
  </si>
  <si>
    <t>10.1.12</t>
  </si>
  <si>
    <t>Изготовление отверстия для электроточки Гипс, пеноблок</t>
  </si>
  <si>
    <t>10.1.14</t>
  </si>
  <si>
    <t>Бурение сквозного отверстия до L50см/D25мм Бетон</t>
  </si>
  <si>
    <t>10.1.15</t>
  </si>
  <si>
    <t>Бурение сквозного отверстия до L50см/D25мм Кирпич</t>
  </si>
  <si>
    <t>10.1.16</t>
  </si>
  <si>
    <t>Бурение сквозного отверстия до L50см/D25мм Гипс</t>
  </si>
  <si>
    <t>10.1.17</t>
  </si>
  <si>
    <t xml:space="preserve">Штробление ниши до 40/80см, глубиной до 10см, Бетон </t>
  </si>
  <si>
    <t>10.1.18</t>
  </si>
  <si>
    <t xml:space="preserve">Штробление ниши до 40/80см, глубиной до 10см, Кирпич </t>
  </si>
  <si>
    <t>10.1.19</t>
  </si>
  <si>
    <t xml:space="preserve">Штробление ниши до 40/80см, глубиной до 10см, Гипс </t>
  </si>
  <si>
    <t>10.1.20</t>
  </si>
  <si>
    <t xml:space="preserve">Штробление ниши под радиатор, глубиной до 20см, Бетон </t>
  </si>
  <si>
    <t>10.1.21</t>
  </si>
  <si>
    <t xml:space="preserve">Штробление ниши под радиатор, глубиной до 20см, Кирпич </t>
  </si>
  <si>
    <t>10.1.22</t>
  </si>
  <si>
    <t xml:space="preserve">Штробление ниши под радиатор, глубиной до 20см, Гипс, пеноблок </t>
  </si>
  <si>
    <t xml:space="preserve">  ИТОГО ЗА ШТРОБЛЕНИЕ:</t>
  </si>
  <si>
    <t>11</t>
  </si>
  <si>
    <t>11. Электромонтажные работы</t>
  </si>
  <si>
    <t>11.1</t>
  </si>
  <si>
    <t>Прозвонка кабеля между точками</t>
  </si>
  <si>
    <t>тчк.</t>
  </si>
  <si>
    <t>11.2</t>
  </si>
  <si>
    <t>Протяжка кабеля в гофру</t>
  </si>
  <si>
    <t>11.3</t>
  </si>
  <si>
    <t>Прокладка кабеля в гофре в подвесном потолке</t>
  </si>
  <si>
    <t>11.4</t>
  </si>
  <si>
    <t>Прокладка кабеля (открытая, без крепления)</t>
  </si>
  <si>
    <t>11.5</t>
  </si>
  <si>
    <t>11.6</t>
  </si>
  <si>
    <t>Прокладка кабеля в гофре</t>
  </si>
  <si>
    <t>11.7</t>
  </si>
  <si>
    <t>Прокладка гофры/кабеля в штробе с заделкой гипсом</t>
  </si>
  <si>
    <t>11.8</t>
  </si>
  <si>
    <t>Прокладка гофры/кабеля на скобах (клипсах) по бетону</t>
  </si>
  <si>
    <t>11.9</t>
  </si>
  <si>
    <t xml:space="preserve">Монтаж контура заземления </t>
  </si>
  <si>
    <t>11.10</t>
  </si>
  <si>
    <t>Мотаж КУП (коробка уравнивания потенциалов)</t>
  </si>
  <si>
    <t>11.11</t>
  </si>
  <si>
    <t>Прокладка слаботочного кабеля под датчик протечки</t>
  </si>
  <si>
    <t>11.12</t>
  </si>
  <si>
    <t>Подключение датчика протечки</t>
  </si>
  <si>
    <t>11.13</t>
  </si>
  <si>
    <t>11.14</t>
  </si>
  <si>
    <t>11.15</t>
  </si>
  <si>
    <t>Монтаж розетки под электроплиту накладная</t>
  </si>
  <si>
    <t>11.16</t>
  </si>
  <si>
    <t xml:space="preserve">Монтаж розетки под электроплиту внутренняя </t>
  </si>
  <si>
    <t>11.17</t>
  </si>
  <si>
    <t>11.18</t>
  </si>
  <si>
    <t>11.19</t>
  </si>
  <si>
    <t>11.20</t>
  </si>
  <si>
    <t>11.21</t>
  </si>
  <si>
    <t>Установка телефонной розетки</t>
  </si>
  <si>
    <t>11.22</t>
  </si>
  <si>
    <t>11.23</t>
  </si>
  <si>
    <t>Установка выключателя проходного/перекрёстного на готовое место</t>
  </si>
  <si>
    <t>11.24</t>
  </si>
  <si>
    <t>Установка электрической точки (розетки/выключателя) на готовое место</t>
  </si>
  <si>
    <t>11.25</t>
  </si>
  <si>
    <t>Установка диммера (регулятор силы тока)</t>
  </si>
  <si>
    <t>11.26</t>
  </si>
  <si>
    <t>Установка подрозетника</t>
  </si>
  <si>
    <t>11.27</t>
  </si>
  <si>
    <t>Установка домофона</t>
  </si>
  <si>
    <t>11.28</t>
  </si>
  <si>
    <t>Установка Счетчика электроэнергии</t>
  </si>
  <si>
    <t>11.29</t>
  </si>
  <si>
    <t>Разработка монтажного плана щитового оборудования</t>
  </si>
  <si>
    <t>11.30</t>
  </si>
  <si>
    <t>Установка распределительного электро щита</t>
  </si>
  <si>
    <t>11.31</t>
  </si>
  <si>
    <t>Установка автоматического выключателя (автомат)</t>
  </si>
  <si>
    <t>11.32</t>
  </si>
  <si>
    <t>Установка Дифференциального автомата</t>
  </si>
  <si>
    <t>11.33</t>
  </si>
  <si>
    <t>Установка УЗО, реле автоматического переключения</t>
  </si>
  <si>
    <t>11.34</t>
  </si>
  <si>
    <t>Установка реле напряжения</t>
  </si>
  <si>
    <t>11.35</t>
  </si>
  <si>
    <t>Установка электрощита накладного на 72 модуля с расключением</t>
  </si>
  <si>
    <t>11.36</t>
  </si>
  <si>
    <t xml:space="preserve">Установка электрощита накладного на 12 модулей с расключением </t>
  </si>
  <si>
    <t>11.37</t>
  </si>
  <si>
    <t>Установка электрощита накладного на 18 модулей с расключением</t>
  </si>
  <si>
    <t>11.38</t>
  </si>
  <si>
    <t>Установкаэлектрощита накладного на 24 модуля с расключением</t>
  </si>
  <si>
    <t>11.39</t>
  </si>
  <si>
    <t>Установка электрощита накладного на 36 модулей с расключением</t>
  </si>
  <si>
    <t>11.40</t>
  </si>
  <si>
    <t>Установка электрощита накладного на 54 модуля с расключением</t>
  </si>
  <si>
    <t>11.41</t>
  </si>
  <si>
    <t>Установка электрощита внутреннего на 72 модуля с расключением</t>
  </si>
  <si>
    <t>11.42</t>
  </si>
  <si>
    <t>Установка слаботочного щита внутреннего с расключением</t>
  </si>
  <si>
    <t>11.43</t>
  </si>
  <si>
    <t>Установка электрощита внутреннего на 18 модулей с расключением</t>
  </si>
  <si>
    <t>11.44</t>
  </si>
  <si>
    <t>Установка электрощита внутреннего на 24 модуля с расключением</t>
  </si>
  <si>
    <t>11.45</t>
  </si>
  <si>
    <t>Установка электрощита внутреннего на 36 модулей с расключением</t>
  </si>
  <si>
    <t>11.46</t>
  </si>
  <si>
    <t>Установка электрощита внутреннего на 54 модуля с расключением</t>
  </si>
  <si>
    <t>11.47</t>
  </si>
  <si>
    <t>Соединения электрокабеля гильзованием</t>
  </si>
  <si>
    <t>11.48</t>
  </si>
  <si>
    <t>Подключение TV-кабеля, ТЛФ-кабеля к распределительному щиту (с пайкой)</t>
  </si>
  <si>
    <t>11.49</t>
  </si>
  <si>
    <t>Установка ТV-краба, телефонного разветвителя</t>
  </si>
  <si>
    <t>11.50</t>
  </si>
  <si>
    <t>Черновые Электромонтажные работы низкой насыщенности (до 0,8 шт электроточек/электровыводов на 1 кв.м площади помещения )</t>
  </si>
  <si>
    <t>11.51</t>
  </si>
  <si>
    <t>Черновые Электромонтажные работы средней насыщенности  (от 0,8 до 1,2 шт электроточек/электровыводов на 1 кв.м. площади помещения)</t>
  </si>
  <si>
    <t>11.52</t>
  </si>
  <si>
    <t>Черновые Электромонтажные работы  высокой насыщенности  (более 1,2 шт электроточек/электровыводов на 1 кв.м. площади помещения)</t>
  </si>
  <si>
    <t>11.53</t>
  </si>
  <si>
    <t>Здесь можно вписать свою позицию</t>
  </si>
  <si>
    <t>ИТОГО ЗА ЭЛЕКТРОМОНТАЖНЫЕ РАБОТЫ:</t>
  </si>
  <si>
    <t>12</t>
  </si>
  <si>
    <t>12. Проемы</t>
  </si>
  <si>
    <t>12.1</t>
  </si>
  <si>
    <t>Устройство проема в существующих стенах ПГП</t>
  </si>
  <si>
    <t>12.2</t>
  </si>
  <si>
    <t>Заделка примыкания коробки двери скрытого монтажа к стене</t>
  </si>
  <si>
    <t>12.3</t>
  </si>
  <si>
    <t>Сужение дверного проёма в существующих стенах ПГП</t>
  </si>
  <si>
    <t>12.4</t>
  </si>
  <si>
    <t>Установка двудольной (распашной) двери стоимость от 10000 руб</t>
  </si>
  <si>
    <t>12.5</t>
  </si>
  <si>
    <t>12.6</t>
  </si>
  <si>
    <t>Установка однодольной двери стоимостью до 10000 руб</t>
  </si>
  <si>
    <t>12.7</t>
  </si>
  <si>
    <t>Установка однодольной двери стоимостью от 10000 руб.</t>
  </si>
  <si>
    <t>12.8</t>
  </si>
  <si>
    <t>Установка однодольной двери стоимостью от 20000 руб</t>
  </si>
  <si>
    <t>12.9</t>
  </si>
  <si>
    <t>Врезка замков , петель, ручек и др. в двери до 10000 руб</t>
  </si>
  <si>
    <t>компл</t>
  </si>
  <si>
    <t>12.10</t>
  </si>
  <si>
    <t>Врезка замков , петель, ручек и др. в двери от 10000 руб.</t>
  </si>
  <si>
    <t>12.11</t>
  </si>
  <si>
    <t>Врезка замков , петель, ручек и др. в двери от 20000 руб</t>
  </si>
  <si>
    <t>12.12</t>
  </si>
  <si>
    <t>12.13</t>
  </si>
  <si>
    <t>12.14</t>
  </si>
  <si>
    <t>Роспуск наличников, доборов</t>
  </si>
  <si>
    <t>12.15</t>
  </si>
  <si>
    <t>Установка металлической двери простой</t>
  </si>
  <si>
    <t>12.16</t>
  </si>
  <si>
    <t>Установка готовых арок в дверные проемы</t>
  </si>
  <si>
    <t>12.17</t>
  </si>
  <si>
    <t>Устройство арочных проемов от 90 до 140 см (под ключ)</t>
  </si>
  <si>
    <t>12.18</t>
  </si>
  <si>
    <t>Установка дверцы сантехнической (металл/пластик) для водоснабжения и канализации</t>
  </si>
  <si>
    <t>12.19</t>
  </si>
  <si>
    <t xml:space="preserve">Установка "люк-невидимка" стандартных размеров </t>
  </si>
  <si>
    <t>12.20</t>
  </si>
  <si>
    <t xml:space="preserve">Установка "люк-невидимка" крупноформатного (более 0,6 м.кв.) </t>
  </si>
  <si>
    <t>12.2.1</t>
  </si>
  <si>
    <t>Покраска труб отопления</t>
  </si>
  <si>
    <t>12.22</t>
  </si>
  <si>
    <t>Окраска радиаторов отопления до 7 секций</t>
  </si>
  <si>
    <t>ед.</t>
  </si>
  <si>
    <t>12.23</t>
  </si>
  <si>
    <t>Окраска радиаторов отопления свыше 7 секций</t>
  </si>
  <si>
    <t>12.24</t>
  </si>
  <si>
    <t>Установка экранов на радиаторы</t>
  </si>
  <si>
    <t>12.25</t>
  </si>
  <si>
    <t>Установка кондиционера с расходным материалом для трасс</t>
  </si>
  <si>
    <t>12.26</t>
  </si>
  <si>
    <t>Установка тепловой завесы навесной</t>
  </si>
  <si>
    <t>ИТОГО ЗА ПРОЕМЫ:</t>
  </si>
  <si>
    <t>13</t>
  </si>
  <si>
    <t>13. Установка оборудования</t>
  </si>
  <si>
    <t>13.1</t>
  </si>
  <si>
    <t>Подключение стиральной машины на готовые коммуникации</t>
  </si>
  <si>
    <t>13.2</t>
  </si>
  <si>
    <t>Подключение посудомоечной машины  на готовые коммуникации</t>
  </si>
  <si>
    <t>13.3</t>
  </si>
  <si>
    <t>Подключение отдельно стоящей электрической плиты на готовое установочное место</t>
  </si>
  <si>
    <t>13.4</t>
  </si>
  <si>
    <t>Подключение варочной поверхности или духового шкафа на готовое установочное место</t>
  </si>
  <si>
    <t>13.5</t>
  </si>
  <si>
    <t>Подключение встраиваемой плиты (комплект варочная поверхность + духовой шкаф) на готовые установочное место</t>
  </si>
  <si>
    <t>13.6</t>
  </si>
  <si>
    <t>13.7</t>
  </si>
  <si>
    <t>13.8</t>
  </si>
  <si>
    <t>Подключение кухонной вытяжки (сверление отверстий до 4, выравнивание, монтаж)</t>
  </si>
  <si>
    <t>ИТОГО ЗА УСТАНОВКУ ОБОРУДОВАНИЯ:</t>
  </si>
  <si>
    <t>14</t>
  </si>
  <si>
    <t>14. Окна</t>
  </si>
  <si>
    <t>14.1</t>
  </si>
  <si>
    <t>Монтаж пластикового F-образного углолка</t>
  </si>
  <si>
    <t>14.2</t>
  </si>
  <si>
    <t>Заливка основания под подоконник</t>
  </si>
  <si>
    <t>14.3</t>
  </si>
  <si>
    <t>Монтаж откосов Руспанель</t>
  </si>
  <si>
    <t>14.4</t>
  </si>
  <si>
    <t>Монтаж откосов ПВХ до 50 см</t>
  </si>
  <si>
    <t>14.5</t>
  </si>
  <si>
    <t>Расчистка и покраска оконный рамы/дверной коробки</t>
  </si>
  <si>
    <t>14.6</t>
  </si>
  <si>
    <t>Окраска оконных проемов с подготовкой</t>
  </si>
  <si>
    <t>14.7</t>
  </si>
  <si>
    <t>Расчистка и покраска деревянной двери</t>
  </si>
  <si>
    <t>14.8</t>
  </si>
  <si>
    <t>Покраска подоконника</t>
  </si>
  <si>
    <t>14.9</t>
  </si>
  <si>
    <t>Монтаж подоконника пластикового</t>
  </si>
  <si>
    <t>14.10</t>
  </si>
  <si>
    <t>Монтаж подоконника деревянного/акрилового</t>
  </si>
  <si>
    <t>ИТОГО ЗА МОНТАЖНЫЕ РАБОТЫ:</t>
  </si>
  <si>
    <t>15</t>
  </si>
  <si>
    <t>15. Прочие виды работ</t>
  </si>
  <si>
    <t>0.1</t>
  </si>
  <si>
    <t>Монтаж временного освещения, разводка временных розеток, установка временного унитаза и раковины, подача холодной и горячей воды, оклейка защитной пленкой окон и входной двери, укрывка оргалитом лестничной клетки, изготовление строительных лесов и столов</t>
  </si>
  <si>
    <t>15.2</t>
  </si>
  <si>
    <t xml:space="preserve">Перемещение кровати, диваны, шкафы, холодильники, стир. м. </t>
  </si>
  <si>
    <t>15.3</t>
  </si>
  <si>
    <t xml:space="preserve">Перемещение корпусная мебель (без разборки) </t>
  </si>
  <si>
    <t>секция</t>
  </si>
  <si>
    <t>15.4</t>
  </si>
  <si>
    <t xml:space="preserve">Разборка / сборка и перемещение корпусной мебели </t>
  </si>
  <si>
    <t>15.5</t>
  </si>
  <si>
    <t>15.6</t>
  </si>
  <si>
    <t>этаж</t>
  </si>
  <si>
    <t>15.7</t>
  </si>
  <si>
    <t xml:space="preserve">Вынос мусора в контейнер, при наличии лифта, до 50 м </t>
  </si>
  <si>
    <t>15.8</t>
  </si>
  <si>
    <t xml:space="preserve">Вынос мусора в контейнер, при наличии лифта, до 250 м </t>
  </si>
  <si>
    <t>15.9</t>
  </si>
  <si>
    <t>Вынос мусора в контейнер без лифта, до 50м. за м3</t>
  </si>
  <si>
    <t>эт.</t>
  </si>
  <si>
    <t>15.10</t>
  </si>
  <si>
    <t>Вынос мусора в контейнер без лифта, до 250 м. за м3</t>
  </si>
  <si>
    <t>15.11</t>
  </si>
  <si>
    <t>Влажная уборка после ремонтных работ</t>
  </si>
  <si>
    <t>пом.</t>
  </si>
  <si>
    <t>15.12</t>
  </si>
  <si>
    <t>Разработка Дизайн-проекта без визуализаций</t>
  </si>
  <si>
    <t>15.13</t>
  </si>
  <si>
    <t>Сборка-разборка строительных лесов</t>
  </si>
  <si>
    <t>15.14</t>
  </si>
  <si>
    <t>Изготовление лесов</t>
  </si>
  <si>
    <t>15.15</t>
  </si>
  <si>
    <t>Видеонаблюдения объекта</t>
  </si>
  <si>
    <t>15.16</t>
  </si>
  <si>
    <t>Разработка Дизайн-проекта с визуализациями 3D</t>
  </si>
  <si>
    <t>15.17</t>
  </si>
  <si>
    <t>Выезд мастера или прораба на рынок по просьбе клиента</t>
  </si>
  <si>
    <t>ч</t>
  </si>
  <si>
    <t>15.18</t>
  </si>
  <si>
    <t xml:space="preserve">Доставка строительного материала </t>
  </si>
  <si>
    <t>т.</t>
  </si>
  <si>
    <t>15.19</t>
  </si>
  <si>
    <t>Разгрузка материалов</t>
  </si>
  <si>
    <t>15.20</t>
  </si>
  <si>
    <t>Контейнер для вывоза мусора с грузчиком внутри МКАД</t>
  </si>
  <si>
    <t>15.21</t>
  </si>
  <si>
    <t>Вывоз мусора Газелью до 1500 кг</t>
  </si>
  <si>
    <t>15.22</t>
  </si>
  <si>
    <t>Контейнер для вывоза мусора с грузчиком  до 20 км от МКАД</t>
  </si>
  <si>
    <t>15.23</t>
  </si>
  <si>
    <t>Накладные расходы (транспортные расходы, ГСМ, перевозка и аммортизация оборудования и электроинструментов)</t>
  </si>
  <si>
    <t>ИТОГО ЗА ПРОЧИЕ ВИДЫ РАБОТ:</t>
  </si>
  <si>
    <t>Демонтаж приклеенного линолеума, плитки из ПВХ, оргалита, ламината, паркетной/инженерной доски</t>
  </si>
  <si>
    <t>Демонтаж НЕ приклеенного линолеума, ламината, паркетной доски, старого паркета</t>
  </si>
  <si>
    <t>Демонтаж НЕ приклеенной фанеры, оргалита</t>
  </si>
  <si>
    <t>Штукатурка потолка под правило/под шпатель (без ровной плоскости)</t>
  </si>
  <si>
    <t xml:space="preserve">Монтаж металлического каркаса потолков - каждый последующий уровень </t>
  </si>
  <si>
    <t>Обшивка  металлокаркаса ГКЛ 12,5мм в один слой  с расшивкой швов</t>
  </si>
  <si>
    <t>Устройство криволинейных торцов потолочных конструкций из ГКЛ с металлокаркасом</t>
  </si>
  <si>
    <t>Шпатлевка потолка базовая с ошкуриванием под оклейку обоев/стеклохолста (2 слоя)</t>
  </si>
  <si>
    <t>Установка вентилятора накладного (с подключением):</t>
  </si>
  <si>
    <t>Установка вентилятора канального (с подключением):</t>
  </si>
  <si>
    <t>Покрытие бетонных стен бетоноконтактом (перед штукатурными работами!)</t>
  </si>
  <si>
    <t>Защита стен от макротрещин - армирование штукатурной стеклотканевой сеткой</t>
  </si>
  <si>
    <t>Штукатурка гипсовая высококачественная по маякам до 3 см с устройством маяков, с выведением строгой геометрии помещения (углы стен в 90 градусов)</t>
  </si>
  <si>
    <t xml:space="preserve">Штукатурка гипсовая высококачественная по маякам до 5 см с устройством маяков, с выведением строгой геометрии помещения (углы стен в 90 градусов) </t>
  </si>
  <si>
    <t>Штукатурка Цементно-песчаная под плитку по маякам</t>
  </si>
  <si>
    <t xml:space="preserve">Штукатурка ЦПС высококачественная с выведением строгой геометрии помещения по маякам (углы стен в 90 градусов) </t>
  </si>
  <si>
    <t>Армирование штукатурного слоя металлической сеткой с креплением  к стене (для ЦПС)</t>
  </si>
  <si>
    <t>Грунтовка стен под обои ( 2 слоя)</t>
  </si>
  <si>
    <t>Шпатлёвка стен базовая в 2 слоя со шлифовкой (под обои)</t>
  </si>
  <si>
    <t>Грунтовка стен под покраску (все слои)</t>
  </si>
  <si>
    <t>Шпатлёвка стен финишная в 2-3 слоя со шлифовкой (под покраску) качество К-3</t>
  </si>
  <si>
    <t>Шпатлёвка стен финишная в 2-3 слоя со шлифовкой (под покраску) качество К-4</t>
  </si>
  <si>
    <t>Покраска стен водоэмульсионной краской (2-3 слоя)</t>
  </si>
  <si>
    <t>Грунтовка, шпаклёвка базовая и финишная, шлифовка торцевых элементов стен шириной до 40см, откосов под покраску</t>
  </si>
  <si>
    <t>Облицовка стен керамической плиткой стандартных размеров(от 20х30 до 30х60см) с применением Системы Выравнивания Плитки, по оштукатуренной поверхности</t>
  </si>
  <si>
    <t>Облицовка стен керамической плиткой не стандартной (до 60х120см) с применением Системы Выравнивания Плитки, по оштукатуренной поверхности</t>
  </si>
  <si>
    <t>Облицовка стен мелкой плиткой "кабанчик", гексагон (10х10, 10х20, 15×15, 20х20см) с применением Системы Выравнивания Плитки, по ровной поверхности</t>
  </si>
  <si>
    <t>Облицовка стен по диагонали, ёлочкой керамической плиткой стандартных размеров(от 20х20 до 60х60см) с применением Системы Выравнивания Плитки, по оштукатуренной поверхности</t>
  </si>
  <si>
    <t>Облицовка стен керамогранитом (до 80х80, 50х90см) с применением Системы Выравнивания Плитки, по ровной поверхности</t>
  </si>
  <si>
    <t>Облицовка стен крупноформатным керамогранитом (до 120х120, 80х160см) с применением Системы Выравнивания Плитки, по ровной, оштукатуренной поверхности</t>
  </si>
  <si>
    <t>Облицовка стен ультра крупноформатным керамогранитом (свыше 120х120см) с применением Системы Выравнивания Плитки, по ровной, оштукатуренной поверхности</t>
  </si>
  <si>
    <t>Облицовка стен мозаикой по ровной поверхности</t>
  </si>
  <si>
    <t>Настил инженерной доски, лакированной массивной доски на клей по прямой</t>
  </si>
  <si>
    <t>Настил инженерной доски, лакированной массивной доски на клей по диагонали</t>
  </si>
  <si>
    <t xml:space="preserve">Укрывка пола защитным слоем из ДВП/оргалита с проклейкой стыков скотчем </t>
  </si>
  <si>
    <t>Укладка кварцвиниловой плитки замковой с подложкой по прямой</t>
  </si>
  <si>
    <t>Укладка кварцвиниловой плитки на клей по прямой</t>
  </si>
  <si>
    <t>Укладка кварцвиниловой плитки замковой ёлочкой с подложкой</t>
  </si>
  <si>
    <t>Укладка кварцвиниловой плитки на клей ёлочкой</t>
  </si>
  <si>
    <t>Укладка плитки (от 30х30 до 60х60см) на пол по прямой, с применением Системы Выравнивания Плитки, на ровное основание</t>
  </si>
  <si>
    <t>Укладка плитки мелкоформатной, гексагон, кабанчик (до 20х20) с применением Системы Выравнивания Плитки, на ровное основание</t>
  </si>
  <si>
    <t>Укладка плитки (от 30х30 до 60х60см) на пол по диагонали, с применением Системы Выравнивания Плитки, на ровное основание</t>
  </si>
  <si>
    <t>Укладка плитки мелкоформатной (до 20х20) на пол по диагонали, с применением Системы Выравнивания Плитки, на ровное основание</t>
  </si>
  <si>
    <t>Укладка плитки на пол "ёлочкой", с применением Системы Выравнивания Плитки, на ровное основание</t>
  </si>
  <si>
    <t>Укладка керамогранита (до 80х80, 50х90см), с применением Системы Выравнивания Плитки, на ровное основание</t>
  </si>
  <si>
    <t>Укладка керамогранита (до 120х120, 80х160см), с применением Системы Выравнивания Плитки, на ровное основание</t>
  </si>
  <si>
    <t>Укладка ультра крупноформатного керамогранита (свыше 120см) с применением Системы Выравнивания Плитки, на ровное основание</t>
  </si>
  <si>
    <t>Укладка мозаики, на выровненное основание</t>
  </si>
  <si>
    <t>Облицовка керамогранитом поддона душевой кабины с разуклонкой</t>
  </si>
  <si>
    <t>Прямолинейный чистовой рез керамической плитки</t>
  </si>
  <si>
    <t xml:space="preserve">Прокладка кабеля в стиле ретро, с установкой изоляторов </t>
  </si>
  <si>
    <t>Монтаж кабель-канала по кирпичу</t>
  </si>
  <si>
    <t>Монтаж кабель-канала по ГКЛ, ПГП</t>
  </si>
  <si>
    <t>Монтаж коробки распаячной с расключением в бетонную стену</t>
  </si>
  <si>
    <t>Монтаж коробки распаячной с расключением в кирпичную стену</t>
  </si>
  <si>
    <t>Монтаж коробки распаячной с расключением в стену ГКЛ, ПГП</t>
  </si>
  <si>
    <t>Монтаж коробки распаячной с расключением накладной</t>
  </si>
  <si>
    <t>Установка компьютерной INTERNET розетки</t>
  </si>
  <si>
    <t>Установка двери Инвизибл (скрытого монтажа)</t>
  </si>
  <si>
    <t>Установка наличников (без роспуска)</t>
  </si>
  <si>
    <t>Установка доборов (без роспуска)</t>
  </si>
  <si>
    <t>Подключение проточного водонагревателя на готовые коммуникации (сверление отверстий до 4, выравнивание, монтаж)</t>
  </si>
  <si>
    <t>Подключение накопительного водонагревателя на готовые коммуникации (сверление отверстий до 4, выравнивание, монтаж)</t>
  </si>
  <si>
    <t>Вынос чугунной ванны в контейнер/к подъезду (с лифтом)</t>
  </si>
  <si>
    <t>Вынос чугунной ванны в контейнер/к подъезду (без лифта)</t>
  </si>
  <si>
    <t>Изображе-ние</t>
  </si>
  <si>
    <t>Кол-во</t>
  </si>
  <si>
    <t>Стоимость, рублей</t>
  </si>
  <si>
    <t>На еденицу</t>
  </si>
  <si>
    <t>Материалы</t>
  </si>
  <si>
    <t>Оплата труда</t>
  </si>
  <si>
    <t>-</t>
  </si>
  <si>
    <t>0</t>
  </si>
  <si>
    <t>м1</t>
  </si>
  <si>
    <t>Чашка алмазная по бетону Trio-Diamond Turbo 125х22,2 мм</t>
  </si>
  <si>
    <t>Цена за штуку</t>
  </si>
  <si>
    <t/>
  </si>
  <si>
    <t>Мешок для пылесоса Karcher (6.904-322.0) 12 л 4,6 л к модели WD 2 бумага (5 шт.)</t>
  </si>
  <si>
    <t>Шпатель малярный Wenzo 100 мм с эргономичной ручкой и отверткой (684772)</t>
  </si>
  <si>
    <t>Зубило плоское SDS-plus КМ (815747) 40х250 мм</t>
  </si>
  <si>
    <t>Мешок для мусора 50 л 500х900 мм полипропиленовый зеленый</t>
  </si>
  <si>
    <t>Валик натуральный мех 180 мм стержень 6 мм d42 мм ворс 12 мм для алкидной основы с ручкой</t>
  </si>
  <si>
    <t>Круг отрезной по металлу Луга 125х22х1,2 мм (8064)</t>
  </si>
  <si>
    <t>Лезвие для ножа Olfa 18 мм прямое (10 шт.) титановое покрытие</t>
  </si>
  <si>
    <t>Цена за упаковку</t>
  </si>
  <si>
    <t>3.8</t>
  </si>
  <si>
    <t>Диск алмазный по бетону Практика 125x22,2x1,9 мм сегментный сухой рез (036-308)</t>
  </si>
  <si>
    <t>Круг лепестковый по металлу/древесине Debever 125х22,2 мм P120 (FDC 125A 120 72F)</t>
  </si>
  <si>
    <t>Наждачная бумага Abraforce 115 мм 5 м Р80</t>
  </si>
  <si>
    <t>4.2.4</t>
  </si>
  <si>
    <t>Грунт бетоноконтакт Церезит СТ19 15 кг</t>
  </si>
  <si>
    <t>Валик 250 мм ворс 9 мм для водной основы с ручкой микрофибра Hesler Gamburg</t>
  </si>
  <si>
    <t>Кисть плоская смешанная щетина деревянная ручка 100х12 мм для красок и антисептиков на водной основе</t>
  </si>
  <si>
    <t>Ведро строительное пластиковое с носиком 20 л Эконом</t>
  </si>
  <si>
    <t>Грунт Церезит СТ17 PRO 10 л</t>
  </si>
  <si>
    <t>Штукатурка гипсовая Knauf Ротбанд 30 кг</t>
  </si>
  <si>
    <t>Лента стеклотканевая серпянка самоклеящаяся 100 мм 45 м</t>
  </si>
  <si>
    <t>Цена за рулон</t>
  </si>
  <si>
    <t>Шпаклевка гипсовая Pufas Full-Finish Spachtel 20 кг</t>
  </si>
  <si>
    <t>Сетка штукатурная стеклотканевая ячейка 5х5 мм 1х50 м 75 г/кв.м КМ</t>
  </si>
  <si>
    <t>Дюбель распорный 6x40 мм полипропилен (100 шт.)</t>
  </si>
  <si>
    <t>Саморезы клопы 38 (41)x4,2 мм (200 шт.)</t>
  </si>
  <si>
    <t>Бур SDS-plus Практика 6х100х160 мм (033-604)</t>
  </si>
  <si>
    <t>Профиль маячковый Оптима 6 мм 3 м 0,30 мм оцинкованный</t>
  </si>
  <si>
    <t>Крепления для маячкового профиля Knauf Креммер клипс универсальные (250 шт.)</t>
  </si>
  <si>
    <t>Саморезы ГД 75x4,2 мм (100 шт.)</t>
  </si>
  <si>
    <t>Правило алюминиевое 3 м трапеция Зубр</t>
  </si>
  <si>
    <t>Шпатель фасадный Wenzo 450 мм с эргономичной ручкой (684778)</t>
  </si>
  <si>
    <t>Средство для удаления плесени Neomid 600 концентрат 1:1 5 кг</t>
  </si>
  <si>
    <t>Шумоизоляция Роквул Акустик Баттс 50х600х1000 мм 6 кв.м</t>
  </si>
  <si>
    <t>Паро-гидроизоляция Изостронг D 75 г/м2 70 кв.м</t>
  </si>
  <si>
    <t>—</t>
  </si>
  <si>
    <t>Дюбель для теплоизоляции 10х90 мм пластиковый гвоздь (250 шт.)</t>
  </si>
  <si>
    <t>Бур SDS-plus Практика 10х100х160 мм (033-659)</t>
  </si>
  <si>
    <t>Мембрана звукоизоляционная Tecsound SY 70 3,7х1220х5000 мм самоклеящаяся</t>
  </si>
  <si>
    <t>Лента клейкая SoundGuard Tape изоляционная коричневая 50 мм 40 м</t>
  </si>
  <si>
    <t>Виброшайба SoundGuard 19х10 мм (50 шт.)</t>
  </si>
  <si>
    <t>Дюбель-гвоздь звукоизоляционный ТехноСонус 70х6 мм (100 шт.)</t>
  </si>
  <si>
    <t>Герметик акриловый звукоизоляционный SoundGuard Seal белый 310 мл</t>
  </si>
  <si>
    <t>Лента вибродемпфирующая SoundGuard самоклеящаяся 27х4 мм 12 м</t>
  </si>
  <si>
    <t>Лента вибродемпфирующая SoundGuard самоклеящаяся 50х4 мм 12 м</t>
  </si>
  <si>
    <t>Шумоизоляция АкустиKnauf Плита 50х610х1230 мм 12 кв.м</t>
  </si>
  <si>
    <t>Клей контактный каучуковый SoundGuard универсальный 1 кг/0,9 л</t>
  </si>
  <si>
    <t>Мат звукоизоляционный SoundGuard Cover 15 мм 1,5х5 м</t>
  </si>
  <si>
    <t>Дюбель для теплоизоляции Tech-Krep 10х90 мм пластиковый гвоздь (250 шт.)</t>
  </si>
  <si>
    <t>Панель звукоизоляционная ЗИПС-Модуль 70х600х1200 мм с комплектом крепежа</t>
  </si>
  <si>
    <t>Лента для звукоизоляции Вибростек М 100 100 мм 30 м</t>
  </si>
  <si>
    <t>Саморезы для ГВЛ 25x3,9 мм (1000 шт.)</t>
  </si>
  <si>
    <t>6.3</t>
  </si>
  <si>
    <t>6.3 ГКЛ потолок</t>
  </si>
  <si>
    <t>Профиль потолочный КМ Эксперт 60х27 мм 3 м 0,60 мм</t>
  </si>
  <si>
    <t>Соединитель-удлинитель 60х27</t>
  </si>
  <si>
    <t>Соединитель двухуровневый Knauf 60х27 0,9 мм</t>
  </si>
  <si>
    <t>Анкер-клин 6х40/5 мм (5 шт.)</t>
  </si>
  <si>
    <t>Саморезы клопы 13x4,2 мм усиленные Hard-Fix (100 шт.)</t>
  </si>
  <si>
    <t>Профиль потолочный направляющий КМ Стандарт 28х27 мм 3 м 0,50 мм</t>
  </si>
  <si>
    <t>Соединитель одноуровневый краб КМ Стандарт 60х27 0,9 мм</t>
  </si>
  <si>
    <t>Подвес прямой Knauf 60х27 30х460 мм 0,9 мм</t>
  </si>
  <si>
    <t>Дюбель-гвоздь Hard-Fix 6x40 мм цилиндрическая манжета нейлон (40 шт.)</t>
  </si>
  <si>
    <t>Лента уплотнительная Knauf Дихтунгсбанд самоклеящаяся 30х3 мм 30 м</t>
  </si>
  <si>
    <t>Подвес с зажимом КМ Стандарт 60х27 усиленный 0,9 мм</t>
  </si>
  <si>
    <t>Тяга к подвесу с зажимом 0,25 м</t>
  </si>
  <si>
    <t>Карандаш строительный малярный Hesler (10 шт.)</t>
  </si>
  <si>
    <t>Бита Vira (554111) PH2 магнитная 50 мм (2 шт.)</t>
  </si>
  <si>
    <t>Гипсокартон Волма 2500х1200х12,5 мм влагостойкий</t>
  </si>
  <si>
    <t>Цена за лист</t>
  </si>
  <si>
    <t>Саморезы ГМ 25x3,5 мм усиленные Hard-Fix (1000 шт.)</t>
  </si>
  <si>
    <t>Бита Jettools (W7-23-4-0502) PH2 50 мм с ограничителем (2 шт.)</t>
  </si>
  <si>
    <t>Гипсокартон Vetonit (Gyproc) Стронг Акустик 2500х1200х15 мм звукоизоляционный высокопрочный</t>
  </si>
  <si>
    <t>Лента бумажная для швов ГКЛ Knauf 52 мм 150 м</t>
  </si>
  <si>
    <t>Шпатлевка Danogips SuperFinish универсальная 17 л/28 кг</t>
  </si>
  <si>
    <t>Брусок шлифовальный Flexifoam 98х69х26 мм Р180</t>
  </si>
  <si>
    <t>Брусок шлифовальный Flexifoam 98х69х26 мм Р220</t>
  </si>
  <si>
    <t>Наждачная бумага Abraforce 100 мм 3 м Р240</t>
  </si>
  <si>
    <t>Шпатель фасадный Wenzo 350 мм с эргономичной ручкой (684776)</t>
  </si>
  <si>
    <t>Грунт Knauf Мульти Грунд универсальный 10 кг</t>
  </si>
  <si>
    <t>Пена монтажная профессиональная Tytan 65 летняя 750 мл</t>
  </si>
  <si>
    <t>Фреза пазовая прямая Vira (553309) по дереву d24х25 мм</t>
  </si>
  <si>
    <t>Фанера ФК 10х1525х1525 мм сорт 4/4 нешлифованная</t>
  </si>
  <si>
    <t>Ручка для валика Beorol 100 мм d6 мм</t>
  </si>
  <si>
    <t>Валик 100 мм ворс 4 мм для алкидной основы с ручкой велюр Wenzo Siena</t>
  </si>
  <si>
    <t>Лента углозащитная КМ с металлическими вставками 50 мм 30 м</t>
  </si>
  <si>
    <t>Профиль углозащитный алюминиевый Оптима 20х20 мм 3 м 0,25 мм</t>
  </si>
  <si>
    <t>м4</t>
  </si>
  <si>
    <t>Сетка малярная стеклотканевая ячейка 2х2 мм 1х50 м 60 г/кв.м КМ</t>
  </si>
  <si>
    <t>Шпаклевка гипсовая Knauf Ротбанд Финиш 25 кг</t>
  </si>
  <si>
    <t>Стеклохолст Wellton Эконом плотность 40 г/кв.м 1х50 м</t>
  </si>
  <si>
    <t>Клей для стеклообоев Oscar готовый 10 кг</t>
  </si>
  <si>
    <t>Шпаклевка полимерная Vetonit LR+ для сухих помещений белая 20 кг</t>
  </si>
  <si>
    <t>Миксер-насадка (венчик) для цементных растворов КМ 100x600 мм хвостовик шестигранный усиленная</t>
  </si>
  <si>
    <t xml:space="preserve">Шпатлевка потолка финишная под окраску (2-3 слоя) </t>
  </si>
  <si>
    <t>Диск шлифовальный Mirka Abranet d225 мм P180 на липучку сетчатая основа (3 шт.) (5422302518)</t>
  </si>
  <si>
    <t>Диск шлифовальный Mirka Abranet d225 мм P120 на липучку сетчатая основа (3 шт.) (5422302512)</t>
  </si>
  <si>
    <t>Наждачная бумага Mirox SE 115 мм 5 м Р180</t>
  </si>
  <si>
    <t>Наждачная бумага Mirox SE 115 мм 5 м Р240</t>
  </si>
  <si>
    <t>Диск шлифовальный Mirka Abranet d225 мм P240 на липучку сетчатая основа (3 шт.) (5422302525)</t>
  </si>
  <si>
    <t>м5</t>
  </si>
  <si>
    <t>Ванночка для краски 370х340 мм к валикам до 250 мм</t>
  </si>
  <si>
    <t>Пленка защитная Tesa с клейким краем 9 мкм 2,7х17 м (45,9 кв.м)</t>
  </si>
  <si>
    <t>Лента малярная Folsen Professional для наружных работ синяя 30 мм 50 м УФ-стойкая</t>
  </si>
  <si>
    <t>Миксер-насадка (венчик) для красок и клеев КМ 80x400 мм хвостовик шестигранный усиленная</t>
  </si>
  <si>
    <t>Валик полиамид 250 мм стержень 8 мм d60 мм ворс 21 мм для водной основы без ручки Storch DuraStar</t>
  </si>
  <si>
    <t>Ручка для валика Wenzo 180 мм d6 мм</t>
  </si>
  <si>
    <t>Валик велюр 100 мм стержень 6 мм d42 мм ворс 4 мм для алкидной основы с ручкой Wenzo Siena</t>
  </si>
  <si>
    <t>Ручка для валика Wenzo 100 мм d6 мм</t>
  </si>
  <si>
    <t>Валик 250 мм ворс 21 мм для водной основы без ручки полиамид Storch DuraStar</t>
  </si>
  <si>
    <t>Профиль к подвесному потолку 3,6 м Премиум Т-24</t>
  </si>
  <si>
    <t>Профиль к подвесному потолку 1,2 м Armstrong Retail ZN Т-15</t>
  </si>
  <si>
    <t>Профиль к подвесному потолку 0,6 м Armstrong Prelude Т-15</t>
  </si>
  <si>
    <t>Подвес к подвесному потолку 0,6 м</t>
  </si>
  <si>
    <t>Профиль угловой универсальный PL 19х19х3000 мм Grand Line белый оцинкованный</t>
  </si>
  <si>
    <t>Плита к подвесному потолку 600х600х12 мм Armstrong Retail Board</t>
  </si>
  <si>
    <t>Клипса прижимная для плит толщиной 12-15 мм Armstrong (200 шт.)</t>
  </si>
  <si>
    <t>Клей монтажный акриловый Orac Decor Decofix pro plus FDP550 белый 310 мл</t>
  </si>
  <si>
    <t>Рейка открытого типа Немецкий дизайн AN 85A 3 м белая матовая</t>
  </si>
  <si>
    <t>Раскладка Немецкий дизайн AN 85 135А 3 м белая матовая</t>
  </si>
  <si>
    <t>Гребенка Немецкий дизайн AN85 135А ВТN 4 м</t>
  </si>
  <si>
    <t>Профиль угловой универсальный PL 19х24х3000 мм Grand Line белый оцинкованный</t>
  </si>
  <si>
    <t>Дюбель-гвоздь 6x40 мм полукруглая манжета полипропилен (200 шт.)</t>
  </si>
  <si>
    <t>Клей стыковочный полиуретановый Orac Decofix extra plus FX250 белый 310 мл</t>
  </si>
  <si>
    <t>Диск пильный по алюминию Практика 255х30х3,2 мм 100 зубьев (030-511)</t>
  </si>
  <si>
    <t>Коронка биметаллическая Практика (036-025) универсальная d68 мм</t>
  </si>
  <si>
    <t>Переходник Практика (036-094) для коронок BIM d32-210 мм с шестигранным хвостовиком 11 мм</t>
  </si>
  <si>
    <t>Клемма на 3 провода Wago 2273-243 0,5-2,5 кв. мм самозажимная с пастой (20 шт.)</t>
  </si>
  <si>
    <t>Набор наконечников КВТ НШВИ 4-16 кв.мм (100 шт.)</t>
  </si>
  <si>
    <t>Набор для крепления люстры с крюком</t>
  </si>
  <si>
    <t>Лента клейкая монтажная Unibob двусторонняя кристально-прозрачная 12 мм 2 м</t>
  </si>
  <si>
    <t>Обезжириватель Bitumast 0,7 кг/1 л</t>
  </si>
  <si>
    <t>Лента крепежная перфорированная волнистая 12х0,5 мм 25 м</t>
  </si>
  <si>
    <t>Лента алюминиевая самоклеящаяся Изоспан FL Termo 50 мм х 40 м</t>
  </si>
  <si>
    <t>Воздуховод ERA круглый пластиковый d100 мм 2 м</t>
  </si>
  <si>
    <t>Соединитель для круглых воздуховодов ERA пластиковый d100 мм</t>
  </si>
  <si>
    <t>Тройник для круглых воздуховодов ERA пластиковый d100 мм 90°</t>
  </si>
  <si>
    <t>Соединитель для круглых воздуховодов ERA с обратным клапаном пластиковый d100 мм</t>
  </si>
  <si>
    <t>Вентилятор канальный осевой DiCiTi PRO d100 мм белый</t>
  </si>
  <si>
    <t>Анемостат приточно-вытяжной Era Pro регулируемый стальной d100 мм белый</t>
  </si>
  <si>
    <t>Воздуховод гибкий гофрированный армированный ERA полимерный d100 мм 2 м</t>
  </si>
  <si>
    <t>Шпатель для обоев 280 мм пластиковый с пластиковой ручкой (932280)</t>
  </si>
  <si>
    <t>Клей для флизелиновых обоев Kleo Extra 55 380 г</t>
  </si>
  <si>
    <t>Валик резиновый 50 мм стержень 6 мм с ручкой Hesler</t>
  </si>
  <si>
    <t>Малярный флизелин BauTex Profitex УТ-00025418 (1х25 м) плотность 150 г/кв.м</t>
  </si>
  <si>
    <t>Лак акриловый Tikkurila/Tikkivala Lacquer Aqua основа EP бесцветный 9 л матовый</t>
  </si>
  <si>
    <t>Пазогребневая плита Knauf 667х500х100 мм полнотелая</t>
  </si>
  <si>
    <t>Клей для ПГП/ГКЛ/ГВЛ Knauf Перлфикс гипсовый 30 кг</t>
  </si>
  <si>
    <t>Подложка Knauf 80х6 мм 20 м для пазогребневой плиты полимерная</t>
  </si>
  <si>
    <t>Скоба С1 120х100 мм для пазогребневой плиты</t>
  </si>
  <si>
    <t>Саморезы универсальные 35x3,5 мм оцинкованные (200 шт.)</t>
  </si>
  <si>
    <t>Ножовка по газобетону Hesler 550 мм крупный зуб 14 напаек</t>
  </si>
  <si>
    <t>Перчатки х/б 5 нитей с латексным обливом 10 (XL)</t>
  </si>
  <si>
    <t>Цена за пару (2 шт.)</t>
  </si>
  <si>
    <t>Кисть макловица искусственная щетина пластиковая ручка 150х70 мм для обойного клея и грунтов на водной основе</t>
  </si>
  <si>
    <t>Контейнер строительный пластиковый круглый 40 л Эконом</t>
  </si>
  <si>
    <t>Миксер-насадка (венчик) для гипса КМ 100x600 мм хвостовик шестигранный усиленная</t>
  </si>
  <si>
    <t>Бита КМ (882120) PZ2 магнитная 50 мм ударная (2 шт.)</t>
  </si>
  <si>
    <t>Профиль маячковый Оптима 10 мм 3 м 0,30 мм оцинкованный</t>
  </si>
  <si>
    <t>Пескобетон (ЦПС) М300 Мастер Гарц Каток 30 кг</t>
  </si>
  <si>
    <t>Кирпич рядовой Мстера полнотелый М150 250х120х65 мм 1NF</t>
  </si>
  <si>
    <t>Диск алмазный по бетону Практика 115x22,2x1,9 мм сегментный сухой рез (036-292)</t>
  </si>
  <si>
    <t>Кельма бетонщика Hesler/Wenzo 160 мм с деревянной ручкой</t>
  </si>
  <si>
    <t>Расшивка швов кирпичной кладки Сибртех вогнутая с деревянной ручкой</t>
  </si>
  <si>
    <t>Шнур каменщика полипропиленовый d1,2 мм 70 м без сердечника</t>
  </si>
  <si>
    <t>Уголок горячекатаный 40х40х4 мм 3 м</t>
  </si>
  <si>
    <t>Грунт Knauf Миттельгрунд 10 кг концентрат 1:5</t>
  </si>
  <si>
    <t>Шпатель фасадный 250 мм с пластиковой ручкой (109475)</t>
  </si>
  <si>
    <t>Штукатурка цементная Knauf Унтерпутц 25 кг</t>
  </si>
  <si>
    <t>Сетка штукатурная сварная оцинкованная 25х25 мм d0,8 мм 1х25 м рулон</t>
  </si>
  <si>
    <t>м6</t>
  </si>
  <si>
    <t>Гидроизоляция полимерная Knauf Флэхендихт 5 кг</t>
  </si>
  <si>
    <t>Лента упрочняющая Kesto Keragum 20 см 25 м</t>
  </si>
  <si>
    <t>Теплоизоляция отражающая универсальная Стенофон НПЭ ЛП 190 тип В 5 мм 1х25 м</t>
  </si>
  <si>
    <t>Утеплитель Роквул Лайт Баттс 50х600х1000 мм 6 кв.м</t>
  </si>
  <si>
    <t>Дюбель для теплоизоляции Bau-Fix 10х160 мм металлический гвоздь (250 шт.)</t>
  </si>
  <si>
    <t>Экструдированный пенополистирол Пеноплэкс Стена 50х585х1185 мм</t>
  </si>
  <si>
    <t>Гипсокартон Vetonit (Gyproc) 2500х1200х6,5 мм реставрационный</t>
  </si>
  <si>
    <t>Профиль направляющий КМ Эксперт 75х40 мм 3 м 0,60 мм</t>
  </si>
  <si>
    <t>Профиль стоечный КМ Эксперт 75х50 мм 3 м 0,60 мм</t>
  </si>
  <si>
    <t>Лента уплотнительная Knauf Дихтунгсбанд самоклеящаяся 70х3 мм 30 м</t>
  </si>
  <si>
    <t>Бита Практика (031-228) PH2 магнитная 25 мм с ограничителем (2 шт.)</t>
  </si>
  <si>
    <t>Панель ПВХ 250х2700х8 мм Nordside термопечать техно 0,675 кв.м</t>
  </si>
  <si>
    <t>Профиль стартовый для панелей ПВХ 8х3000 мм белый</t>
  </si>
  <si>
    <t>Брусок сухой строганый 20х30х2200 мм сорт Экстра хвойные породы сращенный</t>
  </si>
  <si>
    <t>Замок для панелей ХДФ Kronospan Kronowall 3D 140х90х150 мм (100 шт.)</t>
  </si>
  <si>
    <t>Галтель вспененный ПВХ 22х22х2700 мм гладкая белая</t>
  </si>
  <si>
    <t>Угол универсальный разборный для панелей ПВХ 5х3000 мм матовый белый</t>
  </si>
  <si>
    <t>Дюбель-гвоздь Hard-Fix 6x80 мм потайная манжета нейлон (70 шт.)</t>
  </si>
  <si>
    <t>Клей-герметик гибридный MS-полимерный Tytan Fix2 Clear прозрачный 290 мл</t>
  </si>
  <si>
    <t>Бур SDS-plus КМ 6х100х160 мм (815723)</t>
  </si>
  <si>
    <t>Карандаш строительный малярный Hesler (2 шт.)</t>
  </si>
  <si>
    <t>Панель МДФ дуб берген с тиснением 2600х238х6 мм Союз 0,619 кв.м</t>
  </si>
  <si>
    <t>Уголок МДФ складной дуб берген 28х28х2600 мм Союз</t>
  </si>
  <si>
    <t>Саморезы универсальные 25x3,5 мм оцинкованные (200 шт.)</t>
  </si>
  <si>
    <t>Сверло по дереву спиральное КМ 3х60 мм (966064)</t>
  </si>
  <si>
    <t>Профиль углозащитный оцинкованный 25х25 мм 3 м 0,25 мм</t>
  </si>
  <si>
    <t>Гипсокартон Knauf 2500х1200х9,5 мм влагостойкий</t>
  </si>
  <si>
    <t>Профиль П-образный стартовый СП-11 30х3000х11 мм белый</t>
  </si>
  <si>
    <t>Саморезы клопы 9,5x3,9 (3,5) мм с буром фосфатированные (1000 шт.)</t>
  </si>
  <si>
    <t>Пена монтажная профессиональная Макрофлекс Оригинальная Про летняя 750 мл</t>
  </si>
  <si>
    <t>Саморезы ГМ 25x3,5 мм (200 шт.)</t>
  </si>
  <si>
    <t>7.7.2</t>
  </si>
  <si>
    <t>Сетка малярная стеклотканевая ячейка 2х2 мм 1х50 м 65 г/кв.м КМ</t>
  </si>
  <si>
    <t>Клей для плитки и керамогранита Церезит СМ 17 FibreForce эластичный серый класс C2 TE S1 25 кг</t>
  </si>
  <si>
    <t>Крестики для плитки 2 мм (2000 шт.)</t>
  </si>
  <si>
    <t>Система выравнивания плитки Plitonit 1 мм зажим ворота (100 шт.)</t>
  </si>
  <si>
    <t>Система выравнивания плитки Plitonit клин (100 шт.)</t>
  </si>
  <si>
    <t>Шпатель зубчатый 250х8 мм с пластиковой ручкой (109448)</t>
  </si>
  <si>
    <t>Клей монтажный каучуковый Tytan Для зеркал бежевый 310 мл</t>
  </si>
  <si>
    <t>Шпатель зубчатый 200х6 мм с пластиковой ручкой (109445)</t>
  </si>
  <si>
    <t>Ведро строительное полимерное Петрович без крышки 20 л</t>
  </si>
  <si>
    <t>Клей для плитки/ мозаики/ камня Plitonit Mosaic White белый класс C1 TE 25 кг</t>
  </si>
  <si>
    <t>Система выравнивания плитки Beorol клин (100 шт.)</t>
  </si>
  <si>
    <t>Фиксатор шва универсальный White Hills 10/12 мм (200 шт.)</t>
  </si>
  <si>
    <t>Шпатель для нанесения герметика Stayer резиновый набор (2 шт.) (10165-H2)</t>
  </si>
  <si>
    <t>Шпатель для затирания швов Hesler резиновый набор (3 шт.) (540-788909)</t>
  </si>
  <si>
    <t>Терка пластиковая Wenzo 280х140 мм с губкой из крупнопористого каучука</t>
  </si>
  <si>
    <t>Губка для удаления эпоксидной затирки Сибртех 150х95х50 мм целлюлоза крупнопористая</t>
  </si>
  <si>
    <t>Затирка цементная Церезит CE 40 aquastatic 01 белая 2 кг</t>
  </si>
  <si>
    <t>Круг алмазный шлифовальный по камню Trio-Diamond гибкий d100 мм P50 для мокрого шлифования</t>
  </si>
  <si>
    <t>Тарелка опорная для УШМ и дрели Trio-Diamond d100 мм</t>
  </si>
  <si>
    <t>Диск алмазный по керамограниту Diamond Industrial Splinter 125x22,2x1,1 мм сплошной сухой рез</t>
  </si>
  <si>
    <t>Коронка алмазная КМ (666175) по керамограниту d68 мм для УШМ</t>
  </si>
  <si>
    <t>Коронка алмазная КМ (666167) по керамограниту d35 мм для УШМ</t>
  </si>
  <si>
    <t>Коронка алмазная КМ (666173) по керамограниту d60 мм для УШМ</t>
  </si>
  <si>
    <t>Коронка алмазная КМ (666156) по керамограниту d8 мм для УШМ</t>
  </si>
  <si>
    <t>Коронка алмазная КМ (666162) по керамограниту d22 мм для УШМ</t>
  </si>
  <si>
    <t>Гидроизоляция акриловая Vetonit Weber.tec 822 серая 8 кг</t>
  </si>
  <si>
    <t>Кисть макловица смешанная щетина пластиковая ручка 140х40 мм для ЛКМ на водной основе и клея</t>
  </si>
  <si>
    <t>Сетка штукатурная сварная оцинкованная 10х10 мм d0,6 мм 1х15 м рулон</t>
  </si>
  <si>
    <t>Шайба кузовная оцинкованная 6x18 мм DIN 9021 (200 шт.)</t>
  </si>
  <si>
    <t>Пескобетон (ЦПС) М300 Dauer 40 кг</t>
  </si>
  <si>
    <t>Профиль маячковый КМ Эксперт 10 мм 3 м 0,60 мм оцинкованный</t>
  </si>
  <si>
    <t>Фиброволокно армирующее для бетонов и растворов из стекловолокна КМ 1 кг</t>
  </si>
  <si>
    <t>Лента демпферная кромочная для полов Knauf 8х100 мм 20 м</t>
  </si>
  <si>
    <t>Саморезы ГД 90x4,2 мм (250 шт.)</t>
  </si>
  <si>
    <t>Керамзит фракция 5-10 мм 0,05 куб.м</t>
  </si>
  <si>
    <t>Ровнитель (наливной пол) финишный Weber.vetonit 3000 самовыравнивающийся 20 кг</t>
  </si>
  <si>
    <t>Миксер-насадка (венчик) для цементных растворов КМ 140x600 мм хвостовик М14 усиленная</t>
  </si>
  <si>
    <t>Лента клейкая монтажная двусторонняя 50 мм 50 м</t>
  </si>
  <si>
    <t>Сетка кладочная 50х50 мм d2,5 мм 0,5х2 м</t>
  </si>
  <si>
    <t>Гидроизоляция цементная Церезит CR 65 20 кг</t>
  </si>
  <si>
    <t>Лента гидроизоляционная Knauf Флэхендихтбанд 12 см 10 м</t>
  </si>
  <si>
    <t>Шумоизоляция Шуманет Комби 5 мм 1х10 м</t>
  </si>
  <si>
    <t>Бур SDS-plus Hesler 8х150х210 мм (937483)</t>
  </si>
  <si>
    <t>Набор для укладки ламината Winart Pro (09.01.001.001)</t>
  </si>
  <si>
    <t>Шпатель для клея зубчатый Hardy 180 мм B2 нержавеющая сталь с деревянной ручкой (0825-661802)</t>
  </si>
  <si>
    <t>8.7.16</t>
  </si>
  <si>
    <t>8.7.19</t>
  </si>
  <si>
    <t>Герметик силиконовый санитарный Tytan Professional UPG белый 280 мл</t>
  </si>
  <si>
    <t>Газобетон Istkult 50х250х625 мм D500</t>
  </si>
  <si>
    <t>Клей для газобетона Волма Блок 25 кг</t>
  </si>
  <si>
    <t>Клей для кладки блоков профессиональный Tytan Professional EURO 870 мл</t>
  </si>
  <si>
    <t>Дюбель для газобетона 8x60 мм (10 шт.) сталь</t>
  </si>
  <si>
    <t>Гильза монтажная Rehau PX 16 мм надвижная (11600011001)</t>
  </si>
  <si>
    <t>Труба металлополимерная Rehau Rautitan Stabil 16,2х2,6 мм PN10 (13715591100)</t>
  </si>
  <si>
    <t>Водорозетка Rehau RX 16 мм х 1/2 ВР(г) (14563581001)</t>
  </si>
  <si>
    <t>Соединитель прямой Rehau RX 16 мм х 1/2 ВР(г) с накидной гайкой (14563351001)</t>
  </si>
  <si>
    <t>Планка монтажная Rehau двойная для водорозеток (11055291008)</t>
  </si>
  <si>
    <t>Теплоизоляция для труб Стенофлекс ПЭ 18х6х1000 мм красная (упаковка 10 шт.)</t>
  </si>
  <si>
    <t>Теплоизоляция для труб Стенофлекс ПЭ 18х6х1000 мм синяя (упаковка 10 шт.)</t>
  </si>
  <si>
    <t>Труба канализационная Ostendorf HTEM d50x500 мм пластиковая для внутренней канализации (112020)</t>
  </si>
  <si>
    <t>Хомут сантехнический 50 мм пластик с дюбелем для крепления трубы (2 шт.)</t>
  </si>
  <si>
    <t>Труба канализационная Pro Aqua Comfort d50x2000 мм пластиковая для внутренней канализации</t>
  </si>
  <si>
    <t>Отвод Pro Aqua Comfort d50 мм 45° пластиковый для внутренней канализации</t>
  </si>
  <si>
    <t>Заглушка Ostendorf HTM d50 мм пластиковая для внутренней канализации (112620)</t>
  </si>
  <si>
    <t>Труба канализационная Ostendorf HTEM d50x1000 мм пластиковая для внутренней канализации (112040)</t>
  </si>
  <si>
    <t>Отвод Pro Aqua Comfort d110х50 мм 45° пластиковый с выходом d50 мм правый для внутренней канализации</t>
  </si>
  <si>
    <t>Отвод Pro Aqua Comfort d110х50 мм 45° пластиковый с выходом d50 мм левый для внутренней канализации</t>
  </si>
  <si>
    <t>Отвод Pro Aqua Comfort d110 мм пластиковый поворотный для внутренней канализации (1011087T)</t>
  </si>
  <si>
    <t>Тройник Ostendorf HTEA d50х40 мм 67° пластиковый для внутренней канализации (112310)</t>
  </si>
  <si>
    <t>Тройник Ostendorf HTEA d50х40 мм 87° пластиковый для внутренней канализации (112410)</t>
  </si>
  <si>
    <t>Кольцо уплотнительное Ostendorf HT d50 мм для внутренней канализации (880020)</t>
  </si>
  <si>
    <t>Переходник Ostendorf HTR d50х40 мм пластиковый эксцентрический для внутренней канализации (112710)</t>
  </si>
  <si>
    <t>Отвод Ostendorf HTB d110 мм 87° пластиковый для внутренней канализации (115140)</t>
  </si>
  <si>
    <t>Отвод Ostendorf HTB d110 мм 45° пластиковый для внутренней канализации (115120)</t>
  </si>
  <si>
    <t>Труба канализационная Ostendorf HTEM d110x1000 мм пластиковая для внутренней канализации (115040)</t>
  </si>
  <si>
    <t>Тройник Ostendorf HTEA d110 мм 87° пластиковый для внутренней канализации (115400)</t>
  </si>
  <si>
    <t>Труба канализационная Pro Aqua Comfort d110x500 мм пластиковая для внутренней канализации</t>
  </si>
  <si>
    <t>Крестовина Pro Aqua Comfort d110х110х50 мм 87° пластиковая двухплоскостная правая для внутренней канализации</t>
  </si>
  <si>
    <t>Заглушка Pro Aqua Comfort d110 мм пластиковая для внутренней канализации</t>
  </si>
  <si>
    <t>Хомут сантехнический 4" 108-114 мм оцинкованная сталь (10 шт.)</t>
  </si>
  <si>
    <t>Комплект для звукоизоляции труб TechnoSonus Base</t>
  </si>
  <si>
    <t>Отвод Rehau Raupiano Plus d50 мм 45° пластиковый шумопоглощающий для внутренней канализации</t>
  </si>
  <si>
    <t>Заглушка Rehau Raupiano Plus d50 мм пластиковая шумопоглащающая для внутренней канализации</t>
  </si>
  <si>
    <t>Труба канализационная Rehau Raupiano Plus d110х2000 мм пластиковая шумопоглощающая для внутренней канализации</t>
  </si>
  <si>
    <t>Труба канализационная Rehau Raupiano Plus d50х500 мм пластиковая шумопоглощающая для внутренней канализации</t>
  </si>
  <si>
    <t>Коллектор Far 3/4 ВР(г) х 3 выхода 1/2 НР(ш) х 3/4 НР(ш) регулируемый (FK 3822 3412TP)</t>
  </si>
  <si>
    <t>Ниппель Valtec 1/2 НР(ш) х 1/2 НР(ш) латунный (VTr.582.N.0004)</t>
  </si>
  <si>
    <t>Фильтр косой Valtec 1/2 ВР(г) х 1/2 НР(ш) (VT.191.N.04)</t>
  </si>
  <si>
    <t>Кран шаровой латунный Oventrop Optibal (1077304) 1/2 ВР(г) х 1/2 НР(ш) полнопроходной бабочка удлиненная прямой</t>
  </si>
  <si>
    <t>Клапан обратный Stout 1/2 ВР(г) х 1/2 ВР(г) (SVC-0011-000015)</t>
  </si>
  <si>
    <t>Редуктор давления Far 1/2 НР(ш) мембранный с манометром (FA 2815 12)</t>
  </si>
  <si>
    <t>Манометр Stout (SIM-0010-501008) 1/4 НР(ш) радиальный 10 бар d50 мм</t>
  </si>
  <si>
    <t>Удлинитель Valtec 80 мм х 1/2 ВР(г) х 1/2 НР(ш) латунный (VTr.198.C.0480)</t>
  </si>
  <si>
    <t>Муфта переходная Valtec 1 ВР(г) х 1/2 ВР(г) латунная (VTr.240.N.0604)</t>
  </si>
  <si>
    <t>Футорка Valtec 1 НР(ш) х 1/2 ВР(г) латунная (VTr.581.N.0604)</t>
  </si>
  <si>
    <t>Угол Valtec 1/2 ВР(г) х 1/2 ВР(г) латунный (VTr.090.N.0004)</t>
  </si>
  <si>
    <t>Угол Valtec 1/2 ВР(г) х 1/2 НР(ш) латунный (VTr.092.N.0004)</t>
  </si>
  <si>
    <t>Счетчик универсальный VALTEC DN15 110 мм со сгонами</t>
  </si>
  <si>
    <t>Нить для герметизации резьбы Unipak Uniflon PTFE тефлон 175 м</t>
  </si>
  <si>
    <t>Профиль для коллектора Walraven BIS RapidRail WM0 27х18х1,2х2000 мм</t>
  </si>
  <si>
    <t>Консоль Walraven Rapid Rail 30х20х1,8х200 мм (6603720R)</t>
  </si>
  <si>
    <t>Компенсатор гидроударов Far 1/2 НР(ш) 10-50 бар (FA 2895 12)</t>
  </si>
  <si>
    <t>Фильтр промывной Braukmann (FK06-1/2AABRU / 1076h) 1/2 НР(ш) х 1/2 НР(ш)</t>
  </si>
  <si>
    <t>Фильтр промывной Braukmann (FK06-1/2AAMBRU / 1083h) 1/2 НР(ш) х 1/2 НР(ш)</t>
  </si>
  <si>
    <t>Система контроля протечки воды Neptun Bugatti Base 1/2 220 В (NEPBugBase12)</t>
  </si>
  <si>
    <t>Кронштейн для монтажа коллекторов Valtec 3/4 (2 шт.) (VTc.130.N.0500)</t>
  </si>
  <si>
    <t>Заглушка для коллектора Far 3/4 (FK 4100 34)</t>
  </si>
  <si>
    <t>Заглушка для коллектора Far 1" (FK 4100 1)</t>
  </si>
  <si>
    <t>Лист алюминиевый Квинтет 1,5х600х1200 мм рифленый</t>
  </si>
  <si>
    <t>Манжета переходная d32х40 мм черная</t>
  </si>
  <si>
    <t>Коронка биметаллическая Практика (773-224) универсальная d40 мм</t>
  </si>
  <si>
    <t>Сверло по плитке и стеклу Практика 10х90 мм квадро (034-991)</t>
  </si>
  <si>
    <t>Сверло по плитке и стеклу КМ 8х70 мм TIN (966043)</t>
  </si>
  <si>
    <t>Трубка для радиатора Rehau (12662421001) г-образная 16 х 15 х 250 мм нержавеющая сталь</t>
  </si>
  <si>
    <t>Евроконус Rehau Rautitan Flex 16 мм х 3/4 для труб из сшитого полиэтилена (12663521003)</t>
  </si>
  <si>
    <t>Узел нижнего подключения угловой Oventrop Multiflex F ZB (1015884) H-образный 1/2 НР(ш) х 3/4 EK для радиатора</t>
  </si>
  <si>
    <t>Коллекторный шкаф Stout ШРН-2 накладной 6-7 выходов (SCC-0001-000067)</t>
  </si>
  <si>
    <t>Коллекторная группа с расходомерами нержавеющая сталь Valtec 1 ВР(г) х 6 выходов 3/4 НР(ш) ЕК х 1 ВР(г)</t>
  </si>
  <si>
    <t>Кран шаровой латунный Oventrop Optibal (1077308) 1 ВР(г) х 1 НР(ш) полнопроходной бабочка прямой</t>
  </si>
  <si>
    <t>Угол 1 ВР(г) х 1 НР(ш) латунный</t>
  </si>
  <si>
    <t>Футорка Viega (266479) 1 НР(ш) х 3/4 ВР(г) бронзовая</t>
  </si>
  <si>
    <t>Соединитель прямой Rehau RX 20 мм х 3/4 НР(ш) (14563151001)</t>
  </si>
  <si>
    <t>Теплоизоляция для труб Стенофлекс ПЭ 22х6х1000 мм синяя (упаковка 10 шт.)</t>
  </si>
  <si>
    <t>Лента крепежная перфорированная прямая 12х0,5 мм 25 м</t>
  </si>
  <si>
    <t>9.9.8</t>
  </si>
  <si>
    <t>10.1.8</t>
  </si>
  <si>
    <t>Коронка алмазная Trio-Diamond (GC787) по бетону d72 мм</t>
  </si>
  <si>
    <t>Диск алмазный по бетону Kronger Universal 125x22,2x1,8 мм сегментный сухой рез</t>
  </si>
  <si>
    <t>Кабель Кабэкс ВВГнг(А)-LS 3х2,5 (100 м)</t>
  </si>
  <si>
    <t>Кабель Кабэкс ВВГнг(А)-LS 3х1,5 (100 м)</t>
  </si>
  <si>
    <t>Труба гофрированная ПВХ 20 мм DKC с зондом (100 м) (91920)</t>
  </si>
  <si>
    <t>Крепеж-клипса для труб 20 мм DKC серая (100 шт.) (51020)</t>
  </si>
  <si>
    <t>Дюбель-гвоздь 6x40 мм потайная манжета полипропилен (200 шт.)</t>
  </si>
  <si>
    <t>Дюбель-хомут для круглого кабеля Tech-Krep 5-10 мм белый (100 шт.)</t>
  </si>
  <si>
    <t>Стяжка кабельная Systeme Electric MultiSet 150х3,6 мм нейлоновая черная (100 шт.) (IMT15036B)</t>
  </si>
  <si>
    <t>Провод Bironi витой 3х2,5 песочное золото (50 м)</t>
  </si>
  <si>
    <t>Провод Bironi витой 3х1,5 песочное золото (50 м)</t>
  </si>
  <si>
    <t>Изолятор BIRONI для витого провода пластиковый слоновая кость (100 шт.)</t>
  </si>
  <si>
    <t>Коробка распределительная Bironi Лизетта накладная слоновая кость ретро (B1-522-211-K)</t>
  </si>
  <si>
    <t>Розетка Bironi Лизетта накладная слоновая кость ретро (B1-101-211)</t>
  </si>
  <si>
    <t>Рамка Bironi Лизетта одноместная слоновая кость ретро (BF1-610-211)</t>
  </si>
  <si>
    <t>Рамка Bironi Лизетта двухместная слоновая кость ретро (BF1-620-211)</t>
  </si>
  <si>
    <t>Выключатель Bironi Лизетта одноклавишный накладной слоновая кость ретро (B1-201-211)</t>
  </si>
  <si>
    <t>Кабель Кабэкс ВВГнг(А)-LS 5х2,5</t>
  </si>
  <si>
    <t>Цена за погонный метр</t>
  </si>
  <si>
    <t>Кабель Кабэкс ВВГПнг(А)-LS 3х6</t>
  </si>
  <si>
    <t>Интернет-кабель (витая пара) FTP CAT6 LAN 641 4х2х0,57 мм экранированный Cavel</t>
  </si>
  <si>
    <t>Провод Элпрокабель ШВВП 2х0,75</t>
  </si>
  <si>
    <t>Дюбель распорный Sormat NAT 6x30 мм нейлон (100 шт.)</t>
  </si>
  <si>
    <t>Саморезы клопы 25x4,2 мм (1000 шт.)</t>
  </si>
  <si>
    <t>Кабель-канал Agis Profile 25х16 мм белый 2 м (60.01.25.16.200)</t>
  </si>
  <si>
    <t>Угол внутренний для кабель-канала DKC 25х17 мм белый (00391)</t>
  </si>
  <si>
    <t>Угол плоский для кабель-канала DKC 25х17 мм белый (00415)</t>
  </si>
  <si>
    <t>Коробка монтажная для силовых розеток Blanca скрытая установка IP40</t>
  </si>
  <si>
    <t>Коробка распределительная для гипсокартона 100х100х50 мм IP20 Systeme Electric (IMT351611)</t>
  </si>
  <si>
    <t>Коробка распределительная 103х103х32 мм IP54 Hegel (КР2504-И)</t>
  </si>
  <si>
    <t>Коробка установочная Systeme Electric для бетона d68х45 мм IP30 (IMT351001)</t>
  </si>
  <si>
    <t>Коробка установочная Systeme Electric для бетона d68х61 мм IP30 (IMT351011)</t>
  </si>
  <si>
    <t>Клемма на 4 провода Stekker 0,5-2,5 кв.мм самозажимная с пастой (20 шт.) (49835)</t>
  </si>
  <si>
    <t>Клемма на 3 провода Stekker 0,5-2,5 кв.мм самозажимная без пасты (20 шт.) (49830)</t>
  </si>
  <si>
    <t>Щит распределительный навесной ABB Mistral41 пластиковый IP41 262х297х119 мм 12 модулей с клеммами</t>
  </si>
  <si>
    <t>Провод Камкабель ПуГВнг(А)-LS 1х6 желто-зеленый</t>
  </si>
  <si>
    <t>Провод Камкабель ПуГВнг(А)-LS 1х6 белый</t>
  </si>
  <si>
    <t>Провод Конкорд ПуГВ (ПВ3) 1x6 синий</t>
  </si>
  <si>
    <t>Наконечник штыревой втулочный изолированный Duwi 14 мм х 10 кв.мм двойной (25 шт.)</t>
  </si>
  <si>
    <t>Шина соединительная однорядная EKF PROxima тип PIN 63 А на 12 модулей 0,2 м (pin-01-63-12)</t>
  </si>
  <si>
    <t>Щит распределительный встраиваемый Systeme Electric City9 пластиковый IP40 252х398х102 мм 18 модулей</t>
  </si>
  <si>
    <t>Шина нулевая EKF PROxima 2х7 отверстий в корпусе (sn0-2х7)</t>
  </si>
  <si>
    <t>Трубка термоусадочная КВТ Колорит ТНТ нг 6/3 мм 100 мм 6 цветов (20 шт.)</t>
  </si>
  <si>
    <t>Щит распределительный навесной ABB Mistral41 пластиковый IP41 387х297х119 мм 24 модуля с клеммами</t>
  </si>
  <si>
    <t>УЗО IEK Karat ВД1-63 32А 30 мА 2P тип AC 4,5 кА (MDV10-2-032-030)</t>
  </si>
  <si>
    <t>Шина нулевая Dekraft ШН 103 4х11 отверстий в корпусе (32018DEK)</t>
  </si>
  <si>
    <t>Щит распределительный навесной ABB Mistral41 пластиковый IP41 512х297х119 мм 36 модулей с клеммами</t>
  </si>
  <si>
    <t>Щит распределительный встраиваемый Legrand Practibox пластиковый IP40 265х103х187 мм 8 модулей</t>
  </si>
  <si>
    <t>Щит распределительный встраиваемый ABB Mistral41 пластиковый IP41 250х320х107 мм 12 модулей</t>
  </si>
  <si>
    <t>Щит распределительный встраиваемый ABB Mistral41 пластиковый IP41 435х320х107 мм 24 модуля</t>
  </si>
  <si>
    <t>Щит распределительный встраиваемый ABB UK630V3RU пластиковый IP30 622х384х97 мм 36 модулей с винтовыми клеммами</t>
  </si>
  <si>
    <t>Коробка распределительная 70х70х40 мм IP55 Systeme Electric (IMT350901)</t>
  </si>
  <si>
    <t>Набор клемм Wago №1 серии 221/222</t>
  </si>
  <si>
    <t>Дюбель-хомут для круглого кабеля Tech-Krep 19-25 мм белый (100 шт.)</t>
  </si>
  <si>
    <t>11.54</t>
  </si>
  <si>
    <t>11.55</t>
  </si>
  <si>
    <t>12.27</t>
  </si>
  <si>
    <t>13.9</t>
  </si>
  <si>
    <t>Провод Партнер Электро ШВВП 2х0,75</t>
  </si>
  <si>
    <t>Патрон для лампы E27 Svet керамический IP20 (1011-00010)</t>
  </si>
  <si>
    <t>Лампа светодиодная Rev E27 6500К 40 Вт 3200 Лм 180-240 В цилиндр T120 прозрачная</t>
  </si>
  <si>
    <t>Брусок сухой строганый 50х50х3000 мм сорт АВ хвойные породы профилированный</t>
  </si>
  <si>
    <t>Брусок сухой строганый 40х40х3000 мм сорт АВ хвойные породы профилированный</t>
  </si>
  <si>
    <t>ДВП (древесно-волокнистая плита) 3х1220х2140 мм</t>
  </si>
  <si>
    <t>Саморезы ГД 70x4,2 мм усиленные Hard-Fix (200 шт.)</t>
  </si>
  <si>
    <t>Пленка техническая полиэтиленовая 150 мкм 3 м рукав 1,5 м пог.м эконом</t>
  </si>
  <si>
    <t>Лента малярная Unibob белая 50 мм 50 м</t>
  </si>
  <si>
    <t>Лента малярная RoxelPro для защиты дверей и окон оранжевая 50 мм 33 м</t>
  </si>
  <si>
    <t>Экструдированный пенополистирол Пеноплэкс Комфорт 20х585х1185 мм</t>
  </si>
  <si>
    <t>Унитаз строительный Универсал без бачка</t>
  </si>
  <si>
    <t>Подводка гибкая для воды 1/2 ВР(г) х 1/2 ВР(г) 60 см (1013064)</t>
  </si>
  <si>
    <t>Лента монтажная X-Glass ТПЛ армированная 50 мм 50 м серая</t>
  </si>
  <si>
    <t>Розетка штепсельная Svet тройная с заземлением IP44 настенная черная</t>
  </si>
  <si>
    <t>1,5 т.</t>
  </si>
  <si>
    <t>ИТОГО ПО СМЕТЕ:</t>
  </si>
  <si>
    <t>Раздел 1 - Работы по потолкам (Демонтаж)</t>
  </si>
  <si>
    <t>Раздел 2 - Работы по стенам (Демонтаж)</t>
  </si>
  <si>
    <t>Раздел 3 - Работы по полам (Демонтаж)</t>
  </si>
  <si>
    <t>Раздел 4 - Сантехнические работы (Демонтаж)</t>
  </si>
  <si>
    <t>Раздел 5 - Электромонтажные работы (Демонтаж)</t>
  </si>
  <si>
    <t>Раздел 6 - Работы по потолкам (Отделочные работы)</t>
  </si>
  <si>
    <t>Раздел 7 - Работы по стенам (Отделочные работы)</t>
  </si>
  <si>
    <t>Раздел 8 - Работы по полам (Отделочные работы)</t>
  </si>
  <si>
    <t>Раздел 9 - Сантехнические работы</t>
  </si>
  <si>
    <t xml:space="preserve">Раздел 10 - Штробление, бурение отверстий </t>
  </si>
  <si>
    <t>Раздел 11 - Электромонтажные работы</t>
  </si>
  <si>
    <t>Раздел 12 - Проемы</t>
  </si>
  <si>
    <t>Раздел 13 - Установка оборудования</t>
  </si>
  <si>
    <t>Раздел 14 - Окна</t>
  </si>
  <si>
    <t>Раздел 15 - Прочие виды работ</t>
  </si>
  <si>
    <t>ВСЕГО по смете:</t>
  </si>
  <si>
    <t>*В СМЕТУ НЕ ВХОДИТ: чистовые строительные материалы, спецмонтаж (установка дверей в т.ч. раздвижных, натяжного потолка со светильниками на нём, монтаж Декорпанели МДФ, сборка мебели,монтаж системы кондиционирования)</t>
  </si>
  <si>
    <t>**В случае увеличения/уменьшения объемов работ - составляется дополнительное соглашени</t>
  </si>
  <si>
    <t>***В случае отстутствия технического проекта по сантехнике/электрики/вентиляции, возможно увеличение/уменьшение количества черновых материалов</t>
  </si>
  <si>
    <t>Заказчик:Виряскин Иван Николаевич</t>
  </si>
  <si>
    <t>Виряскин</t>
  </si>
  <si>
    <t>И.Н.</t>
  </si>
  <si>
    <t>/                           /</t>
  </si>
  <si>
    <t>подпись</t>
  </si>
  <si>
    <t xml:space="preserve">Подрядчик:ООО "СК Новый - Город" </t>
  </si>
  <si>
    <t xml:space="preserve">Ровенский </t>
  </si>
  <si>
    <t>В.В.</t>
  </si>
  <si>
    <t>Этап №</t>
  </si>
  <si>
    <t>Сумма</t>
  </si>
  <si>
    <t>Цена</t>
  </si>
  <si>
    <t>М.П.</t>
  </si>
  <si>
    <t>кг</t>
  </si>
  <si>
    <t>Валик поролон 250 мм стержень 8 мм d70 мм для водной основы с ручкой Wenzo</t>
  </si>
  <si>
    <t>Ведро строительное полимерное Петрович без крышки 12 л</t>
  </si>
  <si>
    <t>Мембрана звукоизоляционная Tecsound SY 70 3,7х1220х5000 мм</t>
  </si>
  <si>
    <t>Валик микрофибра 100 мм стержень 6 мм d45 мм ворс 9 мм для водной основы без ручки Beorol Standard Akril (5 шт.)</t>
  </si>
  <si>
    <t>Лак акриловый Tikkurila Lacquer Aqua основа EP бесцветный 9 л матовый</t>
  </si>
  <si>
    <t>Газобетон Bonolit 100х250х600 мм D500</t>
  </si>
  <si>
    <t>Газобетон Istkult 75х250х625 мм D500</t>
  </si>
  <si>
    <t>Пазогребневая плита Knauf Гидро 667х500х100 мм полнотелая</t>
  </si>
  <si>
    <t>Пазогребневая плита Волма Гидро 667х500х80 мм полнотелая</t>
  </si>
  <si>
    <t>Шпатель зубчатый 150х6 мм с пластиковой ручкой (CS06-150/6299)</t>
  </si>
  <si>
    <t>Брусок сухой строганый 20х30х2200 мм мм сорт Экстра хвойные породы сращенный</t>
  </si>
  <si>
    <t>Клей для плитки/ керамогранита/ мозаики/ камня Knauf Мрамор белый класс С2 25 кг</t>
  </si>
  <si>
    <t>Система выравнивания плитки Beorol 1 мм зажим ворота (100 шт.)</t>
  </si>
  <si>
    <t>Клей для плитки и керамогранита Церезит CM17 Аэрогель эластичный белый класс C2 TE S1 25 кг</t>
  </si>
  <si>
    <t>Ровнитель (наливной пол) финишный Mapei Novoplan R Maxi самовыравнивающийся высокопрочный быстротвердеющий 23 кг</t>
  </si>
  <si>
    <t>Кирпич рядовой Теллура полнотелый М150 250х120х65 мм 1NF</t>
  </si>
  <si>
    <t>Теплый пол SPYHEAT Классик 1,3-2,6 кв.м 300 Вт 20 м</t>
  </si>
  <si>
    <t>Терморегулятор электронный цифровой для теплого пола Spyheat NLC-511H бежевый</t>
  </si>
  <si>
    <t>Труба гофрированная 32 мм СТС для металлопластиковых труб d20 мм синяя (50 м)</t>
  </si>
  <si>
    <t>Труба гофрированная 32 мм СТС для металлопластиковых труб d20 мм красная (50 м)</t>
  </si>
  <si>
    <t>Хомут Rehau Raupiano Plus d110 мм опорный под шпильку</t>
  </si>
  <si>
    <t>Трап горизонтальный Viega (583217) с сухим затвором 100х100 мм d50 мм решетка из нержавеющей стали с фланцем</t>
  </si>
  <si>
    <t>Лента светодиодная SMD 3528 6000К 220 В 4,8 Вт/м 1 м IP67 Navigator (71770)</t>
  </si>
  <si>
    <t>Шнур питания для светодиодной ленты SMD 3528 Navigator (14520) 220 В сетевой 0,5 м</t>
  </si>
  <si>
    <t>Коннектор для светодиодной ленты SMD 3528 Navigator (14518) 220 В (5 шт.)</t>
  </si>
  <si>
    <t>Датчик контроля протечки воды Neptun SW005 12-24 В (NEPSW005)</t>
  </si>
  <si>
    <t>Клемма на 3 провода Wago 2273-203 0,5-2,5 кв.мм самозажимная без пасты (100 шт.) (2273-203/2666)</t>
  </si>
  <si>
    <t>Клемма на 2 провода Wago 2273-202 0,5-2,5 кв.мм самозажимная без пасты (100 шт.) (2273-202/2665)</t>
  </si>
  <si>
    <t>Автоматический выключатель модульный IEK Karat ВА 47-29 3P 32А тип C 4,5 кА 400 В (MVA20-3-032-C)</t>
  </si>
  <si>
    <t>Автоматический выключатель модульный IEK Karat ВА 47-29 1P 16А тип C 4,5 кА 230/400 В (MVA20-1-016-C)</t>
  </si>
  <si>
    <t>Устройство защиты модульное Меандр УЗМ-50Ц (7436398/11854) 220 В 63 А тип AC 2P</t>
  </si>
  <si>
    <t>Автоматический выключатель модульный ABB SH202L 2P 40А тип С 4,5 кА 400 В (2CDS242001R0404)</t>
  </si>
  <si>
    <t>Щит распределительный навесной ABB Mistral41 пластиковый IP41 512х387х119 мм 54 модуля с клеммами</t>
  </si>
  <si>
    <t>Щит распределительный встраиваемый ABB Mistral41 пластиковый IP41 600х430х127 мм 54 модуля с клеммами</t>
  </si>
  <si>
    <t>Кабель Кабэкс ВВГнг(А)-LS 3х1,5</t>
  </si>
  <si>
    <t>Наименование</t>
  </si>
  <si>
    <t xml:space="preserve">г. Москва, ул. Вернисажная 13, офис 7-03/1         </t>
  </si>
  <si>
    <t xml:space="preserve">тел: +7 (495) 095-69-95, +7 (925) 401-55-95, </t>
  </si>
  <si>
    <t>evrostroyplus77@mail.ru</t>
  </si>
  <si>
    <t>Посмотрите наши выполненные работы на нашем сайте: evrostroyplus.ru</t>
  </si>
  <si>
    <t xml:space="preserve">Монтаж труб канализации  ПВХ комплект 3 помещения ПВХ </t>
  </si>
  <si>
    <t xml:space="preserve">Монтаж труб канализации   рехау раупиано (звукоизоляция) 3 пом. </t>
  </si>
  <si>
    <t xml:space="preserve">        Заказчик ___________________                                            Исполнитель ________________________</t>
  </si>
  <si>
    <t xml:space="preserve">                    М.П.</t>
  </si>
  <si>
    <t>Наименование, характеристики.</t>
  </si>
  <si>
    <t>Ед.  изм.</t>
  </si>
  <si>
    <t>Базовая цена</t>
  </si>
  <si>
    <t xml:space="preserve">Цена </t>
  </si>
  <si>
    <t>Сумма базовая</t>
  </si>
  <si>
    <t>Поставщик 1</t>
  </si>
  <si>
    <t>Поставщик 2</t>
  </si>
  <si>
    <t>Поставщик 3</t>
  </si>
  <si>
    <t>2. Оснастка к инструментам и расходные материалы</t>
  </si>
  <si>
    <t>Оснастка для работ по бетону</t>
  </si>
  <si>
    <t>Бур, 6х110мм</t>
  </si>
  <si>
    <t>Бур, 6х160мм</t>
  </si>
  <si>
    <t>Бур 8х260мм</t>
  </si>
  <si>
    <t>Бур 8х110мм</t>
  </si>
  <si>
    <t>Бур 8х460мм</t>
  </si>
  <si>
    <t>Бур 14х260мм</t>
  </si>
  <si>
    <t>Бур 12х120мм</t>
  </si>
  <si>
    <t xml:space="preserve">ЗУБИЛО ПЛОСКОЕ SDS PLUS 20 - 250 ММ </t>
  </si>
  <si>
    <t>ЗУБИЛО ПЛОСКОЕ SDS PLUS ШИРОКОЕ</t>
  </si>
  <si>
    <t>КОРОНКА ПО БЕТОНУ 68 ММ (1/24) "HAGWERT"</t>
  </si>
  <si>
    <t>Коронка по бетону усиленная ф68</t>
  </si>
  <si>
    <t>Диск 125 бетон Distar Turbo</t>
  </si>
  <si>
    <t xml:space="preserve">Диск алмазный , «Турбо» 125x2.2x22,2 мм </t>
  </si>
  <si>
    <t xml:space="preserve">Диск алмазный 230мм 1,6мм 10мм </t>
  </si>
  <si>
    <t>Оснастка для работ по металлу</t>
  </si>
  <si>
    <t>Сверло по металлу 2 мм</t>
  </si>
  <si>
    <t>Сверло по металлу 3 мм</t>
  </si>
  <si>
    <t>Сверло по металлу 4 мм</t>
  </si>
  <si>
    <t>Сверло по металлу 7 мм</t>
  </si>
  <si>
    <t>2.19</t>
  </si>
  <si>
    <t>Сверло по металлу 8 мм</t>
  </si>
  <si>
    <t>2.20</t>
  </si>
  <si>
    <t>Сверло по металлу 10 мм</t>
  </si>
  <si>
    <t>2.21</t>
  </si>
  <si>
    <t>Сверло по металлу 9 мм</t>
  </si>
  <si>
    <t>2.22</t>
  </si>
  <si>
    <t xml:space="preserve">Диск отрезной металл(синий), 125мм </t>
  </si>
  <si>
    <t>2.23</t>
  </si>
  <si>
    <t xml:space="preserve">Диск отрезной Луга-абразив А30, по металлу, 125мм, 2,5мм, 22мм </t>
  </si>
  <si>
    <t>2.24</t>
  </si>
  <si>
    <t>Щетка металлическая</t>
  </si>
  <si>
    <t>Оснастка для работ по дереву</t>
  </si>
  <si>
    <t>2.25</t>
  </si>
  <si>
    <t>Сверло по дереву 6мм</t>
  </si>
  <si>
    <t>2.26</t>
  </si>
  <si>
    <t xml:space="preserve">Коронка по дереву для подрозетников 68мм </t>
  </si>
  <si>
    <t>2.27</t>
  </si>
  <si>
    <t>Пилка для лобзика T345XF, 5шт.</t>
  </si>
  <si>
    <t>Оснастка и расходники для плиточных работ</t>
  </si>
  <si>
    <t>2.28</t>
  </si>
  <si>
    <t>Диск алмазный(плиткорез) , 125мм</t>
  </si>
  <si>
    <t>2.29</t>
  </si>
  <si>
    <t>Диск по плитке 125х1,8х22мм</t>
  </si>
  <si>
    <t>2.30</t>
  </si>
  <si>
    <t>Коронка по плитке "20"</t>
  </si>
  <si>
    <t>2.31</t>
  </si>
  <si>
    <t>Коронка по плитке "25"</t>
  </si>
  <si>
    <t>2.32</t>
  </si>
  <si>
    <t>Коронка по плитке "30"</t>
  </si>
  <si>
    <t>2.33</t>
  </si>
  <si>
    <t>Коронка по плитке "35"</t>
  </si>
  <si>
    <t>2.34</t>
  </si>
  <si>
    <t>Коронка по плитке "50"</t>
  </si>
  <si>
    <t>2.35</t>
  </si>
  <si>
    <t>Перо по плитке 10 мм</t>
  </si>
  <si>
    <t>2.36</t>
  </si>
  <si>
    <t>Перо по плитке 5 мм</t>
  </si>
  <si>
    <t>2.37</t>
  </si>
  <si>
    <t>Перо по плитке 6 мм</t>
  </si>
  <si>
    <t>2.38</t>
  </si>
  <si>
    <t>Шпатель зубчатый (250мм.)</t>
  </si>
  <si>
    <t>2.39</t>
  </si>
  <si>
    <t>Шпатель зубчатый (200мм.)</t>
  </si>
  <si>
    <t>2.40</t>
  </si>
  <si>
    <t>Шпатель зубчатый (300мм.)</t>
  </si>
  <si>
    <t>2.41</t>
  </si>
  <si>
    <t>Шпатель зубчатый (350мм.)</t>
  </si>
  <si>
    <t>2.42</t>
  </si>
  <si>
    <t>Шпатель резиновый для затирки плиточных швов</t>
  </si>
  <si>
    <t>2.43</t>
  </si>
  <si>
    <t>Гладилка зубчатая 10 мм нержав. 280/130 плпастм. ручка</t>
  </si>
  <si>
    <t>2.44</t>
  </si>
  <si>
    <t>Крестики для плиточных швов 1,5 мм/200 шт</t>
  </si>
  <si>
    <t>упак</t>
  </si>
  <si>
    <t>2.45</t>
  </si>
  <si>
    <t>Крестики для плиточных швов 2 мм/200 шт</t>
  </si>
  <si>
    <t>2.46</t>
  </si>
  <si>
    <t>Крестики для плиточных швов 3 мм/200 шт</t>
  </si>
  <si>
    <t>2.47</t>
  </si>
  <si>
    <t>Клинья 9мм уп.50шт</t>
  </si>
  <si>
    <t>2.48</t>
  </si>
  <si>
    <t>Перчатки резиновые, размер XL (пара)</t>
  </si>
  <si>
    <t>2.49</t>
  </si>
  <si>
    <t>Перчатки Х/Б с двойным латексным покрытием</t>
  </si>
  <si>
    <t>2.50</t>
  </si>
  <si>
    <t>Ветошь (тряпка)</t>
  </si>
  <si>
    <t>м пог</t>
  </si>
  <si>
    <t>2.51</t>
  </si>
  <si>
    <t>Губка</t>
  </si>
  <si>
    <t>2.52</t>
  </si>
  <si>
    <t>Ведро строительное, 12л</t>
  </si>
  <si>
    <t>2.53</t>
  </si>
  <si>
    <t>Ведро строительное, 20л</t>
  </si>
  <si>
    <t>2.54</t>
  </si>
  <si>
    <t>Миксер Турбо для смесей круглый, 60х400мм</t>
  </si>
  <si>
    <t>Оснастка для демонтажных работ, уборки и защиты</t>
  </si>
  <si>
    <t>2.55</t>
  </si>
  <si>
    <t xml:space="preserve">Очки защитные </t>
  </si>
  <si>
    <t>2.56</t>
  </si>
  <si>
    <t>РЕСПИРАТОР У2-К (5/200)</t>
  </si>
  <si>
    <t>2.57</t>
  </si>
  <si>
    <t>2.58</t>
  </si>
  <si>
    <t>2.59</t>
  </si>
  <si>
    <t>Мешок для мусора, зеленый</t>
  </si>
  <si>
    <t>2.60</t>
  </si>
  <si>
    <t>Лопата совковая с черенком</t>
  </si>
  <si>
    <t>2.61</t>
  </si>
  <si>
    <t>Лопата штыковая с черенком</t>
  </si>
  <si>
    <t>2.62</t>
  </si>
  <si>
    <t>Совок для мусора</t>
  </si>
  <si>
    <t>2.63</t>
  </si>
  <si>
    <t>2.64</t>
  </si>
  <si>
    <t>Полотно вафельное шир.0,45м х 60м.пог.</t>
  </si>
  <si>
    <t>2.65</t>
  </si>
  <si>
    <t>2.66</t>
  </si>
  <si>
    <t>Плёнка, 100мкр, ширина 3м</t>
  </si>
  <si>
    <t>2.67</t>
  </si>
  <si>
    <t>Маскер защитная пленка с клейким слоем MASKO, 2700ммх20м</t>
  </si>
  <si>
    <t>2.68</t>
  </si>
  <si>
    <t>Скотч малярный, 50м</t>
  </si>
  <si>
    <t>2.69</t>
  </si>
  <si>
    <t>Огнетушитель</t>
  </si>
  <si>
    <t>Оснастка и расходники для малярных, обойных  работ</t>
  </si>
  <si>
    <t>2.70</t>
  </si>
  <si>
    <t>Гладилка прямая 10 мм нержав. 280/130 плпастм. ручка</t>
  </si>
  <si>
    <t>2.71</t>
  </si>
  <si>
    <t>Шпатель STAER PROFE, 100мм</t>
  </si>
  <si>
    <t>2.72</t>
  </si>
  <si>
    <t>Шпатель STAER PROFE, 150мм</t>
  </si>
  <si>
    <t>2.73</t>
  </si>
  <si>
    <t>Шпатель STAER PROFE, 350мм</t>
  </si>
  <si>
    <t>2.74</t>
  </si>
  <si>
    <t>Шпатель STAER PROFE, 450мм</t>
  </si>
  <si>
    <t>2.75</t>
  </si>
  <si>
    <t>Шпатель пластмассовый прижимной для обоев 280 мм</t>
  </si>
  <si>
    <t>2.76</t>
  </si>
  <si>
    <t>Валик 100мм микрофибра, желт. полоса S3</t>
  </si>
  <si>
    <t>2.77</t>
  </si>
  <si>
    <t>Валик 180 мм велюр +ручка</t>
  </si>
  <si>
    <t>2.78</t>
  </si>
  <si>
    <t>Валик 180 фасад зел. ворс 14 полиамид (синтекс) (48)</t>
  </si>
  <si>
    <t>2.79</t>
  </si>
  <si>
    <t>Валик 250 мм велюр +ручка</t>
  </si>
  <si>
    <t>2.80</t>
  </si>
  <si>
    <t>Валик малярный, 230-250 мм</t>
  </si>
  <si>
    <t>2.81</t>
  </si>
  <si>
    <t>Валик поролоновый, 230мм</t>
  </si>
  <si>
    <t>2.82</t>
  </si>
  <si>
    <t xml:space="preserve">Ванночка STAYER, 250мм </t>
  </si>
  <si>
    <t>2.83</t>
  </si>
  <si>
    <t>Кисть круглая 40мм.</t>
  </si>
  <si>
    <t>2.84</t>
  </si>
  <si>
    <t>Кисть, 50мм</t>
  </si>
  <si>
    <t>2.85</t>
  </si>
  <si>
    <t>Кисть, 100мм</t>
  </si>
  <si>
    <t>2.86</t>
  </si>
  <si>
    <t xml:space="preserve">КИСТЬ ПЛОСКАЯ "ТЕВТОН" №1,5/35 ММ </t>
  </si>
  <si>
    <t>2.87</t>
  </si>
  <si>
    <t xml:space="preserve">КИСТЬ ПЛОСКАЯ "ТЕВТОН" №4,0/100 ММ </t>
  </si>
  <si>
    <t>2.88</t>
  </si>
  <si>
    <t>Кисть макловица</t>
  </si>
  <si>
    <t>2.89</t>
  </si>
  <si>
    <t>СТЕРЖЕНЬ-УДЛИНИТЕЛЬ ТЕЛЕСКОП. Д/ВАЛИКОВ 1,5-3М  "КЕДР"</t>
  </si>
  <si>
    <t>2.90</t>
  </si>
  <si>
    <t>СТЕРЖЕНЬ-УДЛИНИТЕЛЬ ТЕЛЕСКОП. СТАЛЬ 115-200 СМ  ПРОМИС</t>
  </si>
  <si>
    <t>2.91</t>
  </si>
  <si>
    <t>Удлинитель для валиков телескопический, 2м</t>
  </si>
  <si>
    <t>2.92</t>
  </si>
  <si>
    <t>Миксер для краски 100 х 600мм</t>
  </si>
  <si>
    <t>2.93</t>
  </si>
  <si>
    <t>Нож малярный Стандарт</t>
  </si>
  <si>
    <t>2.94</t>
  </si>
  <si>
    <t>Лезвия сменные для малярного ножа</t>
  </si>
  <si>
    <t>2.95</t>
  </si>
  <si>
    <t>Серпянка самоклеющаяся 5смх20м</t>
  </si>
  <si>
    <t>2.96</t>
  </si>
  <si>
    <t>Серпянка самоклеющаяся 10смх45м</t>
  </si>
  <si>
    <t>2.97</t>
  </si>
  <si>
    <t>Оснастка и расходники для штукатурных работ, правила</t>
  </si>
  <si>
    <t>2.98</t>
  </si>
  <si>
    <t>Правило трапеция 1м</t>
  </si>
  <si>
    <t>2.99</t>
  </si>
  <si>
    <t>Правило трапеция, 1.5м</t>
  </si>
  <si>
    <t>2.100</t>
  </si>
  <si>
    <t>Правило трапеция, 2м</t>
  </si>
  <si>
    <t>2.101</t>
  </si>
  <si>
    <t>Правило трапеция 2,5м</t>
  </si>
  <si>
    <t>2.102</t>
  </si>
  <si>
    <t>Правило трапеция 3м</t>
  </si>
  <si>
    <t>2.103</t>
  </si>
  <si>
    <t>Мастерок каменщика Трапеция (180мм)</t>
  </si>
  <si>
    <t>2.104</t>
  </si>
  <si>
    <t>Доска терочная полутерка (штукатурная), 180х320мм</t>
  </si>
  <si>
    <t>2.105</t>
  </si>
  <si>
    <t>Гладилка нержавеющая (130ммх480мм)</t>
  </si>
  <si>
    <t>2.106</t>
  </si>
  <si>
    <t>2.107</t>
  </si>
  <si>
    <t>2.108</t>
  </si>
  <si>
    <t>2.109</t>
  </si>
  <si>
    <t>2.110</t>
  </si>
  <si>
    <t>Бадья 40 л.</t>
  </si>
  <si>
    <t>2.111</t>
  </si>
  <si>
    <t>Бадья Контейнер строительный прямоугольный 90л</t>
  </si>
  <si>
    <t>2.112</t>
  </si>
  <si>
    <t>Корыто круглое (65л)</t>
  </si>
  <si>
    <t>2.113</t>
  </si>
  <si>
    <t>Таз штукатурный кругл. 80л. (1/10)</t>
  </si>
  <si>
    <t>2.114</t>
  </si>
  <si>
    <t>Миксер для смесей 80 х 400мм</t>
  </si>
  <si>
    <t>Оснастка и расходники для наливных полов</t>
  </si>
  <si>
    <t>2.115</t>
  </si>
  <si>
    <t>Валик игольчатый для наливных полов 240 мм</t>
  </si>
  <si>
    <t>2.116</t>
  </si>
  <si>
    <t>Валик игольчатый для наливных полов 300 мм</t>
  </si>
  <si>
    <t>2.117</t>
  </si>
  <si>
    <t>Валик игольчатый для наливных полов 400 мм</t>
  </si>
  <si>
    <t>2.118</t>
  </si>
  <si>
    <t>СТЕРЖЕНЬ-УДЛИНИТЕЛЬ ТЕЛЕСКОП. Д/ВАЛИКОВ 1,5-3М (1/24) "КЕДР"</t>
  </si>
  <si>
    <t>2.119</t>
  </si>
  <si>
    <t>2.120</t>
  </si>
  <si>
    <t>2.121</t>
  </si>
  <si>
    <t>Дюбель-гвоздь, саморезы, биты</t>
  </si>
  <si>
    <t>2.122</t>
  </si>
  <si>
    <t>Анкер 10 х 150 мм</t>
  </si>
  <si>
    <t>2.123</t>
  </si>
  <si>
    <t>Анкер 8 х 120мм</t>
  </si>
  <si>
    <t>2.124</t>
  </si>
  <si>
    <t>Гвозди финишные</t>
  </si>
  <si>
    <t>2.125</t>
  </si>
  <si>
    <t>Анкер - клин с "ухом" WAM 6/60 (100 шт.)</t>
  </si>
  <si>
    <t>2.126</t>
  </si>
  <si>
    <t xml:space="preserve">Дюбель-гвоздь SM-6х 40 (потай) 200шт./упак  (Wkret-met) </t>
  </si>
  <si>
    <t>2.127</t>
  </si>
  <si>
    <t xml:space="preserve">Дюбель-гвоздь  SM-6х 40 (с бортикам ) 200шт./упак (Wkret-met) </t>
  </si>
  <si>
    <t>2.128</t>
  </si>
  <si>
    <t>Дюбель-гвоздь 6х40мм, 200шт.</t>
  </si>
  <si>
    <t>2.129</t>
  </si>
  <si>
    <t>Дюбель-гвоздь 6х60мм, 200шт.</t>
  </si>
  <si>
    <t>2.130</t>
  </si>
  <si>
    <t>Дюбель-гвоздь 6х80мм, 100шт.</t>
  </si>
  <si>
    <t>2.131</t>
  </si>
  <si>
    <t>Дюбель "Бабочка" 6х40 под ГКЛ</t>
  </si>
  <si>
    <t>2.132</t>
  </si>
  <si>
    <t>Дюбель для полнот. материалов Fischer SX 6х30 мм нейлон 50 шт.</t>
  </si>
  <si>
    <t>2.133</t>
  </si>
  <si>
    <t>Саморез по ДЕРЕВУ, редкий шаг резьбы ЧЕРНЫЙ 3,5х25 мм.</t>
  </si>
  <si>
    <t>2.134</t>
  </si>
  <si>
    <t xml:space="preserve">Саморез по ДЕРЕВУ, редкий шаг резьбы ЧЕРНЫЙ 3,5х35 мм. </t>
  </si>
  <si>
    <t>2.135</t>
  </si>
  <si>
    <t>Саморез по ДЕРЕВУ, редкий шаг резьбы ЧЕРНЫЙ 3,5х45 мм</t>
  </si>
  <si>
    <t>2.136</t>
  </si>
  <si>
    <t>Саморез по ДЕРЕВУ, редкий шаг резьбы ЧЕРНЫЙ 3,5х55мм</t>
  </si>
  <si>
    <t>2.137</t>
  </si>
  <si>
    <t>Саморез по ДЕРЕВУ, редкий шаг резьбы ЧЕРНЫЙ 4,2х64 мм.</t>
  </si>
  <si>
    <t>2.138</t>
  </si>
  <si>
    <t>Саморез по металлу для ГКЛ частый шаг черный 3,5х25 мм</t>
  </si>
  <si>
    <t>2.139</t>
  </si>
  <si>
    <t>Саморез по металлу для ГКЛ частый шаг черный 3,5х32 мм</t>
  </si>
  <si>
    <t>2.140</t>
  </si>
  <si>
    <t>Саморез по металлу для ГКЛ частый шаг черный 3,5х35 мм</t>
  </si>
  <si>
    <t>2.141</t>
  </si>
  <si>
    <t>Саморез по металлу для ГКЛ частый шаг черный 3,5х40 мм</t>
  </si>
  <si>
    <t>2.142</t>
  </si>
  <si>
    <t>Саморез по металлу для ГКЛ частый шаг черный 3,5х45 мм</t>
  </si>
  <si>
    <t>2.143</t>
  </si>
  <si>
    <t>Саморез по металлу для ГКЛ частый шаг черный 3,5х60 мм</t>
  </si>
  <si>
    <t>2.144</t>
  </si>
  <si>
    <t xml:space="preserve">Саморез 3,5х11 металл/металл </t>
  </si>
  <si>
    <t>2.145</t>
  </si>
  <si>
    <t>Саморез для крепления гипсоволоконных листов ГВЛ. 3,9х25 мм</t>
  </si>
  <si>
    <t>2.146</t>
  </si>
  <si>
    <t>Саморез для крепления гипсоволоконных листов ГВЛ. 3,9х35 мм</t>
  </si>
  <si>
    <t>2.147</t>
  </si>
  <si>
    <t>Саморезы прессшайба сверло 4.2х13мм</t>
  </si>
  <si>
    <t>2.148</t>
  </si>
  <si>
    <t>Саморез клоп оцинкованный, 1кг</t>
  </si>
  <si>
    <t>2.149</t>
  </si>
  <si>
    <t>Биты PH 2 "10"</t>
  </si>
  <si>
    <t>2.150</t>
  </si>
  <si>
    <t xml:space="preserve">Биты PH 2 "5" </t>
  </si>
  <si>
    <t>2.151</t>
  </si>
  <si>
    <t xml:space="preserve">Биты PH2 с ограничителем </t>
  </si>
  <si>
    <t>2.152</t>
  </si>
  <si>
    <t xml:space="preserve">БИТЫ КРЕСТОВЫЕ 1шт. СТАЛЬ S2 50 ММ </t>
  </si>
  <si>
    <t>2.153</t>
  </si>
  <si>
    <t>Биты РН №2, 25мм,  1 шт</t>
  </si>
  <si>
    <t>2.154</t>
  </si>
  <si>
    <t>Биты РН №2, 25мм, набор 10 шт</t>
  </si>
  <si>
    <t>2.155</t>
  </si>
  <si>
    <t>Биты профи ТРИГГЕР РН-2 25мм (блистер 3шт)</t>
  </si>
  <si>
    <t>2.156</t>
  </si>
  <si>
    <t>Биты РН-2 БИБЕР 25мм (3шт)</t>
  </si>
  <si>
    <t>Бумага наждачная, сетка шлифовальная</t>
  </si>
  <si>
    <t>2.157</t>
  </si>
  <si>
    <t>Терка шлифовальная с зажимами</t>
  </si>
  <si>
    <t>2.158</t>
  </si>
  <si>
    <t>Шлифовальная сетка под терку (5шт)</t>
  </si>
  <si>
    <t>2.159</t>
  </si>
  <si>
    <t>Бумага наждачная зерно № 0 (М40) (Р400)</t>
  </si>
  <si>
    <t>2.160</t>
  </si>
  <si>
    <t>Бумага наждачная зерно № 12 (12Н) (Р100)</t>
  </si>
  <si>
    <t>2.161</t>
  </si>
  <si>
    <t>Сетка алмазная № 100, листы 115/280 мм, набор 10 шт.</t>
  </si>
  <si>
    <t>2.162</t>
  </si>
  <si>
    <t>Сетка алмазная № 120, листы 115/280 мм, набор 10 шт.</t>
  </si>
  <si>
    <t>2.163</t>
  </si>
  <si>
    <t>Сетка алмазная № 180, листы 115/280 мм, набор 10 шт.</t>
  </si>
  <si>
    <t>2.164</t>
  </si>
  <si>
    <t>Сетка алмазная № 220, листы 115/280 мм, набор 10 шт.</t>
  </si>
  <si>
    <t>2.165</t>
  </si>
  <si>
    <t>Сетка алмазная № 240, листы 115/280 мм, набор 10 шт.</t>
  </si>
  <si>
    <t>2.166</t>
  </si>
  <si>
    <t>Сетка алмазная № 600, листы 115/280 мм, набор 10 шт.</t>
  </si>
  <si>
    <t>2.167</t>
  </si>
  <si>
    <t>Нож для резки гипсокартона</t>
  </si>
  <si>
    <t>2.168</t>
  </si>
  <si>
    <t>Лезвия для ножа  18 мм, 10 шт.</t>
  </si>
  <si>
    <t>2.169</t>
  </si>
  <si>
    <t>Сетка алмазная № 60, листы 115/280 мм, набор 10 шт.</t>
  </si>
  <si>
    <t>Итого оснастка и расходники:</t>
  </si>
  <si>
    <t>2.170</t>
  </si>
  <si>
    <t>Молоток с гвоздодером</t>
  </si>
  <si>
    <t>2.171</t>
  </si>
  <si>
    <t>плоскогубцы универсальные</t>
  </si>
  <si>
    <t>2.172</t>
  </si>
  <si>
    <t>рулетка механическая</t>
  </si>
  <si>
    <t>2.173</t>
  </si>
  <si>
    <t>разводной ключ 160мм</t>
  </si>
  <si>
    <t>2.174</t>
  </si>
  <si>
    <t>разводной ключ 200мм</t>
  </si>
  <si>
    <t>2.175</t>
  </si>
  <si>
    <t>разводной ключ 250мм</t>
  </si>
  <si>
    <t>2.176</t>
  </si>
  <si>
    <t>Сегментный нож с фиксатором</t>
  </si>
  <si>
    <t>2.177</t>
  </si>
  <si>
    <t>Монтажный нож с фиксатором</t>
  </si>
  <si>
    <t>2.178</t>
  </si>
  <si>
    <t>Угольник алюминевый</t>
  </si>
  <si>
    <t>2.179</t>
  </si>
  <si>
    <t>Плоская монтировка</t>
  </si>
  <si>
    <t>2.180</t>
  </si>
  <si>
    <t>Малая ножовка по металу</t>
  </si>
  <si>
    <t>2.181</t>
  </si>
  <si>
    <t>Уровень алюминевый</t>
  </si>
  <si>
    <t>2.182</t>
  </si>
  <si>
    <t>Набор шестигранников</t>
  </si>
  <si>
    <t>2.183</t>
  </si>
  <si>
    <t>Ножницы технические по металлу</t>
  </si>
  <si>
    <t>2.184</t>
  </si>
  <si>
    <t>Индикаторная отвертка электрическая</t>
  </si>
  <si>
    <t>2.185</t>
  </si>
  <si>
    <t>Малярный шпатель 75 мм</t>
  </si>
  <si>
    <t>2.186</t>
  </si>
  <si>
    <t>Малярный шпатель 400 мм</t>
  </si>
  <si>
    <t>2.187</t>
  </si>
  <si>
    <t>Малярный шпатель 100 мм</t>
  </si>
  <si>
    <t>2.188</t>
  </si>
  <si>
    <t>Отвертка механическая</t>
  </si>
  <si>
    <t>2.189</t>
  </si>
  <si>
    <t>Набор бит для отверток</t>
  </si>
  <si>
    <t>2.190</t>
  </si>
  <si>
    <t>Длинногубцы режущие</t>
  </si>
  <si>
    <t>2.191</t>
  </si>
  <si>
    <t>Бокорезы класические</t>
  </si>
  <si>
    <t>2.192</t>
  </si>
  <si>
    <t>Переставной ключ 250мм</t>
  </si>
  <si>
    <t>2.193</t>
  </si>
  <si>
    <t>Пистолет для герметика</t>
  </si>
  <si>
    <t>2.194</t>
  </si>
  <si>
    <t>Ножевка складная</t>
  </si>
  <si>
    <t>2.195</t>
  </si>
  <si>
    <t>Двухсторонняя струбцина (2шт)</t>
  </si>
  <si>
    <t>2.196</t>
  </si>
  <si>
    <t>Поворотные тиски моделиста</t>
  </si>
  <si>
    <t>2.197</t>
  </si>
  <si>
    <t>Плоский напильник</t>
  </si>
  <si>
    <t>2.198</t>
  </si>
  <si>
    <t>Малка (углометр)</t>
  </si>
  <si>
    <t>2.199</t>
  </si>
  <si>
    <t>Шпатель для демонтажа</t>
  </si>
  <si>
    <t>2.200</t>
  </si>
  <si>
    <t>Защитные перчатки и очки</t>
  </si>
  <si>
    <t>2.201</t>
  </si>
  <si>
    <t>Мультиметр с пищалкой</t>
  </si>
  <si>
    <t>2.202</t>
  </si>
  <si>
    <t>Переходник перфоратор-сверло</t>
  </si>
  <si>
    <t>2.203</t>
  </si>
  <si>
    <t>Набор сверл по плитке (2 шт)</t>
  </si>
  <si>
    <t>2.204</t>
  </si>
  <si>
    <t>Набор сверл по металу (5 шт)</t>
  </si>
  <si>
    <t>2.205</t>
  </si>
  <si>
    <t>Набор буров по бетону (4 шт)</t>
  </si>
  <si>
    <t>2.206</t>
  </si>
  <si>
    <t>Органайсер для крепежа</t>
  </si>
  <si>
    <t>2.207</t>
  </si>
  <si>
    <t>Дрель</t>
  </si>
  <si>
    <t>2.208</t>
  </si>
  <si>
    <t>Шуруповерт</t>
  </si>
  <si>
    <t>2.209</t>
  </si>
  <si>
    <t>Шлифмашина</t>
  </si>
  <si>
    <t>2.210</t>
  </si>
  <si>
    <t>Лобзик</t>
  </si>
  <si>
    <t>2.211</t>
  </si>
  <si>
    <t>Пила торцовочная усорезная</t>
  </si>
  <si>
    <t>2.212</t>
  </si>
  <si>
    <t>Пилки для лобзика</t>
  </si>
  <si>
    <t>2.213</t>
  </si>
  <si>
    <t>Пила дисковая</t>
  </si>
  <si>
    <t>2.214</t>
  </si>
  <si>
    <t>Плиткорез электрический</t>
  </si>
  <si>
    <t>2.215</t>
  </si>
  <si>
    <t>Универсальная стамеска</t>
  </si>
  <si>
    <t>2.216</t>
  </si>
  <si>
    <t>Пила сабельная</t>
  </si>
  <si>
    <t>2.217</t>
  </si>
  <si>
    <t>2.218</t>
  </si>
  <si>
    <t>Фрезер электрический</t>
  </si>
  <si>
    <t>2.219</t>
  </si>
  <si>
    <t>Перфоратор электрический</t>
  </si>
  <si>
    <t>2.220</t>
  </si>
  <si>
    <t>Паяльник для полипропилена</t>
  </si>
  <si>
    <t>2.221</t>
  </si>
  <si>
    <t>Набор для установки подводки РЕХАУ</t>
  </si>
  <si>
    <t>2.222</t>
  </si>
  <si>
    <t>Миксер электрический</t>
  </si>
  <si>
    <t>2.223</t>
  </si>
  <si>
    <t>Стремянка</t>
  </si>
  <si>
    <t>2.224</t>
  </si>
  <si>
    <t>2.225</t>
  </si>
  <si>
    <t>2.226</t>
  </si>
  <si>
    <t>Итого за доставку и разгрузку:</t>
  </si>
  <si>
    <t>Итого:</t>
  </si>
  <si>
    <t>Заказчик ___________________                                                      Исполнитель________________________</t>
  </si>
  <si>
    <t>Вид работ</t>
  </si>
  <si>
    <t>Вид материалов</t>
  </si>
  <si>
    <t>кол-во/слой</t>
  </si>
  <si>
    <t>поставить 1</t>
  </si>
  <si>
    <t>Поставщик</t>
  </si>
  <si>
    <t>Стоимость</t>
  </si>
  <si>
    <t>Демонтажные работы</t>
  </si>
  <si>
    <t>Подготовка объекта</t>
  </si>
  <si>
    <t>Кол-во комнат для освещения</t>
  </si>
  <si>
    <t>Лампы/патроны, ШВВП</t>
  </si>
  <si>
    <t>Кол-во комнат для розеток</t>
  </si>
  <si>
    <t>Розетки каучуковые, Кабель</t>
  </si>
  <si>
    <t>кол-во окон</t>
  </si>
  <si>
    <t>Клеенка 100 мкр</t>
  </si>
  <si>
    <t>Укрывка подъезда и лифта</t>
  </si>
  <si>
    <t>Оргалит, Клеенка, скотч</t>
  </si>
  <si>
    <t>Наличие строительного унитаза</t>
  </si>
  <si>
    <t>Амортизация лессов</t>
  </si>
  <si>
    <t>Наличие раковины</t>
  </si>
  <si>
    <t>Укрывной материал</t>
  </si>
  <si>
    <t>Возведение стен</t>
  </si>
  <si>
    <t xml:space="preserve">Штукатурные работы </t>
  </si>
  <si>
    <t>Монтаж откосов</t>
  </si>
  <si>
    <t>Монтаж отопления</t>
  </si>
  <si>
    <t>Монтаж водоснабжения</t>
  </si>
  <si>
    <t>Электрика</t>
  </si>
  <si>
    <t>Слаботочка</t>
  </si>
  <si>
    <t>Вентиляция</t>
  </si>
  <si>
    <t>Стяжка пола</t>
  </si>
  <si>
    <t>Конструкции ГКЛ потолки</t>
  </si>
  <si>
    <t>Конструкции ГКЛ стены</t>
  </si>
  <si>
    <t>Плиточные работы</t>
  </si>
  <si>
    <t>Отделка потолков</t>
  </si>
  <si>
    <t>Шпаклевка  база</t>
  </si>
  <si>
    <t xml:space="preserve">Наклейка стеклохолста </t>
  </si>
  <si>
    <t>Шпаклевка финиш</t>
  </si>
  <si>
    <t>Укладка полов</t>
  </si>
  <si>
    <t>Покрасочные работы</t>
  </si>
  <si>
    <t>Чистовые электромонтажные работы</t>
  </si>
  <si>
    <t>Установка дверей</t>
  </si>
  <si>
    <t>Монтаж плинтусов</t>
  </si>
  <si>
    <t>Установка чистовых сантех приборов</t>
  </si>
  <si>
    <t>Автоматический выключатель модульный ABB S201 1P 16А тип C 6 кА 230/400 В (2CDS251001R0164)</t>
  </si>
  <si>
    <t>Автоматический выключатель модульный ABB SH201L 1P 10А тип C 4,5 кА 230/400 В (2CDS241001R0104)</t>
  </si>
  <si>
    <t>Автоматический выключатель модульный IEK Karat ВА 47-29 1P 10А тип C 4,5 кА 230/400 В (MVA20-1-010-C)</t>
  </si>
  <si>
    <t>Бур SDS-plus Hesler 10х100х160 мм (807634)</t>
  </si>
  <si>
    <t>Ведро строительное полипропиленовое Павловская Заря ударопрочное и морозостойкое с носиком 20 л</t>
  </si>
  <si>
    <t>Вентилятор канальный осевой DiCiTi Pro d100 мм белый</t>
  </si>
  <si>
    <t>Воздуховод гибкий гофрированный армированный Era полимерный d100 мм 2 м</t>
  </si>
  <si>
    <t>Грунт бетоноконтакт Основит LP55 20 кг</t>
  </si>
  <si>
    <t>Грунт-эмаль аэрозольная для пластика Kudo белая матовая RAL 9003 520 мл</t>
  </si>
  <si>
    <t>Диск алмазный по бетону Berger 180x22,2x2,6 мм турбосегментный сухой рез (BG1605)</t>
  </si>
  <si>
    <t>Диск алмазный по бетону Distar 5D (14315347010) 125x22,2x2,2 мм сегментный сухой рез</t>
  </si>
  <si>
    <t>Изолятор Bironi для витого провода пластиковый слоновая кость (100 шт.)</t>
  </si>
  <si>
    <t>Кабель Камкабель ВВГнг(А)-LS 5х10</t>
  </si>
  <si>
    <t>Клей монтажный гибридный Tytan Professional Fix2 GT белый 290 мл</t>
  </si>
  <si>
    <t>Клей монтажный каучуковый Titebond Heavy Duty Сверхсильный светло-коричневый 296 мл</t>
  </si>
  <si>
    <t>Клей монтажный каучуковый Tytan для зеркал бежевый 310 мл</t>
  </si>
  <si>
    <t>Клемма на 3 провода Wago 222-413 0,08-2,5 кв.мм с рычажками без пасты (50 шт.) (222-413/2651)</t>
  </si>
  <si>
    <t>Манометр Watts (10008093) 1/4 НР(ш) аксиальный 10 бар d50 мм</t>
  </si>
  <si>
    <t>Наждачная бумага Abraforce 115 мм 5 м Р150</t>
  </si>
  <si>
    <t>Не найдено</t>
  </si>
  <si>
    <t>Пазогребневая плита Волма 667х500х80 мм полнотелая</t>
  </si>
  <si>
    <t>Переходник Pro Aqua Comfort d110х50 мм пластиковый эксцентрический для внутренней канализации</t>
  </si>
  <si>
    <t>Пленка защитная 40 мкм 4х5 м (20 кв.м)</t>
  </si>
  <si>
    <t>Пленка защитная Hesler для наружных работ с клейким краем 10 мкм 2,7х16 м (43,2 кв.м)</t>
  </si>
  <si>
    <t>Плита OSB-3 12х1250х2500 мм</t>
  </si>
  <si>
    <t>Профиль потолочный направляющий КМ Эксперт 28х27 мм 3 м 0,60 мм</t>
  </si>
  <si>
    <t>Редуктор давления Stout 1/2 ВР(г) поршневой с отверстием под манометр (SVS-1010-000015)</t>
  </si>
  <si>
    <t>Система выравнивания плитки Hesler клин для зажимов ворота (100 шт.)</t>
  </si>
  <si>
    <t>Смесь кладочная Knauf Коттедж серая 25 кг</t>
  </si>
  <si>
    <t>Счетчик универсальный Valtec DN15 110 мм со сгонами</t>
  </si>
  <si>
    <t>Теплоизоляция для труб Стенофлекс ПЭ 22х6х1000 мм красная (упаковка 10 шт.)</t>
  </si>
  <si>
    <t>Труба канализационная Lammin d110x1000 мм пластиковая для внутренней канализации (Lm35127311000)</t>
  </si>
  <si>
    <t>УЗО ABB S F204 40А 300 мА 4P тип AC 10 кА (2CSF204001R3400)</t>
  </si>
  <si>
    <t>УЗО ABB SH FH202 40А 30 мА 2P тип AC 6 кА (2CSF202004R1400)</t>
  </si>
  <si>
    <t>Фильтр косой Valtec с заглушкой 3/4 ВР(г) х 3/4 ВР(г) (VT.193.N.05)</t>
  </si>
  <si>
    <t>Фильтр промывной Braukmann 1/2 НР(ш) х 1/2 НР(ш) (FF06-1/2AABRU / 1070h)</t>
  </si>
  <si>
    <t>Фильтр промывной Valtec 1/2 ВР(г) х 1/2 ВР(г) (VT.389.N.04)</t>
  </si>
  <si>
    <t>Эмаль аэрозольная Kudo Satin черная полуматовая RAL 9005 520 мл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</si>
</sst>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5" formatCode="0.0"/>
    <numFmt numFmtId="166" formatCode="#,##0.0"/>
    <numFmt numFmtId="167" formatCode="#,##0.00&quot;р.&quot;"/>
    <numFmt numFmtId="168" formatCode="#,##0&quot;р.&quot;;[Red]\-#,##0&quot;р.&quot;"/>
    <numFmt numFmtId="169" formatCode="#,##0&quot;р.&quot;"/>
  </numFmts>
  <fonts count="55" x14ac:knownFonts="1">
    <font>
      <sz val="11"/>
      <color rgb="FF000000"/>
      <name val="Calibri"/>
      <scheme val="minor"/>
    </font>
    <font>
      <sz val="11"/>
      <color rgb="FF000000"/>
      <name val="Calibri"/>
    </font>
    <font>
      <sz val="10"/>
      <color rgb="FF000000"/>
      <name val="Calibri"/>
    </font>
    <font>
      <b/>
      <sz val="12"/>
      <color theme="1"/>
      <name val="Calibri"/>
    </font>
    <font>
      <sz val="11"/>
      <name val="Calibri"/>
    </font>
    <font>
      <b/>
      <sz val="12"/>
      <color rgb="FF000000"/>
      <name val="Calibri"/>
    </font>
    <font>
      <sz val="11"/>
      <color theme="0"/>
      <name val="Calibri"/>
    </font>
    <font>
      <sz val="12"/>
      <color rgb="FF000000"/>
      <name val="Calibri"/>
    </font>
    <font>
      <b/>
      <sz val="10"/>
      <color theme="0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9"/>
      <color rgb="FF000000"/>
      <name val="Calibri"/>
    </font>
    <font>
      <sz val="12"/>
      <color theme="1"/>
      <name val="Calibri"/>
    </font>
    <font>
      <sz val="9"/>
      <color rgb="FF00000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9"/>
      <color theme="1"/>
      <name val="Arial"/>
    </font>
    <font>
      <sz val="8"/>
      <color rgb="FF000000"/>
      <name val="Arial"/>
    </font>
    <font>
      <b/>
      <sz val="8"/>
      <color rgb="FF000000"/>
      <name val="Arial"/>
    </font>
    <font>
      <sz val="10"/>
      <color rgb="FF000000"/>
      <name val="Arial"/>
    </font>
    <font>
      <b/>
      <i/>
      <sz val="12"/>
      <color theme="1"/>
      <name val="Calibri"/>
    </font>
    <font>
      <sz val="11"/>
      <color theme="1"/>
      <name val="Calibri"/>
    </font>
    <font>
      <b/>
      <i/>
      <sz val="12"/>
      <color rgb="FF000000"/>
      <name val="Calibri"/>
    </font>
    <font>
      <sz val="8"/>
      <color theme="1"/>
      <name val="Arial"/>
    </font>
    <font>
      <b/>
      <i/>
      <sz val="9"/>
      <color rgb="FF000000"/>
      <name val="Arial"/>
    </font>
    <font>
      <i/>
      <sz val="9"/>
      <color rgb="FF000000"/>
      <name val="Arial"/>
    </font>
    <font>
      <b/>
      <sz val="9"/>
      <color rgb="FF000000"/>
      <name val="Calibri"/>
    </font>
    <font>
      <sz val="9"/>
      <color theme="1"/>
      <name val="Calibri"/>
    </font>
    <font>
      <i/>
      <sz val="10"/>
      <color rgb="FF000000"/>
      <name val="Calibri"/>
    </font>
    <font>
      <i/>
      <sz val="12"/>
      <color rgb="FF000000"/>
      <name val="Calibri"/>
    </font>
    <font>
      <b/>
      <i/>
      <sz val="10"/>
      <color rgb="FF000000"/>
      <name val="Calibri"/>
    </font>
    <font>
      <b/>
      <i/>
      <sz val="10"/>
      <color theme="1"/>
      <name val="Calibri"/>
    </font>
    <font>
      <b/>
      <sz val="9"/>
      <color rgb="FFFF0000"/>
      <name val="Calibri"/>
    </font>
    <font>
      <i/>
      <sz val="8"/>
      <color rgb="FF000000"/>
      <name val="Calibri"/>
    </font>
    <font>
      <sz val="11"/>
      <color theme="1"/>
      <name val="Calibri"/>
      <scheme val="minor"/>
    </font>
    <font>
      <sz val="8"/>
      <color rgb="FF000000"/>
      <name val="Calibri"/>
    </font>
    <font>
      <b/>
      <sz val="12"/>
      <color rgb="FF953734"/>
      <name val="Arial"/>
    </font>
    <font>
      <b/>
      <sz val="14"/>
      <color rgb="FF953734"/>
      <name val="Arial"/>
    </font>
    <font>
      <b/>
      <sz val="10"/>
      <color rgb="FF7F7F7F"/>
      <name val="Arial"/>
    </font>
    <font>
      <sz val="12"/>
      <color theme="1"/>
      <name val="Arial"/>
    </font>
    <font>
      <sz val="12"/>
      <color rgb="FF000000"/>
      <name val="Arial"/>
    </font>
    <font>
      <sz val="11"/>
      <color rgb="FF000000"/>
      <name val="Arial"/>
    </font>
    <font>
      <u/>
      <sz val="11"/>
      <color theme="10"/>
      <name val="Calibri"/>
    </font>
    <font>
      <u/>
      <sz val="16"/>
      <color theme="10"/>
      <name val="Calibri"/>
    </font>
    <font>
      <b/>
      <sz val="10"/>
      <color theme="0"/>
      <name val="Arial"/>
    </font>
    <font>
      <i/>
      <sz val="9"/>
      <color theme="1"/>
      <name val="Arial"/>
    </font>
    <font>
      <sz val="10"/>
      <color theme="0"/>
      <name val="Arial"/>
    </font>
    <font>
      <b/>
      <sz val="8"/>
      <color theme="0"/>
      <name val="Arial"/>
    </font>
    <font>
      <b/>
      <sz val="11"/>
      <color theme="0"/>
      <name val="Arial"/>
    </font>
    <font>
      <b/>
      <i/>
      <sz val="8"/>
      <color rgb="FF000000"/>
      <name val="Arial"/>
    </font>
    <font>
      <i/>
      <sz val="8"/>
      <color rgb="FF000000"/>
      <name val="Arial"/>
    </font>
    <font>
      <sz val="8"/>
      <color theme="1"/>
      <name val="Calibri"/>
    </font>
    <font>
      <sz val="8"/>
      <color theme="0"/>
      <name val="Calibri"/>
    </font>
    <font>
      <u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5B8B7"/>
        <bgColor rgb="FFE5B8B7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953734"/>
        <bgColor rgb="FF953734"/>
      </patternFill>
    </fill>
    <fill>
      <patternFill patternType="solid">
        <fgColor rgb="FFEFEFEF"/>
        <bgColor rgb="FFEFEFEF"/>
      </patternFill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  <fill>
      <patternFill patternType="solid">
        <fgColor rgb="FFD99594"/>
        <bgColor rgb="FFD99594"/>
      </patternFill>
    </fill>
    <fill>
      <patternFill patternType="solid">
        <fgColor rgb="FF632423"/>
        <bgColor rgb="FF632423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26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166" fontId="1" fillId="0" borderId="0" xfId="0" applyNumberFormat="1" applyFont="1"/>
    <xf numFmtId="0" fontId="1" fillId="0" borderId="2" xfId="0" applyFont="1" applyBorder="1" applyAlignment="1">
      <alignment horizontal="center"/>
    </xf>
    <xf numFmtId="0" fontId="5" fillId="4" borderId="2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left" vertical="center" wrapText="1"/>
    </xf>
    <xf numFmtId="0" fontId="23" fillId="7" borderId="2" xfId="0" applyFont="1" applyFill="1" applyBorder="1" applyAlignment="1">
      <alignment vertical="center" wrapText="1"/>
    </xf>
    <xf numFmtId="0" fontId="23" fillId="7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1" fillId="7" borderId="2" xfId="0" applyFont="1" applyFill="1" applyBorder="1" applyAlignment="1">
      <alignment vertical="center"/>
    </xf>
    <xf numFmtId="0" fontId="23" fillId="7" borderId="2" xfId="0" applyFont="1" applyFill="1" applyBorder="1" applyAlignment="1">
      <alignment horizontal="left" vertical="center"/>
    </xf>
    <xf numFmtId="0" fontId="23" fillId="7" borderId="2" xfId="0" applyFont="1" applyFill="1" applyBorder="1" applyAlignment="1">
      <alignment horizontal="left" vertical="center" wrapText="1"/>
    </xf>
    <xf numFmtId="0" fontId="23" fillId="7" borderId="2" xfId="0" applyFont="1" applyFill="1" applyBorder="1" applyAlignment="1">
      <alignment vertical="center"/>
    </xf>
    <xf numFmtId="0" fontId="22" fillId="0" borderId="0" xfId="0" applyFont="1"/>
    <xf numFmtId="4" fontId="1" fillId="0" borderId="0" xfId="0" applyNumberFormat="1" applyFont="1"/>
    <xf numFmtId="0" fontId="1" fillId="6" borderId="0" xfId="0" applyFont="1" applyFill="1" applyAlignment="1">
      <alignment horizontal="center"/>
    </xf>
    <xf numFmtId="4" fontId="5" fillId="4" borderId="1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4" fontId="5" fillId="4" borderId="2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4" fontId="5" fillId="4" borderId="2" xfId="0" applyNumberFormat="1" applyFont="1" applyFill="1" applyBorder="1" applyAlignment="1">
      <alignment horizontal="center" vertical="center" wrapText="1"/>
    </xf>
    <xf numFmtId="4" fontId="7" fillId="4" borderId="2" xfId="0" applyNumberFormat="1" applyFont="1" applyFill="1" applyBorder="1" applyAlignment="1">
      <alignment horizontal="center" vertical="center" wrapText="1"/>
    </xf>
    <xf numFmtId="4" fontId="7" fillId="4" borderId="2" xfId="0" applyNumberFormat="1" applyFont="1" applyFill="1" applyBorder="1" applyAlignment="1">
      <alignment horizontal="center" vertical="center" wrapText="1"/>
    </xf>
    <xf numFmtId="49" fontId="5" fillId="9" borderId="2" xfId="0" applyNumberFormat="1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 wrapText="1"/>
    </xf>
    <xf numFmtId="4" fontId="5" fillId="9" borderId="2" xfId="0" applyNumberFormat="1" applyFont="1" applyFill="1" applyBorder="1" applyAlignment="1">
      <alignment horizontal="center" vertical="center"/>
    </xf>
    <xf numFmtId="4" fontId="5" fillId="9" borderId="2" xfId="0" applyNumberFormat="1" applyFont="1" applyFill="1" applyBorder="1" applyAlignment="1">
      <alignment horizontal="center" vertical="center" wrapText="1"/>
    </xf>
    <xf numFmtId="49" fontId="29" fillId="6" borderId="2" xfId="0" applyNumberFormat="1" applyFont="1" applyFill="1" applyBorder="1" applyAlignment="1">
      <alignment horizontal="center" vertical="center"/>
    </xf>
    <xf numFmtId="0" fontId="29" fillId="6" borderId="2" xfId="0" applyFont="1" applyFill="1" applyBorder="1" applyAlignment="1">
      <alignment vertical="center" wrapText="1"/>
    </xf>
    <xf numFmtId="4" fontId="29" fillId="6" borderId="2" xfId="0" applyNumberFormat="1" applyFont="1" applyFill="1" applyBorder="1" applyAlignment="1">
      <alignment horizontal="center" vertical="center" wrapText="1"/>
    </xf>
    <xf numFmtId="4" fontId="29" fillId="6" borderId="2" xfId="0" applyNumberFormat="1" applyFont="1" applyFill="1" applyBorder="1" applyAlignment="1">
      <alignment horizontal="center" vertical="center"/>
    </xf>
    <xf numFmtId="0" fontId="29" fillId="6" borderId="2" xfId="0" applyFont="1" applyFill="1" applyBorder="1" applyAlignment="1">
      <alignment vertical="center" wrapText="1"/>
    </xf>
    <xf numFmtId="4" fontId="30" fillId="9" borderId="2" xfId="0" applyNumberFormat="1" applyFont="1" applyFill="1" applyBorder="1" applyAlignment="1">
      <alignment horizontal="center" vertical="center" wrapText="1"/>
    </xf>
    <xf numFmtId="49" fontId="29" fillId="6" borderId="2" xfId="0" applyNumberFormat="1" applyFont="1" applyFill="1" applyBorder="1" applyAlignment="1">
      <alignment horizontal="center" vertical="center"/>
    </xf>
    <xf numFmtId="4" fontId="5" fillId="9" borderId="2" xfId="0" applyNumberFormat="1" applyFont="1" applyFill="1" applyBorder="1" applyAlignment="1">
      <alignment horizontal="center" vertical="center"/>
    </xf>
    <xf numFmtId="4" fontId="29" fillId="9" borderId="2" xfId="0" applyNumberFormat="1" applyFont="1" applyFill="1" applyBorder="1" applyAlignment="1">
      <alignment horizontal="center" vertical="center"/>
    </xf>
    <xf numFmtId="0" fontId="29" fillId="6" borderId="2" xfId="0" applyFont="1" applyFill="1" applyBorder="1" applyAlignment="1">
      <alignment vertical="center" wrapText="1"/>
    </xf>
    <xf numFmtId="2" fontId="5" fillId="9" borderId="2" xfId="0" applyNumberFormat="1" applyFont="1" applyFill="1" applyBorder="1" applyAlignment="1">
      <alignment horizontal="left" vertical="center" wrapText="1"/>
    </xf>
    <xf numFmtId="49" fontId="5" fillId="7" borderId="2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right" vertical="center" wrapText="1"/>
    </xf>
    <xf numFmtId="4" fontId="30" fillId="7" borderId="2" xfId="0" applyNumberFormat="1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4" fontId="5" fillId="7" borderId="2" xfId="0" applyNumberFormat="1" applyFont="1" applyFill="1" applyBorder="1" applyAlignment="1">
      <alignment horizontal="center" vertical="center" wrapText="1"/>
    </xf>
    <xf numFmtId="4" fontId="3" fillId="7" borderId="2" xfId="0" applyNumberFormat="1" applyFont="1" applyFill="1" applyBorder="1" applyAlignment="1">
      <alignment horizontal="center" vertical="center" wrapText="1"/>
    </xf>
    <xf numFmtId="4" fontId="5" fillId="7" borderId="2" xfId="0" applyNumberFormat="1" applyFont="1" applyFill="1" applyBorder="1" applyAlignment="1">
      <alignment horizontal="center" vertical="center" wrapText="1"/>
    </xf>
    <xf numFmtId="4" fontId="30" fillId="4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29" fillId="0" borderId="2" xfId="0" applyFont="1" applyBorder="1" applyAlignment="1">
      <alignment vertical="center" wrapText="1"/>
    </xf>
    <xf numFmtId="49" fontId="27" fillId="9" borderId="2" xfId="0" applyNumberFormat="1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right" vertical="center" wrapText="1"/>
    </xf>
    <xf numFmtId="9" fontId="5" fillId="9" borderId="2" xfId="0" applyNumberFormat="1" applyFont="1" applyFill="1" applyBorder="1" applyAlignment="1">
      <alignment horizontal="center" vertical="center" wrapText="1"/>
    </xf>
    <xf numFmtId="0" fontId="29" fillId="6" borderId="2" xfId="0" applyFont="1" applyFill="1" applyBorder="1" applyAlignment="1">
      <alignment horizontal="left" vertical="center" wrapText="1"/>
    </xf>
    <xf numFmtId="49" fontId="5" fillId="7" borderId="2" xfId="0" applyNumberFormat="1" applyFont="1" applyFill="1" applyBorder="1" applyAlignment="1">
      <alignment horizontal="center" vertical="center"/>
    </xf>
    <xf numFmtId="49" fontId="5" fillId="9" borderId="2" xfId="0" applyNumberFormat="1" applyFont="1" applyFill="1" applyBorder="1" applyAlignment="1">
      <alignment horizontal="center" vertical="center"/>
    </xf>
    <xf numFmtId="0" fontId="31" fillId="6" borderId="2" xfId="0" applyFont="1" applyFill="1" applyBorder="1" applyAlignment="1">
      <alignment vertical="center" wrapText="1"/>
    </xf>
    <xf numFmtId="0" fontId="5" fillId="9" borderId="2" xfId="0" applyFont="1" applyFill="1" applyBorder="1" applyAlignment="1">
      <alignment horizontal="left" vertical="center" wrapText="1"/>
    </xf>
    <xf numFmtId="0" fontId="29" fillId="6" borderId="2" xfId="0" applyFont="1" applyFill="1" applyBorder="1" applyAlignment="1">
      <alignment vertical="center"/>
    </xf>
    <xf numFmtId="0" fontId="31" fillId="6" borderId="2" xfId="0" applyFont="1" applyFill="1" applyBorder="1" applyAlignment="1">
      <alignment vertical="center"/>
    </xf>
    <xf numFmtId="0" fontId="29" fillId="6" borderId="2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4" fontId="5" fillId="7" borderId="2" xfId="0" applyNumberFormat="1" applyFont="1" applyFill="1" applyBorder="1" applyAlignment="1">
      <alignment horizontal="center" vertical="center"/>
    </xf>
    <xf numFmtId="0" fontId="31" fillId="6" borderId="2" xfId="0" applyFont="1" applyFill="1" applyBorder="1" applyAlignment="1">
      <alignment vertical="center" wrapText="1"/>
    </xf>
    <xf numFmtId="0" fontId="32" fillId="6" borderId="2" xfId="0" applyFont="1" applyFill="1" applyBorder="1" applyAlignment="1">
      <alignment vertical="center"/>
    </xf>
    <xf numFmtId="0" fontId="31" fillId="6" borderId="2" xfId="0" applyFont="1" applyFill="1" applyBorder="1" applyAlignment="1">
      <alignment horizontal="left" vertical="center"/>
    </xf>
    <xf numFmtId="0" fontId="29" fillId="6" borderId="2" xfId="0" applyFont="1" applyFill="1" applyBorder="1" applyAlignment="1">
      <alignment vertical="center" wrapText="1"/>
    </xf>
    <xf numFmtId="0" fontId="29" fillId="6" borderId="2" xfId="0" applyFont="1" applyFill="1" applyBorder="1" applyAlignment="1">
      <alignment vertical="center"/>
    </xf>
    <xf numFmtId="0" fontId="29" fillId="6" borderId="2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left" vertical="center"/>
    </xf>
    <xf numFmtId="0" fontId="29" fillId="0" borderId="2" xfId="0" applyFont="1" applyBorder="1" applyAlignment="1">
      <alignment vertical="center" wrapText="1"/>
    </xf>
    <xf numFmtId="0" fontId="31" fillId="6" borderId="2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right" vertical="center" wrapText="1"/>
    </xf>
    <xf numFmtId="0" fontId="29" fillId="6" borderId="2" xfId="0" applyFont="1" applyFill="1" applyBorder="1" applyAlignment="1">
      <alignment vertical="center" wrapText="1"/>
    </xf>
    <xf numFmtId="4" fontId="29" fillId="5" borderId="2" xfId="0" applyNumberFormat="1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49" fontId="7" fillId="6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9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5" fillId="7" borderId="2" xfId="0" applyNumberFormat="1" applyFont="1" applyFill="1" applyBorder="1" applyAlignment="1">
      <alignment horizontal="center" vertical="center"/>
    </xf>
    <xf numFmtId="49" fontId="30" fillId="6" borderId="0" xfId="0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49" fontId="5" fillId="4" borderId="6" xfId="0" applyNumberFormat="1" applyFont="1" applyFill="1" applyBorder="1" applyAlignment="1">
      <alignment horizontal="left" vertical="center"/>
    </xf>
    <xf numFmtId="49" fontId="5" fillId="4" borderId="12" xfId="0" applyNumberFormat="1" applyFont="1" applyFill="1" applyBorder="1" applyAlignment="1">
      <alignment horizontal="left" vertical="center"/>
    </xf>
    <xf numFmtId="49" fontId="5" fillId="4" borderId="12" xfId="0" applyNumberFormat="1" applyFont="1" applyFill="1" applyBorder="1" applyAlignment="1">
      <alignment horizontal="center" vertical="center"/>
    </xf>
    <xf numFmtId="4" fontId="5" fillId="4" borderId="12" xfId="0" applyNumberFormat="1" applyFont="1" applyFill="1" applyBorder="1" applyAlignment="1">
      <alignment horizontal="left" vertical="center"/>
    </xf>
    <xf numFmtId="4" fontId="5" fillId="4" borderId="2" xfId="0" applyNumberFormat="1" applyFont="1" applyFill="1" applyBorder="1" applyAlignment="1">
      <alignment horizontal="left" vertical="center"/>
    </xf>
    <xf numFmtId="4" fontId="5" fillId="6" borderId="2" xfId="0" applyNumberFormat="1" applyFont="1" applyFill="1" applyBorder="1" applyAlignment="1">
      <alignment horizontal="center" vertical="center" wrapText="1"/>
    </xf>
    <xf numFmtId="4" fontId="5" fillId="10" borderId="2" xfId="0" applyNumberFormat="1" applyFont="1" applyFill="1" applyBorder="1" applyAlignment="1">
      <alignment horizontal="center" vertical="center" wrapText="1"/>
    </xf>
    <xf numFmtId="4" fontId="5" fillId="10" borderId="2" xfId="0" applyNumberFormat="1" applyFont="1" applyFill="1" applyBorder="1" applyAlignment="1">
      <alignment horizontal="center" vertical="center" wrapText="1"/>
    </xf>
    <xf numFmtId="0" fontId="33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center" vertical="center" wrapText="1"/>
    </xf>
    <xf numFmtId="4" fontId="5" fillId="6" borderId="0" xfId="0" applyNumberFormat="1" applyFont="1" applyFill="1" applyAlignment="1">
      <alignment horizontal="center" vertical="center" wrapText="1"/>
    </xf>
    <xf numFmtId="49" fontId="5" fillId="6" borderId="0" xfId="0" applyNumberFormat="1" applyFont="1" applyFill="1" applyAlignment="1">
      <alignment horizontal="left" vertical="center" wrapText="1"/>
    </xf>
    <xf numFmtId="4" fontId="5" fillId="6" borderId="0" xfId="0" applyNumberFormat="1" applyFont="1" applyFill="1" applyAlignment="1">
      <alignment horizontal="left" vertical="center" wrapText="1"/>
    </xf>
    <xf numFmtId="49" fontId="30" fillId="6" borderId="0" xfId="0" applyNumberFormat="1" applyFont="1" applyFill="1" applyAlignment="1">
      <alignment horizontal="left" vertical="center" wrapText="1"/>
    </xf>
    <xf numFmtId="49" fontId="30" fillId="6" borderId="21" xfId="0" applyNumberFormat="1" applyFont="1" applyFill="1" applyBorder="1" applyAlignment="1">
      <alignment horizontal="right" vertical="center" wrapText="1"/>
    </xf>
    <xf numFmtId="49" fontId="30" fillId="6" borderId="21" xfId="0" applyNumberFormat="1" applyFont="1" applyFill="1" applyBorder="1" applyAlignment="1">
      <alignment horizontal="left" vertical="center" wrapText="1"/>
    </xf>
    <xf numFmtId="4" fontId="2" fillId="6" borderId="21" xfId="0" applyNumberFormat="1" applyFont="1" applyFill="1" applyBorder="1" applyAlignment="1">
      <alignment horizontal="left" vertical="center" wrapText="1"/>
    </xf>
    <xf numFmtId="49" fontId="34" fillId="6" borderId="0" xfId="0" applyNumberFormat="1" applyFont="1" applyFill="1" applyAlignment="1">
      <alignment horizontal="center" vertical="center" wrapText="1"/>
    </xf>
    <xf numFmtId="4" fontId="34" fillId="6" borderId="0" xfId="0" applyNumberFormat="1" applyFont="1" applyFill="1" applyAlignment="1">
      <alignment horizontal="center" vertical="center" wrapText="1"/>
    </xf>
    <xf numFmtId="0" fontId="1" fillId="0" borderId="20" xfId="0" applyFont="1" applyBorder="1"/>
    <xf numFmtId="0" fontId="1" fillId="6" borderId="0" xfId="0" applyFont="1" applyFill="1"/>
    <xf numFmtId="0" fontId="28" fillId="0" borderId="0" xfId="0" applyFont="1"/>
    <xf numFmtId="0" fontId="2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4" fontId="35" fillId="0" borderId="0" xfId="0" applyNumberFormat="1" applyFont="1"/>
    <xf numFmtId="0" fontId="1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4" fontId="7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0" fontId="40" fillId="0" borderId="0" xfId="0" applyFont="1" applyAlignment="1">
      <alignment horizontal="left" vertical="center"/>
    </xf>
    <xf numFmtId="4" fontId="41" fillId="0" borderId="0" xfId="0" applyNumberFormat="1" applyFont="1" applyAlignment="1">
      <alignment vertical="center"/>
    </xf>
    <xf numFmtId="166" fontId="42" fillId="0" borderId="0" xfId="0" applyNumberFormat="1" applyFont="1" applyAlignment="1">
      <alignment vertical="center"/>
    </xf>
    <xf numFmtId="0" fontId="41" fillId="0" borderId="0" xfId="0" applyFont="1" applyAlignment="1">
      <alignment horizontal="left" vertical="center"/>
    </xf>
    <xf numFmtId="49" fontId="45" fillId="8" borderId="1" xfId="0" applyNumberFormat="1" applyFont="1" applyFill="1" applyBorder="1"/>
    <xf numFmtId="49" fontId="45" fillId="8" borderId="1" xfId="0" applyNumberFormat="1" applyFont="1" applyFill="1" applyBorder="1" applyAlignment="1">
      <alignment horizontal="center"/>
    </xf>
    <xf numFmtId="49" fontId="45" fillId="8" borderId="1" xfId="0" applyNumberFormat="1" applyFont="1" applyFill="1" applyBorder="1" applyAlignment="1">
      <alignment horizontal="left"/>
    </xf>
    <xf numFmtId="4" fontId="45" fillId="8" borderId="1" xfId="0" applyNumberFormat="1" applyFont="1" applyFill="1" applyBorder="1" applyAlignment="1">
      <alignment horizontal="left"/>
    </xf>
    <xf numFmtId="166" fontId="45" fillId="8" borderId="23" xfId="0" applyNumberFormat="1" applyFont="1" applyFill="1" applyBorder="1" applyAlignment="1">
      <alignment horizontal="left"/>
    </xf>
    <xf numFmtId="0" fontId="28" fillId="3" borderId="1" xfId="0" applyFont="1" applyFill="1" applyBorder="1"/>
    <xf numFmtId="49" fontId="14" fillId="3" borderId="1" xfId="0" applyNumberFormat="1" applyFont="1" applyFill="1" applyBorder="1"/>
    <xf numFmtId="49" fontId="11" fillId="3" borderId="1" xfId="0" applyNumberFormat="1" applyFont="1" applyFill="1" applyBorder="1" applyAlignment="1">
      <alignment horizontal="center"/>
    </xf>
    <xf numFmtId="4" fontId="27" fillId="3" borderId="1" xfId="0" applyNumberFormat="1" applyFont="1" applyFill="1" applyBorder="1" applyAlignment="1">
      <alignment horizontal="center"/>
    </xf>
    <xf numFmtId="166" fontId="27" fillId="3" borderId="29" xfId="0" applyNumberFormat="1" applyFont="1" applyFill="1" applyBorder="1" applyAlignment="1">
      <alignment horizontal="center"/>
    </xf>
    <xf numFmtId="49" fontId="17" fillId="0" borderId="10" xfId="0" applyNumberFormat="1" applyFont="1" applyBorder="1"/>
    <xf numFmtId="49" fontId="13" fillId="0" borderId="21" xfId="0" applyNumberFormat="1" applyFont="1" applyBorder="1"/>
    <xf numFmtId="49" fontId="13" fillId="0" borderId="21" xfId="0" applyNumberFormat="1" applyFont="1" applyBorder="1" applyAlignment="1">
      <alignment horizontal="center"/>
    </xf>
    <xf numFmtId="4" fontId="13" fillId="0" borderId="21" xfId="0" applyNumberFormat="1" applyFont="1" applyBorder="1" applyAlignment="1">
      <alignment horizontal="center"/>
    </xf>
    <xf numFmtId="166" fontId="13" fillId="0" borderId="10" xfId="0" applyNumberFormat="1" applyFont="1" applyBorder="1" applyAlignment="1">
      <alignment horizontal="center"/>
    </xf>
    <xf numFmtId="49" fontId="28" fillId="11" borderId="28" xfId="0" applyNumberFormat="1" applyFont="1" applyFill="1" applyBorder="1"/>
    <xf numFmtId="49" fontId="19" fillId="11" borderId="28" xfId="0" applyNumberFormat="1" applyFont="1" applyFill="1" applyBorder="1" applyAlignment="1">
      <alignment horizontal="right"/>
    </xf>
    <xf numFmtId="49" fontId="13" fillId="11" borderId="28" xfId="0" applyNumberFormat="1" applyFont="1" applyFill="1" applyBorder="1" applyAlignment="1">
      <alignment horizontal="center"/>
    </xf>
    <xf numFmtId="4" fontId="13" fillId="11" borderId="30" xfId="0" applyNumberFormat="1" applyFont="1" applyFill="1" applyBorder="1" applyAlignment="1">
      <alignment horizontal="center"/>
    </xf>
    <xf numFmtId="166" fontId="13" fillId="11" borderId="14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166" fontId="1" fillId="3" borderId="29" xfId="0" applyNumberFormat="1" applyFont="1" applyFill="1" applyBorder="1" applyAlignment="1">
      <alignment horizontal="center"/>
    </xf>
    <xf numFmtId="49" fontId="13" fillId="0" borderId="21" xfId="0" applyNumberFormat="1" applyFont="1" applyBorder="1" applyAlignment="1">
      <alignment wrapText="1"/>
    </xf>
    <xf numFmtId="49" fontId="17" fillId="0" borderId="7" xfId="0" applyNumberFormat="1" applyFont="1" applyBorder="1"/>
    <xf numFmtId="49" fontId="13" fillId="0" borderId="12" xfId="0" applyNumberFormat="1" applyFont="1" applyBorder="1" applyAlignment="1">
      <alignment wrapText="1"/>
    </xf>
    <xf numFmtId="49" fontId="13" fillId="0" borderId="12" xfId="0" applyNumberFormat="1" applyFont="1" applyBorder="1" applyAlignment="1">
      <alignment horizontal="center"/>
    </xf>
    <xf numFmtId="166" fontId="13" fillId="0" borderId="7" xfId="0" applyNumberFormat="1" applyFont="1" applyBorder="1" applyAlignment="1">
      <alignment horizontal="center"/>
    </xf>
    <xf numFmtId="49" fontId="11" fillId="11" borderId="28" xfId="0" applyNumberFormat="1" applyFont="1" applyFill="1" applyBorder="1" applyAlignment="1">
      <alignment horizontal="center"/>
    </xf>
    <xf numFmtId="4" fontId="11" fillId="11" borderId="30" xfId="0" applyNumberFormat="1" applyFont="1" applyFill="1" applyBorder="1" applyAlignment="1">
      <alignment horizontal="center"/>
    </xf>
    <xf numFmtId="49" fontId="1" fillId="11" borderId="28" xfId="0" applyNumberFormat="1" applyFont="1" applyFill="1" applyBorder="1" applyAlignment="1">
      <alignment horizontal="center"/>
    </xf>
    <xf numFmtId="4" fontId="1" fillId="11" borderId="28" xfId="0" applyNumberFormat="1" applyFont="1" applyFill="1" applyBorder="1" applyAlignment="1">
      <alignment horizontal="center"/>
    </xf>
    <xf numFmtId="49" fontId="17" fillId="11" borderId="17" xfId="0" applyNumberFormat="1" applyFont="1" applyFill="1" applyBorder="1"/>
    <xf numFmtId="49" fontId="26" fillId="11" borderId="30" xfId="0" applyNumberFormat="1" applyFont="1" applyFill="1" applyBorder="1" applyAlignment="1">
      <alignment wrapText="1"/>
    </xf>
    <xf numFmtId="49" fontId="13" fillId="11" borderId="30" xfId="0" applyNumberFormat="1" applyFont="1" applyFill="1" applyBorder="1" applyAlignment="1">
      <alignment horizontal="center"/>
    </xf>
    <xf numFmtId="166" fontId="14" fillId="11" borderId="17" xfId="0" applyNumberFormat="1" applyFont="1" applyFill="1" applyBorder="1" applyAlignment="1">
      <alignment horizontal="center"/>
    </xf>
    <xf numFmtId="49" fontId="13" fillId="0" borderId="9" xfId="0" applyNumberFormat="1" applyFont="1" applyBorder="1" applyAlignment="1">
      <alignment vertical="center" wrapText="1"/>
    </xf>
    <xf numFmtId="4" fontId="13" fillId="0" borderId="0" xfId="0" applyNumberFormat="1" applyFont="1" applyAlignment="1">
      <alignment horizontal="center"/>
    </xf>
    <xf numFmtId="49" fontId="13" fillId="0" borderId="9" xfId="0" applyNumberFormat="1" applyFont="1" applyBorder="1" applyAlignment="1">
      <alignment wrapText="1"/>
    </xf>
    <xf numFmtId="4" fontId="13" fillId="0" borderId="12" xfId="0" applyNumberFormat="1" applyFont="1" applyBorder="1" applyAlignment="1">
      <alignment horizontal="center"/>
    </xf>
    <xf numFmtId="49" fontId="13" fillId="11" borderId="1" xfId="0" applyNumberFormat="1" applyFont="1" applyFill="1" applyBorder="1" applyAlignment="1">
      <alignment horizontal="center"/>
    </xf>
    <xf numFmtId="49" fontId="26" fillId="11" borderId="30" xfId="0" applyNumberFormat="1" applyFont="1" applyFill="1" applyBorder="1" applyAlignment="1">
      <alignment horizontal="left"/>
    </xf>
    <xf numFmtId="49" fontId="14" fillId="11" borderId="17" xfId="0" applyNumberFormat="1" applyFont="1" applyFill="1" applyBorder="1" applyAlignment="1">
      <alignment horizontal="center"/>
    </xf>
    <xf numFmtId="49" fontId="13" fillId="0" borderId="2" xfId="0" applyNumberFormat="1" applyFont="1" applyBorder="1" applyAlignment="1">
      <alignment horizontal="center"/>
    </xf>
    <xf numFmtId="49" fontId="13" fillId="0" borderId="12" xfId="0" applyNumberFormat="1" applyFont="1" applyBorder="1" applyAlignment="1">
      <alignment horizontal="left"/>
    </xf>
    <xf numFmtId="2" fontId="13" fillId="0" borderId="12" xfId="0" applyNumberFormat="1" applyFont="1" applyBorder="1" applyAlignment="1">
      <alignment horizontal="center"/>
    </xf>
    <xf numFmtId="165" fontId="13" fillId="0" borderId="7" xfId="0" applyNumberFormat="1" applyFont="1" applyBorder="1" applyAlignment="1">
      <alignment horizontal="center"/>
    </xf>
    <xf numFmtId="49" fontId="13" fillId="0" borderId="7" xfId="0" applyNumberFormat="1" applyFont="1" applyBorder="1" applyAlignment="1">
      <alignment horizontal="center"/>
    </xf>
    <xf numFmtId="49" fontId="13" fillId="11" borderId="14" xfId="0" applyNumberFormat="1" applyFont="1" applyFill="1" applyBorder="1" applyAlignment="1">
      <alignment horizontal="center"/>
    </xf>
    <xf numFmtId="49" fontId="26" fillId="11" borderId="28" xfId="0" applyNumberFormat="1" applyFont="1" applyFill="1" applyBorder="1" applyAlignment="1">
      <alignment horizontal="left"/>
    </xf>
    <xf numFmtId="2" fontId="13" fillId="11" borderId="28" xfId="0" applyNumberFormat="1" applyFont="1" applyFill="1" applyBorder="1" applyAlignment="1">
      <alignment horizontal="center"/>
    </xf>
    <xf numFmtId="165" fontId="14" fillId="11" borderId="14" xfId="0" applyNumberFormat="1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left" wrapText="1"/>
    </xf>
    <xf numFmtId="49" fontId="26" fillId="11" borderId="28" xfId="0" applyNumberFormat="1" applyFont="1" applyFill="1" applyBorder="1" applyAlignment="1">
      <alignment horizontal="center"/>
    </xf>
    <xf numFmtId="2" fontId="26" fillId="11" borderId="28" xfId="0" applyNumberFormat="1" applyFont="1" applyFill="1" applyBorder="1" applyAlignment="1">
      <alignment horizontal="center"/>
    </xf>
    <xf numFmtId="165" fontId="25" fillId="11" borderId="14" xfId="0" applyNumberFormat="1" applyFont="1" applyFill="1" applyBorder="1" applyAlignment="1">
      <alignment horizontal="center"/>
    </xf>
    <xf numFmtId="49" fontId="26" fillId="11" borderId="28" xfId="0" applyNumberFormat="1" applyFont="1" applyFill="1" applyBorder="1" applyAlignment="1">
      <alignment horizontal="left" wrapText="1"/>
    </xf>
    <xf numFmtId="49" fontId="13" fillId="0" borderId="12" xfId="0" applyNumberFormat="1" applyFont="1" applyBorder="1" applyAlignment="1">
      <alignment horizontal="left" vertical="center" wrapText="1"/>
    </xf>
    <xf numFmtId="0" fontId="28" fillId="11" borderId="26" xfId="0" applyFont="1" applyFill="1" applyBorder="1"/>
    <xf numFmtId="49" fontId="20" fillId="11" borderId="28" xfId="0" applyNumberFormat="1" applyFont="1" applyFill="1" applyBorder="1" applyAlignment="1">
      <alignment horizontal="center"/>
    </xf>
    <xf numFmtId="4" fontId="20" fillId="11" borderId="28" xfId="0" applyNumberFormat="1" applyFont="1" applyFill="1" applyBorder="1" applyAlignment="1">
      <alignment horizontal="center"/>
    </xf>
    <xf numFmtId="49" fontId="26" fillId="11" borderId="31" xfId="0" applyNumberFormat="1" applyFont="1" applyFill="1" applyBorder="1" applyAlignment="1">
      <alignment wrapText="1"/>
    </xf>
    <xf numFmtId="49" fontId="25" fillId="0" borderId="9" xfId="0" applyNumberFormat="1" applyFont="1" applyBorder="1" applyAlignment="1">
      <alignment horizontal="left" wrapText="1"/>
    </xf>
    <xf numFmtId="49" fontId="19" fillId="11" borderId="31" xfId="0" applyNumberFormat="1" applyFont="1" applyFill="1" applyBorder="1" applyAlignment="1">
      <alignment horizontal="right" wrapText="1"/>
    </xf>
    <xf numFmtId="166" fontId="13" fillId="11" borderId="17" xfId="0" applyNumberFormat="1" applyFont="1" applyFill="1" applyBorder="1" applyAlignment="1">
      <alignment horizontal="center"/>
    </xf>
    <xf numFmtId="0" fontId="1" fillId="0" borderId="20" xfId="0" applyFont="1" applyBorder="1" applyAlignment="1">
      <alignment vertical="center"/>
    </xf>
    <xf numFmtId="49" fontId="14" fillId="11" borderId="31" xfId="0" applyNumberFormat="1" applyFont="1" applyFill="1" applyBorder="1" applyAlignment="1">
      <alignment horizontal="right" wrapText="1"/>
    </xf>
    <xf numFmtId="49" fontId="46" fillId="11" borderId="17" xfId="0" applyNumberFormat="1" applyFont="1" applyFill="1" applyBorder="1"/>
    <xf numFmtId="49" fontId="26" fillId="11" borderId="30" xfId="0" applyNumberFormat="1" applyFont="1" applyFill="1" applyBorder="1" applyAlignment="1">
      <alignment horizontal="center"/>
    </xf>
    <xf numFmtId="4" fontId="26" fillId="11" borderId="30" xfId="0" applyNumberFormat="1" applyFont="1" applyFill="1" applyBorder="1" applyAlignment="1">
      <alignment horizontal="center"/>
    </xf>
    <xf numFmtId="166" fontId="25" fillId="11" borderId="17" xfId="0" applyNumberFormat="1" applyFont="1" applyFill="1" applyBorder="1" applyAlignment="1">
      <alignment horizontal="center"/>
    </xf>
    <xf numFmtId="49" fontId="13" fillId="0" borderId="19" xfId="0" applyNumberFormat="1" applyFont="1" applyBorder="1" applyAlignment="1">
      <alignment horizontal="center"/>
    </xf>
    <xf numFmtId="0" fontId="17" fillId="0" borderId="12" xfId="0" applyFont="1" applyBorder="1" applyAlignment="1">
      <alignment vertical="center" wrapText="1"/>
    </xf>
    <xf numFmtId="49" fontId="13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right" vertical="center" wrapText="1"/>
    </xf>
    <xf numFmtId="49" fontId="26" fillId="0" borderId="9" xfId="0" applyNumberFormat="1" applyFont="1" applyBorder="1" applyAlignment="1">
      <alignment wrapText="1"/>
    </xf>
    <xf numFmtId="49" fontId="17" fillId="11" borderId="2" xfId="0" applyNumberFormat="1" applyFont="1" applyFill="1" applyBorder="1"/>
    <xf numFmtId="49" fontId="14" fillId="11" borderId="26" xfId="0" applyNumberFormat="1" applyFont="1" applyFill="1" applyBorder="1" applyAlignment="1">
      <alignment horizontal="right" wrapText="1"/>
    </xf>
    <xf numFmtId="4" fontId="13" fillId="11" borderId="28" xfId="0" applyNumberFormat="1" applyFont="1" applyFill="1" applyBorder="1" applyAlignment="1">
      <alignment horizontal="center"/>
    </xf>
    <xf numFmtId="49" fontId="17" fillId="8" borderId="1" xfId="0" applyNumberFormat="1" applyFont="1" applyFill="1" applyBorder="1"/>
    <xf numFmtId="49" fontId="15" fillId="8" borderId="26" xfId="0" applyNumberFormat="1" applyFont="1" applyFill="1" applyBorder="1" applyAlignment="1">
      <alignment horizontal="right" wrapText="1"/>
    </xf>
    <xf numFmtId="0" fontId="45" fillId="8" borderId="2" xfId="0" applyFont="1" applyFill="1" applyBorder="1" applyAlignment="1">
      <alignment horizontal="right" vertical="center" wrapText="1"/>
    </xf>
    <xf numFmtId="165" fontId="45" fillId="8" borderId="2" xfId="0" applyNumberFormat="1" applyFont="1" applyFill="1" applyBorder="1" applyAlignment="1">
      <alignment horizontal="right" vertical="center" wrapText="1"/>
    </xf>
    <xf numFmtId="49" fontId="17" fillId="8" borderId="30" xfId="0" applyNumberFormat="1" applyFont="1" applyFill="1" applyBorder="1"/>
    <xf numFmtId="2" fontId="45" fillId="8" borderId="2" xfId="0" applyNumberFormat="1" applyFont="1" applyFill="1" applyBorder="1" applyAlignment="1">
      <alignment horizontal="right" vertical="center" wrapText="1"/>
    </xf>
    <xf numFmtId="3" fontId="45" fillId="8" borderId="2" xfId="0" applyNumberFormat="1" applyFont="1" applyFill="1" applyBorder="1" applyAlignment="1">
      <alignment horizontal="right" vertical="center" wrapText="1"/>
    </xf>
    <xf numFmtId="0" fontId="47" fillId="8" borderId="2" xfId="0" applyFont="1" applyFill="1" applyBorder="1" applyAlignment="1">
      <alignment horizontal="right" vertical="center" wrapText="1"/>
    </xf>
    <xf numFmtId="49" fontId="17" fillId="0" borderId="0" xfId="0" applyNumberFormat="1" applyFont="1"/>
    <xf numFmtId="49" fontId="18" fillId="2" borderId="1" xfId="0" applyNumberFormat="1" applyFont="1" applyFill="1" applyBorder="1" applyAlignment="1">
      <alignment wrapText="1"/>
    </xf>
    <xf numFmtId="166" fontId="13" fillId="2" borderId="1" xfId="0" applyNumberFormat="1" applyFont="1" applyFill="1" applyBorder="1" applyAlignment="1">
      <alignment horizontal="center"/>
    </xf>
    <xf numFmtId="49" fontId="25" fillId="2" borderId="28" xfId="0" applyNumberFormat="1" applyFont="1" applyFill="1" applyBorder="1" applyAlignment="1">
      <alignment wrapText="1"/>
    </xf>
    <xf numFmtId="49" fontId="20" fillId="2" borderId="1" xfId="0" applyNumberFormat="1" applyFont="1" applyFill="1" applyBorder="1" applyAlignment="1">
      <alignment wrapText="1"/>
    </xf>
    <xf numFmtId="49" fontId="20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8" fillId="8" borderId="1" xfId="0" applyFont="1" applyFill="1" applyBorder="1" applyAlignment="1">
      <alignment horizontal="center" vertical="center"/>
    </xf>
    <xf numFmtId="0" fontId="48" fillId="8" borderId="1" xfId="0" applyFont="1" applyFill="1" applyBorder="1" applyAlignment="1">
      <alignment horizontal="center" vertical="center" wrapText="1"/>
    </xf>
    <xf numFmtId="0" fontId="48" fillId="8" borderId="15" xfId="0" applyFont="1" applyFill="1" applyBorder="1" applyAlignment="1">
      <alignment horizontal="center" vertical="center" wrapText="1"/>
    </xf>
    <xf numFmtId="0" fontId="48" fillId="8" borderId="1" xfId="0" applyFont="1" applyFill="1" applyBorder="1" applyAlignment="1">
      <alignment horizontal="center" wrapText="1"/>
    </xf>
    <xf numFmtId="169" fontId="48" fillId="8" borderId="15" xfId="0" applyNumberFormat="1" applyFont="1" applyFill="1" applyBorder="1" applyAlignment="1">
      <alignment horizontal="center" vertical="center" wrapText="1"/>
    </xf>
    <xf numFmtId="4" fontId="48" fillId="8" borderId="15" xfId="0" applyNumberFormat="1" applyFont="1" applyFill="1" applyBorder="1" applyAlignment="1">
      <alignment horizontal="center" vertical="center" wrapText="1"/>
    </xf>
    <xf numFmtId="167" fontId="48" fillId="8" borderId="27" xfId="0" applyNumberFormat="1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/>
    </xf>
    <xf numFmtId="0" fontId="1" fillId="11" borderId="29" xfId="0" applyFont="1" applyFill="1" applyBorder="1"/>
    <xf numFmtId="0" fontId="16" fillId="3" borderId="30" xfId="0" applyFont="1" applyFill="1" applyBorder="1" applyAlignment="1">
      <alignment horizontal="left" vertical="center" wrapText="1"/>
    </xf>
    <xf numFmtId="0" fontId="16" fillId="3" borderId="30" xfId="0" applyFont="1" applyFill="1" applyBorder="1" applyAlignment="1">
      <alignment horizontal="center" vertical="center" wrapText="1"/>
    </xf>
    <xf numFmtId="167" fontId="1" fillId="0" borderId="0" xfId="0" applyNumberFormat="1" applyFont="1" applyAlignment="1">
      <alignment wrapText="1"/>
    </xf>
    <xf numFmtId="0" fontId="14" fillId="11" borderId="30" xfId="0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vertical="center" wrapText="1"/>
    </xf>
    <xf numFmtId="167" fontId="11" fillId="0" borderId="0" xfId="0" applyNumberFormat="1" applyFont="1" applyAlignment="1">
      <alignment vertical="center" wrapText="1"/>
    </xf>
    <xf numFmtId="0" fontId="1" fillId="11" borderId="13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 wrapText="1"/>
    </xf>
    <xf numFmtId="0" fontId="19" fillId="2" borderId="28" xfId="0" applyFont="1" applyFill="1" applyBorder="1" applyAlignment="1">
      <alignment horizontal="left" vertical="center" wrapText="1"/>
    </xf>
    <xf numFmtId="0" fontId="18" fillId="2" borderId="28" xfId="0" applyFont="1" applyFill="1" applyBorder="1" applyAlignment="1">
      <alignment horizontal="left" vertical="center"/>
    </xf>
    <xf numFmtId="0" fontId="18" fillId="2" borderId="28" xfId="0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9" fontId="36" fillId="11" borderId="31" xfId="0" applyNumberFormat="1" applyFont="1" applyFill="1" applyBorder="1" applyAlignment="1">
      <alignment horizontal="left" vertical="center"/>
    </xf>
    <xf numFmtId="0" fontId="18" fillId="2" borderId="31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center" vertical="center" wrapText="1"/>
    </xf>
    <xf numFmtId="169" fontId="18" fillId="2" borderId="2" xfId="0" applyNumberFormat="1" applyFont="1" applyFill="1" applyBorder="1" applyAlignment="1">
      <alignment horizontal="center" vertical="center" wrapText="1"/>
    </xf>
    <xf numFmtId="169" fontId="18" fillId="2" borderId="26" xfId="0" applyNumberFormat="1" applyFont="1" applyFill="1" applyBorder="1" applyAlignment="1">
      <alignment horizontal="center" vertical="center" wrapText="1"/>
    </xf>
    <xf numFmtId="4" fontId="18" fillId="0" borderId="2" xfId="0" applyNumberFormat="1" applyFont="1" applyBorder="1" applyAlignment="1">
      <alignment horizontal="center" vertical="center" wrapText="1"/>
    </xf>
    <xf numFmtId="167" fontId="18" fillId="0" borderId="7" xfId="0" applyNumberFormat="1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8" fillId="2" borderId="26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/>
    </xf>
    <xf numFmtId="0" fontId="50" fillId="3" borderId="26" xfId="0" applyFont="1" applyFill="1" applyBorder="1" applyAlignment="1">
      <alignment horizontal="left" vertical="center" wrapText="1"/>
    </xf>
    <xf numFmtId="0" fontId="18" fillId="3" borderId="30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1" fillId="11" borderId="13" xfId="0" applyFont="1" applyFill="1" applyBorder="1" applyAlignment="1">
      <alignment horizontal="left" vertical="center" wrapText="1"/>
    </xf>
    <xf numFmtId="169" fontId="11" fillId="0" borderId="9" xfId="0" applyNumberFormat="1" applyFont="1" applyBorder="1" applyAlignment="1">
      <alignment horizontal="left" vertical="center" wrapText="1"/>
    </xf>
    <xf numFmtId="169" fontId="11" fillId="0" borderId="2" xfId="0" applyNumberFormat="1" applyFont="1" applyBorder="1" applyAlignment="1">
      <alignment horizontal="left" vertical="center" wrapText="1"/>
    </xf>
    <xf numFmtId="4" fontId="11" fillId="0" borderId="2" xfId="0" applyNumberFormat="1" applyFont="1" applyBorder="1" applyAlignment="1">
      <alignment horizontal="left" vertical="center" wrapText="1"/>
    </xf>
    <xf numFmtId="167" fontId="11" fillId="0" borderId="2" xfId="0" applyNumberFormat="1" applyFont="1" applyBorder="1" applyAlignment="1">
      <alignment horizontal="left" vertical="center" wrapText="1"/>
    </xf>
    <xf numFmtId="0" fontId="11" fillId="11" borderId="1" xfId="0" applyFont="1" applyFill="1" applyBorder="1" applyAlignment="1">
      <alignment horizontal="left" vertical="center" wrapText="1"/>
    </xf>
    <xf numFmtId="169" fontId="11" fillId="11" borderId="1" xfId="0" applyNumberFormat="1" applyFont="1" applyFill="1" applyBorder="1" applyAlignment="1">
      <alignment horizontal="left" vertical="center" wrapText="1"/>
    </xf>
    <xf numFmtId="169" fontId="11" fillId="11" borderId="2" xfId="0" applyNumberFormat="1" applyFont="1" applyFill="1" applyBorder="1" applyAlignment="1">
      <alignment horizontal="left" vertical="center" wrapText="1"/>
    </xf>
    <xf numFmtId="4" fontId="11" fillId="11" borderId="1" xfId="0" applyNumberFormat="1" applyFont="1" applyFill="1" applyBorder="1" applyAlignment="1">
      <alignment horizontal="left" vertical="center" wrapText="1"/>
    </xf>
    <xf numFmtId="167" fontId="11" fillId="11" borderId="1" xfId="0" applyNumberFormat="1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50" fillId="3" borderId="31" xfId="0" applyFont="1" applyFill="1" applyBorder="1" applyAlignment="1">
      <alignment horizontal="left" vertical="center" wrapText="1"/>
    </xf>
    <xf numFmtId="169" fontId="11" fillId="0" borderId="0" xfId="0" applyNumberFormat="1" applyFont="1" applyAlignment="1">
      <alignment horizontal="left" vertical="center" wrapText="1"/>
    </xf>
    <xf numFmtId="4" fontId="11" fillId="0" borderId="0" xfId="0" applyNumberFormat="1" applyFont="1" applyAlignment="1">
      <alignment horizontal="left" vertical="center" wrapText="1"/>
    </xf>
    <xf numFmtId="167" fontId="11" fillId="0" borderId="0" xfId="0" applyNumberFormat="1" applyFont="1" applyAlignment="1">
      <alignment horizontal="left" vertical="center" wrapText="1"/>
    </xf>
    <xf numFmtId="0" fontId="18" fillId="2" borderId="2" xfId="0" applyFont="1" applyFill="1" applyBorder="1" applyAlignment="1">
      <alignment horizontal="left" vertical="center" wrapText="1"/>
    </xf>
    <xf numFmtId="4" fontId="24" fillId="2" borderId="2" xfId="0" applyNumberFormat="1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4" fontId="18" fillId="2" borderId="2" xfId="0" applyNumberFormat="1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27" xfId="0" applyFont="1" applyFill="1" applyBorder="1" applyAlignment="1">
      <alignment horizontal="left" vertical="center" wrapText="1"/>
    </xf>
    <xf numFmtId="169" fontId="24" fillId="2" borderId="2" xfId="0" applyNumberFormat="1" applyFont="1" applyFill="1" applyBorder="1" applyAlignment="1">
      <alignment horizontal="center" vertical="center" wrapText="1"/>
    </xf>
    <xf numFmtId="169" fontId="11" fillId="11" borderId="31" xfId="0" applyNumberFormat="1" applyFont="1" applyFill="1" applyBorder="1" applyAlignment="1">
      <alignment horizontal="left" vertical="center" wrapText="1"/>
    </xf>
    <xf numFmtId="167" fontId="11" fillId="0" borderId="25" xfId="0" applyNumberFormat="1" applyFont="1" applyBorder="1" applyAlignment="1">
      <alignment horizontal="left" vertical="center" wrapText="1"/>
    </xf>
    <xf numFmtId="169" fontId="18" fillId="2" borderId="13" xfId="0" applyNumberFormat="1" applyFont="1" applyFill="1" applyBorder="1" applyAlignment="1">
      <alignment horizontal="center" vertical="center" wrapText="1"/>
    </xf>
    <xf numFmtId="169" fontId="18" fillId="2" borderId="31" xfId="0" applyNumberFormat="1" applyFont="1" applyFill="1" applyBorder="1" applyAlignment="1">
      <alignment horizontal="center" vertical="center" wrapText="1"/>
    </xf>
    <xf numFmtId="167" fontId="18" fillId="0" borderId="10" xfId="0" applyNumberFormat="1" applyFont="1" applyBorder="1" applyAlignment="1">
      <alignment horizontal="center" vertical="center" wrapText="1"/>
    </xf>
    <xf numFmtId="169" fontId="18" fillId="2" borderId="14" xfId="0" applyNumberFormat="1" applyFont="1" applyFill="1" applyBorder="1" applyAlignment="1">
      <alignment horizontal="center" vertical="center" wrapText="1"/>
    </xf>
    <xf numFmtId="49" fontId="36" fillId="11" borderId="22" xfId="0" applyNumberFormat="1" applyFont="1" applyFill="1" applyBorder="1" applyAlignment="1">
      <alignment horizontal="left" vertical="center"/>
    </xf>
    <xf numFmtId="0" fontId="50" fillId="3" borderId="26" xfId="0" applyFont="1" applyFill="1" applyBorder="1" applyAlignment="1">
      <alignment horizontal="left" vertical="center"/>
    </xf>
    <xf numFmtId="4" fontId="11" fillId="0" borderId="11" xfId="0" applyNumberFormat="1" applyFont="1" applyBorder="1" applyAlignment="1">
      <alignment horizontal="left" vertical="center" wrapText="1"/>
    </xf>
    <xf numFmtId="49" fontId="36" fillId="11" borderId="13" xfId="0" applyNumberFormat="1" applyFont="1" applyFill="1" applyBorder="1" applyAlignment="1">
      <alignment horizontal="left" vertical="center"/>
    </xf>
    <xf numFmtId="169" fontId="18" fillId="2" borderId="15" xfId="0" applyNumberFormat="1" applyFont="1" applyFill="1" applyBorder="1" applyAlignment="1">
      <alignment horizontal="center" vertical="center" wrapText="1"/>
    </xf>
    <xf numFmtId="169" fontId="18" fillId="2" borderId="32" xfId="0" applyNumberFormat="1" applyFont="1" applyFill="1" applyBorder="1" applyAlignment="1">
      <alignment horizontal="center" vertical="center" wrapText="1"/>
    </xf>
    <xf numFmtId="167" fontId="18" fillId="0" borderId="8" xfId="0" applyNumberFormat="1" applyFont="1" applyBorder="1" applyAlignment="1">
      <alignment horizontal="center" vertical="center" wrapText="1"/>
    </xf>
    <xf numFmtId="4" fontId="11" fillId="11" borderId="2" xfId="0" applyNumberFormat="1" applyFont="1" applyFill="1" applyBorder="1" applyAlignment="1">
      <alignment horizontal="left" vertical="center" wrapText="1"/>
    </xf>
    <xf numFmtId="167" fontId="11" fillId="11" borderId="27" xfId="0" applyNumberFormat="1" applyFont="1" applyFill="1" applyBorder="1" applyAlignment="1">
      <alignment horizontal="left" vertical="center" wrapText="1"/>
    </xf>
    <xf numFmtId="49" fontId="36" fillId="11" borderId="2" xfId="0" applyNumberFormat="1" applyFont="1" applyFill="1" applyBorder="1" applyAlignment="1">
      <alignment horizontal="left" vertical="center"/>
    </xf>
    <xf numFmtId="0" fontId="18" fillId="2" borderId="28" xfId="0" applyFont="1" applyFill="1" applyBorder="1" applyAlignment="1">
      <alignment horizontal="left" vertical="center" wrapText="1"/>
    </xf>
    <xf numFmtId="0" fontId="18" fillId="2" borderId="30" xfId="0" applyFont="1" applyFill="1" applyBorder="1" applyAlignment="1">
      <alignment horizontal="left" vertical="center" wrapText="1"/>
    </xf>
    <xf numFmtId="49" fontId="36" fillId="11" borderId="27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 wrapText="1"/>
    </xf>
    <xf numFmtId="0" fontId="18" fillId="3" borderId="28" xfId="0" applyFont="1" applyFill="1" applyBorder="1" applyAlignment="1">
      <alignment horizontal="center" vertical="center"/>
    </xf>
    <xf numFmtId="0" fontId="11" fillId="11" borderId="17" xfId="0" applyFont="1" applyFill="1" applyBorder="1" applyAlignment="1">
      <alignment horizontal="left" vertical="center" wrapText="1"/>
    </xf>
    <xf numFmtId="169" fontId="11" fillId="0" borderId="11" xfId="0" applyNumberFormat="1" applyFont="1" applyBorder="1" applyAlignment="1">
      <alignment horizontal="left" vertical="center" wrapText="1"/>
    </xf>
    <xf numFmtId="167" fontId="11" fillId="0" borderId="11" xfId="0" applyNumberFormat="1" applyFont="1" applyBorder="1" applyAlignment="1">
      <alignment horizontal="left" vertical="center" wrapText="1"/>
    </xf>
    <xf numFmtId="169" fontId="18" fillId="0" borderId="2" xfId="0" applyNumberFormat="1" applyFont="1" applyBorder="1" applyAlignment="1">
      <alignment horizontal="center" vertical="center" wrapText="1"/>
    </xf>
    <xf numFmtId="49" fontId="36" fillId="0" borderId="9" xfId="0" applyNumberFormat="1" applyFont="1" applyBorder="1" applyAlignment="1">
      <alignment horizontal="left" vertical="center"/>
    </xf>
    <xf numFmtId="0" fontId="18" fillId="3" borderId="3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8" fillId="2" borderId="17" xfId="0" applyFont="1" applyFill="1" applyBorder="1" applyAlignment="1">
      <alignment vertical="center" wrapText="1"/>
    </xf>
    <xf numFmtId="169" fontId="18" fillId="0" borderId="11" xfId="0" applyNumberFormat="1" applyFont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center" vertical="center" wrapText="1"/>
    </xf>
    <xf numFmtId="169" fontId="11" fillId="2" borderId="2" xfId="0" applyNumberFormat="1" applyFont="1" applyFill="1" applyBorder="1" applyAlignment="1">
      <alignment horizontal="center" vertical="center" wrapText="1"/>
    </xf>
    <xf numFmtId="4" fontId="11" fillId="2" borderId="2" xfId="0" applyNumberFormat="1" applyFont="1" applyFill="1" applyBorder="1" applyAlignment="1">
      <alignment horizontal="center" vertical="center" wrapText="1"/>
    </xf>
    <xf numFmtId="167" fontId="11" fillId="2" borderId="14" xfId="0" applyNumberFormat="1" applyFont="1" applyFill="1" applyBorder="1" applyAlignment="1">
      <alignment horizontal="center" vertical="center" wrapText="1"/>
    </xf>
    <xf numFmtId="167" fontId="1" fillId="0" borderId="0" xfId="0" applyNumberFormat="1" applyFont="1" applyAlignment="1">
      <alignment vertical="center" wrapText="1"/>
    </xf>
    <xf numFmtId="0" fontId="18" fillId="2" borderId="23" xfId="0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horizontal="center" vertical="center" wrapText="1"/>
    </xf>
    <xf numFmtId="169" fontId="18" fillId="0" borderId="25" xfId="0" applyNumberFormat="1" applyFont="1" applyBorder="1" applyAlignment="1">
      <alignment horizontal="center" vertical="center" wrapText="1"/>
    </xf>
    <xf numFmtId="169" fontId="18" fillId="2" borderId="22" xfId="0" applyNumberFormat="1" applyFont="1" applyFill="1" applyBorder="1" applyAlignment="1">
      <alignment horizontal="center" vertical="center" wrapText="1"/>
    </xf>
    <xf numFmtId="4" fontId="18" fillId="0" borderId="16" xfId="0" applyNumberFormat="1" applyFont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30" xfId="0" applyNumberFormat="1" applyFont="1" applyFill="1" applyBorder="1" applyAlignment="1">
      <alignment horizontal="center" vertical="center" wrapText="1"/>
    </xf>
    <xf numFmtId="169" fontId="11" fillId="3" borderId="13" xfId="0" applyNumberFormat="1" applyFont="1" applyFill="1" applyBorder="1" applyAlignment="1">
      <alignment horizontal="center" vertical="center" wrapText="1"/>
    </xf>
    <xf numFmtId="169" fontId="11" fillId="3" borderId="2" xfId="0" applyNumberFormat="1" applyFont="1" applyFill="1" applyBorder="1" applyAlignment="1">
      <alignment horizontal="center" vertical="center" wrapText="1"/>
    </xf>
    <xf numFmtId="4" fontId="11" fillId="3" borderId="13" xfId="0" applyNumberFormat="1" applyFont="1" applyFill="1" applyBorder="1" applyAlignment="1">
      <alignment vertical="center" wrapText="1"/>
    </xf>
    <xf numFmtId="0" fontId="51" fillId="12" borderId="2" xfId="0" applyFont="1" applyFill="1" applyBorder="1" applyAlignment="1">
      <alignment horizontal="center" vertical="center" wrapText="1"/>
    </xf>
    <xf numFmtId="0" fontId="18" fillId="12" borderId="2" xfId="0" applyFont="1" applyFill="1" applyBorder="1" applyAlignment="1">
      <alignment vertical="center"/>
    </xf>
    <xf numFmtId="0" fontId="18" fillId="11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167" fontId="18" fillId="11" borderId="1" xfId="0" applyNumberFormat="1" applyFont="1" applyFill="1" applyBorder="1" applyAlignment="1">
      <alignment vertical="center"/>
    </xf>
    <xf numFmtId="167" fontId="27" fillId="11" borderId="1" xfId="0" applyNumberFormat="1" applyFont="1" applyFill="1" applyBorder="1" applyAlignment="1">
      <alignment vertical="center" wrapText="1"/>
    </xf>
    <xf numFmtId="49" fontId="36" fillId="3" borderId="1" xfId="0" applyNumberFormat="1" applyFont="1" applyFill="1" applyBorder="1" applyAlignment="1">
      <alignment vertical="center"/>
    </xf>
    <xf numFmtId="167" fontId="11" fillId="3" borderId="13" xfId="0" applyNumberFormat="1" applyFont="1" applyFill="1" applyBorder="1" applyAlignment="1">
      <alignment vertical="center" wrapText="1"/>
    </xf>
    <xf numFmtId="0" fontId="50" fillId="2" borderId="2" xfId="0" applyFont="1" applyFill="1" applyBorder="1"/>
    <xf numFmtId="0" fontId="18" fillId="2" borderId="2" xfId="0" applyFont="1" applyFill="1" applyBorder="1"/>
    <xf numFmtId="0" fontId="18" fillId="2" borderId="33" xfId="0" applyFont="1" applyFill="1" applyBorder="1"/>
    <xf numFmtId="0" fontId="18" fillId="2" borderId="1" xfId="0" applyFont="1" applyFill="1" applyBorder="1"/>
    <xf numFmtId="0" fontId="18" fillId="2" borderId="28" xfId="0" applyFont="1" applyFill="1" applyBorder="1" applyAlignment="1">
      <alignment horizontal="center"/>
    </xf>
    <xf numFmtId="0" fontId="11" fillId="2" borderId="33" xfId="0" applyFont="1" applyFill="1" applyBorder="1"/>
    <xf numFmtId="0" fontId="11" fillId="2" borderId="1" xfId="0" applyFont="1" applyFill="1" applyBorder="1"/>
    <xf numFmtId="0" fontId="11" fillId="2" borderId="33" xfId="0" applyFont="1" applyFill="1" applyBorder="1" applyAlignment="1">
      <alignment horizontal="center"/>
    </xf>
    <xf numFmtId="4" fontId="11" fillId="0" borderId="11" xfId="0" applyNumberFormat="1" applyFont="1" applyBorder="1" applyAlignment="1">
      <alignment vertical="center" wrapText="1"/>
    </xf>
    <xf numFmtId="167" fontId="11" fillId="0" borderId="11" xfId="0" applyNumberFormat="1" applyFont="1" applyBorder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4" fontId="18" fillId="0" borderId="11" xfId="0" applyNumberFormat="1" applyFont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left" wrapText="1"/>
    </xf>
    <xf numFmtId="169" fontId="18" fillId="0" borderId="21" xfId="0" applyNumberFormat="1" applyFont="1" applyBorder="1" applyAlignment="1">
      <alignment horizontal="center" vertical="center" wrapText="1"/>
    </xf>
    <xf numFmtId="169" fontId="18" fillId="2" borderId="30" xfId="0" applyNumberFormat="1" applyFont="1" applyFill="1" applyBorder="1" applyAlignment="1">
      <alignment horizontal="center" vertical="center" wrapText="1"/>
    </xf>
    <xf numFmtId="167" fontId="18" fillId="0" borderId="21" xfId="0" applyNumberFormat="1" applyFont="1" applyBorder="1" applyAlignment="1">
      <alignment horizontal="center" vertical="center" wrapText="1"/>
    </xf>
    <xf numFmtId="0" fontId="18" fillId="2" borderId="30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1" fillId="11" borderId="17" xfId="0" applyFont="1" applyFill="1" applyBorder="1" applyAlignment="1">
      <alignment horizontal="center" vertical="center" wrapText="1"/>
    </xf>
    <xf numFmtId="169" fontId="11" fillId="11" borderId="13" xfId="0" applyNumberFormat="1" applyFont="1" applyFill="1" applyBorder="1" applyAlignment="1">
      <alignment horizontal="center" vertical="center" wrapText="1"/>
    </xf>
    <xf numFmtId="49" fontId="52" fillId="11" borderId="26" xfId="0" applyNumberFormat="1" applyFont="1" applyFill="1" applyBorder="1"/>
    <xf numFmtId="49" fontId="52" fillId="11" borderId="2" xfId="0" applyNumberFormat="1" applyFont="1" applyFill="1" applyBorder="1"/>
    <xf numFmtId="0" fontId="51" fillId="11" borderId="2" xfId="0" applyFont="1" applyFill="1" applyBorder="1" applyAlignment="1">
      <alignment horizontal="right"/>
    </xf>
    <xf numFmtId="0" fontId="18" fillId="11" borderId="2" xfId="0" applyFont="1" applyFill="1" applyBorder="1"/>
    <xf numFmtId="0" fontId="18" fillId="11" borderId="1" xfId="0" applyFont="1" applyFill="1" applyBorder="1"/>
    <xf numFmtId="167" fontId="18" fillId="11" borderId="29" xfId="0" applyNumberFormat="1" applyFont="1" applyFill="1" applyBorder="1"/>
    <xf numFmtId="0" fontId="11" fillId="11" borderId="17" xfId="0" applyFont="1" applyFill="1" applyBorder="1" applyAlignment="1">
      <alignment vertical="center" wrapText="1"/>
    </xf>
    <xf numFmtId="0" fontId="28" fillId="11" borderId="1" xfId="0" applyFont="1" applyFill="1" applyBorder="1" applyAlignment="1">
      <alignment horizontal="center" vertical="center" wrapText="1"/>
    </xf>
    <xf numFmtId="169" fontId="11" fillId="11" borderId="1" xfId="0" applyNumberFormat="1" applyFont="1" applyFill="1" applyBorder="1" applyAlignment="1">
      <alignment horizontal="center" vertical="center" wrapText="1"/>
    </xf>
    <xf numFmtId="4" fontId="11" fillId="11" borderId="1" xfId="0" applyNumberFormat="1" applyFont="1" applyFill="1" applyBorder="1" applyAlignment="1">
      <alignment vertical="center" wrapText="1"/>
    </xf>
    <xf numFmtId="49" fontId="36" fillId="13" borderId="28" xfId="0" applyNumberFormat="1" applyFont="1" applyFill="1" applyBorder="1" applyAlignment="1">
      <alignment vertical="center"/>
    </xf>
    <xf numFmtId="0" fontId="45" fillId="13" borderId="2" xfId="0" applyFont="1" applyFill="1" applyBorder="1" applyAlignment="1">
      <alignment horizontal="right" vertical="center" wrapText="1"/>
    </xf>
    <xf numFmtId="0" fontId="1" fillId="13" borderId="2" xfId="0" applyFont="1" applyFill="1" applyBorder="1" applyAlignment="1">
      <alignment vertical="center"/>
    </xf>
    <xf numFmtId="0" fontId="6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7" fontId="15" fillId="13" borderId="17" xfId="0" applyNumberFormat="1" applyFont="1" applyFill="1" applyBorder="1" applyAlignment="1">
      <alignment vertical="center"/>
    </xf>
    <xf numFmtId="167" fontId="8" fillId="13" borderId="28" xfId="0" applyNumberFormat="1" applyFont="1" applyFill="1" applyBorder="1" applyAlignment="1">
      <alignment horizontal="center" vertical="center"/>
    </xf>
    <xf numFmtId="49" fontId="36" fillId="11" borderId="2" xfId="0" applyNumberFormat="1" applyFont="1" applyFill="1" applyBorder="1" applyAlignment="1">
      <alignment vertical="center"/>
    </xf>
    <xf numFmtId="49" fontId="36" fillId="0" borderId="0" xfId="0" applyNumberFormat="1" applyFont="1" applyAlignment="1">
      <alignment wrapText="1"/>
    </xf>
    <xf numFmtId="0" fontId="22" fillId="2" borderId="1" xfId="0" applyFont="1" applyFill="1" applyBorder="1"/>
    <xf numFmtId="0" fontId="22" fillId="2" borderId="33" xfId="0" applyFont="1" applyFill="1" applyBorder="1" applyAlignment="1">
      <alignment horizontal="center"/>
    </xf>
    <xf numFmtId="0" fontId="22" fillId="0" borderId="19" xfId="0" applyFont="1" applyBorder="1"/>
    <xf numFmtId="49" fontId="53" fillId="11" borderId="2" xfId="0" applyNumberFormat="1" applyFont="1" applyFill="1" applyBorder="1"/>
    <xf numFmtId="0" fontId="7" fillId="0" borderId="0" xfId="0" applyFont="1" applyAlignment="1">
      <alignment horizontal="center" wrapText="1"/>
    </xf>
    <xf numFmtId="49" fontId="36" fillId="0" borderId="0" xfId="0" applyNumberFormat="1" applyFont="1"/>
    <xf numFmtId="0" fontId="1" fillId="6" borderId="2" xfId="0" applyFont="1" applyFill="1" applyBorder="1" applyAlignment="1"/>
    <xf numFmtId="49" fontId="54" fillId="6" borderId="2" xfId="0" applyNumberFormat="1" applyFont="1" applyFill="1" applyBorder="1" applyAlignment="1">
      <alignment wrapText="1"/>
    </xf>
    <xf numFmtId="4" fontId="22" fillId="6" borderId="2" xfId="0" applyNumberFormat="1" applyFont="1" applyFill="1" applyBorder="1" applyAlignment="1">
      <alignment horizontal="center"/>
    </xf>
    <xf numFmtId="2" fontId="1" fillId="6" borderId="2" xfId="0" applyNumberFormat="1" applyFont="1" applyFill="1" applyBorder="1" applyAlignment="1">
      <alignment horizontal="center"/>
    </xf>
    <xf numFmtId="2" fontId="10" fillId="6" borderId="2" xfId="0" applyNumberFormat="1" applyFont="1" applyFill="1" applyBorder="1" applyAlignment="1">
      <alignment horizontal="center"/>
    </xf>
    <xf numFmtId="0" fontId="35" fillId="6" borderId="2" xfId="0" applyFont="1" applyFill="1" applyBorder="1" applyAlignment="1"/>
    <xf numFmtId="0" fontId="35" fillId="6" borderId="2" xfId="0" applyFont="1" applyFill="1" applyBorder="1"/>
    <xf numFmtId="4" fontId="22" fillId="6" borderId="2" xfId="0" applyNumberFormat="1" applyFont="1" applyFill="1" applyBorder="1" applyAlignment="1">
      <alignment horizontal="center"/>
    </xf>
    <xf numFmtId="2" fontId="1" fillId="6" borderId="2" xfId="0" applyNumberFormat="1" applyFont="1" applyFill="1" applyBorder="1" applyAlignment="1">
      <alignment horizontal="center"/>
    </xf>
    <xf numFmtId="0" fontId="12" fillId="6" borderId="2" xfId="0" applyFont="1" applyFill="1" applyBorder="1"/>
    <xf numFmtId="0" fontId="12" fillId="6" borderId="2" xfId="0" applyFont="1" applyFill="1" applyBorder="1" applyAlignment="1"/>
    <xf numFmtId="4" fontId="1" fillId="6" borderId="2" xfId="0" applyNumberFormat="1" applyFont="1" applyFill="1" applyBorder="1"/>
    <xf numFmtId="2" fontId="1" fillId="6" borderId="2" xfId="0" applyNumberFormat="1" applyFont="1" applyFill="1" applyBorder="1"/>
    <xf numFmtId="49" fontId="1" fillId="6" borderId="0" xfId="0" applyNumberFormat="1" applyFont="1" applyFill="1" applyAlignment="1">
      <alignment wrapText="1"/>
    </xf>
    <xf numFmtId="4" fontId="1" fillId="6" borderId="0" xfId="0" applyNumberFormat="1" applyFont="1" applyFill="1"/>
    <xf numFmtId="2" fontId="1" fillId="6" borderId="0" xfId="0" applyNumberFormat="1" applyFont="1" applyFill="1"/>
    <xf numFmtId="0" fontId="4" fillId="0" borderId="5" xfId="0" applyFont="1" applyBorder="1"/>
    <xf numFmtId="0" fontId="4" fillId="0" borderId="3" xfId="0" applyFont="1" applyBorder="1"/>
    <xf numFmtId="0" fontId="0" fillId="0" borderId="0" xfId="0" applyFont="1" applyAlignment="1"/>
    <xf numFmtId="0" fontId="4" fillId="0" borderId="7" xfId="0" applyFont="1" applyBorder="1"/>
    <xf numFmtId="0" fontId="4" fillId="0" borderId="12" xfId="0" applyFont="1" applyBorder="1"/>
    <xf numFmtId="0" fontId="4" fillId="0" borderId="8" xfId="0" applyFont="1" applyBorder="1"/>
    <xf numFmtId="0" fontId="1" fillId="0" borderId="2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3" fillId="6" borderId="0" xfId="0" applyFont="1" applyFill="1" applyAlignment="1">
      <alignment horizontal="left" vertical="center" wrapText="1"/>
    </xf>
    <xf numFmtId="49" fontId="5" fillId="10" borderId="6" xfId="0" applyNumberFormat="1" applyFont="1" applyFill="1" applyBorder="1" applyAlignment="1">
      <alignment horizontal="left" vertical="center" wrapText="1"/>
    </xf>
    <xf numFmtId="49" fontId="5" fillId="7" borderId="6" xfId="0" applyNumberFormat="1" applyFont="1" applyFill="1" applyBorder="1" applyAlignment="1">
      <alignment horizontal="left" vertical="center" wrapText="1"/>
    </xf>
    <xf numFmtId="49" fontId="5" fillId="6" borderId="6" xfId="0" applyNumberFormat="1" applyFont="1" applyFill="1" applyBorder="1" applyAlignment="1">
      <alignment horizontal="left" vertical="center" wrapText="1"/>
    </xf>
    <xf numFmtId="4" fontId="5" fillId="4" borderId="16" xfId="0" applyNumberFormat="1" applyFont="1" applyFill="1" applyBorder="1" applyAlignment="1">
      <alignment horizontal="center" vertical="center" wrapText="1"/>
    </xf>
    <xf numFmtId="0" fontId="4" fillId="0" borderId="11" xfId="0" applyFont="1" applyBorder="1"/>
    <xf numFmtId="4" fontId="5" fillId="4" borderId="18" xfId="0" applyNumberFormat="1" applyFont="1" applyFill="1" applyBorder="1" applyAlignment="1">
      <alignment horizontal="center" vertical="center" wrapText="1"/>
    </xf>
    <xf numFmtId="0" fontId="4" fillId="0" borderId="19" xfId="0" applyFont="1" applyBorder="1"/>
    <xf numFmtId="49" fontId="5" fillId="4" borderId="16" xfId="0" applyNumberFormat="1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center" wrapText="1"/>
    </xf>
    <xf numFmtId="0" fontId="37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/>
    </xf>
    <xf numFmtId="0" fontId="39" fillId="2" borderId="4" xfId="0" applyFont="1" applyFill="1" applyBorder="1" applyAlignment="1">
      <alignment horizontal="center" vertical="center"/>
    </xf>
    <xf numFmtId="0" fontId="43" fillId="2" borderId="4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7" fillId="0" borderId="0" xfId="0" applyFont="1" applyAlignment="1">
      <alignment horizontal="left"/>
    </xf>
  </cellXfs>
  <cellStyles count="1">
    <cellStyle name="Обычный" xfId="0" builtinId="0"/>
  </cellStyles>
  <dxfs count="25"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none"/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Анкета-style" pivot="0" count="3" xr9:uid="{00000000-0011-0000-FFFF-FFFF00000000}">
      <tableStyleElement type="headerRow" dxfId="24"/>
      <tableStyleElement type="firstRowStripe" dxfId="23"/>
      <tableStyleElement type="secondRowStripe" dxfId="22"/>
    </tableStyle>
    <tableStyle name="Цены парсер-style" pivot="0" count="3" xr9:uid="{00000000-0011-0000-FFFF-FFFF01000000}">
      <tableStyleElement type="headerRow" dxfId="21"/>
      <tableStyleElement type="firstRowStripe" dxfId="20"/>
      <tableStyleElement type="secondRowStripe" dxfId="19"/>
    </tableStyle>
    <tableStyle name="общее кол-во материалов-style" pivot="0" count="3" xr9:uid="{00000000-0011-0000-FFFF-FFFF02000000}"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0</xdr:row>
      <xdr:rowOff>114300</xdr:rowOff>
    </xdr:from>
    <xdr:ext cx="2152650" cy="5143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2" displayName="Table_2" ref="A2:E409" headerRowCount="0">
  <tableColumns count="5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</tableColumns>
  <tableStyleInfo name="общее кол-во материалов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vrostroyplus77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J2109"/>
  <sheetViews>
    <sheetView tabSelected="1" workbookViewId="0">
      <selection activeCell="C8" sqref="C8"/>
    </sheetView>
  </sheetViews>
  <sheetFormatPr defaultColWidth="14.42578125" defaultRowHeight="15" customHeight="1" outlineLevelRow="2" outlineLevelCol="1" x14ac:dyDescent="0.25"/>
  <cols>
    <col min="1" max="1" width="9.7109375" customWidth="1"/>
    <col min="2" max="2" width="8" customWidth="1"/>
    <col min="3" max="3" width="74.28515625" customWidth="1"/>
    <col min="4" max="4" width="14.7109375" customWidth="1"/>
    <col min="5" max="5" width="17.42578125" customWidth="1"/>
    <col min="6" max="6" width="14.7109375" customWidth="1"/>
    <col min="7" max="7" width="21.5703125" customWidth="1" outlineLevel="1"/>
    <col min="8" max="10" width="14.7109375" customWidth="1"/>
  </cols>
  <sheetData>
    <row r="1" spans="1:10" ht="18.75" customHeight="1" x14ac:dyDescent="0.25">
      <c r="A1" s="405" t="s">
        <v>1666</v>
      </c>
      <c r="B1" s="415" t="s">
        <v>1</v>
      </c>
      <c r="C1" s="416" t="s">
        <v>2</v>
      </c>
      <c r="D1" s="416" t="s">
        <v>1224</v>
      </c>
      <c r="E1" s="416" t="s">
        <v>3</v>
      </c>
      <c r="F1" s="411" t="s">
        <v>1225</v>
      </c>
      <c r="G1" s="22"/>
      <c r="H1" s="413" t="s">
        <v>1226</v>
      </c>
      <c r="I1" s="414"/>
      <c r="J1" s="404"/>
    </row>
    <row r="2" spans="1:10" ht="31.5" customHeight="1" x14ac:dyDescent="0.25">
      <c r="A2" s="406"/>
      <c r="B2" s="412"/>
      <c r="C2" s="412"/>
      <c r="D2" s="412"/>
      <c r="E2" s="412"/>
      <c r="F2" s="412"/>
      <c r="G2" s="24" t="s">
        <v>4</v>
      </c>
      <c r="H2" s="24" t="s">
        <v>1227</v>
      </c>
      <c r="I2" s="24" t="s">
        <v>1228</v>
      </c>
      <c r="J2" s="24" t="s">
        <v>1229</v>
      </c>
    </row>
    <row r="3" spans="1:10" ht="16.5" customHeight="1" x14ac:dyDescent="0.25">
      <c r="A3" s="23"/>
      <c r="B3" s="25" t="s">
        <v>6</v>
      </c>
      <c r="C3" s="26">
        <v>2</v>
      </c>
      <c r="D3" s="26">
        <v>3</v>
      </c>
      <c r="E3" s="26">
        <v>4</v>
      </c>
      <c r="F3" s="26">
        <v>5</v>
      </c>
      <c r="G3" s="27"/>
      <c r="H3" s="26">
        <v>6</v>
      </c>
      <c r="I3" s="26">
        <v>7</v>
      </c>
      <c r="J3" s="26">
        <v>8</v>
      </c>
    </row>
    <row r="4" spans="1:10" ht="18.75" customHeight="1" outlineLevel="1" x14ac:dyDescent="0.25">
      <c r="A4" s="23"/>
      <c r="B4" s="25" t="s">
        <v>6</v>
      </c>
      <c r="C4" s="10" t="s">
        <v>7</v>
      </c>
      <c r="D4" s="10"/>
      <c r="E4" s="10"/>
      <c r="F4" s="28"/>
      <c r="G4" s="27"/>
      <c r="H4" s="29"/>
      <c r="I4" s="24" t="s">
        <v>1230</v>
      </c>
      <c r="J4" s="24" t="s">
        <v>1230</v>
      </c>
    </row>
    <row r="5" spans="1:10" ht="27" customHeight="1" outlineLevel="1" x14ac:dyDescent="0.25">
      <c r="A5" s="9">
        <v>1</v>
      </c>
      <c r="B5" s="30" t="s">
        <v>9</v>
      </c>
      <c r="C5" s="31" t="s">
        <v>10</v>
      </c>
      <c r="D5" s="32"/>
      <c r="E5" s="32" t="s">
        <v>11</v>
      </c>
      <c r="F5" s="33" t="s">
        <v>1231</v>
      </c>
      <c r="G5" s="34">
        <v>230</v>
      </c>
      <c r="H5" s="34">
        <v>336</v>
      </c>
      <c r="I5" s="34"/>
      <c r="J5" s="34">
        <v>0</v>
      </c>
    </row>
    <row r="6" spans="1:10" ht="27" customHeight="1" outlineLevel="2" x14ac:dyDescent="0.25">
      <c r="A6" s="9" t="s">
        <v>1232</v>
      </c>
      <c r="B6" s="35" t="s">
        <v>9</v>
      </c>
      <c r="C6" s="36" t="s">
        <v>1233</v>
      </c>
      <c r="D6" s="37"/>
      <c r="E6" s="38" t="s">
        <v>1234</v>
      </c>
      <c r="F6" s="38">
        <v>0</v>
      </c>
      <c r="G6" s="38" t="s">
        <v>1235</v>
      </c>
      <c r="H6" s="38">
        <v>1529</v>
      </c>
      <c r="I6" s="38">
        <v>0</v>
      </c>
      <c r="J6" s="37"/>
    </row>
    <row r="7" spans="1:10" ht="27" customHeight="1" outlineLevel="2" x14ac:dyDescent="0.25">
      <c r="A7" s="9" t="s">
        <v>1232</v>
      </c>
      <c r="B7" s="35" t="s">
        <v>9</v>
      </c>
      <c r="C7" s="39" t="s">
        <v>1236</v>
      </c>
      <c r="D7" s="37"/>
      <c r="E7" s="38" t="s">
        <v>1234</v>
      </c>
      <c r="F7" s="38">
        <v>0</v>
      </c>
      <c r="G7" s="38" t="s">
        <v>1235</v>
      </c>
      <c r="H7" s="38">
        <v>1504</v>
      </c>
      <c r="I7" s="38">
        <v>0</v>
      </c>
      <c r="J7" s="37"/>
    </row>
    <row r="8" spans="1:10" ht="27" customHeight="1" outlineLevel="2" x14ac:dyDescent="0.25">
      <c r="A8" s="9" t="s">
        <v>1232</v>
      </c>
      <c r="B8" s="35" t="s">
        <v>9</v>
      </c>
      <c r="C8" s="39" t="s">
        <v>1237</v>
      </c>
      <c r="D8" s="37"/>
      <c r="E8" s="38" t="s">
        <v>1234</v>
      </c>
      <c r="F8" s="38">
        <v>0</v>
      </c>
      <c r="G8" s="38" t="s">
        <v>1235</v>
      </c>
      <c r="H8" s="38">
        <v>388</v>
      </c>
      <c r="I8" s="38">
        <v>0</v>
      </c>
      <c r="J8" s="37"/>
    </row>
    <row r="9" spans="1:10" ht="27" customHeight="1" outlineLevel="1" x14ac:dyDescent="0.25">
      <c r="A9" s="9">
        <v>1</v>
      </c>
      <c r="B9" s="30" t="s">
        <v>12</v>
      </c>
      <c r="C9" s="31" t="s">
        <v>13</v>
      </c>
      <c r="D9" s="40"/>
      <c r="E9" s="32" t="s">
        <v>11</v>
      </c>
      <c r="F9" s="33" t="s">
        <v>1231</v>
      </c>
      <c r="G9" s="34">
        <v>200</v>
      </c>
      <c r="H9" s="34">
        <v>292</v>
      </c>
      <c r="I9" s="34"/>
      <c r="J9" s="34">
        <v>0</v>
      </c>
    </row>
    <row r="10" spans="1:10" ht="27" customHeight="1" outlineLevel="2" x14ac:dyDescent="0.25">
      <c r="A10" s="9" t="s">
        <v>1232</v>
      </c>
      <c r="B10" s="41" t="s">
        <v>12</v>
      </c>
      <c r="C10" s="36" t="s">
        <v>1233</v>
      </c>
      <c r="D10" s="37"/>
      <c r="E10" s="38" t="s">
        <v>1234</v>
      </c>
      <c r="F10" s="38">
        <v>0</v>
      </c>
      <c r="G10" s="38" t="s">
        <v>1235</v>
      </c>
      <c r="H10" s="38">
        <v>1529</v>
      </c>
      <c r="I10" s="38">
        <v>0</v>
      </c>
      <c r="J10" s="37"/>
    </row>
    <row r="11" spans="1:10" ht="27" customHeight="1" outlineLevel="2" x14ac:dyDescent="0.25">
      <c r="A11" s="9" t="s">
        <v>1232</v>
      </c>
      <c r="B11" s="41" t="s">
        <v>12</v>
      </c>
      <c r="C11" s="39" t="s">
        <v>1238</v>
      </c>
      <c r="D11" s="37"/>
      <c r="E11" s="38" t="s">
        <v>1234</v>
      </c>
      <c r="F11" s="38">
        <v>0</v>
      </c>
      <c r="G11" s="38" t="s">
        <v>1235</v>
      </c>
      <c r="H11" s="38">
        <v>139</v>
      </c>
      <c r="I11" s="38">
        <v>0</v>
      </c>
      <c r="J11" s="37"/>
    </row>
    <row r="12" spans="1:10" ht="27" customHeight="1" outlineLevel="2" x14ac:dyDescent="0.25">
      <c r="A12" s="9" t="s">
        <v>1232</v>
      </c>
      <c r="B12" s="41" t="s">
        <v>12</v>
      </c>
      <c r="C12" s="39" t="s">
        <v>1237</v>
      </c>
      <c r="D12" s="37"/>
      <c r="E12" s="38" t="s">
        <v>1234</v>
      </c>
      <c r="F12" s="38">
        <v>0</v>
      </c>
      <c r="G12" s="38" t="s">
        <v>1235</v>
      </c>
      <c r="H12" s="38">
        <v>388</v>
      </c>
      <c r="I12" s="38">
        <v>0</v>
      </c>
      <c r="J12" s="37"/>
    </row>
    <row r="13" spans="1:10" ht="27" customHeight="1" outlineLevel="2" x14ac:dyDescent="0.25">
      <c r="A13" s="9" t="s">
        <v>1232</v>
      </c>
      <c r="B13" s="41" t="s">
        <v>12</v>
      </c>
      <c r="C13" s="39" t="s">
        <v>1236</v>
      </c>
      <c r="D13" s="37"/>
      <c r="E13" s="38" t="s">
        <v>1234</v>
      </c>
      <c r="F13" s="38">
        <v>0</v>
      </c>
      <c r="G13" s="38" t="s">
        <v>1235</v>
      </c>
      <c r="H13" s="38">
        <v>1504</v>
      </c>
      <c r="I13" s="38">
        <v>0</v>
      </c>
      <c r="J13" s="37"/>
    </row>
    <row r="14" spans="1:10" ht="27" customHeight="1" outlineLevel="1" x14ac:dyDescent="0.25">
      <c r="A14" s="9">
        <v>1</v>
      </c>
      <c r="B14" s="30" t="s">
        <v>14</v>
      </c>
      <c r="C14" s="31" t="s">
        <v>15</v>
      </c>
      <c r="D14" s="40"/>
      <c r="E14" s="32" t="s">
        <v>11</v>
      </c>
      <c r="F14" s="42">
        <v>1</v>
      </c>
      <c r="G14" s="34">
        <v>180</v>
      </c>
      <c r="H14" s="34">
        <v>263</v>
      </c>
      <c r="I14" s="43"/>
      <c r="J14" s="34">
        <v>263</v>
      </c>
    </row>
    <row r="15" spans="1:10" ht="27" customHeight="1" outlineLevel="2" x14ac:dyDescent="0.25">
      <c r="A15" s="9" t="s">
        <v>1232</v>
      </c>
      <c r="B15" s="41" t="s">
        <v>14</v>
      </c>
      <c r="C15" s="39" t="s">
        <v>1233</v>
      </c>
      <c r="D15" s="37"/>
      <c r="E15" s="38" t="s">
        <v>1234</v>
      </c>
      <c r="F15" s="38">
        <v>2E-3</v>
      </c>
      <c r="G15" s="38" t="s">
        <v>1235</v>
      </c>
      <c r="H15" s="38">
        <v>1529</v>
      </c>
      <c r="I15" s="38">
        <v>3.0580000000000003</v>
      </c>
      <c r="J15" s="37"/>
    </row>
    <row r="16" spans="1:10" ht="27" customHeight="1" outlineLevel="2" x14ac:dyDescent="0.25">
      <c r="A16" s="9" t="s">
        <v>1232</v>
      </c>
      <c r="B16" s="41" t="s">
        <v>14</v>
      </c>
      <c r="C16" s="44" t="s">
        <v>1238</v>
      </c>
      <c r="D16" s="37"/>
      <c r="E16" s="38" t="s">
        <v>1234</v>
      </c>
      <c r="F16" s="38">
        <v>5.0000000000000001E-3</v>
      </c>
      <c r="G16" s="38" t="s">
        <v>1235</v>
      </c>
      <c r="H16" s="38">
        <v>139</v>
      </c>
      <c r="I16" s="38">
        <v>0.69500000000000006</v>
      </c>
      <c r="J16" s="37"/>
    </row>
    <row r="17" spans="1:10" ht="27" customHeight="1" outlineLevel="2" x14ac:dyDescent="0.25">
      <c r="A17" s="9" t="s">
        <v>1232</v>
      </c>
      <c r="B17" s="41" t="s">
        <v>14</v>
      </c>
      <c r="C17" s="39" t="s">
        <v>1237</v>
      </c>
      <c r="D17" s="37"/>
      <c r="E17" s="38" t="s">
        <v>1234</v>
      </c>
      <c r="F17" s="38">
        <v>5.9999999999999995E-4</v>
      </c>
      <c r="G17" s="38" t="s">
        <v>1235</v>
      </c>
      <c r="H17" s="38">
        <v>388</v>
      </c>
      <c r="I17" s="38">
        <v>0.23279999999999998</v>
      </c>
      <c r="J17" s="37"/>
    </row>
    <row r="18" spans="1:10" ht="27" customHeight="1" outlineLevel="2" x14ac:dyDescent="0.25">
      <c r="A18" s="9" t="s">
        <v>1232</v>
      </c>
      <c r="B18" s="41" t="s">
        <v>14</v>
      </c>
      <c r="C18" s="39" t="s">
        <v>1239</v>
      </c>
      <c r="D18" s="37"/>
      <c r="E18" s="38" t="s">
        <v>1234</v>
      </c>
      <c r="F18" s="38">
        <v>0.01</v>
      </c>
      <c r="G18" s="38" t="s">
        <v>1235</v>
      </c>
      <c r="H18" s="38">
        <v>13</v>
      </c>
      <c r="I18" s="38">
        <v>0.13</v>
      </c>
      <c r="J18" s="37"/>
    </row>
    <row r="19" spans="1:10" ht="27" customHeight="1" outlineLevel="1" x14ac:dyDescent="0.25">
      <c r="A19" s="9">
        <v>1</v>
      </c>
      <c r="B19" s="30" t="s">
        <v>16</v>
      </c>
      <c r="C19" s="31" t="s">
        <v>17</v>
      </c>
      <c r="D19" s="40"/>
      <c r="E19" s="32" t="s">
        <v>11</v>
      </c>
      <c r="F19" s="33" t="s">
        <v>1231</v>
      </c>
      <c r="G19" s="34">
        <v>120</v>
      </c>
      <c r="H19" s="34">
        <v>175</v>
      </c>
      <c r="I19" s="43"/>
      <c r="J19" s="34">
        <v>0</v>
      </c>
    </row>
    <row r="20" spans="1:10" ht="27" customHeight="1" outlineLevel="2" x14ac:dyDescent="0.25">
      <c r="A20" s="9" t="s">
        <v>1232</v>
      </c>
      <c r="B20" s="41" t="s">
        <v>16</v>
      </c>
      <c r="C20" s="39" t="s">
        <v>1237</v>
      </c>
      <c r="D20" s="37"/>
      <c r="E20" s="38" t="s">
        <v>1234</v>
      </c>
      <c r="F20" s="38">
        <v>0</v>
      </c>
      <c r="G20" s="38" t="s">
        <v>1235</v>
      </c>
      <c r="H20" s="38">
        <v>388</v>
      </c>
      <c r="I20" s="38">
        <v>0</v>
      </c>
      <c r="J20" s="37"/>
    </row>
    <row r="21" spans="1:10" ht="27" customHeight="1" outlineLevel="2" x14ac:dyDescent="0.25">
      <c r="A21" s="9" t="s">
        <v>1232</v>
      </c>
      <c r="B21" s="41" t="s">
        <v>16</v>
      </c>
      <c r="C21" s="39" t="s">
        <v>1239</v>
      </c>
      <c r="D21" s="37"/>
      <c r="E21" s="38" t="s">
        <v>1234</v>
      </c>
      <c r="F21" s="38">
        <v>0</v>
      </c>
      <c r="G21" s="38" t="s">
        <v>1235</v>
      </c>
      <c r="H21" s="38">
        <v>13</v>
      </c>
      <c r="I21" s="38">
        <v>0</v>
      </c>
      <c r="J21" s="37"/>
    </row>
    <row r="22" spans="1:10" ht="27" customHeight="1" outlineLevel="1" x14ac:dyDescent="0.25">
      <c r="A22" s="9">
        <v>1</v>
      </c>
      <c r="B22" s="30" t="s">
        <v>18</v>
      </c>
      <c r="C22" s="31" t="s">
        <v>19</v>
      </c>
      <c r="D22" s="40"/>
      <c r="E22" s="32" t="s">
        <v>11</v>
      </c>
      <c r="F22" s="33" t="s">
        <v>1231</v>
      </c>
      <c r="G22" s="34">
        <v>120</v>
      </c>
      <c r="H22" s="34">
        <v>175</v>
      </c>
      <c r="I22" s="43"/>
      <c r="J22" s="34">
        <v>0</v>
      </c>
    </row>
    <row r="23" spans="1:10" ht="27" customHeight="1" outlineLevel="2" x14ac:dyDescent="0.25">
      <c r="A23" s="9" t="s">
        <v>1232</v>
      </c>
      <c r="B23" s="41" t="s">
        <v>18</v>
      </c>
      <c r="C23" s="39" t="s">
        <v>1239</v>
      </c>
      <c r="D23" s="37"/>
      <c r="E23" s="38" t="s">
        <v>1234</v>
      </c>
      <c r="F23" s="38">
        <v>0</v>
      </c>
      <c r="G23" s="38" t="s">
        <v>1235</v>
      </c>
      <c r="H23" s="38">
        <v>13</v>
      </c>
      <c r="I23" s="38">
        <v>0</v>
      </c>
      <c r="J23" s="37"/>
    </row>
    <row r="24" spans="1:10" ht="27" customHeight="1" outlineLevel="2" x14ac:dyDescent="0.25">
      <c r="A24" s="9" t="s">
        <v>1232</v>
      </c>
      <c r="B24" s="41" t="s">
        <v>18</v>
      </c>
      <c r="C24" s="39" t="s">
        <v>1237</v>
      </c>
      <c r="D24" s="37"/>
      <c r="E24" s="38" t="s">
        <v>1234</v>
      </c>
      <c r="F24" s="38">
        <v>0</v>
      </c>
      <c r="G24" s="38" t="s">
        <v>1235</v>
      </c>
      <c r="H24" s="38">
        <v>388</v>
      </c>
      <c r="I24" s="38">
        <v>0</v>
      </c>
      <c r="J24" s="37"/>
    </row>
    <row r="25" spans="1:10" ht="27" customHeight="1" outlineLevel="2" x14ac:dyDescent="0.25">
      <c r="A25" s="9" t="s">
        <v>1232</v>
      </c>
      <c r="B25" s="41" t="s">
        <v>18</v>
      </c>
      <c r="C25" s="44" t="s">
        <v>1240</v>
      </c>
      <c r="D25" s="37"/>
      <c r="E25" s="38" t="s">
        <v>1234</v>
      </c>
      <c r="F25" s="38">
        <v>0</v>
      </c>
      <c r="G25" s="38" t="s">
        <v>1235</v>
      </c>
      <c r="H25" s="38" t="e">
        <v>#N/A</v>
      </c>
      <c r="I25" s="38" t="e">
        <v>#N/A</v>
      </c>
      <c r="J25" s="37"/>
    </row>
    <row r="26" spans="1:10" ht="27" customHeight="1" outlineLevel="1" x14ac:dyDescent="0.25">
      <c r="A26" s="9">
        <v>1</v>
      </c>
      <c r="B26" s="30" t="s">
        <v>20</v>
      </c>
      <c r="C26" s="31" t="s">
        <v>21</v>
      </c>
      <c r="D26" s="40"/>
      <c r="E26" s="32" t="s">
        <v>11</v>
      </c>
      <c r="F26" s="33" t="s">
        <v>1231</v>
      </c>
      <c r="G26" s="34">
        <v>191.5</v>
      </c>
      <c r="H26" s="34">
        <v>280</v>
      </c>
      <c r="I26" s="43"/>
      <c r="J26" s="34">
        <v>0</v>
      </c>
    </row>
    <row r="27" spans="1:10" ht="27" customHeight="1" outlineLevel="2" x14ac:dyDescent="0.25">
      <c r="A27" s="9" t="s">
        <v>1232</v>
      </c>
      <c r="B27" s="41" t="s">
        <v>20</v>
      </c>
      <c r="C27" s="39" t="s">
        <v>1239</v>
      </c>
      <c r="D27" s="37"/>
      <c r="E27" s="38" t="s">
        <v>1234</v>
      </c>
      <c r="F27" s="38">
        <v>0</v>
      </c>
      <c r="G27" s="38" t="s">
        <v>1235</v>
      </c>
      <c r="H27" s="38">
        <v>13</v>
      </c>
      <c r="I27" s="38">
        <v>0</v>
      </c>
      <c r="J27" s="37"/>
    </row>
    <row r="28" spans="1:10" ht="27" customHeight="1" outlineLevel="1" x14ac:dyDescent="0.25">
      <c r="A28" s="9">
        <v>1</v>
      </c>
      <c r="B28" s="30" t="s">
        <v>22</v>
      </c>
      <c r="C28" s="31" t="s">
        <v>23</v>
      </c>
      <c r="D28" s="40"/>
      <c r="E28" s="32" t="s">
        <v>11</v>
      </c>
      <c r="F28" s="33" t="s">
        <v>1231</v>
      </c>
      <c r="G28" s="34">
        <v>112.5</v>
      </c>
      <c r="H28" s="34">
        <v>164</v>
      </c>
      <c r="I28" s="43"/>
      <c r="J28" s="34">
        <v>0</v>
      </c>
    </row>
    <row r="29" spans="1:10" ht="27" customHeight="1" outlineLevel="2" x14ac:dyDescent="0.25">
      <c r="A29" s="9" t="s">
        <v>1232</v>
      </c>
      <c r="B29" s="41" t="s">
        <v>22</v>
      </c>
      <c r="C29" s="39" t="s">
        <v>1239</v>
      </c>
      <c r="D29" s="37"/>
      <c r="E29" s="38" t="s">
        <v>1234</v>
      </c>
      <c r="F29" s="38">
        <v>0</v>
      </c>
      <c r="G29" s="38" t="s">
        <v>1235</v>
      </c>
      <c r="H29" s="38">
        <v>13</v>
      </c>
      <c r="I29" s="38">
        <v>0</v>
      </c>
      <c r="J29" s="37"/>
    </row>
    <row r="30" spans="1:10" ht="27" customHeight="1" outlineLevel="1" x14ac:dyDescent="0.25">
      <c r="A30" s="9">
        <v>1</v>
      </c>
      <c r="B30" s="30" t="s">
        <v>24</v>
      </c>
      <c r="C30" s="45" t="s">
        <v>25</v>
      </c>
      <c r="D30" s="40"/>
      <c r="E30" s="32" t="s">
        <v>11</v>
      </c>
      <c r="F30" s="33" t="s">
        <v>1231</v>
      </c>
      <c r="G30" s="34">
        <v>90</v>
      </c>
      <c r="H30" s="34">
        <v>131</v>
      </c>
      <c r="I30" s="43"/>
      <c r="J30" s="34">
        <v>0</v>
      </c>
    </row>
    <row r="31" spans="1:10" ht="27" customHeight="1" outlineLevel="2" x14ac:dyDescent="0.25">
      <c r="A31" s="9" t="s">
        <v>1232</v>
      </c>
      <c r="B31" s="41" t="s">
        <v>24</v>
      </c>
      <c r="C31" s="39" t="s">
        <v>1239</v>
      </c>
      <c r="D31" s="37"/>
      <c r="E31" s="38" t="s">
        <v>1234</v>
      </c>
      <c r="F31" s="38">
        <v>0</v>
      </c>
      <c r="G31" s="38" t="s">
        <v>1235</v>
      </c>
      <c r="H31" s="38">
        <v>13</v>
      </c>
      <c r="I31" s="38">
        <v>0</v>
      </c>
      <c r="J31" s="37"/>
    </row>
    <row r="32" spans="1:10" ht="27" customHeight="1" outlineLevel="1" x14ac:dyDescent="0.25">
      <c r="A32" s="9">
        <v>1</v>
      </c>
      <c r="B32" s="30" t="s">
        <v>26</v>
      </c>
      <c r="C32" s="31" t="s">
        <v>27</v>
      </c>
      <c r="D32" s="40"/>
      <c r="E32" s="32" t="s">
        <v>28</v>
      </c>
      <c r="F32" s="33" t="s">
        <v>1231</v>
      </c>
      <c r="G32" s="34">
        <v>264.5</v>
      </c>
      <c r="H32" s="34">
        <v>386</v>
      </c>
      <c r="I32" s="43"/>
      <c r="J32" s="34">
        <v>0</v>
      </c>
    </row>
    <row r="33" spans="1:10" ht="27" customHeight="1" outlineLevel="2" x14ac:dyDescent="0.25">
      <c r="A33" s="9" t="s">
        <v>1232</v>
      </c>
      <c r="B33" s="41" t="s">
        <v>26</v>
      </c>
      <c r="C33" s="39" t="s">
        <v>1239</v>
      </c>
      <c r="D33" s="37"/>
      <c r="E33" s="38" t="s">
        <v>1234</v>
      </c>
      <c r="F33" s="38">
        <v>0</v>
      </c>
      <c r="G33" s="38" t="s">
        <v>1235</v>
      </c>
      <c r="H33" s="38">
        <v>13</v>
      </c>
      <c r="I33" s="38">
        <v>0</v>
      </c>
      <c r="J33" s="37"/>
    </row>
    <row r="34" spans="1:10" ht="27" customHeight="1" outlineLevel="1" x14ac:dyDescent="0.25">
      <c r="A34" s="9">
        <v>1</v>
      </c>
      <c r="B34" s="30" t="s">
        <v>29</v>
      </c>
      <c r="C34" s="31" t="s">
        <v>30</v>
      </c>
      <c r="D34" s="40"/>
      <c r="E34" s="32" t="s">
        <v>31</v>
      </c>
      <c r="F34" s="33" t="s">
        <v>1231</v>
      </c>
      <c r="G34" s="34">
        <v>54</v>
      </c>
      <c r="H34" s="34">
        <v>79</v>
      </c>
      <c r="I34" s="43"/>
      <c r="J34" s="34">
        <v>0</v>
      </c>
    </row>
    <row r="35" spans="1:10" ht="27" customHeight="1" outlineLevel="2" x14ac:dyDescent="0.25">
      <c r="A35" s="9" t="s">
        <v>1232</v>
      </c>
      <c r="B35" s="35" t="s">
        <v>29</v>
      </c>
      <c r="C35" s="39" t="s">
        <v>1239</v>
      </c>
      <c r="D35" s="37"/>
      <c r="E35" s="38" t="s">
        <v>1234</v>
      </c>
      <c r="F35" s="38">
        <v>0</v>
      </c>
      <c r="G35" s="38" t="s">
        <v>1235</v>
      </c>
      <c r="H35" s="38">
        <v>13</v>
      </c>
      <c r="I35" s="38">
        <v>0</v>
      </c>
      <c r="J35" s="37"/>
    </row>
    <row r="36" spans="1:10" ht="27" customHeight="1" outlineLevel="1" x14ac:dyDescent="0.25">
      <c r="A36" s="9">
        <v>1</v>
      </c>
      <c r="B36" s="30" t="s">
        <v>32</v>
      </c>
      <c r="C36" s="31" t="s">
        <v>33</v>
      </c>
      <c r="D36" s="40"/>
      <c r="E36" s="32" t="s">
        <v>31</v>
      </c>
      <c r="F36" s="33" t="s">
        <v>1231</v>
      </c>
      <c r="G36" s="34">
        <v>256</v>
      </c>
      <c r="H36" s="34">
        <v>374</v>
      </c>
      <c r="I36" s="43"/>
      <c r="J36" s="34">
        <v>0</v>
      </c>
    </row>
    <row r="37" spans="1:10" ht="27" customHeight="1" outlineLevel="2" x14ac:dyDescent="0.25">
      <c r="A37" s="9" t="s">
        <v>1232</v>
      </c>
      <c r="B37" s="35" t="s">
        <v>32</v>
      </c>
      <c r="C37" s="39" t="s">
        <v>1239</v>
      </c>
      <c r="D37" s="37"/>
      <c r="E37" s="38" t="s">
        <v>1234</v>
      </c>
      <c r="F37" s="38">
        <v>0</v>
      </c>
      <c r="G37" s="38" t="s">
        <v>1235</v>
      </c>
      <c r="H37" s="38">
        <v>13</v>
      </c>
      <c r="I37" s="38">
        <v>0</v>
      </c>
      <c r="J37" s="37"/>
    </row>
    <row r="38" spans="1:10" ht="27" customHeight="1" outlineLevel="2" x14ac:dyDescent="0.25">
      <c r="A38" s="9" t="s">
        <v>1232</v>
      </c>
      <c r="B38" s="35" t="s">
        <v>32</v>
      </c>
      <c r="C38" s="44" t="s">
        <v>1241</v>
      </c>
      <c r="D38" s="37"/>
      <c r="E38" s="38" t="s">
        <v>1234</v>
      </c>
      <c r="F38" s="38">
        <v>0</v>
      </c>
      <c r="G38" s="38" t="s">
        <v>1235</v>
      </c>
      <c r="H38" s="38">
        <v>30</v>
      </c>
      <c r="I38" s="38">
        <v>0</v>
      </c>
      <c r="J38" s="37"/>
    </row>
    <row r="39" spans="1:10" ht="27" customHeight="1" outlineLevel="1" x14ac:dyDescent="0.25">
      <c r="A39" s="9">
        <v>1</v>
      </c>
      <c r="B39" s="30" t="s">
        <v>34</v>
      </c>
      <c r="C39" s="31" t="s">
        <v>35</v>
      </c>
      <c r="D39" s="40"/>
      <c r="E39" s="32" t="s">
        <v>11</v>
      </c>
      <c r="F39" s="33" t="s">
        <v>1231</v>
      </c>
      <c r="G39" s="34">
        <v>270</v>
      </c>
      <c r="H39" s="34">
        <v>0</v>
      </c>
      <c r="I39" s="43"/>
      <c r="J39" s="34">
        <v>0</v>
      </c>
    </row>
    <row r="40" spans="1:10" ht="18.75" customHeight="1" outlineLevel="1" x14ac:dyDescent="0.25">
      <c r="A40" s="23"/>
      <c r="B40" s="46"/>
      <c r="C40" s="47" t="s">
        <v>36</v>
      </c>
      <c r="D40" s="48"/>
      <c r="E40" s="49"/>
      <c r="F40" s="50"/>
      <c r="G40" s="51"/>
      <c r="H40" s="52"/>
      <c r="I40" s="52" t="e">
        <v>#N/A</v>
      </c>
      <c r="J40" s="52">
        <v>263</v>
      </c>
    </row>
    <row r="41" spans="1:10" ht="18.75" customHeight="1" outlineLevel="1" x14ac:dyDescent="0.25">
      <c r="A41" s="23"/>
      <c r="B41" s="25" t="s">
        <v>37</v>
      </c>
      <c r="C41" s="10" t="s">
        <v>38</v>
      </c>
      <c r="D41" s="53"/>
      <c r="E41" s="10"/>
      <c r="F41" s="28"/>
      <c r="G41" s="27"/>
      <c r="H41" s="29"/>
      <c r="I41" s="24" t="s">
        <v>1230</v>
      </c>
      <c r="J41" s="24" t="s">
        <v>1230</v>
      </c>
    </row>
    <row r="42" spans="1:10" ht="27" customHeight="1" outlineLevel="1" x14ac:dyDescent="0.25">
      <c r="A42" s="9">
        <v>1</v>
      </c>
      <c r="B42" s="30" t="s">
        <v>39</v>
      </c>
      <c r="C42" s="31" t="s">
        <v>40</v>
      </c>
      <c r="D42" s="40"/>
      <c r="E42" s="32" t="s">
        <v>11</v>
      </c>
      <c r="F42" s="33" t="s">
        <v>1231</v>
      </c>
      <c r="G42" s="34">
        <v>250</v>
      </c>
      <c r="H42" s="34">
        <v>365</v>
      </c>
      <c r="I42" s="43"/>
      <c r="J42" s="34">
        <v>0</v>
      </c>
    </row>
    <row r="43" spans="1:10" ht="27" customHeight="1" outlineLevel="2" x14ac:dyDescent="0.25">
      <c r="A43" s="9" t="s">
        <v>1232</v>
      </c>
      <c r="B43" s="41" t="s">
        <v>39</v>
      </c>
      <c r="C43" s="39" t="s">
        <v>1239</v>
      </c>
      <c r="D43" s="37"/>
      <c r="E43" s="38" t="s">
        <v>1234</v>
      </c>
      <c r="F43" s="38">
        <v>0</v>
      </c>
      <c r="G43" s="38" t="s">
        <v>1235</v>
      </c>
      <c r="H43" s="38">
        <v>13</v>
      </c>
      <c r="I43" s="38">
        <v>0</v>
      </c>
      <c r="J43" s="37"/>
    </row>
    <row r="44" spans="1:10" ht="27" customHeight="1" outlineLevel="1" x14ac:dyDescent="0.25">
      <c r="A44" s="9">
        <v>1</v>
      </c>
      <c r="B44" s="30" t="s">
        <v>41</v>
      </c>
      <c r="C44" s="31" t="s">
        <v>42</v>
      </c>
      <c r="D44" s="40"/>
      <c r="E44" s="32" t="s">
        <v>11</v>
      </c>
      <c r="F44" s="33" t="s">
        <v>1231</v>
      </c>
      <c r="G44" s="34">
        <v>340</v>
      </c>
      <c r="H44" s="34">
        <v>496</v>
      </c>
      <c r="I44" s="43"/>
      <c r="J44" s="34">
        <v>0</v>
      </c>
    </row>
    <row r="45" spans="1:10" ht="27" customHeight="1" outlineLevel="2" x14ac:dyDescent="0.25">
      <c r="A45" s="9" t="s">
        <v>1232</v>
      </c>
      <c r="B45" s="41" t="s">
        <v>41</v>
      </c>
      <c r="C45" s="39" t="s">
        <v>1239</v>
      </c>
      <c r="D45" s="37"/>
      <c r="E45" s="38" t="s">
        <v>1234</v>
      </c>
      <c r="F45" s="38">
        <v>0</v>
      </c>
      <c r="G45" s="38" t="s">
        <v>1235</v>
      </c>
      <c r="H45" s="38">
        <v>13</v>
      </c>
      <c r="I45" s="38">
        <v>0</v>
      </c>
      <c r="J45" s="37"/>
    </row>
    <row r="46" spans="1:10" ht="27" customHeight="1" outlineLevel="2" x14ac:dyDescent="0.25">
      <c r="A46" s="9" t="s">
        <v>1232</v>
      </c>
      <c r="B46" s="41" t="s">
        <v>41</v>
      </c>
      <c r="C46" s="44" t="s">
        <v>1238</v>
      </c>
      <c r="D46" s="37"/>
      <c r="E46" s="38" t="s">
        <v>1234</v>
      </c>
      <c r="F46" s="38">
        <v>0</v>
      </c>
      <c r="G46" s="38" t="s">
        <v>1235</v>
      </c>
      <c r="H46" s="38">
        <v>139</v>
      </c>
      <c r="I46" s="38">
        <v>0</v>
      </c>
      <c r="J46" s="37"/>
    </row>
    <row r="47" spans="1:10" ht="27" customHeight="1" outlineLevel="1" x14ac:dyDescent="0.25">
      <c r="A47" s="54">
        <v>1</v>
      </c>
      <c r="B47" s="30" t="s">
        <v>43</v>
      </c>
      <c r="C47" s="31" t="s">
        <v>44</v>
      </c>
      <c r="D47" s="40"/>
      <c r="E47" s="32" t="s">
        <v>11</v>
      </c>
      <c r="F47" s="33" t="s">
        <v>1231</v>
      </c>
      <c r="G47" s="34">
        <v>390</v>
      </c>
      <c r="H47" s="34">
        <v>569</v>
      </c>
      <c r="I47" s="43"/>
      <c r="J47" s="34">
        <v>0</v>
      </c>
    </row>
    <row r="48" spans="1:10" ht="27" customHeight="1" outlineLevel="2" x14ac:dyDescent="0.25">
      <c r="A48" s="9" t="s">
        <v>1232</v>
      </c>
      <c r="B48" s="35" t="s">
        <v>43</v>
      </c>
      <c r="C48" s="39" t="s">
        <v>1239</v>
      </c>
      <c r="D48" s="37"/>
      <c r="E48" s="38" t="s">
        <v>1234</v>
      </c>
      <c r="F48" s="38">
        <v>0</v>
      </c>
      <c r="G48" s="38" t="s">
        <v>1235</v>
      </c>
      <c r="H48" s="38">
        <v>13</v>
      </c>
      <c r="I48" s="38">
        <v>0</v>
      </c>
      <c r="J48" s="37"/>
    </row>
    <row r="49" spans="1:10" ht="27" customHeight="1" outlineLevel="2" x14ac:dyDescent="0.25">
      <c r="A49" s="9" t="s">
        <v>1232</v>
      </c>
      <c r="B49" s="35" t="s">
        <v>43</v>
      </c>
      <c r="C49" s="44" t="s">
        <v>1238</v>
      </c>
      <c r="D49" s="37"/>
      <c r="E49" s="38" t="s">
        <v>1234</v>
      </c>
      <c r="F49" s="38">
        <v>0</v>
      </c>
      <c r="G49" s="38" t="s">
        <v>1235</v>
      </c>
      <c r="H49" s="38">
        <v>139</v>
      </c>
      <c r="I49" s="38">
        <v>0</v>
      </c>
      <c r="J49" s="37"/>
    </row>
    <row r="50" spans="1:10" ht="27" customHeight="1" outlineLevel="1" x14ac:dyDescent="0.25">
      <c r="A50" s="9">
        <v>1</v>
      </c>
      <c r="B50" s="30" t="s">
        <v>45</v>
      </c>
      <c r="C50" s="31" t="s">
        <v>46</v>
      </c>
      <c r="D50" s="40"/>
      <c r="E50" s="32" t="s">
        <v>11</v>
      </c>
      <c r="F50" s="33" t="s">
        <v>1231</v>
      </c>
      <c r="G50" s="34">
        <v>1200</v>
      </c>
      <c r="H50" s="34">
        <v>1752</v>
      </c>
      <c r="I50" s="43"/>
      <c r="J50" s="34">
        <v>0</v>
      </c>
    </row>
    <row r="51" spans="1:10" ht="27" customHeight="1" outlineLevel="2" x14ac:dyDescent="0.25">
      <c r="A51" s="9" t="s">
        <v>1232</v>
      </c>
      <c r="B51" s="35" t="s">
        <v>45</v>
      </c>
      <c r="C51" s="39" t="s">
        <v>1239</v>
      </c>
      <c r="D51" s="37"/>
      <c r="E51" s="38" t="s">
        <v>1234</v>
      </c>
      <c r="F51" s="38">
        <v>0</v>
      </c>
      <c r="G51" s="38" t="s">
        <v>1235</v>
      </c>
      <c r="H51" s="38">
        <v>13</v>
      </c>
      <c r="I51" s="38">
        <v>0</v>
      </c>
      <c r="J51" s="37"/>
    </row>
    <row r="52" spans="1:10" ht="27" customHeight="1" outlineLevel="2" x14ac:dyDescent="0.25">
      <c r="A52" s="9" t="s">
        <v>1232</v>
      </c>
      <c r="B52" s="35" t="s">
        <v>45</v>
      </c>
      <c r="C52" s="44" t="s">
        <v>1238</v>
      </c>
      <c r="D52" s="37"/>
      <c r="E52" s="38" t="s">
        <v>1234</v>
      </c>
      <c r="F52" s="38">
        <v>0</v>
      </c>
      <c r="G52" s="38" t="s">
        <v>1235</v>
      </c>
      <c r="H52" s="38">
        <v>139</v>
      </c>
      <c r="I52" s="38">
        <v>0</v>
      </c>
      <c r="J52" s="37"/>
    </row>
    <row r="53" spans="1:10" ht="27" customHeight="1" outlineLevel="1" x14ac:dyDescent="0.25">
      <c r="A53" s="9">
        <v>1</v>
      </c>
      <c r="B53" s="30" t="s">
        <v>47</v>
      </c>
      <c r="C53" s="31" t="s">
        <v>48</v>
      </c>
      <c r="D53" s="40"/>
      <c r="E53" s="32" t="s">
        <v>31</v>
      </c>
      <c r="F53" s="33" t="s">
        <v>1231</v>
      </c>
      <c r="G53" s="34">
        <v>220</v>
      </c>
      <c r="H53" s="34">
        <v>321</v>
      </c>
      <c r="I53" s="43"/>
      <c r="J53" s="34">
        <v>0</v>
      </c>
    </row>
    <row r="54" spans="1:10" ht="27" customHeight="1" outlineLevel="2" x14ac:dyDescent="0.25">
      <c r="A54" s="9" t="s">
        <v>1232</v>
      </c>
      <c r="B54" s="35" t="s">
        <v>47</v>
      </c>
      <c r="C54" s="39" t="s">
        <v>1239</v>
      </c>
      <c r="D54" s="37"/>
      <c r="E54" s="38" t="s">
        <v>1234</v>
      </c>
      <c r="F54" s="38">
        <v>0</v>
      </c>
      <c r="G54" s="38" t="s">
        <v>1235</v>
      </c>
      <c r="H54" s="38">
        <v>13</v>
      </c>
      <c r="I54" s="38">
        <v>0</v>
      </c>
      <c r="J54" s="37"/>
    </row>
    <row r="55" spans="1:10" ht="27" customHeight="1" outlineLevel="1" x14ac:dyDescent="0.25">
      <c r="A55" s="9">
        <v>1</v>
      </c>
      <c r="B55" s="30" t="s">
        <v>49</v>
      </c>
      <c r="C55" s="31" t="s">
        <v>50</v>
      </c>
      <c r="D55" s="40"/>
      <c r="E55" s="32" t="s">
        <v>11</v>
      </c>
      <c r="F55" s="33" t="s">
        <v>1231</v>
      </c>
      <c r="G55" s="34">
        <v>150</v>
      </c>
      <c r="H55" s="34">
        <v>219</v>
      </c>
      <c r="I55" s="43"/>
      <c r="J55" s="34">
        <v>0</v>
      </c>
    </row>
    <row r="56" spans="1:10" ht="27" customHeight="1" outlineLevel="2" x14ac:dyDescent="0.25">
      <c r="A56" s="9" t="s">
        <v>1232</v>
      </c>
      <c r="B56" s="35" t="s">
        <v>49</v>
      </c>
      <c r="C56" s="39" t="s">
        <v>1239</v>
      </c>
      <c r="D56" s="37"/>
      <c r="E56" s="38" t="s">
        <v>1234</v>
      </c>
      <c r="F56" s="38">
        <v>0</v>
      </c>
      <c r="G56" s="38" t="s">
        <v>1235</v>
      </c>
      <c r="H56" s="38">
        <v>13</v>
      </c>
      <c r="I56" s="38">
        <v>0</v>
      </c>
      <c r="J56" s="37"/>
    </row>
    <row r="57" spans="1:10" ht="27" customHeight="1" outlineLevel="1" x14ac:dyDescent="0.25">
      <c r="A57" s="9">
        <v>1</v>
      </c>
      <c r="B57" s="30" t="s">
        <v>51</v>
      </c>
      <c r="C57" s="31" t="s">
        <v>52</v>
      </c>
      <c r="D57" s="40"/>
      <c r="E57" s="32" t="s">
        <v>11</v>
      </c>
      <c r="F57" s="33" t="s">
        <v>1231</v>
      </c>
      <c r="G57" s="34">
        <v>270</v>
      </c>
      <c r="H57" s="34">
        <v>394</v>
      </c>
      <c r="I57" s="43"/>
      <c r="J57" s="34">
        <v>0</v>
      </c>
    </row>
    <row r="58" spans="1:10" ht="27" customHeight="1" outlineLevel="2" x14ac:dyDescent="0.25">
      <c r="A58" s="9" t="s">
        <v>1232</v>
      </c>
      <c r="B58" s="35" t="s">
        <v>51</v>
      </c>
      <c r="C58" s="39" t="s">
        <v>1239</v>
      </c>
      <c r="D58" s="37"/>
      <c r="E58" s="38" t="s">
        <v>1234</v>
      </c>
      <c r="F58" s="38">
        <v>0</v>
      </c>
      <c r="G58" s="38" t="s">
        <v>1235</v>
      </c>
      <c r="H58" s="38">
        <v>13</v>
      </c>
      <c r="I58" s="38">
        <v>0</v>
      </c>
      <c r="J58" s="37"/>
    </row>
    <row r="59" spans="1:10" ht="27" customHeight="1" outlineLevel="2" x14ac:dyDescent="0.25">
      <c r="A59" s="9" t="s">
        <v>1232</v>
      </c>
      <c r="B59" s="35" t="s">
        <v>51</v>
      </c>
      <c r="C59" s="44" t="s">
        <v>1238</v>
      </c>
      <c r="D59" s="37"/>
      <c r="E59" s="38" t="s">
        <v>1234</v>
      </c>
      <c r="F59" s="38">
        <v>0</v>
      </c>
      <c r="G59" s="38" t="s">
        <v>1235</v>
      </c>
      <c r="H59" s="38">
        <v>139</v>
      </c>
      <c r="I59" s="38">
        <v>0</v>
      </c>
      <c r="J59" s="37"/>
    </row>
    <row r="60" spans="1:10" ht="27" customHeight="1" outlineLevel="1" x14ac:dyDescent="0.25">
      <c r="A60" s="9">
        <v>1</v>
      </c>
      <c r="B60" s="30" t="s">
        <v>53</v>
      </c>
      <c r="C60" s="31" t="s">
        <v>54</v>
      </c>
      <c r="D60" s="40"/>
      <c r="E60" s="32" t="s">
        <v>11</v>
      </c>
      <c r="F60" s="33" t="s">
        <v>1231</v>
      </c>
      <c r="G60" s="34">
        <v>60</v>
      </c>
      <c r="H60" s="34">
        <v>88</v>
      </c>
      <c r="I60" s="43"/>
      <c r="J60" s="34">
        <v>0</v>
      </c>
    </row>
    <row r="61" spans="1:10" ht="27" customHeight="1" outlineLevel="2" x14ac:dyDescent="0.25">
      <c r="A61" s="9" t="s">
        <v>1232</v>
      </c>
      <c r="B61" s="35" t="s">
        <v>53</v>
      </c>
      <c r="C61" s="39" t="s">
        <v>1239</v>
      </c>
      <c r="D61" s="37"/>
      <c r="E61" s="38" t="s">
        <v>1234</v>
      </c>
      <c r="F61" s="38">
        <v>0</v>
      </c>
      <c r="G61" s="38" t="s">
        <v>1235</v>
      </c>
      <c r="H61" s="38">
        <v>13</v>
      </c>
      <c r="I61" s="38">
        <v>0</v>
      </c>
      <c r="J61" s="37"/>
    </row>
    <row r="62" spans="1:10" ht="27" customHeight="1" outlineLevel="1" x14ac:dyDescent="0.25">
      <c r="A62" s="9">
        <v>1</v>
      </c>
      <c r="B62" s="30" t="s">
        <v>55</v>
      </c>
      <c r="C62" s="31" t="s">
        <v>56</v>
      </c>
      <c r="D62" s="40"/>
      <c r="E62" s="32" t="s">
        <v>11</v>
      </c>
      <c r="F62" s="33" t="s">
        <v>1231</v>
      </c>
      <c r="G62" s="34">
        <v>215</v>
      </c>
      <c r="H62" s="34">
        <v>314</v>
      </c>
      <c r="I62" s="43"/>
      <c r="J62" s="34">
        <v>0</v>
      </c>
    </row>
    <row r="63" spans="1:10" ht="27" customHeight="1" outlineLevel="2" x14ac:dyDescent="0.25">
      <c r="A63" s="9" t="s">
        <v>1232</v>
      </c>
      <c r="B63" s="35" t="s">
        <v>55</v>
      </c>
      <c r="C63" s="39" t="s">
        <v>1239</v>
      </c>
      <c r="D63" s="37"/>
      <c r="E63" s="38" t="s">
        <v>1234</v>
      </c>
      <c r="F63" s="38">
        <v>0</v>
      </c>
      <c r="G63" s="38" t="s">
        <v>1235</v>
      </c>
      <c r="H63" s="38">
        <v>13</v>
      </c>
      <c r="I63" s="38">
        <v>0</v>
      </c>
      <c r="J63" s="37"/>
    </row>
    <row r="64" spans="1:10" ht="27" customHeight="1" outlineLevel="2" x14ac:dyDescent="0.25">
      <c r="A64" s="9" t="s">
        <v>1232</v>
      </c>
      <c r="B64" s="35" t="s">
        <v>55</v>
      </c>
      <c r="C64" s="39" t="s">
        <v>1233</v>
      </c>
      <c r="D64" s="37"/>
      <c r="E64" s="38" t="s">
        <v>1234</v>
      </c>
      <c r="F64" s="38">
        <v>0</v>
      </c>
      <c r="G64" s="38" t="s">
        <v>1235</v>
      </c>
      <c r="H64" s="38">
        <v>1529</v>
      </c>
      <c r="I64" s="38">
        <v>0</v>
      </c>
      <c r="J64" s="37"/>
    </row>
    <row r="65" spans="1:10" ht="27" customHeight="1" outlineLevel="2" x14ac:dyDescent="0.25">
      <c r="A65" s="9" t="s">
        <v>1232</v>
      </c>
      <c r="B65" s="35" t="s">
        <v>55</v>
      </c>
      <c r="C65" s="39" t="s">
        <v>1236</v>
      </c>
      <c r="D65" s="37"/>
      <c r="E65" s="38" t="s">
        <v>1234</v>
      </c>
      <c r="F65" s="38">
        <v>0</v>
      </c>
      <c r="G65" s="38" t="s">
        <v>1235</v>
      </c>
      <c r="H65" s="38">
        <v>1504</v>
      </c>
      <c r="I65" s="38">
        <v>0</v>
      </c>
      <c r="J65" s="37"/>
    </row>
    <row r="66" spans="1:10" ht="27" customHeight="1" outlineLevel="2" x14ac:dyDescent="0.25">
      <c r="A66" s="9" t="s">
        <v>1232</v>
      </c>
      <c r="B66" s="35" t="s">
        <v>55</v>
      </c>
      <c r="C66" s="39" t="s">
        <v>1237</v>
      </c>
      <c r="D66" s="37"/>
      <c r="E66" s="38" t="s">
        <v>1234</v>
      </c>
      <c r="F66" s="38">
        <v>0</v>
      </c>
      <c r="G66" s="38" t="s">
        <v>1235</v>
      </c>
      <c r="H66" s="38">
        <v>388</v>
      </c>
      <c r="I66" s="38">
        <v>0</v>
      </c>
      <c r="J66" s="37"/>
    </row>
    <row r="67" spans="1:10" ht="27" customHeight="1" outlineLevel="1" x14ac:dyDescent="0.25">
      <c r="A67" s="9">
        <v>1</v>
      </c>
      <c r="B67" s="30" t="s">
        <v>57</v>
      </c>
      <c r="C67" s="31" t="s">
        <v>58</v>
      </c>
      <c r="D67" s="40"/>
      <c r="E67" s="32" t="s">
        <v>31</v>
      </c>
      <c r="F67" s="33" t="s">
        <v>1231</v>
      </c>
      <c r="G67" s="34">
        <v>99</v>
      </c>
      <c r="H67" s="34">
        <v>145</v>
      </c>
      <c r="I67" s="43"/>
      <c r="J67" s="34">
        <v>0</v>
      </c>
    </row>
    <row r="68" spans="1:10" ht="27" customHeight="1" outlineLevel="2" x14ac:dyDescent="0.25">
      <c r="A68" s="9" t="s">
        <v>1232</v>
      </c>
      <c r="B68" s="35" t="s">
        <v>57</v>
      </c>
      <c r="C68" s="39" t="s">
        <v>1239</v>
      </c>
      <c r="D68" s="37"/>
      <c r="E68" s="38" t="s">
        <v>1234</v>
      </c>
      <c r="F68" s="38">
        <v>0</v>
      </c>
      <c r="G68" s="38" t="s">
        <v>1235</v>
      </c>
      <c r="H68" s="38">
        <v>13</v>
      </c>
      <c r="I68" s="38">
        <v>0</v>
      </c>
      <c r="J68" s="37"/>
    </row>
    <row r="69" spans="1:10" ht="27" customHeight="1" outlineLevel="1" x14ac:dyDescent="0.25">
      <c r="A69" s="9">
        <v>1</v>
      </c>
      <c r="B69" s="30" t="s">
        <v>59</v>
      </c>
      <c r="C69" s="31" t="s">
        <v>60</v>
      </c>
      <c r="D69" s="40"/>
      <c r="E69" s="32" t="s">
        <v>31</v>
      </c>
      <c r="F69" s="33" t="s">
        <v>1231</v>
      </c>
      <c r="G69" s="34">
        <v>26.5</v>
      </c>
      <c r="H69" s="34">
        <v>39</v>
      </c>
      <c r="I69" s="43"/>
      <c r="J69" s="34">
        <v>0</v>
      </c>
    </row>
    <row r="70" spans="1:10" ht="27" customHeight="1" outlineLevel="2" x14ac:dyDescent="0.25">
      <c r="A70" s="9" t="s">
        <v>1232</v>
      </c>
      <c r="B70" s="35" t="s">
        <v>57</v>
      </c>
      <c r="C70" s="39" t="s">
        <v>1239</v>
      </c>
      <c r="D70" s="37"/>
      <c r="E70" s="38" t="s">
        <v>1234</v>
      </c>
      <c r="F70" s="38">
        <v>0</v>
      </c>
      <c r="G70" s="38" t="s">
        <v>1235</v>
      </c>
      <c r="H70" s="38">
        <v>13</v>
      </c>
      <c r="I70" s="38">
        <v>0</v>
      </c>
      <c r="J70" s="37"/>
    </row>
    <row r="71" spans="1:10" ht="27" customHeight="1" outlineLevel="1" x14ac:dyDescent="0.25">
      <c r="A71" s="9">
        <v>1</v>
      </c>
      <c r="B71" s="30" t="s">
        <v>61</v>
      </c>
      <c r="C71" s="31" t="s">
        <v>62</v>
      </c>
      <c r="D71" s="40"/>
      <c r="E71" s="32" t="s">
        <v>28</v>
      </c>
      <c r="F71" s="33" t="s">
        <v>1231</v>
      </c>
      <c r="G71" s="34">
        <v>400</v>
      </c>
      <c r="H71" s="34">
        <v>584</v>
      </c>
      <c r="I71" s="43"/>
      <c r="J71" s="34">
        <v>0</v>
      </c>
    </row>
    <row r="72" spans="1:10" ht="27" customHeight="1" outlineLevel="2" x14ac:dyDescent="0.25">
      <c r="A72" s="9" t="s">
        <v>1232</v>
      </c>
      <c r="B72" s="35" t="s">
        <v>61</v>
      </c>
      <c r="C72" s="39" t="s">
        <v>1239</v>
      </c>
      <c r="D72" s="37"/>
      <c r="E72" s="38" t="s">
        <v>1234</v>
      </c>
      <c r="F72" s="38">
        <v>0</v>
      </c>
      <c r="G72" s="38" t="s">
        <v>1235</v>
      </c>
      <c r="H72" s="38">
        <v>13</v>
      </c>
      <c r="I72" s="38">
        <v>0</v>
      </c>
      <c r="J72" s="37"/>
    </row>
    <row r="73" spans="1:10" ht="27" customHeight="1" outlineLevel="1" x14ac:dyDescent="0.25">
      <c r="A73" s="9">
        <v>1</v>
      </c>
      <c r="B73" s="30" t="s">
        <v>63</v>
      </c>
      <c r="C73" s="31" t="s">
        <v>64</v>
      </c>
      <c r="D73" s="40"/>
      <c r="E73" s="32" t="s">
        <v>28</v>
      </c>
      <c r="F73" s="33" t="s">
        <v>1231</v>
      </c>
      <c r="G73" s="34">
        <v>600</v>
      </c>
      <c r="H73" s="34">
        <v>876</v>
      </c>
      <c r="I73" s="43"/>
      <c r="J73" s="34">
        <v>0</v>
      </c>
    </row>
    <row r="74" spans="1:10" ht="27" customHeight="1" outlineLevel="2" x14ac:dyDescent="0.25">
      <c r="A74" s="9" t="s">
        <v>1232</v>
      </c>
      <c r="B74" s="35" t="s">
        <v>63</v>
      </c>
      <c r="C74" s="39" t="s">
        <v>1239</v>
      </c>
      <c r="D74" s="37"/>
      <c r="E74" s="38" t="s">
        <v>1234</v>
      </c>
      <c r="F74" s="38">
        <v>0</v>
      </c>
      <c r="G74" s="38" t="s">
        <v>1235</v>
      </c>
      <c r="H74" s="38">
        <v>13</v>
      </c>
      <c r="I74" s="38">
        <v>0</v>
      </c>
      <c r="J74" s="37"/>
    </row>
    <row r="75" spans="1:10" ht="27" customHeight="1" outlineLevel="1" x14ac:dyDescent="0.25">
      <c r="A75" s="9">
        <v>1</v>
      </c>
      <c r="B75" s="30" t="s">
        <v>65</v>
      </c>
      <c r="C75" s="31" t="s">
        <v>66</v>
      </c>
      <c r="D75" s="40"/>
      <c r="E75" s="32" t="s">
        <v>11</v>
      </c>
      <c r="F75" s="33" t="s">
        <v>1231</v>
      </c>
      <c r="G75" s="34">
        <v>153</v>
      </c>
      <c r="H75" s="34">
        <v>223</v>
      </c>
      <c r="I75" s="43"/>
      <c r="J75" s="34">
        <v>0</v>
      </c>
    </row>
    <row r="76" spans="1:10" ht="27" customHeight="1" outlineLevel="2" x14ac:dyDescent="0.25">
      <c r="A76" s="9" t="s">
        <v>1232</v>
      </c>
      <c r="B76" s="35" t="s">
        <v>65</v>
      </c>
      <c r="C76" s="39" t="s">
        <v>1239</v>
      </c>
      <c r="D76" s="37"/>
      <c r="E76" s="38" t="s">
        <v>1234</v>
      </c>
      <c r="F76" s="38">
        <v>0</v>
      </c>
      <c r="G76" s="38" t="s">
        <v>1235</v>
      </c>
      <c r="H76" s="38">
        <v>13</v>
      </c>
      <c r="I76" s="38">
        <v>0</v>
      </c>
      <c r="J76" s="37"/>
    </row>
    <row r="77" spans="1:10" ht="27" customHeight="1" outlineLevel="1" x14ac:dyDescent="0.25">
      <c r="A77" s="9">
        <v>1</v>
      </c>
      <c r="B77" s="30" t="s">
        <v>67</v>
      </c>
      <c r="C77" s="31" t="s">
        <v>68</v>
      </c>
      <c r="D77" s="40"/>
      <c r="E77" s="32" t="s">
        <v>11</v>
      </c>
      <c r="F77" s="33" t="s">
        <v>1231</v>
      </c>
      <c r="G77" s="34">
        <v>120</v>
      </c>
      <c r="H77" s="34">
        <v>175</v>
      </c>
      <c r="I77" s="43"/>
      <c r="J77" s="34">
        <v>0</v>
      </c>
    </row>
    <row r="78" spans="1:10" ht="27" customHeight="1" outlineLevel="2" x14ac:dyDescent="0.25">
      <c r="A78" s="9" t="s">
        <v>1232</v>
      </c>
      <c r="B78" s="35" t="s">
        <v>67</v>
      </c>
      <c r="C78" s="39" t="s">
        <v>1233</v>
      </c>
      <c r="D78" s="37"/>
      <c r="E78" s="38" t="s">
        <v>1234</v>
      </c>
      <c r="F78" s="38">
        <v>0</v>
      </c>
      <c r="G78" s="38" t="s">
        <v>1235</v>
      </c>
      <c r="H78" s="38">
        <v>1529</v>
      </c>
      <c r="I78" s="38">
        <v>0</v>
      </c>
      <c r="J78" s="37"/>
    </row>
    <row r="79" spans="1:10" ht="27" customHeight="1" outlineLevel="2" x14ac:dyDescent="0.25">
      <c r="A79" s="9" t="s">
        <v>1232</v>
      </c>
      <c r="B79" s="35" t="s">
        <v>67</v>
      </c>
      <c r="C79" s="44" t="s">
        <v>1238</v>
      </c>
      <c r="D79" s="37"/>
      <c r="E79" s="38" t="s">
        <v>1234</v>
      </c>
      <c r="F79" s="38">
        <v>0</v>
      </c>
      <c r="G79" s="38" t="s">
        <v>1235</v>
      </c>
      <c r="H79" s="38">
        <v>139</v>
      </c>
      <c r="I79" s="38">
        <v>0</v>
      </c>
      <c r="J79" s="37"/>
    </row>
    <row r="80" spans="1:10" ht="27" customHeight="1" outlineLevel="2" x14ac:dyDescent="0.25">
      <c r="A80" s="9" t="s">
        <v>1232</v>
      </c>
      <c r="B80" s="35" t="s">
        <v>67</v>
      </c>
      <c r="C80" s="39" t="s">
        <v>1237</v>
      </c>
      <c r="D80" s="37"/>
      <c r="E80" s="38" t="s">
        <v>1234</v>
      </c>
      <c r="F80" s="38">
        <v>0</v>
      </c>
      <c r="G80" s="38" t="s">
        <v>1235</v>
      </c>
      <c r="H80" s="38">
        <v>388</v>
      </c>
      <c r="I80" s="38">
        <v>0</v>
      </c>
      <c r="J80" s="37"/>
    </row>
    <row r="81" spans="1:10" ht="27" customHeight="1" outlineLevel="2" x14ac:dyDescent="0.25">
      <c r="A81" s="9" t="s">
        <v>1232</v>
      </c>
      <c r="B81" s="35" t="s">
        <v>67</v>
      </c>
      <c r="C81" s="44" t="s">
        <v>1236</v>
      </c>
      <c r="D81" s="37"/>
      <c r="E81" s="38" t="s">
        <v>1234</v>
      </c>
      <c r="F81" s="38">
        <v>0</v>
      </c>
      <c r="G81" s="38" t="s">
        <v>1235</v>
      </c>
      <c r="H81" s="38">
        <v>1504</v>
      </c>
      <c r="I81" s="38">
        <v>0</v>
      </c>
      <c r="J81" s="37"/>
    </row>
    <row r="82" spans="1:10" ht="27" customHeight="1" outlineLevel="1" x14ac:dyDescent="0.25">
      <c r="A82" s="9">
        <v>1</v>
      </c>
      <c r="B82" s="30" t="s">
        <v>69</v>
      </c>
      <c r="C82" s="31" t="s">
        <v>70</v>
      </c>
      <c r="D82" s="40"/>
      <c r="E82" s="32" t="s">
        <v>11</v>
      </c>
      <c r="F82" s="33" t="s">
        <v>1231</v>
      </c>
      <c r="G82" s="34">
        <v>201.5</v>
      </c>
      <c r="H82" s="34">
        <v>294</v>
      </c>
      <c r="I82" s="43"/>
      <c r="J82" s="34">
        <v>0</v>
      </c>
    </row>
    <row r="83" spans="1:10" ht="27" customHeight="1" outlineLevel="2" x14ac:dyDescent="0.25">
      <c r="A83" s="9" t="s">
        <v>1232</v>
      </c>
      <c r="B83" s="35" t="s">
        <v>69</v>
      </c>
      <c r="C83" s="39" t="s">
        <v>1239</v>
      </c>
      <c r="D83" s="37"/>
      <c r="E83" s="38" t="s">
        <v>1234</v>
      </c>
      <c r="F83" s="38">
        <v>0</v>
      </c>
      <c r="G83" s="38" t="s">
        <v>1235</v>
      </c>
      <c r="H83" s="38">
        <v>13</v>
      </c>
      <c r="I83" s="38">
        <v>0</v>
      </c>
      <c r="J83" s="37"/>
    </row>
    <row r="84" spans="1:10" ht="27" customHeight="1" outlineLevel="1" x14ac:dyDescent="0.25">
      <c r="A84" s="9">
        <v>1</v>
      </c>
      <c r="B84" s="30" t="s">
        <v>71</v>
      </c>
      <c r="C84" s="31" t="s">
        <v>72</v>
      </c>
      <c r="D84" s="40"/>
      <c r="E84" s="32" t="s">
        <v>73</v>
      </c>
      <c r="F84" s="33" t="s">
        <v>1231</v>
      </c>
      <c r="G84" s="34">
        <v>423</v>
      </c>
      <c r="H84" s="34">
        <v>618</v>
      </c>
      <c r="I84" s="43"/>
      <c r="J84" s="34">
        <v>0</v>
      </c>
    </row>
    <row r="85" spans="1:10" ht="27" customHeight="1" outlineLevel="2" x14ac:dyDescent="0.25">
      <c r="A85" s="9" t="s">
        <v>1232</v>
      </c>
      <c r="B85" s="35" t="s">
        <v>71</v>
      </c>
      <c r="C85" s="39" t="s">
        <v>1239</v>
      </c>
      <c r="D85" s="37"/>
      <c r="E85" s="38" t="s">
        <v>1234</v>
      </c>
      <c r="F85" s="38">
        <v>0</v>
      </c>
      <c r="G85" s="38" t="s">
        <v>1235</v>
      </c>
      <c r="H85" s="38">
        <v>13</v>
      </c>
      <c r="I85" s="38">
        <v>0</v>
      </c>
      <c r="J85" s="37"/>
    </row>
    <row r="86" spans="1:10" ht="27" customHeight="1" outlineLevel="1" x14ac:dyDescent="0.25">
      <c r="A86" s="9">
        <v>1</v>
      </c>
      <c r="B86" s="30" t="s">
        <v>74</v>
      </c>
      <c r="C86" s="31" t="s">
        <v>75</v>
      </c>
      <c r="D86" s="40"/>
      <c r="E86" s="32" t="s">
        <v>28</v>
      </c>
      <c r="F86" s="33" t="s">
        <v>1231</v>
      </c>
      <c r="G86" s="34">
        <v>5310</v>
      </c>
      <c r="H86" s="34">
        <v>7753</v>
      </c>
      <c r="I86" s="43"/>
      <c r="J86" s="34">
        <v>0</v>
      </c>
    </row>
    <row r="87" spans="1:10" ht="27" customHeight="1" outlineLevel="2" x14ac:dyDescent="0.25">
      <c r="A87" s="9" t="s">
        <v>1232</v>
      </c>
      <c r="B87" s="35" t="s">
        <v>74</v>
      </c>
      <c r="C87" s="39" t="s">
        <v>1239</v>
      </c>
      <c r="D87" s="37"/>
      <c r="E87" s="38" t="s">
        <v>1234</v>
      </c>
      <c r="F87" s="38">
        <v>0</v>
      </c>
      <c r="G87" s="38" t="s">
        <v>1235</v>
      </c>
      <c r="H87" s="38">
        <v>13</v>
      </c>
      <c r="I87" s="38">
        <v>0</v>
      </c>
      <c r="J87" s="37"/>
    </row>
    <row r="88" spans="1:10" ht="27" customHeight="1" outlineLevel="2" x14ac:dyDescent="0.25">
      <c r="A88" s="9" t="s">
        <v>1232</v>
      </c>
      <c r="B88" s="35" t="s">
        <v>74</v>
      </c>
      <c r="C88" s="44" t="s">
        <v>1238</v>
      </c>
      <c r="D88" s="37"/>
      <c r="E88" s="38" t="s">
        <v>1234</v>
      </c>
      <c r="F88" s="38">
        <v>0</v>
      </c>
      <c r="G88" s="38" t="s">
        <v>1235</v>
      </c>
      <c r="H88" s="38">
        <v>139</v>
      </c>
      <c r="I88" s="38">
        <v>0</v>
      </c>
      <c r="J88" s="37"/>
    </row>
    <row r="89" spans="1:10" ht="27" customHeight="1" outlineLevel="2" x14ac:dyDescent="0.25">
      <c r="A89" s="9" t="s">
        <v>1232</v>
      </c>
      <c r="B89" s="35" t="s">
        <v>74</v>
      </c>
      <c r="C89" s="44" t="s">
        <v>1241</v>
      </c>
      <c r="D89" s="37"/>
      <c r="E89" s="38" t="s">
        <v>1234</v>
      </c>
      <c r="F89" s="38">
        <v>0</v>
      </c>
      <c r="G89" s="38" t="s">
        <v>1235</v>
      </c>
      <c r="H89" s="38">
        <v>30</v>
      </c>
      <c r="I89" s="38">
        <v>0</v>
      </c>
      <c r="J89" s="37"/>
    </row>
    <row r="90" spans="1:10" ht="18.75" customHeight="1" outlineLevel="1" x14ac:dyDescent="0.25">
      <c r="A90" s="9">
        <v>1</v>
      </c>
      <c r="B90" s="46"/>
      <c r="C90" s="47" t="s">
        <v>76</v>
      </c>
      <c r="D90" s="48"/>
      <c r="E90" s="49"/>
      <c r="F90" s="50"/>
      <c r="G90" s="52"/>
      <c r="H90" s="52"/>
      <c r="I90" s="52">
        <v>0</v>
      </c>
      <c r="J90" s="52">
        <v>0</v>
      </c>
    </row>
    <row r="91" spans="1:10" ht="18.75" customHeight="1" outlineLevel="1" x14ac:dyDescent="0.25">
      <c r="A91" s="9">
        <v>1</v>
      </c>
      <c r="B91" s="25" t="s">
        <v>77</v>
      </c>
      <c r="C91" s="10" t="s">
        <v>78</v>
      </c>
      <c r="D91" s="53"/>
      <c r="E91" s="10"/>
      <c r="F91" s="28"/>
      <c r="G91" s="27"/>
      <c r="H91" s="29"/>
      <c r="I91" s="24" t="s">
        <v>1230</v>
      </c>
      <c r="J91" s="24" t="s">
        <v>1230</v>
      </c>
    </row>
    <row r="92" spans="1:10" ht="27" customHeight="1" outlineLevel="1" x14ac:dyDescent="0.25">
      <c r="A92" s="9">
        <v>1</v>
      </c>
      <c r="B92" s="30" t="s">
        <v>79</v>
      </c>
      <c r="C92" s="31" t="s">
        <v>80</v>
      </c>
      <c r="D92" s="40"/>
      <c r="E92" s="32" t="s">
        <v>31</v>
      </c>
      <c r="F92" s="33" t="s">
        <v>1231</v>
      </c>
      <c r="G92" s="34">
        <v>36</v>
      </c>
      <c r="H92" s="34">
        <v>53</v>
      </c>
      <c r="I92" s="43"/>
      <c r="J92" s="34">
        <v>0</v>
      </c>
    </row>
    <row r="93" spans="1:10" ht="27" customHeight="1" outlineLevel="2" x14ac:dyDescent="0.25">
      <c r="A93" s="9" t="s">
        <v>1232</v>
      </c>
      <c r="B93" s="35" t="s">
        <v>79</v>
      </c>
      <c r="C93" s="39" t="s">
        <v>1239</v>
      </c>
      <c r="D93" s="37"/>
      <c r="E93" s="38" t="s">
        <v>1234</v>
      </c>
      <c r="F93" s="38">
        <v>0</v>
      </c>
      <c r="G93" s="38" t="s">
        <v>1235</v>
      </c>
      <c r="H93" s="38">
        <v>13</v>
      </c>
      <c r="I93" s="38">
        <v>0</v>
      </c>
      <c r="J93" s="37"/>
    </row>
    <row r="94" spans="1:10" ht="27" customHeight="1" outlineLevel="1" x14ac:dyDescent="0.25">
      <c r="A94" s="9">
        <v>1</v>
      </c>
      <c r="B94" s="30" t="s">
        <v>81</v>
      </c>
      <c r="C94" s="31" t="s">
        <v>1159</v>
      </c>
      <c r="D94" s="40"/>
      <c r="E94" s="32" t="s">
        <v>11</v>
      </c>
      <c r="F94" s="33" t="s">
        <v>1231</v>
      </c>
      <c r="G94" s="34">
        <v>178</v>
      </c>
      <c r="H94" s="34">
        <v>260</v>
      </c>
      <c r="I94" s="43"/>
      <c r="J94" s="34">
        <v>0</v>
      </c>
    </row>
    <row r="95" spans="1:10" ht="27" customHeight="1" outlineLevel="2" x14ac:dyDescent="0.25">
      <c r="A95" s="9" t="s">
        <v>1232</v>
      </c>
      <c r="B95" s="35" t="s">
        <v>81</v>
      </c>
      <c r="C95" s="39" t="s">
        <v>1239</v>
      </c>
      <c r="D95" s="37"/>
      <c r="E95" s="38" t="s">
        <v>1234</v>
      </c>
      <c r="F95" s="38">
        <v>0</v>
      </c>
      <c r="G95" s="38" t="s">
        <v>1235</v>
      </c>
      <c r="H95" s="38">
        <v>13</v>
      </c>
      <c r="I95" s="38">
        <v>0</v>
      </c>
      <c r="J95" s="37"/>
    </row>
    <row r="96" spans="1:10" ht="27" customHeight="1" outlineLevel="2" x14ac:dyDescent="0.25">
      <c r="A96" s="9" t="s">
        <v>1232</v>
      </c>
      <c r="B96" s="35" t="s">
        <v>81</v>
      </c>
      <c r="C96" s="44" t="s">
        <v>1242</v>
      </c>
      <c r="D96" s="37"/>
      <c r="E96" s="38" t="s">
        <v>1243</v>
      </c>
      <c r="F96" s="38">
        <v>0</v>
      </c>
      <c r="G96" s="38" t="s">
        <v>1235</v>
      </c>
      <c r="H96" s="38">
        <v>810</v>
      </c>
      <c r="I96" s="38">
        <v>0</v>
      </c>
      <c r="J96" s="37"/>
    </row>
    <row r="97" spans="1:10" ht="27" customHeight="1" outlineLevel="1" x14ac:dyDescent="0.25">
      <c r="A97" s="9">
        <v>1</v>
      </c>
      <c r="B97" s="30" t="s">
        <v>82</v>
      </c>
      <c r="C97" s="31" t="s">
        <v>1160</v>
      </c>
      <c r="D97" s="40"/>
      <c r="E97" s="32" t="s">
        <v>11</v>
      </c>
      <c r="F97" s="33" t="s">
        <v>1231</v>
      </c>
      <c r="G97" s="34">
        <v>81</v>
      </c>
      <c r="H97" s="34">
        <v>118</v>
      </c>
      <c r="I97" s="43"/>
      <c r="J97" s="34">
        <v>0</v>
      </c>
    </row>
    <row r="98" spans="1:10" ht="27" customHeight="1" outlineLevel="2" x14ac:dyDescent="0.25">
      <c r="A98" s="9" t="s">
        <v>1232</v>
      </c>
      <c r="B98" s="35" t="s">
        <v>82</v>
      </c>
      <c r="C98" s="39" t="s">
        <v>1239</v>
      </c>
      <c r="D98" s="37"/>
      <c r="E98" s="38" t="s">
        <v>1234</v>
      </c>
      <c r="F98" s="38">
        <v>0</v>
      </c>
      <c r="G98" s="38" t="s">
        <v>1235</v>
      </c>
      <c r="H98" s="38">
        <v>13</v>
      </c>
      <c r="I98" s="38">
        <v>0</v>
      </c>
      <c r="J98" s="37"/>
    </row>
    <row r="99" spans="1:10" ht="27" customHeight="1" outlineLevel="2" x14ac:dyDescent="0.25">
      <c r="A99" s="9" t="s">
        <v>1232</v>
      </c>
      <c r="B99" s="35" t="s">
        <v>82</v>
      </c>
      <c r="C99" s="44" t="s">
        <v>1242</v>
      </c>
      <c r="D99" s="37"/>
      <c r="E99" s="38" t="s">
        <v>1243</v>
      </c>
      <c r="F99" s="38">
        <v>0</v>
      </c>
      <c r="G99" s="38" t="s">
        <v>1235</v>
      </c>
      <c r="H99" s="38">
        <v>810</v>
      </c>
      <c r="I99" s="38">
        <v>0</v>
      </c>
      <c r="J99" s="37"/>
    </row>
    <row r="100" spans="1:10" ht="27" customHeight="1" outlineLevel="1" x14ac:dyDescent="0.25">
      <c r="A100" s="9">
        <v>1</v>
      </c>
      <c r="B100" s="30" t="s">
        <v>83</v>
      </c>
      <c r="C100" s="31" t="s">
        <v>84</v>
      </c>
      <c r="D100" s="40"/>
      <c r="E100" s="32" t="s">
        <v>11</v>
      </c>
      <c r="F100" s="33" t="s">
        <v>1231</v>
      </c>
      <c r="G100" s="34">
        <v>265.5</v>
      </c>
      <c r="H100" s="34">
        <v>388</v>
      </c>
      <c r="I100" s="43"/>
      <c r="J100" s="34">
        <v>0</v>
      </c>
    </row>
    <row r="101" spans="1:10" ht="27" customHeight="1" outlineLevel="2" x14ac:dyDescent="0.25">
      <c r="A101" s="9" t="s">
        <v>1232</v>
      </c>
      <c r="B101" s="35" t="s">
        <v>83</v>
      </c>
      <c r="C101" s="39" t="s">
        <v>1239</v>
      </c>
      <c r="D101" s="37"/>
      <c r="E101" s="38" t="s">
        <v>1234</v>
      </c>
      <c r="F101" s="38">
        <v>0</v>
      </c>
      <c r="G101" s="38" t="s">
        <v>1235</v>
      </c>
      <c r="H101" s="38">
        <v>13</v>
      </c>
      <c r="I101" s="38">
        <v>0</v>
      </c>
      <c r="J101" s="37"/>
    </row>
    <row r="102" spans="1:10" ht="27" customHeight="1" outlineLevel="1" x14ac:dyDescent="0.25">
      <c r="A102" s="9">
        <v>1</v>
      </c>
      <c r="B102" s="30" t="s">
        <v>85</v>
      </c>
      <c r="C102" s="31" t="s">
        <v>1161</v>
      </c>
      <c r="D102" s="40"/>
      <c r="E102" s="32" t="s">
        <v>11</v>
      </c>
      <c r="F102" s="33" t="s">
        <v>1231</v>
      </c>
      <c r="G102" s="34">
        <v>69</v>
      </c>
      <c r="H102" s="34">
        <v>101</v>
      </c>
      <c r="I102" s="43"/>
      <c r="J102" s="34">
        <v>0</v>
      </c>
    </row>
    <row r="103" spans="1:10" ht="27" customHeight="1" outlineLevel="2" x14ac:dyDescent="0.25">
      <c r="A103" s="9" t="s">
        <v>1232</v>
      </c>
      <c r="B103" s="35" t="s">
        <v>85</v>
      </c>
      <c r="C103" s="39" t="s">
        <v>1239</v>
      </c>
      <c r="D103" s="37"/>
      <c r="E103" s="38" t="s">
        <v>1234</v>
      </c>
      <c r="F103" s="38">
        <v>0</v>
      </c>
      <c r="G103" s="38" t="s">
        <v>1235</v>
      </c>
      <c r="H103" s="38">
        <v>13</v>
      </c>
      <c r="I103" s="38">
        <v>0</v>
      </c>
      <c r="J103" s="37"/>
    </row>
    <row r="104" spans="1:10" ht="27" customHeight="1" outlineLevel="1" x14ac:dyDescent="0.25">
      <c r="A104" s="9">
        <v>1</v>
      </c>
      <c r="B104" s="30" t="s">
        <v>86</v>
      </c>
      <c r="C104" s="31" t="s">
        <v>87</v>
      </c>
      <c r="D104" s="40"/>
      <c r="E104" s="32" t="s">
        <v>11</v>
      </c>
      <c r="F104" s="33" t="s">
        <v>1231</v>
      </c>
      <c r="G104" s="34">
        <v>252</v>
      </c>
      <c r="H104" s="34">
        <v>368</v>
      </c>
      <c r="I104" s="43"/>
      <c r="J104" s="34">
        <v>0</v>
      </c>
    </row>
    <row r="105" spans="1:10" ht="27" customHeight="1" outlineLevel="2" x14ac:dyDescent="0.25">
      <c r="A105" s="9" t="s">
        <v>1232</v>
      </c>
      <c r="B105" s="35" t="s">
        <v>86</v>
      </c>
      <c r="C105" s="39" t="s">
        <v>1233</v>
      </c>
      <c r="D105" s="37"/>
      <c r="E105" s="38" t="s">
        <v>1234</v>
      </c>
      <c r="F105" s="38">
        <v>0</v>
      </c>
      <c r="G105" s="38" t="s">
        <v>1235</v>
      </c>
      <c r="H105" s="38">
        <v>1529</v>
      </c>
      <c r="I105" s="38">
        <v>0</v>
      </c>
      <c r="J105" s="37"/>
    </row>
    <row r="106" spans="1:10" ht="27" customHeight="1" outlineLevel="2" x14ac:dyDescent="0.25">
      <c r="A106" s="9" t="s">
        <v>1232</v>
      </c>
      <c r="B106" s="35" t="s">
        <v>86</v>
      </c>
      <c r="C106" s="44" t="s">
        <v>1238</v>
      </c>
      <c r="D106" s="37"/>
      <c r="E106" s="38" t="s">
        <v>1234</v>
      </c>
      <c r="F106" s="38">
        <v>0</v>
      </c>
      <c r="G106" s="38" t="s">
        <v>1235</v>
      </c>
      <c r="H106" s="38">
        <v>139</v>
      </c>
      <c r="I106" s="38">
        <v>0</v>
      </c>
      <c r="J106" s="37"/>
    </row>
    <row r="107" spans="1:10" ht="27" customHeight="1" outlineLevel="2" x14ac:dyDescent="0.25">
      <c r="A107" s="9" t="s">
        <v>1232</v>
      </c>
      <c r="B107" s="35" t="s">
        <v>86</v>
      </c>
      <c r="C107" s="39" t="s">
        <v>1237</v>
      </c>
      <c r="D107" s="37"/>
      <c r="E107" s="38" t="s">
        <v>1234</v>
      </c>
      <c r="F107" s="38">
        <v>0</v>
      </c>
      <c r="G107" s="38" t="s">
        <v>1235</v>
      </c>
      <c r="H107" s="38">
        <v>388</v>
      </c>
      <c r="I107" s="38">
        <v>0</v>
      </c>
      <c r="J107" s="37"/>
    </row>
    <row r="108" spans="1:10" ht="27" customHeight="1" outlineLevel="2" x14ac:dyDescent="0.25">
      <c r="A108" s="9" t="s">
        <v>1232</v>
      </c>
      <c r="B108" s="35" t="s">
        <v>86</v>
      </c>
      <c r="C108" s="39" t="s">
        <v>1239</v>
      </c>
      <c r="D108" s="37"/>
      <c r="E108" s="38" t="s">
        <v>1234</v>
      </c>
      <c r="F108" s="38">
        <v>0</v>
      </c>
      <c r="G108" s="38" t="s">
        <v>1235</v>
      </c>
      <c r="H108" s="38">
        <v>13</v>
      </c>
      <c r="I108" s="38">
        <v>0</v>
      </c>
      <c r="J108" s="37"/>
    </row>
    <row r="109" spans="1:10" ht="27" customHeight="1" outlineLevel="1" x14ac:dyDescent="0.25">
      <c r="A109" s="9">
        <v>1</v>
      </c>
      <c r="B109" s="30" t="s">
        <v>88</v>
      </c>
      <c r="C109" s="31" t="s">
        <v>89</v>
      </c>
      <c r="D109" s="40"/>
      <c r="E109" s="32" t="s">
        <v>90</v>
      </c>
      <c r="F109" s="33" t="s">
        <v>1231</v>
      </c>
      <c r="G109" s="34">
        <v>53</v>
      </c>
      <c r="H109" s="34">
        <v>77</v>
      </c>
      <c r="I109" s="43"/>
      <c r="J109" s="34">
        <v>0</v>
      </c>
    </row>
    <row r="110" spans="1:10" ht="27" customHeight="1" outlineLevel="2" x14ac:dyDescent="0.25">
      <c r="A110" s="9" t="s">
        <v>1232</v>
      </c>
      <c r="B110" s="35" t="s">
        <v>88</v>
      </c>
      <c r="C110" s="55" t="s">
        <v>1239</v>
      </c>
      <c r="D110" s="37"/>
      <c r="E110" s="38" t="s">
        <v>1234</v>
      </c>
      <c r="F110" s="38">
        <v>0</v>
      </c>
      <c r="G110" s="38" t="s">
        <v>1235</v>
      </c>
      <c r="H110" s="38">
        <v>13</v>
      </c>
      <c r="I110" s="38">
        <v>0</v>
      </c>
      <c r="J110" s="37"/>
    </row>
    <row r="111" spans="1:10" ht="27" customHeight="1" outlineLevel="1" x14ac:dyDescent="0.25">
      <c r="A111" s="9">
        <v>1</v>
      </c>
      <c r="B111" s="56" t="s">
        <v>1244</v>
      </c>
      <c r="C111" s="57" t="s">
        <v>89</v>
      </c>
      <c r="D111" s="40"/>
      <c r="E111" s="32" t="s">
        <v>90</v>
      </c>
      <c r="F111" s="33" t="s">
        <v>1231</v>
      </c>
      <c r="G111" s="34">
        <v>53</v>
      </c>
      <c r="H111" s="34">
        <v>77</v>
      </c>
      <c r="I111" s="43"/>
      <c r="J111" s="34">
        <v>0</v>
      </c>
    </row>
    <row r="112" spans="1:10" ht="27" customHeight="1" outlineLevel="2" x14ac:dyDescent="0.25">
      <c r="A112" s="9" t="s">
        <v>1232</v>
      </c>
      <c r="B112" s="35" t="s">
        <v>1244</v>
      </c>
      <c r="C112" s="39" t="s">
        <v>1239</v>
      </c>
      <c r="D112" s="37"/>
      <c r="E112" s="38" t="s">
        <v>1234</v>
      </c>
      <c r="F112" s="38">
        <v>0</v>
      </c>
      <c r="G112" s="38" t="s">
        <v>1235</v>
      </c>
      <c r="H112" s="38">
        <v>13</v>
      </c>
      <c r="I112" s="38">
        <v>0</v>
      </c>
      <c r="J112" s="37"/>
    </row>
    <row r="113" spans="1:10" ht="27" customHeight="1" outlineLevel="2" x14ac:dyDescent="0.25">
      <c r="A113" s="9" t="s">
        <v>1232</v>
      </c>
      <c r="B113" s="35" t="s">
        <v>1244</v>
      </c>
      <c r="C113" s="39" t="s">
        <v>1237</v>
      </c>
      <c r="D113" s="37"/>
      <c r="E113" s="38" t="s">
        <v>1234</v>
      </c>
      <c r="F113" s="38">
        <v>0</v>
      </c>
      <c r="G113" s="38" t="s">
        <v>1235</v>
      </c>
      <c r="H113" s="38">
        <v>388</v>
      </c>
      <c r="I113" s="38">
        <v>0</v>
      </c>
      <c r="J113" s="37"/>
    </row>
    <row r="114" spans="1:10" ht="27" customHeight="1" outlineLevel="2" x14ac:dyDescent="0.25">
      <c r="A114" s="9" t="s">
        <v>1232</v>
      </c>
      <c r="B114" s="35" t="s">
        <v>1244</v>
      </c>
      <c r="C114" s="39" t="s">
        <v>1233</v>
      </c>
      <c r="D114" s="37"/>
      <c r="E114" s="38" t="s">
        <v>1234</v>
      </c>
      <c r="F114" s="38">
        <v>0</v>
      </c>
      <c r="G114" s="38" t="s">
        <v>1235</v>
      </c>
      <c r="H114" s="38">
        <v>1529</v>
      </c>
      <c r="I114" s="38">
        <v>0</v>
      </c>
      <c r="J114" s="37"/>
    </row>
    <row r="115" spans="1:10" ht="27" customHeight="1" outlineLevel="1" x14ac:dyDescent="0.25">
      <c r="A115" s="9">
        <v>1</v>
      </c>
      <c r="B115" s="30" t="s">
        <v>92</v>
      </c>
      <c r="C115" s="31" t="s">
        <v>93</v>
      </c>
      <c r="D115" s="40"/>
      <c r="E115" s="32" t="s">
        <v>11</v>
      </c>
      <c r="F115" s="33" t="s">
        <v>1231</v>
      </c>
      <c r="G115" s="34">
        <v>230</v>
      </c>
      <c r="H115" s="34">
        <v>336</v>
      </c>
      <c r="I115" s="43"/>
      <c r="J115" s="34">
        <v>0</v>
      </c>
    </row>
    <row r="116" spans="1:10" ht="27" customHeight="1" outlineLevel="2" x14ac:dyDescent="0.25">
      <c r="A116" s="9" t="s">
        <v>1232</v>
      </c>
      <c r="B116" s="35" t="s">
        <v>92</v>
      </c>
      <c r="C116" s="39" t="s">
        <v>1233</v>
      </c>
      <c r="D116" s="37"/>
      <c r="E116" s="38" t="s">
        <v>1234</v>
      </c>
      <c r="F116" s="38">
        <v>0</v>
      </c>
      <c r="G116" s="38" t="s">
        <v>1235</v>
      </c>
      <c r="H116" s="38">
        <v>1529</v>
      </c>
      <c r="I116" s="38">
        <v>0</v>
      </c>
      <c r="J116" s="37"/>
    </row>
    <row r="117" spans="1:10" ht="27" customHeight="1" outlineLevel="2" x14ac:dyDescent="0.25">
      <c r="A117" s="9" t="s">
        <v>1232</v>
      </c>
      <c r="B117" s="35" t="s">
        <v>92</v>
      </c>
      <c r="C117" s="44" t="s">
        <v>1238</v>
      </c>
      <c r="D117" s="37"/>
      <c r="E117" s="38" t="s">
        <v>1234</v>
      </c>
      <c r="F117" s="38">
        <v>0</v>
      </c>
      <c r="G117" s="38" t="s">
        <v>1235</v>
      </c>
      <c r="H117" s="38">
        <v>139</v>
      </c>
      <c r="I117" s="38">
        <v>0</v>
      </c>
      <c r="J117" s="37"/>
    </row>
    <row r="118" spans="1:10" ht="27" customHeight="1" outlineLevel="2" x14ac:dyDescent="0.25">
      <c r="A118" s="9" t="s">
        <v>1232</v>
      </c>
      <c r="B118" s="35" t="s">
        <v>92</v>
      </c>
      <c r="C118" s="39" t="s">
        <v>1237</v>
      </c>
      <c r="D118" s="37"/>
      <c r="E118" s="38" t="s">
        <v>1234</v>
      </c>
      <c r="F118" s="38">
        <v>0</v>
      </c>
      <c r="G118" s="38" t="s">
        <v>1235</v>
      </c>
      <c r="H118" s="38">
        <v>388</v>
      </c>
      <c r="I118" s="38">
        <v>0</v>
      </c>
      <c r="J118" s="37"/>
    </row>
    <row r="119" spans="1:10" ht="27" customHeight="1" outlineLevel="2" x14ac:dyDescent="0.25">
      <c r="A119" s="9" t="s">
        <v>1232</v>
      </c>
      <c r="B119" s="35" t="s">
        <v>92</v>
      </c>
      <c r="C119" s="39" t="s">
        <v>1239</v>
      </c>
      <c r="D119" s="37"/>
      <c r="E119" s="38" t="s">
        <v>1234</v>
      </c>
      <c r="F119" s="38">
        <v>0</v>
      </c>
      <c r="G119" s="38" t="s">
        <v>1235</v>
      </c>
      <c r="H119" s="38">
        <v>13</v>
      </c>
      <c r="I119" s="38">
        <v>0</v>
      </c>
      <c r="J119" s="37"/>
    </row>
    <row r="120" spans="1:10" ht="27" customHeight="1" outlineLevel="1" x14ac:dyDescent="0.25">
      <c r="A120" s="9">
        <v>1</v>
      </c>
      <c r="B120" s="30" t="s">
        <v>94</v>
      </c>
      <c r="C120" s="31" t="s">
        <v>95</v>
      </c>
      <c r="D120" s="40"/>
      <c r="E120" s="32" t="s">
        <v>11</v>
      </c>
      <c r="F120" s="33" t="s">
        <v>1231</v>
      </c>
      <c r="G120" s="34">
        <v>280</v>
      </c>
      <c r="H120" s="34">
        <v>409</v>
      </c>
      <c r="I120" s="43"/>
      <c r="J120" s="34">
        <v>0</v>
      </c>
    </row>
    <row r="121" spans="1:10" ht="27" customHeight="1" outlineLevel="2" x14ac:dyDescent="0.25">
      <c r="A121" s="9" t="s">
        <v>1232</v>
      </c>
      <c r="B121" s="35" t="s">
        <v>94</v>
      </c>
      <c r="C121" s="39" t="s">
        <v>1233</v>
      </c>
      <c r="D121" s="37"/>
      <c r="E121" s="38" t="s">
        <v>1234</v>
      </c>
      <c r="F121" s="38">
        <v>0</v>
      </c>
      <c r="G121" s="38" t="s">
        <v>1235</v>
      </c>
      <c r="H121" s="38">
        <v>1529</v>
      </c>
      <c r="I121" s="38">
        <v>0</v>
      </c>
      <c r="J121" s="37"/>
    </row>
    <row r="122" spans="1:10" ht="27" customHeight="1" outlineLevel="2" x14ac:dyDescent="0.25">
      <c r="A122" s="9" t="s">
        <v>1232</v>
      </c>
      <c r="B122" s="35" t="s">
        <v>94</v>
      </c>
      <c r="C122" s="44" t="s">
        <v>1238</v>
      </c>
      <c r="D122" s="37"/>
      <c r="E122" s="38" t="s">
        <v>1234</v>
      </c>
      <c r="F122" s="38">
        <v>0</v>
      </c>
      <c r="G122" s="38" t="s">
        <v>1235</v>
      </c>
      <c r="H122" s="38">
        <v>139</v>
      </c>
      <c r="I122" s="38">
        <v>0</v>
      </c>
      <c r="J122" s="37"/>
    </row>
    <row r="123" spans="1:10" ht="27" customHeight="1" outlineLevel="2" x14ac:dyDescent="0.25">
      <c r="A123" s="9" t="s">
        <v>1232</v>
      </c>
      <c r="B123" s="35" t="s">
        <v>94</v>
      </c>
      <c r="C123" s="39" t="s">
        <v>1237</v>
      </c>
      <c r="D123" s="37"/>
      <c r="E123" s="38" t="s">
        <v>1234</v>
      </c>
      <c r="F123" s="38">
        <v>0</v>
      </c>
      <c r="G123" s="38" t="s">
        <v>1235</v>
      </c>
      <c r="H123" s="38">
        <v>388</v>
      </c>
      <c r="I123" s="38">
        <v>0</v>
      </c>
      <c r="J123" s="37"/>
    </row>
    <row r="124" spans="1:10" ht="27" customHeight="1" outlineLevel="2" x14ac:dyDescent="0.25">
      <c r="A124" s="9" t="s">
        <v>1232</v>
      </c>
      <c r="B124" s="35" t="s">
        <v>94</v>
      </c>
      <c r="C124" s="39" t="s">
        <v>1239</v>
      </c>
      <c r="D124" s="37"/>
      <c r="E124" s="38" t="s">
        <v>1234</v>
      </c>
      <c r="F124" s="38">
        <v>0</v>
      </c>
      <c r="G124" s="38" t="s">
        <v>1235</v>
      </c>
      <c r="H124" s="38">
        <v>13</v>
      </c>
      <c r="I124" s="38">
        <v>0</v>
      </c>
      <c r="J124" s="37"/>
    </row>
    <row r="125" spans="1:10" ht="27" customHeight="1" outlineLevel="1" x14ac:dyDescent="0.25">
      <c r="A125" s="9">
        <v>1</v>
      </c>
      <c r="B125" s="30" t="s">
        <v>96</v>
      </c>
      <c r="C125" s="31" t="s">
        <v>97</v>
      </c>
      <c r="D125" s="40"/>
      <c r="E125" s="32" t="s">
        <v>11</v>
      </c>
      <c r="F125" s="33" t="s">
        <v>1231</v>
      </c>
      <c r="G125" s="34">
        <v>1190.5</v>
      </c>
      <c r="H125" s="34">
        <v>1738</v>
      </c>
      <c r="I125" s="43"/>
      <c r="J125" s="34">
        <v>0</v>
      </c>
    </row>
    <row r="126" spans="1:10" ht="27" customHeight="1" outlineLevel="2" x14ac:dyDescent="0.25">
      <c r="A126" s="9" t="s">
        <v>1232</v>
      </c>
      <c r="B126" s="35" t="s">
        <v>96</v>
      </c>
      <c r="C126" s="39" t="s">
        <v>1233</v>
      </c>
      <c r="D126" s="37"/>
      <c r="E126" s="38" t="s">
        <v>1234</v>
      </c>
      <c r="F126" s="38">
        <v>0</v>
      </c>
      <c r="G126" s="38" t="s">
        <v>1235</v>
      </c>
      <c r="H126" s="38">
        <v>1529</v>
      </c>
      <c r="I126" s="38">
        <v>0</v>
      </c>
      <c r="J126" s="37"/>
    </row>
    <row r="127" spans="1:10" ht="27" customHeight="1" outlineLevel="2" x14ac:dyDescent="0.25">
      <c r="A127" s="9" t="s">
        <v>1232</v>
      </c>
      <c r="B127" s="35" t="s">
        <v>96</v>
      </c>
      <c r="C127" s="44" t="s">
        <v>1238</v>
      </c>
      <c r="D127" s="37"/>
      <c r="E127" s="38" t="s">
        <v>1234</v>
      </c>
      <c r="F127" s="38">
        <v>0</v>
      </c>
      <c r="G127" s="38" t="s">
        <v>1235</v>
      </c>
      <c r="H127" s="38">
        <v>139</v>
      </c>
      <c r="I127" s="38">
        <v>0</v>
      </c>
      <c r="J127" s="37"/>
    </row>
    <row r="128" spans="1:10" ht="27" customHeight="1" outlineLevel="2" x14ac:dyDescent="0.25">
      <c r="A128" s="9" t="s">
        <v>1232</v>
      </c>
      <c r="B128" s="35" t="s">
        <v>96</v>
      </c>
      <c r="C128" s="39" t="s">
        <v>1237</v>
      </c>
      <c r="D128" s="37"/>
      <c r="E128" s="38" t="s">
        <v>1234</v>
      </c>
      <c r="F128" s="38">
        <v>0</v>
      </c>
      <c r="G128" s="38" t="s">
        <v>1235</v>
      </c>
      <c r="H128" s="38">
        <v>388</v>
      </c>
      <c r="I128" s="38">
        <v>0</v>
      </c>
      <c r="J128" s="37"/>
    </row>
    <row r="129" spans="1:10" ht="27" customHeight="1" outlineLevel="2" x14ac:dyDescent="0.25">
      <c r="A129" s="9" t="s">
        <v>1232</v>
      </c>
      <c r="B129" s="35" t="s">
        <v>96</v>
      </c>
      <c r="C129" s="39" t="s">
        <v>1239</v>
      </c>
      <c r="D129" s="37"/>
      <c r="E129" s="38" t="s">
        <v>1234</v>
      </c>
      <c r="F129" s="38">
        <v>0</v>
      </c>
      <c r="G129" s="38" t="s">
        <v>1235</v>
      </c>
      <c r="H129" s="38">
        <v>13</v>
      </c>
      <c r="I129" s="38">
        <v>0</v>
      </c>
      <c r="J129" s="37"/>
    </row>
    <row r="130" spans="1:10" ht="27" customHeight="1" outlineLevel="1" x14ac:dyDescent="0.25">
      <c r="A130" s="9">
        <v>1</v>
      </c>
      <c r="B130" s="30" t="s">
        <v>98</v>
      </c>
      <c r="C130" s="31" t="s">
        <v>99</v>
      </c>
      <c r="D130" s="40"/>
      <c r="E130" s="32" t="s">
        <v>31</v>
      </c>
      <c r="F130" s="33" t="s">
        <v>1231</v>
      </c>
      <c r="G130" s="34">
        <v>423.5</v>
      </c>
      <c r="H130" s="34">
        <v>618</v>
      </c>
      <c r="I130" s="43"/>
      <c r="J130" s="34">
        <v>0</v>
      </c>
    </row>
    <row r="131" spans="1:10" ht="27" customHeight="1" outlineLevel="2" x14ac:dyDescent="0.25">
      <c r="A131" s="9" t="s">
        <v>1232</v>
      </c>
      <c r="B131" s="35" t="s">
        <v>98</v>
      </c>
      <c r="C131" s="39" t="s">
        <v>1239</v>
      </c>
      <c r="D131" s="37"/>
      <c r="E131" s="38" t="s">
        <v>1234</v>
      </c>
      <c r="F131" s="38">
        <v>0</v>
      </c>
      <c r="G131" s="38" t="s">
        <v>1235</v>
      </c>
      <c r="H131" s="38">
        <v>13</v>
      </c>
      <c r="I131" s="38">
        <v>0</v>
      </c>
      <c r="J131" s="37"/>
    </row>
    <row r="132" spans="1:10" ht="27" customHeight="1" outlineLevel="2" x14ac:dyDescent="0.25">
      <c r="A132" s="9" t="s">
        <v>1232</v>
      </c>
      <c r="B132" s="35" t="s">
        <v>98</v>
      </c>
      <c r="C132" s="44" t="s">
        <v>1238</v>
      </c>
      <c r="D132" s="37"/>
      <c r="E132" s="38" t="s">
        <v>1234</v>
      </c>
      <c r="F132" s="38">
        <v>0</v>
      </c>
      <c r="G132" s="38" t="s">
        <v>1235</v>
      </c>
      <c r="H132" s="38">
        <v>139</v>
      </c>
      <c r="I132" s="38">
        <v>0</v>
      </c>
      <c r="J132" s="37"/>
    </row>
    <row r="133" spans="1:10" ht="27" customHeight="1" outlineLevel="2" x14ac:dyDescent="0.25">
      <c r="A133" s="9" t="s">
        <v>1232</v>
      </c>
      <c r="B133" s="35" t="s">
        <v>98</v>
      </c>
      <c r="C133" s="44" t="s">
        <v>1245</v>
      </c>
      <c r="D133" s="37"/>
      <c r="E133" s="38" t="s">
        <v>1234</v>
      </c>
      <c r="F133" s="38">
        <v>0</v>
      </c>
      <c r="G133" s="38" t="s">
        <v>1235</v>
      </c>
      <c r="H133" s="38">
        <v>269</v>
      </c>
      <c r="I133" s="38">
        <v>0</v>
      </c>
      <c r="J133" s="37"/>
    </row>
    <row r="134" spans="1:10" ht="27" customHeight="1" outlineLevel="1" x14ac:dyDescent="0.25">
      <c r="A134" s="9">
        <v>1</v>
      </c>
      <c r="B134" s="30" t="s">
        <v>100</v>
      </c>
      <c r="C134" s="31" t="s">
        <v>101</v>
      </c>
      <c r="D134" s="40"/>
      <c r="E134" s="32" t="s">
        <v>31</v>
      </c>
      <c r="F134" s="33" t="s">
        <v>1231</v>
      </c>
      <c r="G134" s="34">
        <v>124.5</v>
      </c>
      <c r="H134" s="34">
        <v>182</v>
      </c>
      <c r="I134" s="43"/>
      <c r="J134" s="34">
        <v>0</v>
      </c>
    </row>
    <row r="135" spans="1:10" ht="27" customHeight="1" outlineLevel="2" x14ac:dyDescent="0.25">
      <c r="A135" s="9" t="s">
        <v>1232</v>
      </c>
      <c r="B135" s="35" t="s">
        <v>100</v>
      </c>
      <c r="C135" s="39" t="s">
        <v>1239</v>
      </c>
      <c r="D135" s="37"/>
      <c r="E135" s="38" t="s">
        <v>1234</v>
      </c>
      <c r="F135" s="38">
        <v>0</v>
      </c>
      <c r="G135" s="38" t="s">
        <v>1235</v>
      </c>
      <c r="H135" s="38">
        <v>13</v>
      </c>
      <c r="I135" s="38">
        <v>0</v>
      </c>
      <c r="J135" s="37"/>
    </row>
    <row r="136" spans="1:10" ht="27" customHeight="1" outlineLevel="2" x14ac:dyDescent="0.25">
      <c r="A136" s="9" t="s">
        <v>1232</v>
      </c>
      <c r="B136" s="35" t="s">
        <v>100</v>
      </c>
      <c r="C136" s="44" t="s">
        <v>1245</v>
      </c>
      <c r="D136" s="37"/>
      <c r="E136" s="38" t="s">
        <v>1234</v>
      </c>
      <c r="F136" s="38">
        <v>0</v>
      </c>
      <c r="G136" s="38" t="s">
        <v>1235</v>
      </c>
      <c r="H136" s="38">
        <v>269</v>
      </c>
      <c r="I136" s="38">
        <v>0</v>
      </c>
      <c r="J136" s="37"/>
    </row>
    <row r="137" spans="1:10" ht="27" customHeight="1" outlineLevel="2" x14ac:dyDescent="0.25">
      <c r="A137" s="9" t="s">
        <v>1232</v>
      </c>
      <c r="B137" s="35" t="s">
        <v>100</v>
      </c>
      <c r="C137" s="44" t="s">
        <v>1241</v>
      </c>
      <c r="D137" s="37"/>
      <c r="E137" s="38" t="s">
        <v>1234</v>
      </c>
      <c r="F137" s="38">
        <v>0</v>
      </c>
      <c r="G137" s="38" t="s">
        <v>1235</v>
      </c>
      <c r="H137" s="38">
        <v>30</v>
      </c>
      <c r="I137" s="38">
        <v>0</v>
      </c>
      <c r="J137" s="37"/>
    </row>
    <row r="138" spans="1:10" ht="27" customHeight="1" outlineLevel="1" x14ac:dyDescent="0.25">
      <c r="A138" s="9">
        <v>1</v>
      </c>
      <c r="B138" s="30" t="s">
        <v>102</v>
      </c>
      <c r="C138" s="31" t="s">
        <v>103</v>
      </c>
      <c r="D138" s="40"/>
      <c r="E138" s="32" t="s">
        <v>11</v>
      </c>
      <c r="F138" s="33" t="s">
        <v>1231</v>
      </c>
      <c r="G138" s="34">
        <v>202.5</v>
      </c>
      <c r="H138" s="34">
        <v>296</v>
      </c>
      <c r="I138" s="43"/>
      <c r="J138" s="34">
        <v>0</v>
      </c>
    </row>
    <row r="139" spans="1:10" ht="27" customHeight="1" outlineLevel="2" x14ac:dyDescent="0.25">
      <c r="A139" s="9" t="s">
        <v>1232</v>
      </c>
      <c r="B139" s="35" t="s">
        <v>102</v>
      </c>
      <c r="C139" s="39" t="s">
        <v>1233</v>
      </c>
      <c r="D139" s="37"/>
      <c r="E139" s="38" t="s">
        <v>1234</v>
      </c>
      <c r="F139" s="38">
        <v>0</v>
      </c>
      <c r="G139" s="38" t="s">
        <v>1235</v>
      </c>
      <c r="H139" s="38">
        <v>1529</v>
      </c>
      <c r="I139" s="38">
        <v>0</v>
      </c>
      <c r="J139" s="37"/>
    </row>
    <row r="140" spans="1:10" ht="18.75" customHeight="1" outlineLevel="1" x14ac:dyDescent="0.25">
      <c r="A140" s="23"/>
      <c r="B140" s="46"/>
      <c r="C140" s="47" t="s">
        <v>104</v>
      </c>
      <c r="D140" s="48"/>
      <c r="E140" s="49"/>
      <c r="F140" s="50"/>
      <c r="G140" s="52"/>
      <c r="H140" s="52"/>
      <c r="I140" s="52">
        <v>0</v>
      </c>
      <c r="J140" s="52">
        <v>0</v>
      </c>
    </row>
    <row r="141" spans="1:10" ht="18.75" customHeight="1" outlineLevel="1" x14ac:dyDescent="0.25">
      <c r="A141" s="23"/>
      <c r="B141" s="25" t="s">
        <v>105</v>
      </c>
      <c r="C141" s="10" t="s">
        <v>106</v>
      </c>
      <c r="D141" s="53"/>
      <c r="E141" s="58"/>
      <c r="F141" s="28"/>
      <c r="G141" s="29"/>
      <c r="H141" s="29"/>
      <c r="I141" s="24" t="s">
        <v>1230</v>
      </c>
      <c r="J141" s="24" t="s">
        <v>1230</v>
      </c>
    </row>
    <row r="142" spans="1:10" ht="18" customHeight="1" outlineLevel="1" x14ac:dyDescent="0.25">
      <c r="A142" s="9"/>
      <c r="B142" s="46" t="s">
        <v>107</v>
      </c>
      <c r="C142" s="11" t="s">
        <v>108</v>
      </c>
      <c r="D142" s="48"/>
      <c r="E142" s="49"/>
      <c r="F142" s="52"/>
      <c r="G142" s="52"/>
      <c r="H142" s="52"/>
      <c r="I142" s="50" t="s">
        <v>1230</v>
      </c>
      <c r="J142" s="50" t="s">
        <v>1230</v>
      </c>
    </row>
    <row r="143" spans="1:10" ht="27" customHeight="1" outlineLevel="1" x14ac:dyDescent="0.25">
      <c r="A143" s="9">
        <v>1</v>
      </c>
      <c r="B143" s="30" t="s">
        <v>109</v>
      </c>
      <c r="C143" s="31" t="s">
        <v>110</v>
      </c>
      <c r="D143" s="40"/>
      <c r="E143" s="32" t="s">
        <v>28</v>
      </c>
      <c r="F143" s="33" t="s">
        <v>1231</v>
      </c>
      <c r="G143" s="34">
        <v>1125</v>
      </c>
      <c r="H143" s="34">
        <v>1643</v>
      </c>
      <c r="I143" s="43"/>
      <c r="J143" s="34">
        <v>0</v>
      </c>
    </row>
    <row r="144" spans="1:10" ht="27" customHeight="1" outlineLevel="1" x14ac:dyDescent="0.25">
      <c r="A144" s="9">
        <v>1</v>
      </c>
      <c r="B144" s="30" t="s">
        <v>111</v>
      </c>
      <c r="C144" s="31" t="s">
        <v>112</v>
      </c>
      <c r="D144" s="40"/>
      <c r="E144" s="32" t="s">
        <v>28</v>
      </c>
      <c r="F144" s="33" t="s">
        <v>1231</v>
      </c>
      <c r="G144" s="34">
        <v>1603</v>
      </c>
      <c r="H144" s="34">
        <v>2340</v>
      </c>
      <c r="I144" s="43"/>
      <c r="J144" s="34">
        <v>0</v>
      </c>
    </row>
    <row r="145" spans="1:10" ht="27" customHeight="1" outlineLevel="1" x14ac:dyDescent="0.25">
      <c r="A145" s="9">
        <v>1</v>
      </c>
      <c r="B145" s="30" t="s">
        <v>113</v>
      </c>
      <c r="C145" s="31" t="s">
        <v>114</v>
      </c>
      <c r="D145" s="40"/>
      <c r="E145" s="32" t="s">
        <v>28</v>
      </c>
      <c r="F145" s="33" t="s">
        <v>1231</v>
      </c>
      <c r="G145" s="34">
        <v>2060</v>
      </c>
      <c r="H145" s="34">
        <v>3008</v>
      </c>
      <c r="I145" s="43"/>
      <c r="J145" s="34">
        <v>0</v>
      </c>
    </row>
    <row r="146" spans="1:10" ht="27" customHeight="1" outlineLevel="1" x14ac:dyDescent="0.25">
      <c r="A146" s="9">
        <v>1</v>
      </c>
      <c r="B146" s="30" t="s">
        <v>115</v>
      </c>
      <c r="C146" s="31" t="s">
        <v>116</v>
      </c>
      <c r="D146" s="40"/>
      <c r="E146" s="32" t="s">
        <v>28</v>
      </c>
      <c r="F146" s="33" t="s">
        <v>1231</v>
      </c>
      <c r="G146" s="34">
        <v>1852</v>
      </c>
      <c r="H146" s="34">
        <v>2704</v>
      </c>
      <c r="I146" s="43"/>
      <c r="J146" s="34">
        <v>0</v>
      </c>
    </row>
    <row r="147" spans="1:10" ht="27" customHeight="1" outlineLevel="1" x14ac:dyDescent="0.25">
      <c r="A147" s="9">
        <v>1</v>
      </c>
      <c r="B147" s="30" t="s">
        <v>117</v>
      </c>
      <c r="C147" s="31" t="s">
        <v>118</v>
      </c>
      <c r="D147" s="40"/>
      <c r="E147" s="32" t="s">
        <v>28</v>
      </c>
      <c r="F147" s="33" t="s">
        <v>1231</v>
      </c>
      <c r="G147" s="34">
        <v>635</v>
      </c>
      <c r="H147" s="34">
        <v>927</v>
      </c>
      <c r="I147" s="43"/>
      <c r="J147" s="34">
        <v>0</v>
      </c>
    </row>
    <row r="148" spans="1:10" ht="27" customHeight="1" outlineLevel="1" x14ac:dyDescent="0.25">
      <c r="A148" s="9">
        <v>1</v>
      </c>
      <c r="B148" s="30" t="s">
        <v>119</v>
      </c>
      <c r="C148" s="31" t="s">
        <v>120</v>
      </c>
      <c r="D148" s="40"/>
      <c r="E148" s="32" t="s">
        <v>28</v>
      </c>
      <c r="F148" s="33" t="s">
        <v>1231</v>
      </c>
      <c r="G148" s="34">
        <v>300</v>
      </c>
      <c r="H148" s="34">
        <v>438</v>
      </c>
      <c r="I148" s="43"/>
      <c r="J148" s="34">
        <v>0</v>
      </c>
    </row>
    <row r="149" spans="1:10" ht="27" customHeight="1" outlineLevel="1" x14ac:dyDescent="0.25">
      <c r="A149" s="9">
        <v>1</v>
      </c>
      <c r="B149" s="30" t="s">
        <v>121</v>
      </c>
      <c r="C149" s="31" t="s">
        <v>122</v>
      </c>
      <c r="D149" s="40"/>
      <c r="E149" s="32" t="s">
        <v>28</v>
      </c>
      <c r="F149" s="33" t="s">
        <v>1231</v>
      </c>
      <c r="G149" s="34">
        <v>375.5</v>
      </c>
      <c r="H149" s="34">
        <v>548</v>
      </c>
      <c r="I149" s="43"/>
      <c r="J149" s="34">
        <v>0</v>
      </c>
    </row>
    <row r="150" spans="1:10" ht="27" customHeight="1" outlineLevel="2" x14ac:dyDescent="0.25">
      <c r="A150" s="9" t="s">
        <v>1232</v>
      </c>
      <c r="B150" s="35" t="s">
        <v>121</v>
      </c>
      <c r="C150" s="44" t="s">
        <v>1246</v>
      </c>
      <c r="D150" s="37"/>
      <c r="E150" s="38" t="s">
        <v>1234</v>
      </c>
      <c r="F150" s="38">
        <v>0</v>
      </c>
      <c r="G150" s="38" t="s">
        <v>1235</v>
      </c>
      <c r="H150" s="38">
        <v>129</v>
      </c>
      <c r="I150" s="38">
        <v>0</v>
      </c>
      <c r="J150" s="37"/>
    </row>
    <row r="151" spans="1:10" ht="27" customHeight="1" outlineLevel="2" x14ac:dyDescent="0.25">
      <c r="A151" s="9" t="s">
        <v>1232</v>
      </c>
      <c r="B151" s="35" t="s">
        <v>121</v>
      </c>
      <c r="C151" s="44" t="s">
        <v>1247</v>
      </c>
      <c r="D151" s="37"/>
      <c r="E151" s="38" t="s">
        <v>1234</v>
      </c>
      <c r="F151" s="38">
        <v>0</v>
      </c>
      <c r="G151" s="38" t="s">
        <v>1235</v>
      </c>
      <c r="H151" s="38">
        <v>240</v>
      </c>
      <c r="I151" s="38">
        <v>0</v>
      </c>
      <c r="J151" s="37"/>
    </row>
    <row r="152" spans="1:10" ht="27" customHeight="1" outlineLevel="1" x14ac:dyDescent="0.25">
      <c r="A152" s="9">
        <v>1</v>
      </c>
      <c r="B152" s="30" t="s">
        <v>123</v>
      </c>
      <c r="C152" s="31" t="s">
        <v>124</v>
      </c>
      <c r="D152" s="40"/>
      <c r="E152" s="32" t="s">
        <v>28</v>
      </c>
      <c r="F152" s="33" t="s">
        <v>1231</v>
      </c>
      <c r="G152" s="34">
        <v>1125</v>
      </c>
      <c r="H152" s="34">
        <v>1643</v>
      </c>
      <c r="I152" s="43"/>
      <c r="J152" s="34">
        <v>0</v>
      </c>
    </row>
    <row r="153" spans="1:10" ht="27" customHeight="1" outlineLevel="2" x14ac:dyDescent="0.25">
      <c r="A153" s="9" t="s">
        <v>1232</v>
      </c>
      <c r="B153" s="35" t="s">
        <v>123</v>
      </c>
      <c r="C153" s="39" t="s">
        <v>1239</v>
      </c>
      <c r="D153" s="37"/>
      <c r="E153" s="38" t="s">
        <v>1234</v>
      </c>
      <c r="F153" s="38">
        <v>0</v>
      </c>
      <c r="G153" s="38" t="s">
        <v>1235</v>
      </c>
      <c r="H153" s="38">
        <v>13</v>
      </c>
      <c r="I153" s="38">
        <v>0</v>
      </c>
      <c r="J153" s="37"/>
    </row>
    <row r="154" spans="1:10" ht="27" customHeight="1" outlineLevel="2" x14ac:dyDescent="0.25">
      <c r="A154" s="9" t="s">
        <v>1232</v>
      </c>
      <c r="B154" s="35" t="s">
        <v>123</v>
      </c>
      <c r="C154" s="44" t="s">
        <v>1238</v>
      </c>
      <c r="D154" s="37"/>
      <c r="E154" s="38" t="s">
        <v>1234</v>
      </c>
      <c r="F154" s="38">
        <v>0</v>
      </c>
      <c r="G154" s="38" t="s">
        <v>1235</v>
      </c>
      <c r="H154" s="38">
        <v>139</v>
      </c>
      <c r="I154" s="38">
        <v>0</v>
      </c>
      <c r="J154" s="37"/>
    </row>
    <row r="155" spans="1:10" ht="27" customHeight="1" outlineLevel="2" x14ac:dyDescent="0.25">
      <c r="A155" s="9" t="s">
        <v>1232</v>
      </c>
      <c r="B155" s="35" t="s">
        <v>123</v>
      </c>
      <c r="C155" s="44" t="s">
        <v>1245</v>
      </c>
      <c r="D155" s="37"/>
      <c r="E155" s="38" t="s">
        <v>1234</v>
      </c>
      <c r="F155" s="38">
        <v>0</v>
      </c>
      <c r="G155" s="38" t="s">
        <v>1235</v>
      </c>
      <c r="H155" s="38">
        <v>269</v>
      </c>
      <c r="I155" s="38">
        <v>0</v>
      </c>
      <c r="J155" s="37"/>
    </row>
    <row r="156" spans="1:10" ht="18" customHeight="1" outlineLevel="1" x14ac:dyDescent="0.25">
      <c r="A156" s="23"/>
      <c r="B156" s="46" t="s">
        <v>125</v>
      </c>
      <c r="C156" s="11" t="s">
        <v>126</v>
      </c>
      <c r="D156" s="48"/>
      <c r="E156" s="49"/>
      <c r="F156" s="52"/>
      <c r="G156" s="52"/>
      <c r="H156" s="52"/>
      <c r="I156" s="50" t="s">
        <v>1230</v>
      </c>
      <c r="J156" s="50" t="s">
        <v>1230</v>
      </c>
    </row>
    <row r="157" spans="1:10" ht="27" customHeight="1" outlineLevel="1" x14ac:dyDescent="0.25">
      <c r="A157" s="9">
        <v>1</v>
      </c>
      <c r="B157" s="30" t="s">
        <v>127</v>
      </c>
      <c r="C157" s="31" t="s">
        <v>128</v>
      </c>
      <c r="D157" s="40"/>
      <c r="E157" s="32" t="s">
        <v>28</v>
      </c>
      <c r="F157" s="33" t="s">
        <v>1231</v>
      </c>
      <c r="G157" s="34">
        <v>1571</v>
      </c>
      <c r="H157" s="34">
        <v>2294</v>
      </c>
      <c r="I157" s="43"/>
      <c r="J157" s="34">
        <v>0</v>
      </c>
    </row>
    <row r="158" spans="1:10" ht="27" customHeight="1" outlineLevel="1" x14ac:dyDescent="0.25">
      <c r="A158" s="9">
        <v>1</v>
      </c>
      <c r="B158" s="30" t="s">
        <v>129</v>
      </c>
      <c r="C158" s="31" t="s">
        <v>130</v>
      </c>
      <c r="D158" s="40"/>
      <c r="E158" s="32" t="s">
        <v>28</v>
      </c>
      <c r="F158" s="33" t="s">
        <v>1231</v>
      </c>
      <c r="G158" s="34">
        <v>1131.5</v>
      </c>
      <c r="H158" s="34">
        <v>1652</v>
      </c>
      <c r="I158" s="43"/>
      <c r="J158" s="34">
        <v>0</v>
      </c>
    </row>
    <row r="159" spans="1:10" ht="27" customHeight="1" outlineLevel="1" x14ac:dyDescent="0.25">
      <c r="A159" s="9">
        <v>1</v>
      </c>
      <c r="B159" s="30" t="s">
        <v>131</v>
      </c>
      <c r="C159" s="31" t="s">
        <v>132</v>
      </c>
      <c r="D159" s="40"/>
      <c r="E159" s="32" t="s">
        <v>28</v>
      </c>
      <c r="F159" s="33" t="s">
        <v>1231</v>
      </c>
      <c r="G159" s="34">
        <v>675</v>
      </c>
      <c r="H159" s="34">
        <v>986</v>
      </c>
      <c r="I159" s="43"/>
      <c r="J159" s="34">
        <v>0</v>
      </c>
    </row>
    <row r="160" spans="1:10" ht="27" customHeight="1" outlineLevel="2" x14ac:dyDescent="0.25">
      <c r="A160" s="9" t="s">
        <v>1232</v>
      </c>
      <c r="B160" s="35" t="s">
        <v>131</v>
      </c>
      <c r="C160" s="39" t="s">
        <v>1239</v>
      </c>
      <c r="D160" s="37"/>
      <c r="E160" s="38" t="s">
        <v>1234</v>
      </c>
      <c r="F160" s="38">
        <v>0</v>
      </c>
      <c r="G160" s="38" t="s">
        <v>1235</v>
      </c>
      <c r="H160" s="38">
        <v>13</v>
      </c>
      <c r="I160" s="38">
        <v>0</v>
      </c>
      <c r="J160" s="37"/>
    </row>
    <row r="161" spans="1:10" ht="27" customHeight="1" outlineLevel="1" x14ac:dyDescent="0.25">
      <c r="A161" s="9">
        <v>1</v>
      </c>
      <c r="B161" s="30" t="s">
        <v>1248</v>
      </c>
      <c r="C161" s="31" t="s">
        <v>132</v>
      </c>
      <c r="D161" s="40"/>
      <c r="E161" s="32" t="s">
        <v>28</v>
      </c>
      <c r="F161" s="33" t="s">
        <v>1231</v>
      </c>
      <c r="G161" s="34">
        <v>675</v>
      </c>
      <c r="H161" s="34">
        <v>986</v>
      </c>
      <c r="I161" s="43"/>
      <c r="J161" s="34">
        <v>0</v>
      </c>
    </row>
    <row r="162" spans="1:10" ht="27" customHeight="1" outlineLevel="2" x14ac:dyDescent="0.25">
      <c r="A162" s="9" t="s">
        <v>1232</v>
      </c>
      <c r="B162" s="35" t="s">
        <v>1248</v>
      </c>
      <c r="C162" s="44" t="s">
        <v>1238</v>
      </c>
      <c r="D162" s="37"/>
      <c r="E162" s="38" t="s">
        <v>1234</v>
      </c>
      <c r="F162" s="38">
        <v>0</v>
      </c>
      <c r="G162" s="38" t="s">
        <v>1235</v>
      </c>
      <c r="H162" s="38">
        <v>139</v>
      </c>
      <c r="I162" s="38">
        <v>0</v>
      </c>
      <c r="J162" s="37"/>
    </row>
    <row r="163" spans="1:10" ht="27" customHeight="1" outlineLevel="1" x14ac:dyDescent="0.25">
      <c r="A163" s="9">
        <v>1</v>
      </c>
      <c r="B163" s="30" t="s">
        <v>133</v>
      </c>
      <c r="C163" s="31" t="s">
        <v>134</v>
      </c>
      <c r="D163" s="40"/>
      <c r="E163" s="32" t="s">
        <v>28</v>
      </c>
      <c r="F163" s="33" t="s">
        <v>1231</v>
      </c>
      <c r="G163" s="34">
        <v>202.5</v>
      </c>
      <c r="H163" s="34">
        <v>296</v>
      </c>
      <c r="I163" s="43"/>
      <c r="J163" s="34">
        <v>0</v>
      </c>
    </row>
    <row r="164" spans="1:10" ht="27" customHeight="1" outlineLevel="1" x14ac:dyDescent="0.25">
      <c r="A164" s="9">
        <v>1</v>
      </c>
      <c r="B164" s="30" t="s">
        <v>135</v>
      </c>
      <c r="C164" s="31" t="s">
        <v>136</v>
      </c>
      <c r="D164" s="40"/>
      <c r="E164" s="32" t="s">
        <v>28</v>
      </c>
      <c r="F164" s="33" t="s">
        <v>1231</v>
      </c>
      <c r="G164" s="34">
        <v>423.5</v>
      </c>
      <c r="H164" s="34">
        <v>618</v>
      </c>
      <c r="I164" s="43"/>
      <c r="J164" s="34">
        <v>0</v>
      </c>
    </row>
    <row r="165" spans="1:10" ht="27" customHeight="1" outlineLevel="2" x14ac:dyDescent="0.25">
      <c r="A165" s="9" t="s">
        <v>1232</v>
      </c>
      <c r="B165" s="35" t="s">
        <v>135</v>
      </c>
      <c r="C165" s="44" t="s">
        <v>1241</v>
      </c>
      <c r="D165" s="37"/>
      <c r="E165" s="38" t="s">
        <v>1234</v>
      </c>
      <c r="F165" s="38">
        <v>0</v>
      </c>
      <c r="G165" s="38" t="s">
        <v>1235</v>
      </c>
      <c r="H165" s="38">
        <v>30</v>
      </c>
      <c r="I165" s="38">
        <v>0</v>
      </c>
      <c r="J165" s="37"/>
    </row>
    <row r="166" spans="1:10" ht="27" customHeight="1" outlineLevel="1" x14ac:dyDescent="0.25">
      <c r="A166" s="9">
        <v>1</v>
      </c>
      <c r="B166" s="30" t="s">
        <v>137</v>
      </c>
      <c r="C166" s="31" t="s">
        <v>138</v>
      </c>
      <c r="D166" s="40"/>
      <c r="E166" s="32" t="s">
        <v>28</v>
      </c>
      <c r="F166" s="33" t="s">
        <v>1231</v>
      </c>
      <c r="G166" s="34">
        <v>238</v>
      </c>
      <c r="H166" s="34">
        <v>347</v>
      </c>
      <c r="I166" s="43"/>
      <c r="J166" s="34">
        <v>0</v>
      </c>
    </row>
    <row r="167" spans="1:10" ht="27" customHeight="1" outlineLevel="1" x14ac:dyDescent="0.25">
      <c r="A167" s="9">
        <v>1</v>
      </c>
      <c r="B167" s="30" t="s">
        <v>139</v>
      </c>
      <c r="C167" s="31" t="s">
        <v>140</v>
      </c>
      <c r="D167" s="40"/>
      <c r="E167" s="32" t="s">
        <v>28</v>
      </c>
      <c r="F167" s="33" t="s">
        <v>1231</v>
      </c>
      <c r="G167" s="34">
        <v>159</v>
      </c>
      <c r="H167" s="34">
        <v>232</v>
      </c>
      <c r="I167" s="43"/>
      <c r="J167" s="34">
        <v>0</v>
      </c>
    </row>
    <row r="168" spans="1:10" ht="27" customHeight="1" outlineLevel="1" x14ac:dyDescent="0.25">
      <c r="A168" s="9">
        <v>1</v>
      </c>
      <c r="B168" s="30" t="s">
        <v>141</v>
      </c>
      <c r="C168" s="31" t="s">
        <v>142</v>
      </c>
      <c r="D168" s="40"/>
      <c r="E168" s="32" t="s">
        <v>28</v>
      </c>
      <c r="F168" s="33" t="s">
        <v>1231</v>
      </c>
      <c r="G168" s="34">
        <v>67.5</v>
      </c>
      <c r="H168" s="34">
        <v>99</v>
      </c>
      <c r="I168" s="43"/>
      <c r="J168" s="34">
        <v>0</v>
      </c>
    </row>
    <row r="169" spans="1:10" ht="18.75" customHeight="1" outlineLevel="1" x14ac:dyDescent="0.25">
      <c r="A169" s="9">
        <v>1</v>
      </c>
      <c r="B169" s="46" t="s">
        <v>143</v>
      </c>
      <c r="C169" s="11" t="s">
        <v>144</v>
      </c>
      <c r="D169" s="48"/>
      <c r="E169" s="49"/>
      <c r="F169" s="52"/>
      <c r="G169" s="52"/>
      <c r="H169" s="52"/>
      <c r="I169" s="50" t="s">
        <v>1230</v>
      </c>
      <c r="J169" s="50" t="s">
        <v>1230</v>
      </c>
    </row>
    <row r="170" spans="1:10" ht="27" customHeight="1" outlineLevel="1" x14ac:dyDescent="0.25">
      <c r="A170" s="9">
        <v>1</v>
      </c>
      <c r="B170" s="30" t="s">
        <v>145</v>
      </c>
      <c r="C170" s="31" t="s">
        <v>146</v>
      </c>
      <c r="D170" s="40"/>
      <c r="E170" s="32" t="s">
        <v>28</v>
      </c>
      <c r="F170" s="33" t="s">
        <v>1231</v>
      </c>
      <c r="G170" s="34">
        <v>500</v>
      </c>
      <c r="H170" s="34">
        <v>730</v>
      </c>
      <c r="I170" s="43"/>
      <c r="J170" s="34">
        <v>0</v>
      </c>
    </row>
    <row r="171" spans="1:10" ht="27" customHeight="1" outlineLevel="1" x14ac:dyDescent="0.25">
      <c r="A171" s="9">
        <v>1</v>
      </c>
      <c r="B171" s="30" t="s">
        <v>147</v>
      </c>
      <c r="C171" s="31" t="s">
        <v>148</v>
      </c>
      <c r="D171" s="40"/>
      <c r="E171" s="32" t="s">
        <v>28</v>
      </c>
      <c r="F171" s="33" t="s">
        <v>1231</v>
      </c>
      <c r="G171" s="34">
        <v>1300</v>
      </c>
      <c r="H171" s="34">
        <v>1898</v>
      </c>
      <c r="I171" s="43"/>
      <c r="J171" s="34">
        <v>0</v>
      </c>
    </row>
    <row r="172" spans="1:10" ht="18.75" customHeight="1" outlineLevel="1" x14ac:dyDescent="0.25">
      <c r="A172" s="9">
        <v>1</v>
      </c>
      <c r="B172" s="46" t="s">
        <v>149</v>
      </c>
      <c r="C172" s="11" t="s">
        <v>150</v>
      </c>
      <c r="D172" s="48"/>
      <c r="E172" s="49"/>
      <c r="F172" s="52"/>
      <c r="G172" s="52"/>
      <c r="H172" s="52"/>
      <c r="I172" s="50" t="s">
        <v>1230</v>
      </c>
      <c r="J172" s="50" t="s">
        <v>1230</v>
      </c>
    </row>
    <row r="173" spans="1:10" ht="27" customHeight="1" outlineLevel="1" x14ac:dyDescent="0.25">
      <c r="A173" s="9">
        <v>1</v>
      </c>
      <c r="B173" s="30" t="s">
        <v>91</v>
      </c>
      <c r="C173" s="31" t="s">
        <v>151</v>
      </c>
      <c r="D173" s="40"/>
      <c r="E173" s="32" t="s">
        <v>31</v>
      </c>
      <c r="F173" s="33" t="s">
        <v>1231</v>
      </c>
      <c r="G173" s="34">
        <v>89</v>
      </c>
      <c r="H173" s="34">
        <v>130</v>
      </c>
      <c r="I173" s="43"/>
      <c r="J173" s="34">
        <v>0</v>
      </c>
    </row>
    <row r="174" spans="1:10" ht="27" customHeight="1" outlineLevel="2" x14ac:dyDescent="0.25">
      <c r="A174" s="9" t="s">
        <v>1232</v>
      </c>
      <c r="B174" s="35" t="s">
        <v>91</v>
      </c>
      <c r="C174" s="44" t="s">
        <v>1241</v>
      </c>
      <c r="D174" s="37"/>
      <c r="E174" s="38" t="s">
        <v>1234</v>
      </c>
      <c r="F174" s="38">
        <v>0</v>
      </c>
      <c r="G174" s="38" t="s">
        <v>1235</v>
      </c>
      <c r="H174" s="38">
        <v>30</v>
      </c>
      <c r="I174" s="38">
        <v>0</v>
      </c>
      <c r="J174" s="37"/>
    </row>
    <row r="175" spans="1:10" ht="27" customHeight="1" outlineLevel="2" x14ac:dyDescent="0.25">
      <c r="A175" s="9" t="s">
        <v>1232</v>
      </c>
      <c r="B175" s="35" t="s">
        <v>91</v>
      </c>
      <c r="C175" s="39" t="s">
        <v>1239</v>
      </c>
      <c r="D175" s="37"/>
      <c r="E175" s="38" t="s">
        <v>1234</v>
      </c>
      <c r="F175" s="38">
        <v>0</v>
      </c>
      <c r="G175" s="38" t="s">
        <v>1235</v>
      </c>
      <c r="H175" s="38">
        <v>13</v>
      </c>
      <c r="I175" s="38">
        <v>0</v>
      </c>
      <c r="J175" s="37"/>
    </row>
    <row r="176" spans="1:10" ht="27" customHeight="1" outlineLevel="1" x14ac:dyDescent="0.25">
      <c r="A176" s="9">
        <v>1</v>
      </c>
      <c r="B176" s="30" t="s">
        <v>152</v>
      </c>
      <c r="C176" s="31" t="s">
        <v>153</v>
      </c>
      <c r="D176" s="40"/>
      <c r="E176" s="32" t="s">
        <v>31</v>
      </c>
      <c r="F176" s="33" t="s">
        <v>1231</v>
      </c>
      <c r="G176" s="34">
        <v>317.5</v>
      </c>
      <c r="H176" s="34">
        <v>464</v>
      </c>
      <c r="I176" s="43"/>
      <c r="J176" s="34">
        <v>0</v>
      </c>
    </row>
    <row r="177" spans="1:10" ht="27" customHeight="1" outlineLevel="2" x14ac:dyDescent="0.25">
      <c r="A177" s="9" t="s">
        <v>1232</v>
      </c>
      <c r="B177" s="35" t="s">
        <v>152</v>
      </c>
      <c r="C177" s="44" t="s">
        <v>1241</v>
      </c>
      <c r="D177" s="37"/>
      <c r="E177" s="38" t="s">
        <v>1234</v>
      </c>
      <c r="F177" s="38">
        <v>0</v>
      </c>
      <c r="G177" s="38" t="s">
        <v>1235</v>
      </c>
      <c r="H177" s="38">
        <v>30</v>
      </c>
      <c r="I177" s="38">
        <v>0</v>
      </c>
      <c r="J177" s="37"/>
    </row>
    <row r="178" spans="1:10" ht="27" customHeight="1" outlineLevel="2" x14ac:dyDescent="0.25">
      <c r="A178" s="9" t="s">
        <v>1232</v>
      </c>
      <c r="B178" s="35" t="s">
        <v>152</v>
      </c>
      <c r="C178" s="39" t="s">
        <v>1239</v>
      </c>
      <c r="D178" s="37"/>
      <c r="E178" s="38" t="s">
        <v>1234</v>
      </c>
      <c r="F178" s="38">
        <v>0</v>
      </c>
      <c r="G178" s="38" t="s">
        <v>1235</v>
      </c>
      <c r="H178" s="38">
        <v>13</v>
      </c>
      <c r="I178" s="38">
        <v>0</v>
      </c>
      <c r="J178" s="37"/>
    </row>
    <row r="179" spans="1:10" ht="27" customHeight="1" outlineLevel="1" x14ac:dyDescent="0.25">
      <c r="A179" s="9">
        <v>1</v>
      </c>
      <c r="B179" s="30" t="s">
        <v>154</v>
      </c>
      <c r="C179" s="31" t="s">
        <v>155</v>
      </c>
      <c r="D179" s="40"/>
      <c r="E179" s="32" t="s">
        <v>31</v>
      </c>
      <c r="F179" s="33" t="s">
        <v>1231</v>
      </c>
      <c r="G179" s="34">
        <v>122</v>
      </c>
      <c r="H179" s="34">
        <v>178</v>
      </c>
      <c r="I179" s="43"/>
      <c r="J179" s="34">
        <v>0</v>
      </c>
    </row>
    <row r="180" spans="1:10" ht="27" customHeight="1" outlineLevel="2" x14ac:dyDescent="0.25">
      <c r="A180" s="9" t="s">
        <v>1232</v>
      </c>
      <c r="B180" s="35" t="s">
        <v>154</v>
      </c>
      <c r="C180" s="39" t="s">
        <v>1239</v>
      </c>
      <c r="D180" s="37"/>
      <c r="E180" s="38" t="s">
        <v>1234</v>
      </c>
      <c r="F180" s="38">
        <v>0</v>
      </c>
      <c r="G180" s="38" t="s">
        <v>1235</v>
      </c>
      <c r="H180" s="38">
        <v>13</v>
      </c>
      <c r="I180" s="38">
        <v>0</v>
      </c>
      <c r="J180" s="37"/>
    </row>
    <row r="181" spans="1:10" ht="27" customHeight="1" outlineLevel="1" x14ac:dyDescent="0.25">
      <c r="A181" s="9">
        <v>1</v>
      </c>
      <c r="B181" s="30" t="s">
        <v>156</v>
      </c>
      <c r="C181" s="31" t="s">
        <v>157</v>
      </c>
      <c r="D181" s="40"/>
      <c r="E181" s="32" t="s">
        <v>28</v>
      </c>
      <c r="F181" s="33" t="s">
        <v>1231</v>
      </c>
      <c r="G181" s="34">
        <v>355</v>
      </c>
      <c r="H181" s="34">
        <v>518</v>
      </c>
      <c r="I181" s="43"/>
      <c r="J181" s="34">
        <v>0</v>
      </c>
    </row>
    <row r="182" spans="1:10" ht="27" customHeight="1" outlineLevel="2" x14ac:dyDescent="0.25">
      <c r="A182" s="9" t="s">
        <v>1232</v>
      </c>
      <c r="B182" s="35" t="s">
        <v>156</v>
      </c>
      <c r="C182" s="39" t="s">
        <v>1239</v>
      </c>
      <c r="D182" s="37"/>
      <c r="E182" s="38" t="s">
        <v>1234</v>
      </c>
      <c r="F182" s="38">
        <v>0</v>
      </c>
      <c r="G182" s="38" t="s">
        <v>1235</v>
      </c>
      <c r="H182" s="38">
        <v>13</v>
      </c>
      <c r="I182" s="38">
        <v>0</v>
      </c>
      <c r="J182" s="37"/>
    </row>
    <row r="183" spans="1:10" ht="27" customHeight="1" outlineLevel="1" x14ac:dyDescent="0.25">
      <c r="A183" s="9">
        <v>1</v>
      </c>
      <c r="B183" s="30" t="s">
        <v>158</v>
      </c>
      <c r="C183" s="31" t="s">
        <v>159</v>
      </c>
      <c r="D183" s="40"/>
      <c r="E183" s="32" t="s">
        <v>28</v>
      </c>
      <c r="F183" s="33" t="s">
        <v>1231</v>
      </c>
      <c r="G183" s="34">
        <v>589.5</v>
      </c>
      <c r="H183" s="34">
        <v>861</v>
      </c>
      <c r="I183" s="43"/>
      <c r="J183" s="34">
        <v>0</v>
      </c>
    </row>
    <row r="184" spans="1:10" ht="18.75" customHeight="1" outlineLevel="1" x14ac:dyDescent="0.25">
      <c r="A184" s="9">
        <v>1</v>
      </c>
      <c r="B184" s="46" t="s">
        <v>160</v>
      </c>
      <c r="C184" s="11" t="s">
        <v>161</v>
      </c>
      <c r="D184" s="48"/>
      <c r="E184" s="49"/>
      <c r="F184" s="52"/>
      <c r="G184" s="52"/>
      <c r="H184" s="52"/>
      <c r="I184" s="50" t="s">
        <v>1230</v>
      </c>
      <c r="J184" s="50" t="s">
        <v>1230</v>
      </c>
    </row>
    <row r="185" spans="1:10" ht="27" customHeight="1" outlineLevel="1" x14ac:dyDescent="0.25">
      <c r="A185" s="9">
        <v>1</v>
      </c>
      <c r="B185" s="30" t="s">
        <v>162</v>
      </c>
      <c r="C185" s="31" t="s">
        <v>163</v>
      </c>
      <c r="D185" s="40"/>
      <c r="E185" s="32" t="s">
        <v>28</v>
      </c>
      <c r="F185" s="33" t="s">
        <v>1231</v>
      </c>
      <c r="G185" s="34">
        <v>291</v>
      </c>
      <c r="H185" s="34">
        <v>425</v>
      </c>
      <c r="I185" s="43"/>
      <c r="J185" s="34">
        <v>0</v>
      </c>
    </row>
    <row r="186" spans="1:10" ht="27" customHeight="1" outlineLevel="1" x14ac:dyDescent="0.25">
      <c r="A186" s="9">
        <v>1</v>
      </c>
      <c r="B186" s="30" t="s">
        <v>164</v>
      </c>
      <c r="C186" s="31" t="s">
        <v>165</v>
      </c>
      <c r="D186" s="40"/>
      <c r="E186" s="32" t="s">
        <v>28</v>
      </c>
      <c r="F186" s="33" t="s">
        <v>1231</v>
      </c>
      <c r="G186" s="34">
        <v>220</v>
      </c>
      <c r="H186" s="34">
        <v>321</v>
      </c>
      <c r="I186" s="43"/>
      <c r="J186" s="34">
        <v>0</v>
      </c>
    </row>
    <row r="187" spans="1:10" ht="18.75" customHeight="1" outlineLevel="1" x14ac:dyDescent="0.25">
      <c r="A187" s="9">
        <v>1</v>
      </c>
      <c r="B187" s="46" t="s">
        <v>166</v>
      </c>
      <c r="C187" s="11" t="s">
        <v>167</v>
      </c>
      <c r="D187" s="48"/>
      <c r="E187" s="49"/>
      <c r="F187" s="52"/>
      <c r="G187" s="52"/>
      <c r="H187" s="52"/>
      <c r="I187" s="50" t="s">
        <v>1230</v>
      </c>
      <c r="J187" s="50" t="s">
        <v>1230</v>
      </c>
    </row>
    <row r="188" spans="1:10" ht="27" customHeight="1" outlineLevel="1" x14ac:dyDescent="0.25">
      <c r="A188" s="9">
        <v>1</v>
      </c>
      <c r="B188" s="30" t="s">
        <v>168</v>
      </c>
      <c r="C188" s="31" t="s">
        <v>169</v>
      </c>
      <c r="D188" s="40"/>
      <c r="E188" s="32" t="s">
        <v>28</v>
      </c>
      <c r="F188" s="33" t="s">
        <v>1231</v>
      </c>
      <c r="G188" s="34">
        <v>305</v>
      </c>
      <c r="H188" s="34">
        <v>445</v>
      </c>
      <c r="I188" s="43"/>
      <c r="J188" s="34">
        <v>0</v>
      </c>
    </row>
    <row r="189" spans="1:10" ht="27" customHeight="1" outlineLevel="1" x14ac:dyDescent="0.25">
      <c r="A189" s="9">
        <v>1</v>
      </c>
      <c r="B189" s="30" t="s">
        <v>170</v>
      </c>
      <c r="C189" s="31" t="s">
        <v>171</v>
      </c>
      <c r="D189" s="40"/>
      <c r="E189" s="32" t="s">
        <v>28</v>
      </c>
      <c r="F189" s="33" t="s">
        <v>1231</v>
      </c>
      <c r="G189" s="34">
        <v>292.5</v>
      </c>
      <c r="H189" s="34">
        <v>427</v>
      </c>
      <c r="I189" s="43"/>
      <c r="J189" s="34">
        <v>0</v>
      </c>
    </row>
    <row r="190" spans="1:10" ht="27" customHeight="1" outlineLevel="1" x14ac:dyDescent="0.25">
      <c r="A190" s="9">
        <v>1</v>
      </c>
      <c r="B190" s="30" t="s">
        <v>172</v>
      </c>
      <c r="C190" s="31" t="s">
        <v>173</v>
      </c>
      <c r="D190" s="40"/>
      <c r="E190" s="32" t="s">
        <v>28</v>
      </c>
      <c r="F190" s="33" t="s">
        <v>1231</v>
      </c>
      <c r="G190" s="34">
        <v>315</v>
      </c>
      <c r="H190" s="34">
        <v>460</v>
      </c>
      <c r="I190" s="43"/>
      <c r="J190" s="34">
        <v>0</v>
      </c>
    </row>
    <row r="191" spans="1:10" ht="27" customHeight="1" outlineLevel="1" x14ac:dyDescent="0.25">
      <c r="A191" s="9">
        <v>1</v>
      </c>
      <c r="B191" s="30" t="s">
        <v>174</v>
      </c>
      <c r="C191" s="31" t="s">
        <v>175</v>
      </c>
      <c r="D191" s="40"/>
      <c r="E191" s="32" t="s">
        <v>28</v>
      </c>
      <c r="F191" s="33" t="s">
        <v>1231</v>
      </c>
      <c r="G191" s="34">
        <v>495</v>
      </c>
      <c r="H191" s="34">
        <v>723</v>
      </c>
      <c r="I191" s="43"/>
      <c r="J191" s="34">
        <v>0</v>
      </c>
    </row>
    <row r="192" spans="1:10" ht="27" customHeight="1" outlineLevel="1" x14ac:dyDescent="0.25">
      <c r="A192" s="9">
        <v>1</v>
      </c>
      <c r="B192" s="30" t="s">
        <v>176</v>
      </c>
      <c r="C192" s="31" t="s">
        <v>177</v>
      </c>
      <c r="D192" s="40"/>
      <c r="E192" s="32" t="s">
        <v>28</v>
      </c>
      <c r="F192" s="33" t="s">
        <v>1231</v>
      </c>
      <c r="G192" s="34">
        <v>544.5</v>
      </c>
      <c r="H192" s="34">
        <v>795</v>
      </c>
      <c r="I192" s="43"/>
      <c r="J192" s="34">
        <v>0</v>
      </c>
    </row>
    <row r="193" spans="1:10" ht="27" customHeight="1" outlineLevel="1" x14ac:dyDescent="0.25">
      <c r="A193" s="9">
        <v>1</v>
      </c>
      <c r="B193" s="30" t="s">
        <v>178</v>
      </c>
      <c r="C193" s="31" t="s">
        <v>179</v>
      </c>
      <c r="D193" s="40"/>
      <c r="E193" s="32" t="s">
        <v>28</v>
      </c>
      <c r="F193" s="33" t="s">
        <v>1231</v>
      </c>
      <c r="G193" s="34">
        <v>132.5</v>
      </c>
      <c r="H193" s="34">
        <v>193</v>
      </c>
      <c r="I193" s="43"/>
      <c r="J193" s="34">
        <v>0</v>
      </c>
    </row>
    <row r="194" spans="1:10" ht="18.75" customHeight="1" outlineLevel="1" x14ac:dyDescent="0.25">
      <c r="A194" s="9">
        <v>1</v>
      </c>
      <c r="B194" s="46" t="s">
        <v>180</v>
      </c>
      <c r="C194" s="11" t="s">
        <v>181</v>
      </c>
      <c r="D194" s="48"/>
      <c r="E194" s="49"/>
      <c r="F194" s="52"/>
      <c r="G194" s="52"/>
      <c r="H194" s="52"/>
      <c r="I194" s="50" t="s">
        <v>1230</v>
      </c>
      <c r="J194" s="50" t="s">
        <v>1230</v>
      </c>
    </row>
    <row r="195" spans="1:10" ht="27" customHeight="1" outlineLevel="1" x14ac:dyDescent="0.25">
      <c r="A195" s="9">
        <v>1</v>
      </c>
      <c r="B195" s="30" t="s">
        <v>182</v>
      </c>
      <c r="C195" s="31" t="s">
        <v>183</v>
      </c>
      <c r="D195" s="40"/>
      <c r="E195" s="32" t="s">
        <v>28</v>
      </c>
      <c r="F195" s="33" t="s">
        <v>1231</v>
      </c>
      <c r="G195" s="34">
        <v>800</v>
      </c>
      <c r="H195" s="34">
        <v>1168</v>
      </c>
      <c r="I195" s="43"/>
      <c r="J195" s="34">
        <v>0</v>
      </c>
    </row>
    <row r="196" spans="1:10" ht="27" customHeight="1" outlineLevel="1" x14ac:dyDescent="0.25">
      <c r="A196" s="9">
        <v>1</v>
      </c>
      <c r="B196" s="30" t="s">
        <v>184</v>
      </c>
      <c r="C196" s="31" t="s">
        <v>185</v>
      </c>
      <c r="D196" s="40"/>
      <c r="E196" s="32" t="s">
        <v>28</v>
      </c>
      <c r="F196" s="33" t="s">
        <v>1231</v>
      </c>
      <c r="G196" s="34">
        <v>184.5</v>
      </c>
      <c r="H196" s="34">
        <v>269</v>
      </c>
      <c r="I196" s="43"/>
      <c r="J196" s="34">
        <v>0</v>
      </c>
    </row>
    <row r="197" spans="1:10" ht="27" customHeight="1" outlineLevel="1" x14ac:dyDescent="0.25">
      <c r="A197" s="9">
        <v>1</v>
      </c>
      <c r="B197" s="30" t="s">
        <v>186</v>
      </c>
      <c r="C197" s="31" t="s">
        <v>187</v>
      </c>
      <c r="D197" s="40"/>
      <c r="E197" s="32" t="s">
        <v>28</v>
      </c>
      <c r="F197" s="33" t="s">
        <v>1231</v>
      </c>
      <c r="G197" s="34">
        <v>355</v>
      </c>
      <c r="H197" s="34">
        <v>518</v>
      </c>
      <c r="I197" s="43"/>
      <c r="J197" s="34">
        <v>0</v>
      </c>
    </row>
    <row r="198" spans="1:10" ht="27" customHeight="1" outlineLevel="1" x14ac:dyDescent="0.25">
      <c r="A198" s="9">
        <v>1</v>
      </c>
      <c r="B198" s="30" t="s">
        <v>188</v>
      </c>
      <c r="C198" s="31" t="s">
        <v>189</v>
      </c>
      <c r="D198" s="40"/>
      <c r="E198" s="32" t="s">
        <v>190</v>
      </c>
      <c r="F198" s="33" t="s">
        <v>1231</v>
      </c>
      <c r="G198" s="34">
        <v>445</v>
      </c>
      <c r="H198" s="34">
        <v>650</v>
      </c>
      <c r="I198" s="43"/>
      <c r="J198" s="34">
        <v>0</v>
      </c>
    </row>
    <row r="199" spans="1:10" ht="27" customHeight="1" outlineLevel="1" x14ac:dyDescent="0.25">
      <c r="A199" s="9">
        <v>1</v>
      </c>
      <c r="B199" s="30" t="s">
        <v>191</v>
      </c>
      <c r="C199" s="31" t="s">
        <v>192</v>
      </c>
      <c r="D199" s="40"/>
      <c r="E199" s="32" t="s">
        <v>28</v>
      </c>
      <c r="F199" s="33" t="s">
        <v>1231</v>
      </c>
      <c r="G199" s="34">
        <v>250</v>
      </c>
      <c r="H199" s="34">
        <v>365</v>
      </c>
      <c r="I199" s="43"/>
      <c r="J199" s="34">
        <v>0</v>
      </c>
    </row>
    <row r="200" spans="1:10" ht="18.75" customHeight="1" outlineLevel="1" x14ac:dyDescent="0.25">
      <c r="A200" s="9">
        <v>1</v>
      </c>
      <c r="B200" s="46"/>
      <c r="C200" s="47" t="s">
        <v>193</v>
      </c>
      <c r="D200" s="48"/>
      <c r="E200" s="49"/>
      <c r="F200" s="50"/>
      <c r="G200" s="52"/>
      <c r="H200" s="52"/>
      <c r="I200" s="52">
        <v>0</v>
      </c>
      <c r="J200" s="52">
        <v>0</v>
      </c>
    </row>
    <row r="201" spans="1:10" ht="18.75" customHeight="1" outlineLevel="1" x14ac:dyDescent="0.25">
      <c r="A201" s="9">
        <v>1</v>
      </c>
      <c r="B201" s="25" t="s">
        <v>194</v>
      </c>
      <c r="C201" s="10" t="s">
        <v>195</v>
      </c>
      <c r="D201" s="53"/>
      <c r="E201" s="10"/>
      <c r="F201" s="28"/>
      <c r="G201" s="27"/>
      <c r="H201" s="29"/>
      <c r="I201" s="24" t="s">
        <v>1230</v>
      </c>
      <c r="J201" s="24" t="s">
        <v>1230</v>
      </c>
    </row>
    <row r="202" spans="1:10" ht="27" customHeight="1" outlineLevel="1" x14ac:dyDescent="0.25">
      <c r="A202" s="9">
        <v>1</v>
      </c>
      <c r="B202" s="30" t="s">
        <v>196</v>
      </c>
      <c r="C202" s="31" t="s">
        <v>197</v>
      </c>
      <c r="D202" s="40"/>
      <c r="E202" s="59" t="s">
        <v>28</v>
      </c>
      <c r="F202" s="33" t="s">
        <v>1231</v>
      </c>
      <c r="G202" s="34">
        <v>67.5</v>
      </c>
      <c r="H202" s="34">
        <v>99</v>
      </c>
      <c r="I202" s="43"/>
      <c r="J202" s="34">
        <v>0</v>
      </c>
    </row>
    <row r="203" spans="1:10" ht="27" customHeight="1" outlineLevel="2" x14ac:dyDescent="0.25">
      <c r="A203" s="9" t="s">
        <v>1232</v>
      </c>
      <c r="B203" s="35" t="s">
        <v>196</v>
      </c>
      <c r="C203" s="39" t="s">
        <v>1239</v>
      </c>
      <c r="D203" s="37"/>
      <c r="E203" s="38" t="s">
        <v>1234</v>
      </c>
      <c r="F203" s="38">
        <v>0</v>
      </c>
      <c r="G203" s="38" t="s">
        <v>1235</v>
      </c>
      <c r="H203" s="38">
        <v>13</v>
      </c>
      <c r="I203" s="38">
        <v>0</v>
      </c>
      <c r="J203" s="37"/>
    </row>
    <row r="204" spans="1:10" ht="27" customHeight="1" outlineLevel="1" x14ac:dyDescent="0.25">
      <c r="A204" s="9">
        <v>1</v>
      </c>
      <c r="B204" s="30" t="s">
        <v>198</v>
      </c>
      <c r="C204" s="31" t="s">
        <v>199</v>
      </c>
      <c r="D204" s="40"/>
      <c r="E204" s="59" t="s">
        <v>28</v>
      </c>
      <c r="F204" s="33" t="s">
        <v>1231</v>
      </c>
      <c r="G204" s="34">
        <v>36</v>
      </c>
      <c r="H204" s="34">
        <v>53</v>
      </c>
      <c r="I204" s="43"/>
      <c r="J204" s="34">
        <v>0</v>
      </c>
    </row>
    <row r="205" spans="1:10" ht="27" customHeight="1" outlineLevel="2" x14ac:dyDescent="0.25">
      <c r="A205" s="9" t="s">
        <v>1232</v>
      </c>
      <c r="B205" s="35" t="s">
        <v>198</v>
      </c>
      <c r="C205" s="39" t="s">
        <v>1239</v>
      </c>
      <c r="D205" s="37"/>
      <c r="E205" s="38" t="s">
        <v>1234</v>
      </c>
      <c r="F205" s="38">
        <v>0</v>
      </c>
      <c r="G205" s="38" t="s">
        <v>1235</v>
      </c>
      <c r="H205" s="38">
        <v>13</v>
      </c>
      <c r="I205" s="38">
        <v>0</v>
      </c>
      <c r="J205" s="37"/>
    </row>
    <row r="206" spans="1:10" ht="27" customHeight="1" outlineLevel="1" x14ac:dyDescent="0.25">
      <c r="A206" s="9">
        <v>1</v>
      </c>
      <c r="B206" s="30" t="s">
        <v>200</v>
      </c>
      <c r="C206" s="31" t="s">
        <v>201</v>
      </c>
      <c r="D206" s="40"/>
      <c r="E206" s="32" t="s">
        <v>31</v>
      </c>
      <c r="F206" s="33" t="s">
        <v>1231</v>
      </c>
      <c r="G206" s="34">
        <v>45</v>
      </c>
      <c r="H206" s="34">
        <v>66</v>
      </c>
      <c r="I206" s="43"/>
      <c r="J206" s="34">
        <v>0</v>
      </c>
    </row>
    <row r="207" spans="1:10" ht="27" customHeight="1" outlineLevel="2" x14ac:dyDescent="0.25">
      <c r="A207" s="9" t="s">
        <v>1232</v>
      </c>
      <c r="B207" s="35" t="s">
        <v>200</v>
      </c>
      <c r="C207" s="39" t="s">
        <v>1239</v>
      </c>
      <c r="D207" s="37"/>
      <c r="E207" s="38" t="s">
        <v>1234</v>
      </c>
      <c r="F207" s="38">
        <v>0</v>
      </c>
      <c r="G207" s="38" t="s">
        <v>1235</v>
      </c>
      <c r="H207" s="38">
        <v>13</v>
      </c>
      <c r="I207" s="38">
        <v>0</v>
      </c>
      <c r="J207" s="37"/>
    </row>
    <row r="208" spans="1:10" ht="27" customHeight="1" outlineLevel="1" x14ac:dyDescent="0.25">
      <c r="A208" s="9">
        <v>1</v>
      </c>
      <c r="B208" s="30" t="s">
        <v>202</v>
      </c>
      <c r="C208" s="31" t="s">
        <v>203</v>
      </c>
      <c r="D208" s="40"/>
      <c r="E208" s="32" t="s">
        <v>31</v>
      </c>
      <c r="F208" s="33" t="s">
        <v>1231</v>
      </c>
      <c r="G208" s="34">
        <v>16</v>
      </c>
      <c r="H208" s="34">
        <v>23</v>
      </c>
      <c r="I208" s="43"/>
      <c r="J208" s="34">
        <v>0</v>
      </c>
    </row>
    <row r="209" spans="1:10" ht="27" customHeight="1" outlineLevel="2" x14ac:dyDescent="0.25">
      <c r="A209" s="9" t="s">
        <v>1232</v>
      </c>
      <c r="B209" s="35" t="s">
        <v>202</v>
      </c>
      <c r="C209" s="39" t="s">
        <v>1239</v>
      </c>
      <c r="D209" s="37"/>
      <c r="E209" s="38" t="s">
        <v>1234</v>
      </c>
      <c r="F209" s="38">
        <v>0</v>
      </c>
      <c r="G209" s="38" t="s">
        <v>1235</v>
      </c>
      <c r="H209" s="38">
        <v>13</v>
      </c>
      <c r="I209" s="38">
        <v>0</v>
      </c>
      <c r="J209" s="37"/>
    </row>
    <row r="210" spans="1:10" ht="27" customHeight="1" outlineLevel="1" x14ac:dyDescent="0.25">
      <c r="A210" s="9">
        <v>1</v>
      </c>
      <c r="B210" s="30" t="s">
        <v>204</v>
      </c>
      <c r="C210" s="31" t="s">
        <v>205</v>
      </c>
      <c r="D210" s="40"/>
      <c r="E210" s="32" t="s">
        <v>28</v>
      </c>
      <c r="F210" s="33" t="s">
        <v>1231</v>
      </c>
      <c r="G210" s="34">
        <v>90</v>
      </c>
      <c r="H210" s="34">
        <v>131</v>
      </c>
      <c r="I210" s="43"/>
      <c r="J210" s="34">
        <v>0</v>
      </c>
    </row>
    <row r="211" spans="1:10" ht="27" customHeight="1" outlineLevel="2" x14ac:dyDescent="0.25">
      <c r="A211" s="9" t="s">
        <v>1232</v>
      </c>
      <c r="B211" s="35" t="s">
        <v>204</v>
      </c>
      <c r="C211" s="39" t="s">
        <v>1239</v>
      </c>
      <c r="D211" s="37"/>
      <c r="E211" s="38" t="s">
        <v>1234</v>
      </c>
      <c r="F211" s="38">
        <v>0</v>
      </c>
      <c r="G211" s="38" t="s">
        <v>1235</v>
      </c>
      <c r="H211" s="38">
        <v>13</v>
      </c>
      <c r="I211" s="38">
        <v>0</v>
      </c>
      <c r="J211" s="37"/>
    </row>
    <row r="212" spans="1:10" ht="27" customHeight="1" outlineLevel="1" x14ac:dyDescent="0.25">
      <c r="A212" s="9">
        <v>1</v>
      </c>
      <c r="B212" s="30" t="s">
        <v>206</v>
      </c>
      <c r="C212" s="31" t="s">
        <v>207</v>
      </c>
      <c r="D212" s="40"/>
      <c r="E212" s="32" t="s">
        <v>31</v>
      </c>
      <c r="F212" s="33" t="s">
        <v>1231</v>
      </c>
      <c r="G212" s="34">
        <v>27.5</v>
      </c>
      <c r="H212" s="34">
        <v>40</v>
      </c>
      <c r="I212" s="43"/>
      <c r="J212" s="34">
        <v>0</v>
      </c>
    </row>
    <row r="213" spans="1:10" ht="27" customHeight="1" outlineLevel="2" x14ac:dyDescent="0.25">
      <c r="A213" s="9" t="s">
        <v>1232</v>
      </c>
      <c r="B213" s="35" t="s">
        <v>206</v>
      </c>
      <c r="C213" s="39" t="s">
        <v>1239</v>
      </c>
      <c r="D213" s="37"/>
      <c r="E213" s="38" t="s">
        <v>1234</v>
      </c>
      <c r="F213" s="38">
        <v>0</v>
      </c>
      <c r="G213" s="38" t="s">
        <v>1235</v>
      </c>
      <c r="H213" s="38">
        <v>13</v>
      </c>
      <c r="I213" s="38">
        <v>0</v>
      </c>
      <c r="J213" s="37"/>
    </row>
    <row r="214" spans="1:10" ht="27" customHeight="1" outlineLevel="1" x14ac:dyDescent="0.25">
      <c r="A214" s="9">
        <v>1</v>
      </c>
      <c r="B214" s="30" t="s">
        <v>208</v>
      </c>
      <c r="C214" s="31" t="s">
        <v>209</v>
      </c>
      <c r="D214" s="40"/>
      <c r="E214" s="59" t="s">
        <v>28</v>
      </c>
      <c r="F214" s="33" t="s">
        <v>1231</v>
      </c>
      <c r="G214" s="34">
        <v>116</v>
      </c>
      <c r="H214" s="34">
        <v>169</v>
      </c>
      <c r="I214" s="43"/>
      <c r="J214" s="34">
        <v>0</v>
      </c>
    </row>
    <row r="215" spans="1:10" ht="27" customHeight="1" outlineLevel="1" x14ac:dyDescent="0.25">
      <c r="A215" s="9">
        <v>1</v>
      </c>
      <c r="B215" s="30" t="s">
        <v>210</v>
      </c>
      <c r="C215" s="31" t="s">
        <v>211</v>
      </c>
      <c r="D215" s="40"/>
      <c r="E215" s="32" t="s">
        <v>28</v>
      </c>
      <c r="F215" s="33" t="s">
        <v>1231</v>
      </c>
      <c r="G215" s="34">
        <v>317.5</v>
      </c>
      <c r="H215" s="34">
        <v>464</v>
      </c>
      <c r="I215" s="43"/>
      <c r="J215" s="34">
        <v>0</v>
      </c>
    </row>
    <row r="216" spans="1:10" ht="27" customHeight="1" outlineLevel="1" x14ac:dyDescent="0.25">
      <c r="A216" s="9">
        <v>1</v>
      </c>
      <c r="B216" s="30" t="s">
        <v>212</v>
      </c>
      <c r="C216" s="31" t="s">
        <v>213</v>
      </c>
      <c r="D216" s="40"/>
      <c r="E216" s="32" t="s">
        <v>28</v>
      </c>
      <c r="F216" s="33" t="s">
        <v>1231</v>
      </c>
      <c r="G216" s="34">
        <v>1270</v>
      </c>
      <c r="H216" s="34">
        <v>1854</v>
      </c>
      <c r="I216" s="43"/>
      <c r="J216" s="34">
        <v>0</v>
      </c>
    </row>
    <row r="217" spans="1:10" ht="27" customHeight="1" outlineLevel="1" x14ac:dyDescent="0.25">
      <c r="A217" s="9">
        <v>1</v>
      </c>
      <c r="B217" s="30" t="s">
        <v>214</v>
      </c>
      <c r="C217" s="31" t="s">
        <v>215</v>
      </c>
      <c r="D217" s="40"/>
      <c r="E217" s="32" t="s">
        <v>11</v>
      </c>
      <c r="F217" s="33" t="s">
        <v>1231</v>
      </c>
      <c r="G217" s="34">
        <v>250</v>
      </c>
      <c r="H217" s="34">
        <v>365</v>
      </c>
      <c r="I217" s="43"/>
      <c r="J217" s="34">
        <v>0</v>
      </c>
    </row>
    <row r="218" spans="1:10" ht="27" customHeight="1" outlineLevel="2" x14ac:dyDescent="0.25">
      <c r="A218" s="9" t="s">
        <v>1232</v>
      </c>
      <c r="B218" s="35" t="s">
        <v>214</v>
      </c>
      <c r="C218" s="60" t="s">
        <v>1239</v>
      </c>
      <c r="D218" s="37"/>
      <c r="E218" s="38" t="s">
        <v>1234</v>
      </c>
      <c r="F218" s="38">
        <v>0</v>
      </c>
      <c r="G218" s="38" t="s">
        <v>1235</v>
      </c>
      <c r="H218" s="38">
        <v>13</v>
      </c>
      <c r="I218" s="38">
        <v>0</v>
      </c>
      <c r="J218" s="37"/>
    </row>
    <row r="219" spans="1:10" ht="18.75" customHeight="1" outlineLevel="1" x14ac:dyDescent="0.25">
      <c r="A219" s="23"/>
      <c r="B219" s="46"/>
      <c r="C219" s="47" t="s">
        <v>216</v>
      </c>
      <c r="D219" s="48"/>
      <c r="E219" s="49"/>
      <c r="F219" s="50"/>
      <c r="G219" s="52"/>
      <c r="H219" s="52"/>
      <c r="I219" s="52">
        <v>0</v>
      </c>
      <c r="J219" s="52">
        <v>0</v>
      </c>
    </row>
    <row r="220" spans="1:10" ht="18.75" customHeight="1" x14ac:dyDescent="0.25">
      <c r="A220" s="23"/>
      <c r="B220" s="25" t="s">
        <v>217</v>
      </c>
      <c r="C220" s="10" t="s">
        <v>218</v>
      </c>
      <c r="D220" s="53"/>
      <c r="E220" s="10"/>
      <c r="F220" s="28" t="s">
        <v>1230</v>
      </c>
      <c r="G220" s="27"/>
      <c r="H220" s="29"/>
      <c r="I220" s="24" t="s">
        <v>1230</v>
      </c>
      <c r="J220" s="24" t="s">
        <v>1230</v>
      </c>
    </row>
    <row r="221" spans="1:10" ht="18.75" customHeight="1" x14ac:dyDescent="0.25">
      <c r="A221" s="23"/>
      <c r="B221" s="61" t="s">
        <v>219</v>
      </c>
      <c r="C221" s="11" t="s">
        <v>220</v>
      </c>
      <c r="D221" s="48"/>
      <c r="E221" s="47"/>
      <c r="F221" s="50"/>
      <c r="G221" s="52"/>
      <c r="H221" s="52"/>
      <c r="I221" s="50" t="s">
        <v>1230</v>
      </c>
      <c r="J221" s="50" t="s">
        <v>1230</v>
      </c>
    </row>
    <row r="222" spans="1:10" ht="27" customHeight="1" x14ac:dyDescent="0.25">
      <c r="A222" s="9">
        <v>1</v>
      </c>
      <c r="B222" s="62" t="s">
        <v>221</v>
      </c>
      <c r="C222" s="31" t="s">
        <v>222</v>
      </c>
      <c r="D222" s="40"/>
      <c r="E222" s="32" t="s">
        <v>11</v>
      </c>
      <c r="F222" s="33" t="s">
        <v>1231</v>
      </c>
      <c r="G222" s="34">
        <v>50</v>
      </c>
      <c r="H222" s="34">
        <v>73</v>
      </c>
      <c r="I222" s="43"/>
      <c r="J222" s="34">
        <v>0</v>
      </c>
    </row>
    <row r="223" spans="1:10" ht="27" customHeight="1" outlineLevel="1" x14ac:dyDescent="0.25">
      <c r="A223" s="9" t="s">
        <v>1232</v>
      </c>
      <c r="B223" s="35" t="s">
        <v>221</v>
      </c>
      <c r="C223" s="44" t="s">
        <v>1249</v>
      </c>
      <c r="D223" s="37"/>
      <c r="E223" s="38" t="s">
        <v>1234</v>
      </c>
      <c r="F223" s="38">
        <v>0</v>
      </c>
      <c r="G223" s="38" t="s">
        <v>1235</v>
      </c>
      <c r="H223" s="38">
        <v>1625</v>
      </c>
      <c r="I223" s="38">
        <v>0</v>
      </c>
      <c r="J223" s="37"/>
    </row>
    <row r="224" spans="1:10" ht="27" customHeight="1" outlineLevel="1" x14ac:dyDescent="0.25">
      <c r="A224" s="9" t="s">
        <v>1232</v>
      </c>
      <c r="B224" s="35" t="s">
        <v>221</v>
      </c>
      <c r="C224" s="44" t="s">
        <v>1250</v>
      </c>
      <c r="D224" s="37"/>
      <c r="E224" s="38" t="s">
        <v>1234</v>
      </c>
      <c r="F224" s="38">
        <v>0</v>
      </c>
      <c r="G224" s="38" t="s">
        <v>1235</v>
      </c>
      <c r="H224" s="38">
        <v>225</v>
      </c>
      <c r="I224" s="38">
        <v>0</v>
      </c>
      <c r="J224" s="37"/>
    </row>
    <row r="225" spans="1:10" ht="27" customHeight="1" outlineLevel="1" x14ac:dyDescent="0.25">
      <c r="A225" s="9" t="s">
        <v>1232</v>
      </c>
      <c r="B225" s="35" t="s">
        <v>221</v>
      </c>
      <c r="C225" s="44" t="s">
        <v>1251</v>
      </c>
      <c r="D225" s="37"/>
      <c r="E225" s="38" t="s">
        <v>1234</v>
      </c>
      <c r="F225" s="38">
        <v>0</v>
      </c>
      <c r="G225" s="38" t="s">
        <v>1235</v>
      </c>
      <c r="H225" s="38">
        <v>110</v>
      </c>
      <c r="I225" s="38">
        <v>0</v>
      </c>
      <c r="J225" s="37"/>
    </row>
    <row r="226" spans="1:10" ht="27" customHeight="1" outlineLevel="1" x14ac:dyDescent="0.25">
      <c r="A226" s="9" t="s">
        <v>1232</v>
      </c>
      <c r="B226" s="35" t="s">
        <v>221</v>
      </c>
      <c r="C226" s="44" t="s">
        <v>1252</v>
      </c>
      <c r="D226" s="37"/>
      <c r="E226" s="38" t="s">
        <v>1234</v>
      </c>
      <c r="F226" s="38">
        <v>0</v>
      </c>
      <c r="G226" s="38" t="s">
        <v>1235</v>
      </c>
      <c r="H226" s="38">
        <v>158</v>
      </c>
      <c r="I226" s="38">
        <v>0</v>
      </c>
      <c r="J226" s="37"/>
    </row>
    <row r="227" spans="1:10" ht="27" customHeight="1" x14ac:dyDescent="0.25">
      <c r="A227" s="9">
        <v>1</v>
      </c>
      <c r="B227" s="62" t="s">
        <v>223</v>
      </c>
      <c r="C227" s="31" t="s">
        <v>224</v>
      </c>
      <c r="D227" s="40"/>
      <c r="E227" s="32" t="s">
        <v>31</v>
      </c>
      <c r="F227" s="33" t="s">
        <v>1231</v>
      </c>
      <c r="G227" s="34">
        <v>194.5</v>
      </c>
      <c r="H227" s="34">
        <v>284</v>
      </c>
      <c r="I227" s="43"/>
      <c r="J227" s="34">
        <v>0</v>
      </c>
    </row>
    <row r="228" spans="1:10" ht="27" customHeight="1" outlineLevel="1" x14ac:dyDescent="0.25">
      <c r="A228" s="9" t="s">
        <v>1232</v>
      </c>
      <c r="B228" s="35" t="s">
        <v>223</v>
      </c>
      <c r="C228" s="44" t="s">
        <v>1253</v>
      </c>
      <c r="D228" s="37"/>
      <c r="E228" s="38" t="s">
        <v>1234</v>
      </c>
      <c r="F228" s="38">
        <v>0</v>
      </c>
      <c r="G228" s="38" t="s">
        <v>1235</v>
      </c>
      <c r="H228" s="38">
        <v>1105</v>
      </c>
      <c r="I228" s="38">
        <v>0</v>
      </c>
      <c r="J228" s="37"/>
    </row>
    <row r="229" spans="1:10" ht="27" customHeight="1" outlineLevel="1" x14ac:dyDescent="0.25">
      <c r="A229" s="9" t="s">
        <v>1232</v>
      </c>
      <c r="B229" s="35" t="s">
        <v>223</v>
      </c>
      <c r="C229" s="44" t="s">
        <v>1249</v>
      </c>
      <c r="D229" s="37"/>
      <c r="E229" s="38" t="s">
        <v>1234</v>
      </c>
      <c r="F229" s="38">
        <v>0</v>
      </c>
      <c r="G229" s="38" t="s">
        <v>1235</v>
      </c>
      <c r="H229" s="38">
        <v>1625</v>
      </c>
      <c r="I229" s="38">
        <v>0</v>
      </c>
      <c r="J229" s="37"/>
    </row>
    <row r="230" spans="1:10" ht="27" customHeight="1" outlineLevel="1" x14ac:dyDescent="0.25">
      <c r="A230" s="9" t="s">
        <v>1232</v>
      </c>
      <c r="B230" s="35" t="s">
        <v>223</v>
      </c>
      <c r="C230" s="44" t="s">
        <v>1250</v>
      </c>
      <c r="D230" s="37"/>
      <c r="E230" s="38" t="s">
        <v>1234</v>
      </c>
      <c r="F230" s="38">
        <v>0</v>
      </c>
      <c r="G230" s="38" t="s">
        <v>1235</v>
      </c>
      <c r="H230" s="38">
        <v>225</v>
      </c>
      <c r="I230" s="38">
        <v>0</v>
      </c>
      <c r="J230" s="37"/>
    </row>
    <row r="231" spans="1:10" ht="27" customHeight="1" outlineLevel="1" x14ac:dyDescent="0.25">
      <c r="A231" s="9" t="s">
        <v>1232</v>
      </c>
      <c r="B231" s="35" t="s">
        <v>223</v>
      </c>
      <c r="C231" s="44" t="s">
        <v>1251</v>
      </c>
      <c r="D231" s="37"/>
      <c r="E231" s="38" t="s">
        <v>1234</v>
      </c>
      <c r="F231" s="38">
        <v>0</v>
      </c>
      <c r="G231" s="38" t="s">
        <v>1235</v>
      </c>
      <c r="H231" s="38">
        <v>110</v>
      </c>
      <c r="I231" s="38">
        <v>0</v>
      </c>
      <c r="J231" s="37"/>
    </row>
    <row r="232" spans="1:10" ht="27" customHeight="1" outlineLevel="1" x14ac:dyDescent="0.25">
      <c r="A232" s="9" t="s">
        <v>1232</v>
      </c>
      <c r="B232" s="35" t="s">
        <v>223</v>
      </c>
      <c r="C232" s="44" t="s">
        <v>1252</v>
      </c>
      <c r="D232" s="37"/>
      <c r="E232" s="38" t="s">
        <v>1234</v>
      </c>
      <c r="F232" s="38">
        <v>0</v>
      </c>
      <c r="G232" s="38" t="s">
        <v>1235</v>
      </c>
      <c r="H232" s="38">
        <v>158</v>
      </c>
      <c r="I232" s="38">
        <v>0</v>
      </c>
      <c r="J232" s="37"/>
    </row>
    <row r="233" spans="1:10" ht="27" customHeight="1" outlineLevel="1" x14ac:dyDescent="0.25">
      <c r="A233" s="9" t="s">
        <v>1232</v>
      </c>
      <c r="B233" s="35" t="s">
        <v>223</v>
      </c>
      <c r="C233" s="44" t="s">
        <v>1238</v>
      </c>
      <c r="D233" s="37"/>
      <c r="E233" s="38" t="s">
        <v>1234</v>
      </c>
      <c r="F233" s="38">
        <v>0</v>
      </c>
      <c r="G233" s="38" t="s">
        <v>1235</v>
      </c>
      <c r="H233" s="38">
        <v>139</v>
      </c>
      <c r="I233" s="38">
        <v>0</v>
      </c>
      <c r="J233" s="37"/>
    </row>
    <row r="234" spans="1:10" ht="27" customHeight="1" outlineLevel="1" x14ac:dyDescent="0.25">
      <c r="A234" s="9" t="s">
        <v>1232</v>
      </c>
      <c r="B234" s="35" t="s">
        <v>223</v>
      </c>
      <c r="C234" s="39" t="s">
        <v>1254</v>
      </c>
      <c r="D234" s="37"/>
      <c r="E234" s="38" t="s">
        <v>1234</v>
      </c>
      <c r="F234" s="38">
        <v>0</v>
      </c>
      <c r="G234" s="38" t="s">
        <v>1235</v>
      </c>
      <c r="H234" s="38">
        <v>565</v>
      </c>
      <c r="I234" s="38">
        <v>0</v>
      </c>
      <c r="J234" s="37"/>
    </row>
    <row r="235" spans="1:10" ht="27" customHeight="1" outlineLevel="1" x14ac:dyDescent="0.25">
      <c r="A235" s="9" t="s">
        <v>1232</v>
      </c>
      <c r="B235" s="35" t="s">
        <v>223</v>
      </c>
      <c r="C235" s="44" t="s">
        <v>1255</v>
      </c>
      <c r="D235" s="37"/>
      <c r="E235" s="38" t="s">
        <v>1256</v>
      </c>
      <c r="F235" s="38">
        <v>0</v>
      </c>
      <c r="G235" s="38" t="s">
        <v>1235</v>
      </c>
      <c r="H235" s="38">
        <v>431</v>
      </c>
      <c r="I235" s="38">
        <v>0</v>
      </c>
      <c r="J235" s="37"/>
    </row>
    <row r="236" spans="1:10" ht="27" customHeight="1" outlineLevel="1" x14ac:dyDescent="0.25">
      <c r="A236" s="9" t="s">
        <v>1232</v>
      </c>
      <c r="B236" s="35" t="s">
        <v>223</v>
      </c>
      <c r="C236" s="44" t="s">
        <v>1257</v>
      </c>
      <c r="D236" s="37"/>
      <c r="E236" s="38" t="s">
        <v>1234</v>
      </c>
      <c r="F236" s="38">
        <v>0</v>
      </c>
      <c r="G236" s="38" t="s">
        <v>1235</v>
      </c>
      <c r="H236" s="38">
        <v>3104</v>
      </c>
      <c r="I236" s="38">
        <v>0</v>
      </c>
      <c r="J236" s="37"/>
    </row>
    <row r="237" spans="1:10" ht="27" customHeight="1" x14ac:dyDescent="0.25">
      <c r="A237" s="9">
        <v>1</v>
      </c>
      <c r="B237" s="62" t="s">
        <v>225</v>
      </c>
      <c r="C237" s="31" t="s">
        <v>226</v>
      </c>
      <c r="D237" s="40"/>
      <c r="E237" s="32" t="s">
        <v>11</v>
      </c>
      <c r="F237" s="33" t="s">
        <v>1231</v>
      </c>
      <c r="G237" s="34">
        <v>300</v>
      </c>
      <c r="H237" s="34">
        <v>438</v>
      </c>
      <c r="I237" s="43"/>
      <c r="J237" s="34">
        <v>0</v>
      </c>
    </row>
    <row r="238" spans="1:10" ht="27" customHeight="1" outlineLevel="1" x14ac:dyDescent="0.25">
      <c r="A238" s="9" t="s">
        <v>1232</v>
      </c>
      <c r="B238" s="35" t="s">
        <v>225</v>
      </c>
      <c r="C238" s="44" t="s">
        <v>1253</v>
      </c>
      <c r="D238" s="37"/>
      <c r="E238" s="38" t="s">
        <v>1234</v>
      </c>
      <c r="F238" s="38">
        <v>0</v>
      </c>
      <c r="G238" s="38" t="s">
        <v>1235</v>
      </c>
      <c r="H238" s="38">
        <v>1105</v>
      </c>
      <c r="I238" s="38">
        <v>0</v>
      </c>
      <c r="J238" s="37"/>
    </row>
    <row r="239" spans="1:10" ht="27" customHeight="1" outlineLevel="1" x14ac:dyDescent="0.25">
      <c r="A239" s="9" t="s">
        <v>1232</v>
      </c>
      <c r="B239" s="35" t="s">
        <v>225</v>
      </c>
      <c r="C239" s="44" t="s">
        <v>1250</v>
      </c>
      <c r="D239" s="37"/>
      <c r="E239" s="38" t="s">
        <v>1234</v>
      </c>
      <c r="F239" s="38">
        <v>0</v>
      </c>
      <c r="G239" s="38" t="s">
        <v>1235</v>
      </c>
      <c r="H239" s="38">
        <v>225</v>
      </c>
      <c r="I239" s="38">
        <v>0</v>
      </c>
      <c r="J239" s="37"/>
    </row>
    <row r="240" spans="1:10" ht="27" customHeight="1" outlineLevel="1" x14ac:dyDescent="0.25">
      <c r="A240" s="9" t="s">
        <v>1232</v>
      </c>
      <c r="B240" s="35" t="s">
        <v>225</v>
      </c>
      <c r="C240" s="44" t="s">
        <v>1251</v>
      </c>
      <c r="D240" s="37"/>
      <c r="E240" s="38" t="s">
        <v>1234</v>
      </c>
      <c r="F240" s="38">
        <v>0</v>
      </c>
      <c r="G240" s="38" t="s">
        <v>1235</v>
      </c>
      <c r="H240" s="38">
        <v>110</v>
      </c>
      <c r="I240" s="38">
        <v>0</v>
      </c>
      <c r="J240" s="37"/>
    </row>
    <row r="241" spans="1:10" ht="27" customHeight="1" outlineLevel="1" x14ac:dyDescent="0.25">
      <c r="A241" s="9" t="s">
        <v>1232</v>
      </c>
      <c r="B241" s="35" t="s">
        <v>225</v>
      </c>
      <c r="C241" s="44" t="s">
        <v>1252</v>
      </c>
      <c r="D241" s="37"/>
      <c r="E241" s="38" t="s">
        <v>1234</v>
      </c>
      <c r="F241" s="38">
        <v>0</v>
      </c>
      <c r="G241" s="38" t="s">
        <v>1235</v>
      </c>
      <c r="H241" s="38">
        <v>158</v>
      </c>
      <c r="I241" s="38">
        <v>0</v>
      </c>
      <c r="J241" s="37"/>
    </row>
    <row r="242" spans="1:10" ht="27" customHeight="1" outlineLevel="1" x14ac:dyDescent="0.25">
      <c r="A242" s="9" t="s">
        <v>1232</v>
      </c>
      <c r="B242" s="35" t="s">
        <v>225</v>
      </c>
      <c r="C242" s="44" t="s">
        <v>1238</v>
      </c>
      <c r="D242" s="37"/>
      <c r="E242" s="38" t="s">
        <v>1234</v>
      </c>
      <c r="F242" s="38">
        <v>0</v>
      </c>
      <c r="G242" s="38" t="s">
        <v>1235</v>
      </c>
      <c r="H242" s="38">
        <v>139</v>
      </c>
      <c r="I242" s="38">
        <v>0</v>
      </c>
      <c r="J242" s="37"/>
    </row>
    <row r="243" spans="1:10" ht="27" customHeight="1" outlineLevel="1" x14ac:dyDescent="0.25">
      <c r="A243" s="9" t="s">
        <v>1232</v>
      </c>
      <c r="B243" s="35" t="s">
        <v>225</v>
      </c>
      <c r="C243" s="39" t="s">
        <v>1254</v>
      </c>
      <c r="D243" s="37"/>
      <c r="E243" s="38" t="s">
        <v>1234</v>
      </c>
      <c r="F243" s="38">
        <v>0</v>
      </c>
      <c r="G243" s="38" t="s">
        <v>1235</v>
      </c>
      <c r="H243" s="38">
        <v>565</v>
      </c>
      <c r="I243" s="38">
        <v>0</v>
      </c>
      <c r="J243" s="37"/>
    </row>
    <row r="244" spans="1:10" ht="27" customHeight="1" outlineLevel="1" x14ac:dyDescent="0.25">
      <c r="A244" s="9" t="s">
        <v>1232</v>
      </c>
      <c r="B244" s="35" t="s">
        <v>225</v>
      </c>
      <c r="C244" s="44" t="s">
        <v>1255</v>
      </c>
      <c r="D244" s="37"/>
      <c r="E244" s="38" t="s">
        <v>1256</v>
      </c>
      <c r="F244" s="38">
        <v>0</v>
      </c>
      <c r="G244" s="38" t="s">
        <v>1235</v>
      </c>
      <c r="H244" s="38">
        <v>431</v>
      </c>
      <c r="I244" s="38">
        <v>0</v>
      </c>
      <c r="J244" s="37"/>
    </row>
    <row r="245" spans="1:10" ht="27" customHeight="1" outlineLevel="1" x14ac:dyDescent="0.25">
      <c r="A245" s="9" t="s">
        <v>1232</v>
      </c>
      <c r="B245" s="35" t="s">
        <v>225</v>
      </c>
      <c r="C245" s="44" t="s">
        <v>1257</v>
      </c>
      <c r="D245" s="37"/>
      <c r="E245" s="38" t="s">
        <v>1234</v>
      </c>
      <c r="F245" s="38">
        <v>0</v>
      </c>
      <c r="G245" s="38" t="s">
        <v>1235</v>
      </c>
      <c r="H245" s="38">
        <v>3104</v>
      </c>
      <c r="I245" s="38">
        <v>0</v>
      </c>
      <c r="J245" s="37"/>
    </row>
    <row r="246" spans="1:10" ht="27" customHeight="1" x14ac:dyDescent="0.25">
      <c r="A246" s="9">
        <v>1</v>
      </c>
      <c r="B246" s="62" t="s">
        <v>227</v>
      </c>
      <c r="C246" s="31" t="s">
        <v>228</v>
      </c>
      <c r="D246" s="40"/>
      <c r="E246" s="32" t="s">
        <v>11</v>
      </c>
      <c r="F246" s="33" t="s">
        <v>1231</v>
      </c>
      <c r="G246" s="34">
        <v>110</v>
      </c>
      <c r="H246" s="34">
        <v>161</v>
      </c>
      <c r="I246" s="43"/>
      <c r="J246" s="34">
        <v>0</v>
      </c>
    </row>
    <row r="247" spans="1:10" ht="27" customHeight="1" outlineLevel="1" x14ac:dyDescent="0.25">
      <c r="A247" s="9" t="s">
        <v>1232</v>
      </c>
      <c r="B247" s="35" t="s">
        <v>227</v>
      </c>
      <c r="C247" s="44" t="s">
        <v>1258</v>
      </c>
      <c r="D247" s="37"/>
      <c r="E247" s="38" t="s">
        <v>1256</v>
      </c>
      <c r="F247" s="38">
        <v>0</v>
      </c>
      <c r="G247" s="38" t="s">
        <v>1235</v>
      </c>
      <c r="H247" s="38">
        <v>3072</v>
      </c>
      <c r="I247" s="38">
        <v>0</v>
      </c>
      <c r="J247" s="37"/>
    </row>
    <row r="248" spans="1:10" ht="27" customHeight="1" outlineLevel="1" x14ac:dyDescent="0.25">
      <c r="A248" s="9" t="s">
        <v>1232</v>
      </c>
      <c r="B248" s="35" t="s">
        <v>227</v>
      </c>
      <c r="C248" s="39" t="s">
        <v>1259</v>
      </c>
      <c r="D248" s="37"/>
      <c r="E248" s="38" t="s">
        <v>1243</v>
      </c>
      <c r="F248" s="38">
        <v>0</v>
      </c>
      <c r="G248" s="38" t="s">
        <v>1235</v>
      </c>
      <c r="H248" s="38">
        <v>109</v>
      </c>
      <c r="I248" s="38">
        <v>0</v>
      </c>
      <c r="J248" s="37"/>
    </row>
    <row r="249" spans="1:10" ht="27" customHeight="1" outlineLevel="1" x14ac:dyDescent="0.25">
      <c r="A249" s="9" t="s">
        <v>1232</v>
      </c>
      <c r="B249" s="35" t="s">
        <v>227</v>
      </c>
      <c r="C249" s="44" t="s">
        <v>1260</v>
      </c>
      <c r="D249" s="37"/>
      <c r="E249" s="38" t="s">
        <v>1243</v>
      </c>
      <c r="F249" s="38">
        <v>0</v>
      </c>
      <c r="G249" s="38" t="s">
        <v>1235</v>
      </c>
      <c r="H249" s="38">
        <v>339</v>
      </c>
      <c r="I249" s="38">
        <v>0</v>
      </c>
      <c r="J249" s="37"/>
    </row>
    <row r="250" spans="1:10" ht="27" customHeight="1" outlineLevel="1" x14ac:dyDescent="0.25">
      <c r="A250" s="9" t="s">
        <v>1232</v>
      </c>
      <c r="B250" s="35" t="s">
        <v>227</v>
      </c>
      <c r="C250" s="44" t="s">
        <v>1261</v>
      </c>
      <c r="D250" s="37"/>
      <c r="E250" s="38" t="s">
        <v>1234</v>
      </c>
      <c r="F250" s="38">
        <v>0</v>
      </c>
      <c r="G250" s="38" t="s">
        <v>1235</v>
      </c>
      <c r="H250" s="38">
        <v>115</v>
      </c>
      <c r="I250" s="38">
        <v>0</v>
      </c>
      <c r="J250" s="37"/>
    </row>
    <row r="251" spans="1:10" ht="27" customHeight="1" x14ac:dyDescent="0.25">
      <c r="A251" s="9">
        <v>1</v>
      </c>
      <c r="B251" s="62" t="s">
        <v>229</v>
      </c>
      <c r="C251" s="31" t="s">
        <v>230</v>
      </c>
      <c r="D251" s="40"/>
      <c r="E251" s="32" t="s">
        <v>11</v>
      </c>
      <c r="F251" s="33" t="s">
        <v>1231</v>
      </c>
      <c r="G251" s="34">
        <v>700</v>
      </c>
      <c r="H251" s="34">
        <v>1022</v>
      </c>
      <c r="I251" s="43"/>
      <c r="J251" s="34">
        <v>0</v>
      </c>
    </row>
    <row r="252" spans="1:10" ht="27" customHeight="1" outlineLevel="1" x14ac:dyDescent="0.25">
      <c r="A252" s="9" t="s">
        <v>1232</v>
      </c>
      <c r="B252" s="35" t="s">
        <v>229</v>
      </c>
      <c r="C252" s="44" t="s">
        <v>1262</v>
      </c>
      <c r="D252" s="37"/>
      <c r="E252" s="38" t="s">
        <v>1234</v>
      </c>
      <c r="F252" s="38">
        <v>0</v>
      </c>
      <c r="G252" s="38" t="s">
        <v>1235</v>
      </c>
      <c r="H252" s="38">
        <v>66</v>
      </c>
      <c r="I252" s="38">
        <v>0</v>
      </c>
      <c r="J252" s="37"/>
    </row>
    <row r="253" spans="1:10" ht="27" customHeight="1" outlineLevel="1" x14ac:dyDescent="0.25">
      <c r="A253" s="9" t="s">
        <v>1232</v>
      </c>
      <c r="B253" s="35" t="s">
        <v>229</v>
      </c>
      <c r="C253" s="39" t="s">
        <v>1254</v>
      </c>
      <c r="D253" s="37"/>
      <c r="E253" s="38" t="s">
        <v>1234</v>
      </c>
      <c r="F253" s="38">
        <v>0</v>
      </c>
      <c r="G253" s="38" t="s">
        <v>1235</v>
      </c>
      <c r="H253" s="38">
        <v>565</v>
      </c>
      <c r="I253" s="38">
        <v>0</v>
      </c>
      <c r="J253" s="37"/>
    </row>
    <row r="254" spans="1:10" ht="27" customHeight="1" outlineLevel="1" x14ac:dyDescent="0.25">
      <c r="A254" s="9" t="s">
        <v>1232</v>
      </c>
      <c r="B254" s="35" t="s">
        <v>229</v>
      </c>
      <c r="C254" s="44" t="s">
        <v>1263</v>
      </c>
      <c r="D254" s="37"/>
      <c r="E254" s="38" t="s">
        <v>1243</v>
      </c>
      <c r="F254" s="38">
        <v>0</v>
      </c>
      <c r="G254" s="38" t="s">
        <v>1235</v>
      </c>
      <c r="H254" s="38">
        <v>1157</v>
      </c>
      <c r="I254" s="38">
        <v>0</v>
      </c>
      <c r="J254" s="37"/>
    </row>
    <row r="255" spans="1:10" ht="27" customHeight="1" outlineLevel="1" x14ac:dyDescent="0.25">
      <c r="A255" s="9" t="s">
        <v>1232</v>
      </c>
      <c r="B255" s="35" t="s">
        <v>229</v>
      </c>
      <c r="C255" s="39" t="s">
        <v>1259</v>
      </c>
      <c r="D255" s="37"/>
      <c r="E255" s="38" t="s">
        <v>1243</v>
      </c>
      <c r="F255" s="38">
        <v>0</v>
      </c>
      <c r="G255" s="38" t="s">
        <v>1235</v>
      </c>
      <c r="H255" s="38">
        <v>109</v>
      </c>
      <c r="I255" s="38">
        <v>0</v>
      </c>
      <c r="J255" s="37"/>
    </row>
    <row r="256" spans="1:10" ht="27" customHeight="1" outlineLevel="1" x14ac:dyDescent="0.25">
      <c r="A256" s="9" t="s">
        <v>1232</v>
      </c>
      <c r="B256" s="35" t="s">
        <v>229</v>
      </c>
      <c r="C256" s="44" t="s">
        <v>1264</v>
      </c>
      <c r="D256" s="37"/>
      <c r="E256" s="38" t="s">
        <v>1243</v>
      </c>
      <c r="F256" s="38">
        <v>0</v>
      </c>
      <c r="G256" s="38" t="s">
        <v>1235</v>
      </c>
      <c r="H256" s="38">
        <v>205</v>
      </c>
      <c r="I256" s="38">
        <v>0</v>
      </c>
      <c r="J256" s="37"/>
    </row>
    <row r="257" spans="1:10" ht="27" customHeight="1" outlineLevel="1" x14ac:dyDescent="0.25">
      <c r="A257" s="9" t="s">
        <v>1232</v>
      </c>
      <c r="B257" s="35" t="s">
        <v>229</v>
      </c>
      <c r="C257" s="44" t="s">
        <v>1261</v>
      </c>
      <c r="D257" s="37"/>
      <c r="E257" s="38" t="s">
        <v>1234</v>
      </c>
      <c r="F257" s="38">
        <v>0</v>
      </c>
      <c r="G257" s="38" t="s">
        <v>1235</v>
      </c>
      <c r="H257" s="38">
        <v>115</v>
      </c>
      <c r="I257" s="38">
        <v>0</v>
      </c>
      <c r="J257" s="37"/>
    </row>
    <row r="258" spans="1:10" ht="27" customHeight="1" outlineLevel="1" x14ac:dyDescent="0.25">
      <c r="A258" s="9" t="s">
        <v>1232</v>
      </c>
      <c r="B258" s="35" t="s">
        <v>229</v>
      </c>
      <c r="C258" s="44" t="s">
        <v>1265</v>
      </c>
      <c r="D258" s="37"/>
      <c r="E258" s="38" t="s">
        <v>1234</v>
      </c>
      <c r="F258" s="38">
        <v>0</v>
      </c>
      <c r="G258" s="38" t="s">
        <v>1235</v>
      </c>
      <c r="H258" s="38">
        <v>2090</v>
      </c>
      <c r="I258" s="38">
        <v>0</v>
      </c>
      <c r="J258" s="37"/>
    </row>
    <row r="259" spans="1:10" ht="27" customHeight="1" outlineLevel="1" x14ac:dyDescent="0.25">
      <c r="A259" s="9" t="s">
        <v>1232</v>
      </c>
      <c r="B259" s="35" t="s">
        <v>229</v>
      </c>
      <c r="C259" s="44" t="s">
        <v>1266</v>
      </c>
      <c r="D259" s="37"/>
      <c r="E259" s="38" t="s">
        <v>1234</v>
      </c>
      <c r="F259" s="38">
        <v>0</v>
      </c>
      <c r="G259" s="38" t="s">
        <v>1235</v>
      </c>
      <c r="H259" s="38">
        <v>1200</v>
      </c>
      <c r="I259" s="38">
        <v>0</v>
      </c>
      <c r="J259" s="37"/>
    </row>
    <row r="260" spans="1:10" ht="27" customHeight="1" x14ac:dyDescent="0.25">
      <c r="A260" s="9">
        <v>1</v>
      </c>
      <c r="B260" s="62" t="s">
        <v>231</v>
      </c>
      <c r="C260" s="31" t="s">
        <v>1162</v>
      </c>
      <c r="D260" s="40"/>
      <c r="E260" s="32" t="s">
        <v>11</v>
      </c>
      <c r="F260" s="33" t="s">
        <v>1231</v>
      </c>
      <c r="G260" s="34">
        <v>260</v>
      </c>
      <c r="H260" s="34">
        <v>380</v>
      </c>
      <c r="I260" s="43"/>
      <c r="J260" s="34">
        <v>0</v>
      </c>
    </row>
    <row r="261" spans="1:10" ht="27" customHeight="1" outlineLevel="1" x14ac:dyDescent="0.25">
      <c r="A261" s="9" t="s">
        <v>1232</v>
      </c>
      <c r="B261" s="35" t="s">
        <v>231</v>
      </c>
      <c r="C261" s="39" t="s">
        <v>1254</v>
      </c>
      <c r="D261" s="37"/>
      <c r="E261" s="38" t="s">
        <v>1234</v>
      </c>
      <c r="F261" s="38">
        <v>0</v>
      </c>
      <c r="G261" s="38" t="s">
        <v>1235</v>
      </c>
      <c r="H261" s="38">
        <v>565</v>
      </c>
      <c r="I261" s="38">
        <v>0</v>
      </c>
      <c r="J261" s="37"/>
    </row>
    <row r="262" spans="1:10" ht="27" customHeight="1" outlineLevel="1" x14ac:dyDescent="0.25">
      <c r="A262" s="9" t="s">
        <v>1232</v>
      </c>
      <c r="B262" s="35" t="s">
        <v>231</v>
      </c>
      <c r="C262" s="44" t="s">
        <v>1265</v>
      </c>
      <c r="D262" s="37"/>
      <c r="E262" s="38" t="s">
        <v>1234</v>
      </c>
      <c r="F262" s="38">
        <v>0</v>
      </c>
      <c r="G262" s="38" t="s">
        <v>1235</v>
      </c>
      <c r="H262" s="38">
        <v>2090</v>
      </c>
      <c r="I262" s="38">
        <v>0</v>
      </c>
      <c r="J262" s="37"/>
    </row>
    <row r="263" spans="1:10" ht="27" customHeight="1" outlineLevel="1" x14ac:dyDescent="0.25">
      <c r="A263" s="9" t="s">
        <v>1232</v>
      </c>
      <c r="B263" s="35" t="s">
        <v>231</v>
      </c>
      <c r="C263" s="39" t="s">
        <v>1237</v>
      </c>
      <c r="D263" s="37"/>
      <c r="E263" s="38" t="s">
        <v>1234</v>
      </c>
      <c r="F263" s="38">
        <v>0</v>
      </c>
      <c r="G263" s="38" t="s">
        <v>1235</v>
      </c>
      <c r="H263" s="38">
        <v>388</v>
      </c>
      <c r="I263" s="38">
        <v>0</v>
      </c>
      <c r="J263" s="37"/>
    </row>
    <row r="264" spans="1:10" ht="27" customHeight="1" outlineLevel="1" x14ac:dyDescent="0.25">
      <c r="A264" s="9" t="s">
        <v>1232</v>
      </c>
      <c r="B264" s="35" t="s">
        <v>231</v>
      </c>
      <c r="C264" s="44" t="s">
        <v>1266</v>
      </c>
      <c r="D264" s="37"/>
      <c r="E264" s="38" t="s">
        <v>1234</v>
      </c>
      <c r="F264" s="38">
        <v>0</v>
      </c>
      <c r="G264" s="38" t="s">
        <v>1235</v>
      </c>
      <c r="H264" s="38">
        <v>1200</v>
      </c>
      <c r="I264" s="38">
        <v>0</v>
      </c>
      <c r="J264" s="37"/>
    </row>
    <row r="265" spans="1:10" ht="27" customHeight="1" x14ac:dyDescent="0.25">
      <c r="A265" s="9">
        <v>1</v>
      </c>
      <c r="B265" s="62" t="s">
        <v>232</v>
      </c>
      <c r="C265" s="31" t="s">
        <v>233</v>
      </c>
      <c r="D265" s="40"/>
      <c r="E265" s="32" t="s">
        <v>11</v>
      </c>
      <c r="F265" s="33" t="s">
        <v>1231</v>
      </c>
      <c r="G265" s="34">
        <v>110</v>
      </c>
      <c r="H265" s="34">
        <v>161</v>
      </c>
      <c r="I265" s="43"/>
      <c r="J265" s="34">
        <v>0</v>
      </c>
    </row>
    <row r="266" spans="1:10" ht="27" customHeight="1" outlineLevel="1" x14ac:dyDescent="0.25">
      <c r="A266" s="9" t="s">
        <v>1232</v>
      </c>
      <c r="B266" s="35" t="s">
        <v>232</v>
      </c>
      <c r="C266" s="39" t="s">
        <v>1267</v>
      </c>
      <c r="D266" s="37"/>
      <c r="E266" s="38" t="s">
        <v>1234</v>
      </c>
      <c r="F266" s="38">
        <v>0</v>
      </c>
      <c r="G266" s="38" t="s">
        <v>1235</v>
      </c>
      <c r="H266" s="38">
        <v>1235</v>
      </c>
      <c r="I266" s="38">
        <v>0</v>
      </c>
      <c r="J266" s="37"/>
    </row>
    <row r="267" spans="1:10" ht="27" customHeight="1" outlineLevel="1" x14ac:dyDescent="0.25">
      <c r="A267" s="9" t="s">
        <v>1232</v>
      </c>
      <c r="B267" s="35" t="s">
        <v>232</v>
      </c>
      <c r="C267" s="44" t="s">
        <v>1250</v>
      </c>
      <c r="D267" s="37"/>
      <c r="E267" s="38" t="s">
        <v>1234</v>
      </c>
      <c r="F267" s="38">
        <v>0</v>
      </c>
      <c r="G267" s="38" t="s">
        <v>1235</v>
      </c>
      <c r="H267" s="38">
        <v>225</v>
      </c>
      <c r="I267" s="38">
        <v>0</v>
      </c>
      <c r="J267" s="37"/>
    </row>
    <row r="268" spans="1:10" ht="27" customHeight="1" outlineLevel="1" x14ac:dyDescent="0.25">
      <c r="A268" s="9" t="s">
        <v>1232</v>
      </c>
      <c r="B268" s="35" t="s">
        <v>232</v>
      </c>
      <c r="C268" s="44" t="s">
        <v>1251</v>
      </c>
      <c r="D268" s="37"/>
      <c r="E268" s="38" t="s">
        <v>1234</v>
      </c>
      <c r="F268" s="38">
        <v>0</v>
      </c>
      <c r="G268" s="38">
        <v>110</v>
      </c>
      <c r="H268" s="38">
        <v>110</v>
      </c>
      <c r="I268" s="38">
        <v>0</v>
      </c>
      <c r="J268" s="37"/>
    </row>
    <row r="269" spans="1:10" ht="27" customHeight="1" outlineLevel="1" x14ac:dyDescent="0.25">
      <c r="A269" s="9" t="s">
        <v>1232</v>
      </c>
      <c r="B269" s="35" t="s">
        <v>232</v>
      </c>
      <c r="C269" s="63" t="s">
        <v>1252</v>
      </c>
      <c r="D269" s="37"/>
      <c r="E269" s="38" t="s">
        <v>1234</v>
      </c>
      <c r="F269" s="38">
        <v>0</v>
      </c>
      <c r="G269" s="38" t="s">
        <v>1235</v>
      </c>
      <c r="H269" s="38">
        <v>158</v>
      </c>
      <c r="I269" s="38">
        <v>0</v>
      </c>
      <c r="J269" s="37"/>
    </row>
    <row r="270" spans="1:10" ht="18.75" customHeight="1" x14ac:dyDescent="0.25">
      <c r="A270" s="23"/>
      <c r="B270" s="61" t="s">
        <v>234</v>
      </c>
      <c r="C270" s="12" t="s">
        <v>235</v>
      </c>
      <c r="D270" s="48"/>
      <c r="E270" s="49"/>
      <c r="F270" s="52"/>
      <c r="G270" s="52"/>
      <c r="H270" s="52"/>
      <c r="I270" s="50" t="s">
        <v>1230</v>
      </c>
      <c r="J270" s="50" t="s">
        <v>1230</v>
      </c>
    </row>
    <row r="271" spans="1:10" ht="27" customHeight="1" x14ac:dyDescent="0.25">
      <c r="A271" s="9">
        <v>3</v>
      </c>
      <c r="B271" s="62" t="s">
        <v>236</v>
      </c>
      <c r="C271" s="31" t="s">
        <v>237</v>
      </c>
      <c r="D271" s="40"/>
      <c r="E271" s="32" t="s">
        <v>11</v>
      </c>
      <c r="F271" s="33" t="s">
        <v>1231</v>
      </c>
      <c r="G271" s="34">
        <v>200</v>
      </c>
      <c r="H271" s="34">
        <v>292</v>
      </c>
      <c r="I271" s="43"/>
      <c r="J271" s="34">
        <v>0</v>
      </c>
    </row>
    <row r="272" spans="1:10" ht="27" customHeight="1" outlineLevel="1" x14ac:dyDescent="0.25">
      <c r="A272" s="9" t="s">
        <v>1232</v>
      </c>
      <c r="B272" s="35" t="s">
        <v>236</v>
      </c>
      <c r="C272" s="44" t="s">
        <v>1268</v>
      </c>
      <c r="D272" s="37"/>
      <c r="E272" s="38" t="s">
        <v>1243</v>
      </c>
      <c r="F272" s="38">
        <v>0</v>
      </c>
      <c r="G272" s="38" t="s">
        <v>1235</v>
      </c>
      <c r="H272" s="38">
        <v>2159</v>
      </c>
      <c r="I272" s="38">
        <v>0</v>
      </c>
      <c r="J272" s="37"/>
    </row>
    <row r="273" spans="1:10" ht="27" customHeight="1" outlineLevel="1" x14ac:dyDescent="0.25">
      <c r="A273" s="9" t="s">
        <v>1232</v>
      </c>
      <c r="B273" s="35" t="s">
        <v>236</v>
      </c>
      <c r="C273" s="44" t="s">
        <v>1269</v>
      </c>
      <c r="D273" s="37"/>
      <c r="E273" s="38" t="s">
        <v>1270</v>
      </c>
      <c r="F273" s="38">
        <v>0</v>
      </c>
      <c r="G273" s="38" t="s">
        <v>1235</v>
      </c>
      <c r="H273" s="38">
        <v>2124</v>
      </c>
      <c r="I273" s="38">
        <v>0</v>
      </c>
      <c r="J273" s="37"/>
    </row>
    <row r="274" spans="1:10" ht="27" customHeight="1" outlineLevel="1" x14ac:dyDescent="0.25">
      <c r="A274" s="9" t="s">
        <v>1232</v>
      </c>
      <c r="B274" s="35" t="s">
        <v>236</v>
      </c>
      <c r="C274" s="39" t="s">
        <v>1271</v>
      </c>
      <c r="D274" s="37"/>
      <c r="E274" s="38" t="e">
        <v>#N/A</v>
      </c>
      <c r="F274" s="38">
        <v>0</v>
      </c>
      <c r="G274" s="38" t="s">
        <v>1235</v>
      </c>
      <c r="H274" s="38" t="e">
        <v>#N/A</v>
      </c>
      <c r="I274" s="38" t="e">
        <v>#N/A</v>
      </c>
      <c r="J274" s="37"/>
    </row>
    <row r="275" spans="1:10" ht="27" customHeight="1" outlineLevel="1" x14ac:dyDescent="0.25">
      <c r="A275" s="9" t="s">
        <v>1232</v>
      </c>
      <c r="B275" s="35" t="s">
        <v>236</v>
      </c>
      <c r="C275" s="44" t="s">
        <v>1272</v>
      </c>
      <c r="D275" s="37"/>
      <c r="E275" s="38" t="s">
        <v>1234</v>
      </c>
      <c r="F275" s="38">
        <v>0</v>
      </c>
      <c r="G275" s="38" t="s">
        <v>1235</v>
      </c>
      <c r="H275" s="38">
        <v>153</v>
      </c>
      <c r="I275" s="38">
        <v>0</v>
      </c>
      <c r="J275" s="37"/>
    </row>
    <row r="276" spans="1:10" ht="27" customHeight="1" outlineLevel="1" x14ac:dyDescent="0.25">
      <c r="A276" s="9" t="s">
        <v>1232</v>
      </c>
      <c r="B276" s="35" t="s">
        <v>236</v>
      </c>
      <c r="C276" s="44" t="s">
        <v>1242</v>
      </c>
      <c r="D276" s="37"/>
      <c r="E276" s="38" t="s">
        <v>1243</v>
      </c>
      <c r="F276" s="38">
        <v>0</v>
      </c>
      <c r="G276" s="38" t="s">
        <v>1235</v>
      </c>
      <c r="H276" s="38">
        <v>810</v>
      </c>
      <c r="I276" s="38">
        <v>0</v>
      </c>
      <c r="J276" s="37"/>
    </row>
    <row r="277" spans="1:10" ht="27" customHeight="1" x14ac:dyDescent="0.25">
      <c r="A277" s="9">
        <v>3</v>
      </c>
      <c r="B277" s="62" t="s">
        <v>238</v>
      </c>
      <c r="C277" s="31" t="s">
        <v>239</v>
      </c>
      <c r="D277" s="40"/>
      <c r="E277" s="32" t="s">
        <v>11</v>
      </c>
      <c r="F277" s="33" t="s">
        <v>1231</v>
      </c>
      <c r="G277" s="34">
        <v>750</v>
      </c>
      <c r="H277" s="34">
        <v>1095</v>
      </c>
      <c r="I277" s="43"/>
      <c r="J277" s="34">
        <v>0</v>
      </c>
    </row>
    <row r="278" spans="1:10" ht="27" customHeight="1" outlineLevel="1" x14ac:dyDescent="0.25">
      <c r="A278" s="9" t="s">
        <v>1232</v>
      </c>
      <c r="B278" s="35" t="s">
        <v>238</v>
      </c>
      <c r="C278" s="44" t="s">
        <v>1273</v>
      </c>
      <c r="D278" s="37"/>
      <c r="E278" s="38" t="s">
        <v>1256</v>
      </c>
      <c r="F278" s="38" t="s">
        <v>1235</v>
      </c>
      <c r="G278" s="38" t="s">
        <v>1235</v>
      </c>
      <c r="H278" s="38">
        <v>34720</v>
      </c>
      <c r="I278" s="38">
        <v>0</v>
      </c>
      <c r="J278" s="37"/>
    </row>
    <row r="279" spans="1:10" ht="27" customHeight="1" outlineLevel="1" x14ac:dyDescent="0.25">
      <c r="A279" s="9" t="s">
        <v>1232</v>
      </c>
      <c r="B279" s="35" t="s">
        <v>238</v>
      </c>
      <c r="C279" s="39" t="s">
        <v>1274</v>
      </c>
      <c r="D279" s="37"/>
      <c r="E279" s="38" t="s">
        <v>1234</v>
      </c>
      <c r="F279" s="38">
        <v>0</v>
      </c>
      <c r="G279" s="38" t="s">
        <v>1235</v>
      </c>
      <c r="H279" s="38">
        <v>459</v>
      </c>
      <c r="I279" s="38">
        <v>0</v>
      </c>
      <c r="J279" s="37"/>
    </row>
    <row r="280" spans="1:10" ht="27" customHeight="1" outlineLevel="1" x14ac:dyDescent="0.25">
      <c r="A280" s="9" t="s">
        <v>1232</v>
      </c>
      <c r="B280" s="35" t="s">
        <v>238</v>
      </c>
      <c r="C280" s="44" t="s">
        <v>1275</v>
      </c>
      <c r="D280" s="37"/>
      <c r="E280" s="38" t="s">
        <v>1243</v>
      </c>
      <c r="F280" s="38">
        <v>0</v>
      </c>
      <c r="G280" s="38" t="s">
        <v>1235</v>
      </c>
      <c r="H280" s="38">
        <v>1499</v>
      </c>
      <c r="I280" s="38">
        <v>0</v>
      </c>
      <c r="J280" s="37"/>
    </row>
    <row r="281" spans="1:10" ht="27" customHeight="1" outlineLevel="1" x14ac:dyDescent="0.25">
      <c r="A281" s="9" t="s">
        <v>1232</v>
      </c>
      <c r="B281" s="35" t="s">
        <v>238</v>
      </c>
      <c r="C281" s="44" t="s">
        <v>1276</v>
      </c>
      <c r="D281" s="37"/>
      <c r="E281" s="38" t="s">
        <v>1243</v>
      </c>
      <c r="F281" s="38">
        <v>0</v>
      </c>
      <c r="G281" s="38" t="s">
        <v>1235</v>
      </c>
      <c r="H281" s="38">
        <v>1799</v>
      </c>
      <c r="I281" s="38">
        <v>0</v>
      </c>
      <c r="J281" s="37"/>
    </row>
    <row r="282" spans="1:10" ht="27" customHeight="1" outlineLevel="1" x14ac:dyDescent="0.25">
      <c r="A282" s="9" t="s">
        <v>1232</v>
      </c>
      <c r="B282" s="35" t="s">
        <v>238</v>
      </c>
      <c r="C282" s="39" t="s">
        <v>1277</v>
      </c>
      <c r="D282" s="37"/>
      <c r="E282" s="38" t="s">
        <v>1234</v>
      </c>
      <c r="F282" s="38">
        <v>0</v>
      </c>
      <c r="G282" s="38" t="s">
        <v>1235</v>
      </c>
      <c r="H282" s="38">
        <v>398</v>
      </c>
      <c r="I282" s="38">
        <v>0</v>
      </c>
      <c r="J282" s="37"/>
    </row>
    <row r="283" spans="1:10" ht="27" customHeight="1" outlineLevel="1" x14ac:dyDescent="0.25">
      <c r="A283" s="9" t="s">
        <v>1232</v>
      </c>
      <c r="B283" s="35" t="s">
        <v>238</v>
      </c>
      <c r="C283" s="44" t="s">
        <v>1278</v>
      </c>
      <c r="D283" s="37"/>
      <c r="E283" s="38" t="s">
        <v>1256</v>
      </c>
      <c r="F283" s="38">
        <v>0</v>
      </c>
      <c r="G283" s="38" t="s">
        <v>1235</v>
      </c>
      <c r="H283" s="38">
        <v>660</v>
      </c>
      <c r="I283" s="38">
        <v>0</v>
      </c>
      <c r="J283" s="37"/>
    </row>
    <row r="284" spans="1:10" ht="27" customHeight="1" outlineLevel="1" x14ac:dyDescent="0.25">
      <c r="A284" s="9" t="s">
        <v>1232</v>
      </c>
      <c r="B284" s="35" t="s">
        <v>238</v>
      </c>
      <c r="C284" s="44" t="s">
        <v>1279</v>
      </c>
      <c r="D284" s="37"/>
      <c r="E284" s="38" t="s">
        <v>1256</v>
      </c>
      <c r="F284" s="38">
        <v>0</v>
      </c>
      <c r="G284" s="38" t="s">
        <v>1235</v>
      </c>
      <c r="H284" s="38">
        <v>888</v>
      </c>
      <c r="I284" s="38">
        <v>0</v>
      </c>
      <c r="J284" s="37"/>
    </row>
    <row r="285" spans="1:10" ht="27" customHeight="1" outlineLevel="1" x14ac:dyDescent="0.25">
      <c r="A285" s="9" t="s">
        <v>1232</v>
      </c>
      <c r="B285" s="35" t="s">
        <v>238</v>
      </c>
      <c r="C285" s="44" t="s">
        <v>1280</v>
      </c>
      <c r="D285" s="37"/>
      <c r="E285" s="38" t="s">
        <v>1243</v>
      </c>
      <c r="F285" s="38">
        <v>0</v>
      </c>
      <c r="G285" s="38" t="s">
        <v>1235</v>
      </c>
      <c r="H285" s="38">
        <v>2389</v>
      </c>
      <c r="I285" s="38">
        <v>0</v>
      </c>
      <c r="J285" s="37"/>
    </row>
    <row r="286" spans="1:10" ht="27" customHeight="1" outlineLevel="1" x14ac:dyDescent="0.25">
      <c r="A286" s="9" t="s">
        <v>1232</v>
      </c>
      <c r="B286" s="35" t="s">
        <v>238</v>
      </c>
      <c r="C286" s="44" t="s">
        <v>1281</v>
      </c>
      <c r="D286" s="37"/>
      <c r="E286" s="38" t="s">
        <v>1234</v>
      </c>
      <c r="F286" s="38">
        <v>0</v>
      </c>
      <c r="G286" s="38">
        <v>893</v>
      </c>
      <c r="H286" s="38">
        <v>893</v>
      </c>
      <c r="I286" s="38">
        <v>0</v>
      </c>
      <c r="J286" s="37"/>
    </row>
    <row r="287" spans="1:10" ht="27" customHeight="1" outlineLevel="1" x14ac:dyDescent="0.25">
      <c r="A287" s="9" t="s">
        <v>1232</v>
      </c>
      <c r="B287" s="35" t="s">
        <v>238</v>
      </c>
      <c r="C287" s="44" t="s">
        <v>1282</v>
      </c>
      <c r="D287" s="37"/>
      <c r="E287" s="38" t="s">
        <v>1243</v>
      </c>
      <c r="F287" s="38">
        <v>0</v>
      </c>
      <c r="G287" s="38" t="s">
        <v>1235</v>
      </c>
      <c r="H287" s="38">
        <v>5669</v>
      </c>
      <c r="I287" s="38">
        <v>0</v>
      </c>
      <c r="J287" s="37"/>
    </row>
    <row r="288" spans="1:10" ht="27" customHeight="1" outlineLevel="1" x14ac:dyDescent="0.25">
      <c r="A288" s="9" t="s">
        <v>1232</v>
      </c>
      <c r="B288" s="35" t="s">
        <v>238</v>
      </c>
      <c r="C288" s="44" t="s">
        <v>1283</v>
      </c>
      <c r="D288" s="37"/>
      <c r="E288" s="38" t="s">
        <v>1243</v>
      </c>
      <c r="F288" s="38" t="s">
        <v>1235</v>
      </c>
      <c r="G288" s="38" t="s">
        <v>1235</v>
      </c>
      <c r="H288" s="38">
        <v>1780</v>
      </c>
      <c r="I288" s="38">
        <v>0</v>
      </c>
      <c r="J288" s="37"/>
    </row>
    <row r="289" spans="1:10" ht="27" customHeight="1" outlineLevel="1" x14ac:dyDescent="0.25">
      <c r="A289" s="9" t="s">
        <v>1232</v>
      </c>
      <c r="B289" s="35" t="s">
        <v>238</v>
      </c>
      <c r="C289" s="44" t="s">
        <v>1272</v>
      </c>
      <c r="D289" s="37"/>
      <c r="E289" s="38" t="s">
        <v>1234</v>
      </c>
      <c r="F289" s="38">
        <v>0</v>
      </c>
      <c r="G289" s="38" t="s">
        <v>1235</v>
      </c>
      <c r="H289" s="38">
        <v>153</v>
      </c>
      <c r="I289" s="38">
        <v>0</v>
      </c>
      <c r="J289" s="37"/>
    </row>
    <row r="290" spans="1:10" ht="27" customHeight="1" outlineLevel="1" x14ac:dyDescent="0.25">
      <c r="A290" s="9" t="s">
        <v>1232</v>
      </c>
      <c r="B290" s="35" t="s">
        <v>238</v>
      </c>
      <c r="C290" s="44" t="s">
        <v>1242</v>
      </c>
      <c r="D290" s="37"/>
      <c r="E290" s="38" t="s">
        <v>1243</v>
      </c>
      <c r="F290" s="38">
        <v>0</v>
      </c>
      <c r="G290" s="38" t="s">
        <v>1235</v>
      </c>
      <c r="H290" s="38">
        <v>810</v>
      </c>
      <c r="I290" s="38">
        <v>0</v>
      </c>
      <c r="J290" s="37"/>
    </row>
    <row r="291" spans="1:10" ht="27" customHeight="1" x14ac:dyDescent="0.25">
      <c r="A291" s="9">
        <v>3</v>
      </c>
      <c r="B291" s="62" t="s">
        <v>240</v>
      </c>
      <c r="C291" s="31" t="s">
        <v>241</v>
      </c>
      <c r="D291" s="40"/>
      <c r="E291" s="32" t="s">
        <v>11</v>
      </c>
      <c r="F291" s="33" t="s">
        <v>1231</v>
      </c>
      <c r="G291" s="34">
        <v>700</v>
      </c>
      <c r="H291" s="34">
        <v>1022</v>
      </c>
      <c r="I291" s="43"/>
      <c r="J291" s="34">
        <v>0</v>
      </c>
    </row>
    <row r="292" spans="1:10" ht="27" customHeight="1" outlineLevel="1" x14ac:dyDescent="0.25">
      <c r="A292" s="9" t="s">
        <v>73</v>
      </c>
      <c r="B292" s="35" t="s">
        <v>240</v>
      </c>
      <c r="C292" s="39" t="s">
        <v>1284</v>
      </c>
      <c r="D292" s="37"/>
      <c r="E292" s="38" t="s">
        <v>1234</v>
      </c>
      <c r="F292" s="38">
        <v>0</v>
      </c>
      <c r="G292" s="38" t="s">
        <v>1235</v>
      </c>
      <c r="H292" s="38">
        <v>2489</v>
      </c>
      <c r="I292" s="38">
        <v>0</v>
      </c>
      <c r="J292" s="37"/>
    </row>
    <row r="293" spans="1:10" ht="27" customHeight="1" outlineLevel="1" x14ac:dyDescent="0.25">
      <c r="A293" s="9" t="s">
        <v>73</v>
      </c>
      <c r="B293" s="35" t="s">
        <v>240</v>
      </c>
      <c r="C293" s="44" t="s">
        <v>1285</v>
      </c>
      <c r="D293" s="37"/>
      <c r="E293" s="38" t="s">
        <v>1234</v>
      </c>
      <c r="F293" s="38">
        <v>0</v>
      </c>
      <c r="G293" s="38" t="s">
        <v>1235</v>
      </c>
      <c r="H293" s="38">
        <v>2599</v>
      </c>
      <c r="I293" s="38">
        <v>0</v>
      </c>
      <c r="J293" s="37"/>
    </row>
    <row r="294" spans="1:10" ht="27" customHeight="1" outlineLevel="1" x14ac:dyDescent="0.25">
      <c r="A294" s="9" t="s">
        <v>73</v>
      </c>
      <c r="B294" s="35" t="s">
        <v>240</v>
      </c>
      <c r="C294" s="39" t="s">
        <v>1277</v>
      </c>
      <c r="D294" s="37"/>
      <c r="E294" s="38" t="s">
        <v>1234</v>
      </c>
      <c r="F294" s="38">
        <v>0</v>
      </c>
      <c r="G294" s="38" t="s">
        <v>1235</v>
      </c>
      <c r="H294" s="38">
        <v>398</v>
      </c>
      <c r="I294" s="38">
        <v>0</v>
      </c>
      <c r="J294" s="37"/>
    </row>
    <row r="295" spans="1:10" ht="27" customHeight="1" outlineLevel="1" x14ac:dyDescent="0.25">
      <c r="A295" s="9" t="s">
        <v>73</v>
      </c>
      <c r="B295" s="35" t="s">
        <v>240</v>
      </c>
      <c r="C295" s="44" t="s">
        <v>1286</v>
      </c>
      <c r="D295" s="37"/>
      <c r="E295" s="38" t="s">
        <v>1243</v>
      </c>
      <c r="F295" s="38">
        <v>0</v>
      </c>
      <c r="G295" s="38" t="s">
        <v>1235</v>
      </c>
      <c r="H295" s="38">
        <v>668</v>
      </c>
      <c r="I295" s="38">
        <v>0</v>
      </c>
      <c r="J295" s="37"/>
    </row>
    <row r="296" spans="1:10" ht="18.75" customHeight="1" x14ac:dyDescent="0.25">
      <c r="A296" s="23"/>
      <c r="B296" s="61" t="s">
        <v>1287</v>
      </c>
      <c r="C296" s="12" t="s">
        <v>1288</v>
      </c>
      <c r="D296" s="48"/>
      <c r="E296" s="49"/>
      <c r="F296" s="50" t="s">
        <v>1230</v>
      </c>
      <c r="G296" s="52"/>
      <c r="H296" s="52"/>
      <c r="I296" s="50" t="s">
        <v>1230</v>
      </c>
      <c r="J296" s="50" t="s">
        <v>1230</v>
      </c>
    </row>
    <row r="297" spans="1:10" ht="27" customHeight="1" x14ac:dyDescent="0.25">
      <c r="A297" s="9">
        <v>3</v>
      </c>
      <c r="B297" s="62" t="s">
        <v>244</v>
      </c>
      <c r="C297" s="31" t="s">
        <v>245</v>
      </c>
      <c r="D297" s="40"/>
      <c r="E297" s="32" t="s">
        <v>11</v>
      </c>
      <c r="F297" s="33">
        <v>69.990000000000009</v>
      </c>
      <c r="G297" s="34">
        <v>1000</v>
      </c>
      <c r="H297" s="34">
        <v>1460</v>
      </c>
      <c r="I297" s="43"/>
      <c r="J297" s="34">
        <v>102185.40000000001</v>
      </c>
    </row>
    <row r="298" spans="1:10" ht="27" customHeight="1" outlineLevel="1" x14ac:dyDescent="0.25">
      <c r="A298" s="9" t="s">
        <v>73</v>
      </c>
      <c r="B298" s="35" t="s">
        <v>244</v>
      </c>
      <c r="C298" s="44" t="s">
        <v>1289</v>
      </c>
      <c r="D298" s="37"/>
      <c r="E298" s="38" t="s">
        <v>1234</v>
      </c>
      <c r="F298" s="38">
        <v>76.289100000000019</v>
      </c>
      <c r="G298" s="38" t="s">
        <v>1235</v>
      </c>
      <c r="H298" s="38">
        <v>274</v>
      </c>
      <c r="I298" s="38">
        <v>20903.213400000004</v>
      </c>
      <c r="J298" s="37"/>
    </row>
    <row r="299" spans="1:10" ht="27" customHeight="1" outlineLevel="1" x14ac:dyDescent="0.25">
      <c r="A299" s="9" t="s">
        <v>73</v>
      </c>
      <c r="B299" s="35" t="s">
        <v>244</v>
      </c>
      <c r="C299" s="39" t="s">
        <v>1290</v>
      </c>
      <c r="D299" s="37"/>
      <c r="E299" s="38" t="s">
        <v>1234</v>
      </c>
      <c r="F299" s="38">
        <v>45.493500000000004</v>
      </c>
      <c r="G299" s="38" t="s">
        <v>1235</v>
      </c>
      <c r="H299" s="38">
        <v>12</v>
      </c>
      <c r="I299" s="38">
        <v>545.92200000000003</v>
      </c>
      <c r="J299" s="37"/>
    </row>
    <row r="300" spans="1:10" ht="27" customHeight="1" outlineLevel="1" x14ac:dyDescent="0.25">
      <c r="A300" s="9" t="s">
        <v>73</v>
      </c>
      <c r="B300" s="35" t="s">
        <v>244</v>
      </c>
      <c r="C300" s="44" t="s">
        <v>1291</v>
      </c>
      <c r="D300" s="37"/>
      <c r="E300" s="38" t="s">
        <v>1234</v>
      </c>
      <c r="F300" s="38">
        <v>164.47650000000002</v>
      </c>
      <c r="G300" s="38" t="s">
        <v>1235</v>
      </c>
      <c r="H300" s="38">
        <v>28</v>
      </c>
      <c r="I300" s="38">
        <v>4605.3420000000006</v>
      </c>
      <c r="J300" s="37"/>
    </row>
    <row r="301" spans="1:10" ht="27" customHeight="1" outlineLevel="1" x14ac:dyDescent="0.25">
      <c r="A301" s="9" t="s">
        <v>73</v>
      </c>
      <c r="B301" s="35" t="s">
        <v>244</v>
      </c>
      <c r="C301" s="39" t="s">
        <v>1292</v>
      </c>
      <c r="D301" s="37"/>
      <c r="E301" s="38" t="s">
        <v>1243</v>
      </c>
      <c r="F301" s="38">
        <v>97.986000000000004</v>
      </c>
      <c r="G301" s="38" t="s">
        <v>1235</v>
      </c>
      <c r="H301" s="38">
        <v>75</v>
      </c>
      <c r="I301" s="38">
        <v>7348.9500000000007</v>
      </c>
      <c r="J301" s="37"/>
    </row>
    <row r="302" spans="1:10" ht="27" customHeight="1" outlineLevel="1" x14ac:dyDescent="0.25">
      <c r="A302" s="9" t="s">
        <v>73</v>
      </c>
      <c r="B302" s="35" t="s">
        <v>244</v>
      </c>
      <c r="C302" s="44" t="s">
        <v>1293</v>
      </c>
      <c r="D302" s="37"/>
      <c r="E302" s="38" t="s">
        <v>1243</v>
      </c>
      <c r="F302" s="38">
        <v>139.98000000000002</v>
      </c>
      <c r="G302" s="38" t="s">
        <v>1235</v>
      </c>
      <c r="H302" s="38">
        <v>199</v>
      </c>
      <c r="I302" s="38">
        <v>27856.020000000004</v>
      </c>
      <c r="J302" s="37"/>
    </row>
    <row r="303" spans="1:10" ht="27" customHeight="1" outlineLevel="1" x14ac:dyDescent="0.25">
      <c r="A303" s="9" t="s">
        <v>73</v>
      </c>
      <c r="B303" s="35" t="s">
        <v>244</v>
      </c>
      <c r="C303" s="44" t="s">
        <v>1294</v>
      </c>
      <c r="D303" s="37"/>
      <c r="E303" s="38" t="s">
        <v>1234</v>
      </c>
      <c r="F303" s="38">
        <v>17.497500000000002</v>
      </c>
      <c r="G303" s="38" t="s">
        <v>1235</v>
      </c>
      <c r="H303" s="38">
        <v>178</v>
      </c>
      <c r="I303" s="38">
        <v>3114.5550000000003</v>
      </c>
      <c r="J303" s="37"/>
    </row>
    <row r="304" spans="1:10" ht="27" customHeight="1" outlineLevel="1" x14ac:dyDescent="0.25">
      <c r="A304" s="9" t="s">
        <v>73</v>
      </c>
      <c r="B304" s="35" t="s">
        <v>244</v>
      </c>
      <c r="C304" s="44" t="s">
        <v>1295</v>
      </c>
      <c r="D304" s="37"/>
      <c r="E304" s="38" t="s">
        <v>1234</v>
      </c>
      <c r="F304" s="38">
        <v>118.98300000000002</v>
      </c>
      <c r="G304" s="38" t="s">
        <v>1235</v>
      </c>
      <c r="H304" s="38">
        <v>36</v>
      </c>
      <c r="I304" s="38">
        <v>4283.3880000000008</v>
      </c>
      <c r="J304" s="37"/>
    </row>
    <row r="305" spans="1:10" ht="27" customHeight="1" outlineLevel="1" x14ac:dyDescent="0.25">
      <c r="A305" s="9" t="s">
        <v>73</v>
      </c>
      <c r="B305" s="35" t="s">
        <v>244</v>
      </c>
      <c r="C305" s="44" t="s">
        <v>1296</v>
      </c>
      <c r="D305" s="37"/>
      <c r="E305" s="38" t="s">
        <v>1234</v>
      </c>
      <c r="F305" s="38">
        <v>55.992000000000012</v>
      </c>
      <c r="G305" s="38" t="s">
        <v>1235</v>
      </c>
      <c r="H305" s="38">
        <v>37</v>
      </c>
      <c r="I305" s="38">
        <v>2071.7040000000006</v>
      </c>
      <c r="J305" s="37"/>
    </row>
    <row r="306" spans="1:10" ht="27" customHeight="1" outlineLevel="1" x14ac:dyDescent="0.25">
      <c r="A306" s="9" t="s">
        <v>73</v>
      </c>
      <c r="B306" s="35" t="s">
        <v>244</v>
      </c>
      <c r="C306" s="44" t="s">
        <v>1297</v>
      </c>
      <c r="D306" s="37"/>
      <c r="E306" s="38" t="s">
        <v>1243</v>
      </c>
      <c r="F306" s="38">
        <v>34.995000000000005</v>
      </c>
      <c r="G306" s="38" t="s">
        <v>1235</v>
      </c>
      <c r="H306" s="38">
        <v>419</v>
      </c>
      <c r="I306" s="38">
        <v>14662.905000000002</v>
      </c>
      <c r="J306" s="37"/>
    </row>
    <row r="307" spans="1:10" ht="27" customHeight="1" outlineLevel="1" x14ac:dyDescent="0.25">
      <c r="A307" s="9" t="s">
        <v>73</v>
      </c>
      <c r="B307" s="35" t="s">
        <v>244</v>
      </c>
      <c r="C307" s="44" t="s">
        <v>1298</v>
      </c>
      <c r="D307" s="37"/>
      <c r="E307" s="38" t="s">
        <v>1256</v>
      </c>
      <c r="F307" s="38">
        <v>1.0498500000000002</v>
      </c>
      <c r="G307" s="38" t="s">
        <v>1235</v>
      </c>
      <c r="H307" s="38">
        <v>235</v>
      </c>
      <c r="I307" s="38">
        <v>246.71475000000004</v>
      </c>
      <c r="J307" s="37"/>
    </row>
    <row r="308" spans="1:10" ht="27" customHeight="1" outlineLevel="1" x14ac:dyDescent="0.25">
      <c r="A308" s="9" t="s">
        <v>73</v>
      </c>
      <c r="B308" s="35" t="s">
        <v>244</v>
      </c>
      <c r="C308" s="44" t="s">
        <v>1299</v>
      </c>
      <c r="D308" s="37"/>
      <c r="E308" s="38" t="s">
        <v>1234</v>
      </c>
      <c r="F308" s="38">
        <v>34.995000000000005</v>
      </c>
      <c r="G308" s="38" t="s">
        <v>1235</v>
      </c>
      <c r="H308" s="38">
        <v>26</v>
      </c>
      <c r="I308" s="38">
        <v>909.87000000000012</v>
      </c>
      <c r="J308" s="37"/>
    </row>
    <row r="309" spans="1:10" ht="27" customHeight="1" outlineLevel="1" x14ac:dyDescent="0.25">
      <c r="A309" s="9" t="s">
        <v>73</v>
      </c>
      <c r="B309" s="35" t="s">
        <v>244</v>
      </c>
      <c r="C309" s="44" t="s">
        <v>1300</v>
      </c>
      <c r="D309" s="37"/>
      <c r="E309" s="38" t="s">
        <v>1234</v>
      </c>
      <c r="F309" s="38">
        <v>34.995000000000005</v>
      </c>
      <c r="G309" s="38" t="s">
        <v>1235</v>
      </c>
      <c r="H309" s="38">
        <v>12</v>
      </c>
      <c r="I309" s="38">
        <v>419.94000000000005</v>
      </c>
      <c r="J309" s="37"/>
    </row>
    <row r="310" spans="1:10" ht="27" customHeight="1" outlineLevel="1" x14ac:dyDescent="0.25">
      <c r="A310" s="9" t="s">
        <v>73</v>
      </c>
      <c r="B310" s="35" t="s">
        <v>244</v>
      </c>
      <c r="C310" s="39" t="s">
        <v>1301</v>
      </c>
      <c r="D310" s="37"/>
      <c r="E310" s="38" t="s">
        <v>1243</v>
      </c>
      <c r="F310" s="38">
        <v>0.34995000000000004</v>
      </c>
      <c r="G310" s="38" t="s">
        <v>1235</v>
      </c>
      <c r="H310" s="38">
        <v>109</v>
      </c>
      <c r="I310" s="38">
        <v>38.144550000000002</v>
      </c>
      <c r="J310" s="37"/>
    </row>
    <row r="311" spans="1:10" ht="27" customHeight="1" outlineLevel="1" x14ac:dyDescent="0.25">
      <c r="A311" s="9" t="s">
        <v>73</v>
      </c>
      <c r="B311" s="35" t="s">
        <v>244</v>
      </c>
      <c r="C311" s="44" t="s">
        <v>1261</v>
      </c>
      <c r="D311" s="37"/>
      <c r="E311" s="38" t="s">
        <v>1234</v>
      </c>
      <c r="F311" s="38">
        <v>1.3998000000000002</v>
      </c>
      <c r="G311" s="38" t="s">
        <v>1235</v>
      </c>
      <c r="H311" s="38">
        <v>115</v>
      </c>
      <c r="I311" s="38">
        <v>160.977</v>
      </c>
      <c r="J311" s="37"/>
    </row>
    <row r="312" spans="1:10" ht="27" customHeight="1" x14ac:dyDescent="0.25">
      <c r="A312" s="9">
        <v>3</v>
      </c>
      <c r="B312" s="62" t="s">
        <v>246</v>
      </c>
      <c r="C312" s="31" t="s">
        <v>1163</v>
      </c>
      <c r="D312" s="40"/>
      <c r="E312" s="32" t="s">
        <v>11</v>
      </c>
      <c r="F312" s="33" t="s">
        <v>1231</v>
      </c>
      <c r="G312" s="34">
        <v>600</v>
      </c>
      <c r="H312" s="34">
        <v>876</v>
      </c>
      <c r="I312" s="43"/>
      <c r="J312" s="34">
        <v>0</v>
      </c>
    </row>
    <row r="313" spans="1:10" ht="27" customHeight="1" outlineLevel="1" x14ac:dyDescent="0.25">
      <c r="A313" s="9" t="s">
        <v>73</v>
      </c>
      <c r="B313" s="35" t="s">
        <v>246</v>
      </c>
      <c r="C313" s="44" t="s">
        <v>1289</v>
      </c>
      <c r="D313" s="37"/>
      <c r="E313" s="38" t="s">
        <v>1234</v>
      </c>
      <c r="F313" s="38">
        <v>0</v>
      </c>
      <c r="G313" s="38" t="s">
        <v>1235</v>
      </c>
      <c r="H313" s="38">
        <v>274</v>
      </c>
      <c r="I313" s="38">
        <v>0</v>
      </c>
      <c r="J313" s="37"/>
    </row>
    <row r="314" spans="1:10" ht="27" customHeight="1" outlineLevel="1" x14ac:dyDescent="0.25">
      <c r="A314" s="9" t="s">
        <v>73</v>
      </c>
      <c r="B314" s="35" t="s">
        <v>246</v>
      </c>
      <c r="C314" s="39" t="s">
        <v>1290</v>
      </c>
      <c r="D314" s="37"/>
      <c r="E314" s="38" t="s">
        <v>1234</v>
      </c>
      <c r="F314" s="38">
        <v>0</v>
      </c>
      <c r="G314" s="38" t="s">
        <v>1235</v>
      </c>
      <c r="H314" s="38">
        <v>12</v>
      </c>
      <c r="I314" s="38">
        <v>0</v>
      </c>
      <c r="J314" s="37"/>
    </row>
    <row r="315" spans="1:10" ht="27" customHeight="1" outlineLevel="1" x14ac:dyDescent="0.25">
      <c r="A315" s="9" t="s">
        <v>73</v>
      </c>
      <c r="B315" s="35" t="s">
        <v>246</v>
      </c>
      <c r="C315" s="44" t="s">
        <v>1291</v>
      </c>
      <c r="D315" s="37"/>
      <c r="E315" s="38" t="s">
        <v>1234</v>
      </c>
      <c r="F315" s="38">
        <v>0</v>
      </c>
      <c r="G315" s="38" t="s">
        <v>1235</v>
      </c>
      <c r="H315" s="38">
        <v>28</v>
      </c>
      <c r="I315" s="38">
        <v>0</v>
      </c>
      <c r="J315" s="37"/>
    </row>
    <row r="316" spans="1:10" ht="27" customHeight="1" outlineLevel="1" x14ac:dyDescent="0.25">
      <c r="A316" s="9" t="s">
        <v>73</v>
      </c>
      <c r="B316" s="35" t="s">
        <v>246</v>
      </c>
      <c r="C316" s="39" t="s">
        <v>1292</v>
      </c>
      <c r="D316" s="37"/>
      <c r="E316" s="38" t="s">
        <v>1243</v>
      </c>
      <c r="F316" s="38">
        <v>0</v>
      </c>
      <c r="G316" s="38" t="s">
        <v>1235</v>
      </c>
      <c r="H316" s="38">
        <v>75</v>
      </c>
      <c r="I316" s="38">
        <v>0</v>
      </c>
      <c r="J316" s="37"/>
    </row>
    <row r="317" spans="1:10" ht="27" customHeight="1" outlineLevel="1" x14ac:dyDescent="0.25">
      <c r="A317" s="9" t="s">
        <v>73</v>
      </c>
      <c r="B317" s="35" t="s">
        <v>246</v>
      </c>
      <c r="C317" s="44" t="s">
        <v>1293</v>
      </c>
      <c r="D317" s="37"/>
      <c r="E317" s="38" t="s">
        <v>1243</v>
      </c>
      <c r="F317" s="38">
        <v>0</v>
      </c>
      <c r="G317" s="38" t="s">
        <v>1235</v>
      </c>
      <c r="H317" s="38">
        <v>199</v>
      </c>
      <c r="I317" s="38">
        <v>0</v>
      </c>
      <c r="J317" s="37"/>
    </row>
    <row r="318" spans="1:10" ht="27" customHeight="1" outlineLevel="1" x14ac:dyDescent="0.25">
      <c r="A318" s="9" t="s">
        <v>73</v>
      </c>
      <c r="B318" s="35" t="s">
        <v>246</v>
      </c>
      <c r="C318" s="44" t="s">
        <v>1294</v>
      </c>
      <c r="D318" s="37"/>
      <c r="E318" s="38" t="s">
        <v>1234</v>
      </c>
      <c r="F318" s="38">
        <v>0</v>
      </c>
      <c r="G318" s="38" t="s">
        <v>1235</v>
      </c>
      <c r="H318" s="38">
        <v>178</v>
      </c>
      <c r="I318" s="38">
        <v>0</v>
      </c>
      <c r="J318" s="37"/>
    </row>
    <row r="319" spans="1:10" ht="27" customHeight="1" outlineLevel="1" x14ac:dyDescent="0.25">
      <c r="A319" s="9" t="s">
        <v>73</v>
      </c>
      <c r="B319" s="35" t="s">
        <v>246</v>
      </c>
      <c r="C319" s="44" t="s">
        <v>1295</v>
      </c>
      <c r="D319" s="37"/>
      <c r="E319" s="38" t="s">
        <v>1234</v>
      </c>
      <c r="F319" s="38">
        <v>0</v>
      </c>
      <c r="G319" s="38" t="s">
        <v>1235</v>
      </c>
      <c r="H319" s="38">
        <v>36</v>
      </c>
      <c r="I319" s="38">
        <v>0</v>
      </c>
      <c r="J319" s="37"/>
    </row>
    <row r="320" spans="1:10" ht="27" customHeight="1" outlineLevel="1" x14ac:dyDescent="0.25">
      <c r="A320" s="9" t="s">
        <v>73</v>
      </c>
      <c r="B320" s="35" t="s">
        <v>246</v>
      </c>
      <c r="C320" s="44" t="s">
        <v>1296</v>
      </c>
      <c r="D320" s="37"/>
      <c r="E320" s="38" t="s">
        <v>1234</v>
      </c>
      <c r="F320" s="38">
        <v>0</v>
      </c>
      <c r="G320" s="38" t="s">
        <v>1235</v>
      </c>
      <c r="H320" s="38">
        <v>37</v>
      </c>
      <c r="I320" s="38">
        <v>0</v>
      </c>
      <c r="J320" s="37"/>
    </row>
    <row r="321" spans="1:10" ht="27" customHeight="1" outlineLevel="1" x14ac:dyDescent="0.25">
      <c r="A321" s="9" t="s">
        <v>73</v>
      </c>
      <c r="B321" s="35" t="s">
        <v>246</v>
      </c>
      <c r="C321" s="44" t="s">
        <v>1297</v>
      </c>
      <c r="D321" s="37"/>
      <c r="E321" s="38" t="s">
        <v>1243</v>
      </c>
      <c r="F321" s="38">
        <v>0</v>
      </c>
      <c r="G321" s="38" t="s">
        <v>1235</v>
      </c>
      <c r="H321" s="38">
        <v>419</v>
      </c>
      <c r="I321" s="38">
        <v>0</v>
      </c>
      <c r="J321" s="37"/>
    </row>
    <row r="322" spans="1:10" ht="27" customHeight="1" outlineLevel="1" x14ac:dyDescent="0.25">
      <c r="A322" s="9" t="s">
        <v>73</v>
      </c>
      <c r="B322" s="35" t="s">
        <v>246</v>
      </c>
      <c r="C322" s="44" t="s">
        <v>1298</v>
      </c>
      <c r="D322" s="37"/>
      <c r="E322" s="38" t="s">
        <v>1256</v>
      </c>
      <c r="F322" s="38">
        <v>0</v>
      </c>
      <c r="G322" s="38" t="s">
        <v>1235</v>
      </c>
      <c r="H322" s="38">
        <v>235</v>
      </c>
      <c r="I322" s="38">
        <v>0</v>
      </c>
      <c r="J322" s="37"/>
    </row>
    <row r="323" spans="1:10" ht="27" customHeight="1" outlineLevel="1" x14ac:dyDescent="0.25">
      <c r="A323" s="9" t="s">
        <v>73</v>
      </c>
      <c r="B323" s="35" t="s">
        <v>246</v>
      </c>
      <c r="C323" s="44" t="s">
        <v>1299</v>
      </c>
      <c r="D323" s="37"/>
      <c r="E323" s="38" t="s">
        <v>1234</v>
      </c>
      <c r="F323" s="38">
        <v>0</v>
      </c>
      <c r="G323" s="38" t="s">
        <v>1235</v>
      </c>
      <c r="H323" s="38">
        <v>26</v>
      </c>
      <c r="I323" s="38">
        <v>0</v>
      </c>
      <c r="J323" s="37"/>
    </row>
    <row r="324" spans="1:10" ht="27" customHeight="1" outlineLevel="1" x14ac:dyDescent="0.25">
      <c r="A324" s="9" t="s">
        <v>73</v>
      </c>
      <c r="B324" s="35" t="s">
        <v>246</v>
      </c>
      <c r="C324" s="44" t="s">
        <v>1300</v>
      </c>
      <c r="D324" s="37"/>
      <c r="E324" s="38" t="s">
        <v>1234</v>
      </c>
      <c r="F324" s="38">
        <v>0</v>
      </c>
      <c r="G324" s="38" t="s">
        <v>1235</v>
      </c>
      <c r="H324" s="38">
        <v>12</v>
      </c>
      <c r="I324" s="38">
        <v>0</v>
      </c>
      <c r="J324" s="37"/>
    </row>
    <row r="325" spans="1:10" ht="27" customHeight="1" outlineLevel="1" x14ac:dyDescent="0.25">
      <c r="A325" s="9" t="s">
        <v>73</v>
      </c>
      <c r="B325" s="35" t="s">
        <v>246</v>
      </c>
      <c r="C325" s="44" t="s">
        <v>1302</v>
      </c>
      <c r="D325" s="37"/>
      <c r="E325" s="38" t="s">
        <v>1243</v>
      </c>
      <c r="F325" s="38">
        <v>0</v>
      </c>
      <c r="G325" s="38" t="s">
        <v>1235</v>
      </c>
      <c r="H325" s="38">
        <v>118</v>
      </c>
      <c r="I325" s="38">
        <v>0</v>
      </c>
      <c r="J325" s="37"/>
    </row>
    <row r="326" spans="1:10" ht="27" customHeight="1" outlineLevel="1" x14ac:dyDescent="0.25">
      <c r="A326" s="9" t="s">
        <v>73</v>
      </c>
      <c r="B326" s="35" t="s">
        <v>246</v>
      </c>
      <c r="C326" s="39" t="s">
        <v>1301</v>
      </c>
      <c r="D326" s="37"/>
      <c r="E326" s="38" t="s">
        <v>1243</v>
      </c>
      <c r="F326" s="38">
        <v>0</v>
      </c>
      <c r="G326" s="38" t="s">
        <v>1235</v>
      </c>
      <c r="H326" s="38">
        <v>109</v>
      </c>
      <c r="I326" s="38">
        <v>0</v>
      </c>
      <c r="J326" s="37"/>
    </row>
    <row r="327" spans="1:10" ht="27" customHeight="1" outlineLevel="1" x14ac:dyDescent="0.25">
      <c r="A327" s="9" t="s">
        <v>73</v>
      </c>
      <c r="B327" s="35" t="s">
        <v>246</v>
      </c>
      <c r="C327" s="44" t="s">
        <v>1261</v>
      </c>
      <c r="D327" s="37"/>
      <c r="E327" s="38" t="s">
        <v>1234</v>
      </c>
      <c r="F327" s="38">
        <v>0</v>
      </c>
      <c r="G327" s="38" t="s">
        <v>1235</v>
      </c>
      <c r="H327" s="38">
        <v>115</v>
      </c>
      <c r="I327" s="38">
        <v>0</v>
      </c>
      <c r="J327" s="37"/>
    </row>
    <row r="328" spans="1:10" ht="27" customHeight="1" x14ac:dyDescent="0.25">
      <c r="A328" s="9">
        <v>3</v>
      </c>
      <c r="B328" s="62" t="s">
        <v>247</v>
      </c>
      <c r="C328" s="45" t="s">
        <v>1164</v>
      </c>
      <c r="D328" s="40"/>
      <c r="E328" s="32" t="s">
        <v>11</v>
      </c>
      <c r="F328" s="33">
        <v>69.990000000000009</v>
      </c>
      <c r="G328" s="34">
        <v>400</v>
      </c>
      <c r="H328" s="34">
        <v>584</v>
      </c>
      <c r="I328" s="43"/>
      <c r="J328" s="34">
        <v>40874.160000000003</v>
      </c>
    </row>
    <row r="329" spans="1:10" ht="27" customHeight="1" outlineLevel="1" x14ac:dyDescent="0.25">
      <c r="A329" s="9" t="s">
        <v>73</v>
      </c>
      <c r="B329" s="35" t="s">
        <v>247</v>
      </c>
      <c r="C329" s="39" t="s">
        <v>1303</v>
      </c>
      <c r="D329" s="37"/>
      <c r="E329" s="38" t="s">
        <v>1304</v>
      </c>
      <c r="F329" s="38">
        <v>26.596200000000003</v>
      </c>
      <c r="G329" s="38" t="s">
        <v>1235</v>
      </c>
      <c r="H329" s="38">
        <v>445</v>
      </c>
      <c r="I329" s="38">
        <v>11835.309000000001</v>
      </c>
      <c r="J329" s="37"/>
    </row>
    <row r="330" spans="1:10" ht="27" customHeight="1" outlineLevel="1" x14ac:dyDescent="0.25">
      <c r="A330" s="9" t="s">
        <v>73</v>
      </c>
      <c r="B330" s="35" t="s">
        <v>247</v>
      </c>
      <c r="C330" s="44" t="s">
        <v>1305</v>
      </c>
      <c r="D330" s="37"/>
      <c r="E330" s="38" t="s">
        <v>1243</v>
      </c>
      <c r="F330" s="38">
        <v>1399.8000000000002</v>
      </c>
      <c r="G330" s="38" t="s">
        <v>1235</v>
      </c>
      <c r="H330" s="38">
        <v>1045</v>
      </c>
      <c r="I330" s="38">
        <v>1462791.0000000002</v>
      </c>
      <c r="J330" s="37"/>
    </row>
    <row r="331" spans="1:10" ht="27" customHeight="1" outlineLevel="1" x14ac:dyDescent="0.25">
      <c r="A331" s="9" t="s">
        <v>73</v>
      </c>
      <c r="B331" s="35" t="s">
        <v>247</v>
      </c>
      <c r="C331" s="44" t="s">
        <v>1306</v>
      </c>
      <c r="D331" s="37"/>
      <c r="E331" s="38" t="s">
        <v>1270</v>
      </c>
      <c r="F331" s="38">
        <v>0.17497500000000002</v>
      </c>
      <c r="G331" s="38" t="s">
        <v>1235</v>
      </c>
      <c r="H331" s="38">
        <v>179</v>
      </c>
      <c r="I331" s="38">
        <v>31.320525000000004</v>
      </c>
      <c r="J331" s="37"/>
    </row>
    <row r="332" spans="1:10" ht="27" customHeight="1" outlineLevel="1" x14ac:dyDescent="0.25">
      <c r="A332" s="9" t="s">
        <v>73</v>
      </c>
      <c r="B332" s="35" t="s">
        <v>247</v>
      </c>
      <c r="C332" s="44" t="s">
        <v>1242</v>
      </c>
      <c r="D332" s="37"/>
      <c r="E332" s="38" t="s">
        <v>1243</v>
      </c>
      <c r="F332" s="38">
        <v>1.0498500000000002</v>
      </c>
      <c r="G332" s="38" t="s">
        <v>1235</v>
      </c>
      <c r="H332" s="38">
        <v>810</v>
      </c>
      <c r="I332" s="38">
        <v>850.37850000000014</v>
      </c>
      <c r="J332" s="37"/>
    </row>
    <row r="333" spans="1:10" ht="27" customHeight="1" outlineLevel="1" x14ac:dyDescent="0.25">
      <c r="A333" s="9" t="s">
        <v>73</v>
      </c>
      <c r="B333" s="35" t="s">
        <v>247</v>
      </c>
      <c r="C333" s="39" t="s">
        <v>1301</v>
      </c>
      <c r="D333" s="37"/>
      <c r="E333" s="38" t="s">
        <v>1243</v>
      </c>
      <c r="F333" s="38">
        <v>0.34995000000000004</v>
      </c>
      <c r="G333" s="38" t="s">
        <v>1235</v>
      </c>
      <c r="H333" s="38">
        <v>109</v>
      </c>
      <c r="I333" s="38">
        <v>38.144550000000002</v>
      </c>
      <c r="J333" s="37"/>
    </row>
    <row r="334" spans="1:10" ht="27" customHeight="1" x14ac:dyDescent="0.25">
      <c r="A334" s="9">
        <v>3</v>
      </c>
      <c r="B334" s="62" t="s">
        <v>248</v>
      </c>
      <c r="C334" s="31" t="s">
        <v>249</v>
      </c>
      <c r="D334" s="40"/>
      <c r="E334" s="32" t="s">
        <v>11</v>
      </c>
      <c r="F334" s="33">
        <v>69.990000000000009</v>
      </c>
      <c r="G334" s="34">
        <v>400</v>
      </c>
      <c r="H334" s="34">
        <v>584</v>
      </c>
      <c r="I334" s="43"/>
      <c r="J334" s="34">
        <v>40874.160000000003</v>
      </c>
    </row>
    <row r="335" spans="1:10" ht="27" customHeight="1" outlineLevel="1" x14ac:dyDescent="0.25">
      <c r="A335" s="9" t="s">
        <v>73</v>
      </c>
      <c r="B335" s="35" t="s">
        <v>248</v>
      </c>
      <c r="C335" s="39" t="s">
        <v>1303</v>
      </c>
      <c r="D335" s="37"/>
      <c r="E335" s="38" t="s">
        <v>1304</v>
      </c>
      <c r="F335" s="38">
        <v>26.596200000000003</v>
      </c>
      <c r="G335" s="38" t="s">
        <v>1235</v>
      </c>
      <c r="H335" s="38">
        <v>445</v>
      </c>
      <c r="I335" s="38">
        <v>11835.309000000001</v>
      </c>
      <c r="J335" s="37"/>
    </row>
    <row r="336" spans="1:10" ht="27" customHeight="1" outlineLevel="1" x14ac:dyDescent="0.25">
      <c r="A336" s="9" t="s">
        <v>73</v>
      </c>
      <c r="B336" s="35" t="s">
        <v>248</v>
      </c>
      <c r="C336" s="44" t="s">
        <v>1305</v>
      </c>
      <c r="D336" s="37"/>
      <c r="E336" s="38" t="s">
        <v>1243</v>
      </c>
      <c r="F336" s="38">
        <v>1399.8000000000002</v>
      </c>
      <c r="G336" s="38" t="s">
        <v>1235</v>
      </c>
      <c r="H336" s="38">
        <v>1045</v>
      </c>
      <c r="I336" s="38">
        <v>1462791.0000000002</v>
      </c>
      <c r="J336" s="37"/>
    </row>
    <row r="337" spans="1:10" ht="27" customHeight="1" outlineLevel="1" x14ac:dyDescent="0.25">
      <c r="A337" s="9" t="s">
        <v>73</v>
      </c>
      <c r="B337" s="35" t="s">
        <v>248</v>
      </c>
      <c r="C337" s="44" t="s">
        <v>1306</v>
      </c>
      <c r="D337" s="37"/>
      <c r="E337" s="38" t="s">
        <v>1270</v>
      </c>
      <c r="F337" s="38">
        <v>0.17497500000000002</v>
      </c>
      <c r="G337" s="38" t="s">
        <v>1235</v>
      </c>
      <c r="H337" s="38">
        <v>179</v>
      </c>
      <c r="I337" s="38">
        <v>31.320525000000004</v>
      </c>
      <c r="J337" s="37"/>
    </row>
    <row r="338" spans="1:10" ht="27" customHeight="1" outlineLevel="1" x14ac:dyDescent="0.25">
      <c r="A338" s="9" t="s">
        <v>73</v>
      </c>
      <c r="B338" s="35" t="s">
        <v>248</v>
      </c>
      <c r="C338" s="44" t="s">
        <v>1242</v>
      </c>
      <c r="D338" s="37"/>
      <c r="E338" s="38" t="s">
        <v>1243</v>
      </c>
      <c r="F338" s="38">
        <v>1.0498500000000002</v>
      </c>
      <c r="G338" s="38" t="s">
        <v>1235</v>
      </c>
      <c r="H338" s="38">
        <v>810</v>
      </c>
      <c r="I338" s="38">
        <v>850.37850000000014</v>
      </c>
      <c r="J338" s="37"/>
    </row>
    <row r="339" spans="1:10" ht="27" customHeight="1" outlineLevel="1" x14ac:dyDescent="0.25">
      <c r="A339" s="9" t="s">
        <v>73</v>
      </c>
      <c r="B339" s="35" t="s">
        <v>248</v>
      </c>
      <c r="C339" s="39" t="s">
        <v>1301</v>
      </c>
      <c r="D339" s="37"/>
      <c r="E339" s="38" t="s">
        <v>1243</v>
      </c>
      <c r="F339" s="38">
        <v>0.34995000000000004</v>
      </c>
      <c r="G339" s="38" t="s">
        <v>1235</v>
      </c>
      <c r="H339" s="38">
        <v>109</v>
      </c>
      <c r="I339" s="38">
        <v>38.144550000000002</v>
      </c>
      <c r="J339" s="37"/>
    </row>
    <row r="340" spans="1:10" ht="27" customHeight="1" x14ac:dyDescent="0.25">
      <c r="A340" s="9">
        <v>3</v>
      </c>
      <c r="B340" s="62" t="s">
        <v>250</v>
      </c>
      <c r="C340" s="64" t="s">
        <v>251</v>
      </c>
      <c r="D340" s="40"/>
      <c r="E340" s="32" t="s">
        <v>11</v>
      </c>
      <c r="F340" s="33" t="s">
        <v>1231</v>
      </c>
      <c r="G340" s="34">
        <v>300</v>
      </c>
      <c r="H340" s="34">
        <v>438</v>
      </c>
      <c r="I340" s="43"/>
      <c r="J340" s="34">
        <v>0</v>
      </c>
    </row>
    <row r="341" spans="1:10" ht="27" hidden="1" customHeight="1" outlineLevel="1" x14ac:dyDescent="0.25">
      <c r="A341" s="9" t="s">
        <v>73</v>
      </c>
      <c r="B341" s="35" t="s">
        <v>250</v>
      </c>
      <c r="C341" s="44" t="s">
        <v>1307</v>
      </c>
      <c r="D341" s="37"/>
      <c r="E341" s="38" t="s">
        <v>1235</v>
      </c>
      <c r="F341" s="38" t="s">
        <v>1235</v>
      </c>
      <c r="G341" s="38" t="s">
        <v>1235</v>
      </c>
      <c r="H341" s="38" t="s">
        <v>1235</v>
      </c>
      <c r="I341" s="38">
        <v>0</v>
      </c>
      <c r="J341" s="37"/>
    </row>
    <row r="342" spans="1:10" ht="27" hidden="1" customHeight="1" outlineLevel="1" x14ac:dyDescent="0.25">
      <c r="A342" s="9" t="s">
        <v>73</v>
      </c>
      <c r="B342" s="35" t="s">
        <v>250</v>
      </c>
      <c r="C342" s="44" t="s">
        <v>1305</v>
      </c>
      <c r="D342" s="37"/>
      <c r="E342" s="38" t="s">
        <v>1235</v>
      </c>
      <c r="F342" s="38" t="s">
        <v>1235</v>
      </c>
      <c r="G342" s="38" t="s">
        <v>1235</v>
      </c>
      <c r="H342" s="38" t="s">
        <v>1235</v>
      </c>
      <c r="I342" s="38">
        <v>0</v>
      </c>
      <c r="J342" s="37"/>
    </row>
    <row r="343" spans="1:10" ht="27" hidden="1" customHeight="1" outlineLevel="1" x14ac:dyDescent="0.25">
      <c r="A343" s="9" t="s">
        <v>73</v>
      </c>
      <c r="B343" s="35" t="s">
        <v>250</v>
      </c>
      <c r="C343" s="44" t="s">
        <v>1306</v>
      </c>
      <c r="D343" s="37"/>
      <c r="E343" s="38" t="s">
        <v>1235</v>
      </c>
      <c r="F343" s="38" t="s">
        <v>1235</v>
      </c>
      <c r="G343" s="38" t="s">
        <v>1235</v>
      </c>
      <c r="H343" s="38" t="s">
        <v>1235</v>
      </c>
      <c r="I343" s="38">
        <v>0</v>
      </c>
      <c r="J343" s="37"/>
    </row>
    <row r="344" spans="1:10" ht="27" hidden="1" customHeight="1" outlineLevel="1" x14ac:dyDescent="0.25">
      <c r="A344" s="9" t="s">
        <v>73</v>
      </c>
      <c r="B344" s="35" t="s">
        <v>250</v>
      </c>
      <c r="C344" s="44" t="s">
        <v>1242</v>
      </c>
      <c r="D344" s="37"/>
      <c r="E344" s="38" t="s">
        <v>1235</v>
      </c>
      <c r="F344" s="38" t="s">
        <v>1235</v>
      </c>
      <c r="G344" s="38" t="s">
        <v>1235</v>
      </c>
      <c r="H344" s="38" t="s">
        <v>1235</v>
      </c>
      <c r="I344" s="38">
        <v>0</v>
      </c>
      <c r="J344" s="37"/>
    </row>
    <row r="345" spans="1:10" ht="27" hidden="1" customHeight="1" outlineLevel="1" x14ac:dyDescent="0.25">
      <c r="A345" s="9" t="s">
        <v>73</v>
      </c>
      <c r="B345" s="35" t="s">
        <v>250</v>
      </c>
      <c r="C345" s="39" t="s">
        <v>1301</v>
      </c>
      <c r="D345" s="37"/>
      <c r="E345" s="38" t="s">
        <v>1235</v>
      </c>
      <c r="F345" s="38" t="s">
        <v>1235</v>
      </c>
      <c r="G345" s="38" t="s">
        <v>1235</v>
      </c>
      <c r="H345" s="38" t="s">
        <v>1235</v>
      </c>
      <c r="I345" s="38">
        <v>0</v>
      </c>
      <c r="J345" s="37"/>
    </row>
    <row r="346" spans="1:10" ht="27" customHeight="1" x14ac:dyDescent="0.25">
      <c r="A346" s="9">
        <v>3</v>
      </c>
      <c r="B346" s="62" t="s">
        <v>252</v>
      </c>
      <c r="C346" s="31" t="s">
        <v>253</v>
      </c>
      <c r="D346" s="40"/>
      <c r="E346" s="32" t="s">
        <v>31</v>
      </c>
      <c r="F346" s="33" t="s">
        <v>1231</v>
      </c>
      <c r="G346" s="34">
        <v>300</v>
      </c>
      <c r="H346" s="34">
        <v>438</v>
      </c>
      <c r="I346" s="43"/>
      <c r="J346" s="34">
        <v>0</v>
      </c>
    </row>
    <row r="347" spans="1:10" ht="27" customHeight="1" outlineLevel="1" x14ac:dyDescent="0.25">
      <c r="A347" s="9" t="s">
        <v>73</v>
      </c>
      <c r="B347" s="35" t="s">
        <v>252</v>
      </c>
      <c r="C347" s="39" t="s">
        <v>1303</v>
      </c>
      <c r="D347" s="37"/>
      <c r="E347" s="38" t="s">
        <v>1304</v>
      </c>
      <c r="F347" s="38">
        <v>0</v>
      </c>
      <c r="G347" s="38" t="s">
        <v>1235</v>
      </c>
      <c r="H347" s="38">
        <v>445</v>
      </c>
      <c r="I347" s="38">
        <v>0</v>
      </c>
      <c r="J347" s="37"/>
    </row>
    <row r="348" spans="1:10" ht="27" customHeight="1" outlineLevel="1" x14ac:dyDescent="0.25">
      <c r="A348" s="9" t="s">
        <v>73</v>
      </c>
      <c r="B348" s="35" t="s">
        <v>252</v>
      </c>
      <c r="C348" s="44" t="s">
        <v>1305</v>
      </c>
      <c r="D348" s="37"/>
      <c r="E348" s="38" t="s">
        <v>1243</v>
      </c>
      <c r="F348" s="38">
        <v>0</v>
      </c>
      <c r="G348" s="38" t="s">
        <v>1235</v>
      </c>
      <c r="H348" s="38">
        <v>1045</v>
      </c>
      <c r="I348" s="38">
        <v>0</v>
      </c>
      <c r="J348" s="37"/>
    </row>
    <row r="349" spans="1:10" ht="27" customHeight="1" outlineLevel="1" x14ac:dyDescent="0.25">
      <c r="A349" s="9" t="s">
        <v>73</v>
      </c>
      <c r="B349" s="35" t="s">
        <v>252</v>
      </c>
      <c r="C349" s="44" t="s">
        <v>1306</v>
      </c>
      <c r="D349" s="37"/>
      <c r="E349" s="38" t="s">
        <v>1270</v>
      </c>
      <c r="F349" s="38">
        <v>0</v>
      </c>
      <c r="G349" s="38" t="s">
        <v>1235</v>
      </c>
      <c r="H349" s="38">
        <v>179</v>
      </c>
      <c r="I349" s="38">
        <v>0</v>
      </c>
      <c r="J349" s="37"/>
    </row>
    <row r="350" spans="1:10" ht="27" customHeight="1" outlineLevel="1" x14ac:dyDescent="0.25">
      <c r="A350" s="9" t="s">
        <v>73</v>
      </c>
      <c r="B350" s="35" t="s">
        <v>252</v>
      </c>
      <c r="C350" s="44" t="s">
        <v>1242</v>
      </c>
      <c r="D350" s="37"/>
      <c r="E350" s="38" t="s">
        <v>1243</v>
      </c>
      <c r="F350" s="38">
        <v>0</v>
      </c>
      <c r="G350" s="38" t="s">
        <v>1235</v>
      </c>
      <c r="H350" s="38">
        <v>810</v>
      </c>
      <c r="I350" s="38">
        <v>0</v>
      </c>
      <c r="J350" s="37"/>
    </row>
    <row r="351" spans="1:10" ht="27" customHeight="1" outlineLevel="1" x14ac:dyDescent="0.25">
      <c r="A351" s="9" t="s">
        <v>73</v>
      </c>
      <c r="B351" s="35" t="s">
        <v>252</v>
      </c>
      <c r="C351" s="39" t="s">
        <v>1301</v>
      </c>
      <c r="D351" s="37"/>
      <c r="E351" s="38" t="s">
        <v>1243</v>
      </c>
      <c r="F351" s="38">
        <v>0</v>
      </c>
      <c r="G351" s="38" t="s">
        <v>1235</v>
      </c>
      <c r="H351" s="38">
        <v>109</v>
      </c>
      <c r="I351" s="38">
        <v>0</v>
      </c>
      <c r="J351" s="37"/>
    </row>
    <row r="352" spans="1:10" ht="27" customHeight="1" x14ac:dyDescent="0.25">
      <c r="A352" s="9">
        <v>3</v>
      </c>
      <c r="B352" s="62" t="s">
        <v>254</v>
      </c>
      <c r="C352" s="31" t="s">
        <v>255</v>
      </c>
      <c r="D352" s="40"/>
      <c r="E352" s="32" t="s">
        <v>31</v>
      </c>
      <c r="F352" s="33" t="s">
        <v>1231</v>
      </c>
      <c r="G352" s="34">
        <v>200</v>
      </c>
      <c r="H352" s="34">
        <v>292</v>
      </c>
      <c r="I352" s="43"/>
      <c r="J352" s="34">
        <v>0</v>
      </c>
    </row>
    <row r="353" spans="1:10" ht="27" customHeight="1" outlineLevel="1" x14ac:dyDescent="0.25">
      <c r="A353" s="9" t="s">
        <v>73</v>
      </c>
      <c r="B353" s="35" t="s">
        <v>254</v>
      </c>
      <c r="C353" s="39" t="s">
        <v>1303</v>
      </c>
      <c r="D353" s="37"/>
      <c r="E353" s="38" t="s">
        <v>1304</v>
      </c>
      <c r="F353" s="38">
        <v>0</v>
      </c>
      <c r="G353" s="38" t="s">
        <v>1235</v>
      </c>
      <c r="H353" s="38">
        <v>445</v>
      </c>
      <c r="I353" s="38">
        <v>0</v>
      </c>
      <c r="J353" s="37"/>
    </row>
    <row r="354" spans="1:10" ht="27" customHeight="1" outlineLevel="1" x14ac:dyDescent="0.25">
      <c r="A354" s="9" t="s">
        <v>73</v>
      </c>
      <c r="B354" s="35" t="s">
        <v>254</v>
      </c>
      <c r="C354" s="44" t="s">
        <v>1305</v>
      </c>
      <c r="D354" s="37"/>
      <c r="E354" s="38" t="s">
        <v>1243</v>
      </c>
      <c r="F354" s="38">
        <v>0</v>
      </c>
      <c r="G354" s="38" t="s">
        <v>1235</v>
      </c>
      <c r="H354" s="38">
        <v>1045</v>
      </c>
      <c r="I354" s="38">
        <v>0</v>
      </c>
      <c r="J354" s="37"/>
    </row>
    <row r="355" spans="1:10" ht="27" customHeight="1" outlineLevel="1" x14ac:dyDescent="0.25">
      <c r="A355" s="9" t="s">
        <v>73</v>
      </c>
      <c r="B355" s="35" t="s">
        <v>254</v>
      </c>
      <c r="C355" s="44" t="s">
        <v>1306</v>
      </c>
      <c r="D355" s="37"/>
      <c r="E355" s="38" t="s">
        <v>1270</v>
      </c>
      <c r="F355" s="38">
        <v>0</v>
      </c>
      <c r="G355" s="38" t="s">
        <v>1235</v>
      </c>
      <c r="H355" s="38">
        <v>179</v>
      </c>
      <c r="I355" s="38">
        <v>0</v>
      </c>
      <c r="J355" s="37"/>
    </row>
    <row r="356" spans="1:10" ht="27" customHeight="1" outlineLevel="1" x14ac:dyDescent="0.25">
      <c r="A356" s="9" t="s">
        <v>73</v>
      </c>
      <c r="B356" s="35" t="s">
        <v>254</v>
      </c>
      <c r="C356" s="44" t="s">
        <v>1242</v>
      </c>
      <c r="D356" s="37"/>
      <c r="E356" s="38" t="s">
        <v>1243</v>
      </c>
      <c r="F356" s="38">
        <v>0</v>
      </c>
      <c r="G356" s="38" t="s">
        <v>1235</v>
      </c>
      <c r="H356" s="38">
        <v>810</v>
      </c>
      <c r="I356" s="38">
        <v>0</v>
      </c>
      <c r="J356" s="37"/>
    </row>
    <row r="357" spans="1:10" ht="27" customHeight="1" outlineLevel="1" x14ac:dyDescent="0.25">
      <c r="A357" s="9" t="s">
        <v>73</v>
      </c>
      <c r="B357" s="35" t="s">
        <v>254</v>
      </c>
      <c r="C357" s="39" t="s">
        <v>1301</v>
      </c>
      <c r="D357" s="37"/>
      <c r="E357" s="38" t="s">
        <v>1243</v>
      </c>
      <c r="F357" s="38">
        <v>0</v>
      </c>
      <c r="G357" s="38" t="s">
        <v>1235</v>
      </c>
      <c r="H357" s="38">
        <v>109</v>
      </c>
      <c r="I357" s="38">
        <v>0</v>
      </c>
      <c r="J357" s="37"/>
    </row>
    <row r="358" spans="1:10" ht="27" customHeight="1" x14ac:dyDescent="0.25">
      <c r="A358" s="9">
        <v>3</v>
      </c>
      <c r="B358" s="62" t="s">
        <v>256</v>
      </c>
      <c r="C358" s="31" t="s">
        <v>257</v>
      </c>
      <c r="D358" s="40"/>
      <c r="E358" s="32" t="s">
        <v>28</v>
      </c>
      <c r="F358" s="33" t="s">
        <v>1231</v>
      </c>
      <c r="G358" s="34">
        <v>1700</v>
      </c>
      <c r="H358" s="34">
        <v>2482</v>
      </c>
      <c r="I358" s="43"/>
      <c r="J358" s="34">
        <v>0</v>
      </c>
    </row>
    <row r="359" spans="1:10" ht="27" customHeight="1" outlineLevel="1" x14ac:dyDescent="0.25">
      <c r="A359" s="9" t="s">
        <v>73</v>
      </c>
      <c r="B359" s="35" t="s">
        <v>256</v>
      </c>
      <c r="C359" s="44" t="s">
        <v>1289</v>
      </c>
      <c r="D359" s="37"/>
      <c r="E359" s="38" t="s">
        <v>1234</v>
      </c>
      <c r="F359" s="38">
        <v>0</v>
      </c>
      <c r="G359" s="38" t="s">
        <v>1235</v>
      </c>
      <c r="H359" s="38">
        <v>274</v>
      </c>
      <c r="I359" s="38">
        <v>0</v>
      </c>
      <c r="J359" s="37"/>
    </row>
    <row r="360" spans="1:10" ht="27" customHeight="1" outlineLevel="1" x14ac:dyDescent="0.25">
      <c r="A360" s="9" t="s">
        <v>73</v>
      </c>
      <c r="B360" s="35" t="s">
        <v>256</v>
      </c>
      <c r="C360" s="44" t="s">
        <v>1294</v>
      </c>
      <c r="D360" s="37"/>
      <c r="E360" s="38" t="s">
        <v>1234</v>
      </c>
      <c r="F360" s="38">
        <v>0</v>
      </c>
      <c r="G360" s="38" t="s">
        <v>1235</v>
      </c>
      <c r="H360" s="38">
        <v>178</v>
      </c>
      <c r="I360" s="38">
        <v>0</v>
      </c>
      <c r="J360" s="37"/>
    </row>
    <row r="361" spans="1:10" ht="27" customHeight="1" outlineLevel="1" x14ac:dyDescent="0.25">
      <c r="A361" s="9" t="s">
        <v>73</v>
      </c>
      <c r="B361" s="35" t="s">
        <v>256</v>
      </c>
      <c r="C361" s="39" t="s">
        <v>1290</v>
      </c>
      <c r="D361" s="37"/>
      <c r="E361" s="38" t="s">
        <v>1234</v>
      </c>
      <c r="F361" s="38">
        <v>0</v>
      </c>
      <c r="G361" s="38" t="s">
        <v>1235</v>
      </c>
      <c r="H361" s="38">
        <v>12</v>
      </c>
      <c r="I361" s="38">
        <v>0</v>
      </c>
      <c r="J361" s="37"/>
    </row>
    <row r="362" spans="1:10" ht="27" customHeight="1" outlineLevel="1" x14ac:dyDescent="0.25">
      <c r="A362" s="9" t="s">
        <v>73</v>
      </c>
      <c r="B362" s="35" t="s">
        <v>256</v>
      </c>
      <c r="C362" s="44" t="s">
        <v>1291</v>
      </c>
      <c r="D362" s="37"/>
      <c r="E362" s="38" t="s">
        <v>1234</v>
      </c>
      <c r="F362" s="38">
        <v>0</v>
      </c>
      <c r="G362" s="38" t="s">
        <v>1235</v>
      </c>
      <c r="H362" s="38">
        <v>28</v>
      </c>
      <c r="I362" s="38">
        <v>0</v>
      </c>
      <c r="J362" s="37"/>
    </row>
    <row r="363" spans="1:10" ht="27" customHeight="1" outlineLevel="1" x14ac:dyDescent="0.25">
      <c r="A363" s="9" t="s">
        <v>73</v>
      </c>
      <c r="B363" s="35" t="s">
        <v>256</v>
      </c>
      <c r="C363" s="39" t="s">
        <v>1292</v>
      </c>
      <c r="D363" s="37"/>
      <c r="E363" s="38" t="s">
        <v>1243</v>
      </c>
      <c r="F363" s="38">
        <v>0</v>
      </c>
      <c r="G363" s="38" t="s">
        <v>1235</v>
      </c>
      <c r="H363" s="38">
        <v>75</v>
      </c>
      <c r="I363" s="38">
        <v>0</v>
      </c>
      <c r="J363" s="37"/>
    </row>
    <row r="364" spans="1:10" ht="27" customHeight="1" outlineLevel="1" x14ac:dyDescent="0.25">
      <c r="A364" s="9" t="s">
        <v>73</v>
      </c>
      <c r="B364" s="35" t="s">
        <v>256</v>
      </c>
      <c r="C364" s="44" t="s">
        <v>1293</v>
      </c>
      <c r="D364" s="37"/>
      <c r="E364" s="38" t="s">
        <v>1243</v>
      </c>
      <c r="F364" s="38">
        <v>0</v>
      </c>
      <c r="G364" s="38" t="s">
        <v>1235</v>
      </c>
      <c r="H364" s="38">
        <v>199</v>
      </c>
      <c r="I364" s="38">
        <v>0</v>
      </c>
      <c r="J364" s="37"/>
    </row>
    <row r="365" spans="1:10" ht="27" customHeight="1" outlineLevel="1" x14ac:dyDescent="0.25">
      <c r="A365" s="9" t="s">
        <v>73</v>
      </c>
      <c r="B365" s="35" t="s">
        <v>256</v>
      </c>
      <c r="C365" s="44" t="s">
        <v>1294</v>
      </c>
      <c r="D365" s="37"/>
      <c r="E365" s="38" t="s">
        <v>1234</v>
      </c>
      <c r="F365" s="38">
        <v>0</v>
      </c>
      <c r="G365" s="38" t="s">
        <v>1235</v>
      </c>
      <c r="H365" s="38">
        <v>178</v>
      </c>
      <c r="I365" s="38">
        <v>0</v>
      </c>
      <c r="J365" s="37"/>
    </row>
    <row r="366" spans="1:10" ht="27" customHeight="1" outlineLevel="1" x14ac:dyDescent="0.25">
      <c r="A366" s="9" t="s">
        <v>73</v>
      </c>
      <c r="B366" s="35" t="s">
        <v>256</v>
      </c>
      <c r="C366" s="44" t="s">
        <v>1295</v>
      </c>
      <c r="D366" s="37"/>
      <c r="E366" s="38" t="s">
        <v>1234</v>
      </c>
      <c r="F366" s="38">
        <v>0</v>
      </c>
      <c r="G366" s="38" t="s">
        <v>1235</v>
      </c>
      <c r="H366" s="38">
        <v>36</v>
      </c>
      <c r="I366" s="38">
        <v>0</v>
      </c>
      <c r="J366" s="37"/>
    </row>
    <row r="367" spans="1:10" ht="27" customHeight="1" outlineLevel="1" x14ac:dyDescent="0.25">
      <c r="A367" s="9" t="s">
        <v>73</v>
      </c>
      <c r="B367" s="35" t="s">
        <v>256</v>
      </c>
      <c r="C367" s="44" t="s">
        <v>1296</v>
      </c>
      <c r="D367" s="37"/>
      <c r="E367" s="38" t="s">
        <v>1234</v>
      </c>
      <c r="F367" s="38">
        <v>0</v>
      </c>
      <c r="G367" s="38" t="s">
        <v>1235</v>
      </c>
      <c r="H367" s="38">
        <v>37</v>
      </c>
      <c r="I367" s="38">
        <v>0</v>
      </c>
      <c r="J367" s="37"/>
    </row>
    <row r="368" spans="1:10" ht="27" customHeight="1" outlineLevel="1" x14ac:dyDescent="0.25">
      <c r="A368" s="9" t="s">
        <v>73</v>
      </c>
      <c r="B368" s="35" t="s">
        <v>256</v>
      </c>
      <c r="C368" s="44" t="s">
        <v>1297</v>
      </c>
      <c r="D368" s="37"/>
      <c r="E368" s="38" t="s">
        <v>1243</v>
      </c>
      <c r="F368" s="38">
        <v>0</v>
      </c>
      <c r="G368" s="38" t="s">
        <v>1235</v>
      </c>
      <c r="H368" s="38">
        <v>419</v>
      </c>
      <c r="I368" s="38">
        <v>0</v>
      </c>
      <c r="J368" s="37"/>
    </row>
    <row r="369" spans="1:10" ht="27" customHeight="1" outlineLevel="1" x14ac:dyDescent="0.25">
      <c r="A369" s="9" t="s">
        <v>73</v>
      </c>
      <c r="B369" s="35" t="s">
        <v>256</v>
      </c>
      <c r="C369" s="44" t="s">
        <v>1298</v>
      </c>
      <c r="D369" s="37"/>
      <c r="E369" s="38" t="s">
        <v>1256</v>
      </c>
      <c r="F369" s="38">
        <v>0</v>
      </c>
      <c r="G369" s="38" t="s">
        <v>1235</v>
      </c>
      <c r="H369" s="38">
        <v>235</v>
      </c>
      <c r="I369" s="38">
        <v>0</v>
      </c>
      <c r="J369" s="37"/>
    </row>
    <row r="370" spans="1:10" ht="27" customHeight="1" outlineLevel="1" x14ac:dyDescent="0.25">
      <c r="A370" s="9" t="s">
        <v>73</v>
      </c>
      <c r="B370" s="35" t="s">
        <v>256</v>
      </c>
      <c r="C370" s="44" t="s">
        <v>1299</v>
      </c>
      <c r="D370" s="37"/>
      <c r="E370" s="38" t="s">
        <v>1234</v>
      </c>
      <c r="F370" s="38">
        <v>0</v>
      </c>
      <c r="G370" s="38" t="s">
        <v>1235</v>
      </c>
      <c r="H370" s="38">
        <v>26</v>
      </c>
      <c r="I370" s="38">
        <v>0</v>
      </c>
      <c r="J370" s="37"/>
    </row>
    <row r="371" spans="1:10" ht="27" customHeight="1" outlineLevel="1" x14ac:dyDescent="0.25">
      <c r="A371" s="9" t="s">
        <v>73</v>
      </c>
      <c r="B371" s="35" t="s">
        <v>256</v>
      </c>
      <c r="C371" s="44" t="s">
        <v>1300</v>
      </c>
      <c r="D371" s="37"/>
      <c r="E371" s="38" t="s">
        <v>1234</v>
      </c>
      <c r="F371" s="38">
        <v>0</v>
      </c>
      <c r="G371" s="38" t="s">
        <v>1235</v>
      </c>
      <c r="H371" s="38">
        <v>12</v>
      </c>
      <c r="I371" s="38">
        <v>0</v>
      </c>
      <c r="J371" s="37"/>
    </row>
    <row r="372" spans="1:10" ht="27" customHeight="1" outlineLevel="1" x14ac:dyDescent="0.25">
      <c r="A372" s="9" t="s">
        <v>73</v>
      </c>
      <c r="B372" s="35" t="s">
        <v>256</v>
      </c>
      <c r="C372" s="44" t="s">
        <v>1302</v>
      </c>
      <c r="D372" s="37"/>
      <c r="E372" s="38" t="s">
        <v>1243</v>
      </c>
      <c r="F372" s="38">
        <v>0</v>
      </c>
      <c r="G372" s="38" t="s">
        <v>1235</v>
      </c>
      <c r="H372" s="38">
        <v>118</v>
      </c>
      <c r="I372" s="38">
        <v>0</v>
      </c>
      <c r="J372" s="37"/>
    </row>
    <row r="373" spans="1:10" ht="27" customHeight="1" outlineLevel="1" x14ac:dyDescent="0.25">
      <c r="A373" s="9" t="s">
        <v>73</v>
      </c>
      <c r="B373" s="35" t="s">
        <v>256</v>
      </c>
      <c r="C373" s="39" t="s">
        <v>1301</v>
      </c>
      <c r="D373" s="37"/>
      <c r="E373" s="38" t="s">
        <v>1243</v>
      </c>
      <c r="F373" s="38">
        <v>0</v>
      </c>
      <c r="G373" s="38" t="s">
        <v>1235</v>
      </c>
      <c r="H373" s="38">
        <v>109</v>
      </c>
      <c r="I373" s="38">
        <v>0</v>
      </c>
      <c r="J373" s="37"/>
    </row>
    <row r="374" spans="1:10" ht="27" customHeight="1" outlineLevel="1" x14ac:dyDescent="0.25">
      <c r="A374" s="9" t="s">
        <v>73</v>
      </c>
      <c r="B374" s="35" t="s">
        <v>256</v>
      </c>
      <c r="C374" s="44" t="s">
        <v>1261</v>
      </c>
      <c r="D374" s="37"/>
      <c r="E374" s="38" t="s">
        <v>1234</v>
      </c>
      <c r="F374" s="38">
        <v>0</v>
      </c>
      <c r="G374" s="38" t="s">
        <v>1235</v>
      </c>
      <c r="H374" s="38">
        <v>115</v>
      </c>
      <c r="I374" s="38">
        <v>0</v>
      </c>
      <c r="J374" s="37"/>
    </row>
    <row r="375" spans="1:10" ht="27" customHeight="1" outlineLevel="1" x14ac:dyDescent="0.25">
      <c r="A375" s="9" t="s">
        <v>73</v>
      </c>
      <c r="B375" s="35" t="s">
        <v>256</v>
      </c>
      <c r="C375" s="39" t="s">
        <v>1303</v>
      </c>
      <c r="D375" s="37"/>
      <c r="E375" s="38" t="s">
        <v>1304</v>
      </c>
      <c r="F375" s="38">
        <v>0</v>
      </c>
      <c r="G375" s="38" t="s">
        <v>1235</v>
      </c>
      <c r="H375" s="38">
        <v>445</v>
      </c>
      <c r="I375" s="38">
        <v>0</v>
      </c>
      <c r="J375" s="37"/>
    </row>
    <row r="376" spans="1:10" ht="27" customHeight="1" outlineLevel="1" x14ac:dyDescent="0.25">
      <c r="A376" s="9" t="s">
        <v>73</v>
      </c>
      <c r="B376" s="35" t="s">
        <v>256</v>
      </c>
      <c r="C376" s="44" t="s">
        <v>1305</v>
      </c>
      <c r="D376" s="37"/>
      <c r="E376" s="38" t="s">
        <v>1243</v>
      </c>
      <c r="F376" s="38">
        <v>0</v>
      </c>
      <c r="G376" s="38" t="s">
        <v>1235</v>
      </c>
      <c r="H376" s="38">
        <v>1045</v>
      </c>
      <c r="I376" s="38">
        <v>0</v>
      </c>
      <c r="J376" s="37"/>
    </row>
    <row r="377" spans="1:10" ht="27" customHeight="1" outlineLevel="1" x14ac:dyDescent="0.25">
      <c r="A377" s="9" t="s">
        <v>73</v>
      </c>
      <c r="B377" s="35" t="s">
        <v>256</v>
      </c>
      <c r="C377" s="44" t="s">
        <v>1306</v>
      </c>
      <c r="D377" s="37"/>
      <c r="E377" s="38" t="s">
        <v>1270</v>
      </c>
      <c r="F377" s="38">
        <v>0</v>
      </c>
      <c r="G377" s="38" t="s">
        <v>1235</v>
      </c>
      <c r="H377" s="38">
        <v>179</v>
      </c>
      <c r="I377" s="38">
        <v>0</v>
      </c>
      <c r="J377" s="37"/>
    </row>
    <row r="378" spans="1:10" ht="27" customHeight="1" outlineLevel="1" x14ac:dyDescent="0.25">
      <c r="A378" s="9" t="s">
        <v>73</v>
      </c>
      <c r="B378" s="35" t="s">
        <v>256</v>
      </c>
      <c r="C378" s="44" t="s">
        <v>1242</v>
      </c>
      <c r="D378" s="37"/>
      <c r="E378" s="38" t="s">
        <v>1243</v>
      </c>
      <c r="F378" s="38">
        <v>0</v>
      </c>
      <c r="G378" s="38">
        <v>810</v>
      </c>
      <c r="H378" s="38">
        <v>810</v>
      </c>
      <c r="I378" s="38">
        <v>0</v>
      </c>
      <c r="J378" s="37"/>
    </row>
    <row r="379" spans="1:10" ht="27" customHeight="1" outlineLevel="1" x14ac:dyDescent="0.25">
      <c r="A379" s="9" t="s">
        <v>73</v>
      </c>
      <c r="B379" s="35" t="s">
        <v>256</v>
      </c>
      <c r="C379" s="39" t="s">
        <v>1301</v>
      </c>
      <c r="D379" s="37"/>
      <c r="E379" s="38" t="s">
        <v>1243</v>
      </c>
      <c r="F379" s="38">
        <v>0</v>
      </c>
      <c r="G379" s="38" t="s">
        <v>1235</v>
      </c>
      <c r="H379" s="38">
        <v>109</v>
      </c>
      <c r="I379" s="38">
        <v>0</v>
      </c>
      <c r="J379" s="37"/>
    </row>
    <row r="380" spans="1:10" ht="27" customHeight="1" x14ac:dyDescent="0.25">
      <c r="A380" s="9">
        <v>3</v>
      </c>
      <c r="B380" s="62" t="s">
        <v>258</v>
      </c>
      <c r="C380" s="31" t="s">
        <v>1165</v>
      </c>
      <c r="D380" s="40"/>
      <c r="E380" s="32" t="s">
        <v>31</v>
      </c>
      <c r="F380" s="33" t="s">
        <v>1231</v>
      </c>
      <c r="G380" s="34">
        <v>900</v>
      </c>
      <c r="H380" s="34">
        <v>1314</v>
      </c>
      <c r="I380" s="43"/>
      <c r="J380" s="34">
        <v>0</v>
      </c>
    </row>
    <row r="381" spans="1:10" ht="27" customHeight="1" outlineLevel="1" x14ac:dyDescent="0.25">
      <c r="A381" s="9" t="s">
        <v>73</v>
      </c>
      <c r="B381" s="35" t="s">
        <v>258</v>
      </c>
      <c r="C381" s="39" t="s">
        <v>1303</v>
      </c>
      <c r="D381" s="37"/>
      <c r="E381" s="38" t="s">
        <v>1304</v>
      </c>
      <c r="F381" s="38">
        <v>0</v>
      </c>
      <c r="G381" s="38" t="s">
        <v>1235</v>
      </c>
      <c r="H381" s="38">
        <v>445</v>
      </c>
      <c r="I381" s="38">
        <v>0</v>
      </c>
      <c r="J381" s="37"/>
    </row>
    <row r="382" spans="1:10" ht="27" customHeight="1" outlineLevel="1" x14ac:dyDescent="0.25">
      <c r="A382" s="9" t="s">
        <v>73</v>
      </c>
      <c r="B382" s="35" t="s">
        <v>258</v>
      </c>
      <c r="C382" s="44" t="s">
        <v>1305</v>
      </c>
      <c r="D382" s="37"/>
      <c r="E382" s="38" t="s">
        <v>1243</v>
      </c>
      <c r="F382" s="38">
        <v>0</v>
      </c>
      <c r="G382" s="38" t="s">
        <v>1235</v>
      </c>
      <c r="H382" s="38">
        <v>1045</v>
      </c>
      <c r="I382" s="38">
        <v>0</v>
      </c>
      <c r="J382" s="37"/>
    </row>
    <row r="383" spans="1:10" ht="27" customHeight="1" outlineLevel="1" x14ac:dyDescent="0.25">
      <c r="A383" s="9" t="s">
        <v>73</v>
      </c>
      <c r="B383" s="35" t="s">
        <v>258</v>
      </c>
      <c r="C383" s="44" t="s">
        <v>1306</v>
      </c>
      <c r="D383" s="37"/>
      <c r="E383" s="38" t="s">
        <v>1270</v>
      </c>
      <c r="F383" s="38">
        <v>0</v>
      </c>
      <c r="G383" s="38" t="s">
        <v>1235</v>
      </c>
      <c r="H383" s="38">
        <v>179</v>
      </c>
      <c r="I383" s="38">
        <v>0</v>
      </c>
      <c r="J383" s="37"/>
    </row>
    <row r="384" spans="1:10" ht="27" customHeight="1" outlineLevel="1" x14ac:dyDescent="0.25">
      <c r="A384" s="9" t="s">
        <v>73</v>
      </c>
      <c r="B384" s="35" t="s">
        <v>258</v>
      </c>
      <c r="C384" s="44" t="s">
        <v>1242</v>
      </c>
      <c r="D384" s="37"/>
      <c r="E384" s="38" t="s">
        <v>1243</v>
      </c>
      <c r="F384" s="38">
        <v>0</v>
      </c>
      <c r="G384" s="38">
        <v>810</v>
      </c>
      <c r="H384" s="38">
        <v>810</v>
      </c>
      <c r="I384" s="38">
        <v>0</v>
      </c>
      <c r="J384" s="37"/>
    </row>
    <row r="385" spans="1:10" ht="27" customHeight="1" outlineLevel="1" x14ac:dyDescent="0.25">
      <c r="A385" s="9" t="s">
        <v>73</v>
      </c>
      <c r="B385" s="35" t="s">
        <v>258</v>
      </c>
      <c r="C385" s="39" t="s">
        <v>1301</v>
      </c>
      <c r="D385" s="37"/>
      <c r="E385" s="38" t="s">
        <v>1243</v>
      </c>
      <c r="F385" s="38">
        <v>0</v>
      </c>
      <c r="G385" s="38" t="s">
        <v>1235</v>
      </c>
      <c r="H385" s="38">
        <v>109</v>
      </c>
      <c r="I385" s="38">
        <v>0</v>
      </c>
      <c r="J385" s="37"/>
    </row>
    <row r="386" spans="1:10" ht="27" customHeight="1" x14ac:dyDescent="0.25">
      <c r="A386" s="9">
        <v>3</v>
      </c>
      <c r="B386" s="62" t="s">
        <v>259</v>
      </c>
      <c r="C386" s="31" t="s">
        <v>260</v>
      </c>
      <c r="D386" s="40"/>
      <c r="E386" s="32" t="s">
        <v>31</v>
      </c>
      <c r="F386" s="33" t="s">
        <v>1231</v>
      </c>
      <c r="G386" s="34">
        <v>700</v>
      </c>
      <c r="H386" s="34">
        <v>1022</v>
      </c>
      <c r="I386" s="43"/>
      <c r="J386" s="34">
        <v>0</v>
      </c>
    </row>
    <row r="387" spans="1:10" ht="27" customHeight="1" outlineLevel="1" x14ac:dyDescent="0.25">
      <c r="A387" s="9" t="s">
        <v>73</v>
      </c>
      <c r="B387" s="35" t="s">
        <v>259</v>
      </c>
      <c r="C387" s="44" t="s">
        <v>1257</v>
      </c>
      <c r="D387" s="37"/>
      <c r="E387" s="38" t="s">
        <v>1234</v>
      </c>
      <c r="F387" s="38">
        <v>0</v>
      </c>
      <c r="G387" s="38" t="s">
        <v>1235</v>
      </c>
      <c r="H387" s="38">
        <v>3104</v>
      </c>
      <c r="I387" s="38">
        <v>0</v>
      </c>
      <c r="J387" s="37"/>
    </row>
    <row r="388" spans="1:10" ht="27" customHeight="1" outlineLevel="1" x14ac:dyDescent="0.25">
      <c r="A388" s="9" t="s">
        <v>73</v>
      </c>
      <c r="B388" s="35" t="s">
        <v>259</v>
      </c>
      <c r="C388" s="44" t="s">
        <v>1308</v>
      </c>
      <c r="D388" s="37"/>
      <c r="E388" s="38" t="s">
        <v>1256</v>
      </c>
      <c r="F388" s="38">
        <v>0</v>
      </c>
      <c r="G388" s="38">
        <v>507</v>
      </c>
      <c r="H388" s="38">
        <v>507</v>
      </c>
      <c r="I388" s="38">
        <v>0</v>
      </c>
      <c r="J388" s="37"/>
    </row>
    <row r="389" spans="1:10" ht="27" customHeight="1" outlineLevel="1" x14ac:dyDescent="0.25">
      <c r="A389" s="9" t="s">
        <v>73</v>
      </c>
      <c r="B389" s="35" t="s">
        <v>259</v>
      </c>
      <c r="C389" s="44" t="s">
        <v>1309</v>
      </c>
      <c r="D389" s="37"/>
      <c r="E389" s="38" t="s">
        <v>1234</v>
      </c>
      <c r="F389" s="38">
        <v>0</v>
      </c>
      <c r="G389" s="38" t="s">
        <v>1235</v>
      </c>
      <c r="H389" s="38">
        <v>2354</v>
      </c>
      <c r="I389" s="38">
        <v>0</v>
      </c>
      <c r="J389" s="37"/>
    </row>
    <row r="390" spans="1:10" ht="27" customHeight="1" outlineLevel="1" x14ac:dyDescent="0.25">
      <c r="A390" s="9" t="s">
        <v>73</v>
      </c>
      <c r="B390" s="35" t="s">
        <v>259</v>
      </c>
      <c r="C390" s="44" t="s">
        <v>1310</v>
      </c>
      <c r="D390" s="37"/>
      <c r="E390" s="38" t="s">
        <v>1234</v>
      </c>
      <c r="F390" s="38">
        <v>0</v>
      </c>
      <c r="G390" s="38" t="s">
        <v>1235</v>
      </c>
      <c r="H390" s="38">
        <v>80</v>
      </c>
      <c r="I390" s="38">
        <v>0</v>
      </c>
      <c r="J390" s="37"/>
    </row>
    <row r="391" spans="1:10" ht="27" customHeight="1" outlineLevel="1" x14ac:dyDescent="0.25">
      <c r="A391" s="9" t="s">
        <v>73</v>
      </c>
      <c r="B391" s="35" t="s">
        <v>259</v>
      </c>
      <c r="C391" s="44" t="s">
        <v>1311</v>
      </c>
      <c r="D391" s="37"/>
      <c r="E391" s="38" t="s">
        <v>1234</v>
      </c>
      <c r="F391" s="38">
        <v>0</v>
      </c>
      <c r="G391" s="38" t="s">
        <v>1235</v>
      </c>
      <c r="H391" s="38">
        <v>80</v>
      </c>
      <c r="I391" s="38">
        <v>0</v>
      </c>
      <c r="J391" s="37"/>
    </row>
    <row r="392" spans="1:10" ht="27" customHeight="1" outlineLevel="1" x14ac:dyDescent="0.25">
      <c r="A392" s="9" t="s">
        <v>73</v>
      </c>
      <c r="B392" s="35" t="s">
        <v>259</v>
      </c>
      <c r="C392" s="44" t="s">
        <v>1312</v>
      </c>
      <c r="D392" s="37"/>
      <c r="E392" s="38" t="s">
        <v>1234</v>
      </c>
      <c r="F392" s="38">
        <v>0</v>
      </c>
      <c r="G392" s="38" t="s">
        <v>1235</v>
      </c>
      <c r="H392" s="38">
        <v>317</v>
      </c>
      <c r="I392" s="38">
        <v>0</v>
      </c>
      <c r="J392" s="37"/>
    </row>
    <row r="393" spans="1:10" ht="27" customHeight="1" outlineLevel="1" x14ac:dyDescent="0.25">
      <c r="A393" s="9" t="s">
        <v>73</v>
      </c>
      <c r="B393" s="35" t="s">
        <v>259</v>
      </c>
      <c r="C393" s="39" t="s">
        <v>1237</v>
      </c>
      <c r="D393" s="37"/>
      <c r="E393" s="38" t="s">
        <v>1234</v>
      </c>
      <c r="F393" s="38">
        <v>0</v>
      </c>
      <c r="G393" s="38" t="s">
        <v>1235</v>
      </c>
      <c r="H393" s="38">
        <v>388</v>
      </c>
      <c r="I393" s="38">
        <v>0</v>
      </c>
      <c r="J393" s="37"/>
    </row>
    <row r="394" spans="1:10" ht="27" customHeight="1" outlineLevel="1" x14ac:dyDescent="0.25">
      <c r="A394" s="9" t="s">
        <v>73</v>
      </c>
      <c r="B394" s="35" t="s">
        <v>259</v>
      </c>
      <c r="C394" s="44" t="s">
        <v>1313</v>
      </c>
      <c r="D394" s="37"/>
      <c r="E394" s="38" t="s">
        <v>1234</v>
      </c>
      <c r="F394" s="38">
        <v>0</v>
      </c>
      <c r="G394" s="38" t="s">
        <v>1235</v>
      </c>
      <c r="H394" s="38">
        <v>907</v>
      </c>
      <c r="I394" s="38">
        <v>0</v>
      </c>
      <c r="J394" s="37"/>
    </row>
    <row r="395" spans="1:10" ht="27" customHeight="1" outlineLevel="1" x14ac:dyDescent="0.25">
      <c r="A395" s="9" t="s">
        <v>73</v>
      </c>
      <c r="B395" s="35" t="s">
        <v>259</v>
      </c>
      <c r="C395" s="39" t="s">
        <v>1314</v>
      </c>
      <c r="D395" s="37"/>
      <c r="E395" s="38" t="s">
        <v>1234</v>
      </c>
      <c r="F395" s="38">
        <v>0</v>
      </c>
      <c r="G395" s="38" t="s">
        <v>1235</v>
      </c>
      <c r="H395" s="38">
        <v>2160</v>
      </c>
      <c r="I395" s="38">
        <v>0</v>
      </c>
      <c r="J395" s="37"/>
    </row>
    <row r="396" spans="1:10" ht="27" customHeight="1" x14ac:dyDescent="0.25">
      <c r="A396" s="9">
        <v>3</v>
      </c>
      <c r="B396" s="62" t="s">
        <v>261</v>
      </c>
      <c r="C396" s="31" t="s">
        <v>262</v>
      </c>
      <c r="D396" s="40"/>
      <c r="E396" s="32" t="s">
        <v>31</v>
      </c>
      <c r="F396" s="33" t="s">
        <v>1231</v>
      </c>
      <c r="G396" s="34">
        <v>100</v>
      </c>
      <c r="H396" s="34">
        <v>146</v>
      </c>
      <c r="I396" s="43"/>
      <c r="J396" s="34">
        <v>0</v>
      </c>
    </row>
    <row r="397" spans="1:10" ht="27" customHeight="1" outlineLevel="1" x14ac:dyDescent="0.25">
      <c r="A397" s="9" t="s">
        <v>73</v>
      </c>
      <c r="B397" s="35" t="s">
        <v>261</v>
      </c>
      <c r="C397" s="44" t="s">
        <v>1315</v>
      </c>
      <c r="D397" s="37"/>
      <c r="E397" s="38" t="s">
        <v>1234</v>
      </c>
      <c r="F397" s="38">
        <v>0</v>
      </c>
      <c r="G397" s="38" t="s">
        <v>1235</v>
      </c>
      <c r="H397" s="38">
        <v>680</v>
      </c>
      <c r="I397" s="38">
        <v>0</v>
      </c>
      <c r="J397" s="37"/>
    </row>
    <row r="398" spans="1:10" ht="27" customHeight="1" outlineLevel="1" x14ac:dyDescent="0.25">
      <c r="A398" s="9" t="s">
        <v>73</v>
      </c>
      <c r="B398" s="35" t="s">
        <v>261</v>
      </c>
      <c r="C398" s="39" t="s">
        <v>1301</v>
      </c>
      <c r="D398" s="37"/>
      <c r="E398" s="38" t="s">
        <v>1243</v>
      </c>
      <c r="F398" s="38">
        <v>0</v>
      </c>
      <c r="G398" s="38" t="s">
        <v>1235</v>
      </c>
      <c r="H398" s="38">
        <v>109</v>
      </c>
      <c r="I398" s="38">
        <v>0</v>
      </c>
      <c r="J398" s="37"/>
    </row>
    <row r="399" spans="1:10" ht="27" customHeight="1" outlineLevel="1" x14ac:dyDescent="0.25">
      <c r="A399" s="9" t="s">
        <v>73</v>
      </c>
      <c r="B399" s="35" t="s">
        <v>261</v>
      </c>
      <c r="C399" s="44" t="s">
        <v>1316</v>
      </c>
      <c r="D399" s="37"/>
      <c r="E399" s="38" t="s">
        <v>1234</v>
      </c>
      <c r="F399" s="38">
        <v>0</v>
      </c>
      <c r="G399" s="38" t="s">
        <v>1235</v>
      </c>
      <c r="H399" s="38">
        <v>499</v>
      </c>
      <c r="I399" s="38">
        <v>0</v>
      </c>
      <c r="J399" s="37"/>
    </row>
    <row r="400" spans="1:10" ht="27" customHeight="1" x14ac:dyDescent="0.25">
      <c r="A400" s="9">
        <v>3</v>
      </c>
      <c r="B400" s="62" t="s">
        <v>263</v>
      </c>
      <c r="C400" s="31" t="s">
        <v>264</v>
      </c>
      <c r="D400" s="40"/>
      <c r="E400" s="32" t="s">
        <v>31</v>
      </c>
      <c r="F400" s="33" t="s">
        <v>1231</v>
      </c>
      <c r="G400" s="34">
        <v>350</v>
      </c>
      <c r="H400" s="34">
        <v>511</v>
      </c>
      <c r="I400" s="43"/>
      <c r="J400" s="34">
        <v>0</v>
      </c>
    </row>
    <row r="401" spans="1:10" ht="27" customHeight="1" outlineLevel="1" x14ac:dyDescent="0.25">
      <c r="A401" s="9" t="s">
        <v>73</v>
      </c>
      <c r="B401" s="35" t="s">
        <v>263</v>
      </c>
      <c r="C401" s="44" t="s">
        <v>1296</v>
      </c>
      <c r="D401" s="37"/>
      <c r="E401" s="38" t="s">
        <v>1234</v>
      </c>
      <c r="F401" s="38">
        <v>0</v>
      </c>
      <c r="G401" s="38" t="s">
        <v>1235</v>
      </c>
      <c r="H401" s="38">
        <v>37</v>
      </c>
      <c r="I401" s="38">
        <v>0</v>
      </c>
      <c r="J401" s="37"/>
    </row>
    <row r="402" spans="1:10" ht="27" customHeight="1" outlineLevel="1" x14ac:dyDescent="0.25">
      <c r="A402" s="9" t="s">
        <v>73</v>
      </c>
      <c r="B402" s="35" t="s">
        <v>263</v>
      </c>
      <c r="C402" s="39" t="s">
        <v>1317</v>
      </c>
      <c r="D402" s="37"/>
      <c r="E402" s="38" t="s">
        <v>1304</v>
      </c>
      <c r="F402" s="38">
        <v>0</v>
      </c>
      <c r="G402" s="38" t="s">
        <v>1235</v>
      </c>
      <c r="H402" s="38">
        <v>1079</v>
      </c>
      <c r="I402" s="38">
        <v>0</v>
      </c>
      <c r="J402" s="37"/>
    </row>
    <row r="403" spans="1:10" ht="27" customHeight="1" outlineLevel="1" x14ac:dyDescent="0.25">
      <c r="A403" s="9" t="s">
        <v>73</v>
      </c>
      <c r="B403" s="35" t="s">
        <v>263</v>
      </c>
      <c r="C403" s="44" t="s">
        <v>1297</v>
      </c>
      <c r="D403" s="37"/>
      <c r="E403" s="38" t="s">
        <v>1243</v>
      </c>
      <c r="F403" s="38">
        <v>0</v>
      </c>
      <c r="G403" s="38" t="s">
        <v>1235</v>
      </c>
      <c r="H403" s="38">
        <v>419</v>
      </c>
      <c r="I403" s="38">
        <v>0</v>
      </c>
      <c r="J403" s="37"/>
    </row>
    <row r="404" spans="1:10" ht="27" customHeight="1" outlineLevel="1" x14ac:dyDescent="0.25">
      <c r="A404" s="9" t="s">
        <v>73</v>
      </c>
      <c r="B404" s="35" t="s">
        <v>263</v>
      </c>
      <c r="C404" s="44" t="s">
        <v>1293</v>
      </c>
      <c r="D404" s="37"/>
      <c r="E404" s="38" t="s">
        <v>1243</v>
      </c>
      <c r="F404" s="38">
        <v>0</v>
      </c>
      <c r="G404" s="38" t="s">
        <v>1235</v>
      </c>
      <c r="H404" s="38">
        <v>199</v>
      </c>
      <c r="I404" s="38">
        <v>0</v>
      </c>
      <c r="J404" s="37"/>
    </row>
    <row r="405" spans="1:10" ht="27" customHeight="1" outlineLevel="1" x14ac:dyDescent="0.25">
      <c r="A405" s="9" t="s">
        <v>73</v>
      </c>
      <c r="B405" s="35" t="s">
        <v>263</v>
      </c>
      <c r="C405" s="44" t="s">
        <v>1261</v>
      </c>
      <c r="D405" s="37"/>
      <c r="E405" s="38" t="s">
        <v>1234</v>
      </c>
      <c r="F405" s="38">
        <v>0</v>
      </c>
      <c r="G405" s="38" t="s">
        <v>1235</v>
      </c>
      <c r="H405" s="38">
        <v>115</v>
      </c>
      <c r="I405" s="38">
        <v>0</v>
      </c>
      <c r="J405" s="37"/>
    </row>
    <row r="406" spans="1:10" ht="27" customHeight="1" x14ac:dyDescent="0.25">
      <c r="A406" s="9">
        <v>3</v>
      </c>
      <c r="B406" s="62" t="s">
        <v>265</v>
      </c>
      <c r="C406" s="31" t="s">
        <v>266</v>
      </c>
      <c r="D406" s="40"/>
      <c r="E406" s="32" t="s">
        <v>31</v>
      </c>
      <c r="F406" s="33" t="s">
        <v>1231</v>
      </c>
      <c r="G406" s="34">
        <v>1100</v>
      </c>
      <c r="H406" s="34">
        <v>1606</v>
      </c>
      <c r="I406" s="43"/>
      <c r="J406" s="34">
        <v>0</v>
      </c>
    </row>
    <row r="407" spans="1:10" ht="27" customHeight="1" outlineLevel="1" x14ac:dyDescent="0.25">
      <c r="A407" s="9" t="s">
        <v>73</v>
      </c>
      <c r="B407" s="35" t="s">
        <v>265</v>
      </c>
      <c r="C407" s="44" t="s">
        <v>1257</v>
      </c>
      <c r="D407" s="37"/>
      <c r="E407" s="38" t="s">
        <v>1234</v>
      </c>
      <c r="F407" s="38">
        <v>0</v>
      </c>
      <c r="G407" s="38" t="s">
        <v>1235</v>
      </c>
      <c r="H407" s="38">
        <v>3104</v>
      </c>
      <c r="I407" s="38">
        <v>0</v>
      </c>
      <c r="J407" s="37"/>
    </row>
    <row r="408" spans="1:10" ht="27" customHeight="1" outlineLevel="1" x14ac:dyDescent="0.25">
      <c r="A408" s="9" t="s">
        <v>73</v>
      </c>
      <c r="B408" s="35" t="s">
        <v>265</v>
      </c>
      <c r="C408" s="44" t="s">
        <v>1308</v>
      </c>
      <c r="D408" s="37"/>
      <c r="E408" s="38" t="s">
        <v>1256</v>
      </c>
      <c r="F408" s="38">
        <v>0</v>
      </c>
      <c r="G408" s="38" t="s">
        <v>1235</v>
      </c>
      <c r="H408" s="38">
        <v>507</v>
      </c>
      <c r="I408" s="38">
        <v>0</v>
      </c>
      <c r="J408" s="37"/>
    </row>
    <row r="409" spans="1:10" ht="27" customHeight="1" outlineLevel="1" x14ac:dyDescent="0.25">
      <c r="A409" s="9" t="s">
        <v>73</v>
      </c>
      <c r="B409" s="35" t="s">
        <v>265</v>
      </c>
      <c r="C409" s="39" t="s">
        <v>1237</v>
      </c>
      <c r="D409" s="37"/>
      <c r="E409" s="38" t="s">
        <v>1234</v>
      </c>
      <c r="F409" s="38">
        <v>0</v>
      </c>
      <c r="G409" s="38" t="s">
        <v>1235</v>
      </c>
      <c r="H409" s="38">
        <v>388</v>
      </c>
      <c r="I409" s="38">
        <v>0</v>
      </c>
      <c r="J409" s="37"/>
    </row>
    <row r="410" spans="1:10" ht="27" customHeight="1" outlineLevel="1" x14ac:dyDescent="0.25">
      <c r="A410" s="9" t="s">
        <v>73</v>
      </c>
      <c r="B410" s="35" t="s">
        <v>265</v>
      </c>
      <c r="C410" s="44" t="s">
        <v>1313</v>
      </c>
      <c r="D410" s="37"/>
      <c r="E410" s="38" t="s">
        <v>1234</v>
      </c>
      <c r="F410" s="38">
        <v>0</v>
      </c>
      <c r="G410" s="38" t="s">
        <v>1235</v>
      </c>
      <c r="H410" s="38">
        <v>907</v>
      </c>
      <c r="I410" s="38">
        <v>0</v>
      </c>
      <c r="J410" s="37"/>
    </row>
    <row r="411" spans="1:10" ht="27" customHeight="1" outlineLevel="1" x14ac:dyDescent="0.25">
      <c r="A411" s="9" t="s">
        <v>73</v>
      </c>
      <c r="B411" s="35" t="s">
        <v>265</v>
      </c>
      <c r="C411" s="39" t="s">
        <v>1314</v>
      </c>
      <c r="D411" s="37"/>
      <c r="E411" s="38" t="s">
        <v>1234</v>
      </c>
      <c r="F411" s="38">
        <v>0</v>
      </c>
      <c r="G411" s="38" t="s">
        <v>1235</v>
      </c>
      <c r="H411" s="38">
        <v>2160</v>
      </c>
      <c r="I411" s="38">
        <v>0</v>
      </c>
      <c r="J411" s="37"/>
    </row>
    <row r="412" spans="1:10" ht="27" customHeight="1" outlineLevel="1" x14ac:dyDescent="0.25">
      <c r="A412" s="9" t="s">
        <v>73</v>
      </c>
      <c r="B412" s="35" t="s">
        <v>265</v>
      </c>
      <c r="C412" s="44" t="s">
        <v>1318</v>
      </c>
      <c r="D412" s="37"/>
      <c r="E412" s="38" t="s">
        <v>1234</v>
      </c>
      <c r="F412" s="38">
        <v>0</v>
      </c>
      <c r="G412" s="38" t="s">
        <v>1235</v>
      </c>
      <c r="H412" s="38">
        <v>113</v>
      </c>
      <c r="I412" s="38">
        <v>0</v>
      </c>
      <c r="J412" s="37"/>
    </row>
    <row r="413" spans="1:10" ht="27" customHeight="1" outlineLevel="1" x14ac:dyDescent="0.25">
      <c r="A413" s="9" t="s">
        <v>73</v>
      </c>
      <c r="B413" s="35" t="s">
        <v>265</v>
      </c>
      <c r="C413" s="44" t="s">
        <v>1319</v>
      </c>
      <c r="D413" s="37"/>
      <c r="E413" s="38" t="s">
        <v>1234</v>
      </c>
      <c r="F413" s="38" t="s">
        <v>1235</v>
      </c>
      <c r="G413" s="38" t="s">
        <v>1235</v>
      </c>
      <c r="H413" s="38">
        <v>138</v>
      </c>
      <c r="I413" s="38">
        <v>0</v>
      </c>
      <c r="J413" s="37"/>
    </row>
    <row r="414" spans="1:10" ht="27" customHeight="1" outlineLevel="1" x14ac:dyDescent="0.25">
      <c r="A414" s="9" t="s">
        <v>73</v>
      </c>
      <c r="B414" s="35" t="s">
        <v>265</v>
      </c>
      <c r="C414" s="44" t="s">
        <v>1251</v>
      </c>
      <c r="D414" s="37"/>
      <c r="E414" s="38" t="s">
        <v>1234</v>
      </c>
      <c r="F414" s="38">
        <v>0</v>
      </c>
      <c r="G414" s="38" t="s">
        <v>1235</v>
      </c>
      <c r="H414" s="38">
        <v>110</v>
      </c>
      <c r="I414" s="38">
        <v>0</v>
      </c>
      <c r="J414" s="37"/>
    </row>
    <row r="415" spans="1:10" ht="27" customHeight="1" x14ac:dyDescent="0.25">
      <c r="A415" s="9">
        <v>3</v>
      </c>
      <c r="B415" s="62" t="s">
        <v>267</v>
      </c>
      <c r="C415" s="31" t="s">
        <v>268</v>
      </c>
      <c r="D415" s="40"/>
      <c r="E415" s="32" t="s">
        <v>31</v>
      </c>
      <c r="F415" s="33" t="s">
        <v>1231</v>
      </c>
      <c r="G415" s="34">
        <v>250</v>
      </c>
      <c r="H415" s="34">
        <v>365</v>
      </c>
      <c r="I415" s="43"/>
      <c r="J415" s="34">
        <v>0</v>
      </c>
    </row>
    <row r="416" spans="1:10" ht="27" customHeight="1" outlineLevel="1" x14ac:dyDescent="0.25">
      <c r="A416" s="9" t="s">
        <v>73</v>
      </c>
      <c r="B416" s="35" t="s">
        <v>267</v>
      </c>
      <c r="C416" s="44" t="s">
        <v>1320</v>
      </c>
      <c r="D416" s="37"/>
      <c r="E416" s="38" t="s">
        <v>1256</v>
      </c>
      <c r="F416" s="38">
        <v>0</v>
      </c>
      <c r="G416" s="38" t="s">
        <v>1235</v>
      </c>
      <c r="H416" s="38">
        <v>699</v>
      </c>
      <c r="I416" s="38">
        <v>0</v>
      </c>
      <c r="J416" s="37"/>
    </row>
    <row r="417" spans="1:10" ht="27" customHeight="1" outlineLevel="1" x14ac:dyDescent="0.25">
      <c r="A417" s="9" t="s">
        <v>73</v>
      </c>
      <c r="B417" s="35" t="s">
        <v>267</v>
      </c>
      <c r="C417" s="44" t="s">
        <v>1257</v>
      </c>
      <c r="D417" s="37"/>
      <c r="E417" s="38" t="s">
        <v>1234</v>
      </c>
      <c r="F417" s="38">
        <v>0</v>
      </c>
      <c r="G417" s="38" t="s">
        <v>1235</v>
      </c>
      <c r="H417" s="38">
        <v>3104</v>
      </c>
      <c r="I417" s="38">
        <v>0</v>
      </c>
      <c r="J417" s="37"/>
    </row>
    <row r="418" spans="1:10" ht="27" customHeight="1" outlineLevel="1" x14ac:dyDescent="0.25">
      <c r="A418" s="9" t="s">
        <v>73</v>
      </c>
      <c r="B418" s="35" t="s">
        <v>267</v>
      </c>
      <c r="C418" s="39" t="s">
        <v>1237</v>
      </c>
      <c r="D418" s="37"/>
      <c r="E418" s="38" t="s">
        <v>1234</v>
      </c>
      <c r="F418" s="38">
        <v>0</v>
      </c>
      <c r="G418" s="38" t="s">
        <v>1235</v>
      </c>
      <c r="H418" s="38">
        <v>388</v>
      </c>
      <c r="I418" s="38">
        <v>0</v>
      </c>
      <c r="J418" s="37"/>
    </row>
    <row r="419" spans="1:10" ht="27" customHeight="1" x14ac:dyDescent="0.25">
      <c r="A419" s="9">
        <v>3</v>
      </c>
      <c r="B419" s="62" t="s">
        <v>269</v>
      </c>
      <c r="C419" s="31" t="s">
        <v>270</v>
      </c>
      <c r="D419" s="40"/>
      <c r="E419" s="32" t="s">
        <v>31</v>
      </c>
      <c r="F419" s="33" t="s">
        <v>1231</v>
      </c>
      <c r="G419" s="34">
        <v>450</v>
      </c>
      <c r="H419" s="34">
        <v>657</v>
      </c>
      <c r="I419" s="43"/>
      <c r="J419" s="34">
        <v>0</v>
      </c>
    </row>
    <row r="420" spans="1:10" ht="27" customHeight="1" outlineLevel="1" x14ac:dyDescent="0.25">
      <c r="A420" s="9" t="s">
        <v>73</v>
      </c>
      <c r="B420" s="35" t="s">
        <v>269</v>
      </c>
      <c r="C420" s="44" t="s">
        <v>1257</v>
      </c>
      <c r="D420" s="37"/>
      <c r="E420" s="38" t="s">
        <v>1234</v>
      </c>
      <c r="F420" s="38">
        <v>0</v>
      </c>
      <c r="G420" s="38" t="s">
        <v>1235</v>
      </c>
      <c r="H420" s="38">
        <v>3104</v>
      </c>
      <c r="I420" s="38">
        <v>0</v>
      </c>
      <c r="J420" s="37"/>
    </row>
    <row r="421" spans="1:10" ht="27" customHeight="1" outlineLevel="1" x14ac:dyDescent="0.25">
      <c r="A421" s="9" t="s">
        <v>73</v>
      </c>
      <c r="B421" s="35" t="s">
        <v>269</v>
      </c>
      <c r="C421" s="44" t="s">
        <v>1321</v>
      </c>
      <c r="D421" s="37"/>
      <c r="E421" s="38" t="s">
        <v>1234</v>
      </c>
      <c r="F421" s="38">
        <v>0</v>
      </c>
      <c r="G421" s="38" t="s">
        <v>1235</v>
      </c>
      <c r="H421" s="38">
        <v>78</v>
      </c>
      <c r="I421" s="38">
        <v>0</v>
      </c>
      <c r="J421" s="37"/>
    </row>
    <row r="422" spans="1:10" ht="27" customHeight="1" outlineLevel="1" x14ac:dyDescent="0.25">
      <c r="A422" s="9" t="s">
        <v>73</v>
      </c>
      <c r="B422" s="35" t="s">
        <v>269</v>
      </c>
      <c r="C422" s="39" t="s">
        <v>1237</v>
      </c>
      <c r="D422" s="37"/>
      <c r="E422" s="38" t="s">
        <v>1234</v>
      </c>
      <c r="F422" s="38">
        <v>0</v>
      </c>
      <c r="G422" s="38" t="s">
        <v>1235</v>
      </c>
      <c r="H422" s="38">
        <v>388</v>
      </c>
      <c r="I422" s="38">
        <v>0</v>
      </c>
      <c r="J422" s="37"/>
    </row>
    <row r="423" spans="1:10" ht="27" customHeight="1" outlineLevel="1" x14ac:dyDescent="0.25">
      <c r="A423" s="9" t="s">
        <v>73</v>
      </c>
      <c r="B423" s="35" t="s">
        <v>269</v>
      </c>
      <c r="C423" s="44" t="s">
        <v>1313</v>
      </c>
      <c r="D423" s="37"/>
      <c r="E423" s="38" t="s">
        <v>1234</v>
      </c>
      <c r="F423" s="38">
        <v>0</v>
      </c>
      <c r="G423" s="38" t="s">
        <v>1235</v>
      </c>
      <c r="H423" s="38">
        <v>907</v>
      </c>
      <c r="I423" s="38">
        <v>0</v>
      </c>
      <c r="J423" s="37"/>
    </row>
    <row r="424" spans="1:10" ht="18.75" customHeight="1" x14ac:dyDescent="0.25">
      <c r="A424" s="23"/>
      <c r="B424" s="61" t="s">
        <v>242</v>
      </c>
      <c r="C424" s="12" t="s">
        <v>243</v>
      </c>
      <c r="D424" s="48"/>
      <c r="E424" s="49"/>
      <c r="F424" s="50" t="s">
        <v>1230</v>
      </c>
      <c r="G424" s="52"/>
      <c r="H424" s="52"/>
      <c r="I424" s="50" t="s">
        <v>1230</v>
      </c>
      <c r="J424" s="50" t="s">
        <v>1230</v>
      </c>
    </row>
    <row r="425" spans="1:10" ht="27" customHeight="1" x14ac:dyDescent="0.25">
      <c r="A425" s="9">
        <v>4</v>
      </c>
      <c r="B425" s="62" t="s">
        <v>271</v>
      </c>
      <c r="C425" s="31" t="s">
        <v>272</v>
      </c>
      <c r="D425" s="40"/>
      <c r="E425" s="32" t="s">
        <v>273</v>
      </c>
      <c r="F425" s="33">
        <v>69.990000000000009</v>
      </c>
      <c r="G425" s="34">
        <v>30</v>
      </c>
      <c r="H425" s="34">
        <v>44</v>
      </c>
      <c r="I425" s="43"/>
      <c r="J425" s="34">
        <v>3079.5600000000004</v>
      </c>
    </row>
    <row r="426" spans="1:10" ht="27" customHeight="1" outlineLevel="1" x14ac:dyDescent="0.25">
      <c r="A426" s="9" t="s">
        <v>1322</v>
      </c>
      <c r="B426" s="35" t="s">
        <v>271</v>
      </c>
      <c r="C426" s="44" t="s">
        <v>1253</v>
      </c>
      <c r="D426" s="37"/>
      <c r="E426" s="38" t="s">
        <v>1234</v>
      </c>
      <c r="F426" s="38">
        <v>0</v>
      </c>
      <c r="G426" s="38" t="s">
        <v>1235</v>
      </c>
      <c r="H426" s="38">
        <v>1105</v>
      </c>
      <c r="I426" s="38">
        <v>0</v>
      </c>
      <c r="J426" s="37"/>
    </row>
    <row r="427" spans="1:10" ht="27" customHeight="1" outlineLevel="1" x14ac:dyDescent="0.25">
      <c r="A427" s="9" t="s">
        <v>1322</v>
      </c>
      <c r="B427" s="35" t="s">
        <v>271</v>
      </c>
      <c r="C427" s="44" t="s">
        <v>1250</v>
      </c>
      <c r="D427" s="37"/>
      <c r="E427" s="38" t="s">
        <v>1234</v>
      </c>
      <c r="F427" s="38">
        <v>0</v>
      </c>
      <c r="G427" s="38" t="s">
        <v>1235</v>
      </c>
      <c r="H427" s="38">
        <v>225</v>
      </c>
      <c r="I427" s="38">
        <v>0</v>
      </c>
      <c r="J427" s="37"/>
    </row>
    <row r="428" spans="1:10" ht="27" customHeight="1" outlineLevel="1" x14ac:dyDescent="0.25">
      <c r="A428" s="9" t="s">
        <v>1322</v>
      </c>
      <c r="B428" s="35" t="s">
        <v>271</v>
      </c>
      <c r="C428" s="44" t="s">
        <v>1252</v>
      </c>
      <c r="D428" s="37"/>
      <c r="E428" s="38" t="s">
        <v>1234</v>
      </c>
      <c r="F428" s="38">
        <v>0</v>
      </c>
      <c r="G428" s="38" t="s">
        <v>1235</v>
      </c>
      <c r="H428" s="38">
        <v>158</v>
      </c>
      <c r="I428" s="38">
        <v>0</v>
      </c>
      <c r="J428" s="37"/>
    </row>
    <row r="429" spans="1:10" ht="27" customHeight="1" x14ac:dyDescent="0.25">
      <c r="A429" s="9">
        <v>4</v>
      </c>
      <c r="B429" s="62" t="s">
        <v>274</v>
      </c>
      <c r="C429" s="31" t="s">
        <v>275</v>
      </c>
      <c r="D429" s="40"/>
      <c r="E429" s="32" t="s">
        <v>31</v>
      </c>
      <c r="F429" s="33" t="s">
        <v>1231</v>
      </c>
      <c r="G429" s="34">
        <v>100</v>
      </c>
      <c r="H429" s="34">
        <v>146</v>
      </c>
      <c r="I429" s="43"/>
      <c r="J429" s="34">
        <v>0</v>
      </c>
    </row>
    <row r="430" spans="1:10" ht="27" customHeight="1" outlineLevel="1" x14ac:dyDescent="0.25">
      <c r="A430" s="9" t="s">
        <v>1322</v>
      </c>
      <c r="B430" s="35" t="s">
        <v>274</v>
      </c>
      <c r="C430" s="39" t="s">
        <v>1267</v>
      </c>
      <c r="D430" s="37"/>
      <c r="E430" s="38" t="s">
        <v>1234</v>
      </c>
      <c r="F430" s="38">
        <v>0</v>
      </c>
      <c r="G430" s="38" t="s">
        <v>1235</v>
      </c>
      <c r="H430" s="38">
        <v>1235</v>
      </c>
      <c r="I430" s="38">
        <v>0</v>
      </c>
      <c r="J430" s="37"/>
    </row>
    <row r="431" spans="1:10" ht="27" customHeight="1" outlineLevel="1" x14ac:dyDescent="0.25">
      <c r="A431" s="9" t="s">
        <v>1322</v>
      </c>
      <c r="B431" s="35" t="s">
        <v>274</v>
      </c>
      <c r="C431" s="44" t="s">
        <v>1250</v>
      </c>
      <c r="D431" s="37"/>
      <c r="E431" s="38" t="s">
        <v>1234</v>
      </c>
      <c r="F431" s="38">
        <v>0</v>
      </c>
      <c r="G431" s="38" t="s">
        <v>1235</v>
      </c>
      <c r="H431" s="38">
        <v>225</v>
      </c>
      <c r="I431" s="38">
        <v>0</v>
      </c>
      <c r="J431" s="37"/>
    </row>
    <row r="432" spans="1:10" ht="27" customHeight="1" outlineLevel="1" x14ac:dyDescent="0.25">
      <c r="A432" s="9" t="s">
        <v>1322</v>
      </c>
      <c r="B432" s="35" t="s">
        <v>274</v>
      </c>
      <c r="C432" s="44" t="s">
        <v>1251</v>
      </c>
      <c r="D432" s="37"/>
      <c r="E432" s="38" t="s">
        <v>1234</v>
      </c>
      <c r="F432" s="38">
        <v>0</v>
      </c>
      <c r="G432" s="38" t="s">
        <v>1235</v>
      </c>
      <c r="H432" s="38">
        <v>110</v>
      </c>
      <c r="I432" s="38">
        <v>0</v>
      </c>
      <c r="J432" s="37"/>
    </row>
    <row r="433" spans="1:10" ht="27" customHeight="1" outlineLevel="1" x14ac:dyDescent="0.25">
      <c r="A433" s="9" t="s">
        <v>1322</v>
      </c>
      <c r="B433" s="35" t="s">
        <v>274</v>
      </c>
      <c r="C433" s="44" t="s">
        <v>1252</v>
      </c>
      <c r="D433" s="37"/>
      <c r="E433" s="38" t="s">
        <v>1234</v>
      </c>
      <c r="F433" s="38">
        <v>0</v>
      </c>
      <c r="G433" s="38" t="s">
        <v>1235</v>
      </c>
      <c r="H433" s="38">
        <v>158</v>
      </c>
      <c r="I433" s="38">
        <v>0</v>
      </c>
      <c r="J433" s="37"/>
    </row>
    <row r="434" spans="1:10" ht="27" customHeight="1" x14ac:dyDescent="0.25">
      <c r="A434" s="9">
        <v>4</v>
      </c>
      <c r="B434" s="62" t="s">
        <v>276</v>
      </c>
      <c r="C434" s="31" t="s">
        <v>277</v>
      </c>
      <c r="D434" s="40"/>
      <c r="E434" s="32" t="s">
        <v>11</v>
      </c>
      <c r="F434" s="33" t="s">
        <v>1231</v>
      </c>
      <c r="G434" s="34">
        <v>130</v>
      </c>
      <c r="H434" s="34">
        <v>190</v>
      </c>
      <c r="I434" s="43"/>
      <c r="J434" s="34">
        <v>0</v>
      </c>
    </row>
    <row r="435" spans="1:10" ht="27" customHeight="1" outlineLevel="1" x14ac:dyDescent="0.25">
      <c r="A435" s="9" t="s">
        <v>1322</v>
      </c>
      <c r="B435" s="35" t="s">
        <v>276</v>
      </c>
      <c r="C435" s="44" t="s">
        <v>1323</v>
      </c>
      <c r="D435" s="37"/>
      <c r="E435" s="38" t="e">
        <v>#N/A</v>
      </c>
      <c r="F435" s="38">
        <v>0</v>
      </c>
      <c r="G435" s="38" t="s">
        <v>1235</v>
      </c>
      <c r="H435" s="38" t="e">
        <v>#N/A</v>
      </c>
      <c r="I435" s="38" t="e">
        <v>#N/A</v>
      </c>
      <c r="J435" s="37"/>
    </row>
    <row r="436" spans="1:10" ht="27" customHeight="1" outlineLevel="1" x14ac:dyDescent="0.25">
      <c r="A436" s="9" t="s">
        <v>1322</v>
      </c>
      <c r="B436" s="35" t="s">
        <v>276</v>
      </c>
      <c r="C436" s="39" t="s">
        <v>1324</v>
      </c>
      <c r="D436" s="37"/>
      <c r="E436" s="38" t="s">
        <v>1234</v>
      </c>
      <c r="F436" s="38">
        <v>0</v>
      </c>
      <c r="G436" s="38" t="s">
        <v>1235</v>
      </c>
      <c r="H436" s="38">
        <v>740</v>
      </c>
      <c r="I436" s="38">
        <v>0</v>
      </c>
      <c r="J436" s="37"/>
    </row>
    <row r="437" spans="1:10" ht="27" customHeight="1" outlineLevel="1" x14ac:dyDescent="0.25">
      <c r="A437" s="9" t="s">
        <v>1322</v>
      </c>
      <c r="B437" s="35" t="s">
        <v>276</v>
      </c>
      <c r="C437" s="44" t="s">
        <v>1313</v>
      </c>
      <c r="D437" s="37"/>
      <c r="E437" s="38" t="s">
        <v>1234</v>
      </c>
      <c r="F437" s="38">
        <v>0</v>
      </c>
      <c r="G437" s="38" t="s">
        <v>1235</v>
      </c>
      <c r="H437" s="38">
        <v>907</v>
      </c>
      <c r="I437" s="38">
        <v>0</v>
      </c>
      <c r="J437" s="37"/>
    </row>
    <row r="438" spans="1:10" ht="27" customHeight="1" outlineLevel="1" x14ac:dyDescent="0.25">
      <c r="A438" s="9" t="s">
        <v>1322</v>
      </c>
      <c r="B438" s="35" t="s">
        <v>276</v>
      </c>
      <c r="C438" s="44" t="s">
        <v>1242</v>
      </c>
      <c r="D438" s="37"/>
      <c r="E438" s="38" t="s">
        <v>1243</v>
      </c>
      <c r="F438" s="38">
        <v>0</v>
      </c>
      <c r="G438" s="38" t="s">
        <v>1235</v>
      </c>
      <c r="H438" s="38">
        <v>810</v>
      </c>
      <c r="I438" s="38">
        <v>0</v>
      </c>
      <c r="J438" s="37"/>
    </row>
    <row r="439" spans="1:10" ht="27" customHeight="1" x14ac:dyDescent="0.25">
      <c r="A439" s="9">
        <v>4</v>
      </c>
      <c r="B439" s="62" t="s">
        <v>278</v>
      </c>
      <c r="C439" s="31" t="s">
        <v>279</v>
      </c>
      <c r="D439" s="40"/>
      <c r="E439" s="32" t="s">
        <v>273</v>
      </c>
      <c r="F439" s="33">
        <v>69.990000000000009</v>
      </c>
      <c r="G439" s="34">
        <v>300</v>
      </c>
      <c r="H439" s="34">
        <v>438</v>
      </c>
      <c r="I439" s="43"/>
      <c r="J439" s="34">
        <v>30655.620000000003</v>
      </c>
    </row>
    <row r="440" spans="1:10" ht="27" customHeight="1" outlineLevel="1" x14ac:dyDescent="0.25">
      <c r="A440" s="9" t="s">
        <v>1322</v>
      </c>
      <c r="B440" s="35" t="s">
        <v>278</v>
      </c>
      <c r="C440" s="44" t="s">
        <v>1325</v>
      </c>
      <c r="D440" s="37"/>
      <c r="E440" s="38" t="s">
        <v>1256</v>
      </c>
      <c r="F440" s="38">
        <v>76.989000000000019</v>
      </c>
      <c r="G440" s="38" t="s">
        <v>1235</v>
      </c>
      <c r="H440" s="38">
        <v>3352</v>
      </c>
      <c r="I440" s="38">
        <v>258067.12800000006</v>
      </c>
      <c r="J440" s="37"/>
    </row>
    <row r="441" spans="1:10" ht="27" customHeight="1" outlineLevel="1" x14ac:dyDescent="0.25">
      <c r="A441" s="9" t="s">
        <v>1322</v>
      </c>
      <c r="B441" s="35" t="s">
        <v>278</v>
      </c>
      <c r="C441" s="44" t="s">
        <v>1326</v>
      </c>
      <c r="D441" s="37"/>
      <c r="E441" s="38" t="s">
        <v>1234</v>
      </c>
      <c r="F441" s="38">
        <v>27.996000000000006</v>
      </c>
      <c r="G441" s="38" t="s">
        <v>1235</v>
      </c>
      <c r="H441" s="38">
        <v>2987</v>
      </c>
      <c r="I441" s="38">
        <v>83624.052000000011</v>
      </c>
      <c r="J441" s="37"/>
    </row>
    <row r="442" spans="1:10" ht="27" customHeight="1" outlineLevel="1" x14ac:dyDescent="0.25">
      <c r="A442" s="9" t="s">
        <v>1322</v>
      </c>
      <c r="B442" s="35" t="s">
        <v>278</v>
      </c>
      <c r="C442" s="44" t="s">
        <v>1250</v>
      </c>
      <c r="D442" s="37"/>
      <c r="E442" s="38" t="s">
        <v>1234</v>
      </c>
      <c r="F442" s="38">
        <v>0.34995000000000004</v>
      </c>
      <c r="G442" s="38" t="s">
        <v>1235</v>
      </c>
      <c r="H442" s="38">
        <v>225</v>
      </c>
      <c r="I442" s="38">
        <v>78.73875000000001</v>
      </c>
      <c r="J442" s="37"/>
    </row>
    <row r="443" spans="1:10" ht="27" customHeight="1" outlineLevel="1" x14ac:dyDescent="0.25">
      <c r="A443" s="9" t="s">
        <v>1322</v>
      </c>
      <c r="B443" s="35" t="s">
        <v>278</v>
      </c>
      <c r="C443" s="44" t="s">
        <v>1313</v>
      </c>
      <c r="D443" s="37"/>
      <c r="E443" s="38" t="s">
        <v>1234</v>
      </c>
      <c r="F443" s="38">
        <v>0.20997000000000005</v>
      </c>
      <c r="G443" s="38" t="s">
        <v>1235</v>
      </c>
      <c r="H443" s="38">
        <v>907</v>
      </c>
      <c r="I443" s="38">
        <v>190.44279000000003</v>
      </c>
      <c r="J443" s="37"/>
    </row>
    <row r="444" spans="1:10" ht="27" customHeight="1" outlineLevel="1" x14ac:dyDescent="0.25">
      <c r="A444" s="9" t="s">
        <v>1322</v>
      </c>
      <c r="B444" s="35" t="s">
        <v>278</v>
      </c>
      <c r="C444" s="44" t="s">
        <v>1242</v>
      </c>
      <c r="D444" s="37"/>
      <c r="E444" s="38" t="s">
        <v>1243</v>
      </c>
      <c r="F444" s="38">
        <v>1.0498500000000002</v>
      </c>
      <c r="G444" s="38" t="s">
        <v>1235</v>
      </c>
      <c r="H444" s="38">
        <v>810</v>
      </c>
      <c r="I444" s="38">
        <v>850.37850000000014</v>
      </c>
      <c r="J444" s="37"/>
    </row>
    <row r="445" spans="1:10" ht="27" customHeight="1" x14ac:dyDescent="0.25">
      <c r="A445" s="9">
        <v>4</v>
      </c>
      <c r="B445" s="62" t="s">
        <v>280</v>
      </c>
      <c r="C445" s="31" t="s">
        <v>281</v>
      </c>
      <c r="D445" s="40"/>
      <c r="E445" s="32" t="s">
        <v>11</v>
      </c>
      <c r="F445" s="33">
        <v>69.990000000000009</v>
      </c>
      <c r="G445" s="34">
        <v>90</v>
      </c>
      <c r="H445" s="34">
        <v>131</v>
      </c>
      <c r="I445" s="43"/>
      <c r="J445" s="34">
        <v>9168.69</v>
      </c>
    </row>
    <row r="446" spans="1:10" ht="27" customHeight="1" outlineLevel="1" x14ac:dyDescent="0.25">
      <c r="A446" s="9" t="s">
        <v>1322</v>
      </c>
      <c r="B446" s="35" t="s">
        <v>280</v>
      </c>
      <c r="C446" s="39" t="s">
        <v>1314</v>
      </c>
      <c r="D446" s="37"/>
      <c r="E446" s="38" t="s">
        <v>1234</v>
      </c>
      <c r="F446" s="38">
        <v>5.5992000000000006</v>
      </c>
      <c r="G446" s="38" t="s">
        <v>1235</v>
      </c>
      <c r="H446" s="38">
        <v>2160</v>
      </c>
      <c r="I446" s="38">
        <v>12094.272000000001</v>
      </c>
      <c r="J446" s="37"/>
    </row>
    <row r="447" spans="1:10" ht="27" customHeight="1" outlineLevel="1" x14ac:dyDescent="0.25">
      <c r="A447" s="9" t="s">
        <v>1322</v>
      </c>
      <c r="B447" s="35" t="s">
        <v>280</v>
      </c>
      <c r="C447" s="44" t="s">
        <v>1250</v>
      </c>
      <c r="D447" s="37"/>
      <c r="E447" s="38" t="s">
        <v>1234</v>
      </c>
      <c r="F447" s="38">
        <v>0.34995000000000004</v>
      </c>
      <c r="G447" s="38" t="s">
        <v>1235</v>
      </c>
      <c r="H447" s="38">
        <v>225</v>
      </c>
      <c r="I447" s="38">
        <v>78.73875000000001</v>
      </c>
      <c r="J447" s="37"/>
    </row>
    <row r="448" spans="1:10" ht="27" customHeight="1" outlineLevel="1" x14ac:dyDescent="0.25">
      <c r="A448" s="9" t="s">
        <v>1322</v>
      </c>
      <c r="B448" s="35" t="s">
        <v>280</v>
      </c>
      <c r="C448" s="44" t="s">
        <v>1252</v>
      </c>
      <c r="D448" s="37"/>
      <c r="E448" s="38" t="s">
        <v>1234</v>
      </c>
      <c r="F448" s="38">
        <v>0.20997000000000005</v>
      </c>
      <c r="G448" s="38" t="s">
        <v>1235</v>
      </c>
      <c r="H448" s="38">
        <v>158</v>
      </c>
      <c r="I448" s="38">
        <v>33.175260000000009</v>
      </c>
      <c r="J448" s="37"/>
    </row>
    <row r="449" spans="1:10" ht="27" customHeight="1" x14ac:dyDescent="0.25">
      <c r="A449" s="9">
        <v>4</v>
      </c>
      <c r="B449" s="62" t="s">
        <v>282</v>
      </c>
      <c r="C449" s="31" t="s">
        <v>1166</v>
      </c>
      <c r="D449" s="40"/>
      <c r="E449" s="32" t="s">
        <v>11</v>
      </c>
      <c r="F449" s="33">
        <v>69.990000000000009</v>
      </c>
      <c r="G449" s="34">
        <v>500</v>
      </c>
      <c r="H449" s="34">
        <v>730</v>
      </c>
      <c r="I449" s="43"/>
      <c r="J449" s="34">
        <v>51092.700000000004</v>
      </c>
    </row>
    <row r="450" spans="1:10" ht="27" customHeight="1" outlineLevel="1" x14ac:dyDescent="0.25">
      <c r="A450" s="9" t="s">
        <v>1322</v>
      </c>
      <c r="B450" s="35" t="s">
        <v>282</v>
      </c>
      <c r="C450" s="44" t="s">
        <v>1327</v>
      </c>
      <c r="D450" s="37"/>
      <c r="E450" s="38" t="s">
        <v>1234</v>
      </c>
      <c r="F450" s="38">
        <v>69.990000000000009</v>
      </c>
      <c r="G450" s="38" t="s">
        <v>1235</v>
      </c>
      <c r="H450" s="38">
        <v>999</v>
      </c>
      <c r="I450" s="38">
        <v>69920.010000000009</v>
      </c>
      <c r="J450" s="37"/>
    </row>
    <row r="451" spans="1:10" ht="27" customHeight="1" outlineLevel="1" x14ac:dyDescent="0.25">
      <c r="A451" s="9" t="s">
        <v>1322</v>
      </c>
      <c r="B451" s="35" t="s">
        <v>282</v>
      </c>
      <c r="C451" s="44" t="s">
        <v>1266</v>
      </c>
      <c r="D451" s="37"/>
      <c r="E451" s="38" t="s">
        <v>1234</v>
      </c>
      <c r="F451" s="38">
        <v>6.9990000000000011E-2</v>
      </c>
      <c r="G451" s="38" t="s">
        <v>1235</v>
      </c>
      <c r="H451" s="38">
        <v>1200</v>
      </c>
      <c r="I451" s="38">
        <v>83.988000000000014</v>
      </c>
      <c r="J451" s="37"/>
    </row>
    <row r="452" spans="1:10" ht="27" customHeight="1" outlineLevel="1" x14ac:dyDescent="0.25">
      <c r="A452" s="9" t="s">
        <v>1322</v>
      </c>
      <c r="B452" s="35" t="s">
        <v>282</v>
      </c>
      <c r="C452" s="39" t="s">
        <v>1237</v>
      </c>
      <c r="D452" s="37"/>
      <c r="E452" s="38" t="s">
        <v>1234</v>
      </c>
      <c r="F452" s="38">
        <v>4.1994000000000004E-2</v>
      </c>
      <c r="G452" s="38" t="s">
        <v>1235</v>
      </c>
      <c r="H452" s="38">
        <v>388</v>
      </c>
      <c r="I452" s="38">
        <v>16.293672000000001</v>
      </c>
      <c r="J452" s="37"/>
    </row>
    <row r="453" spans="1:10" ht="27" customHeight="1" outlineLevel="1" x14ac:dyDescent="0.25">
      <c r="A453" s="9" t="s">
        <v>1322</v>
      </c>
      <c r="B453" s="35" t="s">
        <v>282</v>
      </c>
      <c r="C453" s="44" t="s">
        <v>1328</v>
      </c>
      <c r="D453" s="37"/>
      <c r="E453" s="38" t="s">
        <v>1234</v>
      </c>
      <c r="F453" s="38">
        <v>6.9990000000000011E-2</v>
      </c>
      <c r="G453" s="38" t="s">
        <v>1235</v>
      </c>
      <c r="H453" s="38">
        <v>499</v>
      </c>
      <c r="I453" s="38">
        <v>34.925010000000007</v>
      </c>
      <c r="J453" s="37"/>
    </row>
    <row r="454" spans="1:10" ht="27" customHeight="1" x14ac:dyDescent="0.25">
      <c r="A454" s="9">
        <v>4</v>
      </c>
      <c r="B454" s="62" t="s">
        <v>283</v>
      </c>
      <c r="C454" s="31" t="s">
        <v>284</v>
      </c>
      <c r="D454" s="40"/>
      <c r="E454" s="32" t="s">
        <v>11</v>
      </c>
      <c r="F454" s="33" t="s">
        <v>1231</v>
      </c>
      <c r="G454" s="34">
        <v>100</v>
      </c>
      <c r="H454" s="34">
        <v>146</v>
      </c>
      <c r="I454" s="43"/>
      <c r="J454" s="34">
        <v>0</v>
      </c>
    </row>
    <row r="455" spans="1:10" ht="27" customHeight="1" outlineLevel="1" x14ac:dyDescent="0.25">
      <c r="A455" s="9" t="s">
        <v>1322</v>
      </c>
      <c r="B455" s="35" t="s">
        <v>283</v>
      </c>
      <c r="C455" s="39" t="s">
        <v>1314</v>
      </c>
      <c r="D455" s="37"/>
      <c r="E455" s="38" t="s">
        <v>1234</v>
      </c>
      <c r="F455" s="38">
        <v>0</v>
      </c>
      <c r="G455" s="38" t="s">
        <v>1235</v>
      </c>
      <c r="H455" s="38">
        <v>2160</v>
      </c>
      <c r="I455" s="38">
        <v>0</v>
      </c>
      <c r="J455" s="37"/>
    </row>
    <row r="456" spans="1:10" ht="27" customHeight="1" outlineLevel="1" x14ac:dyDescent="0.25">
      <c r="A456" s="9" t="s">
        <v>1322</v>
      </c>
      <c r="B456" s="35" t="s">
        <v>283</v>
      </c>
      <c r="C456" s="44" t="s">
        <v>1250</v>
      </c>
      <c r="D456" s="37"/>
      <c r="E456" s="38" t="s">
        <v>1234</v>
      </c>
      <c r="F456" s="38">
        <v>0</v>
      </c>
      <c r="G456" s="38" t="s">
        <v>1235</v>
      </c>
      <c r="H456" s="38">
        <v>225</v>
      </c>
      <c r="I456" s="38">
        <v>0</v>
      </c>
      <c r="J456" s="37"/>
    </row>
    <row r="457" spans="1:10" ht="27" customHeight="1" outlineLevel="1" x14ac:dyDescent="0.25">
      <c r="A457" s="9" t="s">
        <v>1322</v>
      </c>
      <c r="B457" s="35" t="s">
        <v>283</v>
      </c>
      <c r="C457" s="44" t="s">
        <v>1252</v>
      </c>
      <c r="D457" s="37"/>
      <c r="E457" s="38" t="s">
        <v>1234</v>
      </c>
      <c r="F457" s="38">
        <v>0</v>
      </c>
      <c r="G457" s="38" t="s">
        <v>1235</v>
      </c>
      <c r="H457" s="38">
        <v>158</v>
      </c>
      <c r="I457" s="38">
        <v>0</v>
      </c>
      <c r="J457" s="37"/>
    </row>
    <row r="458" spans="1:10" ht="27" customHeight="1" x14ac:dyDescent="0.25">
      <c r="A458" s="9">
        <v>4</v>
      </c>
      <c r="B458" s="62" t="s">
        <v>285</v>
      </c>
      <c r="C458" s="64" t="s">
        <v>1329</v>
      </c>
      <c r="D458" s="40"/>
      <c r="E458" s="32" t="s">
        <v>11</v>
      </c>
      <c r="F458" s="33">
        <v>69.990000000000009</v>
      </c>
      <c r="G458" s="34">
        <v>500</v>
      </c>
      <c r="H458" s="34">
        <v>730</v>
      </c>
      <c r="I458" s="43"/>
      <c r="J458" s="34">
        <v>51092.700000000004</v>
      </c>
    </row>
    <row r="459" spans="1:10" ht="27" customHeight="1" outlineLevel="1" x14ac:dyDescent="0.25">
      <c r="A459" s="9" t="s">
        <v>1322</v>
      </c>
      <c r="B459" s="35" t="s">
        <v>285</v>
      </c>
      <c r="C459" s="44" t="s">
        <v>1309</v>
      </c>
      <c r="D459" s="37"/>
      <c r="E459" s="38" t="s">
        <v>1234</v>
      </c>
      <c r="F459" s="38">
        <v>34.995000000000005</v>
      </c>
      <c r="G459" s="38" t="s">
        <v>1235</v>
      </c>
      <c r="H459" s="38">
        <v>2354</v>
      </c>
      <c r="I459" s="38">
        <v>82378.23000000001</v>
      </c>
      <c r="J459" s="37"/>
    </row>
    <row r="460" spans="1:10" ht="27" customHeight="1" outlineLevel="1" x14ac:dyDescent="0.25">
      <c r="A460" s="9" t="s">
        <v>1322</v>
      </c>
      <c r="B460" s="35" t="s">
        <v>285</v>
      </c>
      <c r="C460" s="44" t="s">
        <v>1266</v>
      </c>
      <c r="D460" s="37"/>
      <c r="E460" s="38" t="s">
        <v>1234</v>
      </c>
      <c r="F460" s="38">
        <v>6.9990000000000011E-2</v>
      </c>
      <c r="G460" s="38" t="s">
        <v>1235</v>
      </c>
      <c r="H460" s="38">
        <v>1200</v>
      </c>
      <c r="I460" s="38">
        <v>83.988000000000014</v>
      </c>
      <c r="J460" s="37"/>
    </row>
    <row r="461" spans="1:10" ht="27" customHeight="1" outlineLevel="1" x14ac:dyDescent="0.25">
      <c r="A461" s="9" t="s">
        <v>1322</v>
      </c>
      <c r="B461" s="35" t="s">
        <v>285</v>
      </c>
      <c r="C461" s="39" t="s">
        <v>1237</v>
      </c>
      <c r="D461" s="37"/>
      <c r="E461" s="38" t="s">
        <v>1234</v>
      </c>
      <c r="F461" s="38">
        <v>4.1994000000000004E-2</v>
      </c>
      <c r="G461" s="38" t="s">
        <v>1235</v>
      </c>
      <c r="H461" s="38">
        <v>388</v>
      </c>
      <c r="I461" s="38">
        <v>16.293672000000001</v>
      </c>
      <c r="J461" s="37"/>
    </row>
    <row r="462" spans="1:10" ht="27" customHeight="1" outlineLevel="1" x14ac:dyDescent="0.25">
      <c r="A462" s="9" t="s">
        <v>1322</v>
      </c>
      <c r="B462" s="35" t="s">
        <v>285</v>
      </c>
      <c r="C462" s="44" t="s">
        <v>1328</v>
      </c>
      <c r="D462" s="37"/>
      <c r="E462" s="38" t="s">
        <v>1234</v>
      </c>
      <c r="F462" s="38">
        <v>6.9990000000000011E-2</v>
      </c>
      <c r="G462" s="38" t="s">
        <v>1235</v>
      </c>
      <c r="H462" s="38">
        <v>499</v>
      </c>
      <c r="I462" s="38">
        <v>34.925010000000007</v>
      </c>
      <c r="J462" s="37"/>
    </row>
    <row r="463" spans="1:10" ht="27" customHeight="1" x14ac:dyDescent="0.25">
      <c r="A463" s="9">
        <v>4</v>
      </c>
      <c r="B463" s="62" t="s">
        <v>286</v>
      </c>
      <c r="C463" s="31" t="s">
        <v>287</v>
      </c>
      <c r="D463" s="40"/>
      <c r="E463" s="32" t="s">
        <v>31</v>
      </c>
      <c r="F463" s="33" t="s">
        <v>1231</v>
      </c>
      <c r="G463" s="34">
        <v>650</v>
      </c>
      <c r="H463" s="34">
        <v>949</v>
      </c>
      <c r="I463" s="43"/>
      <c r="J463" s="34">
        <v>0</v>
      </c>
    </row>
    <row r="464" spans="1:10" ht="27" customHeight="1" outlineLevel="1" x14ac:dyDescent="0.25">
      <c r="A464" s="9" t="s">
        <v>1322</v>
      </c>
      <c r="B464" s="35" t="s">
        <v>286</v>
      </c>
      <c r="C464" s="44" t="s">
        <v>1330</v>
      </c>
      <c r="D464" s="37"/>
      <c r="E464" s="38" t="s">
        <v>1243</v>
      </c>
      <c r="F464" s="38">
        <v>0</v>
      </c>
      <c r="G464" s="38" t="s">
        <v>1235</v>
      </c>
      <c r="H464" s="38">
        <v>1149</v>
      </c>
      <c r="I464" s="38">
        <v>0</v>
      </c>
      <c r="J464" s="37"/>
    </row>
    <row r="465" spans="1:10" ht="27" customHeight="1" outlineLevel="1" x14ac:dyDescent="0.25">
      <c r="A465" s="9" t="s">
        <v>1322</v>
      </c>
      <c r="B465" s="35" t="s">
        <v>286</v>
      </c>
      <c r="C465" s="44" t="s">
        <v>1331</v>
      </c>
      <c r="D465" s="37"/>
      <c r="E465" s="38" t="s">
        <v>1234</v>
      </c>
      <c r="F465" s="38">
        <v>0</v>
      </c>
      <c r="G465" s="38" t="s">
        <v>1235</v>
      </c>
      <c r="H465" s="38">
        <v>1149</v>
      </c>
      <c r="I465" s="38">
        <v>0</v>
      </c>
      <c r="J465" s="37"/>
    </row>
    <row r="466" spans="1:10" ht="27" customHeight="1" outlineLevel="1" x14ac:dyDescent="0.25">
      <c r="A466" s="9" t="s">
        <v>1322</v>
      </c>
      <c r="B466" s="35" t="s">
        <v>286</v>
      </c>
      <c r="C466" s="44" t="s">
        <v>1332</v>
      </c>
      <c r="D466" s="37"/>
      <c r="E466" s="38" t="s">
        <v>1234</v>
      </c>
      <c r="F466" s="38">
        <v>0</v>
      </c>
      <c r="G466" s="38" t="s">
        <v>1235</v>
      </c>
      <c r="H466" s="38">
        <v>261</v>
      </c>
      <c r="I466" s="38">
        <v>0</v>
      </c>
      <c r="J466" s="37"/>
    </row>
    <row r="467" spans="1:10" ht="27" customHeight="1" outlineLevel="1" x14ac:dyDescent="0.25">
      <c r="A467" s="9" t="s">
        <v>1322</v>
      </c>
      <c r="B467" s="35" t="s">
        <v>286</v>
      </c>
      <c r="C467" s="44" t="s">
        <v>1310</v>
      </c>
      <c r="D467" s="37"/>
      <c r="E467" s="38" t="s">
        <v>1234</v>
      </c>
      <c r="F467" s="38">
        <v>0</v>
      </c>
      <c r="G467" s="38" t="s">
        <v>1235</v>
      </c>
      <c r="H467" s="38">
        <v>80</v>
      </c>
      <c r="I467" s="38">
        <v>0</v>
      </c>
      <c r="J467" s="37"/>
    </row>
    <row r="468" spans="1:10" ht="27" customHeight="1" outlineLevel="1" x14ac:dyDescent="0.25">
      <c r="A468" s="9" t="s">
        <v>1322</v>
      </c>
      <c r="B468" s="35" t="s">
        <v>286</v>
      </c>
      <c r="C468" s="44" t="s">
        <v>1236</v>
      </c>
      <c r="D468" s="37"/>
      <c r="E468" s="38" t="s">
        <v>1234</v>
      </c>
      <c r="F468" s="38">
        <v>0</v>
      </c>
      <c r="G468" s="38">
        <v>1504</v>
      </c>
      <c r="H468" s="38">
        <v>1504</v>
      </c>
      <c r="I468" s="38">
        <v>0</v>
      </c>
      <c r="J468" s="37"/>
    </row>
    <row r="469" spans="1:10" ht="27" customHeight="1" x14ac:dyDescent="0.25">
      <c r="A469" s="9">
        <v>4</v>
      </c>
      <c r="B469" s="62" t="s">
        <v>288</v>
      </c>
      <c r="C469" s="31" t="s">
        <v>289</v>
      </c>
      <c r="D469" s="40"/>
      <c r="E469" s="32" t="s">
        <v>11</v>
      </c>
      <c r="F469" s="33">
        <v>69.990000000000009</v>
      </c>
      <c r="G469" s="34">
        <v>100</v>
      </c>
      <c r="H469" s="34">
        <v>146</v>
      </c>
      <c r="I469" s="43"/>
      <c r="J469" s="34">
        <v>10218.540000000001</v>
      </c>
    </row>
    <row r="470" spans="1:10" ht="27" customHeight="1" outlineLevel="1" x14ac:dyDescent="0.25">
      <c r="A470" s="9" t="s">
        <v>1322</v>
      </c>
      <c r="B470" s="35" t="s">
        <v>288</v>
      </c>
      <c r="C470" s="44" t="s">
        <v>1333</v>
      </c>
      <c r="D470" s="37"/>
      <c r="E470" s="38" t="s">
        <v>1234</v>
      </c>
      <c r="F470" s="38">
        <v>2.7996000000000003</v>
      </c>
      <c r="G470" s="38" t="s">
        <v>1235</v>
      </c>
      <c r="H470" s="38">
        <v>261</v>
      </c>
      <c r="I470" s="38">
        <v>730.69560000000013</v>
      </c>
      <c r="J470" s="37"/>
    </row>
    <row r="471" spans="1:10" ht="27" customHeight="1" outlineLevel="1" x14ac:dyDescent="0.25">
      <c r="A471" s="9" t="s">
        <v>1322</v>
      </c>
      <c r="B471" s="35" t="s">
        <v>288</v>
      </c>
      <c r="C471" s="44" t="s">
        <v>1334</v>
      </c>
      <c r="D471" s="37"/>
      <c r="E471" s="38" t="s">
        <v>1270</v>
      </c>
      <c r="F471" s="38">
        <v>1.3998000000000002</v>
      </c>
      <c r="G471" s="38" t="s">
        <v>1235</v>
      </c>
      <c r="H471" s="38">
        <v>1184</v>
      </c>
      <c r="I471" s="38">
        <v>1657.3632000000002</v>
      </c>
      <c r="J471" s="37"/>
    </row>
    <row r="472" spans="1:10" ht="27" customHeight="1" outlineLevel="1" x14ac:dyDescent="0.25">
      <c r="A472" s="9" t="s">
        <v>1322</v>
      </c>
      <c r="B472" s="35" t="s">
        <v>288</v>
      </c>
      <c r="C472" s="44" t="s">
        <v>1311</v>
      </c>
      <c r="D472" s="37"/>
      <c r="E472" s="38" t="s">
        <v>1234</v>
      </c>
      <c r="F472" s="38">
        <v>3.4995000000000007</v>
      </c>
      <c r="G472" s="38" t="s">
        <v>1235</v>
      </c>
      <c r="H472" s="38">
        <v>80</v>
      </c>
      <c r="I472" s="38">
        <v>279.96000000000004</v>
      </c>
      <c r="J472" s="37"/>
    </row>
    <row r="473" spans="1:10" ht="27" customHeight="1" outlineLevel="1" x14ac:dyDescent="0.25">
      <c r="A473" s="9" t="s">
        <v>1322</v>
      </c>
      <c r="B473" s="35" t="s">
        <v>288</v>
      </c>
      <c r="C473" s="44" t="s">
        <v>1236</v>
      </c>
      <c r="D473" s="37"/>
      <c r="E473" s="38" t="s">
        <v>1234</v>
      </c>
      <c r="F473" s="38">
        <v>0.69990000000000008</v>
      </c>
      <c r="G473" s="38">
        <v>1504</v>
      </c>
      <c r="H473" s="38">
        <v>1504</v>
      </c>
      <c r="I473" s="38">
        <v>1052.6496000000002</v>
      </c>
      <c r="J473" s="37"/>
    </row>
    <row r="474" spans="1:10" ht="27" customHeight="1" x14ac:dyDescent="0.25">
      <c r="A474" s="9">
        <v>5</v>
      </c>
      <c r="B474" s="62" t="s">
        <v>290</v>
      </c>
      <c r="C474" s="31" t="s">
        <v>291</v>
      </c>
      <c r="D474" s="40"/>
      <c r="E474" s="32" t="s">
        <v>11</v>
      </c>
      <c r="F474" s="33">
        <v>69.990000000000009</v>
      </c>
      <c r="G474" s="34">
        <v>500</v>
      </c>
      <c r="H474" s="34">
        <v>730</v>
      </c>
      <c r="I474" s="43"/>
      <c r="J474" s="34">
        <v>51092.700000000004</v>
      </c>
    </row>
    <row r="475" spans="1:10" ht="27" customHeight="1" outlineLevel="1" x14ac:dyDescent="0.25">
      <c r="A475" s="9" t="s">
        <v>1335</v>
      </c>
      <c r="B475" s="35" t="s">
        <v>290</v>
      </c>
      <c r="C475" s="44" t="s">
        <v>1336</v>
      </c>
      <c r="D475" s="37"/>
      <c r="E475" s="38" t="s">
        <v>1234</v>
      </c>
      <c r="F475" s="38">
        <v>27.996000000000006</v>
      </c>
      <c r="G475" s="38" t="s">
        <v>1235</v>
      </c>
      <c r="H475" s="38">
        <v>134</v>
      </c>
      <c r="I475" s="38">
        <v>3751.4640000000009</v>
      </c>
      <c r="J475" s="37"/>
    </row>
    <row r="476" spans="1:10" ht="27" customHeight="1" outlineLevel="1" x14ac:dyDescent="0.25">
      <c r="A476" s="9" t="s">
        <v>1335</v>
      </c>
      <c r="B476" s="35" t="s">
        <v>290</v>
      </c>
      <c r="C476" s="44" t="s">
        <v>1337</v>
      </c>
      <c r="D476" s="37"/>
      <c r="E476" s="38" t="s">
        <v>1270</v>
      </c>
      <c r="F476" s="38">
        <v>27.996000000000006</v>
      </c>
      <c r="G476" s="38" t="s">
        <v>1235</v>
      </c>
      <c r="H476" s="38">
        <v>701</v>
      </c>
      <c r="I476" s="38">
        <v>19625.196000000004</v>
      </c>
      <c r="J476" s="37"/>
    </row>
    <row r="477" spans="1:10" ht="27" customHeight="1" outlineLevel="1" x14ac:dyDescent="0.25">
      <c r="A477" s="9" t="s">
        <v>1335</v>
      </c>
      <c r="B477" s="35" t="s">
        <v>290</v>
      </c>
      <c r="C477" s="44" t="s">
        <v>1338</v>
      </c>
      <c r="D477" s="37"/>
      <c r="E477" s="38" t="s">
        <v>1234</v>
      </c>
      <c r="F477" s="38">
        <v>69.990000000000009</v>
      </c>
      <c r="G477" s="38" t="s">
        <v>1235</v>
      </c>
      <c r="H477" s="38">
        <v>1117</v>
      </c>
      <c r="I477" s="38">
        <v>78178.830000000016</v>
      </c>
      <c r="J477" s="37"/>
    </row>
    <row r="478" spans="1:10" ht="27" customHeight="1" outlineLevel="1" x14ac:dyDescent="0.25">
      <c r="A478" s="9" t="s">
        <v>1335</v>
      </c>
      <c r="B478" s="35" t="s">
        <v>290</v>
      </c>
      <c r="C478" s="44" t="s">
        <v>1339</v>
      </c>
      <c r="D478" s="37"/>
      <c r="E478" s="38" t="s">
        <v>1234</v>
      </c>
      <c r="F478" s="38">
        <v>6.9990000000000011E-2</v>
      </c>
      <c r="G478" s="38">
        <v>249</v>
      </c>
      <c r="H478" s="38">
        <v>249</v>
      </c>
      <c r="I478" s="38">
        <v>17.427510000000002</v>
      </c>
      <c r="J478" s="37"/>
    </row>
    <row r="479" spans="1:10" ht="27" customHeight="1" outlineLevel="1" x14ac:dyDescent="0.25">
      <c r="A479" s="9" t="s">
        <v>1335</v>
      </c>
      <c r="B479" s="35" t="s">
        <v>290</v>
      </c>
      <c r="C479" s="44" t="s">
        <v>1340</v>
      </c>
      <c r="D479" s="37"/>
      <c r="E479" s="38" t="e">
        <v>#N/A</v>
      </c>
      <c r="F479" s="38">
        <v>0.20997000000000005</v>
      </c>
      <c r="G479" s="38" t="s">
        <v>1235</v>
      </c>
      <c r="H479" s="38" t="e">
        <v>#N/A</v>
      </c>
      <c r="I479" s="38" t="e">
        <v>#N/A</v>
      </c>
      <c r="J479" s="37"/>
    </row>
    <row r="480" spans="1:10" ht="27" customHeight="1" outlineLevel="1" x14ac:dyDescent="0.25">
      <c r="A480" s="9" t="s">
        <v>1335</v>
      </c>
      <c r="B480" s="35" t="s">
        <v>290</v>
      </c>
      <c r="C480" s="44" t="s">
        <v>1341</v>
      </c>
      <c r="D480" s="37"/>
      <c r="E480" s="38" t="s">
        <v>1234</v>
      </c>
      <c r="F480" s="38">
        <v>6.9990000000000011E-2</v>
      </c>
      <c r="G480" s="38" t="s">
        <v>1235</v>
      </c>
      <c r="H480" s="38">
        <v>190</v>
      </c>
      <c r="I480" s="38">
        <v>13.298100000000002</v>
      </c>
      <c r="J480" s="37"/>
    </row>
    <row r="481" spans="1:10" ht="27" customHeight="1" outlineLevel="1" x14ac:dyDescent="0.25">
      <c r="A481" s="9" t="s">
        <v>1335</v>
      </c>
      <c r="B481" s="35" t="s">
        <v>290</v>
      </c>
      <c r="C481" s="44" t="s">
        <v>1342</v>
      </c>
      <c r="D481" s="37"/>
      <c r="E481" s="38" t="e">
        <v>#N/A</v>
      </c>
      <c r="F481" s="38">
        <v>0.20997000000000005</v>
      </c>
      <c r="G481" s="38" t="s">
        <v>1235</v>
      </c>
      <c r="H481" s="38" t="e">
        <v>#N/A</v>
      </c>
      <c r="I481" s="38" t="e">
        <v>#N/A</v>
      </c>
      <c r="J481" s="37"/>
    </row>
    <row r="482" spans="1:10" ht="27" customHeight="1" outlineLevel="1" x14ac:dyDescent="0.25">
      <c r="A482" s="9" t="s">
        <v>1335</v>
      </c>
      <c r="B482" s="35" t="s">
        <v>290</v>
      </c>
      <c r="C482" s="44" t="s">
        <v>1343</v>
      </c>
      <c r="D482" s="37"/>
      <c r="E482" s="38" t="s">
        <v>1234</v>
      </c>
      <c r="F482" s="38">
        <v>6.9990000000000011E-2</v>
      </c>
      <c r="G482" s="38" t="s">
        <v>1235</v>
      </c>
      <c r="H482" s="38">
        <v>136</v>
      </c>
      <c r="I482" s="38">
        <v>9.5186400000000013</v>
      </c>
      <c r="J482" s="37"/>
    </row>
    <row r="483" spans="1:10" ht="27" customHeight="1" x14ac:dyDescent="0.25">
      <c r="A483" s="9">
        <v>5</v>
      </c>
      <c r="B483" s="62" t="s">
        <v>292</v>
      </c>
      <c r="C483" s="31" t="s">
        <v>293</v>
      </c>
      <c r="D483" s="40"/>
      <c r="E483" s="32" t="s">
        <v>31</v>
      </c>
      <c r="F483" s="33" t="s">
        <v>1231</v>
      </c>
      <c r="G483" s="34">
        <v>500</v>
      </c>
      <c r="H483" s="34">
        <v>730</v>
      </c>
      <c r="I483" s="43"/>
      <c r="J483" s="34">
        <v>0</v>
      </c>
    </row>
    <row r="484" spans="1:10" ht="27" customHeight="1" outlineLevel="1" x14ac:dyDescent="0.25">
      <c r="A484" s="9" t="s">
        <v>1335</v>
      </c>
      <c r="B484" s="35" t="s">
        <v>292</v>
      </c>
      <c r="C484" s="39" t="s">
        <v>1337</v>
      </c>
      <c r="D484" s="37"/>
      <c r="E484" s="38" t="s">
        <v>1270</v>
      </c>
      <c r="F484" s="38">
        <v>0</v>
      </c>
      <c r="G484" s="38" t="s">
        <v>1235</v>
      </c>
      <c r="H484" s="38">
        <v>701</v>
      </c>
      <c r="I484" s="38">
        <v>0</v>
      </c>
      <c r="J484" s="37"/>
    </row>
    <row r="485" spans="1:10" ht="27" customHeight="1" outlineLevel="1" x14ac:dyDescent="0.25">
      <c r="A485" s="9" t="s">
        <v>1335</v>
      </c>
      <c r="B485" s="35" t="s">
        <v>292</v>
      </c>
      <c r="C485" s="44" t="s">
        <v>1338</v>
      </c>
      <c r="D485" s="37"/>
      <c r="E485" s="38" t="s">
        <v>1234</v>
      </c>
      <c r="F485" s="38">
        <v>0</v>
      </c>
      <c r="G485" s="38" t="s">
        <v>1235</v>
      </c>
      <c r="H485" s="38">
        <v>1117</v>
      </c>
      <c r="I485" s="38">
        <v>0</v>
      </c>
      <c r="J485" s="37"/>
    </row>
    <row r="486" spans="1:10" ht="27" customHeight="1" outlineLevel="1" x14ac:dyDescent="0.25">
      <c r="A486" s="9" t="s">
        <v>1335</v>
      </c>
      <c r="B486" s="35" t="s">
        <v>292</v>
      </c>
      <c r="C486" s="44" t="s">
        <v>1339</v>
      </c>
      <c r="D486" s="37"/>
      <c r="E486" s="38" t="s">
        <v>1234</v>
      </c>
      <c r="F486" s="38">
        <v>0</v>
      </c>
      <c r="G486" s="38" t="s">
        <v>1235</v>
      </c>
      <c r="H486" s="38">
        <v>249</v>
      </c>
      <c r="I486" s="38">
        <v>0</v>
      </c>
      <c r="J486" s="37"/>
    </row>
    <row r="487" spans="1:10" ht="27" customHeight="1" outlineLevel="1" x14ac:dyDescent="0.25">
      <c r="A487" s="9" t="s">
        <v>1335</v>
      </c>
      <c r="B487" s="35" t="s">
        <v>292</v>
      </c>
      <c r="C487" s="44" t="s">
        <v>1344</v>
      </c>
      <c r="D487" s="37"/>
      <c r="E487" s="38" t="s">
        <v>1234</v>
      </c>
      <c r="F487" s="38" t="s">
        <v>1235</v>
      </c>
      <c r="G487" s="38" t="s">
        <v>1235</v>
      </c>
      <c r="H487" s="38">
        <v>1340</v>
      </c>
      <c r="I487" s="38">
        <v>0</v>
      </c>
      <c r="J487" s="37"/>
    </row>
    <row r="488" spans="1:10" ht="27" customHeight="1" outlineLevel="1" x14ac:dyDescent="0.25">
      <c r="A488" s="9" t="s">
        <v>1335</v>
      </c>
      <c r="B488" s="35" t="s">
        <v>292</v>
      </c>
      <c r="C488" s="44" t="s">
        <v>1341</v>
      </c>
      <c r="D488" s="37"/>
      <c r="E488" s="38" t="s">
        <v>1234</v>
      </c>
      <c r="F488" s="38">
        <v>0</v>
      </c>
      <c r="G488" s="38" t="s">
        <v>1235</v>
      </c>
      <c r="H488" s="38">
        <v>190</v>
      </c>
      <c r="I488" s="38">
        <v>0</v>
      </c>
      <c r="J488" s="37"/>
    </row>
    <row r="489" spans="1:10" ht="27" customHeight="1" outlineLevel="1" x14ac:dyDescent="0.25">
      <c r="A489" s="9" t="s">
        <v>1335</v>
      </c>
      <c r="B489" s="35" t="s">
        <v>292</v>
      </c>
      <c r="C489" s="44" t="s">
        <v>1319</v>
      </c>
      <c r="D489" s="37"/>
      <c r="E489" s="38" t="s">
        <v>1234</v>
      </c>
      <c r="F489" s="38" t="s">
        <v>1235</v>
      </c>
      <c r="G489" s="38" t="s">
        <v>1235</v>
      </c>
      <c r="H489" s="38">
        <v>138</v>
      </c>
      <c r="I489" s="38">
        <v>0</v>
      </c>
      <c r="J489" s="37"/>
    </row>
    <row r="490" spans="1:10" ht="27" customHeight="1" outlineLevel="1" x14ac:dyDescent="0.25">
      <c r="A490" s="9" t="s">
        <v>1335</v>
      </c>
      <c r="B490" s="35" t="s">
        <v>292</v>
      </c>
      <c r="C490" s="44" t="s">
        <v>1343</v>
      </c>
      <c r="D490" s="37"/>
      <c r="E490" s="38" t="s">
        <v>1234</v>
      </c>
      <c r="F490" s="38">
        <v>0</v>
      </c>
      <c r="G490" s="38" t="s">
        <v>1235</v>
      </c>
      <c r="H490" s="38">
        <v>136</v>
      </c>
      <c r="I490" s="38">
        <v>0</v>
      </c>
      <c r="J490" s="37"/>
    </row>
    <row r="491" spans="1:10" ht="27" customHeight="1" x14ac:dyDescent="0.25">
      <c r="A491" s="9">
        <v>5</v>
      </c>
      <c r="B491" s="62" t="s">
        <v>294</v>
      </c>
      <c r="C491" s="31" t="s">
        <v>295</v>
      </c>
      <c r="D491" s="40"/>
      <c r="E491" s="32" t="s">
        <v>31</v>
      </c>
      <c r="F491" s="33" t="s">
        <v>1231</v>
      </c>
      <c r="G491" s="34">
        <v>100</v>
      </c>
      <c r="H491" s="34">
        <v>146</v>
      </c>
      <c r="I491" s="43"/>
      <c r="J491" s="34">
        <v>0</v>
      </c>
    </row>
    <row r="492" spans="1:10" ht="27" customHeight="1" outlineLevel="1" x14ac:dyDescent="0.25">
      <c r="A492" s="9" t="s">
        <v>1335</v>
      </c>
      <c r="B492" s="35" t="s">
        <v>294</v>
      </c>
      <c r="C492" s="39" t="s">
        <v>1337</v>
      </c>
      <c r="D492" s="37"/>
      <c r="E492" s="38" t="s">
        <v>1270</v>
      </c>
      <c r="F492" s="38">
        <v>0</v>
      </c>
      <c r="G492" s="38" t="s">
        <v>1235</v>
      </c>
      <c r="H492" s="38">
        <v>701</v>
      </c>
      <c r="I492" s="38">
        <v>0</v>
      </c>
      <c r="J492" s="37"/>
    </row>
    <row r="493" spans="1:10" ht="27" customHeight="1" outlineLevel="1" x14ac:dyDescent="0.25">
      <c r="A493" s="9" t="s">
        <v>1335</v>
      </c>
      <c r="B493" s="35" t="s">
        <v>294</v>
      </c>
      <c r="C493" s="44" t="s">
        <v>1338</v>
      </c>
      <c r="D493" s="37"/>
      <c r="E493" s="38" t="s">
        <v>1234</v>
      </c>
      <c r="F493" s="38">
        <v>0</v>
      </c>
      <c r="G493" s="38" t="s">
        <v>1235</v>
      </c>
      <c r="H493" s="38">
        <v>1117</v>
      </c>
      <c r="I493" s="38">
        <v>0</v>
      </c>
      <c r="J493" s="37"/>
    </row>
    <row r="494" spans="1:10" ht="27" customHeight="1" outlineLevel="1" x14ac:dyDescent="0.25">
      <c r="A494" s="9" t="s">
        <v>1335</v>
      </c>
      <c r="B494" s="35" t="s">
        <v>294</v>
      </c>
      <c r="C494" s="44" t="s">
        <v>1339</v>
      </c>
      <c r="D494" s="37"/>
      <c r="E494" s="38" t="s">
        <v>1234</v>
      </c>
      <c r="F494" s="38">
        <v>0</v>
      </c>
      <c r="G494" s="38" t="s">
        <v>1235</v>
      </c>
      <c r="H494" s="38">
        <v>249</v>
      </c>
      <c r="I494" s="38">
        <v>0</v>
      </c>
      <c r="J494" s="37"/>
    </row>
    <row r="495" spans="1:10" ht="27" customHeight="1" outlineLevel="1" x14ac:dyDescent="0.25">
      <c r="A495" s="9" t="s">
        <v>1335</v>
      </c>
      <c r="B495" s="35" t="s">
        <v>294</v>
      </c>
      <c r="C495" s="44" t="s">
        <v>1344</v>
      </c>
      <c r="D495" s="37"/>
      <c r="E495" s="38" t="s">
        <v>1234</v>
      </c>
      <c r="F495" s="38" t="s">
        <v>1235</v>
      </c>
      <c r="G495" s="38" t="s">
        <v>1235</v>
      </c>
      <c r="H495" s="38">
        <v>1340</v>
      </c>
      <c r="I495" s="38">
        <v>0</v>
      </c>
      <c r="J495" s="37"/>
    </row>
    <row r="496" spans="1:10" ht="27" customHeight="1" outlineLevel="1" x14ac:dyDescent="0.25">
      <c r="A496" s="9" t="s">
        <v>1335</v>
      </c>
      <c r="B496" s="35" t="s">
        <v>294</v>
      </c>
      <c r="C496" s="44" t="s">
        <v>1341</v>
      </c>
      <c r="D496" s="37"/>
      <c r="E496" s="38" t="s">
        <v>1234</v>
      </c>
      <c r="F496" s="38">
        <v>0</v>
      </c>
      <c r="G496" s="38" t="s">
        <v>1235</v>
      </c>
      <c r="H496" s="38">
        <v>190</v>
      </c>
      <c r="I496" s="38">
        <v>0</v>
      </c>
      <c r="J496" s="37"/>
    </row>
    <row r="497" spans="1:10" ht="27" customHeight="1" outlineLevel="1" x14ac:dyDescent="0.25">
      <c r="A497" s="9" t="s">
        <v>1335</v>
      </c>
      <c r="B497" s="35" t="s">
        <v>294</v>
      </c>
      <c r="C497" s="44" t="s">
        <v>1319</v>
      </c>
      <c r="D497" s="37"/>
      <c r="E497" s="38" t="s">
        <v>1234</v>
      </c>
      <c r="F497" s="38" t="s">
        <v>1235</v>
      </c>
      <c r="G497" s="38" t="s">
        <v>1235</v>
      </c>
      <c r="H497" s="38">
        <v>138</v>
      </c>
      <c r="I497" s="38">
        <v>0</v>
      </c>
      <c r="J497" s="37"/>
    </row>
    <row r="498" spans="1:10" ht="27" customHeight="1" outlineLevel="1" x14ac:dyDescent="0.25">
      <c r="A498" s="9" t="s">
        <v>1335</v>
      </c>
      <c r="B498" s="35" t="s">
        <v>294</v>
      </c>
      <c r="C498" s="65" t="s">
        <v>1343</v>
      </c>
      <c r="D498" s="37"/>
      <c r="E498" s="38" t="s">
        <v>1234</v>
      </c>
      <c r="F498" s="38">
        <v>0</v>
      </c>
      <c r="G498" s="38" t="s">
        <v>1235</v>
      </c>
      <c r="H498" s="38">
        <v>136</v>
      </c>
      <c r="I498" s="38">
        <v>0</v>
      </c>
      <c r="J498" s="37"/>
    </row>
    <row r="499" spans="1:10" ht="27" customHeight="1" x14ac:dyDescent="0.25">
      <c r="A499" s="9">
        <v>4</v>
      </c>
      <c r="B499" s="62" t="s">
        <v>296</v>
      </c>
      <c r="C499" s="64" t="s">
        <v>297</v>
      </c>
      <c r="D499" s="40"/>
      <c r="E499" s="32" t="s">
        <v>11</v>
      </c>
      <c r="F499" s="33">
        <v>69.990000000000009</v>
      </c>
      <c r="G499" s="34">
        <v>50</v>
      </c>
      <c r="H499" s="34">
        <v>73</v>
      </c>
      <c r="I499" s="43"/>
      <c r="J499" s="34">
        <v>5109.2700000000004</v>
      </c>
    </row>
    <row r="500" spans="1:10" ht="27" customHeight="1" outlineLevel="1" x14ac:dyDescent="0.25">
      <c r="A500" s="9" t="s">
        <v>1322</v>
      </c>
      <c r="B500" s="35" t="s">
        <v>296</v>
      </c>
      <c r="C500" s="44" t="s">
        <v>1330</v>
      </c>
      <c r="D500" s="37"/>
      <c r="E500" s="38" t="s">
        <v>1243</v>
      </c>
      <c r="F500" s="38">
        <v>0.69990000000000008</v>
      </c>
      <c r="G500" s="38" t="s">
        <v>1235</v>
      </c>
      <c r="H500" s="38">
        <v>1149</v>
      </c>
      <c r="I500" s="38">
        <v>804.18510000000003</v>
      </c>
      <c r="J500" s="37"/>
    </row>
    <row r="501" spans="1:10" ht="27" customHeight="1" outlineLevel="1" x14ac:dyDescent="0.25">
      <c r="A501" s="9" t="s">
        <v>1322</v>
      </c>
      <c r="B501" s="35" t="s">
        <v>296</v>
      </c>
      <c r="C501" s="44" t="s">
        <v>1331</v>
      </c>
      <c r="D501" s="37"/>
      <c r="E501" s="38" t="s">
        <v>1234</v>
      </c>
      <c r="F501" s="38">
        <v>0.69990000000000008</v>
      </c>
      <c r="G501" s="38" t="s">
        <v>1235</v>
      </c>
      <c r="H501" s="38">
        <v>1149</v>
      </c>
      <c r="I501" s="38">
        <v>804.18510000000003</v>
      </c>
      <c r="J501" s="37"/>
    </row>
    <row r="502" spans="1:10" ht="27" customHeight="1" outlineLevel="1" x14ac:dyDescent="0.25">
      <c r="A502" s="9" t="s">
        <v>1322</v>
      </c>
      <c r="B502" s="35" t="s">
        <v>296</v>
      </c>
      <c r="C502" s="44" t="s">
        <v>1332</v>
      </c>
      <c r="D502" s="37"/>
      <c r="E502" s="38" t="s">
        <v>1234</v>
      </c>
      <c r="F502" s="38">
        <v>2.7996000000000003</v>
      </c>
      <c r="G502" s="38">
        <v>261</v>
      </c>
      <c r="H502" s="38">
        <v>261</v>
      </c>
      <c r="I502" s="38">
        <v>730.69560000000013</v>
      </c>
      <c r="J502" s="37"/>
    </row>
    <row r="503" spans="1:10" ht="27" customHeight="1" outlineLevel="1" x14ac:dyDescent="0.25">
      <c r="A503" s="9" t="s">
        <v>1322</v>
      </c>
      <c r="B503" s="35" t="s">
        <v>296</v>
      </c>
      <c r="C503" s="44" t="s">
        <v>1310</v>
      </c>
      <c r="D503" s="37"/>
      <c r="E503" s="38" t="s">
        <v>1234</v>
      </c>
      <c r="F503" s="38">
        <v>3.4995000000000007</v>
      </c>
      <c r="G503" s="38" t="s">
        <v>1235</v>
      </c>
      <c r="H503" s="38">
        <v>80</v>
      </c>
      <c r="I503" s="38">
        <v>279.96000000000004</v>
      </c>
      <c r="J503" s="37"/>
    </row>
    <row r="504" spans="1:10" ht="27" customHeight="1" outlineLevel="1" x14ac:dyDescent="0.25">
      <c r="A504" s="9" t="s">
        <v>1322</v>
      </c>
      <c r="B504" s="35" t="s">
        <v>296</v>
      </c>
      <c r="C504" s="44" t="s">
        <v>1236</v>
      </c>
      <c r="D504" s="37"/>
      <c r="E504" s="38" t="s">
        <v>1234</v>
      </c>
      <c r="F504" s="38">
        <v>0.69990000000000008</v>
      </c>
      <c r="G504" s="38" t="s">
        <v>1235</v>
      </c>
      <c r="H504" s="38">
        <v>1504</v>
      </c>
      <c r="I504" s="38">
        <v>1052.6496000000002</v>
      </c>
      <c r="J504" s="37"/>
    </row>
    <row r="505" spans="1:10" ht="18.75" customHeight="1" x14ac:dyDescent="0.25">
      <c r="A505" s="9">
        <v>5</v>
      </c>
      <c r="B505" s="61" t="s">
        <v>298</v>
      </c>
      <c r="C505" s="13" t="s">
        <v>299</v>
      </c>
      <c r="D505" s="48"/>
      <c r="E505" s="49"/>
      <c r="F505" s="52"/>
      <c r="G505" s="52"/>
      <c r="H505" s="52"/>
      <c r="I505" s="50" t="s">
        <v>1230</v>
      </c>
      <c r="J505" s="50" t="s">
        <v>1230</v>
      </c>
    </row>
    <row r="506" spans="1:10" ht="27" customHeight="1" x14ac:dyDescent="0.25">
      <c r="A506" s="9">
        <v>5</v>
      </c>
      <c r="B506" s="62" t="s">
        <v>300</v>
      </c>
      <c r="C506" s="31" t="s">
        <v>301</v>
      </c>
      <c r="D506" s="40"/>
      <c r="E506" s="32" t="s">
        <v>11</v>
      </c>
      <c r="F506" s="33" t="s">
        <v>1231</v>
      </c>
      <c r="G506" s="34">
        <v>350</v>
      </c>
      <c r="H506" s="34">
        <v>511</v>
      </c>
      <c r="I506" s="43"/>
      <c r="J506" s="34">
        <v>0</v>
      </c>
    </row>
    <row r="507" spans="1:10" ht="27" customHeight="1" outlineLevel="1" x14ac:dyDescent="0.25">
      <c r="A507" s="9" t="s">
        <v>1335</v>
      </c>
      <c r="B507" s="35" t="s">
        <v>300</v>
      </c>
      <c r="C507" s="44" t="s">
        <v>1345</v>
      </c>
      <c r="D507" s="37"/>
      <c r="E507" s="38" t="s">
        <v>1234</v>
      </c>
      <c r="F507" s="38">
        <v>0</v>
      </c>
      <c r="G507" s="38" t="s">
        <v>1235</v>
      </c>
      <c r="H507" s="38">
        <v>172</v>
      </c>
      <c r="I507" s="38">
        <v>0</v>
      </c>
      <c r="J507" s="37"/>
    </row>
    <row r="508" spans="1:10" ht="27" customHeight="1" outlineLevel="1" x14ac:dyDescent="0.25">
      <c r="A508" s="9" t="s">
        <v>1335</v>
      </c>
      <c r="B508" s="35" t="s">
        <v>300</v>
      </c>
      <c r="C508" s="44" t="s">
        <v>1346</v>
      </c>
      <c r="D508" s="37"/>
      <c r="E508" s="38" t="s">
        <v>1270</v>
      </c>
      <c r="F508" s="38">
        <v>0</v>
      </c>
      <c r="G508" s="38" t="s">
        <v>1235</v>
      </c>
      <c r="H508" s="38">
        <v>131</v>
      </c>
      <c r="I508" s="38">
        <v>0</v>
      </c>
      <c r="J508" s="37"/>
    </row>
    <row r="509" spans="1:10" ht="27" customHeight="1" outlineLevel="1" x14ac:dyDescent="0.25">
      <c r="A509" s="9" t="s">
        <v>1335</v>
      </c>
      <c r="B509" s="35" t="s">
        <v>300</v>
      </c>
      <c r="C509" s="44" t="s">
        <v>1347</v>
      </c>
      <c r="D509" s="37"/>
      <c r="E509" s="38" t="s">
        <v>1270</v>
      </c>
      <c r="F509" s="38">
        <v>0</v>
      </c>
      <c r="G509" s="38" t="s">
        <v>1235</v>
      </c>
      <c r="H509" s="38">
        <v>67</v>
      </c>
      <c r="I509" s="38">
        <v>0</v>
      </c>
      <c r="J509" s="37"/>
    </row>
    <row r="510" spans="1:10" ht="27" customHeight="1" outlineLevel="1" x14ac:dyDescent="0.25">
      <c r="A510" s="9" t="s">
        <v>1335</v>
      </c>
      <c r="B510" s="35" t="s">
        <v>300</v>
      </c>
      <c r="C510" s="39" t="s">
        <v>1348</v>
      </c>
      <c r="D510" s="37"/>
      <c r="E510" s="38" t="s">
        <v>1234</v>
      </c>
      <c r="F510" s="38">
        <v>0</v>
      </c>
      <c r="G510" s="38" t="s">
        <v>1235</v>
      </c>
      <c r="H510" s="38">
        <v>13</v>
      </c>
      <c r="I510" s="38">
        <v>0</v>
      </c>
      <c r="J510" s="37"/>
    </row>
    <row r="511" spans="1:10" ht="27" customHeight="1" outlineLevel="1" x14ac:dyDescent="0.25">
      <c r="A511" s="9" t="s">
        <v>1335</v>
      </c>
      <c r="B511" s="35" t="s">
        <v>300</v>
      </c>
      <c r="C511" s="44" t="s">
        <v>1349</v>
      </c>
      <c r="D511" s="37"/>
      <c r="E511" s="38" t="s">
        <v>1234</v>
      </c>
      <c r="F511" s="38">
        <v>0</v>
      </c>
      <c r="G511" s="38" t="s">
        <v>1235</v>
      </c>
      <c r="H511" s="38">
        <v>95</v>
      </c>
      <c r="I511" s="38">
        <v>0</v>
      </c>
      <c r="J511" s="37"/>
    </row>
    <row r="512" spans="1:10" ht="27" customHeight="1" outlineLevel="1" x14ac:dyDescent="0.25">
      <c r="A512" s="9" t="s">
        <v>1335</v>
      </c>
      <c r="B512" s="35" t="s">
        <v>300</v>
      </c>
      <c r="C512" s="44" t="s">
        <v>1350</v>
      </c>
      <c r="D512" s="37"/>
      <c r="E512" s="38" t="s">
        <v>1234</v>
      </c>
      <c r="F512" s="38">
        <v>0</v>
      </c>
      <c r="G512" s="38" t="s">
        <v>1235</v>
      </c>
      <c r="H512" s="38">
        <v>196</v>
      </c>
      <c r="I512" s="38">
        <v>0</v>
      </c>
      <c r="J512" s="37"/>
    </row>
    <row r="513" spans="1:10" ht="27" customHeight="1" outlineLevel="1" x14ac:dyDescent="0.25">
      <c r="A513" s="9" t="s">
        <v>1335</v>
      </c>
      <c r="B513" s="35" t="s">
        <v>300</v>
      </c>
      <c r="C513" s="44" t="s">
        <v>1351</v>
      </c>
      <c r="D513" s="37"/>
      <c r="E513" s="38" t="s">
        <v>1243</v>
      </c>
      <c r="F513" s="38">
        <v>0</v>
      </c>
      <c r="G513" s="38" t="s">
        <v>1235</v>
      </c>
      <c r="H513" s="38">
        <v>8207</v>
      </c>
      <c r="I513" s="38">
        <v>0</v>
      </c>
      <c r="J513" s="37"/>
    </row>
    <row r="514" spans="1:10" ht="27" customHeight="1" outlineLevel="1" x14ac:dyDescent="0.25">
      <c r="A514" s="9" t="s">
        <v>1335</v>
      </c>
      <c r="B514" s="35" t="s">
        <v>300</v>
      </c>
      <c r="C514" s="44" t="s">
        <v>1297</v>
      </c>
      <c r="D514" s="37"/>
      <c r="E514" s="38" t="s">
        <v>1243</v>
      </c>
      <c r="F514" s="38">
        <v>0</v>
      </c>
      <c r="G514" s="38" t="s">
        <v>1235</v>
      </c>
      <c r="H514" s="38">
        <v>419</v>
      </c>
      <c r="I514" s="38">
        <v>0</v>
      </c>
      <c r="J514" s="37"/>
    </row>
    <row r="515" spans="1:10" ht="27" customHeight="1" outlineLevel="1" x14ac:dyDescent="0.25">
      <c r="A515" s="9" t="s">
        <v>1335</v>
      </c>
      <c r="B515" s="35" t="s">
        <v>300</v>
      </c>
      <c r="C515" s="44" t="s">
        <v>1261</v>
      </c>
      <c r="D515" s="37"/>
      <c r="E515" s="38" t="s">
        <v>1234</v>
      </c>
      <c r="F515" s="38">
        <v>0</v>
      </c>
      <c r="G515" s="38" t="s">
        <v>1235</v>
      </c>
      <c r="H515" s="38">
        <v>115</v>
      </c>
      <c r="I515" s="38">
        <v>0</v>
      </c>
      <c r="J515" s="37"/>
    </row>
    <row r="516" spans="1:10" ht="27" customHeight="1" outlineLevel="1" x14ac:dyDescent="0.25">
      <c r="A516" s="9" t="s">
        <v>1335</v>
      </c>
      <c r="B516" s="35" t="s">
        <v>300</v>
      </c>
      <c r="C516" s="44" t="s">
        <v>1242</v>
      </c>
      <c r="D516" s="37"/>
      <c r="E516" s="38" t="s">
        <v>1243</v>
      </c>
      <c r="F516" s="38">
        <v>0</v>
      </c>
      <c r="G516" s="38" t="s">
        <v>1235</v>
      </c>
      <c r="H516" s="38">
        <v>810</v>
      </c>
      <c r="I516" s="38">
        <v>0</v>
      </c>
      <c r="J516" s="37"/>
    </row>
    <row r="517" spans="1:10" ht="27" customHeight="1" outlineLevel="1" x14ac:dyDescent="0.25">
      <c r="A517" s="9" t="s">
        <v>1335</v>
      </c>
      <c r="B517" s="35" t="s">
        <v>300</v>
      </c>
      <c r="C517" s="39" t="s">
        <v>1301</v>
      </c>
      <c r="D517" s="37"/>
      <c r="E517" s="38" t="s">
        <v>1243</v>
      </c>
      <c r="F517" s="38">
        <v>0</v>
      </c>
      <c r="G517" s="38" t="s">
        <v>1235</v>
      </c>
      <c r="H517" s="38">
        <v>109</v>
      </c>
      <c r="I517" s="38">
        <v>0</v>
      </c>
      <c r="J517" s="37"/>
    </row>
    <row r="518" spans="1:10" ht="27" customHeight="1" outlineLevel="1" x14ac:dyDescent="0.25">
      <c r="A518" s="9" t="s">
        <v>1335</v>
      </c>
      <c r="B518" s="35" t="s">
        <v>300</v>
      </c>
      <c r="C518" s="39" t="s">
        <v>1239</v>
      </c>
      <c r="D518" s="37"/>
      <c r="E518" s="38" t="s">
        <v>1234</v>
      </c>
      <c r="F518" s="38">
        <v>0</v>
      </c>
      <c r="G518" s="38" t="s">
        <v>1235</v>
      </c>
      <c r="H518" s="38">
        <v>13</v>
      </c>
      <c r="I518" s="38">
        <v>0</v>
      </c>
      <c r="J518" s="37"/>
    </row>
    <row r="519" spans="1:10" ht="27" customHeight="1" x14ac:dyDescent="0.25">
      <c r="A519" s="9">
        <v>5</v>
      </c>
      <c r="B519" s="62" t="s">
        <v>302</v>
      </c>
      <c r="C519" s="31" t="s">
        <v>303</v>
      </c>
      <c r="D519" s="40"/>
      <c r="E519" s="32" t="s">
        <v>28</v>
      </c>
      <c r="F519" s="33" t="s">
        <v>1231</v>
      </c>
      <c r="G519" s="34">
        <v>400</v>
      </c>
      <c r="H519" s="34">
        <v>584</v>
      </c>
      <c r="I519" s="43"/>
      <c r="J519" s="34">
        <v>0</v>
      </c>
    </row>
    <row r="520" spans="1:10" ht="27" customHeight="1" outlineLevel="1" x14ac:dyDescent="0.25">
      <c r="A520" s="9" t="s">
        <v>1335</v>
      </c>
      <c r="B520" s="35" t="s">
        <v>302</v>
      </c>
      <c r="C520" s="44" t="s">
        <v>1352</v>
      </c>
      <c r="D520" s="37"/>
      <c r="E520" s="38" t="s">
        <v>1234</v>
      </c>
      <c r="F520" s="38">
        <v>0</v>
      </c>
      <c r="G520" s="38" t="s">
        <v>1235</v>
      </c>
      <c r="H520" s="38">
        <v>830</v>
      </c>
      <c r="I520" s="38">
        <v>0</v>
      </c>
      <c r="J520" s="37"/>
    </row>
    <row r="521" spans="1:10" ht="27" customHeight="1" x14ac:dyDescent="0.25">
      <c r="A521" s="9">
        <v>5</v>
      </c>
      <c r="B521" s="62" t="s">
        <v>304</v>
      </c>
      <c r="C521" s="31" t="s">
        <v>305</v>
      </c>
      <c r="D521" s="40"/>
      <c r="E521" s="32" t="s">
        <v>11</v>
      </c>
      <c r="F521" s="33" t="s">
        <v>1231</v>
      </c>
      <c r="G521" s="34">
        <v>700</v>
      </c>
      <c r="H521" s="34">
        <v>1022</v>
      </c>
      <c r="I521" s="43"/>
      <c r="J521" s="34">
        <v>0</v>
      </c>
    </row>
    <row r="522" spans="1:10" ht="27" customHeight="1" x14ac:dyDescent="0.25">
      <c r="A522" s="9">
        <v>5</v>
      </c>
      <c r="B522" s="62" t="s">
        <v>306</v>
      </c>
      <c r="C522" s="31" t="s">
        <v>307</v>
      </c>
      <c r="D522" s="40"/>
      <c r="E522" s="32" t="s">
        <v>31</v>
      </c>
      <c r="F522" s="33" t="s">
        <v>1231</v>
      </c>
      <c r="G522" s="34">
        <v>300</v>
      </c>
      <c r="H522" s="34">
        <v>438</v>
      </c>
      <c r="I522" s="43"/>
      <c r="J522" s="34">
        <v>0</v>
      </c>
    </row>
    <row r="523" spans="1:10" ht="27" customHeight="1" x14ac:dyDescent="0.25">
      <c r="A523" s="9">
        <v>5</v>
      </c>
      <c r="B523" s="62" t="s">
        <v>308</v>
      </c>
      <c r="C523" s="31" t="s">
        <v>309</v>
      </c>
      <c r="D523" s="40"/>
      <c r="E523" s="32" t="s">
        <v>11</v>
      </c>
      <c r="F523" s="33" t="s">
        <v>1231</v>
      </c>
      <c r="G523" s="34">
        <v>450</v>
      </c>
      <c r="H523" s="34">
        <v>657</v>
      </c>
      <c r="I523" s="43"/>
      <c r="J523" s="34">
        <v>0</v>
      </c>
    </row>
    <row r="524" spans="1:10" ht="27" customHeight="1" outlineLevel="1" x14ac:dyDescent="0.25">
      <c r="A524" s="9" t="s">
        <v>1335</v>
      </c>
      <c r="B524" s="35" t="s">
        <v>304</v>
      </c>
      <c r="C524" s="44" t="s">
        <v>1353</v>
      </c>
      <c r="D524" s="37"/>
      <c r="E524" s="38" t="s">
        <v>1234</v>
      </c>
      <c r="F524" s="38">
        <v>0</v>
      </c>
      <c r="G524" s="38" t="s">
        <v>1235</v>
      </c>
      <c r="H524" s="38">
        <v>518</v>
      </c>
      <c r="I524" s="38">
        <v>0</v>
      </c>
      <c r="J524" s="37"/>
    </row>
    <row r="525" spans="1:10" ht="27" customHeight="1" outlineLevel="1" x14ac:dyDescent="0.25">
      <c r="A525" s="9" t="s">
        <v>1335</v>
      </c>
      <c r="B525" s="35" t="s">
        <v>306</v>
      </c>
      <c r="C525" s="44" t="s">
        <v>1354</v>
      </c>
      <c r="D525" s="37"/>
      <c r="E525" s="38" t="s">
        <v>1234</v>
      </c>
      <c r="F525" s="38">
        <v>0</v>
      </c>
      <c r="G525" s="38" t="s">
        <v>1235</v>
      </c>
      <c r="H525" s="38">
        <v>156</v>
      </c>
      <c r="I525" s="38">
        <v>0</v>
      </c>
      <c r="J525" s="37"/>
    </row>
    <row r="526" spans="1:10" ht="27" customHeight="1" outlineLevel="1" x14ac:dyDescent="0.25">
      <c r="A526" s="9" t="s">
        <v>1335</v>
      </c>
      <c r="B526" s="35" t="s">
        <v>308</v>
      </c>
      <c r="C526" s="44" t="s">
        <v>1355</v>
      </c>
      <c r="D526" s="37"/>
      <c r="E526" s="38" t="s">
        <v>1234</v>
      </c>
      <c r="F526" s="38">
        <v>0</v>
      </c>
      <c r="G526" s="38" t="s">
        <v>1235</v>
      </c>
      <c r="H526" s="38">
        <v>458</v>
      </c>
      <c r="I526" s="38">
        <v>0</v>
      </c>
      <c r="J526" s="37"/>
    </row>
    <row r="527" spans="1:10" ht="27" customHeight="1" outlineLevel="1" x14ac:dyDescent="0.25">
      <c r="A527" s="9" t="s">
        <v>1335</v>
      </c>
      <c r="B527" s="35" t="s">
        <v>308</v>
      </c>
      <c r="C527" s="39" t="s">
        <v>1348</v>
      </c>
      <c r="D527" s="37"/>
      <c r="E527" s="38" t="s">
        <v>1234</v>
      </c>
      <c r="F527" s="38">
        <v>0</v>
      </c>
      <c r="G527" s="38" t="s">
        <v>1235</v>
      </c>
      <c r="H527" s="38">
        <v>13</v>
      </c>
      <c r="I527" s="38">
        <v>0</v>
      </c>
      <c r="J527" s="37"/>
    </row>
    <row r="528" spans="1:10" ht="27" customHeight="1" outlineLevel="1" x14ac:dyDescent="0.25">
      <c r="A528" s="9" t="s">
        <v>1335</v>
      </c>
      <c r="B528" s="35" t="s">
        <v>308</v>
      </c>
      <c r="C528" s="44" t="s">
        <v>1356</v>
      </c>
      <c r="D528" s="37"/>
      <c r="E528" s="38" t="s">
        <v>1234</v>
      </c>
      <c r="F528" s="38">
        <v>0</v>
      </c>
      <c r="G528" s="38" t="s">
        <v>1235</v>
      </c>
      <c r="H528" s="38">
        <v>106</v>
      </c>
      <c r="I528" s="38">
        <v>0</v>
      </c>
      <c r="J528" s="37"/>
    </row>
    <row r="529" spans="1:10" ht="27" customHeight="1" outlineLevel="1" x14ac:dyDescent="0.25">
      <c r="A529" s="9" t="s">
        <v>1335</v>
      </c>
      <c r="B529" s="35" t="s">
        <v>308</v>
      </c>
      <c r="C529" s="39" t="s">
        <v>1292</v>
      </c>
      <c r="D529" s="37"/>
      <c r="E529" s="38" t="s">
        <v>1243</v>
      </c>
      <c r="F529" s="38">
        <v>0</v>
      </c>
      <c r="G529" s="38" t="s">
        <v>1235</v>
      </c>
      <c r="H529" s="38">
        <v>75</v>
      </c>
      <c r="I529" s="38">
        <v>0</v>
      </c>
      <c r="J529" s="37"/>
    </row>
    <row r="530" spans="1:10" ht="27" customHeight="1" outlineLevel="1" x14ac:dyDescent="0.25">
      <c r="A530" s="9" t="s">
        <v>1335</v>
      </c>
      <c r="B530" s="35" t="s">
        <v>308</v>
      </c>
      <c r="C530" s="44" t="s">
        <v>1357</v>
      </c>
      <c r="D530" s="37"/>
      <c r="E530" s="38" t="s">
        <v>1243</v>
      </c>
      <c r="F530" s="38">
        <v>0</v>
      </c>
      <c r="G530" s="38" t="s">
        <v>1235</v>
      </c>
      <c r="H530" s="38">
        <v>319</v>
      </c>
      <c r="I530" s="38">
        <v>0</v>
      </c>
      <c r="J530" s="37"/>
    </row>
    <row r="531" spans="1:10" ht="27" customHeight="1" outlineLevel="1" x14ac:dyDescent="0.25">
      <c r="A531" s="9" t="s">
        <v>1335</v>
      </c>
      <c r="B531" s="35" t="s">
        <v>308</v>
      </c>
      <c r="C531" s="66" t="s">
        <v>1261</v>
      </c>
      <c r="D531" s="37"/>
      <c r="E531" s="38" t="s">
        <v>1234</v>
      </c>
      <c r="F531" s="38">
        <v>0</v>
      </c>
      <c r="G531" s="38" t="s">
        <v>1235</v>
      </c>
      <c r="H531" s="38">
        <v>115</v>
      </c>
      <c r="I531" s="38">
        <v>0</v>
      </c>
      <c r="J531" s="37"/>
    </row>
    <row r="532" spans="1:10" ht="18.75" customHeight="1" x14ac:dyDescent="0.25">
      <c r="A532" s="9">
        <v>5</v>
      </c>
      <c r="B532" s="61" t="s">
        <v>310</v>
      </c>
      <c r="C532" s="13" t="s">
        <v>311</v>
      </c>
      <c r="D532" s="48"/>
      <c r="E532" s="49"/>
      <c r="F532" s="52"/>
      <c r="G532" s="52"/>
      <c r="H532" s="52"/>
      <c r="I532" s="50" t="s">
        <v>1230</v>
      </c>
      <c r="J532" s="50" t="s">
        <v>1230</v>
      </c>
    </row>
    <row r="533" spans="1:10" ht="27" customHeight="1" x14ac:dyDescent="0.25">
      <c r="A533" s="9">
        <v>5</v>
      </c>
      <c r="B533" s="62" t="s">
        <v>312</v>
      </c>
      <c r="C533" s="31" t="s">
        <v>313</v>
      </c>
      <c r="D533" s="40"/>
      <c r="E533" s="32" t="s">
        <v>31</v>
      </c>
      <c r="F533" s="33" t="s">
        <v>1231</v>
      </c>
      <c r="G533" s="34">
        <v>300</v>
      </c>
      <c r="H533" s="34">
        <v>438</v>
      </c>
      <c r="I533" s="43"/>
      <c r="J533" s="34">
        <v>0</v>
      </c>
    </row>
    <row r="534" spans="1:10" ht="27" customHeight="1" outlineLevel="1" x14ac:dyDescent="0.25">
      <c r="A534" s="9" t="s">
        <v>1335</v>
      </c>
      <c r="B534" s="35" t="s">
        <v>312</v>
      </c>
      <c r="C534" s="44" t="s">
        <v>1352</v>
      </c>
      <c r="D534" s="37"/>
      <c r="E534" s="38" t="s">
        <v>1234</v>
      </c>
      <c r="F534" s="38">
        <v>0</v>
      </c>
      <c r="G534" s="38" t="s">
        <v>1235</v>
      </c>
      <c r="H534" s="38">
        <v>830</v>
      </c>
      <c r="I534" s="38">
        <v>0</v>
      </c>
      <c r="J534" s="37"/>
    </row>
    <row r="535" spans="1:10" ht="27" customHeight="1" outlineLevel="1" x14ac:dyDescent="0.25">
      <c r="A535" s="9" t="s">
        <v>1335</v>
      </c>
      <c r="B535" s="35" t="s">
        <v>312</v>
      </c>
      <c r="C535" s="44" t="s">
        <v>1358</v>
      </c>
      <c r="D535" s="37"/>
      <c r="E535" s="38" t="e">
        <v>#N/A</v>
      </c>
      <c r="F535" s="38">
        <v>0</v>
      </c>
      <c r="G535" s="38" t="s">
        <v>1235</v>
      </c>
      <c r="H535" s="38" t="e">
        <v>#N/A</v>
      </c>
      <c r="I535" s="38" t="e">
        <v>#N/A</v>
      </c>
      <c r="J535" s="37"/>
    </row>
    <row r="536" spans="1:10" ht="27" customHeight="1" outlineLevel="1" x14ac:dyDescent="0.25">
      <c r="A536" s="9" t="s">
        <v>1335</v>
      </c>
      <c r="B536" s="35" t="s">
        <v>312</v>
      </c>
      <c r="C536" s="44" t="s">
        <v>1359</v>
      </c>
      <c r="D536" s="37"/>
      <c r="E536" s="38" t="s">
        <v>1234</v>
      </c>
      <c r="F536" s="38">
        <v>0</v>
      </c>
      <c r="G536" s="38" t="s">
        <v>1235</v>
      </c>
      <c r="H536" s="38">
        <v>2527</v>
      </c>
      <c r="I536" s="38">
        <v>0</v>
      </c>
      <c r="J536" s="37"/>
    </row>
    <row r="537" spans="1:10" ht="27" customHeight="1" x14ac:dyDescent="0.25">
      <c r="A537" s="9">
        <v>5</v>
      </c>
      <c r="B537" s="62" t="s">
        <v>314</v>
      </c>
      <c r="C537" s="31" t="s">
        <v>315</v>
      </c>
      <c r="D537" s="40"/>
      <c r="E537" s="32" t="s">
        <v>31</v>
      </c>
      <c r="F537" s="33" t="s">
        <v>1231</v>
      </c>
      <c r="G537" s="34">
        <v>350</v>
      </c>
      <c r="H537" s="34">
        <v>511</v>
      </c>
      <c r="I537" s="43"/>
      <c r="J537" s="34">
        <v>0</v>
      </c>
    </row>
    <row r="538" spans="1:10" ht="27" customHeight="1" outlineLevel="1" x14ac:dyDescent="0.25">
      <c r="A538" s="9" t="s">
        <v>1335</v>
      </c>
      <c r="B538" s="35" t="s">
        <v>314</v>
      </c>
      <c r="C538" s="44" t="s">
        <v>1352</v>
      </c>
      <c r="D538" s="37"/>
      <c r="E538" s="38" t="s">
        <v>1234</v>
      </c>
      <c r="F538" s="38">
        <v>0</v>
      </c>
      <c r="G538" s="38" t="s">
        <v>1235</v>
      </c>
      <c r="H538" s="38">
        <v>830</v>
      </c>
      <c r="I538" s="38">
        <v>0</v>
      </c>
      <c r="J538" s="37"/>
    </row>
    <row r="539" spans="1:10" ht="27" customHeight="1" outlineLevel="1" x14ac:dyDescent="0.25">
      <c r="A539" s="9" t="s">
        <v>1335</v>
      </c>
      <c r="B539" s="35" t="s">
        <v>314</v>
      </c>
      <c r="C539" s="44" t="s">
        <v>1357</v>
      </c>
      <c r="D539" s="37"/>
      <c r="E539" s="38" t="s">
        <v>1243</v>
      </c>
      <c r="F539" s="38">
        <v>0</v>
      </c>
      <c r="G539" s="38" t="s">
        <v>1235</v>
      </c>
      <c r="H539" s="38">
        <v>319</v>
      </c>
      <c r="I539" s="38">
        <v>0</v>
      </c>
      <c r="J539" s="37"/>
    </row>
    <row r="540" spans="1:10" ht="27" customHeight="1" x14ac:dyDescent="0.25">
      <c r="A540" s="9">
        <v>5</v>
      </c>
      <c r="B540" s="62" t="s">
        <v>316</v>
      </c>
      <c r="C540" s="31" t="s">
        <v>317</v>
      </c>
      <c r="D540" s="40"/>
      <c r="E540" s="32" t="s">
        <v>31</v>
      </c>
      <c r="F540" s="33" t="s">
        <v>1231</v>
      </c>
      <c r="G540" s="34">
        <v>360</v>
      </c>
      <c r="H540" s="34">
        <v>526</v>
      </c>
      <c r="I540" s="43"/>
      <c r="J540" s="34">
        <v>0</v>
      </c>
    </row>
    <row r="541" spans="1:10" ht="27" customHeight="1" outlineLevel="1" x14ac:dyDescent="0.25">
      <c r="A541" s="9" t="s">
        <v>1335</v>
      </c>
      <c r="B541" s="35" t="s">
        <v>316</v>
      </c>
      <c r="C541" s="44" t="s">
        <v>1352</v>
      </c>
      <c r="D541" s="37"/>
      <c r="E541" s="38" t="s">
        <v>1234</v>
      </c>
      <c r="F541" s="38">
        <v>0</v>
      </c>
      <c r="G541" s="38" t="s">
        <v>1235</v>
      </c>
      <c r="H541" s="38">
        <v>830</v>
      </c>
      <c r="I541" s="38">
        <v>0</v>
      </c>
      <c r="J541" s="37"/>
    </row>
    <row r="542" spans="1:10" ht="27" customHeight="1" outlineLevel="1" x14ac:dyDescent="0.25">
      <c r="A542" s="9" t="s">
        <v>1335</v>
      </c>
      <c r="B542" s="35" t="s">
        <v>316</v>
      </c>
      <c r="C542" s="44" t="s">
        <v>1358</v>
      </c>
      <c r="D542" s="37"/>
      <c r="E542" s="38" t="e">
        <v>#N/A</v>
      </c>
      <c r="F542" s="38">
        <v>0</v>
      </c>
      <c r="G542" s="38" t="s">
        <v>1235</v>
      </c>
      <c r="H542" s="38" t="e">
        <v>#N/A</v>
      </c>
      <c r="I542" s="38" t="e">
        <v>#N/A</v>
      </c>
      <c r="J542" s="37"/>
    </row>
    <row r="543" spans="1:10" ht="27" customHeight="1" outlineLevel="1" x14ac:dyDescent="0.25">
      <c r="A543" s="9" t="s">
        <v>1335</v>
      </c>
      <c r="B543" s="35" t="s">
        <v>316</v>
      </c>
      <c r="C543" s="44" t="s">
        <v>1359</v>
      </c>
      <c r="D543" s="37"/>
      <c r="E543" s="38" t="s">
        <v>1234</v>
      </c>
      <c r="F543" s="38">
        <v>0</v>
      </c>
      <c r="G543" s="38" t="s">
        <v>1235</v>
      </c>
      <c r="H543" s="38">
        <v>2527</v>
      </c>
      <c r="I543" s="38">
        <v>0</v>
      </c>
      <c r="J543" s="37"/>
    </row>
    <row r="544" spans="1:10" ht="27" customHeight="1" x14ac:dyDescent="0.25">
      <c r="A544" s="9">
        <v>5</v>
      </c>
      <c r="B544" s="62" t="s">
        <v>318</v>
      </c>
      <c r="C544" s="31" t="s">
        <v>319</v>
      </c>
      <c r="D544" s="40"/>
      <c r="E544" s="32" t="s">
        <v>31</v>
      </c>
      <c r="F544" s="33" t="s">
        <v>1231</v>
      </c>
      <c r="G544" s="34">
        <v>420</v>
      </c>
      <c r="H544" s="34">
        <v>613</v>
      </c>
      <c r="I544" s="43"/>
      <c r="J544" s="34">
        <v>0</v>
      </c>
    </row>
    <row r="545" spans="1:10" ht="27" customHeight="1" outlineLevel="1" x14ac:dyDescent="0.25">
      <c r="A545" s="9" t="s">
        <v>1335</v>
      </c>
      <c r="B545" s="35" t="s">
        <v>318</v>
      </c>
      <c r="C545" s="44" t="s">
        <v>1352</v>
      </c>
      <c r="D545" s="37"/>
      <c r="E545" s="38" t="s">
        <v>1234</v>
      </c>
      <c r="F545" s="38">
        <v>0</v>
      </c>
      <c r="G545" s="38" t="s">
        <v>1235</v>
      </c>
      <c r="H545" s="38">
        <v>830</v>
      </c>
      <c r="I545" s="38">
        <v>0</v>
      </c>
      <c r="J545" s="37"/>
    </row>
    <row r="546" spans="1:10" ht="27" customHeight="1" outlineLevel="1" x14ac:dyDescent="0.25">
      <c r="A546" s="9" t="s">
        <v>1335</v>
      </c>
      <c r="B546" s="35" t="s">
        <v>318</v>
      </c>
      <c r="C546" s="44" t="s">
        <v>1358</v>
      </c>
      <c r="D546" s="37"/>
      <c r="E546" s="38" t="e">
        <v>#N/A</v>
      </c>
      <c r="F546" s="38">
        <v>0</v>
      </c>
      <c r="G546" s="38" t="s">
        <v>1235</v>
      </c>
      <c r="H546" s="38" t="e">
        <v>#N/A</v>
      </c>
      <c r="I546" s="38" t="e">
        <v>#N/A</v>
      </c>
      <c r="J546" s="37"/>
    </row>
    <row r="547" spans="1:10" ht="27" customHeight="1" outlineLevel="1" x14ac:dyDescent="0.25">
      <c r="A547" s="9" t="s">
        <v>1335</v>
      </c>
      <c r="B547" s="35" t="s">
        <v>318</v>
      </c>
      <c r="C547" s="44" t="s">
        <v>1359</v>
      </c>
      <c r="D547" s="37"/>
      <c r="E547" s="38" t="s">
        <v>1234</v>
      </c>
      <c r="F547" s="38">
        <v>0</v>
      </c>
      <c r="G547" s="38" t="s">
        <v>1235</v>
      </c>
      <c r="H547" s="38">
        <v>2527</v>
      </c>
      <c r="I547" s="38">
        <v>0</v>
      </c>
      <c r="J547" s="37"/>
    </row>
    <row r="548" spans="1:10" ht="27" customHeight="1" x14ac:dyDescent="0.25">
      <c r="A548" s="9">
        <v>5</v>
      </c>
      <c r="B548" s="62" t="s">
        <v>320</v>
      </c>
      <c r="C548" s="31" t="s">
        <v>321</v>
      </c>
      <c r="D548" s="40"/>
      <c r="E548" s="32" t="s">
        <v>31</v>
      </c>
      <c r="F548" s="33" t="s">
        <v>1231</v>
      </c>
      <c r="G548" s="34">
        <v>150</v>
      </c>
      <c r="H548" s="34">
        <v>219</v>
      </c>
      <c r="I548" s="43"/>
      <c r="J548" s="34">
        <v>0</v>
      </c>
    </row>
    <row r="549" spans="1:10" ht="27" customHeight="1" outlineLevel="1" x14ac:dyDescent="0.25">
      <c r="A549" s="9" t="s">
        <v>1335</v>
      </c>
      <c r="B549" s="35" t="s">
        <v>320</v>
      </c>
      <c r="C549" s="44" t="s">
        <v>1333</v>
      </c>
      <c r="D549" s="37"/>
      <c r="E549" s="38" t="s">
        <v>1234</v>
      </c>
      <c r="F549" s="38">
        <v>0</v>
      </c>
      <c r="G549" s="38" t="s">
        <v>1235</v>
      </c>
      <c r="H549" s="38">
        <v>261</v>
      </c>
      <c r="I549" s="38">
        <v>0</v>
      </c>
      <c r="J549" s="37"/>
    </row>
    <row r="550" spans="1:10" ht="27" customHeight="1" outlineLevel="1" x14ac:dyDescent="0.25">
      <c r="A550" s="9" t="s">
        <v>1335</v>
      </c>
      <c r="B550" s="35" t="s">
        <v>320</v>
      </c>
      <c r="C550" s="44" t="s">
        <v>1311</v>
      </c>
      <c r="D550" s="37"/>
      <c r="E550" s="38" t="s">
        <v>1234</v>
      </c>
      <c r="F550" s="38">
        <v>0</v>
      </c>
      <c r="G550" s="38" t="s">
        <v>1235</v>
      </c>
      <c r="H550" s="38">
        <v>80</v>
      </c>
      <c r="I550" s="38">
        <v>0</v>
      </c>
      <c r="J550" s="37"/>
    </row>
    <row r="551" spans="1:10" ht="27" customHeight="1" outlineLevel="1" x14ac:dyDescent="0.25">
      <c r="A551" s="9" t="s">
        <v>1335</v>
      </c>
      <c r="B551" s="35" t="s">
        <v>320</v>
      </c>
      <c r="C551" s="39" t="s">
        <v>1237</v>
      </c>
      <c r="D551" s="37"/>
      <c r="E551" s="38" t="s">
        <v>1234</v>
      </c>
      <c r="F551" s="38">
        <v>0</v>
      </c>
      <c r="G551" s="38" t="s">
        <v>1235</v>
      </c>
      <c r="H551" s="38">
        <v>388</v>
      </c>
      <c r="I551" s="38">
        <v>0</v>
      </c>
      <c r="J551" s="37"/>
    </row>
    <row r="552" spans="1:10" ht="27" customHeight="1" outlineLevel="1" x14ac:dyDescent="0.25">
      <c r="A552" s="9" t="s">
        <v>1335</v>
      </c>
      <c r="B552" s="35" t="s">
        <v>320</v>
      </c>
      <c r="C552" s="39" t="s">
        <v>1314</v>
      </c>
      <c r="D552" s="37"/>
      <c r="E552" s="38" t="s">
        <v>1234</v>
      </c>
      <c r="F552" s="38">
        <v>0</v>
      </c>
      <c r="G552" s="38" t="s">
        <v>1235</v>
      </c>
      <c r="H552" s="38">
        <v>2160</v>
      </c>
      <c r="I552" s="38">
        <v>0</v>
      </c>
      <c r="J552" s="37"/>
    </row>
    <row r="553" spans="1:10" ht="27" customHeight="1" outlineLevel="1" x14ac:dyDescent="0.25">
      <c r="A553" s="9" t="s">
        <v>1335</v>
      </c>
      <c r="B553" s="35" t="s">
        <v>320</v>
      </c>
      <c r="C553" s="44" t="s">
        <v>1337</v>
      </c>
      <c r="D553" s="37"/>
      <c r="E553" s="38" t="s">
        <v>1270</v>
      </c>
      <c r="F553" s="38">
        <v>0</v>
      </c>
      <c r="G553" s="38">
        <v>701</v>
      </c>
      <c r="H553" s="38">
        <v>701</v>
      </c>
      <c r="I553" s="38">
        <v>0</v>
      </c>
      <c r="J553" s="37"/>
    </row>
    <row r="554" spans="1:10" ht="27" customHeight="1" outlineLevel="1" x14ac:dyDescent="0.25">
      <c r="A554" s="9" t="s">
        <v>1335</v>
      </c>
      <c r="B554" s="35" t="s">
        <v>320</v>
      </c>
      <c r="C554" s="44" t="s">
        <v>1338</v>
      </c>
      <c r="D554" s="37"/>
      <c r="E554" s="38" t="s">
        <v>1234</v>
      </c>
      <c r="F554" s="38">
        <v>0</v>
      </c>
      <c r="G554" s="38" t="s">
        <v>1235</v>
      </c>
      <c r="H554" s="38">
        <v>1117</v>
      </c>
      <c r="I554" s="38">
        <v>0</v>
      </c>
      <c r="J554" s="37"/>
    </row>
    <row r="555" spans="1:10" ht="27" customHeight="1" outlineLevel="1" x14ac:dyDescent="0.25">
      <c r="A555" s="9" t="s">
        <v>1335</v>
      </c>
      <c r="B555" s="35" t="s">
        <v>320</v>
      </c>
      <c r="C555" s="44" t="s">
        <v>1252</v>
      </c>
      <c r="D555" s="37"/>
      <c r="E555" s="38" t="s">
        <v>1234</v>
      </c>
      <c r="F555" s="38">
        <v>0</v>
      </c>
      <c r="G555" s="38" t="s">
        <v>1235</v>
      </c>
      <c r="H555" s="38">
        <v>158</v>
      </c>
      <c r="I555" s="38">
        <v>0</v>
      </c>
      <c r="J555" s="37"/>
    </row>
    <row r="556" spans="1:10" ht="27" customHeight="1" outlineLevel="1" x14ac:dyDescent="0.25">
      <c r="A556" s="9" t="s">
        <v>1335</v>
      </c>
      <c r="B556" s="35" t="s">
        <v>320</v>
      </c>
      <c r="C556" s="44" t="s">
        <v>1309</v>
      </c>
      <c r="D556" s="37"/>
      <c r="E556" s="38" t="s">
        <v>1234</v>
      </c>
      <c r="F556" s="38">
        <v>0</v>
      </c>
      <c r="G556" s="38" t="s">
        <v>1235</v>
      </c>
      <c r="H556" s="38">
        <v>2354</v>
      </c>
      <c r="I556" s="38">
        <v>0</v>
      </c>
      <c r="J556" s="37"/>
    </row>
    <row r="557" spans="1:10" ht="27" customHeight="1" outlineLevel="1" x14ac:dyDescent="0.25">
      <c r="A557" s="9" t="s">
        <v>1335</v>
      </c>
      <c r="B557" s="35" t="s">
        <v>320</v>
      </c>
      <c r="C557" s="66" t="s">
        <v>1257</v>
      </c>
      <c r="D557" s="37"/>
      <c r="E557" s="38" t="s">
        <v>1234</v>
      </c>
      <c r="F557" s="38">
        <v>0</v>
      </c>
      <c r="G557" s="38" t="s">
        <v>1235</v>
      </c>
      <c r="H557" s="38">
        <v>3104</v>
      </c>
      <c r="I557" s="38">
        <v>0</v>
      </c>
      <c r="J557" s="37"/>
    </row>
    <row r="558" spans="1:10" ht="18.75" customHeight="1" x14ac:dyDescent="0.25">
      <c r="A558" s="9">
        <v>5</v>
      </c>
      <c r="B558" s="61" t="s">
        <v>322</v>
      </c>
      <c r="C558" s="13" t="s">
        <v>323</v>
      </c>
      <c r="D558" s="48"/>
      <c r="E558" s="49"/>
      <c r="F558" s="50" t="s">
        <v>1230</v>
      </c>
      <c r="G558" s="52"/>
      <c r="H558" s="52"/>
      <c r="I558" s="50" t="s">
        <v>1230</v>
      </c>
      <c r="J558" s="50" t="s">
        <v>1230</v>
      </c>
    </row>
    <row r="559" spans="1:10" ht="27" customHeight="1" x14ac:dyDescent="0.25">
      <c r="A559" s="9">
        <v>5</v>
      </c>
      <c r="B559" s="62" t="s">
        <v>324</v>
      </c>
      <c r="C559" s="31" t="s">
        <v>325</v>
      </c>
      <c r="D559" s="40"/>
      <c r="E559" s="32" t="s">
        <v>326</v>
      </c>
      <c r="F559" s="33">
        <v>27</v>
      </c>
      <c r="G559" s="34">
        <v>100</v>
      </c>
      <c r="H559" s="34">
        <v>146</v>
      </c>
      <c r="I559" s="43"/>
      <c r="J559" s="34">
        <v>3942</v>
      </c>
    </row>
    <row r="560" spans="1:10" ht="27" customHeight="1" outlineLevel="1" x14ac:dyDescent="0.25">
      <c r="A560" s="9" t="s">
        <v>1335</v>
      </c>
      <c r="B560" s="35" t="s">
        <v>324</v>
      </c>
      <c r="C560" s="39" t="s">
        <v>1360</v>
      </c>
      <c r="D560" s="37"/>
      <c r="E560" s="38" t="s">
        <v>1234</v>
      </c>
      <c r="F560" s="38">
        <v>8.1000000000000003E-2</v>
      </c>
      <c r="G560" s="38" t="s">
        <v>1235</v>
      </c>
      <c r="H560" s="38">
        <v>675</v>
      </c>
      <c r="I560" s="38">
        <v>54.675000000000004</v>
      </c>
      <c r="J560" s="37"/>
    </row>
    <row r="561" spans="1:10" ht="27" customHeight="1" outlineLevel="1" x14ac:dyDescent="0.25">
      <c r="A561" s="9" t="s">
        <v>1335</v>
      </c>
      <c r="B561" s="35" t="s">
        <v>324</v>
      </c>
      <c r="C561" s="39" t="s">
        <v>1361</v>
      </c>
      <c r="D561" s="37"/>
      <c r="E561" s="38" t="s">
        <v>1234</v>
      </c>
      <c r="F561" s="38">
        <v>2.7E-2</v>
      </c>
      <c r="G561" s="38" t="s">
        <v>1235</v>
      </c>
      <c r="H561" s="38">
        <v>644</v>
      </c>
      <c r="I561" s="38">
        <v>17.387999999999998</v>
      </c>
      <c r="J561" s="37"/>
    </row>
    <row r="562" spans="1:10" ht="27" customHeight="1" x14ac:dyDescent="0.25">
      <c r="A562" s="9">
        <v>5</v>
      </c>
      <c r="B562" s="62" t="s">
        <v>327</v>
      </c>
      <c r="C562" s="31" t="s">
        <v>328</v>
      </c>
      <c r="D562" s="40"/>
      <c r="E562" s="32" t="s">
        <v>326</v>
      </c>
      <c r="F562" s="33">
        <v>21</v>
      </c>
      <c r="G562" s="34">
        <v>1000</v>
      </c>
      <c r="H562" s="34">
        <v>1460</v>
      </c>
      <c r="I562" s="43"/>
      <c r="J562" s="34">
        <v>30660</v>
      </c>
    </row>
    <row r="563" spans="1:10" ht="27" customHeight="1" outlineLevel="1" x14ac:dyDescent="0.25">
      <c r="A563" s="9" t="s">
        <v>1335</v>
      </c>
      <c r="B563" s="35" t="s">
        <v>327</v>
      </c>
      <c r="C563" s="44" t="s">
        <v>1362</v>
      </c>
      <c r="D563" s="37"/>
      <c r="E563" s="38" t="s">
        <v>1270</v>
      </c>
      <c r="F563" s="38">
        <v>21</v>
      </c>
      <c r="G563" s="38" t="s">
        <v>1235</v>
      </c>
      <c r="H563" s="38">
        <v>317</v>
      </c>
      <c r="I563" s="38">
        <v>6657</v>
      </c>
      <c r="J563" s="37"/>
    </row>
    <row r="564" spans="1:10" ht="27" customHeight="1" outlineLevel="1" x14ac:dyDescent="0.25">
      <c r="A564" s="9" t="s">
        <v>1335</v>
      </c>
      <c r="B564" s="35" t="s">
        <v>327</v>
      </c>
      <c r="C564" s="44" t="s">
        <v>1363</v>
      </c>
      <c r="D564" s="37"/>
      <c r="E564" s="38" t="s">
        <v>1234</v>
      </c>
      <c r="F564" s="38">
        <v>21</v>
      </c>
      <c r="G564" s="38" t="s">
        <v>1235</v>
      </c>
      <c r="H564" s="38">
        <v>364</v>
      </c>
      <c r="I564" s="38">
        <v>7644</v>
      </c>
      <c r="J564" s="37"/>
    </row>
    <row r="565" spans="1:10" ht="27" customHeight="1" x14ac:dyDescent="0.25">
      <c r="A565" s="9">
        <v>5</v>
      </c>
      <c r="B565" s="62" t="s">
        <v>329</v>
      </c>
      <c r="C565" s="31" t="s">
        <v>330</v>
      </c>
      <c r="D565" s="40"/>
      <c r="E565" s="32" t="s">
        <v>326</v>
      </c>
      <c r="F565" s="33">
        <v>5</v>
      </c>
      <c r="G565" s="34">
        <v>700</v>
      </c>
      <c r="H565" s="34">
        <v>1022</v>
      </c>
      <c r="I565" s="43"/>
      <c r="J565" s="34">
        <v>5110</v>
      </c>
    </row>
    <row r="566" spans="1:10" ht="27" customHeight="1" outlineLevel="1" x14ac:dyDescent="0.25">
      <c r="A566" s="9" t="s">
        <v>1335</v>
      </c>
      <c r="B566" s="35" t="s">
        <v>329</v>
      </c>
      <c r="C566" s="44" t="s">
        <v>1362</v>
      </c>
      <c r="D566" s="37"/>
      <c r="E566" s="38" t="s">
        <v>1270</v>
      </c>
      <c r="F566" s="38">
        <v>5</v>
      </c>
      <c r="G566" s="38" t="s">
        <v>1235</v>
      </c>
      <c r="H566" s="38">
        <v>317</v>
      </c>
      <c r="I566" s="38">
        <v>1585</v>
      </c>
      <c r="J566" s="37"/>
    </row>
    <row r="567" spans="1:10" ht="27" customHeight="1" outlineLevel="1" x14ac:dyDescent="0.25">
      <c r="A567" s="9" t="s">
        <v>1335</v>
      </c>
      <c r="B567" s="35" t="s">
        <v>329</v>
      </c>
      <c r="C567" s="44" t="s">
        <v>1363</v>
      </c>
      <c r="D567" s="37"/>
      <c r="E567" s="38" t="s">
        <v>1234</v>
      </c>
      <c r="F567" s="38">
        <v>5</v>
      </c>
      <c r="G567" s="38" t="s">
        <v>1235</v>
      </c>
      <c r="H567" s="38">
        <v>364</v>
      </c>
      <c r="I567" s="38">
        <v>1820</v>
      </c>
      <c r="J567" s="37"/>
    </row>
    <row r="568" spans="1:10" ht="27" customHeight="1" outlineLevel="1" x14ac:dyDescent="0.25">
      <c r="A568" s="9" t="s">
        <v>1335</v>
      </c>
      <c r="B568" s="35" t="s">
        <v>329</v>
      </c>
      <c r="C568" s="44" t="s">
        <v>1261</v>
      </c>
      <c r="D568" s="37"/>
      <c r="E568" s="38" t="s">
        <v>1234</v>
      </c>
      <c r="F568" s="38">
        <v>0.1</v>
      </c>
      <c r="G568" s="38" t="s">
        <v>1235</v>
      </c>
      <c r="H568" s="38">
        <v>115</v>
      </c>
      <c r="I568" s="38">
        <v>11.5</v>
      </c>
      <c r="J568" s="37"/>
    </row>
    <row r="569" spans="1:10" ht="27" customHeight="1" x14ac:dyDescent="0.25">
      <c r="A569" s="9">
        <v>5</v>
      </c>
      <c r="B569" s="62" t="s">
        <v>331</v>
      </c>
      <c r="C569" s="31" t="s">
        <v>332</v>
      </c>
      <c r="D569" s="40"/>
      <c r="E569" s="32" t="s">
        <v>326</v>
      </c>
      <c r="F569" s="33" t="s">
        <v>1231</v>
      </c>
      <c r="G569" s="34">
        <v>300</v>
      </c>
      <c r="H569" s="34">
        <v>438</v>
      </c>
      <c r="I569" s="43"/>
      <c r="J569" s="34">
        <v>0</v>
      </c>
    </row>
    <row r="570" spans="1:10" ht="27" customHeight="1" outlineLevel="1" x14ac:dyDescent="0.25">
      <c r="A570" s="9" t="s">
        <v>1335</v>
      </c>
      <c r="B570" s="35" t="s">
        <v>331</v>
      </c>
      <c r="C570" s="44" t="s">
        <v>1362</v>
      </c>
      <c r="D570" s="37"/>
      <c r="E570" s="38" t="s">
        <v>1270</v>
      </c>
      <c r="F570" s="38">
        <v>0</v>
      </c>
      <c r="G570" s="38" t="s">
        <v>1235</v>
      </c>
      <c r="H570" s="38">
        <v>317</v>
      </c>
      <c r="I570" s="38">
        <v>0</v>
      </c>
      <c r="J570" s="37"/>
    </row>
    <row r="571" spans="1:10" ht="27" customHeight="1" outlineLevel="1" x14ac:dyDescent="0.25">
      <c r="A571" s="9" t="s">
        <v>1335</v>
      </c>
      <c r="B571" s="35" t="s">
        <v>331</v>
      </c>
      <c r="C571" s="44" t="s">
        <v>1363</v>
      </c>
      <c r="D571" s="37"/>
      <c r="E571" s="38" t="s">
        <v>1234</v>
      </c>
      <c r="F571" s="38">
        <v>0</v>
      </c>
      <c r="G571" s="38" t="s">
        <v>1235</v>
      </c>
      <c r="H571" s="38">
        <v>364</v>
      </c>
      <c r="I571" s="38">
        <v>0</v>
      </c>
      <c r="J571" s="37"/>
    </row>
    <row r="572" spans="1:10" ht="27" customHeight="1" x14ac:dyDescent="0.25">
      <c r="A572" s="9">
        <v>5</v>
      </c>
      <c r="B572" s="62" t="s">
        <v>333</v>
      </c>
      <c r="C572" s="31" t="s">
        <v>334</v>
      </c>
      <c r="D572" s="40"/>
      <c r="E572" s="32" t="s">
        <v>28</v>
      </c>
      <c r="F572" s="33" t="s">
        <v>1231</v>
      </c>
      <c r="G572" s="34">
        <v>200</v>
      </c>
      <c r="H572" s="34">
        <v>292</v>
      </c>
      <c r="I572" s="43"/>
      <c r="J572" s="34">
        <v>0</v>
      </c>
    </row>
    <row r="573" spans="1:10" ht="27" customHeight="1" outlineLevel="1" x14ac:dyDescent="0.25">
      <c r="A573" s="9" t="s">
        <v>1335</v>
      </c>
      <c r="B573" s="35" t="s">
        <v>333</v>
      </c>
      <c r="C573" s="44" t="s">
        <v>1364</v>
      </c>
      <c r="D573" s="37"/>
      <c r="E573" s="38" t="s">
        <v>1243</v>
      </c>
      <c r="F573" s="38">
        <v>0</v>
      </c>
      <c r="G573" s="38" t="s">
        <v>1235</v>
      </c>
      <c r="H573" s="38">
        <v>89</v>
      </c>
      <c r="I573" s="38">
        <v>0</v>
      </c>
      <c r="J573" s="37"/>
    </row>
    <row r="574" spans="1:10" ht="27" customHeight="1" outlineLevel="1" x14ac:dyDescent="0.25">
      <c r="A574" s="9" t="s">
        <v>1335</v>
      </c>
      <c r="B574" s="35" t="s">
        <v>333</v>
      </c>
      <c r="C574" s="44" t="s">
        <v>1272</v>
      </c>
      <c r="D574" s="37"/>
      <c r="E574" s="38" t="s">
        <v>1234</v>
      </c>
      <c r="F574" s="38">
        <v>0</v>
      </c>
      <c r="G574" s="38" t="s">
        <v>1235</v>
      </c>
      <c r="H574" s="38">
        <v>153</v>
      </c>
      <c r="I574" s="38">
        <v>0</v>
      </c>
      <c r="J574" s="37"/>
    </row>
    <row r="575" spans="1:10" ht="27" customHeight="1" x14ac:dyDescent="0.25">
      <c r="A575" s="9">
        <v>5</v>
      </c>
      <c r="B575" s="62" t="s">
        <v>335</v>
      </c>
      <c r="C575" s="31" t="s">
        <v>336</v>
      </c>
      <c r="D575" s="40"/>
      <c r="E575" s="32" t="s">
        <v>326</v>
      </c>
      <c r="F575" s="33" t="s">
        <v>1231</v>
      </c>
      <c r="G575" s="34">
        <v>1200</v>
      </c>
      <c r="H575" s="34">
        <v>1752</v>
      </c>
      <c r="I575" s="43"/>
      <c r="J575" s="34">
        <v>0</v>
      </c>
    </row>
    <row r="576" spans="1:10" ht="27" customHeight="1" x14ac:dyDescent="0.25">
      <c r="A576" s="9">
        <v>5</v>
      </c>
      <c r="B576" s="62" t="s">
        <v>337</v>
      </c>
      <c r="C576" s="31" t="s">
        <v>338</v>
      </c>
      <c r="D576" s="40"/>
      <c r="E576" s="32" t="s">
        <v>31</v>
      </c>
      <c r="F576" s="33" t="s">
        <v>1231</v>
      </c>
      <c r="G576" s="34">
        <v>120</v>
      </c>
      <c r="H576" s="34">
        <v>175</v>
      </c>
      <c r="I576" s="43"/>
      <c r="J576" s="34">
        <v>0</v>
      </c>
    </row>
    <row r="577" spans="1:10" ht="27" customHeight="1" outlineLevel="1" x14ac:dyDescent="0.25">
      <c r="A577" s="9" t="s">
        <v>1335</v>
      </c>
      <c r="B577" s="35" t="s">
        <v>337</v>
      </c>
      <c r="C577" s="39" t="s">
        <v>1365</v>
      </c>
      <c r="D577" s="37"/>
      <c r="E577" s="38" t="s">
        <v>1234</v>
      </c>
      <c r="F577" s="38">
        <v>0</v>
      </c>
      <c r="G577" s="38" t="s">
        <v>1235</v>
      </c>
      <c r="H577" s="38">
        <v>205</v>
      </c>
      <c r="I577" s="38">
        <v>0</v>
      </c>
      <c r="J577" s="37"/>
    </row>
    <row r="578" spans="1:10" ht="27" customHeight="1" outlineLevel="1" x14ac:dyDescent="0.25">
      <c r="A578" s="9" t="s">
        <v>1335</v>
      </c>
      <c r="B578" s="35" t="s">
        <v>337</v>
      </c>
      <c r="C578" s="39" t="s">
        <v>1366</v>
      </c>
      <c r="D578" s="37"/>
      <c r="E578" s="38" t="s">
        <v>1234</v>
      </c>
      <c r="F578" s="38">
        <v>0</v>
      </c>
      <c r="G578" s="38" t="s">
        <v>1235</v>
      </c>
      <c r="H578" s="38">
        <v>444</v>
      </c>
      <c r="I578" s="38">
        <v>0</v>
      </c>
      <c r="J578" s="37"/>
    </row>
    <row r="579" spans="1:10" ht="27" customHeight="1" x14ac:dyDescent="0.25">
      <c r="A579" s="9">
        <v>5</v>
      </c>
      <c r="B579" s="62" t="s">
        <v>339</v>
      </c>
      <c r="C579" s="31" t="s">
        <v>340</v>
      </c>
      <c r="D579" s="40"/>
      <c r="E579" s="32" t="s">
        <v>28</v>
      </c>
      <c r="F579" s="33" t="s">
        <v>1231</v>
      </c>
      <c r="G579" s="34">
        <v>500</v>
      </c>
      <c r="H579" s="34">
        <v>730</v>
      </c>
      <c r="I579" s="43"/>
      <c r="J579" s="34">
        <v>0</v>
      </c>
    </row>
    <row r="580" spans="1:10" ht="27" customHeight="1" outlineLevel="1" x14ac:dyDescent="0.25">
      <c r="A580" s="9" t="s">
        <v>1335</v>
      </c>
      <c r="B580" s="35" t="s">
        <v>339</v>
      </c>
      <c r="C580" s="44" t="s">
        <v>1362</v>
      </c>
      <c r="D580" s="37"/>
      <c r="E580" s="38" t="s">
        <v>1270</v>
      </c>
      <c r="F580" s="38">
        <v>0</v>
      </c>
      <c r="G580" s="38" t="s">
        <v>1235</v>
      </c>
      <c r="H580" s="38">
        <v>317</v>
      </c>
      <c r="I580" s="38">
        <v>0</v>
      </c>
      <c r="J580" s="37"/>
    </row>
    <row r="581" spans="1:10" ht="27" customHeight="1" outlineLevel="1" x14ac:dyDescent="0.25">
      <c r="A581" s="9" t="s">
        <v>1335</v>
      </c>
      <c r="B581" s="35" t="s">
        <v>339</v>
      </c>
      <c r="C581" s="44" t="s">
        <v>1363</v>
      </c>
      <c r="D581" s="37"/>
      <c r="E581" s="38" t="s">
        <v>1234</v>
      </c>
      <c r="F581" s="38">
        <v>0</v>
      </c>
      <c r="G581" s="38" t="s">
        <v>1235</v>
      </c>
      <c r="H581" s="38">
        <v>364</v>
      </c>
      <c r="I581" s="38">
        <v>0</v>
      </c>
      <c r="J581" s="37"/>
    </row>
    <row r="582" spans="1:10" ht="18.75" customHeight="1" x14ac:dyDescent="0.25">
      <c r="A582" s="23"/>
      <c r="B582" s="61" t="s">
        <v>341</v>
      </c>
      <c r="C582" s="12" t="s">
        <v>342</v>
      </c>
      <c r="D582" s="48"/>
      <c r="E582" s="49"/>
      <c r="F582" s="50" t="s">
        <v>1230</v>
      </c>
      <c r="G582" s="52"/>
      <c r="H582" s="52"/>
      <c r="I582" s="50" t="s">
        <v>1230</v>
      </c>
      <c r="J582" s="50" t="s">
        <v>1230</v>
      </c>
    </row>
    <row r="583" spans="1:10" ht="27" customHeight="1" x14ac:dyDescent="0.25">
      <c r="A583" s="9">
        <v>3</v>
      </c>
      <c r="B583" s="62" t="s">
        <v>343</v>
      </c>
      <c r="C583" s="31" t="s">
        <v>344</v>
      </c>
      <c r="D583" s="40"/>
      <c r="E583" s="32" t="s">
        <v>31</v>
      </c>
      <c r="F583" s="33">
        <v>7</v>
      </c>
      <c r="G583" s="34">
        <v>500</v>
      </c>
      <c r="H583" s="34">
        <v>730</v>
      </c>
      <c r="I583" s="43"/>
      <c r="J583" s="34">
        <v>5110</v>
      </c>
    </row>
    <row r="584" spans="1:10" ht="27" customHeight="1" outlineLevel="1" x14ac:dyDescent="0.25">
      <c r="A584" s="9" t="s">
        <v>73</v>
      </c>
      <c r="B584" s="35" t="s">
        <v>343</v>
      </c>
      <c r="C584" s="44" t="s">
        <v>1367</v>
      </c>
      <c r="D584" s="37"/>
      <c r="E584" s="38" t="s">
        <v>1234</v>
      </c>
      <c r="F584" s="38">
        <v>7</v>
      </c>
      <c r="G584" s="38" t="s">
        <v>1235</v>
      </c>
      <c r="H584" s="38">
        <v>390</v>
      </c>
      <c r="I584" s="38">
        <v>2730</v>
      </c>
      <c r="J584" s="37"/>
    </row>
    <row r="585" spans="1:10" ht="27" customHeight="1" outlineLevel="1" x14ac:dyDescent="0.25">
      <c r="A585" s="9" t="s">
        <v>73</v>
      </c>
      <c r="B585" s="35" t="s">
        <v>343</v>
      </c>
      <c r="C585" s="44" t="s">
        <v>1261</v>
      </c>
      <c r="D585" s="37"/>
      <c r="E585" s="38" t="s">
        <v>1234</v>
      </c>
      <c r="F585" s="38">
        <v>0.14000000000000001</v>
      </c>
      <c r="G585" s="38" t="s">
        <v>1235</v>
      </c>
      <c r="H585" s="38">
        <v>115</v>
      </c>
      <c r="I585" s="38">
        <v>16.100000000000001</v>
      </c>
      <c r="J585" s="37"/>
    </row>
    <row r="586" spans="1:10" ht="27" customHeight="1" outlineLevel="1" x14ac:dyDescent="0.25">
      <c r="A586" s="9" t="s">
        <v>73</v>
      </c>
      <c r="B586" s="35" t="s">
        <v>343</v>
      </c>
      <c r="C586" s="39" t="s">
        <v>1292</v>
      </c>
      <c r="D586" s="37"/>
      <c r="E586" s="38" t="s">
        <v>1243</v>
      </c>
      <c r="F586" s="38">
        <v>9.7999999999999989</v>
      </c>
      <c r="G586" s="38" t="s">
        <v>1235</v>
      </c>
      <c r="H586" s="38">
        <v>75</v>
      </c>
      <c r="I586" s="38">
        <v>734.99999999999989</v>
      </c>
      <c r="J586" s="37"/>
    </row>
    <row r="587" spans="1:10" ht="27" customHeight="1" outlineLevel="1" x14ac:dyDescent="0.25">
      <c r="A587" s="9" t="s">
        <v>73</v>
      </c>
      <c r="B587" s="35" t="s">
        <v>343</v>
      </c>
      <c r="C587" s="44" t="s">
        <v>1368</v>
      </c>
      <c r="D587" s="37"/>
      <c r="E587" s="38" t="s">
        <v>1234</v>
      </c>
      <c r="F587" s="38">
        <v>7</v>
      </c>
      <c r="G587" s="38" t="s">
        <v>1235</v>
      </c>
      <c r="H587" s="38">
        <v>620</v>
      </c>
      <c r="I587" s="38">
        <v>4340</v>
      </c>
      <c r="J587" s="37"/>
    </row>
    <row r="588" spans="1:10" ht="27" customHeight="1" outlineLevel="1" x14ac:dyDescent="0.25">
      <c r="A588" s="9" t="s">
        <v>73</v>
      </c>
      <c r="B588" s="35" t="s">
        <v>343</v>
      </c>
      <c r="C588" s="44" t="s">
        <v>1369</v>
      </c>
      <c r="D588" s="37"/>
      <c r="E588" s="38" t="s">
        <v>1234</v>
      </c>
      <c r="F588" s="38">
        <v>7</v>
      </c>
      <c r="G588" s="38" t="s">
        <v>1235</v>
      </c>
      <c r="H588" s="38">
        <v>797</v>
      </c>
      <c r="I588" s="38">
        <v>5579</v>
      </c>
      <c r="J588" s="37"/>
    </row>
    <row r="589" spans="1:10" ht="27" customHeight="1" outlineLevel="1" x14ac:dyDescent="0.25">
      <c r="A589" s="9" t="s">
        <v>73</v>
      </c>
      <c r="B589" s="35" t="s">
        <v>343</v>
      </c>
      <c r="C589" s="44" t="s">
        <v>1370</v>
      </c>
      <c r="D589" s="37"/>
      <c r="E589" s="38" t="s">
        <v>1234</v>
      </c>
      <c r="F589" s="38">
        <v>7</v>
      </c>
      <c r="G589" s="38" t="s">
        <v>1235</v>
      </c>
      <c r="H589" s="38">
        <v>53</v>
      </c>
      <c r="I589" s="38">
        <v>371</v>
      </c>
      <c r="J589" s="37"/>
    </row>
    <row r="590" spans="1:10" ht="27" customHeight="1" outlineLevel="1" x14ac:dyDescent="0.25">
      <c r="A590" s="9" t="s">
        <v>73</v>
      </c>
      <c r="B590" s="35" t="s">
        <v>343</v>
      </c>
      <c r="C590" s="44" t="s">
        <v>1371</v>
      </c>
      <c r="D590" s="37"/>
      <c r="E590" s="38" t="s">
        <v>1234</v>
      </c>
      <c r="F590" s="38">
        <v>0.35000000000000003</v>
      </c>
      <c r="G590" s="38" t="s">
        <v>1235</v>
      </c>
      <c r="H590" s="38">
        <v>151</v>
      </c>
      <c r="I590" s="38">
        <v>52.850000000000009</v>
      </c>
      <c r="J590" s="37"/>
    </row>
    <row r="591" spans="1:10" ht="27" customHeight="1" outlineLevel="1" x14ac:dyDescent="0.25">
      <c r="A591" s="9" t="s">
        <v>73</v>
      </c>
      <c r="B591" s="35" t="s">
        <v>343</v>
      </c>
      <c r="C591" s="44" t="s">
        <v>1372</v>
      </c>
      <c r="D591" s="37"/>
      <c r="E591" s="38" t="s">
        <v>1234</v>
      </c>
      <c r="F591" s="38">
        <v>0.14000000000000001</v>
      </c>
      <c r="G591" s="38" t="s">
        <v>1235</v>
      </c>
      <c r="H591" s="38">
        <v>131</v>
      </c>
      <c r="I591" s="38">
        <v>18.340000000000003</v>
      </c>
      <c r="J591" s="37"/>
    </row>
    <row r="592" spans="1:10" ht="27" customHeight="1" x14ac:dyDescent="0.25">
      <c r="A592" s="9">
        <v>5</v>
      </c>
      <c r="B592" s="62" t="s">
        <v>345</v>
      </c>
      <c r="C592" s="31" t="s">
        <v>1167</v>
      </c>
      <c r="D592" s="40"/>
      <c r="E592" s="32" t="s">
        <v>28</v>
      </c>
      <c r="F592" s="33" t="s">
        <v>1231</v>
      </c>
      <c r="G592" s="34">
        <v>700</v>
      </c>
      <c r="H592" s="34">
        <v>1022</v>
      </c>
      <c r="I592" s="43"/>
      <c r="J592" s="34">
        <v>0</v>
      </c>
    </row>
    <row r="593" spans="1:10" ht="27" customHeight="1" outlineLevel="1" x14ac:dyDescent="0.25">
      <c r="A593" s="9" t="s">
        <v>1335</v>
      </c>
      <c r="B593" s="35" t="s">
        <v>345</v>
      </c>
      <c r="C593" s="44" t="s">
        <v>1362</v>
      </c>
      <c r="D593" s="37"/>
      <c r="E593" s="38" t="s">
        <v>1270</v>
      </c>
      <c r="F593" s="38">
        <v>0</v>
      </c>
      <c r="G593" s="38" t="s">
        <v>1235</v>
      </c>
      <c r="H593" s="38">
        <v>317</v>
      </c>
      <c r="I593" s="38">
        <v>0</v>
      </c>
      <c r="J593" s="37"/>
    </row>
    <row r="594" spans="1:10" ht="27" customHeight="1" x14ac:dyDescent="0.25">
      <c r="A594" s="9">
        <v>5</v>
      </c>
      <c r="B594" s="62" t="s">
        <v>346</v>
      </c>
      <c r="C594" s="31" t="s">
        <v>1168</v>
      </c>
      <c r="D594" s="40"/>
      <c r="E594" s="32" t="s">
        <v>28</v>
      </c>
      <c r="F594" s="33" t="s">
        <v>1231</v>
      </c>
      <c r="G594" s="34">
        <v>650</v>
      </c>
      <c r="H594" s="34">
        <v>949</v>
      </c>
      <c r="I594" s="43"/>
      <c r="J594" s="34">
        <v>0</v>
      </c>
    </row>
    <row r="595" spans="1:10" ht="27" customHeight="1" outlineLevel="1" x14ac:dyDescent="0.25">
      <c r="A595" s="9" t="s">
        <v>1335</v>
      </c>
      <c r="B595" s="35" t="s">
        <v>346</v>
      </c>
      <c r="C595" s="44" t="s">
        <v>1362</v>
      </c>
      <c r="D595" s="37"/>
      <c r="E595" s="38" t="s">
        <v>1270</v>
      </c>
      <c r="F595" s="38">
        <v>0</v>
      </c>
      <c r="G595" s="38" t="s">
        <v>1235</v>
      </c>
      <c r="H595" s="38">
        <v>317</v>
      </c>
      <c r="I595" s="38">
        <v>0</v>
      </c>
      <c r="J595" s="37"/>
    </row>
    <row r="596" spans="1:10" ht="27" customHeight="1" outlineLevel="1" x14ac:dyDescent="0.25">
      <c r="A596" s="9" t="s">
        <v>1335</v>
      </c>
      <c r="B596" s="35" t="s">
        <v>346</v>
      </c>
      <c r="C596" s="39" t="s">
        <v>1373</v>
      </c>
      <c r="D596" s="37"/>
      <c r="E596" s="38" t="s">
        <v>1234</v>
      </c>
      <c r="F596" s="38">
        <v>0</v>
      </c>
      <c r="G596" s="38" t="s">
        <v>1235</v>
      </c>
      <c r="H596" s="38">
        <v>2084</v>
      </c>
      <c r="I596" s="38">
        <v>0</v>
      </c>
      <c r="J596" s="37"/>
    </row>
    <row r="597" spans="1:10" ht="27" customHeight="1" x14ac:dyDescent="0.25">
      <c r="A597" s="9">
        <v>5</v>
      </c>
      <c r="B597" s="62" t="s">
        <v>347</v>
      </c>
      <c r="C597" s="31" t="s">
        <v>348</v>
      </c>
      <c r="D597" s="40"/>
      <c r="E597" s="32" t="s">
        <v>28</v>
      </c>
      <c r="F597" s="33" t="s">
        <v>1231</v>
      </c>
      <c r="G597" s="34">
        <v>250</v>
      </c>
      <c r="H597" s="34">
        <v>365</v>
      </c>
      <c r="I597" s="43"/>
      <c r="J597" s="34">
        <v>0</v>
      </c>
    </row>
    <row r="598" spans="1:10" ht="27" customHeight="1" outlineLevel="1" x14ac:dyDescent="0.25">
      <c r="A598" s="9" t="s">
        <v>1335</v>
      </c>
      <c r="B598" s="35" t="s">
        <v>347</v>
      </c>
      <c r="C598" s="44" t="s">
        <v>1374</v>
      </c>
      <c r="D598" s="37"/>
      <c r="E598" s="38" t="e">
        <v>#N/A</v>
      </c>
      <c r="F598" s="38">
        <v>0</v>
      </c>
      <c r="G598" s="38" t="s">
        <v>1235</v>
      </c>
      <c r="H598" s="38" t="e">
        <v>#N/A</v>
      </c>
      <c r="I598" s="38" t="e">
        <v>#N/A</v>
      </c>
      <c r="J598" s="37"/>
    </row>
    <row r="599" spans="1:10" ht="27" customHeight="1" outlineLevel="1" x14ac:dyDescent="0.25">
      <c r="A599" s="9" t="s">
        <v>1335</v>
      </c>
      <c r="B599" s="35" t="s">
        <v>347</v>
      </c>
      <c r="C599" s="39" t="s">
        <v>1375</v>
      </c>
      <c r="D599" s="37"/>
      <c r="E599" s="38" t="s">
        <v>1234</v>
      </c>
      <c r="F599" s="38">
        <v>0</v>
      </c>
      <c r="G599" s="38" t="s">
        <v>1235</v>
      </c>
      <c r="H599" s="38">
        <v>436</v>
      </c>
      <c r="I599" s="38">
        <v>0</v>
      </c>
      <c r="J599" s="37"/>
    </row>
    <row r="600" spans="1:10" ht="18.75" customHeight="1" x14ac:dyDescent="0.25">
      <c r="A600" s="23"/>
      <c r="B600" s="61" t="s">
        <v>349</v>
      </c>
      <c r="C600" s="12" t="s">
        <v>350</v>
      </c>
      <c r="D600" s="48"/>
      <c r="E600" s="49"/>
      <c r="F600" s="52"/>
      <c r="G600" s="52"/>
      <c r="H600" s="52"/>
      <c r="I600" s="50" t="s">
        <v>1230</v>
      </c>
      <c r="J600" s="50" t="s">
        <v>1230</v>
      </c>
    </row>
    <row r="601" spans="1:10" ht="27" customHeight="1" x14ac:dyDescent="0.25">
      <c r="A601" s="9">
        <v>5</v>
      </c>
      <c r="B601" s="62" t="s">
        <v>351</v>
      </c>
      <c r="C601" s="31" t="s">
        <v>352</v>
      </c>
      <c r="D601" s="40"/>
      <c r="E601" s="32" t="s">
        <v>273</v>
      </c>
      <c r="F601" s="33" t="s">
        <v>1231</v>
      </c>
      <c r="G601" s="34">
        <v>500</v>
      </c>
      <c r="H601" s="34">
        <v>730</v>
      </c>
      <c r="I601" s="43"/>
      <c r="J601" s="34">
        <v>0</v>
      </c>
    </row>
    <row r="602" spans="1:10" ht="27" customHeight="1" outlineLevel="1" x14ac:dyDescent="0.25">
      <c r="A602" s="9" t="s">
        <v>1335</v>
      </c>
      <c r="B602" s="35" t="s">
        <v>351</v>
      </c>
      <c r="C602" s="44" t="s">
        <v>1261</v>
      </c>
      <c r="D602" s="37"/>
      <c r="E602" s="38" t="s">
        <v>1234</v>
      </c>
      <c r="F602" s="38">
        <v>0</v>
      </c>
      <c r="G602" s="38" t="s">
        <v>1235</v>
      </c>
      <c r="H602" s="38">
        <v>115</v>
      </c>
      <c r="I602" s="38">
        <v>0</v>
      </c>
      <c r="J602" s="37"/>
    </row>
    <row r="603" spans="1:10" ht="27" customHeight="1" x14ac:dyDescent="0.25">
      <c r="A603" s="9">
        <v>5</v>
      </c>
      <c r="B603" s="62" t="s">
        <v>353</v>
      </c>
      <c r="C603" s="31" t="s">
        <v>354</v>
      </c>
      <c r="D603" s="40"/>
      <c r="E603" s="32" t="s">
        <v>11</v>
      </c>
      <c r="F603" s="33" t="s">
        <v>1231</v>
      </c>
      <c r="G603" s="34">
        <v>800</v>
      </c>
      <c r="H603" s="34">
        <v>1168</v>
      </c>
      <c r="I603" s="43"/>
      <c r="J603" s="34">
        <v>0</v>
      </c>
    </row>
    <row r="604" spans="1:10" ht="27" customHeight="1" outlineLevel="1" x14ac:dyDescent="0.25">
      <c r="A604" s="9" t="s">
        <v>1335</v>
      </c>
      <c r="B604" s="35" t="s">
        <v>353</v>
      </c>
      <c r="C604" s="44" t="s">
        <v>1376</v>
      </c>
      <c r="D604" s="37"/>
      <c r="E604" s="38" t="s">
        <v>1234</v>
      </c>
      <c r="F604" s="38">
        <v>0</v>
      </c>
      <c r="G604" s="38" t="s">
        <v>1235</v>
      </c>
      <c r="H604" s="38">
        <v>77</v>
      </c>
      <c r="I604" s="38">
        <v>0</v>
      </c>
      <c r="J604" s="37"/>
    </row>
    <row r="605" spans="1:10" ht="27" customHeight="1" outlineLevel="1" x14ac:dyDescent="0.25">
      <c r="A605" s="9" t="s">
        <v>1335</v>
      </c>
      <c r="B605" s="35" t="s">
        <v>353</v>
      </c>
      <c r="C605" s="44" t="s">
        <v>1251</v>
      </c>
      <c r="D605" s="37"/>
      <c r="E605" s="38" t="s">
        <v>1234</v>
      </c>
      <c r="F605" s="38">
        <v>0</v>
      </c>
      <c r="G605" s="38" t="s">
        <v>1235</v>
      </c>
      <c r="H605" s="38">
        <v>110</v>
      </c>
      <c r="I605" s="38">
        <v>0</v>
      </c>
      <c r="J605" s="37"/>
    </row>
    <row r="606" spans="1:10" ht="27" customHeight="1" outlineLevel="1" x14ac:dyDescent="0.25">
      <c r="A606" s="9" t="s">
        <v>1335</v>
      </c>
      <c r="B606" s="35" t="s">
        <v>353</v>
      </c>
      <c r="C606" s="44" t="s">
        <v>1252</v>
      </c>
      <c r="D606" s="37"/>
      <c r="E606" s="38" t="s">
        <v>1234</v>
      </c>
      <c r="F606" s="38">
        <v>0</v>
      </c>
      <c r="G606" s="38" t="s">
        <v>1235</v>
      </c>
      <c r="H606" s="38">
        <v>158</v>
      </c>
      <c r="I606" s="38">
        <v>0</v>
      </c>
      <c r="J606" s="37"/>
    </row>
    <row r="607" spans="1:10" ht="27" customHeight="1" outlineLevel="1" x14ac:dyDescent="0.25">
      <c r="A607" s="9" t="s">
        <v>1335</v>
      </c>
      <c r="B607" s="35" t="s">
        <v>353</v>
      </c>
      <c r="C607" s="44" t="s">
        <v>1377</v>
      </c>
      <c r="D607" s="37"/>
      <c r="E607" s="38" t="s">
        <v>1234</v>
      </c>
      <c r="F607" s="38">
        <v>0</v>
      </c>
      <c r="G607" s="38" t="s">
        <v>1235</v>
      </c>
      <c r="H607" s="38">
        <v>867</v>
      </c>
      <c r="I607" s="38">
        <v>0</v>
      </c>
      <c r="J607" s="37"/>
    </row>
    <row r="608" spans="1:10" ht="27" customHeight="1" outlineLevel="1" x14ac:dyDescent="0.25">
      <c r="A608" s="9" t="s">
        <v>1335</v>
      </c>
      <c r="B608" s="35" t="s">
        <v>353</v>
      </c>
      <c r="C608" s="44" t="s">
        <v>1250</v>
      </c>
      <c r="D608" s="37"/>
      <c r="E608" s="38" t="s">
        <v>1234</v>
      </c>
      <c r="F608" s="38">
        <v>0</v>
      </c>
      <c r="G608" s="38" t="s">
        <v>1235</v>
      </c>
      <c r="H608" s="38">
        <v>225</v>
      </c>
      <c r="I608" s="38">
        <v>0</v>
      </c>
      <c r="J608" s="37"/>
    </row>
    <row r="609" spans="1:10" ht="27" customHeight="1" outlineLevel="1" x14ac:dyDescent="0.25">
      <c r="A609" s="9" t="s">
        <v>1335</v>
      </c>
      <c r="B609" s="35" t="s">
        <v>353</v>
      </c>
      <c r="C609" s="44" t="s">
        <v>1378</v>
      </c>
      <c r="D609" s="37"/>
      <c r="E609" s="38" t="e">
        <v>#N/A</v>
      </c>
      <c r="F609" s="38">
        <v>0</v>
      </c>
      <c r="G609" s="38" t="s">
        <v>1235</v>
      </c>
      <c r="H609" s="38" t="e">
        <v>#N/A</v>
      </c>
      <c r="I609" s="38" t="e">
        <v>#N/A</v>
      </c>
      <c r="J609" s="37"/>
    </row>
    <row r="610" spans="1:10" ht="27" customHeight="1" outlineLevel="1" x14ac:dyDescent="0.25">
      <c r="A610" s="9" t="s">
        <v>1335</v>
      </c>
      <c r="B610" s="35" t="s">
        <v>353</v>
      </c>
      <c r="C610" s="44" t="s">
        <v>1242</v>
      </c>
      <c r="D610" s="37"/>
      <c r="E610" s="38" t="s">
        <v>1243</v>
      </c>
      <c r="F610" s="38">
        <v>0</v>
      </c>
      <c r="G610" s="38" t="s">
        <v>1235</v>
      </c>
      <c r="H610" s="38">
        <v>810</v>
      </c>
      <c r="I610" s="38">
        <v>0</v>
      </c>
      <c r="J610" s="37"/>
    </row>
    <row r="611" spans="1:10" ht="27" customHeight="1" x14ac:dyDescent="0.25">
      <c r="A611" s="9">
        <v>4</v>
      </c>
      <c r="B611" s="62" t="s">
        <v>355</v>
      </c>
      <c r="C611" s="31" t="s">
        <v>356</v>
      </c>
      <c r="D611" s="40"/>
      <c r="E611" s="32" t="s">
        <v>11</v>
      </c>
      <c r="F611" s="33" t="s">
        <v>1231</v>
      </c>
      <c r="G611" s="34">
        <v>300</v>
      </c>
      <c r="H611" s="34">
        <v>438</v>
      </c>
      <c r="I611" s="43"/>
      <c r="J611" s="34">
        <v>0</v>
      </c>
    </row>
    <row r="612" spans="1:10" ht="27" customHeight="1" outlineLevel="1" x14ac:dyDescent="0.25">
      <c r="A612" s="9" t="s">
        <v>1322</v>
      </c>
      <c r="B612" s="35" t="s">
        <v>355</v>
      </c>
      <c r="C612" s="44" t="s">
        <v>1379</v>
      </c>
      <c r="D612" s="37"/>
      <c r="E612" s="38" t="s">
        <v>1256</v>
      </c>
      <c r="F612" s="38">
        <v>0</v>
      </c>
      <c r="G612" s="38" t="s">
        <v>1235</v>
      </c>
      <c r="H612" s="38">
        <v>2275</v>
      </c>
      <c r="I612" s="38">
        <v>0</v>
      </c>
      <c r="J612" s="37"/>
    </row>
    <row r="613" spans="1:10" ht="27" customHeight="1" outlineLevel="1" x14ac:dyDescent="0.25">
      <c r="A613" s="9" t="s">
        <v>1322</v>
      </c>
      <c r="B613" s="35" t="s">
        <v>355</v>
      </c>
      <c r="C613" s="44" t="s">
        <v>1326</v>
      </c>
      <c r="D613" s="37"/>
      <c r="E613" s="38" t="s">
        <v>1234</v>
      </c>
      <c r="F613" s="38">
        <v>0</v>
      </c>
      <c r="G613" s="38" t="s">
        <v>1235</v>
      </c>
      <c r="H613" s="38">
        <v>2987</v>
      </c>
      <c r="I613" s="38">
        <v>0</v>
      </c>
      <c r="J613" s="37"/>
    </row>
    <row r="614" spans="1:10" ht="27" customHeight="1" outlineLevel="1" x14ac:dyDescent="0.25">
      <c r="A614" s="9" t="s">
        <v>1322</v>
      </c>
      <c r="B614" s="35" t="s">
        <v>355</v>
      </c>
      <c r="C614" s="44" t="s">
        <v>1250</v>
      </c>
      <c r="D614" s="37"/>
      <c r="E614" s="38" t="s">
        <v>1234</v>
      </c>
      <c r="F614" s="38">
        <v>0</v>
      </c>
      <c r="G614" s="38" t="s">
        <v>1235</v>
      </c>
      <c r="H614" s="38">
        <v>225</v>
      </c>
      <c r="I614" s="38">
        <v>0</v>
      </c>
      <c r="J614" s="37"/>
    </row>
    <row r="615" spans="1:10" ht="27" customHeight="1" outlineLevel="1" x14ac:dyDescent="0.25">
      <c r="A615" s="9" t="s">
        <v>1322</v>
      </c>
      <c r="B615" s="35" t="s">
        <v>355</v>
      </c>
      <c r="C615" s="44" t="s">
        <v>1313</v>
      </c>
      <c r="D615" s="37"/>
      <c r="E615" s="38" t="s">
        <v>1234</v>
      </c>
      <c r="F615" s="38">
        <v>0</v>
      </c>
      <c r="G615" s="38" t="s">
        <v>1235</v>
      </c>
      <c r="H615" s="38">
        <v>907</v>
      </c>
      <c r="I615" s="38">
        <v>0</v>
      </c>
      <c r="J615" s="37"/>
    </row>
    <row r="616" spans="1:10" ht="27" customHeight="1" outlineLevel="1" x14ac:dyDescent="0.25">
      <c r="A616" s="9" t="s">
        <v>1322</v>
      </c>
      <c r="B616" s="35" t="s">
        <v>355</v>
      </c>
      <c r="C616" s="44" t="s">
        <v>1242</v>
      </c>
      <c r="D616" s="37"/>
      <c r="E616" s="38" t="s">
        <v>1243</v>
      </c>
      <c r="F616" s="38">
        <v>0</v>
      </c>
      <c r="G616" s="38" t="s">
        <v>1235</v>
      </c>
      <c r="H616" s="38">
        <v>810</v>
      </c>
      <c r="I616" s="38">
        <v>0</v>
      </c>
      <c r="J616" s="37"/>
    </row>
    <row r="617" spans="1:10" ht="27" customHeight="1" outlineLevel="1" x14ac:dyDescent="0.25">
      <c r="A617" s="9" t="s">
        <v>1322</v>
      </c>
      <c r="B617" s="35" t="s">
        <v>355</v>
      </c>
      <c r="C617" s="44" t="s">
        <v>1378</v>
      </c>
      <c r="D617" s="37"/>
      <c r="E617" s="38" t="e">
        <v>#N/A</v>
      </c>
      <c r="F617" s="38">
        <v>0</v>
      </c>
      <c r="G617" s="38" t="s">
        <v>1235</v>
      </c>
      <c r="H617" s="38" t="e">
        <v>#N/A</v>
      </c>
      <c r="I617" s="38" t="e">
        <v>#N/A</v>
      </c>
      <c r="J617" s="37"/>
    </row>
    <row r="618" spans="1:10" ht="27" customHeight="1" outlineLevel="1" x14ac:dyDescent="0.25">
      <c r="A618" s="9" t="s">
        <v>1322</v>
      </c>
      <c r="B618" s="35" t="s">
        <v>355</v>
      </c>
      <c r="C618" s="44" t="s">
        <v>1309</v>
      </c>
      <c r="D618" s="37"/>
      <c r="E618" s="38" t="s">
        <v>1234</v>
      </c>
      <c r="F618" s="38">
        <v>0</v>
      </c>
      <c r="G618" s="38" t="s">
        <v>1235</v>
      </c>
      <c r="H618" s="38">
        <v>2354</v>
      </c>
      <c r="I618" s="38">
        <v>0</v>
      </c>
      <c r="J618" s="37"/>
    </row>
    <row r="619" spans="1:10" ht="27" customHeight="1" outlineLevel="1" x14ac:dyDescent="0.25">
      <c r="A619" s="9" t="s">
        <v>1322</v>
      </c>
      <c r="B619" s="35" t="s">
        <v>355</v>
      </c>
      <c r="C619" s="44" t="s">
        <v>1252</v>
      </c>
      <c r="D619" s="37"/>
      <c r="E619" s="38" t="s">
        <v>1234</v>
      </c>
      <c r="F619" s="38">
        <v>0</v>
      </c>
      <c r="G619" s="38" t="s">
        <v>1235</v>
      </c>
      <c r="H619" s="38">
        <v>158</v>
      </c>
      <c r="I619" s="38">
        <v>0</v>
      </c>
      <c r="J619" s="37"/>
    </row>
    <row r="620" spans="1:10" ht="27" customHeight="1" outlineLevel="1" x14ac:dyDescent="0.25">
      <c r="A620" s="9" t="s">
        <v>1322</v>
      </c>
      <c r="B620" s="35" t="s">
        <v>355</v>
      </c>
      <c r="C620" s="44" t="s">
        <v>1333</v>
      </c>
      <c r="D620" s="37"/>
      <c r="E620" s="38" t="s">
        <v>1234</v>
      </c>
      <c r="F620" s="38">
        <v>0</v>
      </c>
      <c r="G620" s="38" t="s">
        <v>1235</v>
      </c>
      <c r="H620" s="38">
        <v>261</v>
      </c>
      <c r="I620" s="38">
        <v>0</v>
      </c>
      <c r="J620" s="37"/>
    </row>
    <row r="621" spans="1:10" ht="27" customHeight="1" x14ac:dyDescent="0.25">
      <c r="A621" s="9">
        <v>5</v>
      </c>
      <c r="B621" s="62" t="s">
        <v>357</v>
      </c>
      <c r="C621" s="31" t="s">
        <v>358</v>
      </c>
      <c r="D621" s="40"/>
      <c r="E621" s="32" t="s">
        <v>11</v>
      </c>
      <c r="F621" s="33" t="s">
        <v>1231</v>
      </c>
      <c r="G621" s="34">
        <v>269</v>
      </c>
      <c r="H621" s="34">
        <v>393</v>
      </c>
      <c r="I621" s="43"/>
      <c r="J621" s="34">
        <v>0</v>
      </c>
    </row>
    <row r="622" spans="1:10" ht="27" customHeight="1" outlineLevel="1" x14ac:dyDescent="0.25">
      <c r="A622" s="9" t="s">
        <v>1335</v>
      </c>
      <c r="B622" s="35" t="s">
        <v>357</v>
      </c>
      <c r="C622" s="44" t="s">
        <v>1332</v>
      </c>
      <c r="D622" s="37"/>
      <c r="E622" s="38" t="s">
        <v>1234</v>
      </c>
      <c r="F622" s="38">
        <v>0</v>
      </c>
      <c r="G622" s="38" t="s">
        <v>1235</v>
      </c>
      <c r="H622" s="38">
        <v>261</v>
      </c>
      <c r="I622" s="38">
        <v>0</v>
      </c>
      <c r="J622" s="37"/>
    </row>
    <row r="623" spans="1:10" ht="27" customHeight="1" outlineLevel="1" x14ac:dyDescent="0.25">
      <c r="A623" s="9" t="s">
        <v>1335</v>
      </c>
      <c r="B623" s="35" t="s">
        <v>357</v>
      </c>
      <c r="C623" s="44" t="s">
        <v>1380</v>
      </c>
      <c r="D623" s="37"/>
      <c r="E623" s="38" t="s">
        <v>1234</v>
      </c>
      <c r="F623" s="38" t="s">
        <v>1235</v>
      </c>
      <c r="G623" s="38" t="s">
        <v>1235</v>
      </c>
      <c r="H623" s="38">
        <v>7399</v>
      </c>
      <c r="I623" s="38">
        <v>0</v>
      </c>
      <c r="J623" s="37"/>
    </row>
    <row r="624" spans="1:10" ht="27" customHeight="1" outlineLevel="1" x14ac:dyDescent="0.25">
      <c r="A624" s="9" t="s">
        <v>1335</v>
      </c>
      <c r="B624" s="35" t="s">
        <v>357</v>
      </c>
      <c r="C624" s="44" t="s">
        <v>1251</v>
      </c>
      <c r="D624" s="37"/>
      <c r="E624" s="38" t="s">
        <v>1234</v>
      </c>
      <c r="F624" s="38">
        <v>0</v>
      </c>
      <c r="G624" s="38" t="s">
        <v>1235</v>
      </c>
      <c r="H624" s="38">
        <v>110</v>
      </c>
      <c r="I624" s="38">
        <v>0</v>
      </c>
      <c r="J624" s="37"/>
    </row>
    <row r="625" spans="1:10" ht="27" customHeight="1" outlineLevel="1" x14ac:dyDescent="0.25">
      <c r="A625" s="9" t="s">
        <v>1335</v>
      </c>
      <c r="B625" s="35" t="s">
        <v>357</v>
      </c>
      <c r="C625" s="44" t="s">
        <v>1250</v>
      </c>
      <c r="D625" s="37"/>
      <c r="E625" s="38" t="s">
        <v>1234</v>
      </c>
      <c r="F625" s="38">
        <v>0</v>
      </c>
      <c r="G625" s="38" t="s">
        <v>1235</v>
      </c>
      <c r="H625" s="38">
        <v>225</v>
      </c>
      <c r="I625" s="38">
        <v>0</v>
      </c>
      <c r="J625" s="37"/>
    </row>
    <row r="626" spans="1:10" ht="27" customHeight="1" outlineLevel="1" x14ac:dyDescent="0.25">
      <c r="A626" s="9" t="s">
        <v>1335</v>
      </c>
      <c r="B626" s="35" t="s">
        <v>357</v>
      </c>
      <c r="C626" s="67" t="s">
        <v>1252</v>
      </c>
      <c r="D626" s="37"/>
      <c r="E626" s="38" t="s">
        <v>1234</v>
      </c>
      <c r="F626" s="38">
        <v>0</v>
      </c>
      <c r="G626" s="38" t="s">
        <v>1235</v>
      </c>
      <c r="H626" s="38">
        <v>158</v>
      </c>
      <c r="I626" s="38">
        <v>0</v>
      </c>
      <c r="J626" s="37"/>
    </row>
    <row r="627" spans="1:10" ht="18.75" customHeight="1" x14ac:dyDescent="0.25">
      <c r="A627" s="23"/>
      <c r="B627" s="46"/>
      <c r="C627" s="47" t="s">
        <v>359</v>
      </c>
      <c r="D627" s="48"/>
      <c r="E627" s="49"/>
      <c r="F627" s="50" t="s">
        <v>1230</v>
      </c>
      <c r="G627" s="52"/>
      <c r="H627" s="52"/>
      <c r="I627" s="52" t="e">
        <v>#N/A</v>
      </c>
      <c r="J627" s="52">
        <v>440265.5</v>
      </c>
    </row>
    <row r="628" spans="1:10" ht="18.75" customHeight="1" x14ac:dyDescent="0.25">
      <c r="A628" s="23"/>
      <c r="B628" s="25" t="s">
        <v>360</v>
      </c>
      <c r="C628" s="10" t="s">
        <v>361</v>
      </c>
      <c r="D628" s="53"/>
      <c r="E628" s="10"/>
      <c r="F628" s="28" t="s">
        <v>1230</v>
      </c>
      <c r="G628" s="27"/>
      <c r="H628" s="29"/>
      <c r="I628" s="24" t="s">
        <v>1230</v>
      </c>
      <c r="J628" s="24" t="s">
        <v>1230</v>
      </c>
    </row>
    <row r="629" spans="1:10" ht="18.75" customHeight="1" x14ac:dyDescent="0.25">
      <c r="A629" s="23"/>
      <c r="B629" s="61" t="s">
        <v>362</v>
      </c>
      <c r="C629" s="13" t="s">
        <v>363</v>
      </c>
      <c r="D629" s="48"/>
      <c r="E629" s="68"/>
      <c r="F629" s="50" t="s">
        <v>1230</v>
      </c>
      <c r="G629" s="69"/>
      <c r="H629" s="52"/>
      <c r="I629" s="50" t="s">
        <v>1230</v>
      </c>
      <c r="J629" s="50" t="s">
        <v>1230</v>
      </c>
    </row>
    <row r="630" spans="1:10" ht="27" customHeight="1" x14ac:dyDescent="0.25">
      <c r="A630" s="9">
        <v>1</v>
      </c>
      <c r="B630" s="62" t="s">
        <v>364</v>
      </c>
      <c r="C630" s="31" t="s">
        <v>365</v>
      </c>
      <c r="D630" s="40"/>
      <c r="E630" s="32" t="s">
        <v>11</v>
      </c>
      <c r="F630" s="33">
        <v>19.350000000000001</v>
      </c>
      <c r="G630" s="34">
        <v>950</v>
      </c>
      <c r="H630" s="34">
        <v>1387</v>
      </c>
      <c r="I630" s="43"/>
      <c r="J630" s="34">
        <v>26838.45</v>
      </c>
    </row>
    <row r="631" spans="1:10" ht="27" customHeight="1" outlineLevel="1" x14ac:dyDescent="0.25">
      <c r="A631" s="9" t="s">
        <v>1232</v>
      </c>
      <c r="B631" s="35" t="s">
        <v>364</v>
      </c>
      <c r="C631" s="44" t="s">
        <v>1381</v>
      </c>
      <c r="D631" s="37"/>
      <c r="E631" s="38" t="s">
        <v>1234</v>
      </c>
      <c r="F631" s="38">
        <v>73.336500000000001</v>
      </c>
      <c r="G631" s="38" t="s">
        <v>1235</v>
      </c>
      <c r="H631" s="38">
        <v>487</v>
      </c>
      <c r="I631" s="38">
        <v>35714.875500000002</v>
      </c>
      <c r="J631" s="37"/>
    </row>
    <row r="632" spans="1:10" ht="27" customHeight="1" outlineLevel="1" x14ac:dyDescent="0.25">
      <c r="A632" s="9" t="s">
        <v>1232</v>
      </c>
      <c r="B632" s="35" t="s">
        <v>364</v>
      </c>
      <c r="C632" s="44" t="s">
        <v>1382</v>
      </c>
      <c r="D632" s="37"/>
      <c r="E632" s="38" t="s">
        <v>1234</v>
      </c>
      <c r="F632" s="38">
        <v>38.700000000000003</v>
      </c>
      <c r="G632" s="38" t="s">
        <v>1235</v>
      </c>
      <c r="H632" s="38">
        <v>669</v>
      </c>
      <c r="I632" s="38">
        <v>25890.300000000003</v>
      </c>
      <c r="J632" s="37"/>
    </row>
    <row r="633" spans="1:10" ht="27" customHeight="1" outlineLevel="1" x14ac:dyDescent="0.25">
      <c r="A633" s="9" t="s">
        <v>1232</v>
      </c>
      <c r="B633" s="35" t="s">
        <v>364</v>
      </c>
      <c r="C633" s="44" t="s">
        <v>1383</v>
      </c>
      <c r="D633" s="37"/>
      <c r="E633" s="38" t="s">
        <v>1256</v>
      </c>
      <c r="F633" s="38">
        <v>13.545</v>
      </c>
      <c r="G633" s="38" t="s">
        <v>1235</v>
      </c>
      <c r="H633" s="38">
        <v>2256</v>
      </c>
      <c r="I633" s="38">
        <v>30557.52</v>
      </c>
      <c r="J633" s="37"/>
    </row>
    <row r="634" spans="1:10" ht="27" customHeight="1" outlineLevel="1" x14ac:dyDescent="0.25">
      <c r="A634" s="9" t="s">
        <v>1232</v>
      </c>
      <c r="B634" s="35" t="s">
        <v>364</v>
      </c>
      <c r="C634" s="44" t="s">
        <v>1384</v>
      </c>
      <c r="D634" s="37"/>
      <c r="E634" s="38" t="s">
        <v>1234</v>
      </c>
      <c r="F634" s="38">
        <v>23.220000000000002</v>
      </c>
      <c r="G634" s="38" t="s">
        <v>1235</v>
      </c>
      <c r="H634" s="38">
        <v>21</v>
      </c>
      <c r="I634" s="38">
        <v>487.62000000000006</v>
      </c>
      <c r="J634" s="37"/>
    </row>
    <row r="635" spans="1:10" ht="27" customHeight="1" outlineLevel="1" x14ac:dyDescent="0.25">
      <c r="A635" s="9" t="s">
        <v>1232</v>
      </c>
      <c r="B635" s="35" t="s">
        <v>364</v>
      </c>
      <c r="C635" s="44" t="s">
        <v>1357</v>
      </c>
      <c r="D635" s="37"/>
      <c r="E635" s="38" t="s">
        <v>1243</v>
      </c>
      <c r="F635" s="38">
        <v>38.700000000000003</v>
      </c>
      <c r="G635" s="38" t="s">
        <v>1235</v>
      </c>
      <c r="H635" s="38">
        <v>319</v>
      </c>
      <c r="I635" s="38">
        <v>12345.300000000001</v>
      </c>
      <c r="J635" s="37"/>
    </row>
    <row r="636" spans="1:10" ht="27" customHeight="1" outlineLevel="1" x14ac:dyDescent="0.25">
      <c r="A636" s="9" t="s">
        <v>1232</v>
      </c>
      <c r="B636" s="35" t="s">
        <v>364</v>
      </c>
      <c r="C636" s="44" t="s">
        <v>1385</v>
      </c>
      <c r="D636" s="37"/>
      <c r="E636" s="38" t="s">
        <v>1243</v>
      </c>
      <c r="F636" s="38">
        <v>77.400000000000006</v>
      </c>
      <c r="G636" s="38" t="s">
        <v>1235</v>
      </c>
      <c r="H636" s="38">
        <v>179</v>
      </c>
      <c r="I636" s="38">
        <v>13854.6</v>
      </c>
      <c r="J636" s="37"/>
    </row>
    <row r="637" spans="1:10" ht="27" customHeight="1" outlineLevel="1" x14ac:dyDescent="0.25">
      <c r="A637" s="9" t="s">
        <v>1232</v>
      </c>
      <c r="B637" s="35" t="s">
        <v>364</v>
      </c>
      <c r="C637" s="44" t="s">
        <v>1247</v>
      </c>
      <c r="D637" s="37"/>
      <c r="E637" s="38" t="s">
        <v>1234</v>
      </c>
      <c r="F637" s="38">
        <v>0.96750000000000014</v>
      </c>
      <c r="G637" s="38" t="s">
        <v>1235</v>
      </c>
      <c r="H637" s="38">
        <v>240</v>
      </c>
      <c r="I637" s="38">
        <v>232.20000000000005</v>
      </c>
      <c r="J637" s="37"/>
    </row>
    <row r="638" spans="1:10" ht="27" customHeight="1" outlineLevel="1" x14ac:dyDescent="0.25">
      <c r="A638" s="9" t="s">
        <v>1232</v>
      </c>
      <c r="B638" s="35" t="s">
        <v>364</v>
      </c>
      <c r="C638" s="44" t="s">
        <v>1386</v>
      </c>
      <c r="D638" s="37"/>
      <c r="E638" s="38" t="s">
        <v>1234</v>
      </c>
      <c r="F638" s="38">
        <v>0.19350000000000001</v>
      </c>
      <c r="G638" s="38" t="s">
        <v>1235</v>
      </c>
      <c r="H638" s="38">
        <v>2005</v>
      </c>
      <c r="I638" s="38">
        <v>387.96750000000003</v>
      </c>
      <c r="J638" s="37"/>
    </row>
    <row r="639" spans="1:10" ht="27" customHeight="1" outlineLevel="1" x14ac:dyDescent="0.25">
      <c r="A639" s="9" t="s">
        <v>1232</v>
      </c>
      <c r="B639" s="35" t="s">
        <v>364</v>
      </c>
      <c r="C639" s="44" t="s">
        <v>1387</v>
      </c>
      <c r="D639" s="37"/>
      <c r="E639" s="38" t="s">
        <v>1388</v>
      </c>
      <c r="F639" s="38">
        <v>0.77400000000000002</v>
      </c>
      <c r="G639" s="38" t="s">
        <v>1235</v>
      </c>
      <c r="H639" s="38">
        <v>37</v>
      </c>
      <c r="I639" s="38">
        <v>28.638000000000002</v>
      </c>
      <c r="J639" s="37"/>
    </row>
    <row r="640" spans="1:10" ht="27" customHeight="1" outlineLevel="1" x14ac:dyDescent="0.25">
      <c r="A640" s="9" t="s">
        <v>1232</v>
      </c>
      <c r="B640" s="35" t="s">
        <v>364</v>
      </c>
      <c r="C640" s="39" t="s">
        <v>1237</v>
      </c>
      <c r="D640" s="37"/>
      <c r="E640" s="38" t="s">
        <v>1234</v>
      </c>
      <c r="F640" s="38">
        <v>1.1610000000000001E-2</v>
      </c>
      <c r="G640" s="38" t="s">
        <v>1235</v>
      </c>
      <c r="H640" s="38">
        <v>388</v>
      </c>
      <c r="I640" s="38">
        <v>4.5046800000000005</v>
      </c>
      <c r="J640" s="37"/>
    </row>
    <row r="641" spans="1:10" ht="27" customHeight="1" outlineLevel="1" x14ac:dyDescent="0.25">
      <c r="A641" s="9" t="s">
        <v>1232</v>
      </c>
      <c r="B641" s="35" t="s">
        <v>364</v>
      </c>
      <c r="C641" s="44" t="s">
        <v>1389</v>
      </c>
      <c r="D641" s="37"/>
      <c r="E641" s="38" t="s">
        <v>1234</v>
      </c>
      <c r="F641" s="38">
        <v>0.19350000000000001</v>
      </c>
      <c r="G641" s="38" t="s">
        <v>1235</v>
      </c>
      <c r="H641" s="38">
        <v>112</v>
      </c>
      <c r="I641" s="38">
        <v>21.672000000000001</v>
      </c>
      <c r="J641" s="37"/>
    </row>
    <row r="642" spans="1:10" ht="27" customHeight="1" outlineLevel="1" x14ac:dyDescent="0.25">
      <c r="A642" s="9" t="s">
        <v>1232</v>
      </c>
      <c r="B642" s="35" t="s">
        <v>364</v>
      </c>
      <c r="C642" s="39" t="s">
        <v>1390</v>
      </c>
      <c r="D642" s="37"/>
      <c r="E642" s="38" t="s">
        <v>1234</v>
      </c>
      <c r="F642" s="38">
        <v>0.19350000000000001</v>
      </c>
      <c r="G642" s="38" t="s">
        <v>1235</v>
      </c>
      <c r="H642" s="38">
        <v>430</v>
      </c>
      <c r="I642" s="38">
        <v>83.204999999999998</v>
      </c>
      <c r="J642" s="37"/>
    </row>
    <row r="643" spans="1:10" ht="27" customHeight="1" outlineLevel="1" x14ac:dyDescent="0.25">
      <c r="A643" s="9" t="s">
        <v>1232</v>
      </c>
      <c r="B643" s="35" t="s">
        <v>364</v>
      </c>
      <c r="C643" s="44" t="s">
        <v>1391</v>
      </c>
      <c r="D643" s="37"/>
      <c r="E643" s="38" t="s">
        <v>1234</v>
      </c>
      <c r="F643" s="38">
        <v>9.6750000000000003E-2</v>
      </c>
      <c r="G643" s="38" t="s">
        <v>1235</v>
      </c>
      <c r="H643" s="38">
        <v>269</v>
      </c>
      <c r="I643" s="38">
        <v>26.025750000000002</v>
      </c>
      <c r="J643" s="37"/>
    </row>
    <row r="644" spans="1:10" ht="27" customHeight="1" outlineLevel="1" x14ac:dyDescent="0.25">
      <c r="A644" s="9" t="s">
        <v>1232</v>
      </c>
      <c r="B644" s="35" t="s">
        <v>364</v>
      </c>
      <c r="C644" s="44" t="s">
        <v>1261</v>
      </c>
      <c r="D644" s="37"/>
      <c r="E644" s="38" t="s">
        <v>1234</v>
      </c>
      <c r="F644" s="38">
        <v>0.38700000000000001</v>
      </c>
      <c r="G644" s="38" t="s">
        <v>1235</v>
      </c>
      <c r="H644" s="38">
        <v>115</v>
      </c>
      <c r="I644" s="38">
        <v>44.505000000000003</v>
      </c>
      <c r="J644" s="37"/>
    </row>
    <row r="645" spans="1:10" ht="27" customHeight="1" outlineLevel="1" x14ac:dyDescent="0.25">
      <c r="A645" s="9" t="s">
        <v>1232</v>
      </c>
      <c r="B645" s="35" t="s">
        <v>364</v>
      </c>
      <c r="C645" s="44" t="s">
        <v>1392</v>
      </c>
      <c r="D645" s="37"/>
      <c r="E645" s="38" t="s">
        <v>1243</v>
      </c>
      <c r="F645" s="38">
        <v>9.6750000000000003E-2</v>
      </c>
      <c r="G645" s="38" t="s">
        <v>1235</v>
      </c>
      <c r="H645" s="38">
        <v>99</v>
      </c>
      <c r="I645" s="38">
        <v>9.5782500000000006</v>
      </c>
      <c r="J645" s="37"/>
    </row>
    <row r="646" spans="1:10" ht="27" customHeight="1" x14ac:dyDescent="0.25">
      <c r="A646" s="9">
        <v>1</v>
      </c>
      <c r="B646" s="62" t="s">
        <v>366</v>
      </c>
      <c r="C646" s="31" t="s">
        <v>367</v>
      </c>
      <c r="D646" s="40"/>
      <c r="E646" s="32" t="s">
        <v>31</v>
      </c>
      <c r="F646" s="33">
        <v>8.48</v>
      </c>
      <c r="G646" s="34">
        <v>200</v>
      </c>
      <c r="H646" s="34">
        <v>292</v>
      </c>
      <c r="I646" s="43"/>
      <c r="J646" s="34">
        <v>2476.1600000000003</v>
      </c>
    </row>
    <row r="647" spans="1:10" ht="27" customHeight="1" outlineLevel="1" x14ac:dyDescent="0.25">
      <c r="A647" s="9" t="s">
        <v>1232</v>
      </c>
      <c r="B647" s="35" t="s">
        <v>366</v>
      </c>
      <c r="C647" s="44" t="s">
        <v>1393</v>
      </c>
      <c r="D647" s="37"/>
      <c r="E647" s="38" t="s">
        <v>1234</v>
      </c>
      <c r="F647" s="38">
        <v>16.96</v>
      </c>
      <c r="G647" s="38" t="s">
        <v>1235</v>
      </c>
      <c r="H647" s="38">
        <v>96</v>
      </c>
      <c r="I647" s="38">
        <v>1628.16</v>
      </c>
      <c r="J647" s="37"/>
    </row>
    <row r="648" spans="1:10" ht="27" customHeight="1" outlineLevel="1" x14ac:dyDescent="0.25">
      <c r="A648" s="9" t="s">
        <v>1232</v>
      </c>
      <c r="B648" s="35" t="s">
        <v>366</v>
      </c>
      <c r="C648" s="44" t="s">
        <v>1263</v>
      </c>
      <c r="D648" s="37"/>
      <c r="E648" s="38" t="s">
        <v>1243</v>
      </c>
      <c r="F648" s="38">
        <v>21.200000000000003</v>
      </c>
      <c r="G648" s="38" t="s">
        <v>1235</v>
      </c>
      <c r="H648" s="38">
        <v>1157</v>
      </c>
      <c r="I648" s="38">
        <v>24528.400000000005</v>
      </c>
      <c r="J648" s="37"/>
    </row>
    <row r="649" spans="1:10" ht="27" customHeight="1" outlineLevel="1" x14ac:dyDescent="0.25">
      <c r="A649" s="9" t="s">
        <v>1232</v>
      </c>
      <c r="B649" s="35" t="s">
        <v>366</v>
      </c>
      <c r="C649" s="39" t="s">
        <v>1259</v>
      </c>
      <c r="D649" s="37"/>
      <c r="E649" s="38" t="s">
        <v>1243</v>
      </c>
      <c r="F649" s="38">
        <v>8.48</v>
      </c>
      <c r="G649" s="38" t="s">
        <v>1235</v>
      </c>
      <c r="H649" s="38">
        <v>109</v>
      </c>
      <c r="I649" s="38">
        <v>924.32</v>
      </c>
      <c r="J649" s="37"/>
    </row>
    <row r="650" spans="1:10" ht="27" customHeight="1" outlineLevel="1" x14ac:dyDescent="0.25">
      <c r="A650" s="9" t="s">
        <v>1232</v>
      </c>
      <c r="B650" s="35" t="s">
        <v>366</v>
      </c>
      <c r="C650" s="44" t="s">
        <v>1264</v>
      </c>
      <c r="D650" s="37"/>
      <c r="E650" s="38" t="s">
        <v>1243</v>
      </c>
      <c r="F650" s="38">
        <v>21.200000000000003</v>
      </c>
      <c r="G650" s="38" t="s">
        <v>1235</v>
      </c>
      <c r="H650" s="38">
        <v>205</v>
      </c>
      <c r="I650" s="38">
        <v>4346.0000000000009</v>
      </c>
      <c r="J650" s="37"/>
    </row>
    <row r="651" spans="1:10" ht="27" customHeight="1" outlineLevel="1" x14ac:dyDescent="0.25">
      <c r="A651" s="9" t="s">
        <v>1232</v>
      </c>
      <c r="B651" s="35" t="s">
        <v>366</v>
      </c>
      <c r="C651" s="44" t="s">
        <v>1261</v>
      </c>
      <c r="D651" s="37"/>
      <c r="E651" s="38" t="s">
        <v>1234</v>
      </c>
      <c r="F651" s="38">
        <v>0.1696</v>
      </c>
      <c r="G651" s="38" t="s">
        <v>1235</v>
      </c>
      <c r="H651" s="38">
        <v>115</v>
      </c>
      <c r="I651" s="38">
        <v>19.504000000000001</v>
      </c>
      <c r="J651" s="37"/>
    </row>
    <row r="652" spans="1:10" ht="27" customHeight="1" outlineLevel="1" x14ac:dyDescent="0.25">
      <c r="A652" s="9" t="s">
        <v>1232</v>
      </c>
      <c r="B652" s="35" t="s">
        <v>366</v>
      </c>
      <c r="C652" s="44" t="s">
        <v>1394</v>
      </c>
      <c r="D652" s="37"/>
      <c r="E652" s="38" t="s">
        <v>1234</v>
      </c>
      <c r="F652" s="38">
        <v>21.200000000000003</v>
      </c>
      <c r="G652" s="38" t="s">
        <v>1235</v>
      </c>
      <c r="H652" s="38">
        <v>331</v>
      </c>
      <c r="I652" s="38">
        <v>7017.2000000000007</v>
      </c>
      <c r="J652" s="37"/>
    </row>
    <row r="653" spans="1:10" ht="27" customHeight="1" x14ac:dyDescent="0.25">
      <c r="A653" s="9">
        <v>1</v>
      </c>
      <c r="B653" s="62" t="s">
        <v>368</v>
      </c>
      <c r="C653" s="31" t="s">
        <v>369</v>
      </c>
      <c r="D653" s="40"/>
      <c r="E653" s="32" t="s">
        <v>11</v>
      </c>
      <c r="F653" s="33" t="s">
        <v>1231</v>
      </c>
      <c r="G653" s="34">
        <v>900</v>
      </c>
      <c r="H653" s="34">
        <v>1314</v>
      </c>
      <c r="I653" s="43"/>
      <c r="J653" s="34">
        <v>0</v>
      </c>
    </row>
    <row r="654" spans="1:10" ht="27" customHeight="1" outlineLevel="1" x14ac:dyDescent="0.25">
      <c r="A654" s="9" t="s">
        <v>1232</v>
      </c>
      <c r="B654" s="35" t="s">
        <v>368</v>
      </c>
      <c r="C654" s="44" t="s">
        <v>1395</v>
      </c>
      <c r="D654" s="37"/>
      <c r="E654" s="38" t="s">
        <v>1234</v>
      </c>
      <c r="F654" s="38">
        <v>0</v>
      </c>
      <c r="G654" s="38" t="s">
        <v>1235</v>
      </c>
      <c r="H654" s="38">
        <v>25.4</v>
      </c>
      <c r="I654" s="38">
        <v>0</v>
      </c>
      <c r="J654" s="37"/>
    </row>
    <row r="655" spans="1:10" ht="27" customHeight="1" outlineLevel="1" x14ac:dyDescent="0.25">
      <c r="A655" s="9" t="s">
        <v>1232</v>
      </c>
      <c r="B655" s="35" t="s">
        <v>368</v>
      </c>
      <c r="C655" s="44" t="s">
        <v>1382</v>
      </c>
      <c r="D655" s="37"/>
      <c r="E655" s="38" t="s">
        <v>1234</v>
      </c>
      <c r="F655" s="38">
        <v>0</v>
      </c>
      <c r="G655" s="38" t="s">
        <v>1235</v>
      </c>
      <c r="H655" s="38">
        <v>669</v>
      </c>
      <c r="I655" s="38">
        <v>0</v>
      </c>
      <c r="J655" s="37"/>
    </row>
    <row r="656" spans="1:10" ht="27" customHeight="1" outlineLevel="1" x14ac:dyDescent="0.25">
      <c r="A656" s="9" t="s">
        <v>1232</v>
      </c>
      <c r="B656" s="35" t="s">
        <v>368</v>
      </c>
      <c r="C656" s="44" t="s">
        <v>1396</v>
      </c>
      <c r="D656" s="37"/>
      <c r="E656" s="38" t="s">
        <v>1234</v>
      </c>
      <c r="F656" s="38">
        <v>0</v>
      </c>
      <c r="G656" s="38" t="s">
        <v>1235</v>
      </c>
      <c r="H656" s="38">
        <v>254</v>
      </c>
      <c r="I656" s="38">
        <v>0</v>
      </c>
      <c r="J656" s="37"/>
    </row>
    <row r="657" spans="1:10" ht="27" customHeight="1" outlineLevel="1" x14ac:dyDescent="0.25">
      <c r="A657" s="9" t="s">
        <v>1232</v>
      </c>
      <c r="B657" s="35" t="s">
        <v>368</v>
      </c>
      <c r="C657" s="44" t="s">
        <v>1387</v>
      </c>
      <c r="D657" s="37"/>
      <c r="E657" s="38" t="s">
        <v>1388</v>
      </c>
      <c r="F657" s="38">
        <v>0</v>
      </c>
      <c r="G657" s="38" t="s">
        <v>1235</v>
      </c>
      <c r="H657" s="38">
        <v>37</v>
      </c>
      <c r="I657" s="38">
        <v>0</v>
      </c>
      <c r="J657" s="37"/>
    </row>
    <row r="658" spans="1:10" ht="27" customHeight="1" outlineLevel="1" x14ac:dyDescent="0.25">
      <c r="A658" s="9" t="s">
        <v>1232</v>
      </c>
      <c r="B658" s="35" t="s">
        <v>368</v>
      </c>
      <c r="C658" s="39" t="s">
        <v>1390</v>
      </c>
      <c r="D658" s="37"/>
      <c r="E658" s="38" t="s">
        <v>1234</v>
      </c>
      <c r="F658" s="38">
        <v>0</v>
      </c>
      <c r="G658" s="38" t="s">
        <v>1235</v>
      </c>
      <c r="H658" s="38">
        <v>430</v>
      </c>
      <c r="I658" s="38">
        <v>0</v>
      </c>
      <c r="J658" s="37"/>
    </row>
    <row r="659" spans="1:10" ht="27" customHeight="1" outlineLevel="1" x14ac:dyDescent="0.25">
      <c r="A659" s="9" t="s">
        <v>1232</v>
      </c>
      <c r="B659" s="35" t="s">
        <v>368</v>
      </c>
      <c r="C659" s="44" t="s">
        <v>1397</v>
      </c>
      <c r="D659" s="37"/>
      <c r="E659" s="38" t="s">
        <v>1234</v>
      </c>
      <c r="F659" s="38">
        <v>0</v>
      </c>
      <c r="G659" s="38" t="s">
        <v>1235</v>
      </c>
      <c r="H659" s="38">
        <v>201</v>
      </c>
      <c r="I659" s="38">
        <v>0</v>
      </c>
      <c r="J659" s="37"/>
    </row>
    <row r="660" spans="1:10" ht="27" customHeight="1" outlineLevel="1" x14ac:dyDescent="0.25">
      <c r="A660" s="9" t="s">
        <v>1232</v>
      </c>
      <c r="B660" s="35" t="s">
        <v>368</v>
      </c>
      <c r="C660" s="44" t="s">
        <v>1398</v>
      </c>
      <c r="D660" s="37"/>
      <c r="E660" s="38" t="s">
        <v>1234</v>
      </c>
      <c r="F660" s="38">
        <v>0</v>
      </c>
      <c r="G660" s="38" t="s">
        <v>1235</v>
      </c>
      <c r="H660" s="38">
        <v>346</v>
      </c>
      <c r="I660" s="38">
        <v>0</v>
      </c>
      <c r="J660" s="37"/>
    </row>
    <row r="661" spans="1:10" ht="27" customHeight="1" outlineLevel="1" x14ac:dyDescent="0.25">
      <c r="A661" s="9" t="s">
        <v>1232</v>
      </c>
      <c r="B661" s="35" t="s">
        <v>368</v>
      </c>
      <c r="C661" s="44" t="s">
        <v>1399</v>
      </c>
      <c r="D661" s="37"/>
      <c r="E661" s="38" t="s">
        <v>1234</v>
      </c>
      <c r="F661" s="38">
        <v>0</v>
      </c>
      <c r="G661" s="38" t="s">
        <v>1235</v>
      </c>
      <c r="H661" s="38">
        <v>188</v>
      </c>
      <c r="I661" s="38">
        <v>0</v>
      </c>
      <c r="J661" s="37"/>
    </row>
    <row r="662" spans="1:10" ht="27" customHeight="1" x14ac:dyDescent="0.25">
      <c r="A662" s="9">
        <v>1</v>
      </c>
      <c r="B662" s="62" t="s">
        <v>370</v>
      </c>
      <c r="C662" s="31" t="s">
        <v>371</v>
      </c>
      <c r="D662" s="40"/>
      <c r="E662" s="32" t="s">
        <v>11</v>
      </c>
      <c r="F662" s="33" t="s">
        <v>1231</v>
      </c>
      <c r="G662" s="34">
        <v>1320</v>
      </c>
      <c r="H662" s="34">
        <v>1927</v>
      </c>
      <c r="I662" s="43"/>
      <c r="J662" s="34">
        <v>0</v>
      </c>
    </row>
    <row r="663" spans="1:10" ht="27" customHeight="1" outlineLevel="1" x14ac:dyDescent="0.25">
      <c r="A663" s="9" t="s">
        <v>1232</v>
      </c>
      <c r="B663" s="35" t="s">
        <v>370</v>
      </c>
      <c r="C663" s="44" t="s">
        <v>1395</v>
      </c>
      <c r="D663" s="37"/>
      <c r="E663" s="38" t="s">
        <v>1234</v>
      </c>
      <c r="F663" s="38">
        <v>0</v>
      </c>
      <c r="G663" s="38" t="s">
        <v>1235</v>
      </c>
      <c r="H663" s="38">
        <v>25.4</v>
      </c>
      <c r="I663" s="38">
        <v>0</v>
      </c>
      <c r="J663" s="37"/>
    </row>
    <row r="664" spans="1:10" ht="27" customHeight="1" outlineLevel="1" x14ac:dyDescent="0.25">
      <c r="A664" s="9" t="s">
        <v>1232</v>
      </c>
      <c r="B664" s="35" t="s">
        <v>370</v>
      </c>
      <c r="C664" s="44" t="s">
        <v>1382</v>
      </c>
      <c r="D664" s="37"/>
      <c r="E664" s="38" t="s">
        <v>1234</v>
      </c>
      <c r="F664" s="38">
        <v>0</v>
      </c>
      <c r="G664" s="38" t="s">
        <v>1235</v>
      </c>
      <c r="H664" s="38">
        <v>669</v>
      </c>
      <c r="I664" s="38">
        <v>0</v>
      </c>
      <c r="J664" s="37"/>
    </row>
    <row r="665" spans="1:10" ht="27" customHeight="1" outlineLevel="1" x14ac:dyDescent="0.25">
      <c r="A665" s="9" t="s">
        <v>1232</v>
      </c>
      <c r="B665" s="35" t="s">
        <v>370</v>
      </c>
      <c r="C665" s="44" t="s">
        <v>1396</v>
      </c>
      <c r="D665" s="37"/>
      <c r="E665" s="38" t="s">
        <v>1234</v>
      </c>
      <c r="F665" s="38">
        <v>0</v>
      </c>
      <c r="G665" s="38" t="s">
        <v>1235</v>
      </c>
      <c r="H665" s="38">
        <v>254</v>
      </c>
      <c r="I665" s="38">
        <v>0</v>
      </c>
      <c r="J665" s="37"/>
    </row>
    <row r="666" spans="1:10" ht="27" customHeight="1" outlineLevel="1" x14ac:dyDescent="0.25">
      <c r="A666" s="9" t="s">
        <v>1232</v>
      </c>
      <c r="B666" s="35" t="s">
        <v>370</v>
      </c>
      <c r="C666" s="44" t="s">
        <v>1387</v>
      </c>
      <c r="D666" s="37"/>
      <c r="E666" s="38" t="s">
        <v>1388</v>
      </c>
      <c r="F666" s="38">
        <v>0</v>
      </c>
      <c r="G666" s="38" t="s">
        <v>1235</v>
      </c>
      <c r="H666" s="38">
        <v>37</v>
      </c>
      <c r="I666" s="38">
        <v>0</v>
      </c>
      <c r="J666" s="37"/>
    </row>
    <row r="667" spans="1:10" ht="27" customHeight="1" outlineLevel="1" x14ac:dyDescent="0.25">
      <c r="A667" s="9" t="s">
        <v>1232</v>
      </c>
      <c r="B667" s="35" t="s">
        <v>370</v>
      </c>
      <c r="C667" s="39" t="s">
        <v>1390</v>
      </c>
      <c r="D667" s="37"/>
      <c r="E667" s="38" t="s">
        <v>1234</v>
      </c>
      <c r="F667" s="38">
        <v>0</v>
      </c>
      <c r="G667" s="38" t="s">
        <v>1235</v>
      </c>
      <c r="H667" s="38">
        <v>430</v>
      </c>
      <c r="I667" s="38">
        <v>0</v>
      </c>
      <c r="J667" s="37"/>
    </row>
    <row r="668" spans="1:10" ht="27" customHeight="1" outlineLevel="1" x14ac:dyDescent="0.25">
      <c r="A668" s="9" t="s">
        <v>1232</v>
      </c>
      <c r="B668" s="35" t="s">
        <v>370</v>
      </c>
      <c r="C668" s="44" t="s">
        <v>1397</v>
      </c>
      <c r="D668" s="37"/>
      <c r="E668" s="38" t="s">
        <v>1234</v>
      </c>
      <c r="F668" s="38">
        <v>0</v>
      </c>
      <c r="G668" s="38" t="s">
        <v>1235</v>
      </c>
      <c r="H668" s="38">
        <v>201</v>
      </c>
      <c r="I668" s="38">
        <v>0</v>
      </c>
      <c r="J668" s="37"/>
    </row>
    <row r="669" spans="1:10" ht="27" customHeight="1" outlineLevel="1" x14ac:dyDescent="0.25">
      <c r="A669" s="9" t="s">
        <v>1232</v>
      </c>
      <c r="B669" s="35" t="s">
        <v>370</v>
      </c>
      <c r="C669" s="44" t="s">
        <v>1398</v>
      </c>
      <c r="D669" s="37"/>
      <c r="E669" s="38" t="s">
        <v>1234</v>
      </c>
      <c r="F669" s="38">
        <v>0</v>
      </c>
      <c r="G669" s="38" t="s">
        <v>1235</v>
      </c>
      <c r="H669" s="38">
        <v>346</v>
      </c>
      <c r="I669" s="38">
        <v>0</v>
      </c>
      <c r="J669" s="37"/>
    </row>
    <row r="670" spans="1:10" ht="27" customHeight="1" outlineLevel="1" x14ac:dyDescent="0.25">
      <c r="A670" s="9" t="s">
        <v>1232</v>
      </c>
      <c r="B670" s="35" t="s">
        <v>370</v>
      </c>
      <c r="C670" s="44" t="s">
        <v>1399</v>
      </c>
      <c r="D670" s="37"/>
      <c r="E670" s="38" t="s">
        <v>1234</v>
      </c>
      <c r="F670" s="38">
        <v>0</v>
      </c>
      <c r="G670" s="38" t="s">
        <v>1235</v>
      </c>
      <c r="H670" s="38">
        <v>188</v>
      </c>
      <c r="I670" s="38">
        <v>0</v>
      </c>
      <c r="J670" s="37"/>
    </row>
    <row r="671" spans="1:10" ht="27" customHeight="1" x14ac:dyDescent="0.25">
      <c r="A671" s="9">
        <v>1</v>
      </c>
      <c r="B671" s="62" t="s">
        <v>372</v>
      </c>
      <c r="C671" s="31" t="s">
        <v>373</v>
      </c>
      <c r="D671" s="40"/>
      <c r="E671" s="32" t="s">
        <v>374</v>
      </c>
      <c r="F671" s="33">
        <v>4</v>
      </c>
      <c r="G671" s="34">
        <v>450</v>
      </c>
      <c r="H671" s="34">
        <v>657</v>
      </c>
      <c r="I671" s="43"/>
      <c r="J671" s="34">
        <v>2628</v>
      </c>
    </row>
    <row r="672" spans="1:10" ht="27" customHeight="1" outlineLevel="1" x14ac:dyDescent="0.25">
      <c r="A672" s="9" t="s">
        <v>1232</v>
      </c>
      <c r="B672" s="35" t="s">
        <v>372</v>
      </c>
      <c r="C672" s="39" t="s">
        <v>1400</v>
      </c>
      <c r="D672" s="37"/>
      <c r="E672" s="38" t="s">
        <v>1234</v>
      </c>
      <c r="F672" s="38">
        <v>4</v>
      </c>
      <c r="G672" s="38" t="s">
        <v>1235</v>
      </c>
      <c r="H672" s="38">
        <v>642</v>
      </c>
      <c r="I672" s="38">
        <v>2568</v>
      </c>
      <c r="J672" s="37"/>
    </row>
    <row r="673" spans="1:10" ht="27" customHeight="1" outlineLevel="1" x14ac:dyDescent="0.25">
      <c r="A673" s="9" t="s">
        <v>1232</v>
      </c>
      <c r="B673" s="35" t="s">
        <v>372</v>
      </c>
      <c r="C673" s="67" t="s">
        <v>1241</v>
      </c>
      <c r="D673" s="37"/>
      <c r="E673" s="38" t="s">
        <v>1234</v>
      </c>
      <c r="F673" s="38">
        <v>2.8000000000000001E-2</v>
      </c>
      <c r="G673" s="38" t="s">
        <v>1235</v>
      </c>
      <c r="H673" s="38">
        <v>30</v>
      </c>
      <c r="I673" s="38">
        <v>0.84</v>
      </c>
      <c r="J673" s="37"/>
    </row>
    <row r="674" spans="1:10" ht="18.75" customHeight="1" x14ac:dyDescent="0.25">
      <c r="A674" s="9">
        <v>1</v>
      </c>
      <c r="B674" s="61" t="s">
        <v>375</v>
      </c>
      <c r="C674" s="11" t="s">
        <v>376</v>
      </c>
      <c r="D674" s="48"/>
      <c r="E674" s="49"/>
      <c r="F674" s="50" t="s">
        <v>1230</v>
      </c>
      <c r="G674" s="52"/>
      <c r="H674" s="52"/>
      <c r="I674" s="50" t="s">
        <v>1230</v>
      </c>
      <c r="J674" s="50" t="s">
        <v>1230</v>
      </c>
    </row>
    <row r="675" spans="1:10" ht="27" customHeight="1" x14ac:dyDescent="0.25">
      <c r="A675" s="9">
        <v>1</v>
      </c>
      <c r="B675" s="62" t="s">
        <v>377</v>
      </c>
      <c r="C675" s="31" t="s">
        <v>1169</v>
      </c>
      <c r="D675" s="40"/>
      <c r="E675" s="32" t="s">
        <v>11</v>
      </c>
      <c r="F675" s="33" t="s">
        <v>1231</v>
      </c>
      <c r="G675" s="34">
        <v>45</v>
      </c>
      <c r="H675" s="34">
        <v>66</v>
      </c>
      <c r="I675" s="43"/>
      <c r="J675" s="34">
        <v>0</v>
      </c>
    </row>
    <row r="676" spans="1:10" ht="27" customHeight="1" outlineLevel="1" x14ac:dyDescent="0.25">
      <c r="A676" s="9" t="s">
        <v>1232</v>
      </c>
      <c r="B676" s="35" t="s">
        <v>377</v>
      </c>
      <c r="C676" s="44" t="s">
        <v>1249</v>
      </c>
      <c r="D676" s="37"/>
      <c r="E676" s="38" t="s">
        <v>1234</v>
      </c>
      <c r="F676" s="38">
        <v>0</v>
      </c>
      <c r="G676" s="38" t="s">
        <v>1235</v>
      </c>
      <c r="H676" s="38">
        <v>1625</v>
      </c>
      <c r="I676" s="38">
        <v>0</v>
      </c>
      <c r="J676" s="37"/>
    </row>
    <row r="677" spans="1:10" ht="27" customHeight="1" outlineLevel="1" x14ac:dyDescent="0.25">
      <c r="A677" s="9" t="s">
        <v>1232</v>
      </c>
      <c r="B677" s="35" t="s">
        <v>377</v>
      </c>
      <c r="C677" s="44" t="s">
        <v>1250</v>
      </c>
      <c r="D677" s="37"/>
      <c r="E677" s="38" t="s">
        <v>1234</v>
      </c>
      <c r="F677" s="38">
        <v>0</v>
      </c>
      <c r="G677" s="38" t="s">
        <v>1235</v>
      </c>
      <c r="H677" s="38">
        <v>225</v>
      </c>
      <c r="I677" s="38">
        <v>0</v>
      </c>
      <c r="J677" s="37"/>
    </row>
    <row r="678" spans="1:10" ht="27" customHeight="1" outlineLevel="1" x14ac:dyDescent="0.25">
      <c r="A678" s="9" t="s">
        <v>1232</v>
      </c>
      <c r="B678" s="35" t="s">
        <v>377</v>
      </c>
      <c r="C678" s="44" t="s">
        <v>1251</v>
      </c>
      <c r="D678" s="37"/>
      <c r="E678" s="38" t="s">
        <v>1234</v>
      </c>
      <c r="F678" s="38">
        <v>0</v>
      </c>
      <c r="G678" s="38" t="s">
        <v>1235</v>
      </c>
      <c r="H678" s="38">
        <v>110</v>
      </c>
      <c r="I678" s="38">
        <v>0</v>
      </c>
      <c r="J678" s="37"/>
    </row>
    <row r="679" spans="1:10" ht="27" customHeight="1" outlineLevel="1" x14ac:dyDescent="0.25">
      <c r="A679" s="9" t="s">
        <v>1232</v>
      </c>
      <c r="B679" s="35" t="s">
        <v>377</v>
      </c>
      <c r="C679" s="44" t="s">
        <v>1252</v>
      </c>
      <c r="D679" s="37"/>
      <c r="E679" s="38" t="s">
        <v>1234</v>
      </c>
      <c r="F679" s="38">
        <v>0</v>
      </c>
      <c r="G679" s="38" t="s">
        <v>1235</v>
      </c>
      <c r="H679" s="38">
        <v>158</v>
      </c>
      <c r="I679" s="38">
        <v>0</v>
      </c>
      <c r="J679" s="37"/>
    </row>
    <row r="680" spans="1:10" ht="27" customHeight="1" x14ac:dyDescent="0.25">
      <c r="A680" s="9">
        <v>1</v>
      </c>
      <c r="B680" s="62" t="s">
        <v>378</v>
      </c>
      <c r="C680" s="31" t="s">
        <v>379</v>
      </c>
      <c r="D680" s="40"/>
      <c r="E680" s="32" t="s">
        <v>11</v>
      </c>
      <c r="F680" s="33">
        <v>174.22710000000001</v>
      </c>
      <c r="G680" s="34">
        <v>30</v>
      </c>
      <c r="H680" s="34">
        <v>44</v>
      </c>
      <c r="I680" s="43"/>
      <c r="J680" s="34">
        <v>7665.9924000000001</v>
      </c>
    </row>
    <row r="681" spans="1:10" ht="27" customHeight="1" outlineLevel="1" x14ac:dyDescent="0.25">
      <c r="A681" s="9" t="s">
        <v>1232</v>
      </c>
      <c r="B681" s="35" t="s">
        <v>378</v>
      </c>
      <c r="C681" s="44" t="s">
        <v>1401</v>
      </c>
      <c r="D681" s="37"/>
      <c r="E681" s="38" t="s">
        <v>1234</v>
      </c>
      <c r="F681" s="38">
        <v>17.422710000000002</v>
      </c>
      <c r="G681" s="38" t="s">
        <v>1235</v>
      </c>
      <c r="H681" s="38">
        <v>3972</v>
      </c>
      <c r="I681" s="38">
        <v>69203.004120000012</v>
      </c>
      <c r="J681" s="37"/>
    </row>
    <row r="682" spans="1:10" ht="27" customHeight="1" outlineLevel="1" x14ac:dyDescent="0.25">
      <c r="A682" s="9" t="s">
        <v>1232</v>
      </c>
      <c r="B682" s="35" t="s">
        <v>378</v>
      </c>
      <c r="C682" s="44" t="s">
        <v>1250</v>
      </c>
      <c r="D682" s="37"/>
      <c r="E682" s="38" t="s">
        <v>1234</v>
      </c>
      <c r="F682" s="38">
        <v>0.87113550000000006</v>
      </c>
      <c r="G682" s="38" t="s">
        <v>1235</v>
      </c>
      <c r="H682" s="38">
        <v>225</v>
      </c>
      <c r="I682" s="38">
        <v>196.00548750000002</v>
      </c>
      <c r="J682" s="37"/>
    </row>
    <row r="683" spans="1:10" ht="27" customHeight="1" outlineLevel="1" x14ac:dyDescent="0.25">
      <c r="A683" s="9" t="s">
        <v>1232</v>
      </c>
      <c r="B683" s="35" t="s">
        <v>378</v>
      </c>
      <c r="C683" s="44" t="s">
        <v>1336</v>
      </c>
      <c r="D683" s="37"/>
      <c r="E683" s="38" t="s">
        <v>1234</v>
      </c>
      <c r="F683" s="38">
        <v>69.690840000000009</v>
      </c>
      <c r="G683" s="38" t="s">
        <v>1235</v>
      </c>
      <c r="H683" s="38">
        <v>134</v>
      </c>
      <c r="I683" s="38">
        <v>9338.5725600000005</v>
      </c>
      <c r="J683" s="37"/>
    </row>
    <row r="684" spans="1:10" ht="27" customHeight="1" x14ac:dyDescent="0.25">
      <c r="A684" s="9">
        <v>1</v>
      </c>
      <c r="B684" s="62" t="s">
        <v>380</v>
      </c>
      <c r="C684" s="31" t="s">
        <v>381</v>
      </c>
      <c r="D684" s="40"/>
      <c r="E684" s="32" t="s">
        <v>11</v>
      </c>
      <c r="F684" s="33">
        <v>174.22710000000001</v>
      </c>
      <c r="G684" s="34">
        <v>50</v>
      </c>
      <c r="H684" s="34">
        <v>73</v>
      </c>
      <c r="I684" s="43"/>
      <c r="J684" s="34">
        <v>12718.578300000001</v>
      </c>
    </row>
    <row r="685" spans="1:10" ht="27" customHeight="1" outlineLevel="1" x14ac:dyDescent="0.25">
      <c r="A685" s="9" t="s">
        <v>1232</v>
      </c>
      <c r="B685" s="35" t="s">
        <v>389</v>
      </c>
      <c r="C685" s="44" t="s">
        <v>1262</v>
      </c>
      <c r="D685" s="37"/>
      <c r="E685" s="38" t="s">
        <v>1234</v>
      </c>
      <c r="F685" s="38">
        <v>69.690840000000009</v>
      </c>
      <c r="G685" s="38" t="s">
        <v>1235</v>
      </c>
      <c r="H685" s="38">
        <v>66</v>
      </c>
      <c r="I685" s="38">
        <v>4599.595440000001</v>
      </c>
      <c r="J685" s="37"/>
    </row>
    <row r="686" spans="1:10" ht="27" customHeight="1" outlineLevel="1" x14ac:dyDescent="0.25">
      <c r="A686" s="9" t="s">
        <v>1232</v>
      </c>
      <c r="B686" s="35" t="s">
        <v>380</v>
      </c>
      <c r="C686" s="44" t="s">
        <v>1250</v>
      </c>
      <c r="D686" s="37"/>
      <c r="E686" s="38" t="s">
        <v>1234</v>
      </c>
      <c r="F686" s="38">
        <v>0.87113550000000006</v>
      </c>
      <c r="G686" s="38" t="s">
        <v>1235</v>
      </c>
      <c r="H686" s="38">
        <v>225</v>
      </c>
      <c r="I686" s="38">
        <v>196.00548750000002</v>
      </c>
      <c r="J686" s="37"/>
    </row>
    <row r="687" spans="1:10" ht="27" customHeight="1" outlineLevel="1" x14ac:dyDescent="0.25">
      <c r="A687" s="9" t="s">
        <v>1232</v>
      </c>
      <c r="B687" s="35" t="s">
        <v>380</v>
      </c>
      <c r="C687" s="44" t="s">
        <v>1252</v>
      </c>
      <c r="D687" s="37"/>
      <c r="E687" s="38" t="s">
        <v>1234</v>
      </c>
      <c r="F687" s="38">
        <v>0.52268130000000002</v>
      </c>
      <c r="G687" s="38" t="s">
        <v>1235</v>
      </c>
      <c r="H687" s="38">
        <v>158</v>
      </c>
      <c r="I687" s="38">
        <v>82.583645400000009</v>
      </c>
      <c r="J687" s="37"/>
    </row>
    <row r="688" spans="1:10" ht="27" customHeight="1" x14ac:dyDescent="0.25">
      <c r="A688" s="9">
        <v>1</v>
      </c>
      <c r="B688" s="62" t="s">
        <v>382</v>
      </c>
      <c r="C688" s="31" t="s">
        <v>383</v>
      </c>
      <c r="D688" s="40"/>
      <c r="E688" s="32" t="s">
        <v>31</v>
      </c>
      <c r="F688" s="33" t="s">
        <v>1231</v>
      </c>
      <c r="G688" s="34">
        <v>190</v>
      </c>
      <c r="H688" s="34">
        <v>277</v>
      </c>
      <c r="I688" s="43"/>
      <c r="J688" s="34">
        <v>0</v>
      </c>
    </row>
    <row r="689" spans="1:10" ht="27" customHeight="1" outlineLevel="1" x14ac:dyDescent="0.25">
      <c r="A689" s="9" t="s">
        <v>1232</v>
      </c>
      <c r="B689" s="35" t="s">
        <v>382</v>
      </c>
      <c r="C689" s="44" t="s">
        <v>1253</v>
      </c>
      <c r="D689" s="37"/>
      <c r="E689" s="38" t="s">
        <v>1234</v>
      </c>
      <c r="F689" s="38">
        <v>0</v>
      </c>
      <c r="G689" s="38" t="s">
        <v>1235</v>
      </c>
      <c r="H689" s="38">
        <v>1105</v>
      </c>
      <c r="I689" s="38">
        <v>0</v>
      </c>
      <c r="J689" s="37"/>
    </row>
    <row r="690" spans="1:10" ht="27" customHeight="1" outlineLevel="1" x14ac:dyDescent="0.25">
      <c r="A690" s="9" t="s">
        <v>1232</v>
      </c>
      <c r="B690" s="35" t="s">
        <v>382</v>
      </c>
      <c r="C690" s="44" t="s">
        <v>1249</v>
      </c>
      <c r="D690" s="37"/>
      <c r="E690" s="38" t="s">
        <v>1234</v>
      </c>
      <c r="F690" s="38">
        <v>0</v>
      </c>
      <c r="G690" s="38" t="s">
        <v>1235</v>
      </c>
      <c r="H690" s="38">
        <v>1625</v>
      </c>
      <c r="I690" s="38">
        <v>0</v>
      </c>
      <c r="J690" s="37"/>
    </row>
    <row r="691" spans="1:10" ht="27" customHeight="1" outlineLevel="1" x14ac:dyDescent="0.25">
      <c r="A691" s="9" t="s">
        <v>1232</v>
      </c>
      <c r="B691" s="35" t="s">
        <v>382</v>
      </c>
      <c r="C691" s="44" t="s">
        <v>1250</v>
      </c>
      <c r="D691" s="37"/>
      <c r="E691" s="38" t="s">
        <v>1234</v>
      </c>
      <c r="F691" s="38">
        <v>0</v>
      </c>
      <c r="G691" s="38" t="s">
        <v>1235</v>
      </c>
      <c r="H691" s="38">
        <v>225</v>
      </c>
      <c r="I691" s="38">
        <v>0</v>
      </c>
      <c r="J691" s="37"/>
    </row>
    <row r="692" spans="1:10" ht="27" customHeight="1" outlineLevel="1" x14ac:dyDescent="0.25">
      <c r="A692" s="9" t="s">
        <v>1232</v>
      </c>
      <c r="B692" s="35" t="s">
        <v>382</v>
      </c>
      <c r="C692" s="44" t="s">
        <v>1251</v>
      </c>
      <c r="D692" s="37"/>
      <c r="E692" s="38" t="s">
        <v>1234</v>
      </c>
      <c r="F692" s="38">
        <v>0</v>
      </c>
      <c r="G692" s="38" t="s">
        <v>1235</v>
      </c>
      <c r="H692" s="38">
        <v>110</v>
      </c>
      <c r="I692" s="38">
        <v>0</v>
      </c>
      <c r="J692" s="37"/>
    </row>
    <row r="693" spans="1:10" ht="27" customHeight="1" outlineLevel="1" x14ac:dyDescent="0.25">
      <c r="A693" s="9" t="s">
        <v>1232</v>
      </c>
      <c r="B693" s="35" t="s">
        <v>382</v>
      </c>
      <c r="C693" s="44" t="s">
        <v>1252</v>
      </c>
      <c r="D693" s="37"/>
      <c r="E693" s="38" t="s">
        <v>1234</v>
      </c>
      <c r="F693" s="38">
        <v>0</v>
      </c>
      <c r="G693" s="38" t="s">
        <v>1235</v>
      </c>
      <c r="H693" s="38">
        <v>158</v>
      </c>
      <c r="I693" s="38">
        <v>0</v>
      </c>
      <c r="J693" s="37"/>
    </row>
    <row r="694" spans="1:10" ht="27" customHeight="1" outlineLevel="1" x14ac:dyDescent="0.25">
      <c r="A694" s="9" t="s">
        <v>1232</v>
      </c>
      <c r="B694" s="35" t="s">
        <v>382</v>
      </c>
      <c r="C694" s="44" t="s">
        <v>1238</v>
      </c>
      <c r="D694" s="37"/>
      <c r="E694" s="38" t="s">
        <v>1234</v>
      </c>
      <c r="F694" s="38">
        <v>0</v>
      </c>
      <c r="G694" s="38" t="s">
        <v>1235</v>
      </c>
      <c r="H694" s="38">
        <v>139</v>
      </c>
      <c r="I694" s="38">
        <v>0</v>
      </c>
      <c r="J694" s="37"/>
    </row>
    <row r="695" spans="1:10" ht="27" customHeight="1" outlineLevel="1" x14ac:dyDescent="0.25">
      <c r="A695" s="9" t="s">
        <v>1232</v>
      </c>
      <c r="B695" s="35" t="s">
        <v>382</v>
      </c>
      <c r="C695" s="39" t="s">
        <v>1254</v>
      </c>
      <c r="D695" s="37"/>
      <c r="E695" s="38" t="s">
        <v>1234</v>
      </c>
      <c r="F695" s="38">
        <v>0</v>
      </c>
      <c r="G695" s="38" t="s">
        <v>1235</v>
      </c>
      <c r="H695" s="38">
        <v>565</v>
      </c>
      <c r="I695" s="38">
        <v>0</v>
      </c>
      <c r="J695" s="37"/>
    </row>
    <row r="696" spans="1:10" ht="27" customHeight="1" outlineLevel="1" x14ac:dyDescent="0.25">
      <c r="A696" s="9" t="s">
        <v>1232</v>
      </c>
      <c r="B696" s="35" t="s">
        <v>382</v>
      </c>
      <c r="C696" s="44" t="s">
        <v>1255</v>
      </c>
      <c r="D696" s="37"/>
      <c r="E696" s="38" t="s">
        <v>1256</v>
      </c>
      <c r="F696" s="38">
        <v>0</v>
      </c>
      <c r="G696" s="38" t="s">
        <v>1235</v>
      </c>
      <c r="H696" s="38">
        <v>431</v>
      </c>
      <c r="I696" s="38">
        <v>0</v>
      </c>
      <c r="J696" s="37"/>
    </row>
    <row r="697" spans="1:10" ht="27" customHeight="1" outlineLevel="1" x14ac:dyDescent="0.25">
      <c r="A697" s="9" t="s">
        <v>1232</v>
      </c>
      <c r="B697" s="35" t="s">
        <v>382</v>
      </c>
      <c r="C697" s="44" t="s">
        <v>1257</v>
      </c>
      <c r="D697" s="37"/>
      <c r="E697" s="38" t="s">
        <v>1234</v>
      </c>
      <c r="F697" s="38">
        <v>0</v>
      </c>
      <c r="G697" s="38" t="s">
        <v>1235</v>
      </c>
      <c r="H697" s="38">
        <v>3104</v>
      </c>
      <c r="I697" s="38">
        <v>0</v>
      </c>
      <c r="J697" s="37"/>
    </row>
    <row r="698" spans="1:10" ht="27" customHeight="1" x14ac:dyDescent="0.25">
      <c r="A698" s="9">
        <v>1</v>
      </c>
      <c r="B698" s="62" t="s">
        <v>384</v>
      </c>
      <c r="C698" s="31" t="s">
        <v>1170</v>
      </c>
      <c r="D698" s="40"/>
      <c r="E698" s="32" t="s">
        <v>11</v>
      </c>
      <c r="F698" s="33">
        <v>174.22710000000001</v>
      </c>
      <c r="G698" s="34">
        <v>180</v>
      </c>
      <c r="H698" s="34">
        <v>263</v>
      </c>
      <c r="I698" s="43"/>
      <c r="J698" s="34">
        <v>45821.727299999999</v>
      </c>
    </row>
    <row r="699" spans="1:10" ht="27" customHeight="1" outlineLevel="1" x14ac:dyDescent="0.25">
      <c r="A699" s="9" t="s">
        <v>1232</v>
      </c>
      <c r="B699" s="35" t="s">
        <v>384</v>
      </c>
      <c r="C699" s="44" t="s">
        <v>1258</v>
      </c>
      <c r="D699" s="37"/>
      <c r="E699" s="38" t="s">
        <v>1256</v>
      </c>
      <c r="F699" s="38">
        <v>174.22710000000001</v>
      </c>
      <c r="G699" s="38" t="s">
        <v>1235</v>
      </c>
      <c r="H699" s="38">
        <v>3072</v>
      </c>
      <c r="I699" s="38">
        <v>535225.65119999996</v>
      </c>
      <c r="J699" s="37"/>
    </row>
    <row r="700" spans="1:10" ht="27" customHeight="1" outlineLevel="1" x14ac:dyDescent="0.25">
      <c r="A700" s="9" t="s">
        <v>1232</v>
      </c>
      <c r="B700" s="35" t="s">
        <v>384</v>
      </c>
      <c r="C700" s="44" t="s">
        <v>1402</v>
      </c>
      <c r="D700" s="37"/>
      <c r="E700" s="38" t="s">
        <v>1234</v>
      </c>
      <c r="F700" s="38">
        <v>1.7422710000000001</v>
      </c>
      <c r="G700" s="38" t="s">
        <v>1235</v>
      </c>
      <c r="H700" s="38">
        <v>97</v>
      </c>
      <c r="I700" s="38">
        <v>169.00028700000001</v>
      </c>
      <c r="J700" s="37"/>
    </row>
    <row r="701" spans="1:10" ht="27" customHeight="1" x14ac:dyDescent="0.25">
      <c r="A701" s="9">
        <v>1</v>
      </c>
      <c r="B701" s="62" t="s">
        <v>385</v>
      </c>
      <c r="C701" s="31" t="s">
        <v>386</v>
      </c>
      <c r="D701" s="40"/>
      <c r="E701" s="32" t="s">
        <v>11</v>
      </c>
      <c r="F701" s="33" t="s">
        <v>1231</v>
      </c>
      <c r="G701" s="34">
        <v>340</v>
      </c>
      <c r="H701" s="34">
        <v>496</v>
      </c>
      <c r="I701" s="43"/>
      <c r="J701" s="34">
        <v>0</v>
      </c>
    </row>
    <row r="702" spans="1:10" ht="27" customHeight="1" outlineLevel="1" x14ac:dyDescent="0.25">
      <c r="A702" s="9" t="s">
        <v>1232</v>
      </c>
      <c r="B702" s="35" t="s">
        <v>385</v>
      </c>
      <c r="C702" s="44" t="s">
        <v>1262</v>
      </c>
      <c r="D702" s="37"/>
      <c r="E702" s="38" t="s">
        <v>1234</v>
      </c>
      <c r="F702" s="38">
        <v>0</v>
      </c>
      <c r="G702" s="38" t="s">
        <v>1235</v>
      </c>
      <c r="H702" s="38">
        <v>66</v>
      </c>
      <c r="I702" s="38">
        <v>0</v>
      </c>
      <c r="J702" s="37"/>
    </row>
    <row r="703" spans="1:10" ht="27" customHeight="1" outlineLevel="1" x14ac:dyDescent="0.25">
      <c r="A703" s="9" t="s">
        <v>1232</v>
      </c>
      <c r="B703" s="35" t="s">
        <v>385</v>
      </c>
      <c r="C703" s="39" t="s">
        <v>1254</v>
      </c>
      <c r="D703" s="37"/>
      <c r="E703" s="38" t="s">
        <v>1234</v>
      </c>
      <c r="F703" s="38">
        <v>0</v>
      </c>
      <c r="G703" s="38" t="s">
        <v>1235</v>
      </c>
      <c r="H703" s="38">
        <v>565</v>
      </c>
      <c r="I703" s="38">
        <v>0</v>
      </c>
      <c r="J703" s="37"/>
    </row>
    <row r="704" spans="1:10" ht="27" customHeight="1" outlineLevel="1" x14ac:dyDescent="0.25">
      <c r="A704" s="9" t="s">
        <v>1232</v>
      </c>
      <c r="B704" s="35" t="s">
        <v>385</v>
      </c>
      <c r="C704" s="44" t="s">
        <v>1263</v>
      </c>
      <c r="D704" s="37"/>
      <c r="E704" s="38" t="s">
        <v>1243</v>
      </c>
      <c r="F704" s="38">
        <v>0</v>
      </c>
      <c r="G704" s="38" t="s">
        <v>1235</v>
      </c>
      <c r="H704" s="38">
        <v>1157</v>
      </c>
      <c r="I704" s="38">
        <v>0</v>
      </c>
      <c r="J704" s="37"/>
    </row>
    <row r="705" spans="1:10" ht="27" customHeight="1" outlineLevel="1" x14ac:dyDescent="0.25">
      <c r="A705" s="9" t="s">
        <v>1232</v>
      </c>
      <c r="B705" s="35" t="s">
        <v>385</v>
      </c>
      <c r="C705" s="39" t="s">
        <v>1259</v>
      </c>
      <c r="D705" s="37"/>
      <c r="E705" s="38" t="s">
        <v>1243</v>
      </c>
      <c r="F705" s="38">
        <v>0</v>
      </c>
      <c r="G705" s="38" t="s">
        <v>1235</v>
      </c>
      <c r="H705" s="38">
        <v>109</v>
      </c>
      <c r="I705" s="38">
        <v>0</v>
      </c>
      <c r="J705" s="37"/>
    </row>
    <row r="706" spans="1:10" ht="27" customHeight="1" outlineLevel="1" x14ac:dyDescent="0.25">
      <c r="A706" s="9" t="s">
        <v>1232</v>
      </c>
      <c r="B706" s="35" t="s">
        <v>385</v>
      </c>
      <c r="C706" s="44" t="s">
        <v>1264</v>
      </c>
      <c r="D706" s="37"/>
      <c r="E706" s="38" t="s">
        <v>1243</v>
      </c>
      <c r="F706" s="38">
        <v>0</v>
      </c>
      <c r="G706" s="38" t="s">
        <v>1235</v>
      </c>
      <c r="H706" s="38">
        <v>205</v>
      </c>
      <c r="I706" s="38">
        <v>0</v>
      </c>
      <c r="J706" s="37"/>
    </row>
    <row r="707" spans="1:10" ht="27" customHeight="1" outlineLevel="1" x14ac:dyDescent="0.25">
      <c r="A707" s="9" t="s">
        <v>1232</v>
      </c>
      <c r="B707" s="35" t="s">
        <v>385</v>
      </c>
      <c r="C707" s="44" t="s">
        <v>1261</v>
      </c>
      <c r="D707" s="37"/>
      <c r="E707" s="38" t="s">
        <v>1234</v>
      </c>
      <c r="F707" s="38">
        <v>0</v>
      </c>
      <c r="G707" s="38" t="s">
        <v>1235</v>
      </c>
      <c r="H707" s="38">
        <v>115</v>
      </c>
      <c r="I707" s="38">
        <v>0</v>
      </c>
      <c r="J707" s="37"/>
    </row>
    <row r="708" spans="1:10" ht="27" customHeight="1" outlineLevel="1" x14ac:dyDescent="0.25">
      <c r="A708" s="9" t="s">
        <v>1232</v>
      </c>
      <c r="B708" s="35" t="s">
        <v>385</v>
      </c>
      <c r="C708" s="44" t="s">
        <v>1265</v>
      </c>
      <c r="D708" s="37"/>
      <c r="E708" s="38" t="s">
        <v>1234</v>
      </c>
      <c r="F708" s="38">
        <v>0</v>
      </c>
      <c r="G708" s="38" t="s">
        <v>1235</v>
      </c>
      <c r="H708" s="38">
        <v>2090</v>
      </c>
      <c r="I708" s="38">
        <v>0</v>
      </c>
      <c r="J708" s="37"/>
    </row>
    <row r="709" spans="1:10" ht="27" customHeight="1" outlineLevel="1" x14ac:dyDescent="0.25">
      <c r="A709" s="9" t="s">
        <v>1232</v>
      </c>
      <c r="B709" s="35" t="s">
        <v>385</v>
      </c>
      <c r="C709" s="44" t="s">
        <v>1266</v>
      </c>
      <c r="D709" s="37"/>
      <c r="E709" s="38" t="s">
        <v>1234</v>
      </c>
      <c r="F709" s="38">
        <v>0</v>
      </c>
      <c r="G709" s="38" t="s">
        <v>1235</v>
      </c>
      <c r="H709" s="38">
        <v>1200</v>
      </c>
      <c r="I709" s="38">
        <v>0</v>
      </c>
      <c r="J709" s="37"/>
    </row>
    <row r="710" spans="1:10" ht="27" customHeight="1" x14ac:dyDescent="0.25">
      <c r="A710" s="9">
        <v>1</v>
      </c>
      <c r="B710" s="62" t="s">
        <v>387</v>
      </c>
      <c r="C710" s="31" t="s">
        <v>388</v>
      </c>
      <c r="D710" s="40"/>
      <c r="E710" s="32" t="s">
        <v>11</v>
      </c>
      <c r="F710" s="33">
        <v>174.22710000000001</v>
      </c>
      <c r="G710" s="34">
        <v>600</v>
      </c>
      <c r="H710" s="34">
        <v>876</v>
      </c>
      <c r="I710" s="43"/>
      <c r="J710" s="34">
        <v>152622.93960000001</v>
      </c>
    </row>
    <row r="711" spans="1:10" ht="27" customHeight="1" outlineLevel="1" x14ac:dyDescent="0.25">
      <c r="A711" s="9" t="s">
        <v>1232</v>
      </c>
      <c r="B711" s="35" t="s">
        <v>387</v>
      </c>
      <c r="C711" s="44" t="s">
        <v>1262</v>
      </c>
      <c r="D711" s="37"/>
      <c r="E711" s="38" t="s">
        <v>1234</v>
      </c>
      <c r="F711" s="38">
        <v>69.690840000000009</v>
      </c>
      <c r="G711" s="38" t="s">
        <v>1235</v>
      </c>
      <c r="H711" s="38">
        <v>66</v>
      </c>
      <c r="I711" s="38">
        <v>4599.595440000001</v>
      </c>
      <c r="J711" s="37"/>
    </row>
    <row r="712" spans="1:10" ht="27" customHeight="1" outlineLevel="1" x14ac:dyDescent="0.25">
      <c r="A712" s="9" t="s">
        <v>1232</v>
      </c>
      <c r="B712" s="35" t="s">
        <v>387</v>
      </c>
      <c r="C712" s="39" t="s">
        <v>1254</v>
      </c>
      <c r="D712" s="37"/>
      <c r="E712" s="38" t="s">
        <v>1234</v>
      </c>
      <c r="F712" s="38">
        <v>26.134065</v>
      </c>
      <c r="G712" s="38" t="s">
        <v>1235</v>
      </c>
      <c r="H712" s="38">
        <v>565</v>
      </c>
      <c r="I712" s="38">
        <v>14765.746724999999</v>
      </c>
      <c r="J712" s="37"/>
    </row>
    <row r="713" spans="1:10" ht="27" customHeight="1" outlineLevel="1" x14ac:dyDescent="0.25">
      <c r="A713" s="9" t="s">
        <v>1232</v>
      </c>
      <c r="B713" s="35" t="s">
        <v>387</v>
      </c>
      <c r="C713" s="44" t="s">
        <v>1263</v>
      </c>
      <c r="D713" s="37"/>
      <c r="E713" s="38" t="s">
        <v>1243</v>
      </c>
      <c r="F713" s="38">
        <v>435.56775000000005</v>
      </c>
      <c r="G713" s="38" t="s">
        <v>1235</v>
      </c>
      <c r="H713" s="38">
        <v>1157</v>
      </c>
      <c r="I713" s="38">
        <v>503951.88675000006</v>
      </c>
      <c r="J713" s="37"/>
    </row>
    <row r="714" spans="1:10" ht="27" customHeight="1" outlineLevel="1" x14ac:dyDescent="0.25">
      <c r="A714" s="9" t="s">
        <v>1232</v>
      </c>
      <c r="B714" s="35" t="s">
        <v>387</v>
      </c>
      <c r="C714" s="39" t="s">
        <v>1259</v>
      </c>
      <c r="D714" s="37"/>
      <c r="E714" s="38" t="s">
        <v>1243</v>
      </c>
      <c r="F714" s="38">
        <v>174.22710000000001</v>
      </c>
      <c r="G714" s="38" t="s">
        <v>1235</v>
      </c>
      <c r="H714" s="38">
        <v>109</v>
      </c>
      <c r="I714" s="38">
        <v>18990.7539</v>
      </c>
      <c r="J714" s="37"/>
    </row>
    <row r="715" spans="1:10" ht="27" customHeight="1" outlineLevel="1" x14ac:dyDescent="0.25">
      <c r="A715" s="9" t="s">
        <v>1232</v>
      </c>
      <c r="B715" s="35" t="s">
        <v>387</v>
      </c>
      <c r="C715" s="44" t="s">
        <v>1264</v>
      </c>
      <c r="D715" s="37"/>
      <c r="E715" s="38" t="s">
        <v>1243</v>
      </c>
      <c r="F715" s="38">
        <v>435.56775000000005</v>
      </c>
      <c r="G715" s="38" t="s">
        <v>1235</v>
      </c>
      <c r="H715" s="38">
        <v>205</v>
      </c>
      <c r="I715" s="38">
        <v>89291.388750000013</v>
      </c>
      <c r="J715" s="37"/>
    </row>
    <row r="716" spans="1:10" ht="27" customHeight="1" outlineLevel="1" x14ac:dyDescent="0.25">
      <c r="A716" s="9" t="s">
        <v>1232</v>
      </c>
      <c r="B716" s="35" t="s">
        <v>387</v>
      </c>
      <c r="C716" s="44" t="s">
        <v>1261</v>
      </c>
      <c r="D716" s="37"/>
      <c r="E716" s="38" t="s">
        <v>1234</v>
      </c>
      <c r="F716" s="38">
        <v>3.4845420000000003</v>
      </c>
      <c r="G716" s="38" t="s">
        <v>1235</v>
      </c>
      <c r="H716" s="38">
        <v>115</v>
      </c>
      <c r="I716" s="38">
        <v>400.72233000000006</v>
      </c>
      <c r="J716" s="37"/>
    </row>
    <row r="717" spans="1:10" ht="27" customHeight="1" outlineLevel="1" x14ac:dyDescent="0.25">
      <c r="A717" s="9" t="s">
        <v>1232</v>
      </c>
      <c r="B717" s="35" t="s">
        <v>387</v>
      </c>
      <c r="C717" s="44" t="s">
        <v>1265</v>
      </c>
      <c r="D717" s="37"/>
      <c r="E717" s="38" t="s">
        <v>1234</v>
      </c>
      <c r="F717" s="38">
        <v>2.0907252000000001</v>
      </c>
      <c r="G717" s="38" t="s">
        <v>1235</v>
      </c>
      <c r="H717" s="38">
        <v>2090</v>
      </c>
      <c r="I717" s="38">
        <v>4369.6156680000004</v>
      </c>
      <c r="J717" s="37"/>
    </row>
    <row r="718" spans="1:10" ht="27" customHeight="1" outlineLevel="1" x14ac:dyDescent="0.25">
      <c r="A718" s="9" t="s">
        <v>1232</v>
      </c>
      <c r="B718" s="35" t="s">
        <v>387</v>
      </c>
      <c r="C718" s="44" t="s">
        <v>1266</v>
      </c>
      <c r="D718" s="37"/>
      <c r="E718" s="38" t="s">
        <v>1234</v>
      </c>
      <c r="F718" s="38">
        <v>0.17422710000000002</v>
      </c>
      <c r="G718" s="38" t="s">
        <v>1235</v>
      </c>
      <c r="H718" s="38">
        <v>1200</v>
      </c>
      <c r="I718" s="38">
        <v>209.07252000000003</v>
      </c>
      <c r="J718" s="37"/>
    </row>
    <row r="719" spans="1:10" ht="27" customHeight="1" x14ac:dyDescent="0.25">
      <c r="A719" s="9">
        <v>1</v>
      </c>
      <c r="B719" s="62" t="s">
        <v>389</v>
      </c>
      <c r="C719" s="31" t="s">
        <v>1171</v>
      </c>
      <c r="D719" s="40"/>
      <c r="E719" s="32" t="s">
        <v>11</v>
      </c>
      <c r="F719" s="33" t="s">
        <v>1231</v>
      </c>
      <c r="G719" s="34">
        <v>450</v>
      </c>
      <c r="H719" s="34">
        <v>657</v>
      </c>
      <c r="I719" s="43"/>
      <c r="J719" s="34">
        <v>0</v>
      </c>
    </row>
    <row r="720" spans="1:10" ht="27" customHeight="1" outlineLevel="1" x14ac:dyDescent="0.25">
      <c r="A720" s="9" t="s">
        <v>1232</v>
      </c>
      <c r="B720" s="35" t="s">
        <v>389</v>
      </c>
      <c r="C720" s="39" t="s">
        <v>1254</v>
      </c>
      <c r="D720" s="37"/>
      <c r="E720" s="38" t="s">
        <v>1234</v>
      </c>
      <c r="F720" s="38">
        <v>0</v>
      </c>
      <c r="G720" s="38" t="s">
        <v>1235</v>
      </c>
      <c r="H720" s="38">
        <v>565</v>
      </c>
      <c r="I720" s="38">
        <v>0</v>
      </c>
      <c r="J720" s="37"/>
    </row>
    <row r="721" spans="1:10" ht="27" customHeight="1" outlineLevel="1" x14ac:dyDescent="0.25">
      <c r="A721" s="9" t="s">
        <v>1232</v>
      </c>
      <c r="B721" s="35" t="s">
        <v>389</v>
      </c>
      <c r="C721" s="44" t="s">
        <v>1263</v>
      </c>
      <c r="D721" s="37"/>
      <c r="E721" s="38" t="s">
        <v>1243</v>
      </c>
      <c r="F721" s="38">
        <v>0</v>
      </c>
      <c r="G721" s="38" t="s">
        <v>1235</v>
      </c>
      <c r="H721" s="38">
        <v>1157</v>
      </c>
      <c r="I721" s="38">
        <v>0</v>
      </c>
      <c r="J721" s="37"/>
    </row>
    <row r="722" spans="1:10" ht="27" customHeight="1" outlineLevel="1" x14ac:dyDescent="0.25">
      <c r="A722" s="9" t="s">
        <v>1232</v>
      </c>
      <c r="B722" s="35" t="s">
        <v>389</v>
      </c>
      <c r="C722" s="39" t="s">
        <v>1259</v>
      </c>
      <c r="D722" s="37"/>
      <c r="E722" s="38" t="s">
        <v>1243</v>
      </c>
      <c r="F722" s="38">
        <v>0</v>
      </c>
      <c r="G722" s="38" t="s">
        <v>1235</v>
      </c>
      <c r="H722" s="38">
        <v>109</v>
      </c>
      <c r="I722" s="38">
        <v>0</v>
      </c>
      <c r="J722" s="37"/>
    </row>
    <row r="723" spans="1:10" ht="27" customHeight="1" outlineLevel="1" x14ac:dyDescent="0.25">
      <c r="A723" s="9" t="s">
        <v>1232</v>
      </c>
      <c r="B723" s="35" t="s">
        <v>389</v>
      </c>
      <c r="C723" s="44" t="s">
        <v>1264</v>
      </c>
      <c r="D723" s="37"/>
      <c r="E723" s="38" t="s">
        <v>1243</v>
      </c>
      <c r="F723" s="38">
        <v>0</v>
      </c>
      <c r="G723" s="38" t="s">
        <v>1235</v>
      </c>
      <c r="H723" s="38">
        <v>205</v>
      </c>
      <c r="I723" s="38">
        <v>0</v>
      </c>
      <c r="J723" s="37"/>
    </row>
    <row r="724" spans="1:10" ht="27" customHeight="1" outlineLevel="1" x14ac:dyDescent="0.25">
      <c r="A724" s="9" t="s">
        <v>1232</v>
      </c>
      <c r="B724" s="35" t="s">
        <v>389</v>
      </c>
      <c r="C724" s="44" t="s">
        <v>1261</v>
      </c>
      <c r="D724" s="37"/>
      <c r="E724" s="38" t="s">
        <v>1234</v>
      </c>
      <c r="F724" s="38">
        <v>0</v>
      </c>
      <c r="G724" s="38" t="s">
        <v>1235</v>
      </c>
      <c r="H724" s="38">
        <v>115</v>
      </c>
      <c r="I724" s="38">
        <v>0</v>
      </c>
      <c r="J724" s="37"/>
    </row>
    <row r="725" spans="1:10" ht="27" customHeight="1" outlineLevel="1" x14ac:dyDescent="0.25">
      <c r="A725" s="9" t="s">
        <v>1232</v>
      </c>
      <c r="B725" s="35" t="s">
        <v>389</v>
      </c>
      <c r="C725" s="44" t="s">
        <v>1265</v>
      </c>
      <c r="D725" s="37"/>
      <c r="E725" s="38" t="s">
        <v>1234</v>
      </c>
      <c r="F725" s="38">
        <v>0</v>
      </c>
      <c r="G725" s="38" t="s">
        <v>1235</v>
      </c>
      <c r="H725" s="38">
        <v>2090</v>
      </c>
      <c r="I725" s="38">
        <v>0</v>
      </c>
      <c r="J725" s="37"/>
    </row>
    <row r="726" spans="1:10" ht="27" customHeight="1" outlineLevel="1" x14ac:dyDescent="0.25">
      <c r="A726" s="9" t="s">
        <v>1232</v>
      </c>
      <c r="B726" s="35" t="s">
        <v>389</v>
      </c>
      <c r="C726" s="44" t="s">
        <v>1266</v>
      </c>
      <c r="D726" s="37"/>
      <c r="E726" s="38" t="s">
        <v>1234</v>
      </c>
      <c r="F726" s="38">
        <v>0</v>
      </c>
      <c r="G726" s="38" t="s">
        <v>1235</v>
      </c>
      <c r="H726" s="38">
        <v>1200</v>
      </c>
      <c r="I726" s="38">
        <v>0</v>
      </c>
      <c r="J726" s="37"/>
    </row>
    <row r="727" spans="1:10" ht="27" customHeight="1" x14ac:dyDescent="0.25">
      <c r="A727" s="9">
        <v>1</v>
      </c>
      <c r="B727" s="62" t="s">
        <v>390</v>
      </c>
      <c r="C727" s="31" t="s">
        <v>1172</v>
      </c>
      <c r="D727" s="40"/>
      <c r="E727" s="32" t="s">
        <v>11</v>
      </c>
      <c r="F727" s="33" t="s">
        <v>1231</v>
      </c>
      <c r="G727" s="34">
        <v>420</v>
      </c>
      <c r="H727" s="34">
        <v>613</v>
      </c>
      <c r="I727" s="43"/>
      <c r="J727" s="34">
        <v>0</v>
      </c>
    </row>
    <row r="728" spans="1:10" ht="27" customHeight="1" outlineLevel="1" x14ac:dyDescent="0.25">
      <c r="A728" s="9" t="s">
        <v>1232</v>
      </c>
      <c r="B728" s="35" t="s">
        <v>390</v>
      </c>
      <c r="C728" s="44" t="s">
        <v>1262</v>
      </c>
      <c r="D728" s="37"/>
      <c r="E728" s="38" t="s">
        <v>1234</v>
      </c>
      <c r="F728" s="38">
        <v>0</v>
      </c>
      <c r="G728" s="38" t="s">
        <v>1235</v>
      </c>
      <c r="H728" s="38">
        <v>66</v>
      </c>
      <c r="I728" s="38">
        <v>0</v>
      </c>
      <c r="J728" s="37"/>
    </row>
    <row r="729" spans="1:10" ht="27" customHeight="1" outlineLevel="1" x14ac:dyDescent="0.25">
      <c r="A729" s="9" t="s">
        <v>1232</v>
      </c>
      <c r="B729" s="35" t="s">
        <v>390</v>
      </c>
      <c r="C729" s="39" t="s">
        <v>1254</v>
      </c>
      <c r="D729" s="37"/>
      <c r="E729" s="38" t="s">
        <v>1234</v>
      </c>
      <c r="F729" s="38">
        <v>0</v>
      </c>
      <c r="G729" s="38" t="s">
        <v>1235</v>
      </c>
      <c r="H729" s="38">
        <v>565</v>
      </c>
      <c r="I729" s="38">
        <v>0</v>
      </c>
      <c r="J729" s="37"/>
    </row>
    <row r="730" spans="1:10" ht="27" customHeight="1" outlineLevel="1" x14ac:dyDescent="0.25">
      <c r="A730" s="9" t="s">
        <v>1232</v>
      </c>
      <c r="B730" s="35" t="s">
        <v>390</v>
      </c>
      <c r="C730" s="44" t="s">
        <v>1263</v>
      </c>
      <c r="D730" s="37"/>
      <c r="E730" s="38" t="s">
        <v>1243</v>
      </c>
      <c r="F730" s="38">
        <v>0</v>
      </c>
      <c r="G730" s="38" t="s">
        <v>1235</v>
      </c>
      <c r="H730" s="38">
        <v>1157</v>
      </c>
      <c r="I730" s="38">
        <v>0</v>
      </c>
      <c r="J730" s="37"/>
    </row>
    <row r="731" spans="1:10" ht="27" customHeight="1" outlineLevel="1" x14ac:dyDescent="0.25">
      <c r="A731" s="9" t="s">
        <v>1232</v>
      </c>
      <c r="B731" s="35" t="s">
        <v>390</v>
      </c>
      <c r="C731" s="39" t="s">
        <v>1259</v>
      </c>
      <c r="D731" s="37"/>
      <c r="E731" s="38" t="s">
        <v>1243</v>
      </c>
      <c r="F731" s="38">
        <v>0</v>
      </c>
      <c r="G731" s="38" t="s">
        <v>1235</v>
      </c>
      <c r="H731" s="38">
        <v>109</v>
      </c>
      <c r="I731" s="38">
        <v>0</v>
      </c>
      <c r="J731" s="37"/>
    </row>
    <row r="732" spans="1:10" ht="27" customHeight="1" outlineLevel="1" x14ac:dyDescent="0.25">
      <c r="A732" s="9" t="s">
        <v>1232</v>
      </c>
      <c r="B732" s="35" t="s">
        <v>390</v>
      </c>
      <c r="C732" s="44" t="s">
        <v>1264</v>
      </c>
      <c r="D732" s="37"/>
      <c r="E732" s="38" t="s">
        <v>1243</v>
      </c>
      <c r="F732" s="38">
        <v>0</v>
      </c>
      <c r="G732" s="38" t="s">
        <v>1235</v>
      </c>
      <c r="H732" s="38">
        <v>205</v>
      </c>
      <c r="I732" s="38">
        <v>0</v>
      </c>
      <c r="J732" s="37"/>
    </row>
    <row r="733" spans="1:10" ht="27" customHeight="1" outlineLevel="1" x14ac:dyDescent="0.25">
      <c r="A733" s="9" t="s">
        <v>1232</v>
      </c>
      <c r="B733" s="35" t="s">
        <v>390</v>
      </c>
      <c r="C733" s="44" t="s">
        <v>1261</v>
      </c>
      <c r="D733" s="37"/>
      <c r="E733" s="38" t="s">
        <v>1234</v>
      </c>
      <c r="F733" s="38">
        <v>0</v>
      </c>
      <c r="G733" s="38" t="s">
        <v>1235</v>
      </c>
      <c r="H733" s="38">
        <v>115</v>
      </c>
      <c r="I733" s="38">
        <v>0</v>
      </c>
      <c r="J733" s="37"/>
    </row>
    <row r="734" spans="1:10" ht="27" customHeight="1" outlineLevel="1" x14ac:dyDescent="0.25">
      <c r="A734" s="9" t="s">
        <v>1232</v>
      </c>
      <c r="B734" s="35" t="s">
        <v>390</v>
      </c>
      <c r="C734" s="44" t="s">
        <v>1265</v>
      </c>
      <c r="D734" s="37"/>
      <c r="E734" s="38" t="s">
        <v>1234</v>
      </c>
      <c r="F734" s="38">
        <v>0</v>
      </c>
      <c r="G734" s="38" t="s">
        <v>1235</v>
      </c>
      <c r="H734" s="38">
        <v>2090</v>
      </c>
      <c r="I734" s="38">
        <v>0</v>
      </c>
      <c r="J734" s="37"/>
    </row>
    <row r="735" spans="1:10" ht="27" customHeight="1" outlineLevel="1" x14ac:dyDescent="0.25">
      <c r="A735" s="9" t="s">
        <v>1232</v>
      </c>
      <c r="B735" s="35" t="s">
        <v>390</v>
      </c>
      <c r="C735" s="44" t="s">
        <v>1266</v>
      </c>
      <c r="D735" s="37"/>
      <c r="E735" s="38" t="s">
        <v>1234</v>
      </c>
      <c r="F735" s="38">
        <v>0</v>
      </c>
      <c r="G735" s="38" t="s">
        <v>1235</v>
      </c>
      <c r="H735" s="38">
        <v>1200</v>
      </c>
      <c r="I735" s="38">
        <v>0</v>
      </c>
      <c r="J735" s="37"/>
    </row>
    <row r="736" spans="1:10" ht="27" customHeight="1" x14ac:dyDescent="0.25">
      <c r="A736" s="9">
        <v>1</v>
      </c>
      <c r="B736" s="62" t="s">
        <v>391</v>
      </c>
      <c r="C736" s="31" t="s">
        <v>1173</v>
      </c>
      <c r="D736" s="40"/>
      <c r="E736" s="32" t="s">
        <v>11</v>
      </c>
      <c r="F736" s="33" t="s">
        <v>1231</v>
      </c>
      <c r="G736" s="34">
        <v>500</v>
      </c>
      <c r="H736" s="34">
        <v>730</v>
      </c>
      <c r="I736" s="43"/>
      <c r="J736" s="34">
        <v>0</v>
      </c>
    </row>
    <row r="737" spans="1:10" ht="27" customHeight="1" outlineLevel="1" x14ac:dyDescent="0.25">
      <c r="A737" s="9" t="s">
        <v>1232</v>
      </c>
      <c r="B737" s="35" t="s">
        <v>391</v>
      </c>
      <c r="C737" s="44" t="s">
        <v>1262</v>
      </c>
      <c r="D737" s="37"/>
      <c r="E737" s="38" t="s">
        <v>1234</v>
      </c>
      <c r="F737" s="38">
        <v>0</v>
      </c>
      <c r="G737" s="38" t="s">
        <v>1235</v>
      </c>
      <c r="H737" s="38">
        <v>66</v>
      </c>
      <c r="I737" s="38">
        <v>0</v>
      </c>
      <c r="J737" s="37"/>
    </row>
    <row r="738" spans="1:10" ht="27" customHeight="1" outlineLevel="1" x14ac:dyDescent="0.25">
      <c r="A738" s="9" t="s">
        <v>1232</v>
      </c>
      <c r="B738" s="35" t="s">
        <v>391</v>
      </c>
      <c r="C738" s="39" t="s">
        <v>1403</v>
      </c>
      <c r="D738" s="37"/>
      <c r="E738" s="38" t="s">
        <v>1234</v>
      </c>
      <c r="F738" s="38">
        <v>0</v>
      </c>
      <c r="G738" s="38" t="s">
        <v>1235</v>
      </c>
      <c r="H738" s="38">
        <v>480</v>
      </c>
      <c r="I738" s="38">
        <v>0</v>
      </c>
      <c r="J738" s="37"/>
    </row>
    <row r="739" spans="1:10" ht="27" customHeight="1" outlineLevel="1" x14ac:dyDescent="0.25">
      <c r="A739" s="9" t="s">
        <v>1232</v>
      </c>
      <c r="B739" s="35" t="s">
        <v>391</v>
      </c>
      <c r="C739" s="44" t="s">
        <v>1263</v>
      </c>
      <c r="D739" s="37"/>
      <c r="E739" s="38" t="s">
        <v>1243</v>
      </c>
      <c r="F739" s="38">
        <v>0</v>
      </c>
      <c r="G739" s="38" t="s">
        <v>1235</v>
      </c>
      <c r="H739" s="38">
        <v>1157</v>
      </c>
      <c r="I739" s="38">
        <v>0</v>
      </c>
      <c r="J739" s="37"/>
    </row>
    <row r="740" spans="1:10" ht="27" customHeight="1" outlineLevel="1" x14ac:dyDescent="0.25">
      <c r="A740" s="9" t="s">
        <v>1232</v>
      </c>
      <c r="B740" s="35" t="s">
        <v>391</v>
      </c>
      <c r="C740" s="39" t="s">
        <v>1259</v>
      </c>
      <c r="D740" s="37"/>
      <c r="E740" s="38" t="s">
        <v>1243</v>
      </c>
      <c r="F740" s="38">
        <v>0</v>
      </c>
      <c r="G740" s="38" t="s">
        <v>1235</v>
      </c>
      <c r="H740" s="38">
        <v>109</v>
      </c>
      <c r="I740" s="38">
        <v>0</v>
      </c>
      <c r="J740" s="37"/>
    </row>
    <row r="741" spans="1:10" ht="27" customHeight="1" outlineLevel="1" x14ac:dyDescent="0.25">
      <c r="A741" s="9" t="s">
        <v>1232</v>
      </c>
      <c r="B741" s="35" t="s">
        <v>391</v>
      </c>
      <c r="C741" s="44" t="s">
        <v>1264</v>
      </c>
      <c r="D741" s="37"/>
      <c r="E741" s="38" t="s">
        <v>1243</v>
      </c>
      <c r="F741" s="38">
        <v>0</v>
      </c>
      <c r="G741" s="38" t="s">
        <v>1235</v>
      </c>
      <c r="H741" s="38">
        <v>205</v>
      </c>
      <c r="I741" s="38">
        <v>0</v>
      </c>
      <c r="J741" s="37"/>
    </row>
    <row r="742" spans="1:10" ht="27" customHeight="1" outlineLevel="1" x14ac:dyDescent="0.25">
      <c r="A742" s="9" t="s">
        <v>1232</v>
      </c>
      <c r="B742" s="35" t="s">
        <v>391</v>
      </c>
      <c r="C742" s="44" t="s">
        <v>1261</v>
      </c>
      <c r="D742" s="37"/>
      <c r="E742" s="38" t="s">
        <v>1234</v>
      </c>
      <c r="F742" s="38">
        <v>0</v>
      </c>
      <c r="G742" s="38" t="s">
        <v>1235</v>
      </c>
      <c r="H742" s="38">
        <v>115</v>
      </c>
      <c r="I742" s="38">
        <v>0</v>
      </c>
      <c r="J742" s="37"/>
    </row>
    <row r="743" spans="1:10" ht="27" customHeight="1" outlineLevel="1" x14ac:dyDescent="0.25">
      <c r="A743" s="9" t="s">
        <v>1232</v>
      </c>
      <c r="B743" s="35" t="s">
        <v>391</v>
      </c>
      <c r="C743" s="44" t="s">
        <v>1265</v>
      </c>
      <c r="D743" s="37"/>
      <c r="E743" s="38" t="s">
        <v>1234</v>
      </c>
      <c r="F743" s="38">
        <v>0</v>
      </c>
      <c r="G743" s="38" t="s">
        <v>1235</v>
      </c>
      <c r="H743" s="38">
        <v>2090</v>
      </c>
      <c r="I743" s="38">
        <v>0</v>
      </c>
      <c r="J743" s="37"/>
    </row>
    <row r="744" spans="1:10" ht="27" customHeight="1" outlineLevel="1" x14ac:dyDescent="0.25">
      <c r="A744" s="9" t="s">
        <v>1232</v>
      </c>
      <c r="B744" s="35" t="s">
        <v>391</v>
      </c>
      <c r="C744" s="44" t="s">
        <v>1266</v>
      </c>
      <c r="D744" s="37"/>
      <c r="E744" s="38" t="s">
        <v>1234</v>
      </c>
      <c r="F744" s="38">
        <v>0</v>
      </c>
      <c r="G744" s="38" t="s">
        <v>1235</v>
      </c>
      <c r="H744" s="38">
        <v>1200</v>
      </c>
      <c r="I744" s="38">
        <v>0</v>
      </c>
      <c r="J744" s="37"/>
    </row>
    <row r="745" spans="1:10" ht="27" customHeight="1" x14ac:dyDescent="0.25">
      <c r="A745" s="9">
        <v>1</v>
      </c>
      <c r="B745" s="62" t="s">
        <v>392</v>
      </c>
      <c r="C745" s="31" t="s">
        <v>1174</v>
      </c>
      <c r="D745" s="40"/>
      <c r="E745" s="32" t="s">
        <v>11</v>
      </c>
      <c r="F745" s="33" t="s">
        <v>1231</v>
      </c>
      <c r="G745" s="34">
        <v>440</v>
      </c>
      <c r="H745" s="34">
        <v>642</v>
      </c>
      <c r="I745" s="43"/>
      <c r="J745" s="34">
        <v>0</v>
      </c>
    </row>
    <row r="746" spans="1:10" ht="27" customHeight="1" outlineLevel="1" x14ac:dyDescent="0.25">
      <c r="A746" s="9" t="s">
        <v>1232</v>
      </c>
      <c r="B746" s="35" t="s">
        <v>392</v>
      </c>
      <c r="C746" s="44" t="s">
        <v>1262</v>
      </c>
      <c r="D746" s="37"/>
      <c r="E746" s="38" t="s">
        <v>1234</v>
      </c>
      <c r="F746" s="38">
        <v>0</v>
      </c>
      <c r="G746" s="38" t="s">
        <v>1235</v>
      </c>
      <c r="H746" s="38">
        <v>66</v>
      </c>
      <c r="I746" s="38">
        <v>0</v>
      </c>
      <c r="J746" s="37"/>
    </row>
    <row r="747" spans="1:10" ht="27" customHeight="1" outlineLevel="1" x14ac:dyDescent="0.25">
      <c r="A747" s="9" t="s">
        <v>1232</v>
      </c>
      <c r="B747" s="35" t="s">
        <v>392</v>
      </c>
      <c r="C747" s="39" t="s">
        <v>1403</v>
      </c>
      <c r="D747" s="37"/>
      <c r="E747" s="38" t="s">
        <v>1234</v>
      </c>
      <c r="F747" s="38">
        <v>0</v>
      </c>
      <c r="G747" s="38" t="s">
        <v>1235</v>
      </c>
      <c r="H747" s="38">
        <v>480</v>
      </c>
      <c r="I747" s="38">
        <v>0</v>
      </c>
      <c r="J747" s="37"/>
    </row>
    <row r="748" spans="1:10" ht="27" customHeight="1" outlineLevel="1" x14ac:dyDescent="0.25">
      <c r="A748" s="9" t="s">
        <v>1232</v>
      </c>
      <c r="B748" s="35" t="s">
        <v>392</v>
      </c>
      <c r="C748" s="44" t="s">
        <v>1263</v>
      </c>
      <c r="D748" s="37"/>
      <c r="E748" s="38" t="s">
        <v>1243</v>
      </c>
      <c r="F748" s="38">
        <v>0</v>
      </c>
      <c r="G748" s="38" t="s">
        <v>1235</v>
      </c>
      <c r="H748" s="38">
        <v>1157</v>
      </c>
      <c r="I748" s="38">
        <v>0</v>
      </c>
      <c r="J748" s="37"/>
    </row>
    <row r="749" spans="1:10" ht="27" customHeight="1" outlineLevel="1" x14ac:dyDescent="0.25">
      <c r="A749" s="9" t="s">
        <v>1232</v>
      </c>
      <c r="B749" s="35" t="s">
        <v>392</v>
      </c>
      <c r="C749" s="39" t="s">
        <v>1259</v>
      </c>
      <c r="D749" s="37"/>
      <c r="E749" s="38" t="s">
        <v>1243</v>
      </c>
      <c r="F749" s="38">
        <v>0</v>
      </c>
      <c r="G749" s="38" t="s">
        <v>1235</v>
      </c>
      <c r="H749" s="38">
        <v>109</v>
      </c>
      <c r="I749" s="38">
        <v>0</v>
      </c>
      <c r="J749" s="37"/>
    </row>
    <row r="750" spans="1:10" ht="27" customHeight="1" outlineLevel="1" x14ac:dyDescent="0.25">
      <c r="A750" s="9" t="s">
        <v>1232</v>
      </c>
      <c r="B750" s="35" t="s">
        <v>392</v>
      </c>
      <c r="C750" s="44" t="s">
        <v>1264</v>
      </c>
      <c r="D750" s="37"/>
      <c r="E750" s="38" t="s">
        <v>1243</v>
      </c>
      <c r="F750" s="38">
        <v>0</v>
      </c>
      <c r="G750" s="38" t="s">
        <v>1235</v>
      </c>
      <c r="H750" s="38">
        <v>205</v>
      </c>
      <c r="I750" s="38">
        <v>0</v>
      </c>
      <c r="J750" s="37"/>
    </row>
    <row r="751" spans="1:10" ht="27" customHeight="1" outlineLevel="1" x14ac:dyDescent="0.25">
      <c r="A751" s="9" t="s">
        <v>1232</v>
      </c>
      <c r="B751" s="35" t="s">
        <v>392</v>
      </c>
      <c r="C751" s="44" t="s">
        <v>1261</v>
      </c>
      <c r="D751" s="37"/>
      <c r="E751" s="38" t="s">
        <v>1234</v>
      </c>
      <c r="F751" s="38">
        <v>0</v>
      </c>
      <c r="G751" s="38" t="s">
        <v>1235</v>
      </c>
      <c r="H751" s="38">
        <v>115</v>
      </c>
      <c r="I751" s="38">
        <v>0</v>
      </c>
      <c r="J751" s="37"/>
    </row>
    <row r="752" spans="1:10" ht="27" customHeight="1" outlineLevel="1" x14ac:dyDescent="0.25">
      <c r="A752" s="9" t="s">
        <v>1232</v>
      </c>
      <c r="B752" s="35" t="s">
        <v>392</v>
      </c>
      <c r="C752" s="44" t="s">
        <v>1265</v>
      </c>
      <c r="D752" s="37"/>
      <c r="E752" s="38" t="s">
        <v>1234</v>
      </c>
      <c r="F752" s="38">
        <v>0</v>
      </c>
      <c r="G752" s="38" t="s">
        <v>1235</v>
      </c>
      <c r="H752" s="38">
        <v>2090</v>
      </c>
      <c r="I752" s="38">
        <v>0</v>
      </c>
      <c r="J752" s="37"/>
    </row>
    <row r="753" spans="1:10" ht="27" customHeight="1" outlineLevel="1" x14ac:dyDescent="0.25">
      <c r="A753" s="9" t="s">
        <v>1232</v>
      </c>
      <c r="B753" s="35" t="s">
        <v>392</v>
      </c>
      <c r="C753" s="44" t="s">
        <v>1266</v>
      </c>
      <c r="D753" s="37"/>
      <c r="E753" s="38" t="s">
        <v>1234</v>
      </c>
      <c r="F753" s="38">
        <v>0</v>
      </c>
      <c r="G753" s="38" t="s">
        <v>1235</v>
      </c>
      <c r="H753" s="38">
        <v>1200</v>
      </c>
      <c r="I753" s="38">
        <v>0</v>
      </c>
      <c r="J753" s="37"/>
    </row>
    <row r="754" spans="1:10" ht="27" customHeight="1" x14ac:dyDescent="0.25">
      <c r="A754" s="9">
        <v>1</v>
      </c>
      <c r="B754" s="62" t="s">
        <v>393</v>
      </c>
      <c r="C754" s="31" t="s">
        <v>394</v>
      </c>
      <c r="D754" s="40"/>
      <c r="E754" s="32" t="s">
        <v>11</v>
      </c>
      <c r="F754" s="33" t="s">
        <v>1231</v>
      </c>
      <c r="G754" s="34">
        <v>220</v>
      </c>
      <c r="H754" s="34">
        <v>321</v>
      </c>
      <c r="I754" s="43"/>
      <c r="J754" s="34">
        <v>0</v>
      </c>
    </row>
    <row r="755" spans="1:10" ht="27" customHeight="1" outlineLevel="1" x14ac:dyDescent="0.25">
      <c r="A755" s="9" t="s">
        <v>1232</v>
      </c>
      <c r="B755" s="35" t="s">
        <v>393</v>
      </c>
      <c r="C755" s="39" t="s">
        <v>1254</v>
      </c>
      <c r="D755" s="37"/>
      <c r="E755" s="38" t="s">
        <v>1234</v>
      </c>
      <c r="F755" s="38">
        <v>0</v>
      </c>
      <c r="G755" s="38" t="s">
        <v>1235</v>
      </c>
      <c r="H755" s="38">
        <v>565</v>
      </c>
      <c r="I755" s="38">
        <v>0</v>
      </c>
      <c r="J755" s="37"/>
    </row>
    <row r="756" spans="1:10" ht="27" customHeight="1" outlineLevel="1" x14ac:dyDescent="0.25">
      <c r="A756" s="9" t="s">
        <v>1232</v>
      </c>
      <c r="B756" s="35" t="s">
        <v>393</v>
      </c>
      <c r="C756" s="39" t="s">
        <v>1259</v>
      </c>
      <c r="D756" s="37"/>
      <c r="E756" s="38" t="s">
        <v>1243</v>
      </c>
      <c r="F756" s="38">
        <v>0</v>
      </c>
      <c r="G756" s="38" t="s">
        <v>1235</v>
      </c>
      <c r="H756" s="38">
        <v>109</v>
      </c>
      <c r="I756" s="38">
        <v>0</v>
      </c>
      <c r="J756" s="37"/>
    </row>
    <row r="757" spans="1:10" ht="27" customHeight="1" outlineLevel="1" x14ac:dyDescent="0.25">
      <c r="A757" s="9" t="s">
        <v>1232</v>
      </c>
      <c r="B757" s="35" t="s">
        <v>393</v>
      </c>
      <c r="C757" s="44" t="s">
        <v>1264</v>
      </c>
      <c r="D757" s="37"/>
      <c r="E757" s="38" t="s">
        <v>1243</v>
      </c>
      <c r="F757" s="38">
        <v>0</v>
      </c>
      <c r="G757" s="38" t="s">
        <v>1235</v>
      </c>
      <c r="H757" s="38">
        <v>205</v>
      </c>
      <c r="I757" s="38">
        <v>0</v>
      </c>
      <c r="J757" s="37"/>
    </row>
    <row r="758" spans="1:10" ht="27" customHeight="1" outlineLevel="1" x14ac:dyDescent="0.25">
      <c r="A758" s="9" t="s">
        <v>1232</v>
      </c>
      <c r="B758" s="35" t="s">
        <v>393</v>
      </c>
      <c r="C758" s="44" t="s">
        <v>1261</v>
      </c>
      <c r="D758" s="37"/>
      <c r="E758" s="38" t="s">
        <v>1234</v>
      </c>
      <c r="F758" s="38">
        <v>0</v>
      </c>
      <c r="G758" s="38" t="s">
        <v>1235</v>
      </c>
      <c r="H758" s="38">
        <v>115</v>
      </c>
      <c r="I758" s="38">
        <v>0</v>
      </c>
      <c r="J758" s="37"/>
    </row>
    <row r="759" spans="1:10" ht="27" customHeight="1" outlineLevel="1" x14ac:dyDescent="0.25">
      <c r="A759" s="9" t="s">
        <v>1232</v>
      </c>
      <c r="B759" s="35" t="s">
        <v>393</v>
      </c>
      <c r="C759" s="44" t="s">
        <v>1265</v>
      </c>
      <c r="D759" s="37"/>
      <c r="E759" s="38" t="s">
        <v>1234</v>
      </c>
      <c r="F759" s="38">
        <v>0</v>
      </c>
      <c r="G759" s="38" t="s">
        <v>1235</v>
      </c>
      <c r="H759" s="38">
        <v>2090</v>
      </c>
      <c r="I759" s="38">
        <v>0</v>
      </c>
      <c r="J759" s="37"/>
    </row>
    <row r="760" spans="1:10" ht="27" customHeight="1" outlineLevel="1" x14ac:dyDescent="0.25">
      <c r="A760" s="9" t="s">
        <v>1232</v>
      </c>
      <c r="B760" s="35" t="s">
        <v>393</v>
      </c>
      <c r="C760" s="44" t="s">
        <v>1266</v>
      </c>
      <c r="D760" s="37"/>
      <c r="E760" s="38" t="s">
        <v>1234</v>
      </c>
      <c r="F760" s="38">
        <v>0</v>
      </c>
      <c r="G760" s="38" t="s">
        <v>1235</v>
      </c>
      <c r="H760" s="38">
        <v>1200</v>
      </c>
      <c r="I760" s="38">
        <v>0</v>
      </c>
      <c r="J760" s="37"/>
    </row>
    <row r="761" spans="1:10" ht="27" customHeight="1" x14ac:dyDescent="0.25">
      <c r="A761" s="9">
        <v>5</v>
      </c>
      <c r="B761" s="62" t="s">
        <v>395</v>
      </c>
      <c r="C761" s="31" t="s">
        <v>396</v>
      </c>
      <c r="D761" s="40"/>
      <c r="E761" s="32" t="s">
        <v>31</v>
      </c>
      <c r="F761" s="33" t="s">
        <v>1231</v>
      </c>
      <c r="G761" s="34">
        <v>350</v>
      </c>
      <c r="H761" s="34">
        <v>511</v>
      </c>
      <c r="I761" s="43"/>
      <c r="J761" s="34">
        <v>0</v>
      </c>
    </row>
    <row r="762" spans="1:10" ht="27" customHeight="1" outlineLevel="1" x14ac:dyDescent="0.25">
      <c r="A762" s="9" t="s">
        <v>1335</v>
      </c>
      <c r="B762" s="35" t="s">
        <v>395</v>
      </c>
      <c r="C762" s="39" t="s">
        <v>1254</v>
      </c>
      <c r="D762" s="37"/>
      <c r="E762" s="38" t="s">
        <v>1234</v>
      </c>
      <c r="F762" s="38">
        <v>0</v>
      </c>
      <c r="G762" s="38" t="s">
        <v>1235</v>
      </c>
      <c r="H762" s="38">
        <v>565</v>
      </c>
      <c r="I762" s="38">
        <v>0</v>
      </c>
      <c r="J762" s="37"/>
    </row>
    <row r="763" spans="1:10" ht="27" customHeight="1" outlineLevel="1" x14ac:dyDescent="0.25">
      <c r="A763" s="9" t="s">
        <v>1335</v>
      </c>
      <c r="B763" s="35" t="s">
        <v>395</v>
      </c>
      <c r="C763" s="39" t="s">
        <v>1259</v>
      </c>
      <c r="D763" s="37"/>
      <c r="E763" s="38" t="s">
        <v>1243</v>
      </c>
      <c r="F763" s="38">
        <v>0</v>
      </c>
      <c r="G763" s="38" t="s">
        <v>1235</v>
      </c>
      <c r="H763" s="38">
        <v>109</v>
      </c>
      <c r="I763" s="38">
        <v>0</v>
      </c>
      <c r="J763" s="37"/>
    </row>
    <row r="764" spans="1:10" ht="27" customHeight="1" outlineLevel="1" x14ac:dyDescent="0.25">
      <c r="A764" s="9" t="s">
        <v>1335</v>
      </c>
      <c r="B764" s="35" t="s">
        <v>395</v>
      </c>
      <c r="C764" s="44" t="s">
        <v>1264</v>
      </c>
      <c r="D764" s="37"/>
      <c r="E764" s="38" t="s">
        <v>1243</v>
      </c>
      <c r="F764" s="38">
        <v>0</v>
      </c>
      <c r="G764" s="38" t="s">
        <v>1235</v>
      </c>
      <c r="H764" s="38">
        <v>205</v>
      </c>
      <c r="I764" s="38">
        <v>0</v>
      </c>
      <c r="J764" s="37"/>
    </row>
    <row r="765" spans="1:10" ht="27" customHeight="1" outlineLevel="1" x14ac:dyDescent="0.25">
      <c r="A765" s="9" t="s">
        <v>1335</v>
      </c>
      <c r="B765" s="35" t="s">
        <v>395</v>
      </c>
      <c r="C765" s="44" t="s">
        <v>1261</v>
      </c>
      <c r="D765" s="37"/>
      <c r="E765" s="38" t="s">
        <v>1234</v>
      </c>
      <c r="F765" s="38">
        <v>0</v>
      </c>
      <c r="G765" s="38" t="s">
        <v>1235</v>
      </c>
      <c r="H765" s="38">
        <v>115</v>
      </c>
      <c r="I765" s="38">
        <v>0</v>
      </c>
      <c r="J765" s="37"/>
    </row>
    <row r="766" spans="1:10" ht="27" customHeight="1" outlineLevel="1" x14ac:dyDescent="0.25">
      <c r="A766" s="9" t="s">
        <v>1335</v>
      </c>
      <c r="B766" s="35" t="s">
        <v>395</v>
      </c>
      <c r="C766" s="44" t="s">
        <v>1265</v>
      </c>
      <c r="D766" s="37"/>
      <c r="E766" s="38" t="s">
        <v>1234</v>
      </c>
      <c r="F766" s="38">
        <v>0</v>
      </c>
      <c r="G766" s="38" t="s">
        <v>1235</v>
      </c>
      <c r="H766" s="38">
        <v>2090</v>
      </c>
      <c r="I766" s="38">
        <v>0</v>
      </c>
      <c r="J766" s="37"/>
    </row>
    <row r="767" spans="1:10" ht="27" customHeight="1" outlineLevel="1" x14ac:dyDescent="0.25">
      <c r="A767" s="9" t="s">
        <v>1335</v>
      </c>
      <c r="B767" s="35" t="s">
        <v>395</v>
      </c>
      <c r="C767" s="44" t="s">
        <v>1266</v>
      </c>
      <c r="D767" s="37"/>
      <c r="E767" s="38" t="s">
        <v>1234</v>
      </c>
      <c r="F767" s="38">
        <v>0</v>
      </c>
      <c r="G767" s="38" t="s">
        <v>1235</v>
      </c>
      <c r="H767" s="38">
        <v>1200</v>
      </c>
      <c r="I767" s="38">
        <v>0</v>
      </c>
      <c r="J767" s="37"/>
    </row>
    <row r="768" spans="1:10" ht="27" customHeight="1" x14ac:dyDescent="0.25">
      <c r="A768" s="9">
        <v>1</v>
      </c>
      <c r="B768" s="62" t="s">
        <v>397</v>
      </c>
      <c r="C768" s="31" t="s">
        <v>1175</v>
      </c>
      <c r="D768" s="40"/>
      <c r="E768" s="32" t="s">
        <v>11</v>
      </c>
      <c r="F768" s="33" t="s">
        <v>1231</v>
      </c>
      <c r="G768" s="34">
        <v>130</v>
      </c>
      <c r="H768" s="34">
        <v>190</v>
      </c>
      <c r="I768" s="43"/>
      <c r="J768" s="34">
        <v>0</v>
      </c>
    </row>
    <row r="769" spans="1:10" ht="27" customHeight="1" outlineLevel="1" x14ac:dyDescent="0.25">
      <c r="A769" s="9" t="s">
        <v>1232</v>
      </c>
      <c r="B769" s="35" t="s">
        <v>397</v>
      </c>
      <c r="C769" s="39" t="s">
        <v>1404</v>
      </c>
      <c r="D769" s="37"/>
      <c r="E769" s="38" t="s">
        <v>1256</v>
      </c>
      <c r="F769" s="38">
        <v>0</v>
      </c>
      <c r="G769" s="38" t="s">
        <v>1235</v>
      </c>
      <c r="H769" s="38">
        <v>1885</v>
      </c>
      <c r="I769" s="38">
        <v>0</v>
      </c>
      <c r="J769" s="37"/>
    </row>
    <row r="770" spans="1:10" ht="27" customHeight="1" outlineLevel="1" x14ac:dyDescent="0.25">
      <c r="A770" s="9" t="s">
        <v>1232</v>
      </c>
      <c r="B770" s="35" t="s">
        <v>397</v>
      </c>
      <c r="C770" s="39" t="s">
        <v>1259</v>
      </c>
      <c r="D770" s="37"/>
      <c r="E770" s="38" t="s">
        <v>1243</v>
      </c>
      <c r="F770" s="38">
        <v>0</v>
      </c>
      <c r="G770" s="38" t="s">
        <v>1235</v>
      </c>
      <c r="H770" s="38">
        <v>109</v>
      </c>
      <c r="I770" s="38">
        <v>0</v>
      </c>
      <c r="J770" s="37"/>
    </row>
    <row r="771" spans="1:10" ht="27" customHeight="1" outlineLevel="1" x14ac:dyDescent="0.25">
      <c r="A771" s="9" t="s">
        <v>1232</v>
      </c>
      <c r="B771" s="35" t="s">
        <v>397</v>
      </c>
      <c r="C771" s="44" t="s">
        <v>1264</v>
      </c>
      <c r="D771" s="37"/>
      <c r="E771" s="38" t="s">
        <v>1243</v>
      </c>
      <c r="F771" s="38">
        <v>0</v>
      </c>
      <c r="G771" s="38" t="s">
        <v>1235</v>
      </c>
      <c r="H771" s="38">
        <v>205</v>
      </c>
      <c r="I771" s="38">
        <v>0</v>
      </c>
      <c r="J771" s="37"/>
    </row>
    <row r="772" spans="1:10" ht="27" customHeight="1" outlineLevel="1" x14ac:dyDescent="0.25">
      <c r="A772" s="9" t="s">
        <v>1232</v>
      </c>
      <c r="B772" s="35" t="s">
        <v>397</v>
      </c>
      <c r="C772" s="44" t="s">
        <v>1241</v>
      </c>
      <c r="D772" s="37"/>
      <c r="E772" s="38" t="s">
        <v>1234</v>
      </c>
      <c r="F772" s="38">
        <v>0</v>
      </c>
      <c r="G772" s="38" t="s">
        <v>1235</v>
      </c>
      <c r="H772" s="38">
        <v>30</v>
      </c>
      <c r="I772" s="38">
        <v>0</v>
      </c>
      <c r="J772" s="37"/>
    </row>
    <row r="773" spans="1:10" ht="27" customHeight="1" outlineLevel="1" x14ac:dyDescent="0.25">
      <c r="A773" s="9" t="s">
        <v>1232</v>
      </c>
      <c r="B773" s="35" t="s">
        <v>397</v>
      </c>
      <c r="C773" s="66" t="s">
        <v>1261</v>
      </c>
      <c r="D773" s="37"/>
      <c r="E773" s="38" t="s">
        <v>1234</v>
      </c>
      <c r="F773" s="38">
        <v>0</v>
      </c>
      <c r="G773" s="38" t="s">
        <v>1235</v>
      </c>
      <c r="H773" s="38">
        <v>115</v>
      </c>
      <c r="I773" s="38">
        <v>0</v>
      </c>
      <c r="J773" s="37"/>
    </row>
    <row r="774" spans="1:10" ht="18.75" customHeight="1" x14ac:dyDescent="0.25">
      <c r="A774" s="9">
        <v>1</v>
      </c>
      <c r="B774" s="61" t="s">
        <v>398</v>
      </c>
      <c r="C774" s="13" t="s">
        <v>399</v>
      </c>
      <c r="D774" s="48"/>
      <c r="E774" s="49"/>
      <c r="F774" s="50" t="s">
        <v>1230</v>
      </c>
      <c r="G774" s="52"/>
      <c r="H774" s="52"/>
      <c r="I774" s="50" t="s">
        <v>1230</v>
      </c>
      <c r="J774" s="50" t="s">
        <v>1230</v>
      </c>
    </row>
    <row r="775" spans="1:10" ht="27" customHeight="1" x14ac:dyDescent="0.25">
      <c r="A775" s="9">
        <v>6</v>
      </c>
      <c r="B775" s="62" t="s">
        <v>400</v>
      </c>
      <c r="C775" s="31" t="s">
        <v>401</v>
      </c>
      <c r="D775" s="40"/>
      <c r="E775" s="32" t="s">
        <v>11</v>
      </c>
      <c r="F775" s="33">
        <v>44.29</v>
      </c>
      <c r="G775" s="34">
        <v>180</v>
      </c>
      <c r="H775" s="34">
        <v>263</v>
      </c>
      <c r="I775" s="43"/>
      <c r="J775" s="34">
        <v>11648.27</v>
      </c>
    </row>
    <row r="776" spans="1:10" ht="27" customHeight="1" outlineLevel="1" x14ac:dyDescent="0.25">
      <c r="A776" s="9" t="s">
        <v>1405</v>
      </c>
      <c r="B776" s="35" t="s">
        <v>400</v>
      </c>
      <c r="C776" s="44" t="s">
        <v>1406</v>
      </c>
      <c r="D776" s="37"/>
      <c r="E776" s="38" t="s">
        <v>1234</v>
      </c>
      <c r="F776" s="38">
        <v>48.719000000000001</v>
      </c>
      <c r="G776" s="38" t="s">
        <v>1235</v>
      </c>
      <c r="H776" s="38">
        <v>2391</v>
      </c>
      <c r="I776" s="38">
        <v>116487.129</v>
      </c>
      <c r="J776" s="37"/>
    </row>
    <row r="777" spans="1:10" ht="27" customHeight="1" outlineLevel="1" x14ac:dyDescent="0.25">
      <c r="A777" s="9" t="s">
        <v>1405</v>
      </c>
      <c r="B777" s="35" t="s">
        <v>400</v>
      </c>
      <c r="C777" s="44" t="s">
        <v>1387</v>
      </c>
      <c r="D777" s="37"/>
      <c r="E777" s="38" t="s">
        <v>1388</v>
      </c>
      <c r="F777" s="38">
        <v>1.7716000000000001</v>
      </c>
      <c r="G777" s="38" t="s">
        <v>1235</v>
      </c>
      <c r="H777" s="38">
        <v>37</v>
      </c>
      <c r="I777" s="38">
        <v>65.549199999999999</v>
      </c>
      <c r="J777" s="37"/>
    </row>
    <row r="778" spans="1:10" ht="27" customHeight="1" outlineLevel="1" x14ac:dyDescent="0.25">
      <c r="A778" s="9" t="s">
        <v>1405</v>
      </c>
      <c r="B778" s="35" t="s">
        <v>400</v>
      </c>
      <c r="C778" s="44" t="s">
        <v>1251</v>
      </c>
      <c r="D778" s="37"/>
      <c r="E778" s="38" t="s">
        <v>1234</v>
      </c>
      <c r="F778" s="38">
        <v>0.66435</v>
      </c>
      <c r="G778" s="38" t="s">
        <v>1235</v>
      </c>
      <c r="H778" s="38">
        <v>110</v>
      </c>
      <c r="I778" s="38">
        <v>73.078500000000005</v>
      </c>
      <c r="J778" s="37"/>
    </row>
    <row r="779" spans="1:10" ht="27" customHeight="1" outlineLevel="1" x14ac:dyDescent="0.25">
      <c r="A779" s="9" t="s">
        <v>1405</v>
      </c>
      <c r="B779" s="35" t="s">
        <v>400</v>
      </c>
      <c r="C779" s="44" t="s">
        <v>1389</v>
      </c>
      <c r="D779" s="37"/>
      <c r="E779" s="38" t="s">
        <v>1234</v>
      </c>
      <c r="F779" s="38">
        <v>0.44290000000000002</v>
      </c>
      <c r="G779" s="38" t="s">
        <v>1235</v>
      </c>
      <c r="H779" s="38">
        <v>112</v>
      </c>
      <c r="I779" s="38">
        <v>49.604800000000004</v>
      </c>
      <c r="J779" s="37"/>
    </row>
    <row r="780" spans="1:10" ht="27" customHeight="1" outlineLevel="1" x14ac:dyDescent="0.25">
      <c r="A780" s="9" t="s">
        <v>1232</v>
      </c>
      <c r="B780" s="35" t="s">
        <v>400</v>
      </c>
      <c r="C780" s="44" t="s">
        <v>1336</v>
      </c>
      <c r="D780" s="37"/>
      <c r="E780" s="38" t="s">
        <v>1234</v>
      </c>
      <c r="F780" s="38">
        <v>17.716000000000001</v>
      </c>
      <c r="G780" s="38" t="s">
        <v>1235</v>
      </c>
      <c r="H780" s="38">
        <v>134</v>
      </c>
      <c r="I780" s="38">
        <v>2373.944</v>
      </c>
      <c r="J780" s="37"/>
    </row>
    <row r="781" spans="1:10" ht="27" customHeight="1" outlineLevel="1" x14ac:dyDescent="0.25">
      <c r="A781" s="9" t="s">
        <v>1405</v>
      </c>
      <c r="B781" s="35" t="s">
        <v>400</v>
      </c>
      <c r="C781" s="44" t="s">
        <v>1407</v>
      </c>
      <c r="D781" s="37"/>
      <c r="E781" s="38" t="s">
        <v>1234</v>
      </c>
      <c r="F781" s="38">
        <v>0.44290000000000002</v>
      </c>
      <c r="G781" s="38" t="s">
        <v>1235</v>
      </c>
      <c r="H781" s="38">
        <v>1699</v>
      </c>
      <c r="I781" s="38">
        <v>752.48710000000005</v>
      </c>
      <c r="J781" s="37"/>
    </row>
    <row r="782" spans="1:10" ht="27" customHeight="1" outlineLevel="1" x14ac:dyDescent="0.25">
      <c r="A782" s="9" t="s">
        <v>1405</v>
      </c>
      <c r="B782" s="35" t="s">
        <v>400</v>
      </c>
      <c r="C782" s="44" t="s">
        <v>1250</v>
      </c>
      <c r="D782" s="37"/>
      <c r="E782" s="38" t="s">
        <v>1234</v>
      </c>
      <c r="F782" s="38">
        <v>0.22145000000000001</v>
      </c>
      <c r="G782" s="38" t="s">
        <v>1235</v>
      </c>
      <c r="H782" s="38">
        <v>225</v>
      </c>
      <c r="I782" s="38">
        <v>49.826250000000002</v>
      </c>
      <c r="J782" s="37"/>
    </row>
    <row r="783" spans="1:10" ht="27" customHeight="1" x14ac:dyDescent="0.25">
      <c r="A783" s="9">
        <v>3</v>
      </c>
      <c r="B783" s="62" t="s">
        <v>402</v>
      </c>
      <c r="C783" s="31" t="s">
        <v>403</v>
      </c>
      <c r="D783" s="40"/>
      <c r="E783" s="32" t="s">
        <v>11</v>
      </c>
      <c r="F783" s="33">
        <v>24.6</v>
      </c>
      <c r="G783" s="34">
        <v>400</v>
      </c>
      <c r="H783" s="34">
        <v>584</v>
      </c>
      <c r="I783" s="43"/>
      <c r="J783" s="34">
        <v>14366.400000000001</v>
      </c>
    </row>
    <row r="784" spans="1:10" ht="27" customHeight="1" outlineLevel="1" x14ac:dyDescent="0.25">
      <c r="A784" s="9" t="s">
        <v>73</v>
      </c>
      <c r="B784" s="35" t="s">
        <v>402</v>
      </c>
      <c r="C784" s="39" t="s">
        <v>1408</v>
      </c>
      <c r="D784" s="37"/>
      <c r="E784" s="38" t="s">
        <v>1256</v>
      </c>
      <c r="F784" s="38">
        <v>24.6</v>
      </c>
      <c r="G784" s="38" t="s">
        <v>1235</v>
      </c>
      <c r="H784" s="38">
        <v>1899</v>
      </c>
      <c r="I784" s="38">
        <v>46715.4</v>
      </c>
      <c r="J784" s="37"/>
    </row>
    <row r="785" spans="1:10" ht="27" customHeight="1" outlineLevel="1" x14ac:dyDescent="0.25">
      <c r="A785" s="9" t="s">
        <v>73</v>
      </c>
      <c r="B785" s="35" t="s">
        <v>402</v>
      </c>
      <c r="C785" s="44" t="s">
        <v>1409</v>
      </c>
      <c r="D785" s="37"/>
      <c r="E785" s="38" t="s">
        <v>1243</v>
      </c>
      <c r="F785" s="38">
        <v>25.830000000000002</v>
      </c>
      <c r="G785" s="38" t="s">
        <v>1235</v>
      </c>
      <c r="H785" s="38">
        <v>1869</v>
      </c>
      <c r="I785" s="38">
        <v>48276.270000000004</v>
      </c>
      <c r="J785" s="37"/>
    </row>
    <row r="786" spans="1:10" ht="27" customHeight="1" outlineLevel="1" x14ac:dyDescent="0.25">
      <c r="A786" s="9" t="s">
        <v>73</v>
      </c>
      <c r="B786" s="35" t="s">
        <v>402</v>
      </c>
      <c r="C786" s="39" t="s">
        <v>1239</v>
      </c>
      <c r="D786" s="37"/>
      <c r="E786" s="38" t="s">
        <v>1234</v>
      </c>
      <c r="F786" s="38">
        <v>0.24600000000000002</v>
      </c>
      <c r="G786" s="38" t="s">
        <v>1235</v>
      </c>
      <c r="H786" s="38">
        <v>13</v>
      </c>
      <c r="I786" s="38">
        <v>3.1980000000000004</v>
      </c>
      <c r="J786" s="37"/>
    </row>
    <row r="787" spans="1:10" ht="27" customHeight="1" outlineLevel="1" x14ac:dyDescent="0.25">
      <c r="A787" s="9" t="s">
        <v>73</v>
      </c>
      <c r="B787" s="35" t="s">
        <v>402</v>
      </c>
      <c r="C787" s="44" t="s">
        <v>1410</v>
      </c>
      <c r="D787" s="37"/>
      <c r="E787" s="38" t="s">
        <v>1270</v>
      </c>
      <c r="F787" s="38">
        <v>49.2</v>
      </c>
      <c r="G787" s="38" t="s">
        <v>1235</v>
      </c>
      <c r="H787" s="38">
        <v>3752</v>
      </c>
      <c r="I787" s="38">
        <v>184598.40000000002</v>
      </c>
      <c r="J787" s="37"/>
    </row>
    <row r="788" spans="1:10" ht="27" customHeight="1" outlineLevel="1" x14ac:dyDescent="0.25">
      <c r="A788" s="9" t="s">
        <v>73</v>
      </c>
      <c r="B788" s="35" t="s">
        <v>402</v>
      </c>
      <c r="C788" s="39" t="s">
        <v>1411</v>
      </c>
      <c r="D788" s="37"/>
      <c r="E788" s="38" t="s">
        <v>1304</v>
      </c>
      <c r="F788" s="38">
        <v>24.6</v>
      </c>
      <c r="G788" s="38" t="s">
        <v>1235</v>
      </c>
      <c r="H788" s="38">
        <v>400</v>
      </c>
      <c r="I788" s="38">
        <v>9840</v>
      </c>
      <c r="J788" s="37"/>
    </row>
    <row r="789" spans="1:10" ht="27" customHeight="1" outlineLevel="1" x14ac:dyDescent="0.25">
      <c r="A789" s="9" t="s">
        <v>73</v>
      </c>
      <c r="B789" s="35" t="s">
        <v>402</v>
      </c>
      <c r="C789" s="44" t="s">
        <v>1315</v>
      </c>
      <c r="D789" s="37"/>
      <c r="E789" s="38" t="s">
        <v>1234</v>
      </c>
      <c r="F789" s="38">
        <v>0.24600000000000002</v>
      </c>
      <c r="G789" s="38" t="s">
        <v>1235</v>
      </c>
      <c r="H789" s="38">
        <v>680</v>
      </c>
      <c r="I789" s="38">
        <v>167.28000000000003</v>
      </c>
      <c r="J789" s="37"/>
    </row>
    <row r="790" spans="1:10" ht="27" customHeight="1" outlineLevel="1" x14ac:dyDescent="0.25">
      <c r="A790" s="9" t="s">
        <v>73</v>
      </c>
      <c r="B790" s="35" t="s">
        <v>402</v>
      </c>
      <c r="C790" s="44" t="s">
        <v>1242</v>
      </c>
      <c r="D790" s="37"/>
      <c r="E790" s="38" t="s">
        <v>1243</v>
      </c>
      <c r="F790" s="38">
        <v>0.36899999999999999</v>
      </c>
      <c r="G790" s="38" t="s">
        <v>1235</v>
      </c>
      <c r="H790" s="38">
        <v>810</v>
      </c>
      <c r="I790" s="38">
        <v>298.89</v>
      </c>
      <c r="J790" s="37"/>
    </row>
    <row r="791" spans="1:10" ht="27" customHeight="1" x14ac:dyDescent="0.25">
      <c r="A791" s="9">
        <v>3</v>
      </c>
      <c r="B791" s="62" t="s">
        <v>404</v>
      </c>
      <c r="C791" s="31" t="s">
        <v>405</v>
      </c>
      <c r="D791" s="40"/>
      <c r="E791" s="32" t="s">
        <v>11</v>
      </c>
      <c r="F791" s="33" t="s">
        <v>1231</v>
      </c>
      <c r="G791" s="34">
        <v>400</v>
      </c>
      <c r="H791" s="34">
        <v>584</v>
      </c>
      <c r="I791" s="43"/>
      <c r="J791" s="34">
        <v>0</v>
      </c>
    </row>
    <row r="792" spans="1:10" ht="27" customHeight="1" outlineLevel="1" x14ac:dyDescent="0.25">
      <c r="A792" s="9" t="s">
        <v>73</v>
      </c>
      <c r="B792" s="35" t="s">
        <v>404</v>
      </c>
      <c r="C792" s="44" t="s">
        <v>1269</v>
      </c>
      <c r="D792" s="37"/>
      <c r="E792" s="38" t="s">
        <v>1270</v>
      </c>
      <c r="F792" s="38">
        <v>0</v>
      </c>
      <c r="G792" s="38" t="s">
        <v>1235</v>
      </c>
      <c r="H792" s="38">
        <v>2124</v>
      </c>
      <c r="I792" s="38">
        <v>0</v>
      </c>
      <c r="J792" s="37"/>
    </row>
    <row r="793" spans="1:10" ht="27" customHeight="1" outlineLevel="1" x14ac:dyDescent="0.25">
      <c r="A793" s="9" t="s">
        <v>73</v>
      </c>
      <c r="B793" s="35" t="s">
        <v>404</v>
      </c>
      <c r="C793" s="44" t="s">
        <v>1242</v>
      </c>
      <c r="D793" s="37"/>
      <c r="E793" s="38" t="s">
        <v>1243</v>
      </c>
      <c r="F793" s="38">
        <v>0</v>
      </c>
      <c r="G793" s="38" t="s">
        <v>1235</v>
      </c>
      <c r="H793" s="38">
        <v>810</v>
      </c>
      <c r="I793" s="38">
        <v>0</v>
      </c>
      <c r="J793" s="37"/>
    </row>
    <row r="794" spans="1:10" ht="27" customHeight="1" x14ac:dyDescent="0.25">
      <c r="A794" s="9">
        <v>6</v>
      </c>
      <c r="B794" s="62" t="s">
        <v>406</v>
      </c>
      <c r="C794" s="31" t="s">
        <v>407</v>
      </c>
      <c r="D794" s="40"/>
      <c r="E794" s="32" t="s">
        <v>11</v>
      </c>
      <c r="F794" s="33" t="s">
        <v>1231</v>
      </c>
      <c r="G794" s="34">
        <v>2000</v>
      </c>
      <c r="H794" s="34">
        <v>2920</v>
      </c>
      <c r="I794" s="43"/>
      <c r="J794" s="34">
        <v>0</v>
      </c>
    </row>
    <row r="795" spans="1:10" ht="27" customHeight="1" outlineLevel="1" x14ac:dyDescent="0.25">
      <c r="A795" s="9" t="s">
        <v>1405</v>
      </c>
      <c r="B795" s="35" t="s">
        <v>406</v>
      </c>
      <c r="C795" s="39" t="s">
        <v>1284</v>
      </c>
      <c r="D795" s="37"/>
      <c r="E795" s="38" t="s">
        <v>1234</v>
      </c>
      <c r="F795" s="38">
        <v>0</v>
      </c>
      <c r="G795" s="38" t="s">
        <v>1235</v>
      </c>
      <c r="H795" s="38">
        <v>2489</v>
      </c>
      <c r="I795" s="38">
        <v>0</v>
      </c>
      <c r="J795" s="37"/>
    </row>
    <row r="796" spans="1:10" ht="27" customHeight="1" outlineLevel="1" x14ac:dyDescent="0.25">
      <c r="A796" s="9" t="s">
        <v>1405</v>
      </c>
      <c r="B796" s="35" t="s">
        <v>406</v>
      </c>
      <c r="C796" s="39" t="s">
        <v>1277</v>
      </c>
      <c r="D796" s="37"/>
      <c r="E796" s="38" t="s">
        <v>1234</v>
      </c>
      <c r="F796" s="38">
        <v>0</v>
      </c>
      <c r="G796" s="38" t="s">
        <v>1235</v>
      </c>
      <c r="H796" s="38">
        <v>398</v>
      </c>
      <c r="I796" s="38">
        <v>0</v>
      </c>
      <c r="J796" s="37"/>
    </row>
    <row r="797" spans="1:10" ht="27" customHeight="1" outlineLevel="1" x14ac:dyDescent="0.25">
      <c r="A797" s="9" t="s">
        <v>1405</v>
      </c>
      <c r="B797" s="35" t="s">
        <v>406</v>
      </c>
      <c r="C797" s="44" t="s">
        <v>1285</v>
      </c>
      <c r="D797" s="37"/>
      <c r="E797" s="38" t="s">
        <v>1234</v>
      </c>
      <c r="F797" s="38">
        <v>0</v>
      </c>
      <c r="G797" s="38" t="s">
        <v>1235</v>
      </c>
      <c r="H797" s="38">
        <v>2599</v>
      </c>
      <c r="I797" s="38">
        <v>0</v>
      </c>
      <c r="J797" s="37"/>
    </row>
    <row r="798" spans="1:10" ht="27" customHeight="1" outlineLevel="1" x14ac:dyDescent="0.25">
      <c r="A798" s="9" t="s">
        <v>1405</v>
      </c>
      <c r="B798" s="35" t="s">
        <v>406</v>
      </c>
      <c r="C798" s="39" t="s">
        <v>1274</v>
      </c>
      <c r="D798" s="37"/>
      <c r="E798" s="38" t="s">
        <v>1234</v>
      </c>
      <c r="F798" s="38">
        <v>0</v>
      </c>
      <c r="G798" s="38" t="s">
        <v>1235</v>
      </c>
      <c r="H798" s="38">
        <v>459</v>
      </c>
      <c r="I798" s="38">
        <v>0</v>
      </c>
      <c r="J798" s="37"/>
    </row>
    <row r="799" spans="1:10" ht="27" customHeight="1" outlineLevel="1" x14ac:dyDescent="0.25">
      <c r="A799" s="9" t="s">
        <v>1405</v>
      </c>
      <c r="B799" s="35" t="s">
        <v>406</v>
      </c>
      <c r="C799" s="44" t="s">
        <v>1412</v>
      </c>
      <c r="D799" s="37"/>
      <c r="E799" s="38" t="s">
        <v>1234</v>
      </c>
      <c r="F799" s="38">
        <v>0</v>
      </c>
      <c r="G799" s="38" t="s">
        <v>1235</v>
      </c>
      <c r="H799" s="38">
        <v>645</v>
      </c>
      <c r="I799" s="38">
        <v>0</v>
      </c>
      <c r="J799" s="37"/>
    </row>
    <row r="800" spans="1:10" ht="18.75" customHeight="1" x14ac:dyDescent="0.25">
      <c r="A800" s="23"/>
      <c r="B800" s="61" t="s">
        <v>408</v>
      </c>
      <c r="C800" s="12" t="s">
        <v>409</v>
      </c>
      <c r="D800" s="48"/>
      <c r="E800" s="49"/>
      <c r="F800" s="50" t="s">
        <v>1230</v>
      </c>
      <c r="G800" s="52"/>
      <c r="H800" s="52"/>
      <c r="I800" s="50" t="s">
        <v>1230</v>
      </c>
      <c r="J800" s="50" t="s">
        <v>1230</v>
      </c>
    </row>
    <row r="801" spans="1:10" ht="27" customHeight="1" x14ac:dyDescent="0.25">
      <c r="A801" s="9">
        <v>3</v>
      </c>
      <c r="B801" s="62" t="s">
        <v>410</v>
      </c>
      <c r="C801" s="31" t="s">
        <v>411</v>
      </c>
      <c r="D801" s="40"/>
      <c r="E801" s="32" t="s">
        <v>11</v>
      </c>
      <c r="F801" s="33">
        <v>24.672899999999998</v>
      </c>
      <c r="G801" s="34">
        <v>800</v>
      </c>
      <c r="H801" s="34">
        <v>1168</v>
      </c>
      <c r="I801" s="43"/>
      <c r="J801" s="34">
        <v>28817.947199999999</v>
      </c>
    </row>
    <row r="802" spans="1:10" ht="27" customHeight="1" outlineLevel="1" x14ac:dyDescent="0.25">
      <c r="A802" s="9" t="s">
        <v>73</v>
      </c>
      <c r="B802" s="35" t="s">
        <v>410</v>
      </c>
      <c r="C802" s="44" t="s">
        <v>1413</v>
      </c>
      <c r="D802" s="37"/>
      <c r="E802" s="38" t="s">
        <v>1234</v>
      </c>
      <c r="F802" s="38">
        <v>29.607479999999995</v>
      </c>
      <c r="G802" s="38" t="s">
        <v>1235</v>
      </c>
      <c r="H802" s="38">
        <v>395</v>
      </c>
      <c r="I802" s="38">
        <v>11694.954599999997</v>
      </c>
      <c r="J802" s="37"/>
    </row>
    <row r="803" spans="1:10" ht="27" customHeight="1" outlineLevel="1" x14ac:dyDescent="0.25">
      <c r="A803" s="9" t="s">
        <v>73</v>
      </c>
      <c r="B803" s="35" t="s">
        <v>410</v>
      </c>
      <c r="C803" s="44" t="s">
        <v>1414</v>
      </c>
      <c r="D803" s="37"/>
      <c r="E803" s="38" t="s">
        <v>1234</v>
      </c>
      <c r="F803" s="38">
        <v>54.280380000000001</v>
      </c>
      <c r="G803" s="38" t="s">
        <v>1235</v>
      </c>
      <c r="H803" s="38">
        <v>464</v>
      </c>
      <c r="I803" s="38">
        <v>25186.096320000001</v>
      </c>
      <c r="J803" s="37"/>
    </row>
    <row r="804" spans="1:10" ht="27" customHeight="1" outlineLevel="1" x14ac:dyDescent="0.25">
      <c r="A804" s="9" t="s">
        <v>73</v>
      </c>
      <c r="B804" s="35" t="s">
        <v>410</v>
      </c>
      <c r="C804" s="44" t="s">
        <v>1297</v>
      </c>
      <c r="D804" s="37"/>
      <c r="E804" s="38" t="s">
        <v>1243</v>
      </c>
      <c r="F804" s="38">
        <v>12.336449999999999</v>
      </c>
      <c r="G804" s="38" t="s">
        <v>1235</v>
      </c>
      <c r="H804" s="38">
        <v>419</v>
      </c>
      <c r="I804" s="38">
        <v>5168.9725499999995</v>
      </c>
      <c r="J804" s="37"/>
    </row>
    <row r="805" spans="1:10" ht="27" customHeight="1" outlineLevel="1" x14ac:dyDescent="0.25">
      <c r="A805" s="9" t="s">
        <v>73</v>
      </c>
      <c r="B805" s="35" t="s">
        <v>410</v>
      </c>
      <c r="C805" s="44" t="s">
        <v>1415</v>
      </c>
      <c r="D805" s="37"/>
      <c r="E805" s="38" t="s">
        <v>1256</v>
      </c>
      <c r="F805" s="38">
        <v>37.009349999999998</v>
      </c>
      <c r="G805" s="38" t="s">
        <v>1235</v>
      </c>
      <c r="H805" s="38">
        <v>561</v>
      </c>
      <c r="I805" s="38">
        <v>20762.245349999997</v>
      </c>
      <c r="J805" s="37"/>
    </row>
    <row r="806" spans="1:10" ht="27" customHeight="1" outlineLevel="1" x14ac:dyDescent="0.25">
      <c r="A806" s="9" t="s">
        <v>73</v>
      </c>
      <c r="B806" s="35" t="s">
        <v>410</v>
      </c>
      <c r="C806" s="39" t="s">
        <v>1416</v>
      </c>
      <c r="D806" s="37"/>
      <c r="E806" s="38" t="s">
        <v>1234</v>
      </c>
      <c r="F806" s="38">
        <v>0.19738319999999998</v>
      </c>
      <c r="G806" s="38" t="s">
        <v>1235</v>
      </c>
      <c r="H806" s="38">
        <v>206</v>
      </c>
      <c r="I806" s="38">
        <v>40.660939199999994</v>
      </c>
      <c r="J806" s="37"/>
    </row>
    <row r="807" spans="1:10" ht="27" customHeight="1" outlineLevel="1" x14ac:dyDescent="0.25">
      <c r="A807" s="9" t="s">
        <v>73</v>
      </c>
      <c r="B807" s="35" t="s">
        <v>410</v>
      </c>
      <c r="C807" s="44" t="s">
        <v>1261</v>
      </c>
      <c r="D807" s="37"/>
      <c r="E807" s="38" t="s">
        <v>1234</v>
      </c>
      <c r="F807" s="38">
        <v>0.49345800000000001</v>
      </c>
      <c r="G807" s="38" t="s">
        <v>1235</v>
      </c>
      <c r="H807" s="38">
        <v>115</v>
      </c>
      <c r="I807" s="38">
        <v>56.747669999999999</v>
      </c>
      <c r="J807" s="37"/>
    </row>
    <row r="808" spans="1:10" ht="27" customHeight="1" x14ac:dyDescent="0.25">
      <c r="A808" s="9">
        <v>3</v>
      </c>
      <c r="B808" s="62" t="s">
        <v>412</v>
      </c>
      <c r="C808" s="31" t="s">
        <v>413</v>
      </c>
      <c r="D808" s="40"/>
      <c r="E808" s="32" t="s">
        <v>11</v>
      </c>
      <c r="F808" s="33">
        <v>24.672899999999998</v>
      </c>
      <c r="G808" s="34">
        <v>200</v>
      </c>
      <c r="H808" s="34">
        <v>292</v>
      </c>
      <c r="I808" s="43"/>
      <c r="J808" s="34">
        <v>7204.4867999999997</v>
      </c>
    </row>
    <row r="809" spans="1:10" ht="27" customHeight="1" outlineLevel="1" x14ac:dyDescent="0.25">
      <c r="A809" s="9" t="s">
        <v>73</v>
      </c>
      <c r="B809" s="35" t="s">
        <v>412</v>
      </c>
      <c r="C809" s="44" t="s">
        <v>1307</v>
      </c>
      <c r="D809" s="37"/>
      <c r="E809" s="38" t="s">
        <v>1304</v>
      </c>
      <c r="F809" s="38">
        <v>9.8691600000000008</v>
      </c>
      <c r="G809" s="38" t="s">
        <v>1235</v>
      </c>
      <c r="H809" s="38">
        <v>789</v>
      </c>
      <c r="I809" s="38">
        <v>7786.767240000001</v>
      </c>
      <c r="J809" s="37"/>
    </row>
    <row r="810" spans="1:10" ht="27" customHeight="1" outlineLevel="1" x14ac:dyDescent="0.25">
      <c r="A810" s="9" t="s">
        <v>73</v>
      </c>
      <c r="B810" s="35" t="s">
        <v>412</v>
      </c>
      <c r="C810" s="44" t="s">
        <v>1305</v>
      </c>
      <c r="D810" s="37"/>
      <c r="E810" s="38" t="s">
        <v>1243</v>
      </c>
      <c r="F810" s="38">
        <v>493.45799999999997</v>
      </c>
      <c r="G810" s="38" t="s">
        <v>1235</v>
      </c>
      <c r="H810" s="38">
        <v>1045</v>
      </c>
      <c r="I810" s="38">
        <v>515663.61</v>
      </c>
      <c r="J810" s="37"/>
    </row>
    <row r="811" spans="1:10" ht="27" customHeight="1" outlineLevel="1" x14ac:dyDescent="0.25">
      <c r="A811" s="9" t="s">
        <v>73</v>
      </c>
      <c r="B811" s="35" t="s">
        <v>412</v>
      </c>
      <c r="C811" s="44" t="s">
        <v>1306</v>
      </c>
      <c r="D811" s="37"/>
      <c r="E811" s="38" t="s">
        <v>1270</v>
      </c>
      <c r="F811" s="38">
        <v>6.1682250000000001E-2</v>
      </c>
      <c r="G811" s="38" t="s">
        <v>1235</v>
      </c>
      <c r="H811" s="38">
        <v>179</v>
      </c>
      <c r="I811" s="38">
        <v>11.04112275</v>
      </c>
      <c r="J811" s="37"/>
    </row>
    <row r="812" spans="1:10" ht="27" customHeight="1" outlineLevel="1" x14ac:dyDescent="0.25">
      <c r="A812" s="9" t="s">
        <v>73</v>
      </c>
      <c r="B812" s="35" t="s">
        <v>412</v>
      </c>
      <c r="C812" s="44" t="s">
        <v>1242</v>
      </c>
      <c r="D812" s="37"/>
      <c r="E812" s="38" t="s">
        <v>1243</v>
      </c>
      <c r="F812" s="38">
        <v>0.37009349999999996</v>
      </c>
      <c r="G812" s="38" t="s">
        <v>1235</v>
      </c>
      <c r="H812" s="38">
        <v>810</v>
      </c>
      <c r="I812" s="38">
        <v>299.775735</v>
      </c>
      <c r="J812" s="37"/>
    </row>
    <row r="813" spans="1:10" ht="27" customHeight="1" outlineLevel="1" x14ac:dyDescent="0.25">
      <c r="A813" s="9" t="s">
        <v>73</v>
      </c>
      <c r="B813" s="35" t="s">
        <v>412</v>
      </c>
      <c r="C813" s="39" t="s">
        <v>1301</v>
      </c>
      <c r="D813" s="37"/>
      <c r="E813" s="38" t="s">
        <v>1243</v>
      </c>
      <c r="F813" s="38">
        <v>0.1233645</v>
      </c>
      <c r="G813" s="38" t="s">
        <v>1235</v>
      </c>
      <c r="H813" s="38">
        <v>109</v>
      </c>
      <c r="I813" s="38">
        <v>13.446730500000001</v>
      </c>
      <c r="J813" s="37"/>
    </row>
    <row r="814" spans="1:10" ht="27" customHeight="1" x14ac:dyDescent="0.25">
      <c r="A814" s="9">
        <v>3</v>
      </c>
      <c r="B814" s="62" t="s">
        <v>414</v>
      </c>
      <c r="C814" s="31" t="s">
        <v>415</v>
      </c>
      <c r="D814" s="40"/>
      <c r="E814" s="32" t="s">
        <v>11</v>
      </c>
      <c r="F814" s="33" t="s">
        <v>1231</v>
      </c>
      <c r="G814" s="34">
        <v>200</v>
      </c>
      <c r="H814" s="34">
        <v>292</v>
      </c>
      <c r="I814" s="43"/>
      <c r="J814" s="34">
        <v>0</v>
      </c>
    </row>
    <row r="815" spans="1:10" ht="27" customHeight="1" outlineLevel="1" x14ac:dyDescent="0.25">
      <c r="A815" s="9" t="s">
        <v>73</v>
      </c>
      <c r="B815" s="35" t="s">
        <v>414</v>
      </c>
      <c r="C815" s="39" t="s">
        <v>1303</v>
      </c>
      <c r="D815" s="37"/>
      <c r="E815" s="38" t="s">
        <v>1304</v>
      </c>
      <c r="F815" s="38">
        <v>0</v>
      </c>
      <c r="G815" s="38" t="s">
        <v>1235</v>
      </c>
      <c r="H815" s="38">
        <v>445</v>
      </c>
      <c r="I815" s="38">
        <v>0</v>
      </c>
      <c r="J815" s="37"/>
    </row>
    <row r="816" spans="1:10" ht="27" customHeight="1" outlineLevel="1" x14ac:dyDescent="0.25">
      <c r="A816" s="9" t="s">
        <v>73</v>
      </c>
      <c r="B816" s="35" t="s">
        <v>414</v>
      </c>
      <c r="C816" s="44" t="s">
        <v>1305</v>
      </c>
      <c r="D816" s="37"/>
      <c r="E816" s="38" t="s">
        <v>1243</v>
      </c>
      <c r="F816" s="38">
        <v>0</v>
      </c>
      <c r="G816" s="38" t="s">
        <v>1235</v>
      </c>
      <c r="H816" s="38">
        <v>1045</v>
      </c>
      <c r="I816" s="38">
        <v>0</v>
      </c>
      <c r="J816" s="37"/>
    </row>
    <row r="817" spans="1:10" ht="27" customHeight="1" outlineLevel="1" x14ac:dyDescent="0.25">
      <c r="A817" s="9" t="s">
        <v>73</v>
      </c>
      <c r="B817" s="35" t="s">
        <v>414</v>
      </c>
      <c r="C817" s="44" t="s">
        <v>1306</v>
      </c>
      <c r="D817" s="37"/>
      <c r="E817" s="38" t="s">
        <v>1270</v>
      </c>
      <c r="F817" s="38">
        <v>0</v>
      </c>
      <c r="G817" s="38" t="s">
        <v>1235</v>
      </c>
      <c r="H817" s="38">
        <v>179</v>
      </c>
      <c r="I817" s="38">
        <v>0</v>
      </c>
      <c r="J817" s="37"/>
    </row>
    <row r="818" spans="1:10" ht="27" customHeight="1" outlineLevel="1" x14ac:dyDescent="0.25">
      <c r="A818" s="9" t="s">
        <v>73</v>
      </c>
      <c r="B818" s="35" t="s">
        <v>414</v>
      </c>
      <c r="C818" s="44" t="s">
        <v>1242</v>
      </c>
      <c r="D818" s="37"/>
      <c r="E818" s="38" t="s">
        <v>1243</v>
      </c>
      <c r="F818" s="38">
        <v>0</v>
      </c>
      <c r="G818" s="38" t="s">
        <v>1235</v>
      </c>
      <c r="H818" s="38">
        <v>810</v>
      </c>
      <c r="I818" s="38">
        <v>0</v>
      </c>
      <c r="J818" s="37"/>
    </row>
    <row r="819" spans="1:10" ht="27" customHeight="1" outlineLevel="1" x14ac:dyDescent="0.25">
      <c r="A819" s="9" t="s">
        <v>73</v>
      </c>
      <c r="B819" s="35" t="s">
        <v>414</v>
      </c>
      <c r="C819" s="39" t="s">
        <v>1301</v>
      </c>
      <c r="D819" s="37"/>
      <c r="E819" s="38" t="s">
        <v>1243</v>
      </c>
      <c r="F819" s="38">
        <v>0</v>
      </c>
      <c r="G819" s="38" t="s">
        <v>1235</v>
      </c>
      <c r="H819" s="38">
        <v>109</v>
      </c>
      <c r="I819" s="38">
        <v>0</v>
      </c>
      <c r="J819" s="37"/>
    </row>
    <row r="820" spans="1:10" ht="27" customHeight="1" x14ac:dyDescent="0.25">
      <c r="A820" s="9">
        <v>3</v>
      </c>
      <c r="B820" s="62" t="s">
        <v>416</v>
      </c>
      <c r="C820" s="31" t="s">
        <v>417</v>
      </c>
      <c r="D820" s="40"/>
      <c r="E820" s="32" t="s">
        <v>28</v>
      </c>
      <c r="F820" s="33" t="s">
        <v>1231</v>
      </c>
      <c r="G820" s="34">
        <v>1200</v>
      </c>
      <c r="H820" s="34">
        <v>1752</v>
      </c>
      <c r="I820" s="43"/>
      <c r="J820" s="34">
        <v>0</v>
      </c>
    </row>
    <row r="821" spans="1:10" ht="27" customHeight="1" outlineLevel="1" x14ac:dyDescent="0.25">
      <c r="A821" s="9" t="s">
        <v>73</v>
      </c>
      <c r="B821" s="35" t="s">
        <v>416</v>
      </c>
      <c r="C821" s="39" t="s">
        <v>1303</v>
      </c>
      <c r="D821" s="37"/>
      <c r="E821" s="38" t="s">
        <v>1304</v>
      </c>
      <c r="F821" s="38">
        <v>0</v>
      </c>
      <c r="G821" s="38" t="s">
        <v>1235</v>
      </c>
      <c r="H821" s="38">
        <v>445</v>
      </c>
      <c r="I821" s="38">
        <v>0</v>
      </c>
      <c r="J821" s="37"/>
    </row>
    <row r="822" spans="1:10" ht="27" customHeight="1" outlineLevel="1" x14ac:dyDescent="0.25">
      <c r="A822" s="9" t="s">
        <v>73</v>
      </c>
      <c r="B822" s="35" t="s">
        <v>416</v>
      </c>
      <c r="C822" s="44" t="s">
        <v>1305</v>
      </c>
      <c r="D822" s="37"/>
      <c r="E822" s="38" t="s">
        <v>1243</v>
      </c>
      <c r="F822" s="38">
        <v>0</v>
      </c>
      <c r="G822" s="38" t="s">
        <v>1235</v>
      </c>
      <c r="H822" s="38">
        <v>1045</v>
      </c>
      <c r="I822" s="38">
        <v>0</v>
      </c>
      <c r="J822" s="37"/>
    </row>
    <row r="823" spans="1:10" ht="27" customHeight="1" outlineLevel="1" x14ac:dyDescent="0.25">
      <c r="A823" s="9" t="s">
        <v>73</v>
      </c>
      <c r="B823" s="35" t="s">
        <v>416</v>
      </c>
      <c r="C823" s="44" t="s">
        <v>1306</v>
      </c>
      <c r="D823" s="37"/>
      <c r="E823" s="38" t="s">
        <v>1270</v>
      </c>
      <c r="F823" s="38">
        <v>0</v>
      </c>
      <c r="G823" s="38" t="s">
        <v>1235</v>
      </c>
      <c r="H823" s="38">
        <v>179</v>
      </c>
      <c r="I823" s="38">
        <v>0</v>
      </c>
      <c r="J823" s="37"/>
    </row>
    <row r="824" spans="1:10" ht="27" customHeight="1" outlineLevel="1" x14ac:dyDescent="0.25">
      <c r="A824" s="9" t="s">
        <v>73</v>
      </c>
      <c r="B824" s="35" t="s">
        <v>416</v>
      </c>
      <c r="C824" s="44" t="s">
        <v>1242</v>
      </c>
      <c r="D824" s="37"/>
      <c r="E824" s="38" t="s">
        <v>1243</v>
      </c>
      <c r="F824" s="38">
        <v>0</v>
      </c>
      <c r="G824" s="38" t="s">
        <v>1235</v>
      </c>
      <c r="H824" s="38">
        <v>810</v>
      </c>
      <c r="I824" s="38">
        <v>0</v>
      </c>
      <c r="J824" s="37"/>
    </row>
    <row r="825" spans="1:10" ht="27" customHeight="1" outlineLevel="1" x14ac:dyDescent="0.25">
      <c r="A825" s="9" t="s">
        <v>73</v>
      </c>
      <c r="B825" s="35" t="s">
        <v>416</v>
      </c>
      <c r="C825" s="39" t="s">
        <v>1301</v>
      </c>
      <c r="D825" s="37"/>
      <c r="E825" s="38" t="s">
        <v>1243</v>
      </c>
      <c r="F825" s="38">
        <v>0</v>
      </c>
      <c r="G825" s="38" t="s">
        <v>1235</v>
      </c>
      <c r="H825" s="38">
        <v>109</v>
      </c>
      <c r="I825" s="38">
        <v>0</v>
      </c>
      <c r="J825" s="37"/>
    </row>
    <row r="826" spans="1:10" ht="27" customHeight="1" x14ac:dyDescent="0.25">
      <c r="A826" s="9">
        <v>3</v>
      </c>
      <c r="B826" s="62" t="s">
        <v>418</v>
      </c>
      <c r="C826" s="31" t="s">
        <v>419</v>
      </c>
      <c r="D826" s="40"/>
      <c r="E826" s="32" t="s">
        <v>11</v>
      </c>
      <c r="F826" s="33" t="s">
        <v>1231</v>
      </c>
      <c r="G826" s="34">
        <v>300</v>
      </c>
      <c r="H826" s="34">
        <v>438</v>
      </c>
      <c r="I826" s="43"/>
      <c r="J826" s="34">
        <v>0</v>
      </c>
    </row>
    <row r="827" spans="1:10" ht="27" customHeight="1" outlineLevel="1" x14ac:dyDescent="0.25">
      <c r="A827" s="9" t="s">
        <v>73</v>
      </c>
      <c r="B827" s="35" t="s">
        <v>418</v>
      </c>
      <c r="C827" s="39" t="s">
        <v>1303</v>
      </c>
      <c r="D827" s="37"/>
      <c r="E827" s="38" t="s">
        <v>1304</v>
      </c>
      <c r="F827" s="38">
        <v>0</v>
      </c>
      <c r="G827" s="38" t="s">
        <v>1235</v>
      </c>
      <c r="H827" s="38">
        <v>445</v>
      </c>
      <c r="I827" s="38">
        <v>0</v>
      </c>
      <c r="J827" s="37"/>
    </row>
    <row r="828" spans="1:10" ht="27" customHeight="1" outlineLevel="1" x14ac:dyDescent="0.25">
      <c r="A828" s="9" t="s">
        <v>73</v>
      </c>
      <c r="B828" s="35" t="s">
        <v>418</v>
      </c>
      <c r="C828" s="44" t="s">
        <v>1382</v>
      </c>
      <c r="D828" s="37"/>
      <c r="E828" s="38" t="s">
        <v>1234</v>
      </c>
      <c r="F828" s="38">
        <v>0</v>
      </c>
      <c r="G828" s="38" t="s">
        <v>1235</v>
      </c>
      <c r="H828" s="38">
        <v>669</v>
      </c>
      <c r="I828" s="38">
        <v>0</v>
      </c>
      <c r="J828" s="37"/>
    </row>
    <row r="829" spans="1:10" ht="27" customHeight="1" x14ac:dyDescent="0.25">
      <c r="A829" s="9">
        <v>3</v>
      </c>
      <c r="B829" s="62" t="s">
        <v>420</v>
      </c>
      <c r="C829" s="31" t="s">
        <v>421</v>
      </c>
      <c r="D829" s="40"/>
      <c r="E829" s="32" t="s">
        <v>11</v>
      </c>
      <c r="F829" s="33">
        <v>55.2</v>
      </c>
      <c r="G829" s="34">
        <v>100</v>
      </c>
      <c r="H829" s="34">
        <v>146</v>
      </c>
      <c r="I829" s="43"/>
      <c r="J829" s="34">
        <v>8059.2000000000007</v>
      </c>
    </row>
    <row r="830" spans="1:10" ht="27" customHeight="1" outlineLevel="1" x14ac:dyDescent="0.25">
      <c r="A830" s="9" t="s">
        <v>73</v>
      </c>
      <c r="B830" s="35" t="s">
        <v>420</v>
      </c>
      <c r="C830" s="44" t="s">
        <v>1257</v>
      </c>
      <c r="D830" s="37"/>
      <c r="E830" s="38" t="s">
        <v>1234</v>
      </c>
      <c r="F830" s="38">
        <v>0.30359999999999998</v>
      </c>
      <c r="G830" s="38" t="s">
        <v>1235</v>
      </c>
      <c r="H830" s="38">
        <v>3104</v>
      </c>
      <c r="I830" s="38">
        <v>942.37439999999992</v>
      </c>
      <c r="J830" s="37"/>
    </row>
    <row r="831" spans="1:10" ht="27" customHeight="1" outlineLevel="1" x14ac:dyDescent="0.25">
      <c r="A831" s="9" t="s">
        <v>73</v>
      </c>
      <c r="B831" s="35" t="s">
        <v>420</v>
      </c>
      <c r="C831" s="44" t="s">
        <v>1308</v>
      </c>
      <c r="D831" s="37"/>
      <c r="E831" s="38" t="s">
        <v>1256</v>
      </c>
      <c r="F831" s="38">
        <v>60.720000000000006</v>
      </c>
      <c r="G831" s="38" t="s">
        <v>1235</v>
      </c>
      <c r="H831" s="38">
        <v>507</v>
      </c>
      <c r="I831" s="38">
        <v>30785.040000000005</v>
      </c>
      <c r="J831" s="37"/>
    </row>
    <row r="832" spans="1:10" ht="27" customHeight="1" outlineLevel="1" x14ac:dyDescent="0.25">
      <c r="A832" s="9" t="s">
        <v>73</v>
      </c>
      <c r="B832" s="35" t="s">
        <v>420</v>
      </c>
      <c r="C832" s="39" t="s">
        <v>1237</v>
      </c>
      <c r="D832" s="37"/>
      <c r="E832" s="38" t="s">
        <v>1234</v>
      </c>
      <c r="F832" s="38">
        <v>3.3119999999999997E-2</v>
      </c>
      <c r="G832" s="38">
        <v>388</v>
      </c>
      <c r="H832" s="38">
        <v>388</v>
      </c>
      <c r="I832" s="38">
        <v>12.850559999999998</v>
      </c>
      <c r="J832" s="37"/>
    </row>
    <row r="833" spans="1:10" ht="27" customHeight="1" outlineLevel="1" x14ac:dyDescent="0.25">
      <c r="A833" s="9" t="s">
        <v>73</v>
      </c>
      <c r="B833" s="35" t="s">
        <v>420</v>
      </c>
      <c r="C833" s="44" t="s">
        <v>1313</v>
      </c>
      <c r="D833" s="37"/>
      <c r="E833" s="38" t="s">
        <v>1234</v>
      </c>
      <c r="F833" s="38">
        <v>0.16560000000000002</v>
      </c>
      <c r="G833" s="38" t="s">
        <v>1235</v>
      </c>
      <c r="H833" s="38">
        <v>907</v>
      </c>
      <c r="I833" s="38">
        <v>150.19920000000002</v>
      </c>
      <c r="J833" s="37"/>
    </row>
    <row r="834" spans="1:10" ht="27" customHeight="1" outlineLevel="1" x14ac:dyDescent="0.25">
      <c r="A834" s="9" t="s">
        <v>73</v>
      </c>
      <c r="B834" s="35" t="s">
        <v>420</v>
      </c>
      <c r="C834" s="44" t="s">
        <v>1253</v>
      </c>
      <c r="D834" s="37"/>
      <c r="E834" s="38" t="s">
        <v>1234</v>
      </c>
      <c r="F834" s="38">
        <v>0.13800000000000001</v>
      </c>
      <c r="G834" s="38" t="s">
        <v>1235</v>
      </c>
      <c r="H834" s="38">
        <v>1105</v>
      </c>
      <c r="I834" s="38">
        <v>152.49</v>
      </c>
      <c r="J834" s="37"/>
    </row>
    <row r="835" spans="1:10" ht="27" customHeight="1" outlineLevel="1" x14ac:dyDescent="0.25">
      <c r="A835" s="9" t="s">
        <v>73</v>
      </c>
      <c r="B835" s="35" t="s">
        <v>420</v>
      </c>
      <c r="C835" s="44" t="s">
        <v>1318</v>
      </c>
      <c r="D835" s="37"/>
      <c r="E835" s="38" t="s">
        <v>1234</v>
      </c>
      <c r="F835" s="38">
        <v>0.16560000000000002</v>
      </c>
      <c r="G835" s="38" t="s">
        <v>1235</v>
      </c>
      <c r="H835" s="38">
        <v>113</v>
      </c>
      <c r="I835" s="38">
        <v>18.712800000000001</v>
      </c>
      <c r="J835" s="37"/>
    </row>
    <row r="836" spans="1:10" ht="27" customHeight="1" outlineLevel="1" x14ac:dyDescent="0.25">
      <c r="A836" s="9" t="s">
        <v>73</v>
      </c>
      <c r="B836" s="35" t="s">
        <v>420</v>
      </c>
      <c r="C836" s="44" t="s">
        <v>1319</v>
      </c>
      <c r="D836" s="37"/>
      <c r="E836" s="38" t="s">
        <v>1234</v>
      </c>
      <c r="F836" s="38" t="s">
        <v>1235</v>
      </c>
      <c r="G836" s="38" t="s">
        <v>1235</v>
      </c>
      <c r="H836" s="38">
        <v>138</v>
      </c>
      <c r="I836" s="38">
        <v>0</v>
      </c>
      <c r="J836" s="37"/>
    </row>
    <row r="837" spans="1:10" ht="27" customHeight="1" outlineLevel="1" x14ac:dyDescent="0.25">
      <c r="A837" s="9" t="s">
        <v>73</v>
      </c>
      <c r="B837" s="35" t="s">
        <v>420</v>
      </c>
      <c r="C837" s="44" t="s">
        <v>1251</v>
      </c>
      <c r="D837" s="37"/>
      <c r="E837" s="38" t="s">
        <v>1234</v>
      </c>
      <c r="F837" s="38">
        <v>0.82799999999999996</v>
      </c>
      <c r="G837" s="38" t="s">
        <v>1235</v>
      </c>
      <c r="H837" s="38">
        <v>110</v>
      </c>
      <c r="I837" s="38">
        <v>91.08</v>
      </c>
      <c r="J837" s="37"/>
    </row>
    <row r="838" spans="1:10" ht="27" customHeight="1" x14ac:dyDescent="0.25">
      <c r="A838" s="9">
        <v>3</v>
      </c>
      <c r="B838" s="62" t="s">
        <v>422</v>
      </c>
      <c r="C838" s="31" t="s">
        <v>423</v>
      </c>
      <c r="D838" s="40"/>
      <c r="E838" s="32" t="s">
        <v>31</v>
      </c>
      <c r="F838" s="33">
        <v>11.67</v>
      </c>
      <c r="G838" s="34">
        <v>1200</v>
      </c>
      <c r="H838" s="34">
        <v>1752</v>
      </c>
      <c r="I838" s="43"/>
      <c r="J838" s="34">
        <v>20445.84</v>
      </c>
    </row>
    <row r="839" spans="1:10" ht="27" customHeight="1" outlineLevel="1" x14ac:dyDescent="0.25">
      <c r="A839" s="9" t="s">
        <v>73</v>
      </c>
      <c r="B839" s="35" t="s">
        <v>422</v>
      </c>
      <c r="C839" s="44" t="s">
        <v>1289</v>
      </c>
      <c r="D839" s="37"/>
      <c r="E839" s="38" t="s">
        <v>1234</v>
      </c>
      <c r="F839" s="38">
        <v>12.720300000000002</v>
      </c>
      <c r="G839" s="38" t="s">
        <v>1235</v>
      </c>
      <c r="H839" s="38">
        <v>274</v>
      </c>
      <c r="I839" s="38">
        <v>3485.3622000000005</v>
      </c>
      <c r="J839" s="37"/>
    </row>
    <row r="840" spans="1:10" ht="27" customHeight="1" outlineLevel="1" x14ac:dyDescent="0.25">
      <c r="A840" s="9" t="s">
        <v>73</v>
      </c>
      <c r="B840" s="35" t="s">
        <v>422</v>
      </c>
      <c r="C840" s="44" t="s">
        <v>1294</v>
      </c>
      <c r="D840" s="37"/>
      <c r="E840" s="38" t="s">
        <v>1234</v>
      </c>
      <c r="F840" s="38">
        <v>2.9175</v>
      </c>
      <c r="G840" s="38" t="s">
        <v>1235</v>
      </c>
      <c r="H840" s="38">
        <v>178</v>
      </c>
      <c r="I840" s="38">
        <v>519.31499999999994</v>
      </c>
      <c r="J840" s="37"/>
    </row>
    <row r="841" spans="1:10" ht="27" customHeight="1" outlineLevel="1" x14ac:dyDescent="0.25">
      <c r="A841" s="9" t="s">
        <v>73</v>
      </c>
      <c r="B841" s="35" t="s">
        <v>422</v>
      </c>
      <c r="C841" s="39" t="s">
        <v>1292</v>
      </c>
      <c r="D841" s="37"/>
      <c r="E841" s="38" t="s">
        <v>1243</v>
      </c>
      <c r="F841" s="38">
        <v>16.337999999999997</v>
      </c>
      <c r="G841" s="38" t="s">
        <v>1235</v>
      </c>
      <c r="H841" s="38">
        <v>75</v>
      </c>
      <c r="I841" s="38">
        <v>1225.3499999999999</v>
      </c>
      <c r="J841" s="37"/>
    </row>
    <row r="842" spans="1:10" ht="27" customHeight="1" outlineLevel="1" x14ac:dyDescent="0.25">
      <c r="A842" s="9" t="s">
        <v>73</v>
      </c>
      <c r="B842" s="35" t="s">
        <v>422</v>
      </c>
      <c r="C842" s="44" t="s">
        <v>1293</v>
      </c>
      <c r="D842" s="37"/>
      <c r="E842" s="38" t="s">
        <v>1243</v>
      </c>
      <c r="F842" s="38">
        <v>23.34</v>
      </c>
      <c r="G842" s="38" t="s">
        <v>1235</v>
      </c>
      <c r="H842" s="38">
        <v>199</v>
      </c>
      <c r="I842" s="38">
        <v>4644.66</v>
      </c>
      <c r="J842" s="37"/>
    </row>
    <row r="843" spans="1:10" ht="27" customHeight="1" outlineLevel="1" x14ac:dyDescent="0.25">
      <c r="A843" s="9" t="s">
        <v>73</v>
      </c>
      <c r="B843" s="35" t="s">
        <v>422</v>
      </c>
      <c r="C843" s="44" t="s">
        <v>1294</v>
      </c>
      <c r="D843" s="37"/>
      <c r="E843" s="38" t="s">
        <v>1234</v>
      </c>
      <c r="F843" s="38">
        <v>2.9175</v>
      </c>
      <c r="G843" s="38" t="s">
        <v>1235</v>
      </c>
      <c r="H843" s="38">
        <v>178</v>
      </c>
      <c r="I843" s="38">
        <v>519.31499999999994</v>
      </c>
      <c r="J843" s="37"/>
    </row>
    <row r="844" spans="1:10" ht="27" customHeight="1" outlineLevel="1" x14ac:dyDescent="0.25">
      <c r="A844" s="9" t="s">
        <v>73</v>
      </c>
      <c r="B844" s="35" t="s">
        <v>422</v>
      </c>
      <c r="C844" s="44" t="s">
        <v>1295</v>
      </c>
      <c r="D844" s="37"/>
      <c r="E844" s="38" t="s">
        <v>1234</v>
      </c>
      <c r="F844" s="38">
        <v>19.838999999999999</v>
      </c>
      <c r="G844" s="38" t="s">
        <v>1235</v>
      </c>
      <c r="H844" s="38">
        <v>36</v>
      </c>
      <c r="I844" s="38">
        <v>714.20399999999995</v>
      </c>
      <c r="J844" s="37"/>
    </row>
    <row r="845" spans="1:10" ht="27" customHeight="1" outlineLevel="1" x14ac:dyDescent="0.25">
      <c r="A845" s="9" t="s">
        <v>73</v>
      </c>
      <c r="B845" s="35" t="s">
        <v>422</v>
      </c>
      <c r="C845" s="44" t="s">
        <v>1296</v>
      </c>
      <c r="D845" s="37"/>
      <c r="E845" s="38" t="s">
        <v>1234</v>
      </c>
      <c r="F845" s="38">
        <v>9.3360000000000003</v>
      </c>
      <c r="G845" s="38" t="s">
        <v>1235</v>
      </c>
      <c r="H845" s="38">
        <v>37</v>
      </c>
      <c r="I845" s="38">
        <v>345.43200000000002</v>
      </c>
      <c r="J845" s="37"/>
    </row>
    <row r="846" spans="1:10" ht="27" customHeight="1" outlineLevel="1" x14ac:dyDescent="0.25">
      <c r="A846" s="9" t="s">
        <v>73</v>
      </c>
      <c r="B846" s="35" t="s">
        <v>422</v>
      </c>
      <c r="C846" s="44" t="s">
        <v>1297</v>
      </c>
      <c r="D846" s="37"/>
      <c r="E846" s="38" t="s">
        <v>1243</v>
      </c>
      <c r="F846" s="38">
        <v>5.835</v>
      </c>
      <c r="G846" s="38" t="s">
        <v>1235</v>
      </c>
      <c r="H846" s="38">
        <v>419</v>
      </c>
      <c r="I846" s="38">
        <v>2444.8649999999998</v>
      </c>
      <c r="J846" s="37"/>
    </row>
    <row r="847" spans="1:10" ht="27" customHeight="1" outlineLevel="1" x14ac:dyDescent="0.25">
      <c r="A847" s="9" t="s">
        <v>73</v>
      </c>
      <c r="B847" s="35" t="s">
        <v>422</v>
      </c>
      <c r="C847" s="44" t="s">
        <v>1298</v>
      </c>
      <c r="D847" s="37"/>
      <c r="E847" s="38" t="s">
        <v>1256</v>
      </c>
      <c r="F847" s="38">
        <v>0.17504999999999998</v>
      </c>
      <c r="G847" s="38" t="s">
        <v>1235</v>
      </c>
      <c r="H847" s="38">
        <v>235</v>
      </c>
      <c r="I847" s="38">
        <v>41.136749999999999</v>
      </c>
      <c r="J847" s="37"/>
    </row>
    <row r="848" spans="1:10" ht="27" hidden="1" customHeight="1" outlineLevel="1" x14ac:dyDescent="0.25">
      <c r="A848" s="9" t="s">
        <v>73</v>
      </c>
      <c r="B848" s="35" t="s">
        <v>422</v>
      </c>
      <c r="C848" s="44" t="s">
        <v>1299</v>
      </c>
      <c r="D848" s="37"/>
      <c r="E848" s="38" t="s">
        <v>1234</v>
      </c>
      <c r="F848" s="38">
        <v>5.835</v>
      </c>
      <c r="G848" s="38" t="s">
        <v>1235</v>
      </c>
      <c r="H848" s="38">
        <v>26</v>
      </c>
      <c r="I848" s="38">
        <v>151.71</v>
      </c>
      <c r="J848" s="37"/>
    </row>
    <row r="849" spans="1:10" ht="27" customHeight="1" outlineLevel="1" x14ac:dyDescent="0.25">
      <c r="A849" s="9" t="s">
        <v>73</v>
      </c>
      <c r="B849" s="35" t="s">
        <v>422</v>
      </c>
      <c r="C849" s="44" t="s">
        <v>1300</v>
      </c>
      <c r="D849" s="37"/>
      <c r="E849" s="38" t="s">
        <v>1234</v>
      </c>
      <c r="F849" s="38">
        <v>5.835</v>
      </c>
      <c r="G849" s="38" t="s">
        <v>1235</v>
      </c>
      <c r="H849" s="38">
        <v>12</v>
      </c>
      <c r="I849" s="38">
        <v>70.02</v>
      </c>
      <c r="J849" s="37"/>
    </row>
    <row r="850" spans="1:10" ht="27" customHeight="1" outlineLevel="1" x14ac:dyDescent="0.25">
      <c r="A850" s="9" t="s">
        <v>73</v>
      </c>
      <c r="B850" s="35" t="s">
        <v>422</v>
      </c>
      <c r="C850" s="44" t="s">
        <v>1302</v>
      </c>
      <c r="D850" s="37"/>
      <c r="E850" s="38" t="s">
        <v>1243</v>
      </c>
      <c r="F850" s="38">
        <v>2.9175E-2</v>
      </c>
      <c r="G850" s="38" t="s">
        <v>1235</v>
      </c>
      <c r="H850" s="38">
        <v>118</v>
      </c>
      <c r="I850" s="38">
        <v>3.44265</v>
      </c>
      <c r="J850" s="37"/>
    </row>
    <row r="851" spans="1:10" ht="27" customHeight="1" outlineLevel="1" x14ac:dyDescent="0.25">
      <c r="A851" s="9" t="s">
        <v>73</v>
      </c>
      <c r="B851" s="35" t="s">
        <v>422</v>
      </c>
      <c r="C851" s="39" t="s">
        <v>1301</v>
      </c>
      <c r="D851" s="37"/>
      <c r="E851" s="38" t="s">
        <v>1243</v>
      </c>
      <c r="F851" s="38">
        <v>5.8349999999999999E-2</v>
      </c>
      <c r="G851" s="38" t="s">
        <v>1235</v>
      </c>
      <c r="H851" s="38">
        <v>109</v>
      </c>
      <c r="I851" s="38">
        <v>6.36015</v>
      </c>
      <c r="J851" s="37"/>
    </row>
    <row r="852" spans="1:10" ht="27" customHeight="1" outlineLevel="1" x14ac:dyDescent="0.25">
      <c r="A852" s="9" t="s">
        <v>73</v>
      </c>
      <c r="B852" s="35" t="s">
        <v>422</v>
      </c>
      <c r="C852" s="44" t="s">
        <v>1261</v>
      </c>
      <c r="D852" s="37"/>
      <c r="E852" s="38" t="s">
        <v>1234</v>
      </c>
      <c r="F852" s="38">
        <v>0.2334</v>
      </c>
      <c r="G852" s="38" t="s">
        <v>1235</v>
      </c>
      <c r="H852" s="38">
        <v>115</v>
      </c>
      <c r="I852" s="38">
        <v>26.841000000000001</v>
      </c>
      <c r="J852" s="37"/>
    </row>
    <row r="853" spans="1:10" ht="27" customHeight="1" outlineLevel="1" x14ac:dyDescent="0.25">
      <c r="A853" s="9" t="s">
        <v>73</v>
      </c>
      <c r="B853" s="35" t="s">
        <v>422</v>
      </c>
      <c r="C853" s="39" t="s">
        <v>1303</v>
      </c>
      <c r="D853" s="37"/>
      <c r="E853" s="38" t="s">
        <v>1304</v>
      </c>
      <c r="F853" s="38">
        <v>4.4345999999999997</v>
      </c>
      <c r="G853" s="38" t="s">
        <v>1235</v>
      </c>
      <c r="H853" s="38">
        <v>445</v>
      </c>
      <c r="I853" s="38">
        <v>1973.3969999999999</v>
      </c>
      <c r="J853" s="37"/>
    </row>
    <row r="854" spans="1:10" ht="27" customHeight="1" outlineLevel="1" x14ac:dyDescent="0.25">
      <c r="A854" s="9" t="s">
        <v>73</v>
      </c>
      <c r="B854" s="35" t="s">
        <v>422</v>
      </c>
      <c r="C854" s="44" t="s">
        <v>1305</v>
      </c>
      <c r="D854" s="37"/>
      <c r="E854" s="38" t="s">
        <v>1243</v>
      </c>
      <c r="F854" s="38">
        <v>233.4</v>
      </c>
      <c r="G854" s="38" t="s">
        <v>1235</v>
      </c>
      <c r="H854" s="38">
        <v>1045</v>
      </c>
      <c r="I854" s="38">
        <v>243903</v>
      </c>
      <c r="J854" s="37"/>
    </row>
    <row r="855" spans="1:10" ht="27" customHeight="1" outlineLevel="1" x14ac:dyDescent="0.25">
      <c r="A855" s="9" t="s">
        <v>73</v>
      </c>
      <c r="B855" s="35" t="s">
        <v>422</v>
      </c>
      <c r="C855" s="44" t="s">
        <v>1306</v>
      </c>
      <c r="D855" s="37"/>
      <c r="E855" s="38" t="s">
        <v>1270</v>
      </c>
      <c r="F855" s="38">
        <v>2.9175E-2</v>
      </c>
      <c r="G855" s="38" t="s">
        <v>1235</v>
      </c>
      <c r="H855" s="38">
        <v>179</v>
      </c>
      <c r="I855" s="38">
        <v>5.2223249999999997</v>
      </c>
      <c r="J855" s="37"/>
    </row>
    <row r="856" spans="1:10" ht="27" customHeight="1" outlineLevel="1" x14ac:dyDescent="0.25">
      <c r="A856" s="9" t="s">
        <v>73</v>
      </c>
      <c r="B856" s="35" t="s">
        <v>422</v>
      </c>
      <c r="C856" s="44" t="s">
        <v>1242</v>
      </c>
      <c r="D856" s="37"/>
      <c r="E856" s="38" t="s">
        <v>1243</v>
      </c>
      <c r="F856" s="38">
        <v>0.17504999999999998</v>
      </c>
      <c r="G856" s="38" t="s">
        <v>1235</v>
      </c>
      <c r="H856" s="38">
        <v>810</v>
      </c>
      <c r="I856" s="38">
        <v>141.79049999999998</v>
      </c>
      <c r="J856" s="37"/>
    </row>
    <row r="857" spans="1:10" ht="27" customHeight="1" outlineLevel="1" x14ac:dyDescent="0.25">
      <c r="A857" s="9" t="s">
        <v>73</v>
      </c>
      <c r="B857" s="35" t="s">
        <v>422</v>
      </c>
      <c r="C857" s="39" t="s">
        <v>1301</v>
      </c>
      <c r="D857" s="37"/>
      <c r="E857" s="38" t="s">
        <v>1243</v>
      </c>
      <c r="F857" s="38">
        <v>5.8349999999999999E-2</v>
      </c>
      <c r="G857" s="38" t="s">
        <v>1235</v>
      </c>
      <c r="H857" s="38">
        <v>109</v>
      </c>
      <c r="I857" s="38">
        <v>6.36015</v>
      </c>
      <c r="J857" s="37"/>
    </row>
    <row r="858" spans="1:10" ht="27" customHeight="1" x14ac:dyDescent="0.25">
      <c r="A858" s="9">
        <v>3</v>
      </c>
      <c r="B858" s="62" t="s">
        <v>424</v>
      </c>
      <c r="C858" s="31" t="s">
        <v>425</v>
      </c>
      <c r="D858" s="40"/>
      <c r="E858" s="32" t="s">
        <v>31</v>
      </c>
      <c r="F858" s="33" t="s">
        <v>1231</v>
      </c>
      <c r="G858" s="34">
        <v>400</v>
      </c>
      <c r="H858" s="34">
        <v>584</v>
      </c>
      <c r="I858" s="43"/>
      <c r="J858" s="34">
        <v>0</v>
      </c>
    </row>
    <row r="859" spans="1:10" ht="27" customHeight="1" outlineLevel="1" x14ac:dyDescent="0.25">
      <c r="A859" s="9" t="s">
        <v>73</v>
      </c>
      <c r="B859" s="35" t="s">
        <v>426</v>
      </c>
      <c r="C859" s="44" t="s">
        <v>1289</v>
      </c>
      <c r="D859" s="37"/>
      <c r="E859" s="38" t="s">
        <v>1234</v>
      </c>
      <c r="F859" s="38">
        <v>0</v>
      </c>
      <c r="G859" s="38" t="s">
        <v>1235</v>
      </c>
      <c r="H859" s="38">
        <v>274</v>
      </c>
      <c r="I859" s="38">
        <v>0</v>
      </c>
      <c r="J859" s="37"/>
    </row>
    <row r="860" spans="1:10" ht="27" customHeight="1" outlineLevel="1" x14ac:dyDescent="0.25">
      <c r="A860" s="9" t="s">
        <v>73</v>
      </c>
      <c r="B860" s="35" t="s">
        <v>426</v>
      </c>
      <c r="C860" s="39" t="s">
        <v>1290</v>
      </c>
      <c r="D860" s="37"/>
      <c r="E860" s="38" t="s">
        <v>1234</v>
      </c>
      <c r="F860" s="38">
        <v>0</v>
      </c>
      <c r="G860" s="38" t="s">
        <v>1235</v>
      </c>
      <c r="H860" s="38">
        <v>12</v>
      </c>
      <c r="I860" s="38">
        <v>0</v>
      </c>
      <c r="J860" s="37"/>
    </row>
    <row r="861" spans="1:10" ht="27" customHeight="1" outlineLevel="1" x14ac:dyDescent="0.25">
      <c r="A861" s="9" t="s">
        <v>73</v>
      </c>
      <c r="B861" s="35" t="s">
        <v>426</v>
      </c>
      <c r="C861" s="39" t="s">
        <v>1292</v>
      </c>
      <c r="D861" s="37"/>
      <c r="E861" s="38" t="s">
        <v>1243</v>
      </c>
      <c r="F861" s="38">
        <v>0</v>
      </c>
      <c r="G861" s="38" t="s">
        <v>1235</v>
      </c>
      <c r="H861" s="38">
        <v>75</v>
      </c>
      <c r="I861" s="38">
        <v>0</v>
      </c>
      <c r="J861" s="37"/>
    </row>
    <row r="862" spans="1:10" ht="27" customHeight="1" outlineLevel="1" x14ac:dyDescent="0.25">
      <c r="A862" s="9" t="s">
        <v>73</v>
      </c>
      <c r="B862" s="35" t="s">
        <v>426</v>
      </c>
      <c r="C862" s="44" t="s">
        <v>1293</v>
      </c>
      <c r="D862" s="37"/>
      <c r="E862" s="38" t="s">
        <v>1243</v>
      </c>
      <c r="F862" s="38">
        <v>0</v>
      </c>
      <c r="G862" s="38" t="s">
        <v>1235</v>
      </c>
      <c r="H862" s="38">
        <v>199</v>
      </c>
      <c r="I862" s="38">
        <v>0</v>
      </c>
      <c r="J862" s="37"/>
    </row>
    <row r="863" spans="1:10" ht="27" customHeight="1" outlineLevel="1" x14ac:dyDescent="0.25">
      <c r="A863" s="9" t="s">
        <v>73</v>
      </c>
      <c r="B863" s="35" t="s">
        <v>426</v>
      </c>
      <c r="C863" s="44" t="s">
        <v>1294</v>
      </c>
      <c r="D863" s="37"/>
      <c r="E863" s="38" t="s">
        <v>1234</v>
      </c>
      <c r="F863" s="38">
        <v>0</v>
      </c>
      <c r="G863" s="38" t="s">
        <v>1235</v>
      </c>
      <c r="H863" s="38">
        <v>178</v>
      </c>
      <c r="I863" s="38">
        <v>0</v>
      </c>
      <c r="J863" s="37"/>
    </row>
    <row r="864" spans="1:10" ht="27" customHeight="1" outlineLevel="1" x14ac:dyDescent="0.25">
      <c r="A864" s="9" t="s">
        <v>73</v>
      </c>
      <c r="B864" s="35" t="s">
        <v>426</v>
      </c>
      <c r="C864" s="44" t="s">
        <v>1296</v>
      </c>
      <c r="D864" s="37"/>
      <c r="E864" s="38" t="s">
        <v>1234</v>
      </c>
      <c r="F864" s="38">
        <v>0</v>
      </c>
      <c r="G864" s="38" t="s">
        <v>1235</v>
      </c>
      <c r="H864" s="38">
        <v>37</v>
      </c>
      <c r="I864" s="38">
        <v>0</v>
      </c>
      <c r="J864" s="37"/>
    </row>
    <row r="865" spans="1:10" ht="27" customHeight="1" outlineLevel="1" x14ac:dyDescent="0.25">
      <c r="A865" s="9" t="s">
        <v>73</v>
      </c>
      <c r="B865" s="35" t="s">
        <v>426</v>
      </c>
      <c r="C865" s="44" t="s">
        <v>1297</v>
      </c>
      <c r="D865" s="37"/>
      <c r="E865" s="38" t="s">
        <v>1243</v>
      </c>
      <c r="F865" s="38">
        <v>0</v>
      </c>
      <c r="G865" s="38" t="s">
        <v>1235</v>
      </c>
      <c r="H865" s="38">
        <v>419</v>
      </c>
      <c r="I865" s="38">
        <v>0</v>
      </c>
      <c r="J865" s="37"/>
    </row>
    <row r="866" spans="1:10" ht="27" customHeight="1" outlineLevel="1" x14ac:dyDescent="0.25">
      <c r="A866" s="9" t="s">
        <v>73</v>
      </c>
      <c r="B866" s="35" t="s">
        <v>426</v>
      </c>
      <c r="C866" s="44" t="s">
        <v>1298</v>
      </c>
      <c r="D866" s="37"/>
      <c r="E866" s="38" t="s">
        <v>1256</v>
      </c>
      <c r="F866" s="38">
        <v>0</v>
      </c>
      <c r="G866" s="38" t="s">
        <v>1235</v>
      </c>
      <c r="H866" s="38">
        <v>235</v>
      </c>
      <c r="I866" s="38">
        <v>0</v>
      </c>
      <c r="J866" s="37"/>
    </row>
    <row r="867" spans="1:10" ht="27" customHeight="1" outlineLevel="1" x14ac:dyDescent="0.25">
      <c r="A867" s="9" t="s">
        <v>73</v>
      </c>
      <c r="B867" s="35" t="s">
        <v>426</v>
      </c>
      <c r="C867" s="44" t="s">
        <v>1299</v>
      </c>
      <c r="D867" s="37"/>
      <c r="E867" s="38" t="s">
        <v>1234</v>
      </c>
      <c r="F867" s="38">
        <v>0</v>
      </c>
      <c r="G867" s="38" t="s">
        <v>1235</v>
      </c>
      <c r="H867" s="38">
        <v>26</v>
      </c>
      <c r="I867" s="38">
        <v>0</v>
      </c>
      <c r="J867" s="37"/>
    </row>
    <row r="868" spans="1:10" ht="27" customHeight="1" outlineLevel="1" x14ac:dyDescent="0.25">
      <c r="A868" s="9" t="s">
        <v>73</v>
      </c>
      <c r="B868" s="35" t="s">
        <v>426</v>
      </c>
      <c r="C868" s="44" t="s">
        <v>1302</v>
      </c>
      <c r="D868" s="37"/>
      <c r="E868" s="38" t="s">
        <v>1243</v>
      </c>
      <c r="F868" s="38">
        <v>0</v>
      </c>
      <c r="G868" s="38" t="s">
        <v>1235</v>
      </c>
      <c r="H868" s="38">
        <v>118</v>
      </c>
      <c r="I868" s="38">
        <v>0</v>
      </c>
      <c r="J868" s="37"/>
    </row>
    <row r="869" spans="1:10" ht="27" customHeight="1" outlineLevel="1" x14ac:dyDescent="0.25">
      <c r="A869" s="9" t="s">
        <v>73</v>
      </c>
      <c r="B869" s="35" t="s">
        <v>426</v>
      </c>
      <c r="C869" s="39" t="s">
        <v>1301</v>
      </c>
      <c r="D869" s="37"/>
      <c r="E869" s="38" t="s">
        <v>1243</v>
      </c>
      <c r="F869" s="38">
        <v>0</v>
      </c>
      <c r="G869" s="38" t="s">
        <v>1235</v>
      </c>
      <c r="H869" s="38">
        <v>109</v>
      </c>
      <c r="I869" s="38">
        <v>0</v>
      </c>
      <c r="J869" s="37"/>
    </row>
    <row r="870" spans="1:10" ht="27" customHeight="1" outlineLevel="1" x14ac:dyDescent="0.25">
      <c r="A870" s="9" t="s">
        <v>73</v>
      </c>
      <c r="B870" s="35" t="s">
        <v>426</v>
      </c>
      <c r="C870" s="44" t="s">
        <v>1261</v>
      </c>
      <c r="D870" s="37"/>
      <c r="E870" s="38" t="s">
        <v>1234</v>
      </c>
      <c r="F870" s="38">
        <v>0</v>
      </c>
      <c r="G870" s="38" t="s">
        <v>1235</v>
      </c>
      <c r="H870" s="38">
        <v>115</v>
      </c>
      <c r="I870" s="38">
        <v>0</v>
      </c>
      <c r="J870" s="37"/>
    </row>
    <row r="871" spans="1:10" ht="27" customHeight="1" outlineLevel="1" x14ac:dyDescent="0.25">
      <c r="A871" s="9" t="s">
        <v>73</v>
      </c>
      <c r="B871" s="35" t="s">
        <v>426</v>
      </c>
      <c r="C871" s="39" t="s">
        <v>1303</v>
      </c>
      <c r="D871" s="37"/>
      <c r="E871" s="38" t="s">
        <v>1304</v>
      </c>
      <c r="F871" s="38">
        <v>0</v>
      </c>
      <c r="G871" s="38" t="s">
        <v>1235</v>
      </c>
      <c r="H871" s="38">
        <v>445</v>
      </c>
      <c r="I871" s="38">
        <v>0</v>
      </c>
      <c r="J871" s="37"/>
    </row>
    <row r="872" spans="1:10" ht="27" customHeight="1" outlineLevel="1" x14ac:dyDescent="0.25">
      <c r="A872" s="9" t="s">
        <v>73</v>
      </c>
      <c r="B872" s="35" t="s">
        <v>426</v>
      </c>
      <c r="C872" s="44" t="s">
        <v>1305</v>
      </c>
      <c r="D872" s="37"/>
      <c r="E872" s="38" t="s">
        <v>1243</v>
      </c>
      <c r="F872" s="38">
        <v>0</v>
      </c>
      <c r="G872" s="38" t="s">
        <v>1235</v>
      </c>
      <c r="H872" s="38">
        <v>1045</v>
      </c>
      <c r="I872" s="38">
        <v>0</v>
      </c>
      <c r="J872" s="37"/>
    </row>
    <row r="873" spans="1:10" ht="27" customHeight="1" outlineLevel="1" x14ac:dyDescent="0.25">
      <c r="A873" s="9" t="s">
        <v>73</v>
      </c>
      <c r="B873" s="35" t="s">
        <v>426</v>
      </c>
      <c r="C873" s="44" t="s">
        <v>1306</v>
      </c>
      <c r="D873" s="37"/>
      <c r="E873" s="38" t="s">
        <v>1270</v>
      </c>
      <c r="F873" s="38">
        <v>0</v>
      </c>
      <c r="G873" s="38" t="s">
        <v>1235</v>
      </c>
      <c r="H873" s="38">
        <v>179</v>
      </c>
      <c r="I873" s="38">
        <v>0</v>
      </c>
      <c r="J873" s="37"/>
    </row>
    <row r="874" spans="1:10" ht="27" customHeight="1" outlineLevel="1" x14ac:dyDescent="0.25">
      <c r="A874" s="9" t="s">
        <v>73</v>
      </c>
      <c r="B874" s="35" t="s">
        <v>426</v>
      </c>
      <c r="C874" s="44" t="s">
        <v>1242</v>
      </c>
      <c r="D874" s="37"/>
      <c r="E874" s="38" t="s">
        <v>1243</v>
      </c>
      <c r="F874" s="38">
        <v>0</v>
      </c>
      <c r="G874" s="38" t="s">
        <v>1235</v>
      </c>
      <c r="H874" s="38">
        <v>810</v>
      </c>
      <c r="I874" s="38">
        <v>0</v>
      </c>
      <c r="J874" s="37"/>
    </row>
    <row r="875" spans="1:10" ht="27" customHeight="1" outlineLevel="1" x14ac:dyDescent="0.25">
      <c r="A875" s="9" t="s">
        <v>73</v>
      </c>
      <c r="B875" s="35" t="s">
        <v>426</v>
      </c>
      <c r="C875" s="39" t="s">
        <v>1301</v>
      </c>
      <c r="D875" s="37"/>
      <c r="E875" s="38" t="s">
        <v>1243</v>
      </c>
      <c r="F875" s="38">
        <v>0</v>
      </c>
      <c r="G875" s="38" t="s">
        <v>1235</v>
      </c>
      <c r="H875" s="38">
        <v>109</v>
      </c>
      <c r="I875" s="38">
        <v>0</v>
      </c>
      <c r="J875" s="37"/>
    </row>
    <row r="876" spans="1:10" ht="27" customHeight="1" x14ac:dyDescent="0.25">
      <c r="A876" s="9">
        <v>3</v>
      </c>
      <c r="B876" s="62" t="s">
        <v>426</v>
      </c>
      <c r="C876" s="31" t="s">
        <v>427</v>
      </c>
      <c r="D876" s="40"/>
      <c r="E876" s="32" t="s">
        <v>31</v>
      </c>
      <c r="F876" s="33" t="s">
        <v>1231</v>
      </c>
      <c r="G876" s="34">
        <v>950</v>
      </c>
      <c r="H876" s="34">
        <v>1387</v>
      </c>
      <c r="I876" s="43"/>
      <c r="J876" s="34">
        <v>0</v>
      </c>
    </row>
    <row r="877" spans="1:10" ht="27" customHeight="1" outlineLevel="1" x14ac:dyDescent="0.25">
      <c r="A877" s="9" t="s">
        <v>73</v>
      </c>
      <c r="B877" s="35" t="s">
        <v>426</v>
      </c>
      <c r="C877" s="44" t="s">
        <v>1289</v>
      </c>
      <c r="D877" s="37"/>
      <c r="E877" s="38" t="s">
        <v>1234</v>
      </c>
      <c r="F877" s="38">
        <v>0</v>
      </c>
      <c r="G877" s="38" t="s">
        <v>1235</v>
      </c>
      <c r="H877" s="38">
        <v>274</v>
      </c>
      <c r="I877" s="38">
        <v>0</v>
      </c>
      <c r="J877" s="37"/>
    </row>
    <row r="878" spans="1:10" ht="27" customHeight="1" outlineLevel="1" x14ac:dyDescent="0.25">
      <c r="A878" s="9" t="s">
        <v>73</v>
      </c>
      <c r="B878" s="35" t="s">
        <v>426</v>
      </c>
      <c r="C878" s="39" t="s">
        <v>1290</v>
      </c>
      <c r="D878" s="37"/>
      <c r="E878" s="38" t="s">
        <v>1234</v>
      </c>
      <c r="F878" s="38">
        <v>0</v>
      </c>
      <c r="G878" s="38" t="s">
        <v>1235</v>
      </c>
      <c r="H878" s="38">
        <v>12</v>
      </c>
      <c r="I878" s="38">
        <v>0</v>
      </c>
      <c r="J878" s="37"/>
    </row>
    <row r="879" spans="1:10" ht="27" customHeight="1" outlineLevel="1" x14ac:dyDescent="0.25">
      <c r="A879" s="9" t="s">
        <v>73</v>
      </c>
      <c r="B879" s="35" t="s">
        <v>426</v>
      </c>
      <c r="C879" s="39" t="s">
        <v>1292</v>
      </c>
      <c r="D879" s="37"/>
      <c r="E879" s="38" t="s">
        <v>1243</v>
      </c>
      <c r="F879" s="38">
        <v>0</v>
      </c>
      <c r="G879" s="38" t="s">
        <v>1235</v>
      </c>
      <c r="H879" s="38">
        <v>75</v>
      </c>
      <c r="I879" s="38">
        <v>0</v>
      </c>
      <c r="J879" s="37"/>
    </row>
    <row r="880" spans="1:10" ht="27" customHeight="1" outlineLevel="1" x14ac:dyDescent="0.25">
      <c r="A880" s="9" t="s">
        <v>73</v>
      </c>
      <c r="B880" s="35" t="s">
        <v>426</v>
      </c>
      <c r="C880" s="44" t="s">
        <v>1293</v>
      </c>
      <c r="D880" s="37"/>
      <c r="E880" s="38" t="s">
        <v>1243</v>
      </c>
      <c r="F880" s="38">
        <v>0</v>
      </c>
      <c r="G880" s="38" t="s">
        <v>1235</v>
      </c>
      <c r="H880" s="38">
        <v>199</v>
      </c>
      <c r="I880" s="38">
        <v>0</v>
      </c>
      <c r="J880" s="37"/>
    </row>
    <row r="881" spans="1:10" ht="27" customHeight="1" outlineLevel="1" x14ac:dyDescent="0.25">
      <c r="A881" s="9" t="s">
        <v>73</v>
      </c>
      <c r="B881" s="35" t="s">
        <v>426</v>
      </c>
      <c r="C881" s="44" t="s">
        <v>1294</v>
      </c>
      <c r="D881" s="37"/>
      <c r="E881" s="38" t="s">
        <v>1234</v>
      </c>
      <c r="F881" s="38">
        <v>0</v>
      </c>
      <c r="G881" s="38" t="s">
        <v>1235</v>
      </c>
      <c r="H881" s="38">
        <v>178</v>
      </c>
      <c r="I881" s="38">
        <v>0</v>
      </c>
      <c r="J881" s="37"/>
    </row>
    <row r="882" spans="1:10" ht="27" customHeight="1" outlineLevel="1" x14ac:dyDescent="0.25">
      <c r="A882" s="9" t="s">
        <v>73</v>
      </c>
      <c r="B882" s="35" t="s">
        <v>426</v>
      </c>
      <c r="C882" s="44" t="s">
        <v>1296</v>
      </c>
      <c r="D882" s="37"/>
      <c r="E882" s="38" t="s">
        <v>1234</v>
      </c>
      <c r="F882" s="38">
        <v>0</v>
      </c>
      <c r="G882" s="38" t="s">
        <v>1235</v>
      </c>
      <c r="H882" s="38">
        <v>37</v>
      </c>
      <c r="I882" s="38">
        <v>0</v>
      </c>
      <c r="J882" s="37"/>
    </row>
    <row r="883" spans="1:10" ht="27" customHeight="1" outlineLevel="1" x14ac:dyDescent="0.25">
      <c r="A883" s="9" t="s">
        <v>73</v>
      </c>
      <c r="B883" s="35" t="s">
        <v>426</v>
      </c>
      <c r="C883" s="44" t="s">
        <v>1297</v>
      </c>
      <c r="D883" s="37"/>
      <c r="E883" s="38" t="s">
        <v>1243</v>
      </c>
      <c r="F883" s="38">
        <v>0</v>
      </c>
      <c r="G883" s="38" t="s">
        <v>1235</v>
      </c>
      <c r="H883" s="38">
        <v>419</v>
      </c>
      <c r="I883" s="38">
        <v>0</v>
      </c>
      <c r="J883" s="37"/>
    </row>
    <row r="884" spans="1:10" ht="27" customHeight="1" outlineLevel="1" x14ac:dyDescent="0.25">
      <c r="A884" s="9" t="s">
        <v>73</v>
      </c>
      <c r="B884" s="35" t="s">
        <v>426</v>
      </c>
      <c r="C884" s="44" t="s">
        <v>1298</v>
      </c>
      <c r="D884" s="37"/>
      <c r="E884" s="38" t="s">
        <v>1256</v>
      </c>
      <c r="F884" s="38">
        <v>0</v>
      </c>
      <c r="G884" s="38" t="s">
        <v>1235</v>
      </c>
      <c r="H884" s="38">
        <v>235</v>
      </c>
      <c r="I884" s="38">
        <v>0</v>
      </c>
      <c r="J884" s="37"/>
    </row>
    <row r="885" spans="1:10" ht="27" customHeight="1" outlineLevel="1" x14ac:dyDescent="0.25">
      <c r="A885" s="9" t="s">
        <v>73</v>
      </c>
      <c r="B885" s="35" t="s">
        <v>426</v>
      </c>
      <c r="C885" s="44" t="s">
        <v>1299</v>
      </c>
      <c r="D885" s="37"/>
      <c r="E885" s="38" t="s">
        <v>1234</v>
      </c>
      <c r="F885" s="38">
        <v>0</v>
      </c>
      <c r="G885" s="38" t="s">
        <v>1235</v>
      </c>
      <c r="H885" s="38">
        <v>26</v>
      </c>
      <c r="I885" s="38">
        <v>0</v>
      </c>
      <c r="J885" s="37"/>
    </row>
    <row r="886" spans="1:10" ht="27" customHeight="1" outlineLevel="1" x14ac:dyDescent="0.25">
      <c r="A886" s="9" t="s">
        <v>73</v>
      </c>
      <c r="B886" s="35" t="s">
        <v>426</v>
      </c>
      <c r="C886" s="44" t="s">
        <v>1302</v>
      </c>
      <c r="D886" s="37"/>
      <c r="E886" s="38" t="s">
        <v>1243</v>
      </c>
      <c r="F886" s="38">
        <v>0</v>
      </c>
      <c r="G886" s="38" t="s">
        <v>1235</v>
      </c>
      <c r="H886" s="38">
        <v>118</v>
      </c>
      <c r="I886" s="38">
        <v>0</v>
      </c>
      <c r="J886" s="37"/>
    </row>
    <row r="887" spans="1:10" ht="27" customHeight="1" outlineLevel="1" x14ac:dyDescent="0.25">
      <c r="A887" s="9" t="s">
        <v>73</v>
      </c>
      <c r="B887" s="35" t="s">
        <v>426</v>
      </c>
      <c r="C887" s="39" t="s">
        <v>1301</v>
      </c>
      <c r="D887" s="37"/>
      <c r="E887" s="38" t="s">
        <v>1243</v>
      </c>
      <c r="F887" s="38">
        <v>0</v>
      </c>
      <c r="G887" s="38" t="s">
        <v>1235</v>
      </c>
      <c r="H887" s="38">
        <v>109</v>
      </c>
      <c r="I887" s="38">
        <v>0</v>
      </c>
      <c r="J887" s="37"/>
    </row>
    <row r="888" spans="1:10" ht="27" customHeight="1" outlineLevel="1" x14ac:dyDescent="0.25">
      <c r="A888" s="9" t="s">
        <v>73</v>
      </c>
      <c r="B888" s="35" t="s">
        <v>426</v>
      </c>
      <c r="C888" s="44" t="s">
        <v>1261</v>
      </c>
      <c r="D888" s="37"/>
      <c r="E888" s="38" t="s">
        <v>1234</v>
      </c>
      <c r="F888" s="38">
        <v>0</v>
      </c>
      <c r="G888" s="38" t="s">
        <v>1235</v>
      </c>
      <c r="H888" s="38">
        <v>115</v>
      </c>
      <c r="I888" s="38">
        <v>0</v>
      </c>
      <c r="J888" s="37"/>
    </row>
    <row r="889" spans="1:10" ht="27" customHeight="1" outlineLevel="1" x14ac:dyDescent="0.25">
      <c r="A889" s="9" t="s">
        <v>73</v>
      </c>
      <c r="B889" s="35" t="s">
        <v>426</v>
      </c>
      <c r="C889" s="39" t="s">
        <v>1303</v>
      </c>
      <c r="D889" s="37"/>
      <c r="E889" s="38" t="s">
        <v>1304</v>
      </c>
      <c r="F889" s="38">
        <v>0</v>
      </c>
      <c r="G889" s="38" t="s">
        <v>1235</v>
      </c>
      <c r="H889" s="38">
        <v>445</v>
      </c>
      <c r="I889" s="38">
        <v>0</v>
      </c>
      <c r="J889" s="37"/>
    </row>
    <row r="890" spans="1:10" ht="27" customHeight="1" outlineLevel="1" x14ac:dyDescent="0.25">
      <c r="A890" s="9" t="s">
        <v>73</v>
      </c>
      <c r="B890" s="35" t="s">
        <v>426</v>
      </c>
      <c r="C890" s="44" t="s">
        <v>1305</v>
      </c>
      <c r="D890" s="37"/>
      <c r="E890" s="38" t="s">
        <v>1243</v>
      </c>
      <c r="F890" s="38">
        <v>0</v>
      </c>
      <c r="G890" s="38" t="s">
        <v>1235</v>
      </c>
      <c r="H890" s="38">
        <v>1045</v>
      </c>
      <c r="I890" s="38">
        <v>0</v>
      </c>
      <c r="J890" s="37"/>
    </row>
    <row r="891" spans="1:10" ht="27" customHeight="1" outlineLevel="1" x14ac:dyDescent="0.25">
      <c r="A891" s="9" t="s">
        <v>73</v>
      </c>
      <c r="B891" s="35" t="s">
        <v>426</v>
      </c>
      <c r="C891" s="44" t="s">
        <v>1306</v>
      </c>
      <c r="D891" s="37"/>
      <c r="E891" s="38" t="s">
        <v>1270</v>
      </c>
      <c r="F891" s="38">
        <v>0</v>
      </c>
      <c r="G891" s="38" t="s">
        <v>1235</v>
      </c>
      <c r="H891" s="38">
        <v>179</v>
      </c>
      <c r="I891" s="38">
        <v>0</v>
      </c>
      <c r="J891" s="37"/>
    </row>
    <row r="892" spans="1:10" ht="27" customHeight="1" outlineLevel="1" x14ac:dyDescent="0.25">
      <c r="A892" s="9" t="s">
        <v>73</v>
      </c>
      <c r="B892" s="35" t="s">
        <v>426</v>
      </c>
      <c r="C892" s="44" t="s">
        <v>1242</v>
      </c>
      <c r="D892" s="37"/>
      <c r="E892" s="38" t="s">
        <v>1243</v>
      </c>
      <c r="F892" s="38">
        <v>0</v>
      </c>
      <c r="G892" s="38" t="s">
        <v>1235</v>
      </c>
      <c r="H892" s="38">
        <v>810</v>
      </c>
      <c r="I892" s="38">
        <v>0</v>
      </c>
      <c r="J892" s="37"/>
    </row>
    <row r="893" spans="1:10" ht="27" customHeight="1" outlineLevel="1" x14ac:dyDescent="0.25">
      <c r="A893" s="9" t="s">
        <v>73</v>
      </c>
      <c r="B893" s="35" t="s">
        <v>426</v>
      </c>
      <c r="C893" s="70" t="s">
        <v>1301</v>
      </c>
      <c r="D893" s="37"/>
      <c r="E893" s="38" t="s">
        <v>1243</v>
      </c>
      <c r="F893" s="38">
        <v>0</v>
      </c>
      <c r="G893" s="38" t="s">
        <v>1235</v>
      </c>
      <c r="H893" s="38">
        <v>109</v>
      </c>
      <c r="I893" s="38">
        <v>0</v>
      </c>
      <c r="J893" s="37"/>
    </row>
    <row r="894" spans="1:10" ht="18.75" customHeight="1" x14ac:dyDescent="0.25">
      <c r="A894" s="9">
        <v>3</v>
      </c>
      <c r="B894" s="61" t="s">
        <v>428</v>
      </c>
      <c r="C894" s="12" t="s">
        <v>429</v>
      </c>
      <c r="D894" s="48"/>
      <c r="E894" s="49"/>
      <c r="F894" s="52"/>
      <c r="G894" s="52"/>
      <c r="H894" s="52"/>
      <c r="I894" s="50" t="s">
        <v>1230</v>
      </c>
      <c r="J894" s="50" t="s">
        <v>1230</v>
      </c>
    </row>
    <row r="895" spans="1:10" ht="27" customHeight="1" x14ac:dyDescent="0.25">
      <c r="A895" s="9">
        <v>3</v>
      </c>
      <c r="B895" s="62" t="s">
        <v>430</v>
      </c>
      <c r="C895" s="31" t="s">
        <v>431</v>
      </c>
      <c r="D895" s="40"/>
      <c r="E895" s="32" t="s">
        <v>11</v>
      </c>
      <c r="F895" s="33" t="s">
        <v>1231</v>
      </c>
      <c r="G895" s="34">
        <v>300</v>
      </c>
      <c r="H895" s="34">
        <v>438</v>
      </c>
      <c r="I895" s="43"/>
      <c r="J895" s="34">
        <v>0</v>
      </c>
    </row>
    <row r="896" spans="1:10" ht="27" customHeight="1" outlineLevel="1" x14ac:dyDescent="0.25">
      <c r="A896" s="9" t="s">
        <v>73</v>
      </c>
      <c r="B896" s="35" t="s">
        <v>430</v>
      </c>
      <c r="C896" s="44" t="s">
        <v>1417</v>
      </c>
      <c r="D896" s="37"/>
      <c r="E896" s="38" t="s">
        <v>1234</v>
      </c>
      <c r="F896" s="38">
        <v>0</v>
      </c>
      <c r="G896" s="38" t="s">
        <v>1235</v>
      </c>
      <c r="H896" s="38">
        <v>289</v>
      </c>
      <c r="I896" s="38">
        <v>0</v>
      </c>
      <c r="J896" s="37"/>
    </row>
    <row r="897" spans="1:10" ht="27" customHeight="1" outlineLevel="1" x14ac:dyDescent="0.25">
      <c r="A897" s="9" t="s">
        <v>73</v>
      </c>
      <c r="B897" s="35" t="s">
        <v>430</v>
      </c>
      <c r="C897" s="44" t="s">
        <v>1418</v>
      </c>
      <c r="D897" s="37"/>
      <c r="E897" s="38" t="s">
        <v>1234</v>
      </c>
      <c r="F897" s="38">
        <v>0</v>
      </c>
      <c r="G897" s="38" t="s">
        <v>1235</v>
      </c>
      <c r="H897" s="38">
        <v>67</v>
      </c>
      <c r="I897" s="38">
        <v>0</v>
      </c>
      <c r="J897" s="37"/>
    </row>
    <row r="898" spans="1:10" ht="27" customHeight="1" outlineLevel="1" x14ac:dyDescent="0.25">
      <c r="A898" s="9" t="s">
        <v>73</v>
      </c>
      <c r="B898" s="35" t="s">
        <v>430</v>
      </c>
      <c r="C898" s="44" t="s">
        <v>1419</v>
      </c>
      <c r="D898" s="37"/>
      <c r="E898" s="38" t="s">
        <v>1234</v>
      </c>
      <c r="F898" s="38" t="s">
        <v>1235</v>
      </c>
      <c r="G898" s="38" t="s">
        <v>1235</v>
      </c>
      <c r="H898" s="38">
        <v>199</v>
      </c>
      <c r="I898" s="38">
        <v>0</v>
      </c>
      <c r="J898" s="37"/>
    </row>
    <row r="899" spans="1:10" ht="27" customHeight="1" outlineLevel="1" x14ac:dyDescent="0.25">
      <c r="A899" s="9" t="s">
        <v>73</v>
      </c>
      <c r="B899" s="35" t="s">
        <v>430</v>
      </c>
      <c r="C899" s="39" t="s">
        <v>1420</v>
      </c>
      <c r="D899" s="37"/>
      <c r="E899" s="38" t="s">
        <v>1270</v>
      </c>
      <c r="F899" s="38">
        <v>0</v>
      </c>
      <c r="G899" s="38" t="s">
        <v>1235</v>
      </c>
      <c r="H899" s="38">
        <v>717</v>
      </c>
      <c r="I899" s="38">
        <v>0</v>
      </c>
      <c r="J899" s="37"/>
    </row>
    <row r="900" spans="1:10" ht="27" customHeight="1" outlineLevel="1" x14ac:dyDescent="0.25">
      <c r="A900" s="9" t="s">
        <v>73</v>
      </c>
      <c r="B900" s="35" t="s">
        <v>430</v>
      </c>
      <c r="C900" s="44" t="s">
        <v>1421</v>
      </c>
      <c r="D900" s="37"/>
      <c r="E900" s="38" t="s">
        <v>1234</v>
      </c>
      <c r="F900" s="38">
        <v>0</v>
      </c>
      <c r="G900" s="38" t="s">
        <v>1235</v>
      </c>
      <c r="H900" s="38">
        <v>173</v>
      </c>
      <c r="I900" s="38">
        <v>0</v>
      </c>
      <c r="J900" s="37"/>
    </row>
    <row r="901" spans="1:10" ht="27" customHeight="1" outlineLevel="1" x14ac:dyDescent="0.25">
      <c r="A901" s="9" t="s">
        <v>73</v>
      </c>
      <c r="B901" s="35" t="s">
        <v>430</v>
      </c>
      <c r="C901" s="44" t="s">
        <v>1422</v>
      </c>
      <c r="D901" s="37"/>
      <c r="E901" s="38" t="s">
        <v>1234</v>
      </c>
      <c r="F901" s="38">
        <v>0</v>
      </c>
      <c r="G901" s="38" t="s">
        <v>1235</v>
      </c>
      <c r="H901" s="38">
        <v>79</v>
      </c>
      <c r="I901" s="38">
        <v>0</v>
      </c>
      <c r="J901" s="37"/>
    </row>
    <row r="902" spans="1:10" ht="27" customHeight="1" outlineLevel="1" x14ac:dyDescent="0.25">
      <c r="A902" s="9" t="s">
        <v>73</v>
      </c>
      <c r="B902" s="35" t="s">
        <v>430</v>
      </c>
      <c r="C902" s="44" t="s">
        <v>1423</v>
      </c>
      <c r="D902" s="37"/>
      <c r="E902" s="38" t="s">
        <v>1243</v>
      </c>
      <c r="F902" s="38">
        <v>0</v>
      </c>
      <c r="G902" s="38" t="s">
        <v>1235</v>
      </c>
      <c r="H902" s="38">
        <v>899</v>
      </c>
      <c r="I902" s="38">
        <v>0</v>
      </c>
      <c r="J902" s="37"/>
    </row>
    <row r="903" spans="1:10" ht="27" customHeight="1" outlineLevel="1" x14ac:dyDescent="0.25">
      <c r="A903" s="9" t="s">
        <v>73</v>
      </c>
      <c r="B903" s="35" t="s">
        <v>430</v>
      </c>
      <c r="C903" s="44" t="s">
        <v>1424</v>
      </c>
      <c r="D903" s="37"/>
      <c r="E903" s="38" t="s">
        <v>1234</v>
      </c>
      <c r="F903" s="38">
        <v>0</v>
      </c>
      <c r="G903" s="38" t="s">
        <v>1235</v>
      </c>
      <c r="H903" s="38">
        <v>1244</v>
      </c>
      <c r="I903" s="38">
        <v>0</v>
      </c>
      <c r="J903" s="37"/>
    </row>
    <row r="904" spans="1:10" ht="27" customHeight="1" outlineLevel="1" x14ac:dyDescent="0.25">
      <c r="A904" s="9" t="s">
        <v>73</v>
      </c>
      <c r="B904" s="35" t="s">
        <v>430</v>
      </c>
      <c r="C904" s="44" t="s">
        <v>1425</v>
      </c>
      <c r="D904" s="37"/>
      <c r="E904" s="38" t="s">
        <v>1234</v>
      </c>
      <c r="F904" s="38">
        <v>0</v>
      </c>
      <c r="G904" s="38" t="s">
        <v>1235</v>
      </c>
      <c r="H904" s="38">
        <v>85</v>
      </c>
      <c r="I904" s="38">
        <v>0</v>
      </c>
      <c r="J904" s="37"/>
    </row>
    <row r="905" spans="1:10" ht="27" customHeight="1" outlineLevel="1" x14ac:dyDescent="0.25">
      <c r="A905" s="9" t="s">
        <v>73</v>
      </c>
      <c r="B905" s="35" t="s">
        <v>430</v>
      </c>
      <c r="C905" s="39" t="s">
        <v>1426</v>
      </c>
      <c r="D905" s="37"/>
      <c r="E905" s="38" t="s">
        <v>1243</v>
      </c>
      <c r="F905" s="38">
        <v>0</v>
      </c>
      <c r="G905" s="38" t="s">
        <v>1235</v>
      </c>
      <c r="H905" s="38">
        <v>21</v>
      </c>
      <c r="I905" s="38">
        <v>0</v>
      </c>
      <c r="J905" s="37"/>
    </row>
    <row r="906" spans="1:10" ht="27" customHeight="1" x14ac:dyDescent="0.25">
      <c r="A906" s="9">
        <v>5</v>
      </c>
      <c r="B906" s="62" t="s">
        <v>432</v>
      </c>
      <c r="C906" s="31" t="s">
        <v>433</v>
      </c>
      <c r="D906" s="40"/>
      <c r="E906" s="32" t="s">
        <v>11</v>
      </c>
      <c r="F906" s="33" t="s">
        <v>1231</v>
      </c>
      <c r="G906" s="34">
        <v>1000</v>
      </c>
      <c r="H906" s="34">
        <v>1460</v>
      </c>
      <c r="I906" s="43"/>
      <c r="J906" s="34">
        <v>0</v>
      </c>
    </row>
    <row r="907" spans="1:10" ht="27" customHeight="1" outlineLevel="1" x14ac:dyDescent="0.25">
      <c r="A907" s="9" t="s">
        <v>1335</v>
      </c>
      <c r="B907" s="35" t="s">
        <v>432</v>
      </c>
      <c r="C907" s="44" t="s">
        <v>1427</v>
      </c>
      <c r="D907" s="37"/>
      <c r="E907" s="38" t="s">
        <v>1234</v>
      </c>
      <c r="F907" s="38">
        <v>0</v>
      </c>
      <c r="G907" s="38" t="s">
        <v>1235</v>
      </c>
      <c r="H907" s="38">
        <v>389</v>
      </c>
      <c r="I907" s="38">
        <v>0</v>
      </c>
      <c r="J907" s="37"/>
    </row>
    <row r="908" spans="1:10" ht="27" customHeight="1" outlineLevel="1" x14ac:dyDescent="0.25">
      <c r="A908" s="9" t="s">
        <v>1335</v>
      </c>
      <c r="B908" s="35" t="s">
        <v>432</v>
      </c>
      <c r="C908" s="44" t="s">
        <v>1428</v>
      </c>
      <c r="D908" s="37"/>
      <c r="E908" s="38" t="s">
        <v>1234</v>
      </c>
      <c r="F908" s="38">
        <v>0</v>
      </c>
      <c r="G908" s="38" t="s">
        <v>1235</v>
      </c>
      <c r="H908" s="38">
        <v>260</v>
      </c>
      <c r="I908" s="38">
        <v>0</v>
      </c>
      <c r="J908" s="37"/>
    </row>
    <row r="909" spans="1:10" ht="27" customHeight="1" outlineLevel="1" x14ac:dyDescent="0.25">
      <c r="A909" s="9" t="s">
        <v>1335</v>
      </c>
      <c r="B909" s="35" t="s">
        <v>432</v>
      </c>
      <c r="C909" s="44" t="s">
        <v>1419</v>
      </c>
      <c r="D909" s="37"/>
      <c r="E909" s="38" t="s">
        <v>1234</v>
      </c>
      <c r="F909" s="38" t="s">
        <v>1235</v>
      </c>
      <c r="G909" s="38" t="s">
        <v>1235</v>
      </c>
      <c r="H909" s="38">
        <v>199</v>
      </c>
      <c r="I909" s="38">
        <v>0</v>
      </c>
      <c r="J909" s="37"/>
    </row>
    <row r="910" spans="1:10" ht="27" customHeight="1" outlineLevel="1" x14ac:dyDescent="0.25">
      <c r="A910" s="9" t="s">
        <v>1335</v>
      </c>
      <c r="B910" s="35" t="s">
        <v>432</v>
      </c>
      <c r="C910" s="39" t="s">
        <v>1420</v>
      </c>
      <c r="D910" s="37"/>
      <c r="E910" s="38" t="s">
        <v>1270</v>
      </c>
      <c r="F910" s="38">
        <v>0</v>
      </c>
      <c r="G910" s="38" t="s">
        <v>1235</v>
      </c>
      <c r="H910" s="38">
        <v>717</v>
      </c>
      <c r="I910" s="38">
        <v>0</v>
      </c>
      <c r="J910" s="37"/>
    </row>
    <row r="911" spans="1:10" ht="27" customHeight="1" outlineLevel="1" x14ac:dyDescent="0.25">
      <c r="A911" s="9" t="s">
        <v>1335</v>
      </c>
      <c r="B911" s="35" t="s">
        <v>432</v>
      </c>
      <c r="C911" s="44" t="s">
        <v>1423</v>
      </c>
      <c r="D911" s="37"/>
      <c r="E911" s="38" t="s">
        <v>1243</v>
      </c>
      <c r="F911" s="38">
        <v>0</v>
      </c>
      <c r="G911" s="38" t="s">
        <v>1235</v>
      </c>
      <c r="H911" s="38">
        <v>899</v>
      </c>
      <c r="I911" s="38">
        <v>0</v>
      </c>
      <c r="J911" s="37"/>
    </row>
    <row r="912" spans="1:10" ht="27" customHeight="1" outlineLevel="1" x14ac:dyDescent="0.25">
      <c r="A912" s="9" t="s">
        <v>1335</v>
      </c>
      <c r="B912" s="35" t="s">
        <v>432</v>
      </c>
      <c r="C912" s="44" t="s">
        <v>1424</v>
      </c>
      <c r="D912" s="37"/>
      <c r="E912" s="38" t="s">
        <v>1234</v>
      </c>
      <c r="F912" s="38">
        <v>0</v>
      </c>
      <c r="G912" s="38" t="s">
        <v>1235</v>
      </c>
      <c r="H912" s="38">
        <v>1244</v>
      </c>
      <c r="I912" s="38">
        <v>0</v>
      </c>
      <c r="J912" s="37"/>
    </row>
    <row r="913" spans="1:10" ht="27" customHeight="1" outlineLevel="1" x14ac:dyDescent="0.25">
      <c r="A913" s="9" t="s">
        <v>1335</v>
      </c>
      <c r="B913" s="35" t="s">
        <v>432</v>
      </c>
      <c r="C913" s="44" t="s">
        <v>1425</v>
      </c>
      <c r="D913" s="37"/>
      <c r="E913" s="38" t="s">
        <v>1234</v>
      </c>
      <c r="F913" s="38">
        <v>0</v>
      </c>
      <c r="G913" s="38" t="s">
        <v>1235</v>
      </c>
      <c r="H913" s="38">
        <v>85</v>
      </c>
      <c r="I913" s="38">
        <v>0</v>
      </c>
      <c r="J913" s="37"/>
    </row>
    <row r="914" spans="1:10" ht="27" customHeight="1" outlineLevel="1" x14ac:dyDescent="0.25">
      <c r="A914" s="9" t="s">
        <v>1335</v>
      </c>
      <c r="B914" s="35" t="s">
        <v>432</v>
      </c>
      <c r="C914" s="39" t="s">
        <v>1426</v>
      </c>
      <c r="D914" s="37"/>
      <c r="E914" s="38" t="s">
        <v>1243</v>
      </c>
      <c r="F914" s="38">
        <v>0</v>
      </c>
      <c r="G914" s="38" t="s">
        <v>1235</v>
      </c>
      <c r="H914" s="38">
        <v>21</v>
      </c>
      <c r="I914" s="38">
        <v>0</v>
      </c>
      <c r="J914" s="37"/>
    </row>
    <row r="915" spans="1:10" ht="27" customHeight="1" outlineLevel="1" x14ac:dyDescent="0.25">
      <c r="A915" s="9" t="s">
        <v>1335</v>
      </c>
      <c r="B915" s="35" t="s">
        <v>432</v>
      </c>
      <c r="C915" s="44" t="s">
        <v>1429</v>
      </c>
      <c r="D915" s="37"/>
      <c r="E915" s="38" t="s">
        <v>1243</v>
      </c>
      <c r="F915" s="38">
        <v>0</v>
      </c>
      <c r="G915" s="38" t="s">
        <v>1235</v>
      </c>
      <c r="H915" s="38">
        <v>145</v>
      </c>
      <c r="I915" s="38">
        <v>0</v>
      </c>
      <c r="J915" s="37"/>
    </row>
    <row r="916" spans="1:10" ht="27" customHeight="1" outlineLevel="1" x14ac:dyDescent="0.25">
      <c r="A916" s="9" t="s">
        <v>1335</v>
      </c>
      <c r="B916" s="35" t="s">
        <v>432</v>
      </c>
      <c r="C916" s="44" t="s">
        <v>1430</v>
      </c>
      <c r="D916" s="37"/>
      <c r="E916" s="38" t="s">
        <v>1234</v>
      </c>
      <c r="F916" s="38">
        <v>0</v>
      </c>
      <c r="G916" s="38" t="s">
        <v>1235</v>
      </c>
      <c r="H916" s="38">
        <v>36</v>
      </c>
      <c r="I916" s="38">
        <v>0</v>
      </c>
      <c r="J916" s="37"/>
    </row>
    <row r="917" spans="1:10" ht="27" customHeight="1" x14ac:dyDescent="0.25">
      <c r="A917" s="9">
        <v>5</v>
      </c>
      <c r="B917" s="62" t="s">
        <v>434</v>
      </c>
      <c r="C917" s="31" t="s">
        <v>435</v>
      </c>
      <c r="D917" s="40"/>
      <c r="E917" s="32" t="s">
        <v>11</v>
      </c>
      <c r="F917" s="33" t="s">
        <v>1231</v>
      </c>
      <c r="G917" s="34">
        <v>1000</v>
      </c>
      <c r="H917" s="34">
        <v>1460</v>
      </c>
      <c r="I917" s="43"/>
      <c r="J917" s="34">
        <v>0</v>
      </c>
    </row>
    <row r="918" spans="1:10" ht="27" customHeight="1" x14ac:dyDescent="0.25">
      <c r="A918" s="9">
        <v>5</v>
      </c>
      <c r="B918" s="62" t="s">
        <v>436</v>
      </c>
      <c r="C918" s="31" t="s">
        <v>437</v>
      </c>
      <c r="D918" s="40"/>
      <c r="E918" s="32" t="s">
        <v>11</v>
      </c>
      <c r="F918" s="33" t="s">
        <v>1231</v>
      </c>
      <c r="G918" s="34">
        <v>400</v>
      </c>
      <c r="H918" s="34">
        <v>584</v>
      </c>
      <c r="I918" s="43"/>
      <c r="J918" s="34">
        <v>0</v>
      </c>
    </row>
    <row r="919" spans="1:10" ht="27" customHeight="1" x14ac:dyDescent="0.25">
      <c r="A919" s="9">
        <v>5</v>
      </c>
      <c r="B919" s="62" t="s">
        <v>438</v>
      </c>
      <c r="C919" s="31" t="s">
        <v>439</v>
      </c>
      <c r="D919" s="40"/>
      <c r="E919" s="32" t="s">
        <v>31</v>
      </c>
      <c r="F919" s="33" t="s">
        <v>1231</v>
      </c>
      <c r="G919" s="34">
        <v>160</v>
      </c>
      <c r="H919" s="34">
        <v>234</v>
      </c>
      <c r="I919" s="43"/>
      <c r="J919" s="34">
        <v>0</v>
      </c>
    </row>
    <row r="920" spans="1:10" ht="18.75" customHeight="1" x14ac:dyDescent="0.25">
      <c r="A920" s="23"/>
      <c r="B920" s="61" t="s">
        <v>440</v>
      </c>
      <c r="C920" s="12" t="s">
        <v>441</v>
      </c>
      <c r="D920" s="48"/>
      <c r="E920" s="49"/>
      <c r="F920" s="50" t="s">
        <v>1230</v>
      </c>
      <c r="G920" s="52"/>
      <c r="H920" s="52"/>
      <c r="I920" s="50" t="s">
        <v>1230</v>
      </c>
      <c r="J920" s="50" t="s">
        <v>1230</v>
      </c>
    </row>
    <row r="921" spans="1:10" ht="27" customHeight="1" x14ac:dyDescent="0.25">
      <c r="A921" s="9">
        <v>1</v>
      </c>
      <c r="B921" s="62" t="s">
        <v>442</v>
      </c>
      <c r="C921" s="31" t="s">
        <v>443</v>
      </c>
      <c r="D921" s="40"/>
      <c r="E921" s="32" t="s">
        <v>31</v>
      </c>
      <c r="F921" s="33">
        <v>43.88</v>
      </c>
      <c r="G921" s="34">
        <v>600</v>
      </c>
      <c r="H921" s="34">
        <v>876</v>
      </c>
      <c r="I921" s="43"/>
      <c r="J921" s="34">
        <v>38438.880000000005</v>
      </c>
    </row>
    <row r="922" spans="1:10" ht="27" customHeight="1" outlineLevel="1" x14ac:dyDescent="0.25">
      <c r="A922" s="9" t="s">
        <v>1232</v>
      </c>
      <c r="B922" s="35" t="s">
        <v>442</v>
      </c>
      <c r="C922" s="44" t="s">
        <v>1431</v>
      </c>
      <c r="D922" s="37"/>
      <c r="E922" s="38" t="s">
        <v>1234</v>
      </c>
      <c r="F922" s="38">
        <v>17.552000000000003</v>
      </c>
      <c r="G922" s="38" t="s">
        <v>1235</v>
      </c>
      <c r="H922" s="38">
        <v>74</v>
      </c>
      <c r="I922" s="38">
        <v>1298.8480000000002</v>
      </c>
      <c r="J922" s="37"/>
    </row>
    <row r="923" spans="1:10" ht="27" customHeight="1" outlineLevel="1" x14ac:dyDescent="0.25">
      <c r="A923" s="9" t="s">
        <v>1232</v>
      </c>
      <c r="B923" s="35" t="s">
        <v>442</v>
      </c>
      <c r="C923" s="39" t="s">
        <v>1254</v>
      </c>
      <c r="D923" s="37"/>
      <c r="E923" s="38" t="s">
        <v>1234</v>
      </c>
      <c r="F923" s="38">
        <v>6.5819999999999999</v>
      </c>
      <c r="G923" s="38" t="s">
        <v>1235</v>
      </c>
      <c r="H923" s="38">
        <v>565</v>
      </c>
      <c r="I923" s="38">
        <v>3718.83</v>
      </c>
      <c r="J923" s="37"/>
    </row>
    <row r="924" spans="1:10" ht="27" customHeight="1" outlineLevel="1" x14ac:dyDescent="0.25">
      <c r="A924" s="9" t="s">
        <v>1232</v>
      </c>
      <c r="B924" s="35" t="s">
        <v>442</v>
      </c>
      <c r="C924" s="44" t="s">
        <v>1263</v>
      </c>
      <c r="D924" s="37"/>
      <c r="E924" s="38" t="s">
        <v>1243</v>
      </c>
      <c r="F924" s="38">
        <v>109.7</v>
      </c>
      <c r="G924" s="38" t="s">
        <v>1235</v>
      </c>
      <c r="H924" s="38">
        <v>1157</v>
      </c>
      <c r="I924" s="38">
        <v>126922.90000000001</v>
      </c>
      <c r="J924" s="37"/>
    </row>
    <row r="925" spans="1:10" ht="27" customHeight="1" outlineLevel="1" x14ac:dyDescent="0.25">
      <c r="A925" s="9" t="s">
        <v>1232</v>
      </c>
      <c r="B925" s="35" t="s">
        <v>442</v>
      </c>
      <c r="C925" s="39" t="s">
        <v>1259</v>
      </c>
      <c r="D925" s="37"/>
      <c r="E925" s="38" t="s">
        <v>1243</v>
      </c>
      <c r="F925" s="38">
        <v>43.88</v>
      </c>
      <c r="G925" s="38" t="s">
        <v>1235</v>
      </c>
      <c r="H925" s="38">
        <v>109</v>
      </c>
      <c r="I925" s="38">
        <v>4782.92</v>
      </c>
      <c r="J925" s="37"/>
    </row>
    <row r="926" spans="1:10" ht="27" customHeight="1" outlineLevel="1" x14ac:dyDescent="0.25">
      <c r="A926" s="9" t="s">
        <v>1232</v>
      </c>
      <c r="B926" s="35" t="s">
        <v>442</v>
      </c>
      <c r="C926" s="44" t="s">
        <v>1264</v>
      </c>
      <c r="D926" s="37"/>
      <c r="E926" s="38" t="s">
        <v>1243</v>
      </c>
      <c r="F926" s="38">
        <v>109.7</v>
      </c>
      <c r="G926" s="38" t="s">
        <v>1235</v>
      </c>
      <c r="H926" s="38">
        <v>205</v>
      </c>
      <c r="I926" s="38">
        <v>22488.5</v>
      </c>
      <c r="J926" s="37"/>
    </row>
    <row r="927" spans="1:10" ht="27" customHeight="1" outlineLevel="1" x14ac:dyDescent="0.25">
      <c r="A927" s="9" t="s">
        <v>1232</v>
      </c>
      <c r="B927" s="35" t="s">
        <v>442</v>
      </c>
      <c r="C927" s="44" t="s">
        <v>1261</v>
      </c>
      <c r="D927" s="37"/>
      <c r="E927" s="38" t="s">
        <v>1234</v>
      </c>
      <c r="F927" s="38">
        <v>0.87760000000000005</v>
      </c>
      <c r="G927" s="38" t="s">
        <v>1235</v>
      </c>
      <c r="H927" s="38">
        <v>115</v>
      </c>
      <c r="I927" s="38">
        <v>100.92400000000001</v>
      </c>
      <c r="J927" s="37"/>
    </row>
    <row r="928" spans="1:10" ht="27" customHeight="1" outlineLevel="1" x14ac:dyDescent="0.25">
      <c r="A928" s="9" t="s">
        <v>1232</v>
      </c>
      <c r="B928" s="35" t="s">
        <v>442</v>
      </c>
      <c r="C928" s="44" t="s">
        <v>1265</v>
      </c>
      <c r="D928" s="37"/>
      <c r="E928" s="38" t="s">
        <v>1234</v>
      </c>
      <c r="F928" s="38">
        <v>0.52656000000000003</v>
      </c>
      <c r="G928" s="38" t="s">
        <v>1235</v>
      </c>
      <c r="H928" s="38">
        <v>2090</v>
      </c>
      <c r="I928" s="38">
        <v>1100.5104000000001</v>
      </c>
      <c r="J928" s="37"/>
    </row>
    <row r="929" spans="1:10" ht="27" customHeight="1" outlineLevel="1" x14ac:dyDescent="0.25">
      <c r="A929" s="9" t="s">
        <v>1232</v>
      </c>
      <c r="B929" s="35" t="s">
        <v>442</v>
      </c>
      <c r="C929" s="44" t="s">
        <v>1266</v>
      </c>
      <c r="D929" s="37"/>
      <c r="E929" s="38" t="s">
        <v>1234</v>
      </c>
      <c r="F929" s="38">
        <v>4.3880000000000002E-2</v>
      </c>
      <c r="G929" s="38" t="s">
        <v>1235</v>
      </c>
      <c r="H929" s="38">
        <v>1200</v>
      </c>
      <c r="I929" s="38">
        <v>52.656000000000006</v>
      </c>
      <c r="J929" s="37"/>
    </row>
    <row r="930" spans="1:10" ht="27" customHeight="1" x14ac:dyDescent="0.25">
      <c r="A930" s="9">
        <v>1</v>
      </c>
      <c r="B930" s="62" t="s">
        <v>444</v>
      </c>
      <c r="C930" s="31" t="s">
        <v>445</v>
      </c>
      <c r="D930" s="40"/>
      <c r="E930" s="32" t="s">
        <v>31</v>
      </c>
      <c r="F930" s="33" t="s">
        <v>1231</v>
      </c>
      <c r="G930" s="34">
        <v>350</v>
      </c>
      <c r="H930" s="34">
        <v>511</v>
      </c>
      <c r="I930" s="43"/>
      <c r="J930" s="34">
        <v>0</v>
      </c>
    </row>
    <row r="931" spans="1:10" ht="27" customHeight="1" outlineLevel="1" x14ac:dyDescent="0.25">
      <c r="A931" s="9" t="s">
        <v>1232</v>
      </c>
      <c r="B931" s="35" t="s">
        <v>444</v>
      </c>
      <c r="C931" s="44" t="s">
        <v>1432</v>
      </c>
      <c r="D931" s="37"/>
      <c r="E931" s="38" t="s">
        <v>1304</v>
      </c>
      <c r="F931" s="38">
        <v>0</v>
      </c>
      <c r="G931" s="38" t="s">
        <v>1235</v>
      </c>
      <c r="H931" s="38">
        <v>537</v>
      </c>
      <c r="I931" s="38">
        <v>0</v>
      </c>
      <c r="J931" s="37"/>
    </row>
    <row r="932" spans="1:10" ht="27" customHeight="1" outlineLevel="1" x14ac:dyDescent="0.25">
      <c r="A932" s="9" t="s">
        <v>1232</v>
      </c>
      <c r="B932" s="35" t="s">
        <v>444</v>
      </c>
      <c r="C932" s="44" t="s">
        <v>1433</v>
      </c>
      <c r="D932" s="37"/>
      <c r="E932" s="38" t="s">
        <v>1234</v>
      </c>
      <c r="F932" s="38">
        <v>0</v>
      </c>
      <c r="G932" s="38" t="s">
        <v>1235</v>
      </c>
      <c r="H932" s="38">
        <v>251</v>
      </c>
      <c r="I932" s="38">
        <v>0</v>
      </c>
      <c r="J932" s="37"/>
    </row>
    <row r="933" spans="1:10" ht="27" customHeight="1" outlineLevel="1" x14ac:dyDescent="0.25">
      <c r="A933" s="9" t="s">
        <v>1232</v>
      </c>
      <c r="B933" s="35" t="s">
        <v>444</v>
      </c>
      <c r="C933" s="44" t="s">
        <v>1434</v>
      </c>
      <c r="D933" s="37"/>
      <c r="E933" s="38" t="s">
        <v>1243</v>
      </c>
      <c r="F933" s="38">
        <v>0</v>
      </c>
      <c r="G933" s="38" t="s">
        <v>1235</v>
      </c>
      <c r="H933" s="38">
        <v>769</v>
      </c>
      <c r="I933" s="38">
        <v>0</v>
      </c>
      <c r="J933" s="37"/>
    </row>
    <row r="934" spans="1:10" ht="27" customHeight="1" outlineLevel="1" x14ac:dyDescent="0.25">
      <c r="A934" s="9" t="s">
        <v>1232</v>
      </c>
      <c r="B934" s="35" t="s">
        <v>444</v>
      </c>
      <c r="C934" s="44" t="s">
        <v>1435</v>
      </c>
      <c r="D934" s="37"/>
      <c r="E934" s="38" t="s">
        <v>1234</v>
      </c>
      <c r="F934" s="38">
        <v>0</v>
      </c>
      <c r="G934" s="38" t="s">
        <v>1235</v>
      </c>
      <c r="H934" s="38">
        <v>635</v>
      </c>
      <c r="I934" s="38">
        <v>0</v>
      </c>
      <c r="J934" s="37"/>
    </row>
    <row r="935" spans="1:10" ht="27" customHeight="1" outlineLevel="1" x14ac:dyDescent="0.25">
      <c r="A935" s="9" t="s">
        <v>1232</v>
      </c>
      <c r="B935" s="35" t="s">
        <v>444</v>
      </c>
      <c r="C935" s="44" t="s">
        <v>1431</v>
      </c>
      <c r="D935" s="37"/>
      <c r="E935" s="38" t="s">
        <v>1234</v>
      </c>
      <c r="F935" s="38">
        <v>0</v>
      </c>
      <c r="G935" s="38" t="s">
        <v>1235</v>
      </c>
      <c r="H935" s="38">
        <v>74</v>
      </c>
      <c r="I935" s="38">
        <v>0</v>
      </c>
      <c r="J935" s="37"/>
    </row>
    <row r="936" spans="1:10" ht="27" customHeight="1" outlineLevel="1" x14ac:dyDescent="0.25">
      <c r="A936" s="9" t="s">
        <v>1232</v>
      </c>
      <c r="B936" s="35" t="s">
        <v>444</v>
      </c>
      <c r="C936" s="44" t="s">
        <v>1257</v>
      </c>
      <c r="D936" s="37"/>
      <c r="E936" s="38" t="s">
        <v>1234</v>
      </c>
      <c r="F936" s="38">
        <v>0</v>
      </c>
      <c r="G936" s="38" t="s">
        <v>1235</v>
      </c>
      <c r="H936" s="38">
        <v>3104</v>
      </c>
      <c r="I936" s="38">
        <v>0</v>
      </c>
      <c r="J936" s="37"/>
    </row>
    <row r="937" spans="1:10" ht="27" customHeight="1" outlineLevel="1" x14ac:dyDescent="0.25">
      <c r="A937" s="9" t="s">
        <v>1232</v>
      </c>
      <c r="B937" s="35" t="s">
        <v>444</v>
      </c>
      <c r="C937" s="39" t="s">
        <v>1254</v>
      </c>
      <c r="D937" s="37"/>
      <c r="E937" s="38" t="s">
        <v>1234</v>
      </c>
      <c r="F937" s="38">
        <v>0</v>
      </c>
      <c r="G937" s="38" t="s">
        <v>1235</v>
      </c>
      <c r="H937" s="38">
        <v>565</v>
      </c>
      <c r="I937" s="38">
        <v>0</v>
      </c>
      <c r="J937" s="37"/>
    </row>
    <row r="938" spans="1:10" ht="27" customHeight="1" outlineLevel="1" x14ac:dyDescent="0.25">
      <c r="A938" s="9" t="s">
        <v>1232</v>
      </c>
      <c r="B938" s="35" t="s">
        <v>444</v>
      </c>
      <c r="C938" s="44" t="s">
        <v>1436</v>
      </c>
      <c r="D938" s="37"/>
      <c r="E938" s="38" t="s">
        <v>1243</v>
      </c>
      <c r="F938" s="38">
        <v>0</v>
      </c>
      <c r="G938" s="38" t="s">
        <v>1235</v>
      </c>
      <c r="H938" s="38">
        <v>150</v>
      </c>
      <c r="I938" s="38">
        <v>0</v>
      </c>
      <c r="J938" s="37"/>
    </row>
    <row r="939" spans="1:10" ht="27" customHeight="1" x14ac:dyDescent="0.25">
      <c r="A939" s="9">
        <v>1</v>
      </c>
      <c r="B939" s="62" t="s">
        <v>446</v>
      </c>
      <c r="C939" s="31" t="s">
        <v>447</v>
      </c>
      <c r="D939" s="40"/>
      <c r="E939" s="32" t="s">
        <v>31</v>
      </c>
      <c r="F939" s="33" t="s">
        <v>1231</v>
      </c>
      <c r="G939" s="34">
        <v>200</v>
      </c>
      <c r="H939" s="34">
        <v>292</v>
      </c>
      <c r="I939" s="43"/>
      <c r="J939" s="34">
        <v>0</v>
      </c>
    </row>
    <row r="940" spans="1:10" ht="27" customHeight="1" outlineLevel="1" x14ac:dyDescent="0.25">
      <c r="A940" s="9" t="s">
        <v>1232</v>
      </c>
      <c r="B940" s="35" t="s">
        <v>446</v>
      </c>
      <c r="C940" s="44" t="s">
        <v>1257</v>
      </c>
      <c r="D940" s="37"/>
      <c r="E940" s="38" t="s">
        <v>1234</v>
      </c>
      <c r="F940" s="38">
        <v>0</v>
      </c>
      <c r="G940" s="38" t="s">
        <v>1235</v>
      </c>
      <c r="H940" s="38">
        <v>3104</v>
      </c>
      <c r="I940" s="38">
        <v>0</v>
      </c>
      <c r="J940" s="37"/>
    </row>
    <row r="941" spans="1:10" ht="27" customHeight="1" outlineLevel="1" x14ac:dyDescent="0.25">
      <c r="A941" s="9" t="s">
        <v>1232</v>
      </c>
      <c r="B941" s="35" t="s">
        <v>446</v>
      </c>
      <c r="C941" s="44" t="s">
        <v>1436</v>
      </c>
      <c r="D941" s="37"/>
      <c r="E941" s="38" t="s">
        <v>1243</v>
      </c>
      <c r="F941" s="38">
        <v>0</v>
      </c>
      <c r="G941" s="38" t="s">
        <v>1235</v>
      </c>
      <c r="H941" s="38">
        <v>150</v>
      </c>
      <c r="I941" s="38">
        <v>0</v>
      </c>
      <c r="J941" s="37"/>
    </row>
    <row r="942" spans="1:10" ht="27" customHeight="1" outlineLevel="1" x14ac:dyDescent="0.25">
      <c r="A942" s="9" t="s">
        <v>1232</v>
      </c>
      <c r="B942" s="35" t="s">
        <v>446</v>
      </c>
      <c r="C942" s="44" t="s">
        <v>1321</v>
      </c>
      <c r="D942" s="37"/>
      <c r="E942" s="38" t="s">
        <v>1234</v>
      </c>
      <c r="F942" s="38">
        <v>0</v>
      </c>
      <c r="G942" s="38" t="s">
        <v>1235</v>
      </c>
      <c r="H942" s="38">
        <v>78</v>
      </c>
      <c r="I942" s="38">
        <v>0</v>
      </c>
      <c r="J942" s="37"/>
    </row>
    <row r="943" spans="1:10" ht="27" customHeight="1" outlineLevel="1" x14ac:dyDescent="0.25">
      <c r="A943" s="9" t="s">
        <v>1232</v>
      </c>
      <c r="B943" s="35" t="s">
        <v>446</v>
      </c>
      <c r="C943" s="39" t="s">
        <v>1237</v>
      </c>
      <c r="D943" s="37"/>
      <c r="E943" s="38" t="s">
        <v>1234</v>
      </c>
      <c r="F943" s="38">
        <v>0</v>
      </c>
      <c r="G943" s="38" t="s">
        <v>1235</v>
      </c>
      <c r="H943" s="38">
        <v>388</v>
      </c>
      <c r="I943" s="38">
        <v>0</v>
      </c>
      <c r="J943" s="37"/>
    </row>
    <row r="944" spans="1:10" ht="27" customHeight="1" outlineLevel="1" x14ac:dyDescent="0.25">
      <c r="A944" s="9" t="s">
        <v>1232</v>
      </c>
      <c r="B944" s="35" t="s">
        <v>446</v>
      </c>
      <c r="C944" s="71" t="s">
        <v>1313</v>
      </c>
      <c r="D944" s="37"/>
      <c r="E944" s="38" t="s">
        <v>1234</v>
      </c>
      <c r="F944" s="38">
        <v>0</v>
      </c>
      <c r="G944" s="38" t="s">
        <v>1235</v>
      </c>
      <c r="H944" s="38">
        <v>907</v>
      </c>
      <c r="I944" s="38">
        <v>0</v>
      </c>
      <c r="J944" s="37"/>
    </row>
    <row r="945" spans="1:10" ht="18.75" customHeight="1" x14ac:dyDescent="0.25">
      <c r="A945" s="23"/>
      <c r="B945" s="61" t="s">
        <v>448</v>
      </c>
      <c r="C945" s="15" t="s">
        <v>449</v>
      </c>
      <c r="D945" s="48"/>
      <c r="E945" s="49"/>
      <c r="F945" s="50" t="s">
        <v>1230</v>
      </c>
      <c r="G945" s="52"/>
      <c r="H945" s="52"/>
      <c r="I945" s="50" t="s">
        <v>1230</v>
      </c>
      <c r="J945" s="50" t="s">
        <v>1230</v>
      </c>
    </row>
    <row r="946" spans="1:10" ht="27" customHeight="1" x14ac:dyDescent="0.25">
      <c r="A946" s="9">
        <v>1</v>
      </c>
      <c r="B946" s="62" t="s">
        <v>450</v>
      </c>
      <c r="C946" s="31" t="s">
        <v>451</v>
      </c>
      <c r="D946" s="40"/>
      <c r="E946" s="32" t="s">
        <v>31</v>
      </c>
      <c r="F946" s="33">
        <v>46.980000000000004</v>
      </c>
      <c r="G946" s="34">
        <v>30</v>
      </c>
      <c r="H946" s="34">
        <v>44</v>
      </c>
      <c r="I946" s="43"/>
      <c r="J946" s="34">
        <v>2067.1200000000003</v>
      </c>
    </row>
    <row r="947" spans="1:10" ht="27" customHeight="1" outlineLevel="1" x14ac:dyDescent="0.25">
      <c r="A947" s="9" t="s">
        <v>1232</v>
      </c>
      <c r="B947" s="35" t="s">
        <v>450</v>
      </c>
      <c r="C947" s="44" t="s">
        <v>1321</v>
      </c>
      <c r="D947" s="37"/>
      <c r="E947" s="38" t="s">
        <v>1234</v>
      </c>
      <c r="F947" s="38">
        <v>56.376000000000005</v>
      </c>
      <c r="G947" s="38" t="s">
        <v>1235</v>
      </c>
      <c r="H947" s="38">
        <v>78</v>
      </c>
      <c r="I947" s="38">
        <v>4397.3280000000004</v>
      </c>
      <c r="J947" s="37"/>
    </row>
    <row r="948" spans="1:10" ht="27" customHeight="1" outlineLevel="1" x14ac:dyDescent="0.25">
      <c r="A948" s="9" t="s">
        <v>1232</v>
      </c>
      <c r="B948" s="35" t="s">
        <v>450</v>
      </c>
      <c r="C948" s="44" t="s">
        <v>1257</v>
      </c>
      <c r="D948" s="37"/>
      <c r="E948" s="38" t="s">
        <v>1234</v>
      </c>
      <c r="F948" s="38">
        <v>0.25839000000000001</v>
      </c>
      <c r="G948" s="38" t="s">
        <v>1235</v>
      </c>
      <c r="H948" s="38">
        <v>3104</v>
      </c>
      <c r="I948" s="38">
        <v>802.04255999999998</v>
      </c>
      <c r="J948" s="37"/>
    </row>
    <row r="949" spans="1:10" ht="27" customHeight="1" outlineLevel="1" x14ac:dyDescent="0.25">
      <c r="A949" s="9" t="s">
        <v>1232</v>
      </c>
      <c r="B949" s="35" t="s">
        <v>450</v>
      </c>
      <c r="C949" s="39" t="s">
        <v>1237</v>
      </c>
      <c r="D949" s="37"/>
      <c r="E949" s="38" t="s">
        <v>1234</v>
      </c>
      <c r="F949" s="38">
        <v>2.8188000000000001E-2</v>
      </c>
      <c r="G949" s="38" t="s">
        <v>1235</v>
      </c>
      <c r="H949" s="38">
        <v>388</v>
      </c>
      <c r="I949" s="38">
        <v>10.936944</v>
      </c>
      <c r="J949" s="37"/>
    </row>
    <row r="950" spans="1:10" ht="27" customHeight="1" outlineLevel="1" x14ac:dyDescent="0.25">
      <c r="A950" s="9" t="s">
        <v>1232</v>
      </c>
      <c r="B950" s="35" t="s">
        <v>450</v>
      </c>
      <c r="C950" s="44" t="s">
        <v>1328</v>
      </c>
      <c r="D950" s="37"/>
      <c r="E950" s="38" t="s">
        <v>1234</v>
      </c>
      <c r="F950" s="38">
        <v>4.6980000000000008E-2</v>
      </c>
      <c r="G950" s="38" t="s">
        <v>1235</v>
      </c>
      <c r="H950" s="38">
        <v>499</v>
      </c>
      <c r="I950" s="38">
        <v>23.443020000000004</v>
      </c>
      <c r="J950" s="37"/>
    </row>
    <row r="951" spans="1:10" ht="27" customHeight="1" outlineLevel="1" x14ac:dyDescent="0.25">
      <c r="A951" s="9" t="s">
        <v>1232</v>
      </c>
      <c r="B951" s="35" t="s">
        <v>450</v>
      </c>
      <c r="C951" s="44" t="s">
        <v>1252</v>
      </c>
      <c r="D951" s="37"/>
      <c r="E951" s="38" t="s">
        <v>1234</v>
      </c>
      <c r="F951" s="38">
        <v>0.14094000000000001</v>
      </c>
      <c r="G951" s="38" t="s">
        <v>1235</v>
      </c>
      <c r="H951" s="38">
        <v>158</v>
      </c>
      <c r="I951" s="38">
        <v>22.268520000000002</v>
      </c>
      <c r="J951" s="37"/>
    </row>
    <row r="952" spans="1:10" ht="27" customHeight="1" x14ac:dyDescent="0.25">
      <c r="A952" s="9">
        <v>1</v>
      </c>
      <c r="B952" s="62" t="s">
        <v>1437</v>
      </c>
      <c r="C952" s="31" t="s">
        <v>275</v>
      </c>
      <c r="D952" s="40"/>
      <c r="E952" s="32" t="s">
        <v>31</v>
      </c>
      <c r="F952" s="33" t="s">
        <v>1231</v>
      </c>
      <c r="G952" s="34">
        <v>100</v>
      </c>
      <c r="H952" s="34">
        <v>146</v>
      </c>
      <c r="I952" s="43"/>
      <c r="J952" s="34">
        <v>0</v>
      </c>
    </row>
    <row r="953" spans="1:10" ht="27" customHeight="1" outlineLevel="1" x14ac:dyDescent="0.25">
      <c r="A953" s="9" t="s">
        <v>1232</v>
      </c>
      <c r="B953" s="35" t="s">
        <v>1437</v>
      </c>
      <c r="C953" s="39" t="s">
        <v>1267</v>
      </c>
      <c r="D953" s="37"/>
      <c r="E953" s="38" t="s">
        <v>1234</v>
      </c>
      <c r="F953" s="38">
        <v>0</v>
      </c>
      <c r="G953" s="38" t="s">
        <v>1235</v>
      </c>
      <c r="H953" s="38">
        <v>1235</v>
      </c>
      <c r="I953" s="38">
        <v>0</v>
      </c>
      <c r="J953" s="37"/>
    </row>
    <row r="954" spans="1:10" ht="27" customHeight="1" outlineLevel="1" x14ac:dyDescent="0.25">
      <c r="A954" s="9" t="s">
        <v>1232</v>
      </c>
      <c r="B954" s="35" t="s">
        <v>1437</v>
      </c>
      <c r="C954" s="44" t="s">
        <v>1250</v>
      </c>
      <c r="D954" s="37"/>
      <c r="E954" s="38" t="s">
        <v>1234</v>
      </c>
      <c r="F954" s="38">
        <v>0</v>
      </c>
      <c r="G954" s="38" t="s">
        <v>1235</v>
      </c>
      <c r="H954" s="38">
        <v>225</v>
      </c>
      <c r="I954" s="38">
        <v>0</v>
      </c>
      <c r="J954" s="37"/>
    </row>
    <row r="955" spans="1:10" ht="27" customHeight="1" outlineLevel="1" x14ac:dyDescent="0.25">
      <c r="A955" s="9" t="s">
        <v>1232</v>
      </c>
      <c r="B955" s="35" t="s">
        <v>1437</v>
      </c>
      <c r="C955" s="44" t="s">
        <v>1251</v>
      </c>
      <c r="D955" s="37"/>
      <c r="E955" s="38" t="s">
        <v>1234</v>
      </c>
      <c r="F955" s="38">
        <v>0</v>
      </c>
      <c r="G955" s="38" t="s">
        <v>1235</v>
      </c>
      <c r="H955" s="38">
        <v>110</v>
      </c>
      <c r="I955" s="38">
        <v>0</v>
      </c>
      <c r="J955" s="37"/>
    </row>
    <row r="956" spans="1:10" ht="27" customHeight="1" outlineLevel="1" x14ac:dyDescent="0.25">
      <c r="A956" s="9" t="s">
        <v>1232</v>
      </c>
      <c r="B956" s="35" t="s">
        <v>1437</v>
      </c>
      <c r="C956" s="44" t="s">
        <v>1252</v>
      </c>
      <c r="D956" s="37"/>
      <c r="E956" s="38" t="s">
        <v>1234</v>
      </c>
      <c r="F956" s="38">
        <v>0</v>
      </c>
      <c r="G956" s="38" t="s">
        <v>1235</v>
      </c>
      <c r="H956" s="38">
        <v>158</v>
      </c>
      <c r="I956" s="38">
        <v>0</v>
      </c>
      <c r="J956" s="37"/>
    </row>
    <row r="957" spans="1:10" ht="27" customHeight="1" x14ac:dyDescent="0.25">
      <c r="A957" s="9">
        <v>4</v>
      </c>
      <c r="B957" s="62" t="s">
        <v>452</v>
      </c>
      <c r="C957" s="31" t="s">
        <v>453</v>
      </c>
      <c r="D957" s="40"/>
      <c r="E957" s="32" t="s">
        <v>11</v>
      </c>
      <c r="F957" s="33" t="s">
        <v>1231</v>
      </c>
      <c r="G957" s="34">
        <v>120</v>
      </c>
      <c r="H957" s="34">
        <v>175</v>
      </c>
      <c r="I957" s="43"/>
      <c r="J957" s="34">
        <v>0</v>
      </c>
    </row>
    <row r="958" spans="1:10" ht="27" customHeight="1" outlineLevel="1" x14ac:dyDescent="0.25">
      <c r="A958" s="9" t="s">
        <v>1322</v>
      </c>
      <c r="B958" s="35" t="s">
        <v>452</v>
      </c>
      <c r="C958" s="44" t="s">
        <v>1438</v>
      </c>
      <c r="D958" s="37"/>
      <c r="E958" s="38" t="s">
        <v>1256</v>
      </c>
      <c r="F958" s="38" t="s">
        <v>1235</v>
      </c>
      <c r="G958" s="38" t="s">
        <v>1235</v>
      </c>
      <c r="H958" s="38">
        <v>2986</v>
      </c>
      <c r="I958" s="38">
        <v>0</v>
      </c>
      <c r="J958" s="37"/>
    </row>
    <row r="959" spans="1:10" ht="27" customHeight="1" outlineLevel="1" x14ac:dyDescent="0.25">
      <c r="A959" s="9" t="s">
        <v>1322</v>
      </c>
      <c r="B959" s="35" t="s">
        <v>452</v>
      </c>
      <c r="C959" s="39" t="s">
        <v>1324</v>
      </c>
      <c r="D959" s="37"/>
      <c r="E959" s="38" t="s">
        <v>1234</v>
      </c>
      <c r="F959" s="38">
        <v>0</v>
      </c>
      <c r="G959" s="38" t="s">
        <v>1235</v>
      </c>
      <c r="H959" s="38">
        <v>740</v>
      </c>
      <c r="I959" s="38">
        <v>0</v>
      </c>
      <c r="J959" s="37"/>
    </row>
    <row r="960" spans="1:10" ht="27" customHeight="1" outlineLevel="1" x14ac:dyDescent="0.25">
      <c r="A960" s="9" t="s">
        <v>1322</v>
      </c>
      <c r="B960" s="35" t="s">
        <v>452</v>
      </c>
      <c r="C960" s="44" t="s">
        <v>1313</v>
      </c>
      <c r="D960" s="37"/>
      <c r="E960" s="38" t="s">
        <v>1234</v>
      </c>
      <c r="F960" s="38">
        <v>0</v>
      </c>
      <c r="G960" s="38" t="s">
        <v>1235</v>
      </c>
      <c r="H960" s="38">
        <v>907</v>
      </c>
      <c r="I960" s="38">
        <v>0</v>
      </c>
      <c r="J960" s="37"/>
    </row>
    <row r="961" spans="1:10" ht="27" customHeight="1" outlineLevel="1" x14ac:dyDescent="0.25">
      <c r="A961" s="9" t="s">
        <v>1322</v>
      </c>
      <c r="B961" s="35" t="s">
        <v>452</v>
      </c>
      <c r="C961" s="44" t="s">
        <v>1242</v>
      </c>
      <c r="D961" s="37"/>
      <c r="E961" s="38" t="s">
        <v>1243</v>
      </c>
      <c r="F961" s="38">
        <v>0</v>
      </c>
      <c r="G961" s="38" t="s">
        <v>1235</v>
      </c>
      <c r="H961" s="38">
        <v>810</v>
      </c>
      <c r="I961" s="38">
        <v>0</v>
      </c>
      <c r="J961" s="37"/>
    </row>
    <row r="962" spans="1:10" ht="27" customHeight="1" x14ac:dyDescent="0.25">
      <c r="A962" s="9">
        <v>4</v>
      </c>
      <c r="B962" s="62" t="s">
        <v>454</v>
      </c>
      <c r="C962" s="31" t="s">
        <v>455</v>
      </c>
      <c r="D962" s="40"/>
      <c r="E962" s="32" t="s">
        <v>11</v>
      </c>
      <c r="F962" s="33">
        <v>174.78</v>
      </c>
      <c r="G962" s="34">
        <v>200</v>
      </c>
      <c r="H962" s="34">
        <v>292</v>
      </c>
      <c r="I962" s="43"/>
      <c r="J962" s="34">
        <v>51035.76</v>
      </c>
    </row>
    <row r="963" spans="1:10" ht="27" customHeight="1" outlineLevel="1" x14ac:dyDescent="0.25">
      <c r="A963" s="9" t="s">
        <v>1322</v>
      </c>
      <c r="B963" s="35" t="s">
        <v>454</v>
      </c>
      <c r="C963" s="44" t="s">
        <v>1325</v>
      </c>
      <c r="D963" s="37"/>
      <c r="E963" s="38" t="s">
        <v>1256</v>
      </c>
      <c r="F963" s="38">
        <v>192.25800000000001</v>
      </c>
      <c r="G963" s="38" t="s">
        <v>1235</v>
      </c>
      <c r="H963" s="38">
        <v>3352</v>
      </c>
      <c r="I963" s="38">
        <v>644448.81599999999</v>
      </c>
      <c r="J963" s="37"/>
    </row>
    <row r="964" spans="1:10" ht="27" customHeight="1" outlineLevel="1" x14ac:dyDescent="0.25">
      <c r="A964" s="9" t="s">
        <v>1322</v>
      </c>
      <c r="B964" s="35" t="s">
        <v>454</v>
      </c>
      <c r="C964" s="44" t="s">
        <v>1326</v>
      </c>
      <c r="D964" s="37"/>
      <c r="E964" s="38" t="s">
        <v>1234</v>
      </c>
      <c r="F964" s="38">
        <v>69.912000000000006</v>
      </c>
      <c r="G964" s="38" t="s">
        <v>1235</v>
      </c>
      <c r="H964" s="38">
        <v>2987</v>
      </c>
      <c r="I964" s="38">
        <v>208827.14400000003</v>
      </c>
      <c r="J964" s="37"/>
    </row>
    <row r="965" spans="1:10" ht="27" customHeight="1" outlineLevel="1" x14ac:dyDescent="0.25">
      <c r="A965" s="9" t="s">
        <v>1322</v>
      </c>
      <c r="B965" s="35" t="s">
        <v>454</v>
      </c>
      <c r="C965" s="44" t="s">
        <v>1250</v>
      </c>
      <c r="D965" s="37"/>
      <c r="E965" s="38" t="s">
        <v>1234</v>
      </c>
      <c r="F965" s="38">
        <v>0.87390000000000001</v>
      </c>
      <c r="G965" s="38" t="s">
        <v>1235</v>
      </c>
      <c r="H965" s="38">
        <v>225</v>
      </c>
      <c r="I965" s="38">
        <v>196.6275</v>
      </c>
      <c r="J965" s="37"/>
    </row>
    <row r="966" spans="1:10" ht="27" customHeight="1" outlineLevel="1" x14ac:dyDescent="0.25">
      <c r="A966" s="9" t="s">
        <v>1322</v>
      </c>
      <c r="B966" s="35" t="s">
        <v>454</v>
      </c>
      <c r="C966" s="44" t="s">
        <v>1313</v>
      </c>
      <c r="D966" s="37"/>
      <c r="E966" s="38" t="s">
        <v>1234</v>
      </c>
      <c r="F966" s="38">
        <v>0.52434000000000003</v>
      </c>
      <c r="G966" s="38" t="s">
        <v>1235</v>
      </c>
      <c r="H966" s="38">
        <v>907</v>
      </c>
      <c r="I966" s="38">
        <v>475.57638000000003</v>
      </c>
      <c r="J966" s="37"/>
    </row>
    <row r="967" spans="1:10" ht="27" customHeight="1" outlineLevel="1" x14ac:dyDescent="0.25">
      <c r="A967" s="9" t="s">
        <v>1322</v>
      </c>
      <c r="B967" s="35" t="s">
        <v>454</v>
      </c>
      <c r="C967" s="44" t="s">
        <v>1242</v>
      </c>
      <c r="D967" s="37"/>
      <c r="E967" s="38" t="s">
        <v>1243</v>
      </c>
      <c r="F967" s="38">
        <v>2.6217000000000001</v>
      </c>
      <c r="G967" s="38" t="s">
        <v>1235</v>
      </c>
      <c r="H967" s="38">
        <v>810</v>
      </c>
      <c r="I967" s="38">
        <v>2123.5770000000002</v>
      </c>
      <c r="J967" s="37"/>
    </row>
    <row r="968" spans="1:10" ht="27" customHeight="1" x14ac:dyDescent="0.25">
      <c r="A968" s="9">
        <v>4</v>
      </c>
      <c r="B968" s="62" t="s">
        <v>456</v>
      </c>
      <c r="C968" s="31" t="s">
        <v>1176</v>
      </c>
      <c r="D968" s="40"/>
      <c r="E968" s="32" t="s">
        <v>11</v>
      </c>
      <c r="F968" s="33">
        <v>174.78</v>
      </c>
      <c r="G968" s="34">
        <v>60</v>
      </c>
      <c r="H968" s="34">
        <v>88</v>
      </c>
      <c r="I968" s="43"/>
      <c r="J968" s="34">
        <v>15380.64</v>
      </c>
    </row>
    <row r="969" spans="1:10" ht="27" customHeight="1" outlineLevel="1" x14ac:dyDescent="0.25">
      <c r="A969" s="9" t="s">
        <v>1322</v>
      </c>
      <c r="B969" s="35" t="s">
        <v>456</v>
      </c>
      <c r="C969" s="44" t="s">
        <v>1253</v>
      </c>
      <c r="D969" s="37"/>
      <c r="E969" s="38" t="s">
        <v>1234</v>
      </c>
      <c r="F969" s="38">
        <v>0.43695000000000001</v>
      </c>
      <c r="G969" s="38" t="s">
        <v>1235</v>
      </c>
      <c r="H969" s="38">
        <v>1105</v>
      </c>
      <c r="I969" s="38">
        <v>482.82974999999999</v>
      </c>
      <c r="J969" s="37"/>
    </row>
    <row r="970" spans="1:10" ht="27" customHeight="1" outlineLevel="1" x14ac:dyDescent="0.25">
      <c r="A970" s="9" t="s">
        <v>1232</v>
      </c>
      <c r="B970" s="35" t="s">
        <v>456</v>
      </c>
      <c r="C970" s="44" t="s">
        <v>1336</v>
      </c>
      <c r="D970" s="37"/>
      <c r="E970" s="38" t="s">
        <v>1234</v>
      </c>
      <c r="F970" s="38">
        <v>69.912000000000006</v>
      </c>
      <c r="G970" s="38" t="s">
        <v>1235</v>
      </c>
      <c r="H970" s="38">
        <v>134</v>
      </c>
      <c r="I970" s="38">
        <v>9368.2080000000005</v>
      </c>
      <c r="J970" s="37"/>
    </row>
    <row r="971" spans="1:10" ht="27" customHeight="1" outlineLevel="1" x14ac:dyDescent="0.25">
      <c r="A971" s="9" t="s">
        <v>1322</v>
      </c>
      <c r="B971" s="35" t="s">
        <v>456</v>
      </c>
      <c r="C971" s="44" t="s">
        <v>1250</v>
      </c>
      <c r="D971" s="37"/>
      <c r="E971" s="38" t="s">
        <v>1234</v>
      </c>
      <c r="F971" s="38">
        <v>0.87390000000000001</v>
      </c>
      <c r="G971" s="38" t="s">
        <v>1235</v>
      </c>
      <c r="H971" s="38">
        <v>225</v>
      </c>
      <c r="I971" s="38">
        <v>196.6275</v>
      </c>
      <c r="J971" s="37"/>
    </row>
    <row r="972" spans="1:10" ht="27" customHeight="1" outlineLevel="1" x14ac:dyDescent="0.25">
      <c r="A972" s="9" t="s">
        <v>1322</v>
      </c>
      <c r="B972" s="35" t="s">
        <v>456</v>
      </c>
      <c r="C972" s="44" t="s">
        <v>1252</v>
      </c>
      <c r="D972" s="37"/>
      <c r="E972" s="38" t="s">
        <v>1234</v>
      </c>
      <c r="F972" s="38">
        <v>0.52434000000000003</v>
      </c>
      <c r="G972" s="38" t="s">
        <v>1235</v>
      </c>
      <c r="H972" s="38">
        <v>158</v>
      </c>
      <c r="I972" s="38">
        <v>82.84572</v>
      </c>
      <c r="J972" s="37"/>
    </row>
    <row r="973" spans="1:10" ht="27" customHeight="1" x14ac:dyDescent="0.25">
      <c r="A973" s="9">
        <v>4</v>
      </c>
      <c r="B973" s="62" t="s">
        <v>457</v>
      </c>
      <c r="C973" s="31" t="s">
        <v>1177</v>
      </c>
      <c r="D973" s="40"/>
      <c r="E973" s="32" t="s">
        <v>11</v>
      </c>
      <c r="F973" s="33">
        <v>174.78</v>
      </c>
      <c r="G973" s="34">
        <v>500</v>
      </c>
      <c r="H973" s="34">
        <v>730</v>
      </c>
      <c r="I973" s="43"/>
      <c r="J973" s="34">
        <v>127589.4</v>
      </c>
    </row>
    <row r="974" spans="1:10" ht="27" customHeight="1" outlineLevel="1" x14ac:dyDescent="0.25">
      <c r="A974" s="9" t="s">
        <v>1322</v>
      </c>
      <c r="B974" s="35" t="s">
        <v>457</v>
      </c>
      <c r="C974" s="44" t="s">
        <v>1327</v>
      </c>
      <c r="D974" s="37"/>
      <c r="E974" s="38" t="s">
        <v>1234</v>
      </c>
      <c r="F974" s="38">
        <v>174.78</v>
      </c>
      <c r="G974" s="38" t="s">
        <v>1235</v>
      </c>
      <c r="H974" s="38">
        <v>999</v>
      </c>
      <c r="I974" s="38">
        <v>174605.22</v>
      </c>
      <c r="J974" s="37"/>
    </row>
    <row r="975" spans="1:10" ht="27" customHeight="1" outlineLevel="1" x14ac:dyDescent="0.25">
      <c r="A975" s="9" t="s">
        <v>1322</v>
      </c>
      <c r="B975" s="35" t="s">
        <v>457</v>
      </c>
      <c r="C975" s="44" t="s">
        <v>1266</v>
      </c>
      <c r="D975" s="37"/>
      <c r="E975" s="38" t="s">
        <v>1234</v>
      </c>
      <c r="F975" s="38">
        <v>0.17477999999999999</v>
      </c>
      <c r="G975" s="38" t="s">
        <v>1235</v>
      </c>
      <c r="H975" s="38">
        <v>1200</v>
      </c>
      <c r="I975" s="38">
        <v>209.73599999999999</v>
      </c>
      <c r="J975" s="37"/>
    </row>
    <row r="976" spans="1:10" ht="27" customHeight="1" outlineLevel="1" x14ac:dyDescent="0.25">
      <c r="A976" s="9" t="s">
        <v>1322</v>
      </c>
      <c r="B976" s="35" t="s">
        <v>457</v>
      </c>
      <c r="C976" s="39" t="s">
        <v>1237</v>
      </c>
      <c r="D976" s="37"/>
      <c r="E976" s="38" t="s">
        <v>1234</v>
      </c>
      <c r="F976" s="38">
        <v>0.10486799999999999</v>
      </c>
      <c r="G976" s="38" t="s">
        <v>1235</v>
      </c>
      <c r="H976" s="38">
        <v>388</v>
      </c>
      <c r="I976" s="38">
        <v>40.688783999999998</v>
      </c>
      <c r="J976" s="37"/>
    </row>
    <row r="977" spans="1:10" ht="27" customHeight="1" outlineLevel="1" x14ac:dyDescent="0.25">
      <c r="A977" s="9" t="s">
        <v>1322</v>
      </c>
      <c r="B977" s="35" t="s">
        <v>457</v>
      </c>
      <c r="C977" s="44" t="s">
        <v>1328</v>
      </c>
      <c r="D977" s="37"/>
      <c r="E977" s="38" t="s">
        <v>1234</v>
      </c>
      <c r="F977" s="38">
        <v>0.17477999999999999</v>
      </c>
      <c r="G977" s="38" t="s">
        <v>1235</v>
      </c>
      <c r="H977" s="38">
        <v>499</v>
      </c>
      <c r="I977" s="38">
        <v>87.215220000000002</v>
      </c>
      <c r="J977" s="37"/>
    </row>
    <row r="978" spans="1:10" ht="27" customHeight="1" x14ac:dyDescent="0.25">
      <c r="A978" s="9">
        <v>4</v>
      </c>
      <c r="B978" s="62" t="s">
        <v>458</v>
      </c>
      <c r="C978" s="31" t="s">
        <v>459</v>
      </c>
      <c r="D978" s="40"/>
      <c r="E978" s="32" t="s">
        <v>11</v>
      </c>
      <c r="F978" s="33" t="s">
        <v>1231</v>
      </c>
      <c r="G978" s="34">
        <v>150</v>
      </c>
      <c r="H978" s="34">
        <v>219</v>
      </c>
      <c r="I978" s="43"/>
      <c r="J978" s="34">
        <v>0</v>
      </c>
    </row>
    <row r="979" spans="1:10" ht="27" customHeight="1" outlineLevel="1" x14ac:dyDescent="0.25">
      <c r="A979" s="9" t="s">
        <v>1322</v>
      </c>
      <c r="B979" s="35" t="s">
        <v>458</v>
      </c>
      <c r="C979" s="44" t="s">
        <v>1330</v>
      </c>
      <c r="D979" s="37"/>
      <c r="E979" s="38" t="s">
        <v>1243</v>
      </c>
      <c r="F979" s="38">
        <v>0</v>
      </c>
      <c r="G979" s="38" t="s">
        <v>1235</v>
      </c>
      <c r="H979" s="38">
        <v>1149</v>
      </c>
      <c r="I979" s="38">
        <v>0</v>
      </c>
      <c r="J979" s="37"/>
    </row>
    <row r="980" spans="1:10" ht="27" customHeight="1" outlineLevel="1" x14ac:dyDescent="0.25">
      <c r="A980" s="9" t="s">
        <v>1322</v>
      </c>
      <c r="B980" s="35" t="s">
        <v>458</v>
      </c>
      <c r="C980" s="44" t="s">
        <v>1331</v>
      </c>
      <c r="D980" s="37"/>
      <c r="E980" s="38" t="s">
        <v>1234</v>
      </c>
      <c r="F980" s="38">
        <v>0</v>
      </c>
      <c r="G980" s="38" t="s">
        <v>1235</v>
      </c>
      <c r="H980" s="38">
        <v>1149</v>
      </c>
      <c r="I980" s="38">
        <v>0</v>
      </c>
      <c r="J980" s="37"/>
    </row>
    <row r="981" spans="1:10" ht="27" customHeight="1" outlineLevel="1" x14ac:dyDescent="0.25">
      <c r="A981" s="9" t="s">
        <v>1322</v>
      </c>
      <c r="B981" s="35" t="s">
        <v>458</v>
      </c>
      <c r="C981" s="44" t="s">
        <v>1332</v>
      </c>
      <c r="D981" s="37"/>
      <c r="E981" s="38" t="s">
        <v>1234</v>
      </c>
      <c r="F981" s="38">
        <v>0</v>
      </c>
      <c r="G981" s="38" t="s">
        <v>1235</v>
      </c>
      <c r="H981" s="38">
        <v>261</v>
      </c>
      <c r="I981" s="38">
        <v>0</v>
      </c>
      <c r="J981" s="37"/>
    </row>
    <row r="982" spans="1:10" ht="27" customHeight="1" outlineLevel="1" x14ac:dyDescent="0.25">
      <c r="A982" s="9" t="s">
        <v>1322</v>
      </c>
      <c r="B982" s="35" t="s">
        <v>458</v>
      </c>
      <c r="C982" s="44" t="s">
        <v>1310</v>
      </c>
      <c r="D982" s="37"/>
      <c r="E982" s="38" t="s">
        <v>1234</v>
      </c>
      <c r="F982" s="38">
        <v>0</v>
      </c>
      <c r="G982" s="38" t="s">
        <v>1235</v>
      </c>
      <c r="H982" s="38">
        <v>80</v>
      </c>
      <c r="I982" s="38">
        <v>0</v>
      </c>
      <c r="J982" s="37"/>
    </row>
    <row r="983" spans="1:10" ht="27" customHeight="1" outlineLevel="1" x14ac:dyDescent="0.25">
      <c r="A983" s="9" t="s">
        <v>1322</v>
      </c>
      <c r="B983" s="35" t="s">
        <v>458</v>
      </c>
      <c r="C983" s="44" t="s">
        <v>1236</v>
      </c>
      <c r="D983" s="37"/>
      <c r="E983" s="38" t="s">
        <v>1234</v>
      </c>
      <c r="F983" s="38">
        <v>0</v>
      </c>
      <c r="G983" s="38" t="s">
        <v>1235</v>
      </c>
      <c r="H983" s="38">
        <v>1504</v>
      </c>
      <c r="I983" s="38">
        <v>0</v>
      </c>
      <c r="J983" s="37"/>
    </row>
    <row r="984" spans="1:10" ht="27" customHeight="1" x14ac:dyDescent="0.25">
      <c r="A984" s="9">
        <v>5</v>
      </c>
      <c r="B984" s="62" t="s">
        <v>460</v>
      </c>
      <c r="C984" s="31" t="s">
        <v>1178</v>
      </c>
      <c r="D984" s="40"/>
      <c r="E984" s="32" t="s">
        <v>11</v>
      </c>
      <c r="F984" s="33" t="s">
        <v>1231</v>
      </c>
      <c r="G984" s="34">
        <v>90</v>
      </c>
      <c r="H984" s="34">
        <v>131</v>
      </c>
      <c r="I984" s="43"/>
      <c r="J984" s="34">
        <v>0</v>
      </c>
    </row>
    <row r="985" spans="1:10" ht="27" customHeight="1" outlineLevel="1" x14ac:dyDescent="0.25">
      <c r="A985" s="9" t="s">
        <v>1335</v>
      </c>
      <c r="B985" s="35" t="s">
        <v>460</v>
      </c>
      <c r="C985" s="39" t="s">
        <v>1314</v>
      </c>
      <c r="D985" s="37"/>
      <c r="E985" s="38" t="s">
        <v>1234</v>
      </c>
      <c r="F985" s="38">
        <v>0</v>
      </c>
      <c r="G985" s="38" t="s">
        <v>1235</v>
      </c>
      <c r="H985" s="38">
        <v>2160</v>
      </c>
      <c r="I985" s="38">
        <v>0</v>
      </c>
      <c r="J985" s="37"/>
    </row>
    <row r="986" spans="1:10" ht="27" customHeight="1" outlineLevel="1" x14ac:dyDescent="0.25">
      <c r="A986" s="9" t="s">
        <v>1335</v>
      </c>
      <c r="B986" s="35" t="s">
        <v>460</v>
      </c>
      <c r="C986" s="44" t="s">
        <v>1250</v>
      </c>
      <c r="D986" s="37"/>
      <c r="E986" s="38" t="s">
        <v>1234</v>
      </c>
      <c r="F986" s="38">
        <v>0</v>
      </c>
      <c r="G986" s="38" t="s">
        <v>1235</v>
      </c>
      <c r="H986" s="38">
        <v>225</v>
      </c>
      <c r="I986" s="38">
        <v>0</v>
      </c>
      <c r="J986" s="37"/>
    </row>
    <row r="987" spans="1:10" ht="27" customHeight="1" outlineLevel="1" x14ac:dyDescent="0.25">
      <c r="A987" s="9" t="s">
        <v>1335</v>
      </c>
      <c r="B987" s="35" t="s">
        <v>460</v>
      </c>
      <c r="C987" s="44" t="s">
        <v>1252</v>
      </c>
      <c r="D987" s="37"/>
      <c r="E987" s="38" t="s">
        <v>1234</v>
      </c>
      <c r="F987" s="38">
        <v>0</v>
      </c>
      <c r="G987" s="38" t="s">
        <v>1235</v>
      </c>
      <c r="H987" s="38">
        <v>158</v>
      </c>
      <c r="I987" s="38">
        <v>0</v>
      </c>
      <c r="J987" s="37"/>
    </row>
    <row r="988" spans="1:10" ht="27" customHeight="1" x14ac:dyDescent="0.25">
      <c r="A988" s="9">
        <v>4</v>
      </c>
      <c r="B988" s="62" t="s">
        <v>461</v>
      </c>
      <c r="C988" s="31" t="s">
        <v>1179</v>
      </c>
      <c r="D988" s="40"/>
      <c r="E988" s="32" t="s">
        <v>11</v>
      </c>
      <c r="F988" s="33">
        <v>165.17000000000002</v>
      </c>
      <c r="G988" s="34">
        <v>500</v>
      </c>
      <c r="H988" s="34">
        <v>730</v>
      </c>
      <c r="I988" s="43"/>
      <c r="J988" s="34">
        <v>120574.1</v>
      </c>
    </row>
    <row r="989" spans="1:10" ht="27" customHeight="1" outlineLevel="1" x14ac:dyDescent="0.25">
      <c r="A989" s="9" t="s">
        <v>1322</v>
      </c>
      <c r="B989" s="35" t="s">
        <v>461</v>
      </c>
      <c r="C989" s="44" t="s">
        <v>1309</v>
      </c>
      <c r="D989" s="37"/>
      <c r="E989" s="38" t="s">
        <v>1234</v>
      </c>
      <c r="F989" s="38">
        <v>82.585000000000008</v>
      </c>
      <c r="G989" s="38" t="s">
        <v>1235</v>
      </c>
      <c r="H989" s="38">
        <v>2354</v>
      </c>
      <c r="I989" s="38">
        <v>194405.09000000003</v>
      </c>
      <c r="J989" s="37"/>
    </row>
    <row r="990" spans="1:10" ht="27" customHeight="1" outlineLevel="1" x14ac:dyDescent="0.25">
      <c r="A990" s="9" t="s">
        <v>1322</v>
      </c>
      <c r="B990" s="35" t="s">
        <v>461</v>
      </c>
      <c r="C990" s="44" t="s">
        <v>1266</v>
      </c>
      <c r="D990" s="37"/>
      <c r="E990" s="38" t="s">
        <v>1234</v>
      </c>
      <c r="F990" s="38">
        <v>0.16517000000000001</v>
      </c>
      <c r="G990" s="38" t="s">
        <v>1235</v>
      </c>
      <c r="H990" s="38">
        <v>1200</v>
      </c>
      <c r="I990" s="38">
        <v>198.20400000000001</v>
      </c>
      <c r="J990" s="37"/>
    </row>
    <row r="991" spans="1:10" ht="27" customHeight="1" outlineLevel="1" x14ac:dyDescent="0.25">
      <c r="A991" s="9" t="s">
        <v>1322</v>
      </c>
      <c r="B991" s="35" t="s">
        <v>461</v>
      </c>
      <c r="C991" s="39" t="s">
        <v>1237</v>
      </c>
      <c r="D991" s="37"/>
      <c r="E991" s="38" t="s">
        <v>1234</v>
      </c>
      <c r="F991" s="38">
        <v>9.9101999999999996E-2</v>
      </c>
      <c r="G991" s="38" t="s">
        <v>1235</v>
      </c>
      <c r="H991" s="38">
        <v>388</v>
      </c>
      <c r="I991" s="38">
        <v>38.451575999999996</v>
      </c>
      <c r="J991" s="37"/>
    </row>
    <row r="992" spans="1:10" ht="27" customHeight="1" outlineLevel="1" x14ac:dyDescent="0.25">
      <c r="A992" s="9" t="s">
        <v>1322</v>
      </c>
      <c r="B992" s="35" t="s">
        <v>461</v>
      </c>
      <c r="C992" s="44" t="s">
        <v>1328</v>
      </c>
      <c r="D992" s="37"/>
      <c r="E992" s="38" t="s">
        <v>1234</v>
      </c>
      <c r="F992" s="38">
        <v>0.16517000000000001</v>
      </c>
      <c r="G992" s="38" t="s">
        <v>1235</v>
      </c>
      <c r="H992" s="38">
        <v>499</v>
      </c>
      <c r="I992" s="38">
        <v>82.419830000000005</v>
      </c>
      <c r="J992" s="37"/>
    </row>
    <row r="993" spans="1:10" ht="27" customHeight="1" x14ac:dyDescent="0.25">
      <c r="A993" s="9">
        <v>4</v>
      </c>
      <c r="B993" s="62" t="s">
        <v>462</v>
      </c>
      <c r="C993" s="31" t="s">
        <v>1180</v>
      </c>
      <c r="D993" s="40"/>
      <c r="E993" s="32" t="s">
        <v>11</v>
      </c>
      <c r="F993" s="33" t="s">
        <v>1231</v>
      </c>
      <c r="G993" s="34">
        <v>1500</v>
      </c>
      <c r="H993" s="34">
        <v>2190</v>
      </c>
      <c r="I993" s="43"/>
      <c r="J993" s="34">
        <v>0</v>
      </c>
    </row>
    <row r="994" spans="1:10" ht="27" customHeight="1" outlineLevel="1" x14ac:dyDescent="0.25">
      <c r="A994" s="9" t="s">
        <v>1322</v>
      </c>
      <c r="B994" s="35" t="s">
        <v>462</v>
      </c>
      <c r="C994" s="44" t="s">
        <v>1333</v>
      </c>
      <c r="D994" s="37"/>
      <c r="E994" s="38" t="s">
        <v>1234</v>
      </c>
      <c r="F994" s="38">
        <v>0</v>
      </c>
      <c r="G994" s="38" t="s">
        <v>1235</v>
      </c>
      <c r="H994" s="38">
        <v>261</v>
      </c>
      <c r="I994" s="38">
        <v>0</v>
      </c>
      <c r="J994" s="37"/>
    </row>
    <row r="995" spans="1:10" ht="27" customHeight="1" outlineLevel="1" x14ac:dyDescent="0.25">
      <c r="A995" s="9" t="s">
        <v>1322</v>
      </c>
      <c r="B995" s="35" t="s">
        <v>462</v>
      </c>
      <c r="C995" s="44" t="s">
        <v>1334</v>
      </c>
      <c r="D995" s="37"/>
      <c r="E995" s="38" t="s">
        <v>1270</v>
      </c>
      <c r="F995" s="38">
        <v>0</v>
      </c>
      <c r="G995" s="38" t="s">
        <v>1235</v>
      </c>
      <c r="H995" s="38">
        <v>1184</v>
      </c>
      <c r="I995" s="38">
        <v>0</v>
      </c>
      <c r="J995" s="37"/>
    </row>
    <row r="996" spans="1:10" ht="27" customHeight="1" outlineLevel="1" x14ac:dyDescent="0.25">
      <c r="A996" s="9" t="s">
        <v>1322</v>
      </c>
      <c r="B996" s="35" t="s">
        <v>462</v>
      </c>
      <c r="C996" s="44" t="s">
        <v>1311</v>
      </c>
      <c r="D996" s="37"/>
      <c r="E996" s="38" t="s">
        <v>1234</v>
      </c>
      <c r="F996" s="38">
        <v>0</v>
      </c>
      <c r="G996" s="38" t="s">
        <v>1235</v>
      </c>
      <c r="H996" s="38">
        <v>80</v>
      </c>
      <c r="I996" s="38">
        <v>0</v>
      </c>
      <c r="J996" s="37"/>
    </row>
    <row r="997" spans="1:10" ht="27" customHeight="1" outlineLevel="1" x14ac:dyDescent="0.25">
      <c r="A997" s="9" t="s">
        <v>1322</v>
      </c>
      <c r="B997" s="35" t="s">
        <v>462</v>
      </c>
      <c r="C997" s="44" t="s">
        <v>1236</v>
      </c>
      <c r="D997" s="37"/>
      <c r="E997" s="38" t="s">
        <v>1234</v>
      </c>
      <c r="F997" s="38">
        <v>0</v>
      </c>
      <c r="G997" s="38" t="s">
        <v>1235</v>
      </c>
      <c r="H997" s="38">
        <v>1504</v>
      </c>
      <c r="I997" s="38">
        <v>0</v>
      </c>
      <c r="J997" s="37"/>
    </row>
    <row r="998" spans="1:10" ht="27" customHeight="1" x14ac:dyDescent="0.25">
      <c r="A998" s="9">
        <v>5</v>
      </c>
      <c r="B998" s="62" t="s">
        <v>463</v>
      </c>
      <c r="C998" s="31" t="s">
        <v>464</v>
      </c>
      <c r="D998" s="40"/>
      <c r="E998" s="32" t="s">
        <v>11</v>
      </c>
      <c r="F998" s="33">
        <v>165.17000000000002</v>
      </c>
      <c r="G998" s="34">
        <v>100</v>
      </c>
      <c r="H998" s="34">
        <v>146</v>
      </c>
      <c r="I998" s="43"/>
      <c r="J998" s="34">
        <v>24114.820000000003</v>
      </c>
    </row>
    <row r="999" spans="1:10" ht="27" customHeight="1" outlineLevel="1" x14ac:dyDescent="0.25">
      <c r="A999" s="9" t="s">
        <v>1335</v>
      </c>
      <c r="B999" s="35" t="s">
        <v>463</v>
      </c>
      <c r="C999" s="44" t="s">
        <v>1253</v>
      </c>
      <c r="D999" s="37"/>
      <c r="E999" s="38" t="s">
        <v>1234</v>
      </c>
      <c r="F999" s="38">
        <v>0.41292500000000004</v>
      </c>
      <c r="G999" s="38" t="s">
        <v>1235</v>
      </c>
      <c r="H999" s="38">
        <v>1105</v>
      </c>
      <c r="I999" s="38">
        <v>456.28212500000006</v>
      </c>
      <c r="J999" s="37"/>
    </row>
    <row r="1000" spans="1:10" ht="27" customHeight="1" outlineLevel="1" x14ac:dyDescent="0.25">
      <c r="A1000" s="9" t="s">
        <v>1335</v>
      </c>
      <c r="B1000" s="35" t="s">
        <v>463</v>
      </c>
      <c r="C1000" s="44" t="s">
        <v>1328</v>
      </c>
      <c r="D1000" s="37"/>
      <c r="E1000" s="38" t="s">
        <v>1234</v>
      </c>
      <c r="F1000" s="38">
        <v>0.16517000000000001</v>
      </c>
      <c r="G1000" s="38" t="s">
        <v>1235</v>
      </c>
      <c r="H1000" s="38">
        <v>499</v>
      </c>
      <c r="I1000" s="38">
        <v>82.419830000000005</v>
      </c>
      <c r="J1000" s="37"/>
    </row>
    <row r="1001" spans="1:10" ht="27" customHeight="1" x14ac:dyDescent="0.25">
      <c r="A1001" s="9">
        <v>5</v>
      </c>
      <c r="B1001" s="62" t="s">
        <v>465</v>
      </c>
      <c r="C1001" s="31" t="s">
        <v>1181</v>
      </c>
      <c r="D1001" s="40"/>
      <c r="E1001" s="32" t="s">
        <v>11</v>
      </c>
      <c r="F1001" s="33">
        <v>165.17000000000002</v>
      </c>
      <c r="G1001" s="34">
        <v>500</v>
      </c>
      <c r="H1001" s="34">
        <v>730</v>
      </c>
      <c r="I1001" s="43"/>
      <c r="J1001" s="34">
        <v>120574.1</v>
      </c>
    </row>
    <row r="1002" spans="1:10" ht="27" customHeight="1" outlineLevel="1" x14ac:dyDescent="0.25">
      <c r="A1002" s="9" t="s">
        <v>1335</v>
      </c>
      <c r="B1002" s="35" t="s">
        <v>465</v>
      </c>
      <c r="C1002" s="44" t="s">
        <v>1336</v>
      </c>
      <c r="D1002" s="37"/>
      <c r="E1002" s="38" t="s">
        <v>1234</v>
      </c>
      <c r="F1002" s="38">
        <v>66.068000000000012</v>
      </c>
      <c r="G1002" s="38" t="s">
        <v>1235</v>
      </c>
      <c r="H1002" s="38">
        <v>134</v>
      </c>
      <c r="I1002" s="38">
        <v>8853.112000000001</v>
      </c>
      <c r="J1002" s="37"/>
    </row>
    <row r="1003" spans="1:10" ht="27" customHeight="1" outlineLevel="1" x14ac:dyDescent="0.25">
      <c r="A1003" s="9" t="s">
        <v>1335</v>
      </c>
      <c r="B1003" s="35" t="s">
        <v>465</v>
      </c>
      <c r="C1003" s="44" t="s">
        <v>1338</v>
      </c>
      <c r="D1003" s="37"/>
      <c r="E1003" s="38" t="s">
        <v>1234</v>
      </c>
      <c r="F1003" s="38">
        <v>165.17000000000002</v>
      </c>
      <c r="G1003" s="38" t="s">
        <v>1235</v>
      </c>
      <c r="H1003" s="38">
        <v>1117</v>
      </c>
      <c r="I1003" s="38">
        <v>184494.89</v>
      </c>
      <c r="J1003" s="37"/>
    </row>
    <row r="1004" spans="1:10" ht="27" customHeight="1" outlineLevel="1" x14ac:dyDescent="0.25">
      <c r="A1004" s="9" t="s">
        <v>1335</v>
      </c>
      <c r="B1004" s="35" t="s">
        <v>465</v>
      </c>
      <c r="C1004" s="44" t="s">
        <v>1339</v>
      </c>
      <c r="D1004" s="37"/>
      <c r="E1004" s="38" t="s">
        <v>1234</v>
      </c>
      <c r="F1004" s="38">
        <v>0.16517000000000001</v>
      </c>
      <c r="G1004" s="38" t="s">
        <v>1235</v>
      </c>
      <c r="H1004" s="38">
        <v>249</v>
      </c>
      <c r="I1004" s="38">
        <v>41.127330000000001</v>
      </c>
      <c r="J1004" s="37"/>
    </row>
    <row r="1005" spans="1:10" ht="27" customHeight="1" outlineLevel="1" x14ac:dyDescent="0.25">
      <c r="A1005" s="9" t="s">
        <v>1335</v>
      </c>
      <c r="B1005" s="35" t="s">
        <v>465</v>
      </c>
      <c r="C1005" s="44" t="s">
        <v>1344</v>
      </c>
      <c r="D1005" s="37"/>
      <c r="E1005" s="38" t="s">
        <v>1234</v>
      </c>
      <c r="F1005" s="38" t="s">
        <v>1235</v>
      </c>
      <c r="G1005" s="38" t="s">
        <v>1235</v>
      </c>
      <c r="H1005" s="38">
        <v>1340</v>
      </c>
      <c r="I1005" s="38">
        <v>0</v>
      </c>
      <c r="J1005" s="37"/>
    </row>
    <row r="1006" spans="1:10" ht="27" customHeight="1" outlineLevel="1" x14ac:dyDescent="0.25">
      <c r="A1006" s="9" t="s">
        <v>1335</v>
      </c>
      <c r="B1006" s="35" t="s">
        <v>465</v>
      </c>
      <c r="C1006" s="44" t="s">
        <v>1341</v>
      </c>
      <c r="D1006" s="37"/>
      <c r="E1006" s="38" t="s">
        <v>1234</v>
      </c>
      <c r="F1006" s="38">
        <v>0.16517000000000001</v>
      </c>
      <c r="G1006" s="38" t="s">
        <v>1235</v>
      </c>
      <c r="H1006" s="38">
        <v>190</v>
      </c>
      <c r="I1006" s="38">
        <v>31.382300000000001</v>
      </c>
      <c r="J1006" s="37"/>
    </row>
    <row r="1007" spans="1:10" ht="27" customHeight="1" outlineLevel="1" x14ac:dyDescent="0.25">
      <c r="A1007" s="9" t="s">
        <v>1335</v>
      </c>
      <c r="B1007" s="35" t="s">
        <v>465</v>
      </c>
      <c r="C1007" s="44" t="s">
        <v>1319</v>
      </c>
      <c r="D1007" s="37"/>
      <c r="E1007" s="38" t="s">
        <v>1234</v>
      </c>
      <c r="F1007" s="38" t="s">
        <v>1235</v>
      </c>
      <c r="G1007" s="38" t="s">
        <v>1235</v>
      </c>
      <c r="H1007" s="38">
        <v>138</v>
      </c>
      <c r="I1007" s="38">
        <v>0</v>
      </c>
      <c r="J1007" s="37"/>
    </row>
    <row r="1008" spans="1:10" ht="27" customHeight="1" x14ac:dyDescent="0.25">
      <c r="A1008" s="9">
        <v>5</v>
      </c>
      <c r="B1008" s="62" t="s">
        <v>466</v>
      </c>
      <c r="C1008" s="31" t="s">
        <v>467</v>
      </c>
      <c r="D1008" s="40"/>
      <c r="E1008" s="32" t="s">
        <v>31</v>
      </c>
      <c r="F1008" s="33" t="s">
        <v>1231</v>
      </c>
      <c r="G1008" s="34">
        <v>100</v>
      </c>
      <c r="H1008" s="34">
        <v>146</v>
      </c>
      <c r="I1008" s="43"/>
      <c r="J1008" s="34">
        <v>0</v>
      </c>
    </row>
    <row r="1009" spans="1:10" ht="27" customHeight="1" outlineLevel="1" x14ac:dyDescent="0.25">
      <c r="A1009" s="9" t="s">
        <v>1335</v>
      </c>
      <c r="B1009" s="35" t="s">
        <v>466</v>
      </c>
      <c r="C1009" s="39" t="s">
        <v>1337</v>
      </c>
      <c r="D1009" s="37"/>
      <c r="E1009" s="38" t="s">
        <v>1270</v>
      </c>
      <c r="F1009" s="38">
        <v>0</v>
      </c>
      <c r="G1009" s="38" t="s">
        <v>1235</v>
      </c>
      <c r="H1009" s="38">
        <v>701</v>
      </c>
      <c r="I1009" s="38">
        <v>0</v>
      </c>
      <c r="J1009" s="37"/>
    </row>
    <row r="1010" spans="1:10" ht="27" customHeight="1" outlineLevel="1" x14ac:dyDescent="0.25">
      <c r="A1010" s="9" t="s">
        <v>1335</v>
      </c>
      <c r="B1010" s="35" t="s">
        <v>466</v>
      </c>
      <c r="C1010" s="44" t="s">
        <v>1338</v>
      </c>
      <c r="D1010" s="37"/>
      <c r="E1010" s="38" t="s">
        <v>1234</v>
      </c>
      <c r="F1010" s="38">
        <v>0</v>
      </c>
      <c r="G1010" s="38" t="s">
        <v>1235</v>
      </c>
      <c r="H1010" s="38">
        <v>1117</v>
      </c>
      <c r="I1010" s="38">
        <v>0</v>
      </c>
      <c r="J1010" s="37"/>
    </row>
    <row r="1011" spans="1:10" ht="27" customHeight="1" outlineLevel="1" x14ac:dyDescent="0.25">
      <c r="A1011" s="9" t="s">
        <v>1335</v>
      </c>
      <c r="B1011" s="35" t="s">
        <v>466</v>
      </c>
      <c r="C1011" s="44" t="s">
        <v>1339</v>
      </c>
      <c r="D1011" s="37"/>
      <c r="E1011" s="38" t="s">
        <v>1234</v>
      </c>
      <c r="F1011" s="38">
        <v>0</v>
      </c>
      <c r="G1011" s="38" t="s">
        <v>1235</v>
      </c>
      <c r="H1011" s="38">
        <v>249</v>
      </c>
      <c r="I1011" s="38">
        <v>0</v>
      </c>
      <c r="J1011" s="37"/>
    </row>
    <row r="1012" spans="1:10" ht="27" customHeight="1" outlineLevel="1" x14ac:dyDescent="0.25">
      <c r="A1012" s="9" t="s">
        <v>1335</v>
      </c>
      <c r="B1012" s="35" t="s">
        <v>466</v>
      </c>
      <c r="C1012" s="44" t="s">
        <v>1340</v>
      </c>
      <c r="D1012" s="37"/>
      <c r="E1012" s="38" t="e">
        <v>#N/A</v>
      </c>
      <c r="F1012" s="38">
        <v>0</v>
      </c>
      <c r="G1012" s="38" t="s">
        <v>1235</v>
      </c>
      <c r="H1012" s="38" t="e">
        <v>#N/A</v>
      </c>
      <c r="I1012" s="38" t="e">
        <v>#N/A</v>
      </c>
      <c r="J1012" s="37"/>
    </row>
    <row r="1013" spans="1:10" ht="27" customHeight="1" outlineLevel="1" x14ac:dyDescent="0.25">
      <c r="A1013" s="9" t="s">
        <v>1335</v>
      </c>
      <c r="B1013" s="35" t="s">
        <v>466</v>
      </c>
      <c r="C1013" s="44" t="s">
        <v>1341</v>
      </c>
      <c r="D1013" s="37"/>
      <c r="E1013" s="38" t="s">
        <v>1234</v>
      </c>
      <c r="F1013" s="38">
        <v>0</v>
      </c>
      <c r="G1013" s="38" t="s">
        <v>1235</v>
      </c>
      <c r="H1013" s="38">
        <v>190</v>
      </c>
      <c r="I1013" s="38">
        <v>0</v>
      </c>
      <c r="J1013" s="37"/>
    </row>
    <row r="1014" spans="1:10" ht="27" customHeight="1" outlineLevel="1" x14ac:dyDescent="0.25">
      <c r="A1014" s="9" t="s">
        <v>1335</v>
      </c>
      <c r="B1014" s="35" t="s">
        <v>466</v>
      </c>
      <c r="C1014" s="44" t="s">
        <v>1342</v>
      </c>
      <c r="D1014" s="37"/>
      <c r="E1014" s="38" t="e">
        <v>#N/A</v>
      </c>
      <c r="F1014" s="38">
        <v>0</v>
      </c>
      <c r="G1014" s="38" t="s">
        <v>1235</v>
      </c>
      <c r="H1014" s="38" t="e">
        <v>#N/A</v>
      </c>
      <c r="I1014" s="38" t="e">
        <v>#N/A</v>
      </c>
      <c r="J1014" s="37"/>
    </row>
    <row r="1015" spans="1:10" ht="27" customHeight="1" x14ac:dyDescent="0.25">
      <c r="A1015" s="9">
        <v>4</v>
      </c>
      <c r="B1015" s="62" t="s">
        <v>468</v>
      </c>
      <c r="C1015" s="31" t="s">
        <v>1182</v>
      </c>
      <c r="D1015" s="40"/>
      <c r="E1015" s="32" t="s">
        <v>31</v>
      </c>
      <c r="F1015" s="33">
        <v>36.980000000000004</v>
      </c>
      <c r="G1015" s="34">
        <v>1150</v>
      </c>
      <c r="H1015" s="34">
        <v>1679</v>
      </c>
      <c r="I1015" s="43"/>
      <c r="J1015" s="34">
        <v>62089.420000000006</v>
      </c>
    </row>
    <row r="1016" spans="1:10" ht="27" customHeight="1" outlineLevel="1" x14ac:dyDescent="0.25">
      <c r="A1016" s="9" t="s">
        <v>1322</v>
      </c>
      <c r="B1016" s="35" t="s">
        <v>468</v>
      </c>
      <c r="C1016" s="44" t="s">
        <v>1253</v>
      </c>
      <c r="D1016" s="37"/>
      <c r="E1016" s="38" t="s">
        <v>1234</v>
      </c>
      <c r="F1016" s="38">
        <v>9.2450000000000018E-2</v>
      </c>
      <c r="G1016" s="38" t="s">
        <v>1235</v>
      </c>
      <c r="H1016" s="38">
        <v>1105</v>
      </c>
      <c r="I1016" s="38">
        <v>102.15725000000002</v>
      </c>
      <c r="J1016" s="37"/>
    </row>
    <row r="1017" spans="1:10" ht="27" customHeight="1" outlineLevel="1" x14ac:dyDescent="0.25">
      <c r="A1017" s="9" t="s">
        <v>1322</v>
      </c>
      <c r="B1017" s="35" t="s">
        <v>468</v>
      </c>
      <c r="C1017" s="44" t="s">
        <v>1250</v>
      </c>
      <c r="D1017" s="37"/>
      <c r="E1017" s="38" t="s">
        <v>1234</v>
      </c>
      <c r="F1017" s="38">
        <v>0.18490000000000004</v>
      </c>
      <c r="G1017" s="38" t="s">
        <v>1235</v>
      </c>
      <c r="H1017" s="38">
        <v>225</v>
      </c>
      <c r="I1017" s="38">
        <v>41.602500000000006</v>
      </c>
      <c r="J1017" s="37"/>
    </row>
    <row r="1018" spans="1:10" ht="27" customHeight="1" outlineLevel="1" x14ac:dyDescent="0.25">
      <c r="A1018" s="9" t="s">
        <v>1322</v>
      </c>
      <c r="B1018" s="35" t="s">
        <v>468</v>
      </c>
      <c r="C1018" s="44" t="s">
        <v>1252</v>
      </c>
      <c r="D1018" s="37"/>
      <c r="E1018" s="38" t="s">
        <v>1234</v>
      </c>
      <c r="F1018" s="38">
        <v>0.11094000000000001</v>
      </c>
      <c r="G1018" s="38" t="s">
        <v>1235</v>
      </c>
      <c r="H1018" s="38">
        <v>158</v>
      </c>
      <c r="I1018" s="38">
        <v>17.52852</v>
      </c>
      <c r="J1018" s="37"/>
    </row>
    <row r="1019" spans="1:10" ht="27" customHeight="1" outlineLevel="1" x14ac:dyDescent="0.25">
      <c r="A1019" s="9" t="s">
        <v>1322</v>
      </c>
      <c r="B1019" s="35" t="s">
        <v>468</v>
      </c>
      <c r="C1019" s="44" t="s">
        <v>1327</v>
      </c>
      <c r="D1019" s="37"/>
      <c r="E1019" s="38" t="s">
        <v>1234</v>
      </c>
      <c r="F1019" s="38">
        <v>36.980000000000004</v>
      </c>
      <c r="G1019" s="38" t="s">
        <v>1235</v>
      </c>
      <c r="H1019" s="38">
        <v>999</v>
      </c>
      <c r="I1019" s="38">
        <v>36943.020000000004</v>
      </c>
      <c r="J1019" s="37"/>
    </row>
    <row r="1020" spans="1:10" ht="27" customHeight="1" outlineLevel="1" x14ac:dyDescent="0.25">
      <c r="A1020" s="9" t="s">
        <v>1322</v>
      </c>
      <c r="B1020" s="35" t="s">
        <v>468</v>
      </c>
      <c r="C1020" s="44" t="s">
        <v>1266</v>
      </c>
      <c r="D1020" s="37"/>
      <c r="E1020" s="38" t="s">
        <v>1234</v>
      </c>
      <c r="F1020" s="38">
        <v>3.6980000000000006E-2</v>
      </c>
      <c r="G1020" s="38" t="s">
        <v>1235</v>
      </c>
      <c r="H1020" s="38">
        <v>1200</v>
      </c>
      <c r="I1020" s="38">
        <v>44.376000000000005</v>
      </c>
      <c r="J1020" s="37"/>
    </row>
    <row r="1021" spans="1:10" ht="27" customHeight="1" outlineLevel="1" x14ac:dyDescent="0.25">
      <c r="A1021" s="9" t="s">
        <v>1322</v>
      </c>
      <c r="B1021" s="35" t="s">
        <v>468</v>
      </c>
      <c r="C1021" s="39" t="s">
        <v>1237</v>
      </c>
      <c r="D1021" s="37"/>
      <c r="E1021" s="38" t="s">
        <v>1234</v>
      </c>
      <c r="F1021" s="38">
        <v>2.2187999999999999E-2</v>
      </c>
      <c r="G1021" s="38" t="s">
        <v>1235</v>
      </c>
      <c r="H1021" s="38">
        <v>388</v>
      </c>
      <c r="I1021" s="38">
        <v>8.6089439999999993</v>
      </c>
      <c r="J1021" s="37"/>
    </row>
    <row r="1022" spans="1:10" ht="27" customHeight="1" outlineLevel="1" x14ac:dyDescent="0.25">
      <c r="A1022" s="9" t="s">
        <v>1322</v>
      </c>
      <c r="B1022" s="35" t="s">
        <v>468</v>
      </c>
      <c r="C1022" s="44" t="s">
        <v>1328</v>
      </c>
      <c r="D1022" s="37"/>
      <c r="E1022" s="38" t="s">
        <v>1234</v>
      </c>
      <c r="F1022" s="38">
        <v>3.6980000000000006E-2</v>
      </c>
      <c r="G1022" s="38" t="s">
        <v>1235</v>
      </c>
      <c r="H1022" s="38">
        <v>499</v>
      </c>
      <c r="I1022" s="38">
        <v>18.453020000000002</v>
      </c>
      <c r="J1022" s="37"/>
    </row>
    <row r="1023" spans="1:10" ht="27" customHeight="1" outlineLevel="1" x14ac:dyDescent="0.25">
      <c r="A1023" s="9" t="s">
        <v>1322</v>
      </c>
      <c r="B1023" s="35" t="s">
        <v>468</v>
      </c>
      <c r="C1023" s="44" t="s">
        <v>1332</v>
      </c>
      <c r="D1023" s="37"/>
      <c r="E1023" s="38" t="s">
        <v>1234</v>
      </c>
      <c r="F1023" s="38">
        <v>1.4792000000000003</v>
      </c>
      <c r="G1023" s="38" t="s">
        <v>1235</v>
      </c>
      <c r="H1023" s="38">
        <v>261</v>
      </c>
      <c r="I1023" s="38">
        <v>386.07120000000009</v>
      </c>
      <c r="J1023" s="37"/>
    </row>
    <row r="1024" spans="1:10" ht="27" customHeight="1" outlineLevel="1" x14ac:dyDescent="0.25">
      <c r="A1024" s="9" t="s">
        <v>1322</v>
      </c>
      <c r="B1024" s="35" t="s">
        <v>468</v>
      </c>
      <c r="C1024" s="44" t="s">
        <v>1310</v>
      </c>
      <c r="D1024" s="37"/>
      <c r="E1024" s="38" t="s">
        <v>1234</v>
      </c>
      <c r="F1024" s="38">
        <v>1.8490000000000002</v>
      </c>
      <c r="G1024" s="38" t="s">
        <v>1235</v>
      </c>
      <c r="H1024" s="38">
        <v>80</v>
      </c>
      <c r="I1024" s="38">
        <v>147.92000000000002</v>
      </c>
      <c r="J1024" s="37"/>
    </row>
    <row r="1025" spans="1:10" ht="27" customHeight="1" outlineLevel="1" x14ac:dyDescent="0.25">
      <c r="A1025" s="9" t="s">
        <v>1322</v>
      </c>
      <c r="B1025" s="35" t="s">
        <v>468</v>
      </c>
      <c r="C1025" s="44" t="s">
        <v>1236</v>
      </c>
      <c r="D1025" s="37"/>
      <c r="E1025" s="38" t="s">
        <v>1234</v>
      </c>
      <c r="F1025" s="38">
        <v>0.36980000000000007</v>
      </c>
      <c r="G1025" s="38" t="s">
        <v>1235</v>
      </c>
      <c r="H1025" s="38">
        <v>1504</v>
      </c>
      <c r="I1025" s="38">
        <v>556.17920000000015</v>
      </c>
      <c r="J1025" s="37"/>
    </row>
    <row r="1026" spans="1:10" ht="27" customHeight="1" x14ac:dyDescent="0.25">
      <c r="A1026" s="9">
        <v>5</v>
      </c>
      <c r="B1026" s="62" t="s">
        <v>469</v>
      </c>
      <c r="C1026" s="31" t="s">
        <v>470</v>
      </c>
      <c r="D1026" s="40"/>
      <c r="E1026" s="32" t="s">
        <v>31</v>
      </c>
      <c r="F1026" s="33">
        <v>36.980000000000004</v>
      </c>
      <c r="G1026" s="34">
        <v>500</v>
      </c>
      <c r="H1026" s="34">
        <v>730</v>
      </c>
      <c r="I1026" s="43"/>
      <c r="J1026" s="34">
        <v>26995.4</v>
      </c>
    </row>
    <row r="1027" spans="1:10" ht="27" customHeight="1" outlineLevel="1" x14ac:dyDescent="0.25">
      <c r="A1027" s="9" t="s">
        <v>1335</v>
      </c>
      <c r="B1027" s="35" t="s">
        <v>469</v>
      </c>
      <c r="C1027" s="44" t="s">
        <v>1336</v>
      </c>
      <c r="D1027" s="37"/>
      <c r="E1027" s="38" t="s">
        <v>1234</v>
      </c>
      <c r="F1027" s="38">
        <v>14.792000000000002</v>
      </c>
      <c r="G1027" s="38" t="s">
        <v>1235</v>
      </c>
      <c r="H1027" s="38">
        <v>134</v>
      </c>
      <c r="I1027" s="38">
        <v>1982.1280000000002</v>
      </c>
      <c r="J1027" s="37"/>
    </row>
    <row r="1028" spans="1:10" ht="27" customHeight="1" outlineLevel="1" x14ac:dyDescent="0.25">
      <c r="A1028" s="9" t="s">
        <v>1335</v>
      </c>
      <c r="B1028" s="35" t="s">
        <v>469</v>
      </c>
      <c r="C1028" s="44" t="s">
        <v>1338</v>
      </c>
      <c r="D1028" s="37"/>
      <c r="E1028" s="38" t="s">
        <v>1234</v>
      </c>
      <c r="F1028" s="38">
        <v>36.980000000000004</v>
      </c>
      <c r="G1028" s="38" t="s">
        <v>1235</v>
      </c>
      <c r="H1028" s="38">
        <v>1117</v>
      </c>
      <c r="I1028" s="38">
        <v>41306.660000000003</v>
      </c>
      <c r="J1028" s="37"/>
    </row>
    <row r="1029" spans="1:10" ht="27" customHeight="1" outlineLevel="1" x14ac:dyDescent="0.25">
      <c r="A1029" s="9" t="s">
        <v>1335</v>
      </c>
      <c r="B1029" s="35" t="s">
        <v>469</v>
      </c>
      <c r="C1029" s="44" t="s">
        <v>1339</v>
      </c>
      <c r="D1029" s="37"/>
      <c r="E1029" s="38" t="s">
        <v>1234</v>
      </c>
      <c r="F1029" s="38">
        <v>3.6980000000000006E-2</v>
      </c>
      <c r="G1029" s="38" t="s">
        <v>1235</v>
      </c>
      <c r="H1029" s="38">
        <v>249</v>
      </c>
      <c r="I1029" s="38">
        <v>9.2080200000000012</v>
      </c>
      <c r="J1029" s="37"/>
    </row>
    <row r="1030" spans="1:10" ht="27" customHeight="1" outlineLevel="1" x14ac:dyDescent="0.25">
      <c r="A1030" s="9" t="s">
        <v>1335</v>
      </c>
      <c r="B1030" s="35" t="s">
        <v>469</v>
      </c>
      <c r="C1030" s="44" t="s">
        <v>1340</v>
      </c>
      <c r="D1030" s="37"/>
      <c r="E1030" s="38" t="e">
        <v>#N/A</v>
      </c>
      <c r="F1030" s="38">
        <v>0.11094000000000001</v>
      </c>
      <c r="G1030" s="38" t="s">
        <v>1235</v>
      </c>
      <c r="H1030" s="38" t="e">
        <v>#N/A</v>
      </c>
      <c r="I1030" s="38" t="e">
        <v>#N/A</v>
      </c>
      <c r="J1030" s="37"/>
    </row>
    <row r="1031" spans="1:10" ht="27" customHeight="1" outlineLevel="1" x14ac:dyDescent="0.25">
      <c r="A1031" s="9" t="s">
        <v>1335</v>
      </c>
      <c r="B1031" s="35" t="s">
        <v>469</v>
      </c>
      <c r="C1031" s="44" t="s">
        <v>1341</v>
      </c>
      <c r="D1031" s="37"/>
      <c r="E1031" s="38" t="s">
        <v>1234</v>
      </c>
      <c r="F1031" s="38">
        <v>3.6980000000000006E-2</v>
      </c>
      <c r="G1031" s="38" t="s">
        <v>1235</v>
      </c>
      <c r="H1031" s="38">
        <v>190</v>
      </c>
      <c r="I1031" s="38">
        <v>7.0262000000000011</v>
      </c>
      <c r="J1031" s="37"/>
    </row>
    <row r="1032" spans="1:10" ht="27" customHeight="1" outlineLevel="1" x14ac:dyDescent="0.25">
      <c r="A1032" s="9" t="s">
        <v>1335</v>
      </c>
      <c r="B1032" s="35" t="s">
        <v>469</v>
      </c>
      <c r="C1032" s="44" t="s">
        <v>1342</v>
      </c>
      <c r="D1032" s="37"/>
      <c r="E1032" s="38" t="e">
        <v>#N/A</v>
      </c>
      <c r="F1032" s="38">
        <v>0.11094000000000001</v>
      </c>
      <c r="G1032" s="38" t="s">
        <v>1235</v>
      </c>
      <c r="H1032" s="38" t="e">
        <v>#N/A</v>
      </c>
      <c r="I1032" s="38" t="e">
        <v>#N/A</v>
      </c>
      <c r="J1032" s="37"/>
    </row>
    <row r="1033" spans="1:10" ht="27" customHeight="1" x14ac:dyDescent="0.25">
      <c r="A1033" s="9">
        <v>5</v>
      </c>
      <c r="B1033" s="62" t="s">
        <v>471</v>
      </c>
      <c r="C1033" s="31" t="s">
        <v>472</v>
      </c>
      <c r="D1033" s="40"/>
      <c r="E1033" s="32" t="s">
        <v>11</v>
      </c>
      <c r="F1033" s="33" t="s">
        <v>1231</v>
      </c>
      <c r="G1033" s="34">
        <v>30</v>
      </c>
      <c r="H1033" s="34">
        <v>44</v>
      </c>
      <c r="I1033" s="43"/>
      <c r="J1033" s="34">
        <v>0</v>
      </c>
    </row>
    <row r="1034" spans="1:10" ht="27" customHeight="1" outlineLevel="1" x14ac:dyDescent="0.25">
      <c r="A1034" s="9" t="s">
        <v>1335</v>
      </c>
      <c r="B1034" s="35" t="s">
        <v>471</v>
      </c>
      <c r="C1034" s="39" t="s">
        <v>1337</v>
      </c>
      <c r="D1034" s="37"/>
      <c r="E1034" s="38" t="s">
        <v>1270</v>
      </c>
      <c r="F1034" s="38">
        <v>0</v>
      </c>
      <c r="G1034" s="38" t="s">
        <v>1235</v>
      </c>
      <c r="H1034" s="38">
        <v>701</v>
      </c>
      <c r="I1034" s="38">
        <v>0</v>
      </c>
      <c r="J1034" s="37"/>
    </row>
    <row r="1035" spans="1:10" ht="27" customHeight="1" outlineLevel="1" x14ac:dyDescent="0.25">
      <c r="A1035" s="9" t="s">
        <v>1335</v>
      </c>
      <c r="B1035" s="35" t="s">
        <v>471</v>
      </c>
      <c r="C1035" s="44" t="s">
        <v>1242</v>
      </c>
      <c r="D1035" s="37"/>
      <c r="E1035" s="38" t="s">
        <v>1243</v>
      </c>
      <c r="F1035" s="38">
        <v>0</v>
      </c>
      <c r="G1035" s="38" t="s">
        <v>1235</v>
      </c>
      <c r="H1035" s="38">
        <v>810</v>
      </c>
      <c r="I1035" s="38">
        <v>0</v>
      </c>
      <c r="J1035" s="37"/>
    </row>
    <row r="1036" spans="1:10" ht="27" customHeight="1" x14ac:dyDescent="0.25">
      <c r="A1036" s="9">
        <v>5</v>
      </c>
      <c r="B1036" s="62" t="s">
        <v>473</v>
      </c>
      <c r="C1036" s="31" t="s">
        <v>474</v>
      </c>
      <c r="D1036" s="40"/>
      <c r="E1036" s="32" t="s">
        <v>11</v>
      </c>
      <c r="F1036" s="33" t="s">
        <v>1231</v>
      </c>
      <c r="G1036" s="34">
        <v>350</v>
      </c>
      <c r="H1036" s="34">
        <v>511</v>
      </c>
      <c r="I1036" s="43"/>
      <c r="J1036" s="34">
        <v>0</v>
      </c>
    </row>
    <row r="1037" spans="1:10" ht="27" customHeight="1" outlineLevel="1" x14ac:dyDescent="0.25">
      <c r="A1037" s="9" t="s">
        <v>1335</v>
      </c>
      <c r="B1037" s="35" t="s">
        <v>473</v>
      </c>
      <c r="C1037" s="44" t="s">
        <v>1326</v>
      </c>
      <c r="D1037" s="37"/>
      <c r="E1037" s="38" t="s">
        <v>1234</v>
      </c>
      <c r="F1037" s="38">
        <v>0</v>
      </c>
      <c r="G1037" s="38" t="s">
        <v>1235</v>
      </c>
      <c r="H1037" s="38">
        <v>2987</v>
      </c>
      <c r="I1037" s="38">
        <v>0</v>
      </c>
      <c r="J1037" s="37"/>
    </row>
    <row r="1038" spans="1:10" ht="27" customHeight="1" outlineLevel="1" x14ac:dyDescent="0.25">
      <c r="A1038" s="9" t="s">
        <v>1335</v>
      </c>
      <c r="B1038" s="35" t="s">
        <v>473</v>
      </c>
      <c r="C1038" s="44" t="s">
        <v>1250</v>
      </c>
      <c r="D1038" s="37"/>
      <c r="E1038" s="38" t="s">
        <v>1234</v>
      </c>
      <c r="F1038" s="38">
        <v>0</v>
      </c>
      <c r="G1038" s="38" t="s">
        <v>1235</v>
      </c>
      <c r="H1038" s="38">
        <v>225</v>
      </c>
      <c r="I1038" s="38">
        <v>0</v>
      </c>
      <c r="J1038" s="37"/>
    </row>
    <row r="1039" spans="1:10" ht="27" customHeight="1" outlineLevel="1" x14ac:dyDescent="0.25">
      <c r="A1039" s="9" t="s">
        <v>1335</v>
      </c>
      <c r="B1039" s="35" t="s">
        <v>473</v>
      </c>
      <c r="C1039" s="44" t="s">
        <v>1242</v>
      </c>
      <c r="D1039" s="37"/>
      <c r="E1039" s="38" t="s">
        <v>1243</v>
      </c>
      <c r="F1039" s="38">
        <v>0</v>
      </c>
      <c r="G1039" s="38" t="s">
        <v>1235</v>
      </c>
      <c r="H1039" s="38">
        <v>810</v>
      </c>
      <c r="I1039" s="38">
        <v>0</v>
      </c>
      <c r="J1039" s="37"/>
    </row>
    <row r="1040" spans="1:10" ht="27" customHeight="1" x14ac:dyDescent="0.25">
      <c r="A1040" s="9">
        <v>5</v>
      </c>
      <c r="B1040" s="62" t="s">
        <v>475</v>
      </c>
      <c r="C1040" s="31" t="s">
        <v>476</v>
      </c>
      <c r="D1040" s="40"/>
      <c r="E1040" s="32" t="s">
        <v>11</v>
      </c>
      <c r="F1040" s="33">
        <v>9.61</v>
      </c>
      <c r="G1040" s="34">
        <v>300</v>
      </c>
      <c r="H1040" s="34">
        <v>438</v>
      </c>
      <c r="I1040" s="43"/>
      <c r="J1040" s="34">
        <v>4209.1799999999994</v>
      </c>
    </row>
    <row r="1041" spans="1:10" ht="27" customHeight="1" outlineLevel="1" x14ac:dyDescent="0.25">
      <c r="A1041" s="9" t="s">
        <v>1335</v>
      </c>
      <c r="B1041" s="35" t="s">
        <v>475</v>
      </c>
      <c r="C1041" s="44" t="s">
        <v>1326</v>
      </c>
      <c r="D1041" s="37"/>
      <c r="E1041" s="38" t="s">
        <v>1234</v>
      </c>
      <c r="F1041" s="38">
        <v>3.8439999999999999</v>
      </c>
      <c r="G1041" s="38" t="s">
        <v>1235</v>
      </c>
      <c r="H1041" s="38">
        <v>2987</v>
      </c>
      <c r="I1041" s="38">
        <v>11482.028</v>
      </c>
      <c r="J1041" s="37"/>
    </row>
    <row r="1042" spans="1:10" ht="27" customHeight="1" outlineLevel="1" x14ac:dyDescent="0.25">
      <c r="A1042" s="9" t="s">
        <v>1335</v>
      </c>
      <c r="B1042" s="35" t="s">
        <v>475</v>
      </c>
      <c r="C1042" s="44" t="s">
        <v>1250</v>
      </c>
      <c r="D1042" s="37"/>
      <c r="E1042" s="38" t="s">
        <v>1234</v>
      </c>
      <c r="F1042" s="38">
        <v>4.8049999999999995E-2</v>
      </c>
      <c r="G1042" s="38" t="s">
        <v>1235</v>
      </c>
      <c r="H1042" s="38">
        <v>225</v>
      </c>
      <c r="I1042" s="38">
        <v>10.811249999999999</v>
      </c>
      <c r="J1042" s="37"/>
    </row>
    <row r="1043" spans="1:10" ht="27" customHeight="1" outlineLevel="1" x14ac:dyDescent="0.25">
      <c r="A1043" s="9" t="s">
        <v>1335</v>
      </c>
      <c r="B1043" s="35" t="s">
        <v>475</v>
      </c>
      <c r="C1043" s="44" t="s">
        <v>1242</v>
      </c>
      <c r="D1043" s="37"/>
      <c r="E1043" s="38" t="s">
        <v>1243</v>
      </c>
      <c r="F1043" s="38">
        <v>0.14414999999999997</v>
      </c>
      <c r="G1043" s="38" t="s">
        <v>1235</v>
      </c>
      <c r="H1043" s="38">
        <v>810</v>
      </c>
      <c r="I1043" s="38">
        <v>116.76149999999998</v>
      </c>
      <c r="J1043" s="37"/>
    </row>
    <row r="1044" spans="1:10" ht="27" customHeight="1" x14ac:dyDescent="0.25">
      <c r="A1044" s="9">
        <v>5</v>
      </c>
      <c r="B1044" s="62" t="s">
        <v>477</v>
      </c>
      <c r="C1044" s="31" t="s">
        <v>478</v>
      </c>
      <c r="D1044" s="40"/>
      <c r="E1044" s="32" t="s">
        <v>11</v>
      </c>
      <c r="F1044" s="33" t="s">
        <v>1231</v>
      </c>
      <c r="G1044" s="34">
        <v>350</v>
      </c>
      <c r="H1044" s="34">
        <v>511</v>
      </c>
      <c r="I1044" s="43"/>
      <c r="J1044" s="34">
        <v>0</v>
      </c>
    </row>
    <row r="1045" spans="1:10" ht="27" customHeight="1" outlineLevel="1" x14ac:dyDescent="0.25">
      <c r="A1045" s="9" t="s">
        <v>1335</v>
      </c>
      <c r="B1045" s="35" t="s">
        <v>477</v>
      </c>
      <c r="C1045" s="44" t="s">
        <v>1326</v>
      </c>
      <c r="D1045" s="37"/>
      <c r="E1045" s="38" t="s">
        <v>1234</v>
      </c>
      <c r="F1045" s="38">
        <v>0</v>
      </c>
      <c r="G1045" s="38" t="s">
        <v>1235</v>
      </c>
      <c r="H1045" s="38">
        <v>2987</v>
      </c>
      <c r="I1045" s="38">
        <v>0</v>
      </c>
      <c r="J1045" s="37"/>
    </row>
    <row r="1046" spans="1:10" ht="27" customHeight="1" outlineLevel="1" x14ac:dyDescent="0.25">
      <c r="A1046" s="9" t="s">
        <v>1335</v>
      </c>
      <c r="B1046" s="35" t="s">
        <v>477</v>
      </c>
      <c r="C1046" s="44" t="s">
        <v>1250</v>
      </c>
      <c r="D1046" s="37"/>
      <c r="E1046" s="38" t="s">
        <v>1234</v>
      </c>
      <c r="F1046" s="38">
        <v>0</v>
      </c>
      <c r="G1046" s="38" t="s">
        <v>1235</v>
      </c>
      <c r="H1046" s="38">
        <v>225</v>
      </c>
      <c r="I1046" s="38">
        <v>0</v>
      </c>
      <c r="J1046" s="37"/>
    </row>
    <row r="1047" spans="1:10" ht="27" customHeight="1" outlineLevel="1" x14ac:dyDescent="0.25">
      <c r="A1047" s="9" t="s">
        <v>1335</v>
      </c>
      <c r="B1047" s="35" t="s">
        <v>477</v>
      </c>
      <c r="C1047" s="44" t="s">
        <v>1242</v>
      </c>
      <c r="D1047" s="37"/>
      <c r="E1047" s="38" t="s">
        <v>1243</v>
      </c>
      <c r="F1047" s="38">
        <v>0</v>
      </c>
      <c r="G1047" s="38" t="s">
        <v>1235</v>
      </c>
      <c r="H1047" s="38">
        <v>810</v>
      </c>
      <c r="I1047" s="38">
        <v>0</v>
      </c>
      <c r="J1047" s="37"/>
    </row>
    <row r="1048" spans="1:10" ht="27" customHeight="1" x14ac:dyDescent="0.25">
      <c r="A1048" s="9">
        <v>5</v>
      </c>
      <c r="B1048" s="62" t="s">
        <v>479</v>
      </c>
      <c r="C1048" s="31" t="s">
        <v>480</v>
      </c>
      <c r="D1048" s="40"/>
      <c r="E1048" s="32" t="s">
        <v>11</v>
      </c>
      <c r="F1048" s="33" t="s">
        <v>1231</v>
      </c>
      <c r="G1048" s="34">
        <v>250</v>
      </c>
      <c r="H1048" s="34">
        <v>365</v>
      </c>
      <c r="I1048" s="43"/>
      <c r="J1048" s="34">
        <v>0</v>
      </c>
    </row>
    <row r="1049" spans="1:10" ht="27" customHeight="1" outlineLevel="1" x14ac:dyDescent="0.25">
      <c r="A1049" s="9" t="s">
        <v>1335</v>
      </c>
      <c r="B1049" s="35" t="s">
        <v>479</v>
      </c>
      <c r="C1049" s="39" t="s">
        <v>1337</v>
      </c>
      <c r="D1049" s="37"/>
      <c r="E1049" s="38" t="s">
        <v>1270</v>
      </c>
      <c r="F1049" s="38">
        <v>0</v>
      </c>
      <c r="G1049" s="38" t="s">
        <v>1235</v>
      </c>
      <c r="H1049" s="38">
        <v>701</v>
      </c>
      <c r="I1049" s="38">
        <v>0</v>
      </c>
      <c r="J1049" s="37"/>
    </row>
    <row r="1050" spans="1:10" ht="27" customHeight="1" outlineLevel="1" x14ac:dyDescent="0.25">
      <c r="A1050" s="9" t="s">
        <v>1335</v>
      </c>
      <c r="B1050" s="35" t="s">
        <v>479</v>
      </c>
      <c r="C1050" s="44" t="s">
        <v>1338</v>
      </c>
      <c r="D1050" s="37"/>
      <c r="E1050" s="38" t="s">
        <v>1234</v>
      </c>
      <c r="F1050" s="38">
        <v>0</v>
      </c>
      <c r="G1050" s="38" t="s">
        <v>1235</v>
      </c>
      <c r="H1050" s="38">
        <v>1117</v>
      </c>
      <c r="I1050" s="38">
        <v>0</v>
      </c>
      <c r="J1050" s="37"/>
    </row>
    <row r="1051" spans="1:10" ht="27" customHeight="1" outlineLevel="1" x14ac:dyDescent="0.25">
      <c r="A1051" s="9" t="s">
        <v>1335</v>
      </c>
      <c r="B1051" s="35" t="s">
        <v>479</v>
      </c>
      <c r="C1051" s="44" t="s">
        <v>1339</v>
      </c>
      <c r="D1051" s="37"/>
      <c r="E1051" s="38" t="s">
        <v>1234</v>
      </c>
      <c r="F1051" s="38">
        <v>0</v>
      </c>
      <c r="G1051" s="38" t="s">
        <v>1235</v>
      </c>
      <c r="H1051" s="38">
        <v>249</v>
      </c>
      <c r="I1051" s="38">
        <v>0</v>
      </c>
      <c r="J1051" s="37"/>
    </row>
    <row r="1052" spans="1:10" ht="27" customHeight="1" outlineLevel="1" x14ac:dyDescent="0.25">
      <c r="A1052" s="9" t="s">
        <v>1335</v>
      </c>
      <c r="B1052" s="35" t="s">
        <v>479</v>
      </c>
      <c r="C1052" s="44" t="s">
        <v>1344</v>
      </c>
      <c r="D1052" s="37"/>
      <c r="E1052" s="38" t="s">
        <v>1234</v>
      </c>
      <c r="F1052" s="38" t="s">
        <v>1235</v>
      </c>
      <c r="G1052" s="38" t="s">
        <v>1235</v>
      </c>
      <c r="H1052" s="38">
        <v>1340</v>
      </c>
      <c r="I1052" s="38">
        <v>0</v>
      </c>
      <c r="J1052" s="37"/>
    </row>
    <row r="1053" spans="1:10" ht="27" customHeight="1" outlineLevel="1" x14ac:dyDescent="0.25">
      <c r="A1053" s="9" t="s">
        <v>1335</v>
      </c>
      <c r="B1053" s="35" t="s">
        <v>479</v>
      </c>
      <c r="C1053" s="44" t="s">
        <v>1341</v>
      </c>
      <c r="D1053" s="37"/>
      <c r="E1053" s="38" t="s">
        <v>1234</v>
      </c>
      <c r="F1053" s="38">
        <v>0</v>
      </c>
      <c r="G1053" s="38" t="s">
        <v>1235</v>
      </c>
      <c r="H1053" s="38">
        <v>190</v>
      </c>
      <c r="I1053" s="38">
        <v>0</v>
      </c>
      <c r="J1053" s="37"/>
    </row>
    <row r="1054" spans="1:10" ht="27" customHeight="1" outlineLevel="1" x14ac:dyDescent="0.25">
      <c r="A1054" s="9" t="s">
        <v>1335</v>
      </c>
      <c r="B1054" s="35" t="s">
        <v>479</v>
      </c>
      <c r="C1054" s="44" t="s">
        <v>1319</v>
      </c>
      <c r="D1054" s="37"/>
      <c r="E1054" s="38" t="s">
        <v>1234</v>
      </c>
      <c r="F1054" s="38" t="s">
        <v>1235</v>
      </c>
      <c r="G1054" s="38" t="s">
        <v>1235</v>
      </c>
      <c r="H1054" s="38">
        <v>138</v>
      </c>
      <c r="I1054" s="38">
        <v>0</v>
      </c>
      <c r="J1054" s="37"/>
    </row>
    <row r="1055" spans="1:10" ht="27" customHeight="1" outlineLevel="1" x14ac:dyDescent="0.25">
      <c r="A1055" s="9" t="s">
        <v>1232</v>
      </c>
      <c r="B1055" s="35" t="s">
        <v>479</v>
      </c>
      <c r="C1055" s="44" t="s">
        <v>1336</v>
      </c>
      <c r="D1055" s="37"/>
      <c r="E1055" s="38" t="s">
        <v>1234</v>
      </c>
      <c r="F1055" s="38">
        <v>0</v>
      </c>
      <c r="G1055" s="38" t="s">
        <v>1235</v>
      </c>
      <c r="H1055" s="38">
        <v>134</v>
      </c>
      <c r="I1055" s="38">
        <v>0</v>
      </c>
      <c r="J1055" s="37"/>
    </row>
    <row r="1056" spans="1:10" ht="27" customHeight="1" outlineLevel="1" x14ac:dyDescent="0.25">
      <c r="A1056" s="9" t="s">
        <v>1335</v>
      </c>
      <c r="B1056" s="35" t="s">
        <v>479</v>
      </c>
      <c r="C1056" s="65" t="s">
        <v>1252</v>
      </c>
      <c r="D1056" s="37"/>
      <c r="E1056" s="38" t="s">
        <v>1234</v>
      </c>
      <c r="F1056" s="38">
        <v>0</v>
      </c>
      <c r="G1056" s="38" t="s">
        <v>1235</v>
      </c>
      <c r="H1056" s="38">
        <v>158</v>
      </c>
      <c r="I1056" s="38">
        <v>0</v>
      </c>
      <c r="J1056" s="37"/>
    </row>
    <row r="1057" spans="1:10" ht="27" customHeight="1" x14ac:dyDescent="0.25">
      <c r="A1057" s="9">
        <v>5</v>
      </c>
      <c r="B1057" s="62" t="s">
        <v>481</v>
      </c>
      <c r="C1057" s="64" t="s">
        <v>482</v>
      </c>
      <c r="D1057" s="40"/>
      <c r="E1057" s="32" t="s">
        <v>11</v>
      </c>
      <c r="F1057" s="33">
        <v>174.78</v>
      </c>
      <c r="G1057" s="34">
        <v>50</v>
      </c>
      <c r="H1057" s="34">
        <v>73</v>
      </c>
      <c r="I1057" s="43"/>
      <c r="J1057" s="34">
        <v>12758.94</v>
      </c>
    </row>
    <row r="1058" spans="1:10" ht="27" customHeight="1" outlineLevel="1" x14ac:dyDescent="0.25">
      <c r="A1058" s="9" t="s">
        <v>1335</v>
      </c>
      <c r="B1058" s="35" t="s">
        <v>481</v>
      </c>
      <c r="C1058" s="44" t="s">
        <v>1333</v>
      </c>
      <c r="D1058" s="37"/>
      <c r="E1058" s="38" t="s">
        <v>1234</v>
      </c>
      <c r="F1058" s="38">
        <v>6.9912000000000001</v>
      </c>
      <c r="G1058" s="38" t="s">
        <v>1235</v>
      </c>
      <c r="H1058" s="38">
        <v>261</v>
      </c>
      <c r="I1058" s="38">
        <v>1824.7031999999999</v>
      </c>
      <c r="J1058" s="37"/>
    </row>
    <row r="1059" spans="1:10" ht="27" customHeight="1" outlineLevel="1" x14ac:dyDescent="0.25">
      <c r="A1059" s="9" t="s">
        <v>1335</v>
      </c>
      <c r="B1059" s="35" t="s">
        <v>481</v>
      </c>
      <c r="C1059" s="44" t="s">
        <v>1334</v>
      </c>
      <c r="D1059" s="37"/>
      <c r="E1059" s="38" t="s">
        <v>1270</v>
      </c>
      <c r="F1059" s="38">
        <v>3.4956</v>
      </c>
      <c r="G1059" s="38" t="s">
        <v>1235</v>
      </c>
      <c r="H1059" s="38">
        <v>1184</v>
      </c>
      <c r="I1059" s="38">
        <v>4138.7903999999999</v>
      </c>
      <c r="J1059" s="37"/>
    </row>
    <row r="1060" spans="1:10" ht="27" customHeight="1" outlineLevel="1" x14ac:dyDescent="0.25">
      <c r="A1060" s="9" t="s">
        <v>1335</v>
      </c>
      <c r="B1060" s="35" t="s">
        <v>481</v>
      </c>
      <c r="C1060" s="44" t="s">
        <v>1311</v>
      </c>
      <c r="D1060" s="37"/>
      <c r="E1060" s="38" t="s">
        <v>1234</v>
      </c>
      <c r="F1060" s="38">
        <v>8.7390000000000008</v>
      </c>
      <c r="G1060" s="38" t="s">
        <v>1235</v>
      </c>
      <c r="H1060" s="38">
        <v>80</v>
      </c>
      <c r="I1060" s="38">
        <v>699.12000000000012</v>
      </c>
      <c r="J1060" s="37"/>
    </row>
    <row r="1061" spans="1:10" ht="27" customHeight="1" outlineLevel="1" x14ac:dyDescent="0.25">
      <c r="A1061" s="9" t="s">
        <v>1335</v>
      </c>
      <c r="B1061" s="35" t="s">
        <v>481</v>
      </c>
      <c r="C1061" s="44" t="s">
        <v>1236</v>
      </c>
      <c r="D1061" s="37"/>
      <c r="E1061" s="38" t="s">
        <v>1234</v>
      </c>
      <c r="F1061" s="38">
        <v>1.7478</v>
      </c>
      <c r="G1061" s="38" t="s">
        <v>1235</v>
      </c>
      <c r="H1061" s="38">
        <v>1504</v>
      </c>
      <c r="I1061" s="38">
        <v>2628.6912000000002</v>
      </c>
      <c r="J1061" s="37"/>
    </row>
    <row r="1062" spans="1:10" ht="18.75" customHeight="1" x14ac:dyDescent="0.25">
      <c r="A1062" s="23"/>
      <c r="B1062" s="61" t="s">
        <v>483</v>
      </c>
      <c r="C1062" s="13" t="s">
        <v>484</v>
      </c>
      <c r="D1062" s="48"/>
      <c r="E1062" s="49"/>
      <c r="F1062" s="52"/>
      <c r="G1062" s="52"/>
      <c r="H1062" s="52"/>
      <c r="I1062" s="52" t="e">
        <v>#N/A</v>
      </c>
      <c r="J1062" s="52" t="s">
        <v>1235</v>
      </c>
    </row>
    <row r="1063" spans="1:10" ht="27" customHeight="1" x14ac:dyDescent="0.25">
      <c r="A1063" s="9">
        <v>5</v>
      </c>
      <c r="B1063" s="62" t="s">
        <v>485</v>
      </c>
      <c r="C1063" s="31" t="s">
        <v>486</v>
      </c>
      <c r="D1063" s="40"/>
      <c r="E1063" s="32" t="s">
        <v>11</v>
      </c>
      <c r="F1063" s="33" t="s">
        <v>1231</v>
      </c>
      <c r="G1063" s="34">
        <v>320</v>
      </c>
      <c r="H1063" s="34">
        <v>467</v>
      </c>
      <c r="I1063" s="43"/>
      <c r="J1063" s="34">
        <v>0</v>
      </c>
    </row>
    <row r="1064" spans="1:10" ht="27" customHeight="1" x14ac:dyDescent="0.25">
      <c r="A1064" s="9">
        <v>5</v>
      </c>
      <c r="B1064" s="62" t="s">
        <v>487</v>
      </c>
      <c r="C1064" s="31" t="s">
        <v>488</v>
      </c>
      <c r="D1064" s="40"/>
      <c r="E1064" s="32" t="s">
        <v>11</v>
      </c>
      <c r="F1064" s="33" t="s">
        <v>1231</v>
      </c>
      <c r="G1064" s="34">
        <v>900</v>
      </c>
      <c r="H1064" s="34">
        <v>1314</v>
      </c>
      <c r="I1064" s="43"/>
      <c r="J1064" s="34">
        <v>0</v>
      </c>
    </row>
    <row r="1065" spans="1:10" ht="27" customHeight="1" x14ac:dyDescent="0.25">
      <c r="A1065" s="9">
        <v>5</v>
      </c>
      <c r="B1065" s="62" t="s">
        <v>489</v>
      </c>
      <c r="C1065" s="31" t="s">
        <v>490</v>
      </c>
      <c r="D1065" s="40"/>
      <c r="E1065" s="32" t="s">
        <v>11</v>
      </c>
      <c r="F1065" s="33" t="s">
        <v>1231</v>
      </c>
      <c r="G1065" s="34">
        <v>600</v>
      </c>
      <c r="H1065" s="34">
        <v>876</v>
      </c>
      <c r="I1065" s="43"/>
      <c r="J1065" s="34">
        <v>0</v>
      </c>
    </row>
    <row r="1066" spans="1:10" ht="27" customHeight="1" x14ac:dyDescent="0.25">
      <c r="A1066" s="9">
        <v>5</v>
      </c>
      <c r="B1066" s="62" t="s">
        <v>491</v>
      </c>
      <c r="C1066" s="31" t="s">
        <v>492</v>
      </c>
      <c r="D1066" s="40"/>
      <c r="E1066" s="32" t="s">
        <v>11</v>
      </c>
      <c r="F1066" s="33" t="s">
        <v>1231</v>
      </c>
      <c r="G1066" s="34">
        <v>528</v>
      </c>
      <c r="H1066" s="34">
        <v>771</v>
      </c>
      <c r="I1066" s="43"/>
      <c r="J1066" s="34">
        <v>0</v>
      </c>
    </row>
    <row r="1067" spans="1:10" ht="27" customHeight="1" x14ac:dyDescent="0.25">
      <c r="A1067" s="9">
        <v>5</v>
      </c>
      <c r="B1067" s="62" t="s">
        <v>493</v>
      </c>
      <c r="C1067" s="31" t="s">
        <v>494</v>
      </c>
      <c r="D1067" s="40"/>
      <c r="E1067" s="32" t="s">
        <v>11</v>
      </c>
      <c r="F1067" s="33" t="s">
        <v>1231</v>
      </c>
      <c r="G1067" s="34">
        <v>1000</v>
      </c>
      <c r="H1067" s="34">
        <v>1460</v>
      </c>
      <c r="I1067" s="43"/>
      <c r="J1067" s="34">
        <v>0</v>
      </c>
    </row>
    <row r="1068" spans="1:10" ht="27" customHeight="1" x14ac:dyDescent="0.25">
      <c r="A1068" s="9">
        <v>5</v>
      </c>
      <c r="B1068" s="62" t="s">
        <v>495</v>
      </c>
      <c r="C1068" s="31" t="s">
        <v>496</v>
      </c>
      <c r="D1068" s="40"/>
      <c r="E1068" s="32" t="s">
        <v>11</v>
      </c>
      <c r="F1068" s="33" t="s">
        <v>1231</v>
      </c>
      <c r="G1068" s="34">
        <v>900</v>
      </c>
      <c r="H1068" s="34">
        <v>1314</v>
      </c>
      <c r="I1068" s="43"/>
      <c r="J1068" s="34">
        <v>0</v>
      </c>
    </row>
    <row r="1069" spans="1:10" ht="27" customHeight="1" x14ac:dyDescent="0.25">
      <c r="A1069" s="9">
        <v>5</v>
      </c>
      <c r="B1069" s="62" t="s">
        <v>497</v>
      </c>
      <c r="C1069" s="31" t="s">
        <v>498</v>
      </c>
      <c r="D1069" s="40"/>
      <c r="E1069" s="32" t="s">
        <v>11</v>
      </c>
      <c r="F1069" s="33" t="s">
        <v>1231</v>
      </c>
      <c r="G1069" s="34">
        <v>3000</v>
      </c>
      <c r="H1069" s="34">
        <v>4380</v>
      </c>
      <c r="I1069" s="43"/>
      <c r="J1069" s="34">
        <v>0</v>
      </c>
    </row>
    <row r="1070" spans="1:10" ht="27" customHeight="1" x14ac:dyDescent="0.25">
      <c r="A1070" s="9">
        <v>5</v>
      </c>
      <c r="B1070" s="62" t="s">
        <v>499</v>
      </c>
      <c r="C1070" s="31" t="s">
        <v>500</v>
      </c>
      <c r="D1070" s="40"/>
      <c r="E1070" s="32" t="s">
        <v>31</v>
      </c>
      <c r="F1070" s="33" t="s">
        <v>1231</v>
      </c>
      <c r="G1070" s="34">
        <v>400</v>
      </c>
      <c r="H1070" s="34">
        <v>584</v>
      </c>
      <c r="I1070" s="43"/>
      <c r="J1070" s="34">
        <v>0</v>
      </c>
    </row>
    <row r="1071" spans="1:10" ht="27" customHeight="1" outlineLevel="1" x14ac:dyDescent="0.25">
      <c r="A1071" s="9" t="s">
        <v>1335</v>
      </c>
      <c r="B1071" s="35" t="s">
        <v>499</v>
      </c>
      <c r="C1071" s="44" t="s">
        <v>1352</v>
      </c>
      <c r="D1071" s="37"/>
      <c r="E1071" s="38" t="s">
        <v>1234</v>
      </c>
      <c r="F1071" s="38">
        <v>0</v>
      </c>
      <c r="G1071" s="38" t="s">
        <v>1235</v>
      </c>
      <c r="H1071" s="38">
        <v>830</v>
      </c>
      <c r="I1071" s="38">
        <v>0</v>
      </c>
      <c r="J1071" s="37"/>
    </row>
    <row r="1072" spans="1:10" ht="27" customHeight="1" outlineLevel="1" x14ac:dyDescent="0.25">
      <c r="A1072" s="9" t="s">
        <v>1335</v>
      </c>
      <c r="B1072" s="35" t="s">
        <v>499</v>
      </c>
      <c r="C1072" s="44" t="s">
        <v>1358</v>
      </c>
      <c r="D1072" s="37"/>
      <c r="E1072" s="38" t="e">
        <v>#N/A</v>
      </c>
      <c r="F1072" s="38">
        <v>0</v>
      </c>
      <c r="G1072" s="38" t="s">
        <v>1235</v>
      </c>
      <c r="H1072" s="38" t="e">
        <v>#N/A</v>
      </c>
      <c r="I1072" s="38" t="e">
        <v>#N/A</v>
      </c>
      <c r="J1072" s="37"/>
    </row>
    <row r="1073" spans="1:10" ht="27" customHeight="1" outlineLevel="1" x14ac:dyDescent="0.25">
      <c r="A1073" s="9" t="s">
        <v>1335</v>
      </c>
      <c r="B1073" s="35" t="s">
        <v>499</v>
      </c>
      <c r="C1073" s="44" t="s">
        <v>1359</v>
      </c>
      <c r="D1073" s="37"/>
      <c r="E1073" s="38" t="s">
        <v>1234</v>
      </c>
      <c r="F1073" s="38">
        <v>0</v>
      </c>
      <c r="G1073" s="38" t="s">
        <v>1235</v>
      </c>
      <c r="H1073" s="38">
        <v>2527</v>
      </c>
      <c r="I1073" s="38">
        <v>0</v>
      </c>
      <c r="J1073" s="37"/>
    </row>
    <row r="1074" spans="1:10" ht="27" customHeight="1" x14ac:dyDescent="0.25">
      <c r="A1074" s="9">
        <v>5</v>
      </c>
      <c r="B1074" s="62" t="s">
        <v>501</v>
      </c>
      <c r="C1074" s="31" t="s">
        <v>502</v>
      </c>
      <c r="D1074" s="40"/>
      <c r="E1074" s="32" t="s">
        <v>31</v>
      </c>
      <c r="F1074" s="33" t="s">
        <v>1231</v>
      </c>
      <c r="G1074" s="34">
        <v>200</v>
      </c>
      <c r="H1074" s="34">
        <v>292</v>
      </c>
      <c r="I1074" s="43"/>
      <c r="J1074" s="34">
        <v>0</v>
      </c>
    </row>
    <row r="1075" spans="1:10" ht="27" customHeight="1" outlineLevel="1" x14ac:dyDescent="0.25">
      <c r="A1075" s="9" t="s">
        <v>1335</v>
      </c>
      <c r="B1075" s="35" t="s">
        <v>501</v>
      </c>
      <c r="C1075" s="44" t="s">
        <v>1333</v>
      </c>
      <c r="D1075" s="37"/>
      <c r="E1075" s="38" t="s">
        <v>1234</v>
      </c>
      <c r="F1075" s="38">
        <v>0</v>
      </c>
      <c r="G1075" s="38" t="s">
        <v>1235</v>
      </c>
      <c r="H1075" s="38">
        <v>261</v>
      </c>
      <c r="I1075" s="38">
        <v>0</v>
      </c>
      <c r="J1075" s="37"/>
    </row>
    <row r="1076" spans="1:10" ht="27" customHeight="1" outlineLevel="1" x14ac:dyDescent="0.25">
      <c r="A1076" s="9" t="s">
        <v>1335</v>
      </c>
      <c r="B1076" s="35" t="s">
        <v>501</v>
      </c>
      <c r="C1076" s="44" t="s">
        <v>1311</v>
      </c>
      <c r="D1076" s="37"/>
      <c r="E1076" s="38" t="s">
        <v>1234</v>
      </c>
      <c r="F1076" s="38">
        <v>0</v>
      </c>
      <c r="G1076" s="38" t="s">
        <v>1235</v>
      </c>
      <c r="H1076" s="38">
        <v>80</v>
      </c>
      <c r="I1076" s="38">
        <v>0</v>
      </c>
      <c r="J1076" s="37"/>
    </row>
    <row r="1077" spans="1:10" ht="27" customHeight="1" outlineLevel="1" x14ac:dyDescent="0.25">
      <c r="A1077" s="9" t="s">
        <v>1335</v>
      </c>
      <c r="B1077" s="35" t="s">
        <v>501</v>
      </c>
      <c r="C1077" s="39" t="s">
        <v>1237</v>
      </c>
      <c r="D1077" s="37"/>
      <c r="E1077" s="38" t="s">
        <v>1234</v>
      </c>
      <c r="F1077" s="38">
        <v>0</v>
      </c>
      <c r="G1077" s="38" t="s">
        <v>1235</v>
      </c>
      <c r="H1077" s="38">
        <v>388</v>
      </c>
      <c r="I1077" s="38">
        <v>0</v>
      </c>
      <c r="J1077" s="37"/>
    </row>
    <row r="1078" spans="1:10" ht="27" customHeight="1" outlineLevel="1" x14ac:dyDescent="0.25">
      <c r="A1078" s="9" t="s">
        <v>1335</v>
      </c>
      <c r="B1078" s="35" t="s">
        <v>501</v>
      </c>
      <c r="C1078" s="39" t="s">
        <v>1314</v>
      </c>
      <c r="D1078" s="37"/>
      <c r="E1078" s="38" t="s">
        <v>1234</v>
      </c>
      <c r="F1078" s="38">
        <v>0</v>
      </c>
      <c r="G1078" s="38" t="s">
        <v>1235</v>
      </c>
      <c r="H1078" s="38">
        <v>2160</v>
      </c>
      <c r="I1078" s="38">
        <v>0</v>
      </c>
      <c r="J1078" s="37"/>
    </row>
    <row r="1079" spans="1:10" ht="27" customHeight="1" outlineLevel="1" x14ac:dyDescent="0.25">
      <c r="A1079" s="9" t="s">
        <v>1335</v>
      </c>
      <c r="B1079" s="35" t="s">
        <v>501</v>
      </c>
      <c r="C1079" s="44" t="s">
        <v>1337</v>
      </c>
      <c r="D1079" s="37"/>
      <c r="E1079" s="38" t="s">
        <v>1270</v>
      </c>
      <c r="F1079" s="38">
        <v>0</v>
      </c>
      <c r="G1079" s="38" t="s">
        <v>1235</v>
      </c>
      <c r="H1079" s="38">
        <v>701</v>
      </c>
      <c r="I1079" s="38">
        <v>0</v>
      </c>
      <c r="J1079" s="37"/>
    </row>
    <row r="1080" spans="1:10" ht="27" customHeight="1" outlineLevel="1" x14ac:dyDescent="0.25">
      <c r="A1080" s="9" t="s">
        <v>1335</v>
      </c>
      <c r="B1080" s="35" t="s">
        <v>501</v>
      </c>
      <c r="C1080" s="44" t="s">
        <v>1338</v>
      </c>
      <c r="D1080" s="37"/>
      <c r="E1080" s="38" t="s">
        <v>1234</v>
      </c>
      <c r="F1080" s="38">
        <v>0</v>
      </c>
      <c r="G1080" s="38" t="s">
        <v>1235</v>
      </c>
      <c r="H1080" s="38">
        <v>1117</v>
      </c>
      <c r="I1080" s="38">
        <v>0</v>
      </c>
      <c r="J1080" s="37"/>
    </row>
    <row r="1081" spans="1:10" ht="27" customHeight="1" outlineLevel="1" x14ac:dyDescent="0.25">
      <c r="A1081" s="9" t="s">
        <v>1335</v>
      </c>
      <c r="B1081" s="35" t="s">
        <v>501</v>
      </c>
      <c r="C1081" s="44" t="s">
        <v>1252</v>
      </c>
      <c r="D1081" s="37"/>
      <c r="E1081" s="38" t="s">
        <v>1234</v>
      </c>
      <c r="F1081" s="38">
        <v>0</v>
      </c>
      <c r="G1081" s="38" t="s">
        <v>1235</v>
      </c>
      <c r="H1081" s="38">
        <v>158</v>
      </c>
      <c r="I1081" s="38">
        <v>0</v>
      </c>
      <c r="J1081" s="37"/>
    </row>
    <row r="1082" spans="1:10" ht="27" customHeight="1" outlineLevel="1" x14ac:dyDescent="0.25">
      <c r="A1082" s="9" t="s">
        <v>1335</v>
      </c>
      <c r="B1082" s="35" t="s">
        <v>501</v>
      </c>
      <c r="C1082" s="44" t="s">
        <v>1309</v>
      </c>
      <c r="D1082" s="37"/>
      <c r="E1082" s="38" t="s">
        <v>1234</v>
      </c>
      <c r="F1082" s="38">
        <v>0</v>
      </c>
      <c r="G1082" s="38" t="s">
        <v>1235</v>
      </c>
      <c r="H1082" s="38">
        <v>2354</v>
      </c>
      <c r="I1082" s="38">
        <v>0</v>
      </c>
      <c r="J1082" s="37"/>
    </row>
    <row r="1083" spans="1:10" ht="27" customHeight="1" outlineLevel="1" x14ac:dyDescent="0.25">
      <c r="A1083" s="9" t="s">
        <v>1335</v>
      </c>
      <c r="B1083" s="35" t="s">
        <v>501</v>
      </c>
      <c r="C1083" s="72" t="s">
        <v>1257</v>
      </c>
      <c r="D1083" s="37"/>
      <c r="E1083" s="38" t="s">
        <v>1234</v>
      </c>
      <c r="F1083" s="38">
        <v>0</v>
      </c>
      <c r="G1083" s="38" t="s">
        <v>1235</v>
      </c>
      <c r="H1083" s="38">
        <v>3104</v>
      </c>
      <c r="I1083" s="38">
        <v>0</v>
      </c>
      <c r="J1083" s="37"/>
    </row>
    <row r="1084" spans="1:10" ht="18.75" customHeight="1" x14ac:dyDescent="0.25">
      <c r="A1084" s="23"/>
      <c r="B1084" s="61" t="s">
        <v>503</v>
      </c>
      <c r="C1084" s="16" t="s">
        <v>504</v>
      </c>
      <c r="D1084" s="48"/>
      <c r="E1084" s="49"/>
      <c r="F1084" s="50" t="s">
        <v>1230</v>
      </c>
      <c r="G1084" s="52"/>
      <c r="H1084" s="52"/>
      <c r="I1084" s="50" t="s">
        <v>1230</v>
      </c>
      <c r="J1084" s="50" t="s">
        <v>1230</v>
      </c>
    </row>
    <row r="1085" spans="1:10" ht="27" customHeight="1" x14ac:dyDescent="0.25">
      <c r="A1085" s="9">
        <v>6</v>
      </c>
      <c r="B1085" s="62" t="s">
        <v>505</v>
      </c>
      <c r="C1085" s="31" t="s">
        <v>1183</v>
      </c>
      <c r="D1085" s="40"/>
      <c r="E1085" s="32" t="s">
        <v>11</v>
      </c>
      <c r="F1085" s="33" t="s">
        <v>1231</v>
      </c>
      <c r="G1085" s="34">
        <v>950</v>
      </c>
      <c r="H1085" s="34">
        <v>1387</v>
      </c>
      <c r="I1085" s="43"/>
      <c r="J1085" s="34">
        <v>0</v>
      </c>
    </row>
    <row r="1086" spans="1:10" ht="27" customHeight="1" outlineLevel="1" x14ac:dyDescent="0.25">
      <c r="A1086" s="9" t="s">
        <v>1405</v>
      </c>
      <c r="B1086" s="35" t="s">
        <v>505</v>
      </c>
      <c r="C1086" s="73" t="s">
        <v>1439</v>
      </c>
      <c r="D1086" s="37"/>
      <c r="E1086" s="38" t="s">
        <v>1234</v>
      </c>
      <c r="F1086" s="38" t="s">
        <v>1235</v>
      </c>
      <c r="G1086" s="38" t="s">
        <v>1235</v>
      </c>
      <c r="H1086" s="38">
        <v>2536</v>
      </c>
      <c r="I1086" s="38">
        <v>0</v>
      </c>
      <c r="J1086" s="37"/>
    </row>
    <row r="1087" spans="1:10" ht="27" customHeight="1" outlineLevel="1" x14ac:dyDescent="0.25">
      <c r="A1087" s="9" t="s">
        <v>1405</v>
      </c>
      <c r="B1087" s="35" t="s">
        <v>505</v>
      </c>
      <c r="C1087" s="39" t="s">
        <v>1440</v>
      </c>
      <c r="D1087" s="37"/>
      <c r="E1087" s="38" t="s">
        <v>1243</v>
      </c>
      <c r="F1087" s="38">
        <v>0</v>
      </c>
      <c r="G1087" s="38" t="s">
        <v>1235</v>
      </c>
      <c r="H1087" s="38">
        <v>453</v>
      </c>
      <c r="I1087" s="38">
        <v>0</v>
      </c>
      <c r="J1087" s="37"/>
    </row>
    <row r="1088" spans="1:10" ht="27" customHeight="1" outlineLevel="1" x14ac:dyDescent="0.25">
      <c r="A1088" s="9" t="s">
        <v>1405</v>
      </c>
      <c r="B1088" s="35" t="s">
        <v>505</v>
      </c>
      <c r="C1088" s="73" t="s">
        <v>1441</v>
      </c>
      <c r="D1088" s="37"/>
      <c r="E1088" s="38" t="s">
        <v>1243</v>
      </c>
      <c r="F1088" s="38">
        <v>0</v>
      </c>
      <c r="G1088" s="38" t="s">
        <v>1235</v>
      </c>
      <c r="H1088" s="38">
        <v>312</v>
      </c>
      <c r="I1088" s="38">
        <v>0</v>
      </c>
      <c r="J1088" s="37"/>
    </row>
    <row r="1089" spans="1:10" ht="27" customHeight="1" outlineLevel="1" x14ac:dyDescent="0.25">
      <c r="A1089" s="9" t="s">
        <v>1405</v>
      </c>
      <c r="B1089" s="35" t="s">
        <v>505</v>
      </c>
      <c r="C1089" s="39" t="s">
        <v>1442</v>
      </c>
      <c r="D1089" s="37"/>
      <c r="E1089" s="38" t="s">
        <v>1243</v>
      </c>
      <c r="F1089" s="38" t="s">
        <v>1235</v>
      </c>
      <c r="G1089" s="38" t="s">
        <v>1235</v>
      </c>
      <c r="H1089" s="38">
        <v>441</v>
      </c>
      <c r="I1089" s="38">
        <v>0</v>
      </c>
      <c r="J1089" s="37"/>
    </row>
    <row r="1090" spans="1:10" ht="27" customHeight="1" outlineLevel="1" x14ac:dyDescent="0.25">
      <c r="A1090" s="9" t="s">
        <v>1405</v>
      </c>
      <c r="B1090" s="35" t="s">
        <v>505</v>
      </c>
      <c r="C1090" s="73" t="s">
        <v>1443</v>
      </c>
      <c r="D1090" s="37"/>
      <c r="E1090" s="38" t="s">
        <v>1234</v>
      </c>
      <c r="F1090" s="38">
        <v>0</v>
      </c>
      <c r="G1090" s="38" t="s">
        <v>1235</v>
      </c>
      <c r="H1090" s="38">
        <v>110</v>
      </c>
      <c r="I1090" s="38">
        <v>0</v>
      </c>
      <c r="J1090" s="37"/>
    </row>
    <row r="1091" spans="1:10" ht="27" customHeight="1" outlineLevel="1" x14ac:dyDescent="0.25">
      <c r="A1091" s="9" t="s">
        <v>1405</v>
      </c>
      <c r="B1091" s="35" t="s">
        <v>505</v>
      </c>
      <c r="C1091" s="73" t="s">
        <v>1237</v>
      </c>
      <c r="D1091" s="37"/>
      <c r="E1091" s="38" t="s">
        <v>1234</v>
      </c>
      <c r="F1091" s="38">
        <v>0</v>
      </c>
      <c r="G1091" s="38" t="s">
        <v>1235</v>
      </c>
      <c r="H1091" s="38">
        <v>388</v>
      </c>
      <c r="I1091" s="38">
        <v>0</v>
      </c>
      <c r="J1091" s="37"/>
    </row>
    <row r="1092" spans="1:10" ht="27" customHeight="1" x14ac:dyDescent="0.25">
      <c r="A1092" s="9">
        <v>6</v>
      </c>
      <c r="B1092" s="62" t="s">
        <v>506</v>
      </c>
      <c r="C1092" s="31" t="s">
        <v>1184</v>
      </c>
      <c r="D1092" s="40"/>
      <c r="E1092" s="32" t="s">
        <v>11</v>
      </c>
      <c r="F1092" s="33" t="s">
        <v>1231</v>
      </c>
      <c r="G1092" s="34">
        <v>1100</v>
      </c>
      <c r="H1092" s="34">
        <v>1606</v>
      </c>
      <c r="I1092" s="43"/>
      <c r="J1092" s="34">
        <v>0</v>
      </c>
    </row>
    <row r="1093" spans="1:10" ht="27" customHeight="1" outlineLevel="1" x14ac:dyDescent="0.25">
      <c r="A1093" s="9" t="s">
        <v>1405</v>
      </c>
      <c r="B1093" s="35" t="s">
        <v>506</v>
      </c>
      <c r="C1093" s="73" t="s">
        <v>1439</v>
      </c>
      <c r="D1093" s="37"/>
      <c r="E1093" s="38" t="s">
        <v>1234</v>
      </c>
      <c r="F1093" s="38" t="s">
        <v>1235</v>
      </c>
      <c r="G1093" s="38" t="s">
        <v>1235</v>
      </c>
      <c r="H1093" s="38">
        <v>2536</v>
      </c>
      <c r="I1093" s="38">
        <v>0</v>
      </c>
      <c r="J1093" s="37"/>
    </row>
    <row r="1094" spans="1:10" ht="27" customHeight="1" outlineLevel="1" x14ac:dyDescent="0.25">
      <c r="A1094" s="9" t="s">
        <v>1405</v>
      </c>
      <c r="B1094" s="35" t="s">
        <v>506</v>
      </c>
      <c r="C1094" s="39" t="s">
        <v>1440</v>
      </c>
      <c r="D1094" s="37"/>
      <c r="E1094" s="38" t="s">
        <v>1243</v>
      </c>
      <c r="F1094" s="38">
        <v>0</v>
      </c>
      <c r="G1094" s="38" t="s">
        <v>1235</v>
      </c>
      <c r="H1094" s="38">
        <v>453</v>
      </c>
      <c r="I1094" s="38">
        <v>0</v>
      </c>
      <c r="J1094" s="37"/>
    </row>
    <row r="1095" spans="1:10" ht="27" customHeight="1" outlineLevel="1" x14ac:dyDescent="0.25">
      <c r="A1095" s="9" t="s">
        <v>1405</v>
      </c>
      <c r="B1095" s="35" t="s">
        <v>506</v>
      </c>
      <c r="C1095" s="73" t="s">
        <v>1441</v>
      </c>
      <c r="D1095" s="37"/>
      <c r="E1095" s="38" t="s">
        <v>1243</v>
      </c>
      <c r="F1095" s="38">
        <v>0</v>
      </c>
      <c r="G1095" s="38" t="s">
        <v>1235</v>
      </c>
      <c r="H1095" s="38">
        <v>312</v>
      </c>
      <c r="I1095" s="38">
        <v>0</v>
      </c>
      <c r="J1095" s="37"/>
    </row>
    <row r="1096" spans="1:10" ht="27" customHeight="1" outlineLevel="1" x14ac:dyDescent="0.25">
      <c r="A1096" s="9" t="s">
        <v>1405</v>
      </c>
      <c r="B1096" s="35" t="s">
        <v>506</v>
      </c>
      <c r="C1096" s="39" t="s">
        <v>1442</v>
      </c>
      <c r="D1096" s="37"/>
      <c r="E1096" s="38" t="s">
        <v>1243</v>
      </c>
      <c r="F1096" s="38" t="s">
        <v>1235</v>
      </c>
      <c r="G1096" s="38" t="s">
        <v>1235</v>
      </c>
      <c r="H1096" s="38">
        <v>441</v>
      </c>
      <c r="I1096" s="38">
        <v>0</v>
      </c>
      <c r="J1096" s="37"/>
    </row>
    <row r="1097" spans="1:10" ht="27" customHeight="1" outlineLevel="1" x14ac:dyDescent="0.25">
      <c r="A1097" s="9" t="s">
        <v>1405</v>
      </c>
      <c r="B1097" s="35" t="s">
        <v>506</v>
      </c>
      <c r="C1097" s="73" t="s">
        <v>1443</v>
      </c>
      <c r="D1097" s="37"/>
      <c r="E1097" s="38" t="s">
        <v>1234</v>
      </c>
      <c r="F1097" s="38">
        <v>0</v>
      </c>
      <c r="G1097" s="38" t="s">
        <v>1235</v>
      </c>
      <c r="H1097" s="38">
        <v>110</v>
      </c>
      <c r="I1097" s="38">
        <v>0</v>
      </c>
      <c r="J1097" s="37"/>
    </row>
    <row r="1098" spans="1:10" ht="27" customHeight="1" outlineLevel="1" x14ac:dyDescent="0.25">
      <c r="A1098" s="9" t="s">
        <v>1405</v>
      </c>
      <c r="B1098" s="35" t="s">
        <v>506</v>
      </c>
      <c r="C1098" s="73" t="s">
        <v>1237</v>
      </c>
      <c r="D1098" s="37"/>
      <c r="E1098" s="38" t="s">
        <v>1234</v>
      </c>
      <c r="F1098" s="38">
        <v>0</v>
      </c>
      <c r="G1098" s="38" t="s">
        <v>1235</v>
      </c>
      <c r="H1098" s="38">
        <v>388</v>
      </c>
      <c r="I1098" s="38">
        <v>0</v>
      </c>
      <c r="J1098" s="37"/>
    </row>
    <row r="1099" spans="1:10" ht="27" customHeight="1" x14ac:dyDescent="0.25">
      <c r="A1099" s="9">
        <v>6</v>
      </c>
      <c r="B1099" s="62" t="s">
        <v>507</v>
      </c>
      <c r="C1099" s="31" t="s">
        <v>1185</v>
      </c>
      <c r="D1099" s="40"/>
      <c r="E1099" s="32" t="s">
        <v>11</v>
      </c>
      <c r="F1099" s="33" t="s">
        <v>1231</v>
      </c>
      <c r="G1099" s="34">
        <v>1400</v>
      </c>
      <c r="H1099" s="34">
        <v>2044</v>
      </c>
      <c r="I1099" s="43"/>
      <c r="J1099" s="34">
        <v>0</v>
      </c>
    </row>
    <row r="1100" spans="1:10" ht="27" customHeight="1" outlineLevel="1" x14ac:dyDescent="0.25">
      <c r="A1100" s="9" t="s">
        <v>1405</v>
      </c>
      <c r="B1100" s="35" t="s">
        <v>507</v>
      </c>
      <c r="C1100" s="73" t="s">
        <v>1439</v>
      </c>
      <c r="D1100" s="37"/>
      <c r="E1100" s="38" t="s">
        <v>1234</v>
      </c>
      <c r="F1100" s="38" t="s">
        <v>1235</v>
      </c>
      <c r="G1100" s="38" t="s">
        <v>1235</v>
      </c>
      <c r="H1100" s="38">
        <v>2536</v>
      </c>
      <c r="I1100" s="38">
        <v>0</v>
      </c>
      <c r="J1100" s="37"/>
    </row>
    <row r="1101" spans="1:10" ht="27" customHeight="1" outlineLevel="1" x14ac:dyDescent="0.25">
      <c r="A1101" s="9" t="s">
        <v>1405</v>
      </c>
      <c r="B1101" s="35" t="s">
        <v>507</v>
      </c>
      <c r="C1101" s="39" t="s">
        <v>1440</v>
      </c>
      <c r="D1101" s="37"/>
      <c r="E1101" s="38" t="s">
        <v>1243</v>
      </c>
      <c r="F1101" s="38">
        <v>0</v>
      </c>
      <c r="G1101" s="38" t="s">
        <v>1235</v>
      </c>
      <c r="H1101" s="38">
        <v>453</v>
      </c>
      <c r="I1101" s="38">
        <v>0</v>
      </c>
      <c r="J1101" s="37"/>
    </row>
    <row r="1102" spans="1:10" ht="27" customHeight="1" outlineLevel="1" x14ac:dyDescent="0.25">
      <c r="A1102" s="9" t="s">
        <v>1405</v>
      </c>
      <c r="B1102" s="35" t="s">
        <v>507</v>
      </c>
      <c r="C1102" s="73" t="s">
        <v>1441</v>
      </c>
      <c r="D1102" s="37"/>
      <c r="E1102" s="38" t="s">
        <v>1243</v>
      </c>
      <c r="F1102" s="38">
        <v>0</v>
      </c>
      <c r="G1102" s="38" t="s">
        <v>1235</v>
      </c>
      <c r="H1102" s="38">
        <v>312</v>
      </c>
      <c r="I1102" s="38">
        <v>0</v>
      </c>
      <c r="J1102" s="37"/>
    </row>
    <row r="1103" spans="1:10" ht="27" customHeight="1" outlineLevel="1" x14ac:dyDescent="0.25">
      <c r="A1103" s="9" t="s">
        <v>1405</v>
      </c>
      <c r="B1103" s="35" t="s">
        <v>507</v>
      </c>
      <c r="C1103" s="39" t="s">
        <v>1442</v>
      </c>
      <c r="D1103" s="37"/>
      <c r="E1103" s="38" t="s">
        <v>1243</v>
      </c>
      <c r="F1103" s="38" t="s">
        <v>1235</v>
      </c>
      <c r="G1103" s="38" t="s">
        <v>1235</v>
      </c>
      <c r="H1103" s="38">
        <v>441</v>
      </c>
      <c r="I1103" s="38">
        <v>0</v>
      </c>
      <c r="J1103" s="37"/>
    </row>
    <row r="1104" spans="1:10" ht="27" customHeight="1" outlineLevel="1" x14ac:dyDescent="0.25">
      <c r="A1104" s="9" t="s">
        <v>1405</v>
      </c>
      <c r="B1104" s="35" t="s">
        <v>507</v>
      </c>
      <c r="C1104" s="73" t="s">
        <v>1443</v>
      </c>
      <c r="D1104" s="37"/>
      <c r="E1104" s="38" t="s">
        <v>1234</v>
      </c>
      <c r="F1104" s="38">
        <v>0</v>
      </c>
      <c r="G1104" s="38" t="s">
        <v>1235</v>
      </c>
      <c r="H1104" s="38">
        <v>110</v>
      </c>
      <c r="I1104" s="38">
        <v>0</v>
      </c>
      <c r="J1104" s="37"/>
    </row>
    <row r="1105" spans="1:10" ht="27" customHeight="1" outlineLevel="1" x14ac:dyDescent="0.25">
      <c r="A1105" s="9" t="s">
        <v>1405</v>
      </c>
      <c r="B1105" s="35" t="s">
        <v>507</v>
      </c>
      <c r="C1105" s="73" t="s">
        <v>1237</v>
      </c>
      <c r="D1105" s="37"/>
      <c r="E1105" s="38" t="s">
        <v>1234</v>
      </c>
      <c r="F1105" s="38">
        <v>0</v>
      </c>
      <c r="G1105" s="38" t="s">
        <v>1235</v>
      </c>
      <c r="H1105" s="38">
        <v>388</v>
      </c>
      <c r="I1105" s="38">
        <v>0</v>
      </c>
      <c r="J1105" s="37"/>
    </row>
    <row r="1106" spans="1:10" ht="27" customHeight="1" x14ac:dyDescent="0.25">
      <c r="A1106" s="9">
        <v>6</v>
      </c>
      <c r="B1106" s="62" t="s">
        <v>508</v>
      </c>
      <c r="C1106" s="31" t="s">
        <v>1186</v>
      </c>
      <c r="D1106" s="40"/>
      <c r="E1106" s="32" t="s">
        <v>11</v>
      </c>
      <c r="F1106" s="33" t="s">
        <v>1231</v>
      </c>
      <c r="G1106" s="34">
        <v>1300</v>
      </c>
      <c r="H1106" s="34">
        <v>1898</v>
      </c>
      <c r="I1106" s="43"/>
      <c r="J1106" s="34">
        <v>0</v>
      </c>
    </row>
    <row r="1107" spans="1:10" ht="27" customHeight="1" outlineLevel="1" x14ac:dyDescent="0.25">
      <c r="A1107" s="9" t="s">
        <v>1405</v>
      </c>
      <c r="B1107" s="35" t="s">
        <v>508</v>
      </c>
      <c r="C1107" s="73" t="s">
        <v>1439</v>
      </c>
      <c r="D1107" s="37"/>
      <c r="E1107" s="38" t="s">
        <v>1234</v>
      </c>
      <c r="F1107" s="38" t="s">
        <v>1235</v>
      </c>
      <c r="G1107" s="38" t="s">
        <v>1235</v>
      </c>
      <c r="H1107" s="38">
        <v>2536</v>
      </c>
      <c r="I1107" s="38">
        <v>0</v>
      </c>
      <c r="J1107" s="37"/>
    </row>
    <row r="1108" spans="1:10" ht="27" customHeight="1" outlineLevel="1" x14ac:dyDescent="0.25">
      <c r="A1108" s="9" t="s">
        <v>1405</v>
      </c>
      <c r="B1108" s="35" t="s">
        <v>508</v>
      </c>
      <c r="C1108" s="39" t="s">
        <v>1440</v>
      </c>
      <c r="D1108" s="37"/>
      <c r="E1108" s="38" t="s">
        <v>1243</v>
      </c>
      <c r="F1108" s="38">
        <v>0</v>
      </c>
      <c r="G1108" s="38" t="s">
        <v>1235</v>
      </c>
      <c r="H1108" s="38">
        <v>453</v>
      </c>
      <c r="I1108" s="38">
        <v>0</v>
      </c>
      <c r="J1108" s="37"/>
    </row>
    <row r="1109" spans="1:10" ht="27" customHeight="1" outlineLevel="1" x14ac:dyDescent="0.25">
      <c r="A1109" s="9" t="s">
        <v>1405</v>
      </c>
      <c r="B1109" s="35" t="s">
        <v>508</v>
      </c>
      <c r="C1109" s="73" t="s">
        <v>1441</v>
      </c>
      <c r="D1109" s="37"/>
      <c r="E1109" s="38" t="s">
        <v>1243</v>
      </c>
      <c r="F1109" s="38">
        <v>0</v>
      </c>
      <c r="G1109" s="38" t="s">
        <v>1235</v>
      </c>
      <c r="H1109" s="38">
        <v>312</v>
      </c>
      <c r="I1109" s="38">
        <v>0</v>
      </c>
      <c r="J1109" s="37"/>
    </row>
    <row r="1110" spans="1:10" ht="27" customHeight="1" outlineLevel="1" x14ac:dyDescent="0.25">
      <c r="A1110" s="9" t="s">
        <v>1405</v>
      </c>
      <c r="B1110" s="35" t="s">
        <v>508</v>
      </c>
      <c r="C1110" s="39" t="s">
        <v>1442</v>
      </c>
      <c r="D1110" s="37"/>
      <c r="E1110" s="38" t="s">
        <v>1243</v>
      </c>
      <c r="F1110" s="38" t="s">
        <v>1235</v>
      </c>
      <c r="G1110" s="38" t="s">
        <v>1235</v>
      </c>
      <c r="H1110" s="38">
        <v>441</v>
      </c>
      <c r="I1110" s="38">
        <v>0</v>
      </c>
      <c r="J1110" s="37"/>
    </row>
    <row r="1111" spans="1:10" ht="27" customHeight="1" outlineLevel="1" x14ac:dyDescent="0.25">
      <c r="A1111" s="9" t="s">
        <v>1405</v>
      </c>
      <c r="B1111" s="35" t="s">
        <v>508</v>
      </c>
      <c r="C1111" s="73" t="s">
        <v>1443</v>
      </c>
      <c r="D1111" s="37"/>
      <c r="E1111" s="38" t="s">
        <v>1234</v>
      </c>
      <c r="F1111" s="38">
        <v>0</v>
      </c>
      <c r="G1111" s="38" t="s">
        <v>1235</v>
      </c>
      <c r="H1111" s="38">
        <v>110</v>
      </c>
      <c r="I1111" s="38">
        <v>0</v>
      </c>
      <c r="J1111" s="37"/>
    </row>
    <row r="1112" spans="1:10" ht="27" customHeight="1" outlineLevel="1" x14ac:dyDescent="0.25">
      <c r="A1112" s="9" t="s">
        <v>1405</v>
      </c>
      <c r="B1112" s="35" t="s">
        <v>508</v>
      </c>
      <c r="C1112" s="73" t="s">
        <v>1237</v>
      </c>
      <c r="D1112" s="37"/>
      <c r="E1112" s="38" t="s">
        <v>1234</v>
      </c>
      <c r="F1112" s="38">
        <v>0</v>
      </c>
      <c r="G1112" s="38" t="s">
        <v>1235</v>
      </c>
      <c r="H1112" s="38">
        <v>388</v>
      </c>
      <c r="I1112" s="38">
        <v>0</v>
      </c>
      <c r="J1112" s="37"/>
    </row>
    <row r="1113" spans="1:10" ht="27" customHeight="1" x14ac:dyDescent="0.25">
      <c r="A1113" s="9">
        <v>6</v>
      </c>
      <c r="B1113" s="62" t="s">
        <v>509</v>
      </c>
      <c r="C1113" s="31" t="s">
        <v>1187</v>
      </c>
      <c r="D1113" s="40"/>
      <c r="E1113" s="32" t="s">
        <v>11</v>
      </c>
      <c r="F1113" s="33" t="s">
        <v>1231</v>
      </c>
      <c r="G1113" s="34">
        <v>1150</v>
      </c>
      <c r="H1113" s="34">
        <v>1679</v>
      </c>
      <c r="I1113" s="43"/>
      <c r="J1113" s="34">
        <v>0</v>
      </c>
    </row>
    <row r="1114" spans="1:10" ht="27" customHeight="1" outlineLevel="1" x14ac:dyDescent="0.25">
      <c r="A1114" s="9" t="s">
        <v>1405</v>
      </c>
      <c r="B1114" s="35" t="s">
        <v>508</v>
      </c>
      <c r="C1114" s="73" t="s">
        <v>1439</v>
      </c>
      <c r="D1114" s="37"/>
      <c r="E1114" s="38" t="s">
        <v>1234</v>
      </c>
      <c r="F1114" s="38" t="s">
        <v>1235</v>
      </c>
      <c r="G1114" s="38" t="s">
        <v>1235</v>
      </c>
      <c r="H1114" s="38">
        <v>2536</v>
      </c>
      <c r="I1114" s="38">
        <v>0</v>
      </c>
      <c r="J1114" s="37"/>
    </row>
    <row r="1115" spans="1:10" ht="27" customHeight="1" outlineLevel="1" x14ac:dyDescent="0.25">
      <c r="A1115" s="9" t="s">
        <v>1405</v>
      </c>
      <c r="B1115" s="35" t="s">
        <v>508</v>
      </c>
      <c r="C1115" s="39" t="s">
        <v>1440</v>
      </c>
      <c r="D1115" s="37"/>
      <c r="E1115" s="38" t="s">
        <v>1243</v>
      </c>
      <c r="F1115" s="38">
        <v>0</v>
      </c>
      <c r="G1115" s="38" t="s">
        <v>1235</v>
      </c>
      <c r="H1115" s="38">
        <v>453</v>
      </c>
      <c r="I1115" s="38">
        <v>0</v>
      </c>
      <c r="J1115" s="37"/>
    </row>
    <row r="1116" spans="1:10" ht="27" customHeight="1" outlineLevel="1" x14ac:dyDescent="0.25">
      <c r="A1116" s="9" t="s">
        <v>1405</v>
      </c>
      <c r="B1116" s="35" t="s">
        <v>508</v>
      </c>
      <c r="C1116" s="73" t="s">
        <v>1441</v>
      </c>
      <c r="D1116" s="37"/>
      <c r="E1116" s="38" t="s">
        <v>1243</v>
      </c>
      <c r="F1116" s="38">
        <v>0</v>
      </c>
      <c r="G1116" s="38" t="s">
        <v>1235</v>
      </c>
      <c r="H1116" s="38">
        <v>312</v>
      </c>
      <c r="I1116" s="38">
        <v>0</v>
      </c>
      <c r="J1116" s="37"/>
    </row>
    <row r="1117" spans="1:10" ht="27" customHeight="1" outlineLevel="1" x14ac:dyDescent="0.25">
      <c r="A1117" s="9" t="s">
        <v>1405</v>
      </c>
      <c r="B1117" s="35" t="s">
        <v>508</v>
      </c>
      <c r="C1117" s="39" t="s">
        <v>1442</v>
      </c>
      <c r="D1117" s="37"/>
      <c r="E1117" s="38" t="s">
        <v>1243</v>
      </c>
      <c r="F1117" s="38" t="s">
        <v>1235</v>
      </c>
      <c r="G1117" s="38" t="s">
        <v>1235</v>
      </c>
      <c r="H1117" s="38">
        <v>441</v>
      </c>
      <c r="I1117" s="38">
        <v>0</v>
      </c>
      <c r="J1117" s="37"/>
    </row>
    <row r="1118" spans="1:10" ht="27" customHeight="1" outlineLevel="1" x14ac:dyDescent="0.25">
      <c r="A1118" s="9" t="s">
        <v>1405</v>
      </c>
      <c r="B1118" s="35" t="s">
        <v>508</v>
      </c>
      <c r="C1118" s="73" t="s">
        <v>1443</v>
      </c>
      <c r="D1118" s="37"/>
      <c r="E1118" s="38" t="s">
        <v>1234</v>
      </c>
      <c r="F1118" s="38">
        <v>0</v>
      </c>
      <c r="G1118" s="38" t="s">
        <v>1235</v>
      </c>
      <c r="H1118" s="38">
        <v>110</v>
      </c>
      <c r="I1118" s="38">
        <v>0</v>
      </c>
      <c r="J1118" s="37"/>
    </row>
    <row r="1119" spans="1:10" ht="27" customHeight="1" outlineLevel="1" x14ac:dyDescent="0.25">
      <c r="A1119" s="9" t="s">
        <v>1405</v>
      </c>
      <c r="B1119" s="35" t="s">
        <v>508</v>
      </c>
      <c r="C1119" s="73" t="s">
        <v>1237</v>
      </c>
      <c r="D1119" s="37"/>
      <c r="E1119" s="38" t="s">
        <v>1234</v>
      </c>
      <c r="F1119" s="38">
        <v>0</v>
      </c>
      <c r="G1119" s="38" t="s">
        <v>1235</v>
      </c>
      <c r="H1119" s="38">
        <v>388</v>
      </c>
      <c r="I1119" s="38">
        <v>0</v>
      </c>
      <c r="J1119" s="37"/>
    </row>
    <row r="1120" spans="1:10" ht="27" customHeight="1" x14ac:dyDescent="0.25">
      <c r="A1120" s="9">
        <v>6</v>
      </c>
      <c r="B1120" s="62" t="s">
        <v>510</v>
      </c>
      <c r="C1120" s="31" t="s">
        <v>1188</v>
      </c>
      <c r="D1120" s="40"/>
      <c r="E1120" s="32" t="s">
        <v>11</v>
      </c>
      <c r="F1120" s="33">
        <v>26.669999999999998</v>
      </c>
      <c r="G1120" s="34">
        <v>2300</v>
      </c>
      <c r="H1120" s="34">
        <v>3358</v>
      </c>
      <c r="I1120" s="43"/>
      <c r="J1120" s="34">
        <v>89557.86</v>
      </c>
    </row>
    <row r="1121" spans="1:10" ht="27" customHeight="1" outlineLevel="1" x14ac:dyDescent="0.25">
      <c r="A1121" s="9" t="s">
        <v>1405</v>
      </c>
      <c r="B1121" s="35" t="s">
        <v>510</v>
      </c>
      <c r="C1121" s="73" t="s">
        <v>1439</v>
      </c>
      <c r="D1121" s="37"/>
      <c r="E1121" s="38" t="s">
        <v>1234</v>
      </c>
      <c r="F1121" s="38" t="s">
        <v>1235</v>
      </c>
      <c r="G1121" s="38" t="s">
        <v>1235</v>
      </c>
      <c r="H1121" s="38">
        <v>2536</v>
      </c>
      <c r="I1121" s="38">
        <v>0</v>
      </c>
      <c r="J1121" s="37"/>
    </row>
    <row r="1122" spans="1:10" ht="27" customHeight="1" outlineLevel="1" x14ac:dyDescent="0.25">
      <c r="A1122" s="9" t="s">
        <v>1405</v>
      </c>
      <c r="B1122" s="35" t="s">
        <v>510</v>
      </c>
      <c r="C1122" s="39" t="s">
        <v>1440</v>
      </c>
      <c r="D1122" s="37"/>
      <c r="E1122" s="38" t="s">
        <v>1243</v>
      </c>
      <c r="F1122" s="38">
        <v>800.09999999999991</v>
      </c>
      <c r="G1122" s="38" t="s">
        <v>1235</v>
      </c>
      <c r="H1122" s="38">
        <v>453</v>
      </c>
      <c r="I1122" s="38">
        <v>362445.29999999993</v>
      </c>
      <c r="J1122" s="37"/>
    </row>
    <row r="1123" spans="1:10" ht="27" customHeight="1" outlineLevel="1" x14ac:dyDescent="0.25">
      <c r="A1123" s="9" t="s">
        <v>1405</v>
      </c>
      <c r="B1123" s="35" t="s">
        <v>510</v>
      </c>
      <c r="C1123" s="73" t="s">
        <v>1441</v>
      </c>
      <c r="D1123" s="37"/>
      <c r="E1123" s="38" t="s">
        <v>1243</v>
      </c>
      <c r="F1123" s="38">
        <v>213.35999999999999</v>
      </c>
      <c r="G1123" s="38" t="s">
        <v>1235</v>
      </c>
      <c r="H1123" s="38">
        <v>312</v>
      </c>
      <c r="I1123" s="38">
        <v>66568.319999999992</v>
      </c>
      <c r="J1123" s="37"/>
    </row>
    <row r="1124" spans="1:10" ht="27" customHeight="1" outlineLevel="1" x14ac:dyDescent="0.25">
      <c r="A1124" s="9" t="s">
        <v>1405</v>
      </c>
      <c r="B1124" s="35" t="s">
        <v>510</v>
      </c>
      <c r="C1124" s="39" t="s">
        <v>1442</v>
      </c>
      <c r="D1124" s="37"/>
      <c r="E1124" s="38" t="s">
        <v>1243</v>
      </c>
      <c r="F1124" s="38" t="s">
        <v>1235</v>
      </c>
      <c r="G1124" s="38" t="s">
        <v>1235</v>
      </c>
      <c r="H1124" s="38">
        <v>441</v>
      </c>
      <c r="I1124" s="38">
        <v>0</v>
      </c>
      <c r="J1124" s="37"/>
    </row>
    <row r="1125" spans="1:10" ht="27" customHeight="1" outlineLevel="1" x14ac:dyDescent="0.25">
      <c r="A1125" s="9" t="s">
        <v>1405</v>
      </c>
      <c r="B1125" s="35" t="s">
        <v>510</v>
      </c>
      <c r="C1125" s="73" t="s">
        <v>1443</v>
      </c>
      <c r="D1125" s="37"/>
      <c r="E1125" s="38" t="s">
        <v>1234</v>
      </c>
      <c r="F1125" s="38">
        <v>1.3334999999999999</v>
      </c>
      <c r="G1125" s="38" t="s">
        <v>1235</v>
      </c>
      <c r="H1125" s="38">
        <v>110</v>
      </c>
      <c r="I1125" s="38">
        <v>146.685</v>
      </c>
      <c r="J1125" s="37"/>
    </row>
    <row r="1126" spans="1:10" ht="27" customHeight="1" outlineLevel="1" x14ac:dyDescent="0.25">
      <c r="A1126" s="9" t="s">
        <v>1405</v>
      </c>
      <c r="B1126" s="35" t="s">
        <v>510</v>
      </c>
      <c r="C1126" s="39" t="s">
        <v>1237</v>
      </c>
      <c r="D1126" s="37"/>
      <c r="E1126" s="38" t="s">
        <v>1234</v>
      </c>
      <c r="F1126" s="38">
        <v>1.6001999999999999E-2</v>
      </c>
      <c r="G1126" s="38" t="s">
        <v>1235</v>
      </c>
      <c r="H1126" s="38">
        <v>388</v>
      </c>
      <c r="I1126" s="38">
        <v>6.2087759999999994</v>
      </c>
      <c r="J1126" s="37"/>
    </row>
    <row r="1127" spans="1:10" ht="27" customHeight="1" x14ac:dyDescent="0.25">
      <c r="A1127" s="9">
        <v>6</v>
      </c>
      <c r="B1127" s="62" t="s">
        <v>511</v>
      </c>
      <c r="C1127" s="31" t="s">
        <v>1189</v>
      </c>
      <c r="D1127" s="40"/>
      <c r="E1127" s="32" t="s">
        <v>11</v>
      </c>
      <c r="F1127" s="33" t="s">
        <v>1231</v>
      </c>
      <c r="G1127" s="34">
        <v>5000</v>
      </c>
      <c r="H1127" s="34">
        <v>7300</v>
      </c>
      <c r="I1127" s="43"/>
      <c r="J1127" s="34">
        <v>0</v>
      </c>
    </row>
    <row r="1128" spans="1:10" ht="27" customHeight="1" outlineLevel="1" x14ac:dyDescent="0.25">
      <c r="A1128" s="9" t="s">
        <v>1405</v>
      </c>
      <c r="B1128" s="35" t="s">
        <v>511</v>
      </c>
      <c r="C1128" s="73" t="s">
        <v>1439</v>
      </c>
      <c r="D1128" s="37"/>
      <c r="E1128" s="38" t="s">
        <v>1234</v>
      </c>
      <c r="F1128" s="38" t="s">
        <v>1235</v>
      </c>
      <c r="G1128" s="38" t="s">
        <v>1235</v>
      </c>
      <c r="H1128" s="38">
        <v>2536</v>
      </c>
      <c r="I1128" s="38">
        <v>0</v>
      </c>
      <c r="J1128" s="37"/>
    </row>
    <row r="1129" spans="1:10" ht="27" customHeight="1" outlineLevel="1" x14ac:dyDescent="0.25">
      <c r="A1129" s="9" t="s">
        <v>1405</v>
      </c>
      <c r="B1129" s="35" t="s">
        <v>511</v>
      </c>
      <c r="C1129" s="39" t="s">
        <v>1440</v>
      </c>
      <c r="D1129" s="37"/>
      <c r="E1129" s="38" t="s">
        <v>1243</v>
      </c>
      <c r="F1129" s="38">
        <v>0</v>
      </c>
      <c r="G1129" s="38" t="s">
        <v>1235</v>
      </c>
      <c r="H1129" s="38">
        <v>453</v>
      </c>
      <c r="I1129" s="38">
        <v>0</v>
      </c>
      <c r="J1129" s="37"/>
    </row>
    <row r="1130" spans="1:10" ht="27" customHeight="1" outlineLevel="1" x14ac:dyDescent="0.25">
      <c r="A1130" s="9" t="s">
        <v>1405</v>
      </c>
      <c r="B1130" s="35" t="s">
        <v>511</v>
      </c>
      <c r="C1130" s="73" t="s">
        <v>1441</v>
      </c>
      <c r="D1130" s="37"/>
      <c r="E1130" s="38" t="s">
        <v>1243</v>
      </c>
      <c r="F1130" s="38">
        <v>0</v>
      </c>
      <c r="G1130" s="38" t="s">
        <v>1235</v>
      </c>
      <c r="H1130" s="38">
        <v>312</v>
      </c>
      <c r="I1130" s="38">
        <v>0</v>
      </c>
      <c r="J1130" s="37"/>
    </row>
    <row r="1131" spans="1:10" ht="27" customHeight="1" outlineLevel="1" x14ac:dyDescent="0.25">
      <c r="A1131" s="9" t="s">
        <v>1405</v>
      </c>
      <c r="B1131" s="35" t="s">
        <v>511</v>
      </c>
      <c r="C1131" s="39" t="s">
        <v>1442</v>
      </c>
      <c r="D1131" s="37"/>
      <c r="E1131" s="38" t="s">
        <v>1243</v>
      </c>
      <c r="F1131" s="38" t="s">
        <v>1235</v>
      </c>
      <c r="G1131" s="38" t="s">
        <v>1235</v>
      </c>
      <c r="H1131" s="38">
        <v>441</v>
      </c>
      <c r="I1131" s="38">
        <v>0</v>
      </c>
      <c r="J1131" s="37"/>
    </row>
    <row r="1132" spans="1:10" ht="27" customHeight="1" outlineLevel="1" x14ac:dyDescent="0.25">
      <c r="A1132" s="9" t="s">
        <v>1405</v>
      </c>
      <c r="B1132" s="35" t="s">
        <v>511</v>
      </c>
      <c r="C1132" s="73" t="s">
        <v>1443</v>
      </c>
      <c r="D1132" s="37"/>
      <c r="E1132" s="38" t="s">
        <v>1234</v>
      </c>
      <c r="F1132" s="38">
        <v>0</v>
      </c>
      <c r="G1132" s="38" t="s">
        <v>1235</v>
      </c>
      <c r="H1132" s="38">
        <v>110</v>
      </c>
      <c r="I1132" s="38">
        <v>0</v>
      </c>
      <c r="J1132" s="37"/>
    </row>
    <row r="1133" spans="1:10" ht="27" customHeight="1" outlineLevel="1" x14ac:dyDescent="0.25">
      <c r="A1133" s="9" t="s">
        <v>1405</v>
      </c>
      <c r="B1133" s="35" t="s">
        <v>511</v>
      </c>
      <c r="C1133" s="73" t="s">
        <v>1237</v>
      </c>
      <c r="D1133" s="37"/>
      <c r="E1133" s="38" t="s">
        <v>1234</v>
      </c>
      <c r="F1133" s="38">
        <v>0</v>
      </c>
      <c r="G1133" s="38" t="s">
        <v>1235</v>
      </c>
      <c r="H1133" s="38">
        <v>388</v>
      </c>
      <c r="I1133" s="38">
        <v>0</v>
      </c>
      <c r="J1133" s="37"/>
    </row>
    <row r="1134" spans="1:10" ht="27" customHeight="1" x14ac:dyDescent="0.25">
      <c r="A1134" s="9">
        <v>6</v>
      </c>
      <c r="B1134" s="62" t="s">
        <v>512</v>
      </c>
      <c r="C1134" s="31" t="s">
        <v>513</v>
      </c>
      <c r="D1134" s="40"/>
      <c r="E1134" s="32" t="s">
        <v>11</v>
      </c>
      <c r="F1134" s="33" t="s">
        <v>1231</v>
      </c>
      <c r="G1134" s="34">
        <v>2000</v>
      </c>
      <c r="H1134" s="34">
        <v>2920</v>
      </c>
      <c r="I1134" s="43"/>
      <c r="J1134" s="34">
        <v>0</v>
      </c>
    </row>
    <row r="1135" spans="1:10" ht="27" customHeight="1" outlineLevel="1" x14ac:dyDescent="0.25">
      <c r="A1135" s="9" t="s">
        <v>1405</v>
      </c>
      <c r="B1135" s="35" t="s">
        <v>512</v>
      </c>
      <c r="C1135" s="39" t="s">
        <v>1444</v>
      </c>
      <c r="D1135" s="37"/>
      <c r="E1135" s="38" t="s">
        <v>1234</v>
      </c>
      <c r="F1135" s="38">
        <v>0</v>
      </c>
      <c r="G1135" s="38" t="s">
        <v>1235</v>
      </c>
      <c r="H1135" s="38">
        <v>702</v>
      </c>
      <c r="I1135" s="38">
        <v>0</v>
      </c>
      <c r="J1135" s="37"/>
    </row>
    <row r="1136" spans="1:10" ht="27" customHeight="1" outlineLevel="1" x14ac:dyDescent="0.25">
      <c r="A1136" s="9" t="s">
        <v>1405</v>
      </c>
      <c r="B1136" s="35" t="s">
        <v>512</v>
      </c>
      <c r="C1136" s="44" t="s">
        <v>1445</v>
      </c>
      <c r="D1136" s="37"/>
      <c r="E1136" s="38" t="s">
        <v>1234</v>
      </c>
      <c r="F1136" s="38">
        <v>0</v>
      </c>
      <c r="G1136" s="38" t="s">
        <v>1235</v>
      </c>
      <c r="H1136" s="38">
        <v>93</v>
      </c>
      <c r="I1136" s="38">
        <v>0</v>
      </c>
      <c r="J1136" s="37"/>
    </row>
    <row r="1137" spans="1:10" ht="27" customHeight="1" outlineLevel="1" x14ac:dyDescent="0.25">
      <c r="A1137" s="9" t="s">
        <v>1405</v>
      </c>
      <c r="B1137" s="35" t="s">
        <v>512</v>
      </c>
      <c r="C1137" s="44" t="s">
        <v>1446</v>
      </c>
      <c r="D1137" s="37"/>
      <c r="E1137" s="38" t="s">
        <v>1234</v>
      </c>
      <c r="F1137" s="38">
        <v>0</v>
      </c>
      <c r="G1137" s="38" t="s">
        <v>1235</v>
      </c>
      <c r="H1137" s="38">
        <v>431</v>
      </c>
      <c r="I1137" s="38">
        <v>0</v>
      </c>
      <c r="J1137" s="37"/>
    </row>
    <row r="1138" spans="1:10" ht="27" customHeight="1" x14ac:dyDescent="0.25">
      <c r="A1138" s="9">
        <v>6</v>
      </c>
      <c r="B1138" s="62" t="s">
        <v>514</v>
      </c>
      <c r="C1138" s="31" t="s">
        <v>1190</v>
      </c>
      <c r="D1138" s="40"/>
      <c r="E1138" s="32" t="s">
        <v>11</v>
      </c>
      <c r="F1138" s="33" t="s">
        <v>1231</v>
      </c>
      <c r="G1138" s="34">
        <v>2000</v>
      </c>
      <c r="H1138" s="34">
        <v>2920</v>
      </c>
      <c r="I1138" s="43"/>
      <c r="J1138" s="34">
        <v>0</v>
      </c>
    </row>
    <row r="1139" spans="1:10" ht="27" customHeight="1" outlineLevel="1" x14ac:dyDescent="0.25">
      <c r="A1139" s="9" t="s">
        <v>1405</v>
      </c>
      <c r="B1139" s="35" t="s">
        <v>514</v>
      </c>
      <c r="C1139" s="73" t="s">
        <v>1439</v>
      </c>
      <c r="D1139" s="37"/>
      <c r="E1139" s="38" t="s">
        <v>1234</v>
      </c>
      <c r="F1139" s="38" t="s">
        <v>1235</v>
      </c>
      <c r="G1139" s="38" t="s">
        <v>1235</v>
      </c>
      <c r="H1139" s="38">
        <v>2536</v>
      </c>
      <c r="I1139" s="38">
        <v>0</v>
      </c>
      <c r="J1139" s="37"/>
    </row>
    <row r="1140" spans="1:10" ht="27" customHeight="1" outlineLevel="1" x14ac:dyDescent="0.25">
      <c r="A1140" s="9" t="s">
        <v>1405</v>
      </c>
      <c r="B1140" s="35" t="s">
        <v>514</v>
      </c>
      <c r="C1140" s="39" t="s">
        <v>1440</v>
      </c>
      <c r="D1140" s="37"/>
      <c r="E1140" s="38" t="s">
        <v>1243</v>
      </c>
      <c r="F1140" s="38">
        <v>0</v>
      </c>
      <c r="G1140" s="38" t="s">
        <v>1235</v>
      </c>
      <c r="H1140" s="38">
        <v>453</v>
      </c>
      <c r="I1140" s="38">
        <v>0</v>
      </c>
      <c r="J1140" s="37"/>
    </row>
    <row r="1141" spans="1:10" ht="27" customHeight="1" outlineLevel="1" x14ac:dyDescent="0.25">
      <c r="A1141" s="9" t="s">
        <v>1405</v>
      </c>
      <c r="B1141" s="35" t="s">
        <v>514</v>
      </c>
      <c r="C1141" s="73" t="s">
        <v>1441</v>
      </c>
      <c r="D1141" s="37"/>
      <c r="E1141" s="38" t="s">
        <v>1243</v>
      </c>
      <c r="F1141" s="38">
        <v>0</v>
      </c>
      <c r="G1141" s="38" t="s">
        <v>1235</v>
      </c>
      <c r="H1141" s="38">
        <v>312</v>
      </c>
      <c r="I1141" s="38">
        <v>0</v>
      </c>
      <c r="J1141" s="37"/>
    </row>
    <row r="1142" spans="1:10" ht="27" customHeight="1" outlineLevel="1" x14ac:dyDescent="0.25">
      <c r="A1142" s="9" t="s">
        <v>1405</v>
      </c>
      <c r="B1142" s="35" t="s">
        <v>514</v>
      </c>
      <c r="C1142" s="39" t="s">
        <v>1442</v>
      </c>
      <c r="D1142" s="37"/>
      <c r="E1142" s="38" t="s">
        <v>1243</v>
      </c>
      <c r="F1142" s="38" t="s">
        <v>1235</v>
      </c>
      <c r="G1142" s="38" t="s">
        <v>1235</v>
      </c>
      <c r="H1142" s="38">
        <v>441</v>
      </c>
      <c r="I1142" s="38">
        <v>0</v>
      </c>
      <c r="J1142" s="37"/>
    </row>
    <row r="1143" spans="1:10" ht="27" customHeight="1" outlineLevel="1" x14ac:dyDescent="0.25">
      <c r="A1143" s="9" t="s">
        <v>1405</v>
      </c>
      <c r="B1143" s="35" t="s">
        <v>514</v>
      </c>
      <c r="C1143" s="73" t="s">
        <v>1443</v>
      </c>
      <c r="D1143" s="37"/>
      <c r="E1143" s="38" t="s">
        <v>1234</v>
      </c>
      <c r="F1143" s="38">
        <v>0</v>
      </c>
      <c r="G1143" s="38" t="s">
        <v>1235</v>
      </c>
      <c r="H1143" s="38">
        <v>110</v>
      </c>
      <c r="I1143" s="38">
        <v>0</v>
      </c>
      <c r="J1143" s="37"/>
    </row>
    <row r="1144" spans="1:10" ht="27" customHeight="1" outlineLevel="1" x14ac:dyDescent="0.25">
      <c r="A1144" s="9" t="s">
        <v>1405</v>
      </c>
      <c r="B1144" s="35" t="s">
        <v>514</v>
      </c>
      <c r="C1144" s="73" t="s">
        <v>1237</v>
      </c>
      <c r="D1144" s="37"/>
      <c r="E1144" s="38" t="s">
        <v>1234</v>
      </c>
      <c r="F1144" s="38">
        <v>0</v>
      </c>
      <c r="G1144" s="38" t="s">
        <v>1235</v>
      </c>
      <c r="H1144" s="38">
        <v>388</v>
      </c>
      <c r="I1144" s="38">
        <v>0</v>
      </c>
      <c r="J1144" s="37"/>
    </row>
    <row r="1145" spans="1:10" ht="27" customHeight="1" x14ac:dyDescent="0.25">
      <c r="A1145" s="9">
        <v>6</v>
      </c>
      <c r="B1145" s="62" t="s">
        <v>515</v>
      </c>
      <c r="C1145" s="31" t="s">
        <v>516</v>
      </c>
      <c r="D1145" s="40"/>
      <c r="E1145" s="32" t="s">
        <v>517</v>
      </c>
      <c r="F1145" s="33">
        <v>10.000000000000002</v>
      </c>
      <c r="G1145" s="34">
        <v>2300</v>
      </c>
      <c r="H1145" s="34">
        <v>3358</v>
      </c>
      <c r="I1145" s="43"/>
      <c r="J1145" s="34">
        <v>33580.000000000007</v>
      </c>
    </row>
    <row r="1146" spans="1:10" ht="27" customHeight="1" outlineLevel="1" x14ac:dyDescent="0.25">
      <c r="A1146" s="9" t="s">
        <v>1405</v>
      </c>
      <c r="B1146" s="35" t="s">
        <v>515</v>
      </c>
      <c r="C1146" s="73" t="s">
        <v>1439</v>
      </c>
      <c r="D1146" s="37"/>
      <c r="E1146" s="38" t="s">
        <v>1234</v>
      </c>
      <c r="F1146" s="38" t="s">
        <v>1235</v>
      </c>
      <c r="G1146" s="38" t="s">
        <v>1235</v>
      </c>
      <c r="H1146" s="38">
        <v>2536</v>
      </c>
      <c r="I1146" s="38">
        <v>0</v>
      </c>
      <c r="J1146" s="37"/>
    </row>
    <row r="1147" spans="1:10" ht="27" customHeight="1" outlineLevel="1" x14ac:dyDescent="0.25">
      <c r="A1147" s="9" t="s">
        <v>1405</v>
      </c>
      <c r="B1147" s="35" t="s">
        <v>515</v>
      </c>
      <c r="C1147" s="39" t="s">
        <v>1440</v>
      </c>
      <c r="D1147" s="37"/>
      <c r="E1147" s="38" t="s">
        <v>1243</v>
      </c>
      <c r="F1147" s="38">
        <v>300.00000000000006</v>
      </c>
      <c r="G1147" s="38" t="s">
        <v>1235</v>
      </c>
      <c r="H1147" s="38">
        <v>453</v>
      </c>
      <c r="I1147" s="38">
        <v>135900.00000000003</v>
      </c>
      <c r="J1147" s="37"/>
    </row>
    <row r="1148" spans="1:10" ht="27" customHeight="1" outlineLevel="1" x14ac:dyDescent="0.25">
      <c r="A1148" s="9" t="s">
        <v>1405</v>
      </c>
      <c r="B1148" s="35" t="s">
        <v>515</v>
      </c>
      <c r="C1148" s="73" t="s">
        <v>1441</v>
      </c>
      <c r="D1148" s="37"/>
      <c r="E1148" s="38" t="s">
        <v>1243</v>
      </c>
      <c r="F1148" s="38">
        <v>80.000000000000014</v>
      </c>
      <c r="G1148" s="38" t="s">
        <v>1235</v>
      </c>
      <c r="H1148" s="38">
        <v>312</v>
      </c>
      <c r="I1148" s="38">
        <v>24960.000000000004</v>
      </c>
      <c r="J1148" s="37"/>
    </row>
    <row r="1149" spans="1:10" ht="27" customHeight="1" outlineLevel="1" x14ac:dyDescent="0.25">
      <c r="A1149" s="9" t="s">
        <v>1405</v>
      </c>
      <c r="B1149" s="35" t="s">
        <v>515</v>
      </c>
      <c r="C1149" s="39" t="s">
        <v>1442</v>
      </c>
      <c r="D1149" s="37"/>
      <c r="E1149" s="38" t="s">
        <v>1243</v>
      </c>
      <c r="F1149" s="38" t="s">
        <v>1235</v>
      </c>
      <c r="G1149" s="38" t="s">
        <v>1235</v>
      </c>
      <c r="H1149" s="38">
        <v>441</v>
      </c>
      <c r="I1149" s="38">
        <v>0</v>
      </c>
      <c r="J1149" s="37"/>
    </row>
    <row r="1150" spans="1:10" ht="27" customHeight="1" outlineLevel="1" x14ac:dyDescent="0.25">
      <c r="A1150" s="9" t="s">
        <v>1405</v>
      </c>
      <c r="B1150" s="35" t="s">
        <v>515</v>
      </c>
      <c r="C1150" s="73" t="s">
        <v>1443</v>
      </c>
      <c r="D1150" s="37"/>
      <c r="E1150" s="38" t="s">
        <v>1234</v>
      </c>
      <c r="F1150" s="38">
        <v>0.50000000000000011</v>
      </c>
      <c r="G1150" s="38" t="s">
        <v>1235</v>
      </c>
      <c r="H1150" s="38">
        <v>110</v>
      </c>
      <c r="I1150" s="38">
        <v>55.000000000000014</v>
      </c>
      <c r="J1150" s="37"/>
    </row>
    <row r="1151" spans="1:10" ht="27" customHeight="1" outlineLevel="1" x14ac:dyDescent="0.25">
      <c r="A1151" s="9" t="s">
        <v>1405</v>
      </c>
      <c r="B1151" s="35" t="s">
        <v>515</v>
      </c>
      <c r="C1151" s="39" t="s">
        <v>1237</v>
      </c>
      <c r="D1151" s="37"/>
      <c r="E1151" s="38" t="s">
        <v>1234</v>
      </c>
      <c r="F1151" s="38">
        <v>6.0000000000000001E-3</v>
      </c>
      <c r="G1151" s="38" t="s">
        <v>1235</v>
      </c>
      <c r="H1151" s="38">
        <v>388</v>
      </c>
      <c r="I1151" s="38">
        <v>2.3279999999999998</v>
      </c>
      <c r="J1151" s="37"/>
    </row>
    <row r="1152" spans="1:10" ht="27" customHeight="1" x14ac:dyDescent="0.25">
      <c r="A1152" s="9">
        <v>6</v>
      </c>
      <c r="B1152" s="62" t="s">
        <v>518</v>
      </c>
      <c r="C1152" s="31" t="s">
        <v>519</v>
      </c>
      <c r="D1152" s="40"/>
      <c r="E1152" s="32" t="s">
        <v>11</v>
      </c>
      <c r="F1152" s="33" t="s">
        <v>1231</v>
      </c>
      <c r="G1152" s="34">
        <v>5000</v>
      </c>
      <c r="H1152" s="34">
        <v>7300</v>
      </c>
      <c r="I1152" s="43"/>
      <c r="J1152" s="34">
        <v>0</v>
      </c>
    </row>
    <row r="1153" spans="1:10" ht="27" customHeight="1" outlineLevel="1" x14ac:dyDescent="0.25">
      <c r="A1153" s="9" t="s">
        <v>1405</v>
      </c>
      <c r="B1153" s="35" t="s">
        <v>518</v>
      </c>
      <c r="C1153" s="73" t="s">
        <v>1439</v>
      </c>
      <c r="D1153" s="37"/>
      <c r="E1153" s="38" t="s">
        <v>1234</v>
      </c>
      <c r="F1153" s="38" t="s">
        <v>1235</v>
      </c>
      <c r="G1153" s="38" t="s">
        <v>1235</v>
      </c>
      <c r="H1153" s="38">
        <v>2536</v>
      </c>
      <c r="I1153" s="38">
        <v>0</v>
      </c>
      <c r="J1153" s="37"/>
    </row>
    <row r="1154" spans="1:10" ht="27" customHeight="1" outlineLevel="1" x14ac:dyDescent="0.25">
      <c r="A1154" s="9" t="s">
        <v>1405</v>
      </c>
      <c r="B1154" s="35" t="s">
        <v>518</v>
      </c>
      <c r="C1154" s="39" t="s">
        <v>1440</v>
      </c>
      <c r="D1154" s="37"/>
      <c r="E1154" s="38" t="s">
        <v>1243</v>
      </c>
      <c r="F1154" s="38">
        <v>0</v>
      </c>
      <c r="G1154" s="38" t="s">
        <v>1235</v>
      </c>
      <c r="H1154" s="38">
        <v>453</v>
      </c>
      <c r="I1154" s="38">
        <v>0</v>
      </c>
      <c r="J1154" s="37"/>
    </row>
    <row r="1155" spans="1:10" ht="27" customHeight="1" outlineLevel="1" x14ac:dyDescent="0.25">
      <c r="A1155" s="9" t="s">
        <v>1405</v>
      </c>
      <c r="B1155" s="35" t="s">
        <v>518</v>
      </c>
      <c r="C1155" s="73" t="s">
        <v>1441</v>
      </c>
      <c r="D1155" s="37"/>
      <c r="E1155" s="38" t="s">
        <v>1243</v>
      </c>
      <c r="F1155" s="38">
        <v>0</v>
      </c>
      <c r="G1155" s="38" t="s">
        <v>1235</v>
      </c>
      <c r="H1155" s="38">
        <v>312</v>
      </c>
      <c r="I1155" s="38">
        <v>0</v>
      </c>
      <c r="J1155" s="37"/>
    </row>
    <row r="1156" spans="1:10" ht="27" customHeight="1" outlineLevel="1" x14ac:dyDescent="0.25">
      <c r="A1156" s="9" t="s">
        <v>1405</v>
      </c>
      <c r="B1156" s="35" t="s">
        <v>518</v>
      </c>
      <c r="C1156" s="39" t="s">
        <v>1442</v>
      </c>
      <c r="D1156" s="37"/>
      <c r="E1156" s="38" t="s">
        <v>1243</v>
      </c>
      <c r="F1156" s="38" t="s">
        <v>1235</v>
      </c>
      <c r="G1156" s="38" t="s">
        <v>1235</v>
      </c>
      <c r="H1156" s="38">
        <v>441</v>
      </c>
      <c r="I1156" s="38">
        <v>0</v>
      </c>
      <c r="J1156" s="37"/>
    </row>
    <row r="1157" spans="1:10" ht="27" customHeight="1" outlineLevel="1" x14ac:dyDescent="0.25">
      <c r="A1157" s="9" t="s">
        <v>1405</v>
      </c>
      <c r="B1157" s="35" t="s">
        <v>518</v>
      </c>
      <c r="C1157" s="73" t="s">
        <v>1443</v>
      </c>
      <c r="D1157" s="37"/>
      <c r="E1157" s="38" t="s">
        <v>1234</v>
      </c>
      <c r="F1157" s="38">
        <v>0</v>
      </c>
      <c r="G1157" s="38" t="s">
        <v>1235</v>
      </c>
      <c r="H1157" s="38">
        <v>110</v>
      </c>
      <c r="I1157" s="38">
        <v>0</v>
      </c>
      <c r="J1157" s="37"/>
    </row>
    <row r="1158" spans="1:10" ht="27" customHeight="1" outlineLevel="1" x14ac:dyDescent="0.25">
      <c r="A1158" s="9" t="s">
        <v>1405</v>
      </c>
      <c r="B1158" s="35" t="s">
        <v>518</v>
      </c>
      <c r="C1158" s="73" t="s">
        <v>1237</v>
      </c>
      <c r="D1158" s="37"/>
      <c r="E1158" s="38" t="s">
        <v>1234</v>
      </c>
      <c r="F1158" s="38">
        <v>0</v>
      </c>
      <c r="G1158" s="38" t="s">
        <v>1235</v>
      </c>
      <c r="H1158" s="38">
        <v>388</v>
      </c>
      <c r="I1158" s="38">
        <v>0</v>
      </c>
      <c r="J1158" s="37"/>
    </row>
    <row r="1159" spans="1:10" ht="27" customHeight="1" x14ac:dyDescent="0.25">
      <c r="A1159" s="9">
        <v>6</v>
      </c>
      <c r="B1159" s="62" t="s">
        <v>520</v>
      </c>
      <c r="C1159" s="31" t="s">
        <v>521</v>
      </c>
      <c r="D1159" s="40"/>
      <c r="E1159" s="32" t="s">
        <v>28</v>
      </c>
      <c r="F1159" s="33" t="s">
        <v>1231</v>
      </c>
      <c r="G1159" s="34">
        <v>400</v>
      </c>
      <c r="H1159" s="34">
        <v>584</v>
      </c>
      <c r="I1159" s="43"/>
      <c r="J1159" s="34">
        <v>0</v>
      </c>
    </row>
    <row r="1160" spans="1:10" ht="27" customHeight="1" outlineLevel="1" x14ac:dyDescent="0.25">
      <c r="A1160" s="9" t="s">
        <v>1405</v>
      </c>
      <c r="B1160" s="35" t="s">
        <v>520</v>
      </c>
      <c r="C1160" s="73" t="s">
        <v>1439</v>
      </c>
      <c r="D1160" s="37"/>
      <c r="E1160" s="38" t="s">
        <v>1234</v>
      </c>
      <c r="F1160" s="38" t="s">
        <v>1235</v>
      </c>
      <c r="G1160" s="38" t="s">
        <v>1235</v>
      </c>
      <c r="H1160" s="38">
        <v>2536</v>
      </c>
      <c r="I1160" s="38">
        <v>0</v>
      </c>
      <c r="J1160" s="37"/>
    </row>
    <row r="1161" spans="1:10" ht="27" customHeight="1" outlineLevel="1" x14ac:dyDescent="0.25">
      <c r="A1161" s="9" t="s">
        <v>1405</v>
      </c>
      <c r="B1161" s="35" t="s">
        <v>520</v>
      </c>
      <c r="C1161" s="39" t="s">
        <v>1440</v>
      </c>
      <c r="D1161" s="37"/>
      <c r="E1161" s="38" t="s">
        <v>1243</v>
      </c>
      <c r="F1161" s="38">
        <v>0</v>
      </c>
      <c r="G1161" s="38" t="s">
        <v>1235</v>
      </c>
      <c r="H1161" s="38">
        <v>453</v>
      </c>
      <c r="I1161" s="38">
        <v>0</v>
      </c>
      <c r="J1161" s="37"/>
    </row>
    <row r="1162" spans="1:10" ht="27" customHeight="1" outlineLevel="1" x14ac:dyDescent="0.25">
      <c r="A1162" s="9" t="s">
        <v>1405</v>
      </c>
      <c r="B1162" s="35" t="s">
        <v>520</v>
      </c>
      <c r="C1162" s="73" t="s">
        <v>1441</v>
      </c>
      <c r="D1162" s="37"/>
      <c r="E1162" s="38" t="s">
        <v>1243</v>
      </c>
      <c r="F1162" s="38">
        <v>0</v>
      </c>
      <c r="G1162" s="38" t="s">
        <v>1235</v>
      </c>
      <c r="H1162" s="38">
        <v>312</v>
      </c>
      <c r="I1162" s="38">
        <v>0</v>
      </c>
      <c r="J1162" s="37"/>
    </row>
    <row r="1163" spans="1:10" ht="27" customHeight="1" outlineLevel="1" x14ac:dyDescent="0.25">
      <c r="A1163" s="9" t="s">
        <v>1405</v>
      </c>
      <c r="B1163" s="35" t="s">
        <v>520</v>
      </c>
      <c r="C1163" s="39" t="s">
        <v>1442</v>
      </c>
      <c r="D1163" s="37"/>
      <c r="E1163" s="38" t="s">
        <v>1243</v>
      </c>
      <c r="F1163" s="38" t="s">
        <v>1235</v>
      </c>
      <c r="G1163" s="38" t="s">
        <v>1235</v>
      </c>
      <c r="H1163" s="38">
        <v>441</v>
      </c>
      <c r="I1163" s="38">
        <v>0</v>
      </c>
      <c r="J1163" s="37"/>
    </row>
    <row r="1164" spans="1:10" ht="27" customHeight="1" outlineLevel="1" x14ac:dyDescent="0.25">
      <c r="A1164" s="9" t="s">
        <v>1405</v>
      </c>
      <c r="B1164" s="35" t="s">
        <v>520</v>
      </c>
      <c r="C1164" s="73" t="s">
        <v>1443</v>
      </c>
      <c r="D1164" s="37"/>
      <c r="E1164" s="38" t="s">
        <v>1234</v>
      </c>
      <c r="F1164" s="38">
        <v>0</v>
      </c>
      <c r="G1164" s="38" t="s">
        <v>1235</v>
      </c>
      <c r="H1164" s="38">
        <v>110</v>
      </c>
      <c r="I1164" s="38">
        <v>0</v>
      </c>
      <c r="J1164" s="37"/>
    </row>
    <row r="1165" spans="1:10" ht="27" customHeight="1" outlineLevel="1" x14ac:dyDescent="0.25">
      <c r="A1165" s="9" t="s">
        <v>1405</v>
      </c>
      <c r="B1165" s="35" t="s">
        <v>520</v>
      </c>
      <c r="C1165" s="73" t="s">
        <v>1237</v>
      </c>
      <c r="D1165" s="37"/>
      <c r="E1165" s="38" t="s">
        <v>1234</v>
      </c>
      <c r="F1165" s="38">
        <v>0</v>
      </c>
      <c r="G1165" s="38" t="s">
        <v>1235</v>
      </c>
      <c r="H1165" s="38">
        <v>388</v>
      </c>
      <c r="I1165" s="38">
        <v>0</v>
      </c>
      <c r="J1165" s="37"/>
    </row>
    <row r="1166" spans="1:10" ht="27" customHeight="1" x14ac:dyDescent="0.25">
      <c r="A1166" s="9">
        <v>6</v>
      </c>
      <c r="B1166" s="62" t="s">
        <v>522</v>
      </c>
      <c r="C1166" s="31" t="s">
        <v>523</v>
      </c>
      <c r="D1166" s="40"/>
      <c r="E1166" s="32" t="s">
        <v>31</v>
      </c>
      <c r="F1166" s="33" t="s">
        <v>1231</v>
      </c>
      <c r="G1166" s="34">
        <v>1200</v>
      </c>
      <c r="H1166" s="34">
        <v>1752</v>
      </c>
      <c r="I1166" s="43"/>
      <c r="J1166" s="34">
        <v>0</v>
      </c>
    </row>
    <row r="1167" spans="1:10" ht="27" customHeight="1" outlineLevel="1" x14ac:dyDescent="0.25">
      <c r="A1167" s="9" t="s">
        <v>1405</v>
      </c>
      <c r="B1167" s="35" t="s">
        <v>522</v>
      </c>
      <c r="C1167" s="44" t="s">
        <v>1439</v>
      </c>
      <c r="D1167" s="37"/>
      <c r="E1167" s="38" t="s">
        <v>1234</v>
      </c>
      <c r="F1167" s="38" t="s">
        <v>1235</v>
      </c>
      <c r="G1167" s="38" t="s">
        <v>1235</v>
      </c>
      <c r="H1167" s="38">
        <v>2536</v>
      </c>
      <c r="I1167" s="38">
        <v>0</v>
      </c>
      <c r="J1167" s="37"/>
    </row>
    <row r="1168" spans="1:10" ht="27" customHeight="1" outlineLevel="1" x14ac:dyDescent="0.25">
      <c r="A1168" s="9" t="s">
        <v>1405</v>
      </c>
      <c r="B1168" s="35" t="s">
        <v>522</v>
      </c>
      <c r="C1168" s="39" t="s">
        <v>1440</v>
      </c>
      <c r="D1168" s="37"/>
      <c r="E1168" s="38" t="s">
        <v>1243</v>
      </c>
      <c r="F1168" s="38">
        <v>0</v>
      </c>
      <c r="G1168" s="38" t="s">
        <v>1235</v>
      </c>
      <c r="H1168" s="38">
        <v>453</v>
      </c>
      <c r="I1168" s="38">
        <v>0</v>
      </c>
      <c r="J1168" s="37"/>
    </row>
    <row r="1169" spans="1:10" ht="27" customHeight="1" outlineLevel="1" x14ac:dyDescent="0.25">
      <c r="A1169" s="9" t="s">
        <v>1405</v>
      </c>
      <c r="B1169" s="35" t="s">
        <v>522</v>
      </c>
      <c r="C1169" s="44" t="s">
        <v>1441</v>
      </c>
      <c r="D1169" s="37"/>
      <c r="E1169" s="38" t="s">
        <v>1243</v>
      </c>
      <c r="F1169" s="38">
        <v>0</v>
      </c>
      <c r="G1169" s="38" t="s">
        <v>1235</v>
      </c>
      <c r="H1169" s="38">
        <v>312</v>
      </c>
      <c r="I1169" s="38">
        <v>0</v>
      </c>
      <c r="J1169" s="37"/>
    </row>
    <row r="1170" spans="1:10" ht="27" customHeight="1" outlineLevel="1" x14ac:dyDescent="0.25">
      <c r="A1170" s="9" t="s">
        <v>1405</v>
      </c>
      <c r="B1170" s="35" t="s">
        <v>522</v>
      </c>
      <c r="C1170" s="44" t="s">
        <v>1442</v>
      </c>
      <c r="D1170" s="37"/>
      <c r="E1170" s="38" t="s">
        <v>1243</v>
      </c>
      <c r="F1170" s="38" t="s">
        <v>1235</v>
      </c>
      <c r="G1170" s="38" t="s">
        <v>1235</v>
      </c>
      <c r="H1170" s="38">
        <v>441</v>
      </c>
      <c r="I1170" s="38">
        <v>0</v>
      </c>
      <c r="J1170" s="37"/>
    </row>
    <row r="1171" spans="1:10" ht="27" customHeight="1" outlineLevel="1" x14ac:dyDescent="0.25">
      <c r="A1171" s="9" t="s">
        <v>1405</v>
      </c>
      <c r="B1171" s="35" t="s">
        <v>522</v>
      </c>
      <c r="C1171" s="44" t="s">
        <v>1443</v>
      </c>
      <c r="D1171" s="37"/>
      <c r="E1171" s="38" t="s">
        <v>1234</v>
      </c>
      <c r="F1171" s="38">
        <v>0</v>
      </c>
      <c r="G1171" s="38" t="s">
        <v>1235</v>
      </c>
      <c r="H1171" s="38">
        <v>110</v>
      </c>
      <c r="I1171" s="38">
        <v>0</v>
      </c>
      <c r="J1171" s="37"/>
    </row>
    <row r="1172" spans="1:10" ht="27" customHeight="1" outlineLevel="1" x14ac:dyDescent="0.25">
      <c r="A1172" s="9" t="s">
        <v>1405</v>
      </c>
      <c r="B1172" s="35" t="s">
        <v>522</v>
      </c>
      <c r="C1172" s="39" t="s">
        <v>1237</v>
      </c>
      <c r="D1172" s="37"/>
      <c r="E1172" s="38" t="s">
        <v>1234</v>
      </c>
      <c r="F1172" s="38">
        <v>0</v>
      </c>
      <c r="G1172" s="38" t="s">
        <v>1235</v>
      </c>
      <c r="H1172" s="38">
        <v>388</v>
      </c>
      <c r="I1172" s="38">
        <v>0</v>
      </c>
      <c r="J1172" s="37"/>
    </row>
    <row r="1173" spans="1:10" ht="27" customHeight="1" x14ac:dyDescent="0.25">
      <c r="A1173" s="9">
        <v>6</v>
      </c>
      <c r="B1173" s="62" t="s">
        <v>524</v>
      </c>
      <c r="C1173" s="31" t="s">
        <v>525</v>
      </c>
      <c r="D1173" s="40"/>
      <c r="E1173" s="32" t="s">
        <v>11</v>
      </c>
      <c r="F1173" s="33" t="s">
        <v>1231</v>
      </c>
      <c r="G1173" s="34">
        <v>1200</v>
      </c>
      <c r="H1173" s="34">
        <v>1752</v>
      </c>
      <c r="I1173" s="43"/>
      <c r="J1173" s="34">
        <v>0</v>
      </c>
    </row>
    <row r="1174" spans="1:10" ht="27" customHeight="1" outlineLevel="1" x14ac:dyDescent="0.25">
      <c r="A1174" s="9" t="s">
        <v>1405</v>
      </c>
      <c r="B1174" s="35" t="s">
        <v>524</v>
      </c>
      <c r="C1174" s="73" t="s">
        <v>1447</v>
      </c>
      <c r="D1174" s="37"/>
      <c r="E1174" s="38" t="s">
        <v>1234</v>
      </c>
      <c r="F1174" s="38">
        <v>0</v>
      </c>
      <c r="G1174" s="38" t="s">
        <v>1235</v>
      </c>
      <c r="H1174" s="38">
        <v>1106</v>
      </c>
      <c r="I1174" s="38">
        <v>0</v>
      </c>
      <c r="J1174" s="37"/>
    </row>
    <row r="1175" spans="1:10" ht="27" customHeight="1" outlineLevel="1" x14ac:dyDescent="0.25">
      <c r="A1175" s="9" t="s">
        <v>1405</v>
      </c>
      <c r="B1175" s="35" t="s">
        <v>524</v>
      </c>
      <c r="C1175" s="73" t="s">
        <v>1448</v>
      </c>
      <c r="D1175" s="37"/>
      <c r="E1175" s="38" t="s">
        <v>1243</v>
      </c>
      <c r="F1175" s="38">
        <v>0</v>
      </c>
      <c r="G1175" s="38" t="s">
        <v>1235</v>
      </c>
      <c r="H1175" s="38">
        <v>849</v>
      </c>
      <c r="I1175" s="38">
        <v>0</v>
      </c>
      <c r="J1175" s="37"/>
    </row>
    <row r="1176" spans="1:10" ht="27" customHeight="1" outlineLevel="1" x14ac:dyDescent="0.25">
      <c r="A1176" s="9" t="s">
        <v>1405</v>
      </c>
      <c r="B1176" s="35" t="s">
        <v>524</v>
      </c>
      <c r="C1176" s="73" t="s">
        <v>1443</v>
      </c>
      <c r="D1176" s="37"/>
      <c r="E1176" s="38" t="s">
        <v>1234</v>
      </c>
      <c r="F1176" s="38">
        <v>0</v>
      </c>
      <c r="G1176" s="38" t="s">
        <v>1235</v>
      </c>
      <c r="H1176" s="38">
        <v>110</v>
      </c>
      <c r="I1176" s="38">
        <v>0</v>
      </c>
      <c r="J1176" s="37"/>
    </row>
    <row r="1177" spans="1:10" ht="27" customHeight="1" outlineLevel="1" x14ac:dyDescent="0.25">
      <c r="A1177" s="9" t="s">
        <v>1405</v>
      </c>
      <c r="B1177" s="35" t="s">
        <v>524</v>
      </c>
      <c r="C1177" s="39" t="s">
        <v>1237</v>
      </c>
      <c r="D1177" s="37"/>
      <c r="E1177" s="38" t="s">
        <v>1234</v>
      </c>
      <c r="F1177" s="38">
        <v>0</v>
      </c>
      <c r="G1177" s="38" t="s">
        <v>1235</v>
      </c>
      <c r="H1177" s="38">
        <v>388</v>
      </c>
      <c r="I1177" s="38">
        <v>0</v>
      </c>
      <c r="J1177" s="37"/>
    </row>
    <row r="1178" spans="1:10" ht="27" customHeight="1" outlineLevel="1" x14ac:dyDescent="0.25">
      <c r="A1178" s="9" t="s">
        <v>1405</v>
      </c>
      <c r="B1178" s="35" t="s">
        <v>524</v>
      </c>
      <c r="C1178" s="39" t="s">
        <v>1449</v>
      </c>
      <c r="D1178" s="37"/>
      <c r="E1178" s="38" t="s">
        <v>1243</v>
      </c>
      <c r="F1178" s="38">
        <v>0</v>
      </c>
      <c r="G1178" s="38" t="s">
        <v>1235</v>
      </c>
      <c r="H1178" s="38">
        <v>323</v>
      </c>
      <c r="I1178" s="38">
        <v>0</v>
      </c>
      <c r="J1178" s="37"/>
    </row>
    <row r="1179" spans="1:10" ht="27" customHeight="1" outlineLevel="1" x14ac:dyDescent="0.25">
      <c r="A1179" s="9" t="s">
        <v>1405</v>
      </c>
      <c r="B1179" s="35" t="s">
        <v>524</v>
      </c>
      <c r="C1179" s="73" t="s">
        <v>1446</v>
      </c>
      <c r="D1179" s="37"/>
      <c r="E1179" s="38" t="s">
        <v>1234</v>
      </c>
      <c r="F1179" s="38">
        <v>0</v>
      </c>
      <c r="G1179" s="38" t="s">
        <v>1235</v>
      </c>
      <c r="H1179" s="38">
        <v>431</v>
      </c>
      <c r="I1179" s="38">
        <v>0</v>
      </c>
      <c r="J1179" s="37"/>
    </row>
    <row r="1180" spans="1:10" ht="27" customHeight="1" x14ac:dyDescent="0.25">
      <c r="A1180" s="9">
        <v>6</v>
      </c>
      <c r="B1180" s="62" t="s">
        <v>526</v>
      </c>
      <c r="C1180" s="64" t="s">
        <v>527</v>
      </c>
      <c r="D1180" s="40"/>
      <c r="E1180" s="32" t="s">
        <v>11</v>
      </c>
      <c r="F1180" s="33">
        <v>26.669999999999998</v>
      </c>
      <c r="G1180" s="34">
        <v>300</v>
      </c>
      <c r="H1180" s="34">
        <v>438</v>
      </c>
      <c r="I1180" s="43"/>
      <c r="J1180" s="34">
        <v>11681.46</v>
      </c>
    </row>
    <row r="1181" spans="1:10" ht="27" customHeight="1" outlineLevel="1" x14ac:dyDescent="0.25">
      <c r="A1181" s="9" t="s">
        <v>1405</v>
      </c>
      <c r="B1181" s="35" t="s">
        <v>526</v>
      </c>
      <c r="C1181" s="73" t="s">
        <v>1450</v>
      </c>
      <c r="D1181" s="37"/>
      <c r="E1181" s="38" t="s">
        <v>1234</v>
      </c>
      <c r="F1181" s="38">
        <v>0.80009999999999992</v>
      </c>
      <c r="G1181" s="38" t="s">
        <v>1235</v>
      </c>
      <c r="H1181" s="38">
        <v>143</v>
      </c>
      <c r="I1181" s="38">
        <v>114.41429999999998</v>
      </c>
      <c r="J1181" s="37"/>
    </row>
    <row r="1182" spans="1:10" ht="27" customHeight="1" outlineLevel="1" x14ac:dyDescent="0.25">
      <c r="A1182" s="9" t="s">
        <v>1405</v>
      </c>
      <c r="B1182" s="35" t="s">
        <v>526</v>
      </c>
      <c r="C1182" s="73" t="s">
        <v>1451</v>
      </c>
      <c r="D1182" s="37"/>
      <c r="E1182" s="38" t="s">
        <v>1234</v>
      </c>
      <c r="F1182" s="38">
        <v>1.3334999999999999</v>
      </c>
      <c r="G1182" s="38" t="s">
        <v>1235</v>
      </c>
      <c r="H1182" s="38">
        <v>65</v>
      </c>
      <c r="I1182" s="38">
        <v>86.677499999999995</v>
      </c>
      <c r="J1182" s="37"/>
    </row>
    <row r="1183" spans="1:10" ht="27" customHeight="1" x14ac:dyDescent="0.25">
      <c r="A1183" s="9">
        <v>6</v>
      </c>
      <c r="B1183" s="62" t="s">
        <v>528</v>
      </c>
      <c r="C1183" s="31" t="s">
        <v>529</v>
      </c>
      <c r="D1183" s="40"/>
      <c r="E1183" s="32" t="s">
        <v>11</v>
      </c>
      <c r="F1183" s="33" t="s">
        <v>1231</v>
      </c>
      <c r="G1183" s="34">
        <v>450</v>
      </c>
      <c r="H1183" s="34">
        <v>657</v>
      </c>
      <c r="I1183" s="43"/>
      <c r="J1183" s="34">
        <v>0</v>
      </c>
    </row>
    <row r="1184" spans="1:10" ht="27" customHeight="1" outlineLevel="1" x14ac:dyDescent="0.25">
      <c r="A1184" s="9" t="s">
        <v>1405</v>
      </c>
      <c r="B1184" s="35" t="s">
        <v>528</v>
      </c>
      <c r="C1184" s="73" t="s">
        <v>1452</v>
      </c>
      <c r="D1184" s="37"/>
      <c r="E1184" s="38" t="s">
        <v>1234</v>
      </c>
      <c r="F1184" s="38">
        <v>0</v>
      </c>
      <c r="G1184" s="38" t="s">
        <v>1235</v>
      </c>
      <c r="H1184" s="38">
        <v>1451</v>
      </c>
      <c r="I1184" s="38">
        <v>0</v>
      </c>
      <c r="J1184" s="37"/>
    </row>
    <row r="1185" spans="1:10" ht="27" customHeight="1" outlineLevel="1" x14ac:dyDescent="0.25">
      <c r="A1185" s="9" t="s">
        <v>1405</v>
      </c>
      <c r="B1185" s="35" t="s">
        <v>528</v>
      </c>
      <c r="C1185" s="73" t="s">
        <v>1453</v>
      </c>
      <c r="D1185" s="37"/>
      <c r="E1185" s="38" t="s">
        <v>1234</v>
      </c>
      <c r="F1185" s="38">
        <v>0</v>
      </c>
      <c r="G1185" s="38" t="s">
        <v>1235</v>
      </c>
      <c r="H1185" s="38">
        <v>754</v>
      </c>
      <c r="I1185" s="38">
        <v>0</v>
      </c>
      <c r="J1185" s="37"/>
    </row>
    <row r="1186" spans="1:10" ht="27" customHeight="1" x14ac:dyDescent="0.25">
      <c r="A1186" s="9">
        <v>6</v>
      </c>
      <c r="B1186" s="62" t="s">
        <v>530</v>
      </c>
      <c r="C1186" s="31" t="s">
        <v>531</v>
      </c>
      <c r="D1186" s="40"/>
      <c r="E1186" s="32" t="s">
        <v>11</v>
      </c>
      <c r="F1186" s="33" t="s">
        <v>1231</v>
      </c>
      <c r="G1186" s="34">
        <v>405</v>
      </c>
      <c r="H1186" s="34">
        <v>591</v>
      </c>
      <c r="I1186" s="43"/>
      <c r="J1186" s="34">
        <v>0</v>
      </c>
    </row>
    <row r="1187" spans="1:10" ht="27" customHeight="1" outlineLevel="1" x14ac:dyDescent="0.25">
      <c r="A1187" s="9" t="s">
        <v>1405</v>
      </c>
      <c r="B1187" s="35" t="s">
        <v>530</v>
      </c>
      <c r="C1187" s="73" t="s">
        <v>1454</v>
      </c>
      <c r="D1187" s="37"/>
      <c r="E1187" s="38" t="s">
        <v>1234</v>
      </c>
      <c r="F1187" s="38">
        <v>0</v>
      </c>
      <c r="G1187" s="38" t="s">
        <v>1235</v>
      </c>
      <c r="H1187" s="38">
        <v>614</v>
      </c>
      <c r="I1187" s="38">
        <v>0</v>
      </c>
      <c r="J1187" s="37"/>
    </row>
    <row r="1188" spans="1:10" ht="27" customHeight="1" outlineLevel="1" x14ac:dyDescent="0.25">
      <c r="A1188" s="9" t="s">
        <v>1405</v>
      </c>
      <c r="B1188" s="35" t="s">
        <v>530</v>
      </c>
      <c r="C1188" s="73" t="s">
        <v>1450</v>
      </c>
      <c r="D1188" s="37"/>
      <c r="E1188" s="38" t="s">
        <v>1234</v>
      </c>
      <c r="F1188" s="38">
        <v>0</v>
      </c>
      <c r="G1188" s="38" t="s">
        <v>1235</v>
      </c>
      <c r="H1188" s="38">
        <v>143</v>
      </c>
      <c r="I1188" s="38">
        <v>0</v>
      </c>
      <c r="J1188" s="37"/>
    </row>
    <row r="1189" spans="1:10" ht="27" customHeight="1" outlineLevel="1" x14ac:dyDescent="0.25">
      <c r="A1189" s="9" t="s">
        <v>1405</v>
      </c>
      <c r="B1189" s="35" t="s">
        <v>530</v>
      </c>
      <c r="C1189" s="73" t="s">
        <v>1451</v>
      </c>
      <c r="D1189" s="37"/>
      <c r="E1189" s="38" t="s">
        <v>1234</v>
      </c>
      <c r="F1189" s="38">
        <v>0</v>
      </c>
      <c r="G1189" s="38" t="s">
        <v>1235</v>
      </c>
      <c r="H1189" s="38">
        <v>65</v>
      </c>
      <c r="I1189" s="38">
        <v>0</v>
      </c>
      <c r="J1189" s="37"/>
    </row>
    <row r="1190" spans="1:10" ht="27" customHeight="1" x14ac:dyDescent="0.25">
      <c r="A1190" s="9">
        <v>6</v>
      </c>
      <c r="B1190" s="62" t="s">
        <v>532</v>
      </c>
      <c r="C1190" s="31" t="s">
        <v>533</v>
      </c>
      <c r="D1190" s="40"/>
      <c r="E1190" s="32" t="s">
        <v>31</v>
      </c>
      <c r="F1190" s="33">
        <v>18</v>
      </c>
      <c r="G1190" s="34">
        <v>650</v>
      </c>
      <c r="H1190" s="34">
        <v>949</v>
      </c>
      <c r="I1190" s="43"/>
      <c r="J1190" s="34">
        <v>17082</v>
      </c>
    </row>
    <row r="1191" spans="1:10" ht="27" customHeight="1" outlineLevel="1" x14ac:dyDescent="0.25">
      <c r="A1191" s="9" t="s">
        <v>1405</v>
      </c>
      <c r="B1191" s="35" t="s">
        <v>532</v>
      </c>
      <c r="C1191" s="73" t="s">
        <v>1455</v>
      </c>
      <c r="D1191" s="37"/>
      <c r="E1191" s="38" t="s">
        <v>1234</v>
      </c>
      <c r="F1191" s="38">
        <v>1.8</v>
      </c>
      <c r="G1191" s="38" t="s">
        <v>1235</v>
      </c>
      <c r="H1191" s="38">
        <v>525</v>
      </c>
      <c r="I1191" s="38">
        <v>945</v>
      </c>
      <c r="J1191" s="37"/>
    </row>
    <row r="1192" spans="1:10" ht="27" customHeight="1" outlineLevel="1" x14ac:dyDescent="0.25">
      <c r="A1192" s="9" t="s">
        <v>1405</v>
      </c>
      <c r="B1192" s="35" t="s">
        <v>532</v>
      </c>
      <c r="C1192" s="73" t="s">
        <v>1456</v>
      </c>
      <c r="D1192" s="37"/>
      <c r="E1192" s="38" t="s">
        <v>1234</v>
      </c>
      <c r="F1192" s="38">
        <v>1.8</v>
      </c>
      <c r="G1192" s="38" t="s">
        <v>1235</v>
      </c>
      <c r="H1192" s="38">
        <v>315</v>
      </c>
      <c r="I1192" s="38">
        <v>567</v>
      </c>
      <c r="J1192" s="37"/>
    </row>
    <row r="1193" spans="1:10" ht="27" customHeight="1" outlineLevel="1" x14ac:dyDescent="0.25">
      <c r="A1193" s="9" t="s">
        <v>1405</v>
      </c>
      <c r="B1193" s="35" t="s">
        <v>532</v>
      </c>
      <c r="C1193" s="73" t="s">
        <v>1457</v>
      </c>
      <c r="D1193" s="37"/>
      <c r="E1193" s="38" t="s">
        <v>1234</v>
      </c>
      <c r="F1193" s="38">
        <v>1.8</v>
      </c>
      <c r="G1193" s="38" t="s">
        <v>1235</v>
      </c>
      <c r="H1193" s="38">
        <v>2490</v>
      </c>
      <c r="I1193" s="38">
        <v>4482</v>
      </c>
      <c r="J1193" s="37"/>
    </row>
    <row r="1194" spans="1:10" ht="27" customHeight="1" x14ac:dyDescent="0.25">
      <c r="A1194" s="9">
        <v>6</v>
      </c>
      <c r="B1194" s="62" t="s">
        <v>534</v>
      </c>
      <c r="C1194" s="31" t="s">
        <v>535</v>
      </c>
      <c r="D1194" s="40"/>
      <c r="E1194" s="32" t="s">
        <v>31</v>
      </c>
      <c r="F1194" s="33" t="s">
        <v>1231</v>
      </c>
      <c r="G1194" s="34">
        <v>200</v>
      </c>
      <c r="H1194" s="34">
        <v>292</v>
      </c>
      <c r="I1194" s="43"/>
      <c r="J1194" s="34">
        <v>0</v>
      </c>
    </row>
    <row r="1195" spans="1:10" ht="27" customHeight="1" outlineLevel="1" x14ac:dyDescent="0.25">
      <c r="A1195" s="9" t="s">
        <v>1405</v>
      </c>
      <c r="B1195" s="35" t="s">
        <v>534</v>
      </c>
      <c r="C1195" s="73" t="s">
        <v>1455</v>
      </c>
      <c r="D1195" s="37"/>
      <c r="E1195" s="38" t="s">
        <v>1234</v>
      </c>
      <c r="F1195" s="38">
        <v>0</v>
      </c>
      <c r="G1195" s="38" t="s">
        <v>1235</v>
      </c>
      <c r="H1195" s="38">
        <v>525</v>
      </c>
      <c r="I1195" s="38">
        <v>0</v>
      </c>
      <c r="J1195" s="37"/>
    </row>
    <row r="1196" spans="1:10" ht="27" customHeight="1" outlineLevel="1" x14ac:dyDescent="0.25">
      <c r="A1196" s="9" t="s">
        <v>1405</v>
      </c>
      <c r="B1196" s="35" t="s">
        <v>534</v>
      </c>
      <c r="C1196" s="73" t="s">
        <v>1456</v>
      </c>
      <c r="D1196" s="37"/>
      <c r="E1196" s="38" t="s">
        <v>1234</v>
      </c>
      <c r="F1196" s="38">
        <v>0</v>
      </c>
      <c r="G1196" s="38" t="s">
        <v>1235</v>
      </c>
      <c r="H1196" s="38">
        <v>315</v>
      </c>
      <c r="I1196" s="38">
        <v>0</v>
      </c>
      <c r="J1196" s="37"/>
    </row>
    <row r="1197" spans="1:10" ht="27" customHeight="1" outlineLevel="1" x14ac:dyDescent="0.25">
      <c r="A1197" s="9" t="s">
        <v>1405</v>
      </c>
      <c r="B1197" s="35" t="s">
        <v>534</v>
      </c>
      <c r="C1197" s="73" t="s">
        <v>1457</v>
      </c>
      <c r="D1197" s="37"/>
      <c r="E1197" s="38" t="s">
        <v>1234</v>
      </c>
      <c r="F1197" s="38">
        <v>0</v>
      </c>
      <c r="G1197" s="38" t="s">
        <v>1235</v>
      </c>
      <c r="H1197" s="38">
        <v>2490</v>
      </c>
      <c r="I1197" s="38">
        <v>0</v>
      </c>
      <c r="J1197" s="37"/>
    </row>
    <row r="1198" spans="1:10" ht="27" customHeight="1" x14ac:dyDescent="0.25">
      <c r="A1198" s="9">
        <v>6</v>
      </c>
      <c r="B1198" s="62" t="s">
        <v>536</v>
      </c>
      <c r="C1198" s="31" t="s">
        <v>537</v>
      </c>
      <c r="D1198" s="40"/>
      <c r="E1198" s="32" t="s">
        <v>31</v>
      </c>
      <c r="F1198" s="33" t="s">
        <v>1231</v>
      </c>
      <c r="G1198" s="34">
        <v>250</v>
      </c>
      <c r="H1198" s="34">
        <v>365</v>
      </c>
      <c r="I1198" s="43"/>
      <c r="J1198" s="34">
        <v>0</v>
      </c>
    </row>
    <row r="1199" spans="1:10" ht="27" customHeight="1" outlineLevel="1" x14ac:dyDescent="0.25">
      <c r="A1199" s="9" t="s">
        <v>1405</v>
      </c>
      <c r="B1199" s="35" t="s">
        <v>536</v>
      </c>
      <c r="C1199" s="73" t="s">
        <v>1455</v>
      </c>
      <c r="D1199" s="37"/>
      <c r="E1199" s="38" t="s">
        <v>1234</v>
      </c>
      <c r="F1199" s="38">
        <v>0</v>
      </c>
      <c r="G1199" s="38" t="s">
        <v>1235</v>
      </c>
      <c r="H1199" s="38">
        <v>525</v>
      </c>
      <c r="I1199" s="38">
        <v>0</v>
      </c>
      <c r="J1199" s="37"/>
    </row>
    <row r="1200" spans="1:10" ht="27" customHeight="1" outlineLevel="1" x14ac:dyDescent="0.25">
      <c r="A1200" s="9" t="s">
        <v>1405</v>
      </c>
      <c r="B1200" s="35" t="s">
        <v>536</v>
      </c>
      <c r="C1200" s="73" t="s">
        <v>1456</v>
      </c>
      <c r="D1200" s="37"/>
      <c r="E1200" s="38" t="s">
        <v>1234</v>
      </c>
      <c r="F1200" s="38">
        <v>0</v>
      </c>
      <c r="G1200" s="38" t="s">
        <v>1235</v>
      </c>
      <c r="H1200" s="38">
        <v>315</v>
      </c>
      <c r="I1200" s="38">
        <v>0</v>
      </c>
      <c r="J1200" s="37"/>
    </row>
    <row r="1201" spans="1:10" ht="27" customHeight="1" outlineLevel="1" x14ac:dyDescent="0.25">
      <c r="A1201" s="9" t="s">
        <v>1405</v>
      </c>
      <c r="B1201" s="35" t="s">
        <v>536</v>
      </c>
      <c r="C1201" s="73" t="s">
        <v>1457</v>
      </c>
      <c r="D1201" s="37"/>
      <c r="E1201" s="38" t="s">
        <v>1234</v>
      </c>
      <c r="F1201" s="38">
        <v>0</v>
      </c>
      <c r="G1201" s="38" t="s">
        <v>1235</v>
      </c>
      <c r="H1201" s="38">
        <v>2490</v>
      </c>
      <c r="I1201" s="38">
        <v>0</v>
      </c>
      <c r="J1201" s="37"/>
    </row>
    <row r="1202" spans="1:10" ht="27" customHeight="1" x14ac:dyDescent="0.25">
      <c r="A1202" s="9">
        <v>6</v>
      </c>
      <c r="B1202" s="62" t="s">
        <v>538</v>
      </c>
      <c r="C1202" s="31" t="s">
        <v>539</v>
      </c>
      <c r="D1202" s="40"/>
      <c r="E1202" s="32" t="s">
        <v>28</v>
      </c>
      <c r="F1202" s="33">
        <v>20</v>
      </c>
      <c r="G1202" s="34">
        <v>350</v>
      </c>
      <c r="H1202" s="34">
        <v>511</v>
      </c>
      <c r="I1202" s="43"/>
      <c r="J1202" s="34">
        <v>10220</v>
      </c>
    </row>
    <row r="1203" spans="1:10" ht="27" customHeight="1" outlineLevel="1" x14ac:dyDescent="0.25">
      <c r="A1203" s="9" t="s">
        <v>1405</v>
      </c>
      <c r="B1203" s="35" t="s">
        <v>538</v>
      </c>
      <c r="C1203" s="39" t="s">
        <v>1458</v>
      </c>
      <c r="D1203" s="37"/>
      <c r="E1203" s="38" t="s">
        <v>1234</v>
      </c>
      <c r="F1203" s="38">
        <v>0.6</v>
      </c>
      <c r="G1203" s="38" t="s">
        <v>1235</v>
      </c>
      <c r="H1203" s="38">
        <v>1600</v>
      </c>
      <c r="I1203" s="38">
        <v>960</v>
      </c>
      <c r="J1203" s="37"/>
    </row>
    <row r="1204" spans="1:10" ht="27" customHeight="1" outlineLevel="1" x14ac:dyDescent="0.25">
      <c r="A1204" s="9" t="s">
        <v>1405</v>
      </c>
      <c r="B1204" s="35" t="s">
        <v>538</v>
      </c>
      <c r="C1204" s="39" t="s">
        <v>1459</v>
      </c>
      <c r="D1204" s="37"/>
      <c r="E1204" s="38" t="s">
        <v>1234</v>
      </c>
      <c r="F1204" s="38">
        <v>0.6</v>
      </c>
      <c r="G1204" s="38" t="s">
        <v>1235</v>
      </c>
      <c r="H1204" s="38">
        <v>1030</v>
      </c>
      <c r="I1204" s="38">
        <v>618</v>
      </c>
      <c r="J1204" s="37"/>
    </row>
    <row r="1205" spans="1:10" ht="27" customHeight="1" outlineLevel="1" x14ac:dyDescent="0.25">
      <c r="A1205" s="9" t="s">
        <v>1405</v>
      </c>
      <c r="B1205" s="35" t="s">
        <v>538</v>
      </c>
      <c r="C1205" s="39" t="s">
        <v>1460</v>
      </c>
      <c r="D1205" s="37"/>
      <c r="E1205" s="38" t="s">
        <v>1234</v>
      </c>
      <c r="F1205" s="38">
        <v>0.6</v>
      </c>
      <c r="G1205" s="38" t="s">
        <v>1235</v>
      </c>
      <c r="H1205" s="38">
        <v>1548</v>
      </c>
      <c r="I1205" s="38">
        <v>928.8</v>
      </c>
      <c r="J1205" s="37"/>
    </row>
    <row r="1206" spans="1:10" ht="27" customHeight="1" outlineLevel="1" x14ac:dyDescent="0.25">
      <c r="A1206" s="9" t="s">
        <v>1405</v>
      </c>
      <c r="B1206" s="35" t="s">
        <v>538</v>
      </c>
      <c r="C1206" s="39" t="s">
        <v>1461</v>
      </c>
      <c r="D1206" s="37"/>
      <c r="E1206" s="38" t="s">
        <v>1234</v>
      </c>
      <c r="F1206" s="38">
        <v>0.6</v>
      </c>
      <c r="G1206" s="38" t="s">
        <v>1235</v>
      </c>
      <c r="H1206" s="38">
        <v>554</v>
      </c>
      <c r="I1206" s="38">
        <v>332.4</v>
      </c>
      <c r="J1206" s="37"/>
    </row>
    <row r="1207" spans="1:10" ht="27" customHeight="1" outlineLevel="1" x14ac:dyDescent="0.25">
      <c r="A1207" s="9" t="s">
        <v>1405</v>
      </c>
      <c r="B1207" s="35" t="s">
        <v>538</v>
      </c>
      <c r="C1207" s="39" t="s">
        <v>1462</v>
      </c>
      <c r="D1207" s="37"/>
      <c r="E1207" s="38" t="s">
        <v>1234</v>
      </c>
      <c r="F1207" s="38">
        <v>0.2</v>
      </c>
      <c r="G1207" s="38" t="s">
        <v>1235</v>
      </c>
      <c r="H1207" s="38">
        <v>839</v>
      </c>
      <c r="I1207" s="38">
        <v>167.8</v>
      </c>
      <c r="J1207" s="37"/>
    </row>
    <row r="1208" spans="1:10" ht="27" customHeight="1" x14ac:dyDescent="0.25">
      <c r="A1208" s="9">
        <v>6</v>
      </c>
      <c r="B1208" s="62" t="s">
        <v>540</v>
      </c>
      <c r="C1208" s="31" t="s">
        <v>541</v>
      </c>
      <c r="D1208" s="40"/>
      <c r="E1208" s="32" t="s">
        <v>31</v>
      </c>
      <c r="F1208" s="33" t="s">
        <v>1231</v>
      </c>
      <c r="G1208" s="34">
        <v>200</v>
      </c>
      <c r="H1208" s="34">
        <v>292</v>
      </c>
      <c r="I1208" s="43"/>
      <c r="J1208" s="34">
        <v>0</v>
      </c>
    </row>
    <row r="1209" spans="1:10" ht="27" customHeight="1" x14ac:dyDescent="0.25">
      <c r="A1209" s="9">
        <v>6</v>
      </c>
      <c r="B1209" s="62" t="s">
        <v>542</v>
      </c>
      <c r="C1209" s="31" t="s">
        <v>543</v>
      </c>
      <c r="D1209" s="40"/>
      <c r="E1209" s="32" t="s">
        <v>31</v>
      </c>
      <c r="F1209" s="33" t="s">
        <v>1231</v>
      </c>
      <c r="G1209" s="34">
        <v>895.5</v>
      </c>
      <c r="H1209" s="34">
        <v>1307</v>
      </c>
      <c r="I1209" s="43"/>
      <c r="J1209" s="34">
        <v>0</v>
      </c>
    </row>
    <row r="1210" spans="1:10" ht="27" customHeight="1" outlineLevel="1" x14ac:dyDescent="0.25">
      <c r="A1210" s="9" t="s">
        <v>1405</v>
      </c>
      <c r="B1210" s="35" t="s">
        <v>542</v>
      </c>
      <c r="C1210" s="73" t="s">
        <v>1455</v>
      </c>
      <c r="D1210" s="37"/>
      <c r="E1210" s="38" t="s">
        <v>1234</v>
      </c>
      <c r="F1210" s="38">
        <v>0</v>
      </c>
      <c r="G1210" s="38" t="s">
        <v>1235</v>
      </c>
      <c r="H1210" s="38">
        <v>525</v>
      </c>
      <c r="I1210" s="38">
        <v>0</v>
      </c>
      <c r="J1210" s="37"/>
    </row>
    <row r="1211" spans="1:10" ht="27" customHeight="1" outlineLevel="1" x14ac:dyDescent="0.25">
      <c r="A1211" s="9" t="s">
        <v>1405</v>
      </c>
      <c r="B1211" s="35" t="s">
        <v>542</v>
      </c>
      <c r="C1211" s="73" t="s">
        <v>1456</v>
      </c>
      <c r="D1211" s="37"/>
      <c r="E1211" s="38" t="s">
        <v>1234</v>
      </c>
      <c r="F1211" s="38">
        <v>0</v>
      </c>
      <c r="G1211" s="38" t="s">
        <v>1235</v>
      </c>
      <c r="H1211" s="38">
        <v>315</v>
      </c>
      <c r="I1211" s="38">
        <v>0</v>
      </c>
      <c r="J1211" s="37"/>
    </row>
    <row r="1212" spans="1:10" ht="27" customHeight="1" outlineLevel="1" x14ac:dyDescent="0.25">
      <c r="A1212" s="9" t="s">
        <v>1405</v>
      </c>
      <c r="B1212" s="35" t="s">
        <v>542</v>
      </c>
      <c r="C1212" s="73" t="s">
        <v>1457</v>
      </c>
      <c r="D1212" s="37"/>
      <c r="E1212" s="38" t="s">
        <v>1234</v>
      </c>
      <c r="F1212" s="38">
        <v>0</v>
      </c>
      <c r="G1212" s="38" t="s">
        <v>1235</v>
      </c>
      <c r="H1212" s="38">
        <v>2490</v>
      </c>
      <c r="I1212" s="38">
        <v>0</v>
      </c>
      <c r="J1212" s="37"/>
    </row>
    <row r="1213" spans="1:10" ht="27" customHeight="1" x14ac:dyDescent="0.25">
      <c r="A1213" s="9">
        <v>6</v>
      </c>
      <c r="B1213" s="62" t="s">
        <v>544</v>
      </c>
      <c r="C1213" s="31" t="s">
        <v>545</v>
      </c>
      <c r="D1213" s="40"/>
      <c r="E1213" s="32" t="s">
        <v>11</v>
      </c>
      <c r="F1213" s="33" t="s">
        <v>1231</v>
      </c>
      <c r="G1213" s="34">
        <v>200</v>
      </c>
      <c r="H1213" s="34">
        <v>292</v>
      </c>
      <c r="I1213" s="43"/>
      <c r="J1213" s="34">
        <v>0</v>
      </c>
    </row>
    <row r="1214" spans="1:10" ht="18.75" customHeight="1" x14ac:dyDescent="0.25">
      <c r="A1214" s="23"/>
      <c r="B1214" s="46"/>
      <c r="C1214" s="47" t="s">
        <v>546</v>
      </c>
      <c r="D1214" s="48"/>
      <c r="E1214" s="49"/>
      <c r="F1214" s="50" t="s">
        <v>1230</v>
      </c>
      <c r="G1214" s="52"/>
      <c r="H1214" s="52"/>
      <c r="I1214" s="52" t="e">
        <v>#N/A</v>
      </c>
      <c r="J1214" s="52">
        <v>1109263.0716000001</v>
      </c>
    </row>
    <row r="1215" spans="1:10" ht="18.75" customHeight="1" x14ac:dyDescent="0.25">
      <c r="A1215" s="23"/>
      <c r="B1215" s="25" t="s">
        <v>547</v>
      </c>
      <c r="C1215" s="10" t="s">
        <v>548</v>
      </c>
      <c r="D1215" s="53"/>
      <c r="E1215" s="10"/>
      <c r="F1215" s="28" t="s">
        <v>1230</v>
      </c>
      <c r="G1215" s="27"/>
      <c r="H1215" s="29"/>
      <c r="I1215" s="24" t="s">
        <v>1230</v>
      </c>
      <c r="J1215" s="24" t="s">
        <v>1230</v>
      </c>
    </row>
    <row r="1216" spans="1:10" ht="18.75" customHeight="1" x14ac:dyDescent="0.25">
      <c r="A1216" s="23"/>
      <c r="B1216" s="46" t="s">
        <v>549</v>
      </c>
      <c r="C1216" s="17" t="s">
        <v>550</v>
      </c>
      <c r="D1216" s="48"/>
      <c r="E1216" s="47"/>
      <c r="F1216" s="50" t="s">
        <v>1230</v>
      </c>
      <c r="G1216" s="52"/>
      <c r="H1216" s="52"/>
      <c r="I1216" s="50" t="s">
        <v>1230</v>
      </c>
      <c r="J1216" s="50" t="s">
        <v>1230</v>
      </c>
    </row>
    <row r="1217" spans="1:10" ht="27" customHeight="1" x14ac:dyDescent="0.25">
      <c r="A1217" s="9">
        <v>3</v>
      </c>
      <c r="B1217" s="62" t="s">
        <v>551</v>
      </c>
      <c r="C1217" s="31" t="s">
        <v>552</v>
      </c>
      <c r="D1217" s="40"/>
      <c r="E1217" s="32" t="s">
        <v>11</v>
      </c>
      <c r="F1217" s="33" t="s">
        <v>1231</v>
      </c>
      <c r="G1217" s="34">
        <v>60</v>
      </c>
      <c r="H1217" s="34">
        <v>88</v>
      </c>
      <c r="I1217" s="43"/>
      <c r="J1217" s="34">
        <v>0</v>
      </c>
    </row>
    <row r="1218" spans="1:10" ht="27" customHeight="1" outlineLevel="1" x14ac:dyDescent="0.25">
      <c r="A1218" s="9" t="s">
        <v>73</v>
      </c>
      <c r="B1218" s="35" t="s">
        <v>551</v>
      </c>
      <c r="C1218" s="73" t="s">
        <v>1253</v>
      </c>
      <c r="D1218" s="37"/>
      <c r="E1218" s="38" t="s">
        <v>1234</v>
      </c>
      <c r="F1218" s="38">
        <v>0</v>
      </c>
      <c r="G1218" s="38" t="s">
        <v>1235</v>
      </c>
      <c r="H1218" s="38">
        <v>1105</v>
      </c>
      <c r="I1218" s="38">
        <v>0</v>
      </c>
      <c r="J1218" s="37"/>
    </row>
    <row r="1219" spans="1:10" ht="27" customHeight="1" outlineLevel="1" x14ac:dyDescent="0.25">
      <c r="A1219" s="9" t="s">
        <v>73</v>
      </c>
      <c r="B1219" s="35" t="s">
        <v>551</v>
      </c>
      <c r="C1219" s="73" t="s">
        <v>1249</v>
      </c>
      <c r="D1219" s="37"/>
      <c r="E1219" s="38" t="s">
        <v>1234</v>
      </c>
      <c r="F1219" s="38">
        <v>0</v>
      </c>
      <c r="G1219" s="38" t="s">
        <v>1235</v>
      </c>
      <c r="H1219" s="38">
        <v>1625</v>
      </c>
      <c r="I1219" s="38">
        <v>0</v>
      </c>
      <c r="J1219" s="37"/>
    </row>
    <row r="1220" spans="1:10" ht="27" customHeight="1" outlineLevel="1" x14ac:dyDescent="0.25">
      <c r="A1220" s="9" t="s">
        <v>73</v>
      </c>
      <c r="B1220" s="35" t="s">
        <v>551</v>
      </c>
      <c r="C1220" s="44" t="s">
        <v>1250</v>
      </c>
      <c r="D1220" s="37"/>
      <c r="E1220" s="38" t="s">
        <v>1234</v>
      </c>
      <c r="F1220" s="38">
        <v>0</v>
      </c>
      <c r="G1220" s="38" t="s">
        <v>1235</v>
      </c>
      <c r="H1220" s="38">
        <v>225</v>
      </c>
      <c r="I1220" s="38">
        <v>0</v>
      </c>
      <c r="J1220" s="37"/>
    </row>
    <row r="1221" spans="1:10" ht="27" customHeight="1" outlineLevel="1" x14ac:dyDescent="0.25">
      <c r="A1221" s="9" t="s">
        <v>73</v>
      </c>
      <c r="B1221" s="35" t="s">
        <v>551</v>
      </c>
      <c r="C1221" s="73" t="s">
        <v>1251</v>
      </c>
      <c r="D1221" s="37"/>
      <c r="E1221" s="38" t="s">
        <v>1234</v>
      </c>
      <c r="F1221" s="38">
        <v>0</v>
      </c>
      <c r="G1221" s="38" t="s">
        <v>1235</v>
      </c>
      <c r="H1221" s="38">
        <v>110</v>
      </c>
      <c r="I1221" s="38">
        <v>0</v>
      </c>
      <c r="J1221" s="37"/>
    </row>
    <row r="1222" spans="1:10" ht="27" customHeight="1" outlineLevel="1" x14ac:dyDescent="0.25">
      <c r="A1222" s="9" t="s">
        <v>73</v>
      </c>
      <c r="B1222" s="35" t="s">
        <v>551</v>
      </c>
      <c r="C1222" s="44" t="s">
        <v>1252</v>
      </c>
      <c r="D1222" s="37"/>
      <c r="E1222" s="38" t="s">
        <v>1234</v>
      </c>
      <c r="F1222" s="38">
        <v>0</v>
      </c>
      <c r="G1222" s="38" t="s">
        <v>1235</v>
      </c>
      <c r="H1222" s="38">
        <v>158</v>
      </c>
      <c r="I1222" s="38">
        <v>0</v>
      </c>
      <c r="J1222" s="37"/>
    </row>
    <row r="1223" spans="1:10" ht="27" customHeight="1" x14ac:dyDescent="0.25">
      <c r="A1223" s="9">
        <v>3</v>
      </c>
      <c r="B1223" s="62" t="s">
        <v>553</v>
      </c>
      <c r="C1223" s="31" t="s">
        <v>554</v>
      </c>
      <c r="D1223" s="40"/>
      <c r="E1223" s="32" t="s">
        <v>11</v>
      </c>
      <c r="F1223" s="33">
        <v>67.790000000000006</v>
      </c>
      <c r="G1223" s="34">
        <v>30</v>
      </c>
      <c r="H1223" s="34">
        <v>44</v>
      </c>
      <c r="I1223" s="43"/>
      <c r="J1223" s="34">
        <v>2982.76</v>
      </c>
    </row>
    <row r="1224" spans="1:10" ht="27" customHeight="1" outlineLevel="1" x14ac:dyDescent="0.25">
      <c r="A1224" s="9" t="s">
        <v>73</v>
      </c>
      <c r="B1224" s="35" t="s">
        <v>553</v>
      </c>
      <c r="C1224" s="39" t="s">
        <v>1314</v>
      </c>
      <c r="D1224" s="37"/>
      <c r="E1224" s="38" t="s">
        <v>1234</v>
      </c>
      <c r="F1224" s="38">
        <v>5.4232000000000005</v>
      </c>
      <c r="G1224" s="38" t="s">
        <v>1235</v>
      </c>
      <c r="H1224" s="38">
        <v>2160</v>
      </c>
      <c r="I1224" s="38">
        <v>11714.112000000001</v>
      </c>
      <c r="J1224" s="37"/>
    </row>
    <row r="1225" spans="1:10" ht="27" customHeight="1" outlineLevel="1" x14ac:dyDescent="0.25">
      <c r="A1225" s="9" t="s">
        <v>73</v>
      </c>
      <c r="B1225" s="35" t="s">
        <v>553</v>
      </c>
      <c r="C1225" s="44" t="s">
        <v>1250</v>
      </c>
      <c r="D1225" s="37"/>
      <c r="E1225" s="38" t="s">
        <v>1234</v>
      </c>
      <c r="F1225" s="38">
        <v>0.33895000000000003</v>
      </c>
      <c r="G1225" s="38" t="s">
        <v>1235</v>
      </c>
      <c r="H1225" s="38">
        <v>225</v>
      </c>
      <c r="I1225" s="38">
        <v>76.263750000000002</v>
      </c>
      <c r="J1225" s="37"/>
    </row>
    <row r="1226" spans="1:10" ht="27" customHeight="1" x14ac:dyDescent="0.25">
      <c r="A1226" s="9">
        <v>6</v>
      </c>
      <c r="B1226" s="62" t="s">
        <v>555</v>
      </c>
      <c r="C1226" s="31" t="s">
        <v>556</v>
      </c>
      <c r="D1226" s="40"/>
      <c r="E1226" s="32" t="s">
        <v>11</v>
      </c>
      <c r="F1226" s="33" t="s">
        <v>1231</v>
      </c>
      <c r="G1226" s="34">
        <v>230</v>
      </c>
      <c r="H1226" s="34">
        <v>336</v>
      </c>
      <c r="I1226" s="43"/>
      <c r="J1226" s="34">
        <v>0</v>
      </c>
    </row>
    <row r="1227" spans="1:10" ht="27" customHeight="1" outlineLevel="1" x14ac:dyDescent="0.25">
      <c r="A1227" s="9" t="s">
        <v>1405</v>
      </c>
      <c r="B1227" s="35" t="s">
        <v>555</v>
      </c>
      <c r="C1227" s="73" t="s">
        <v>1463</v>
      </c>
      <c r="D1227" s="37"/>
      <c r="E1227" s="38" t="s">
        <v>1234</v>
      </c>
      <c r="F1227" s="38">
        <v>0</v>
      </c>
      <c r="G1227" s="38" t="s">
        <v>1235</v>
      </c>
      <c r="H1227" s="38">
        <v>3310</v>
      </c>
      <c r="I1227" s="38">
        <v>0</v>
      </c>
      <c r="J1227" s="37"/>
    </row>
    <row r="1228" spans="1:10" ht="27" customHeight="1" outlineLevel="1" x14ac:dyDescent="0.25">
      <c r="A1228" s="9" t="s">
        <v>1405</v>
      </c>
      <c r="B1228" s="35" t="s">
        <v>555</v>
      </c>
      <c r="C1228" s="44" t="s">
        <v>1387</v>
      </c>
      <c r="D1228" s="37"/>
      <c r="E1228" s="38" t="s">
        <v>1388</v>
      </c>
      <c r="F1228" s="38">
        <v>0</v>
      </c>
      <c r="G1228" s="38" t="s">
        <v>1235</v>
      </c>
      <c r="H1228" s="38">
        <v>37</v>
      </c>
      <c r="I1228" s="38">
        <v>0</v>
      </c>
      <c r="J1228" s="37"/>
    </row>
    <row r="1229" spans="1:10" ht="27" customHeight="1" outlineLevel="1" x14ac:dyDescent="0.25">
      <c r="A1229" s="9" t="s">
        <v>1405</v>
      </c>
      <c r="B1229" s="35" t="s">
        <v>555</v>
      </c>
      <c r="C1229" s="73" t="s">
        <v>1464</v>
      </c>
      <c r="D1229" s="37"/>
      <c r="E1229" s="38" t="s">
        <v>1234</v>
      </c>
      <c r="F1229" s="38">
        <v>0</v>
      </c>
      <c r="G1229" s="38" t="s">
        <v>1235</v>
      </c>
      <c r="H1229" s="38">
        <v>381</v>
      </c>
      <c r="I1229" s="38">
        <v>0</v>
      </c>
      <c r="J1229" s="37"/>
    </row>
    <row r="1230" spans="1:10" ht="27" customHeight="1" x14ac:dyDescent="0.25">
      <c r="A1230" s="9">
        <v>3</v>
      </c>
      <c r="B1230" s="62" t="s">
        <v>557</v>
      </c>
      <c r="C1230" s="31" t="s">
        <v>558</v>
      </c>
      <c r="D1230" s="40"/>
      <c r="E1230" s="32" t="s">
        <v>11</v>
      </c>
      <c r="F1230" s="33" t="s">
        <v>1231</v>
      </c>
      <c r="G1230" s="34">
        <v>122</v>
      </c>
      <c r="H1230" s="34">
        <v>178</v>
      </c>
      <c r="I1230" s="43"/>
      <c r="J1230" s="34">
        <v>0</v>
      </c>
    </row>
    <row r="1231" spans="1:10" ht="27" customHeight="1" outlineLevel="1" x14ac:dyDescent="0.25">
      <c r="A1231" s="9" t="s">
        <v>73</v>
      </c>
      <c r="B1231" s="35" t="s">
        <v>557</v>
      </c>
      <c r="C1231" s="39" t="s">
        <v>1465</v>
      </c>
      <c r="D1231" s="37"/>
      <c r="E1231" s="38" t="s">
        <v>1256</v>
      </c>
      <c r="F1231" s="38">
        <v>0</v>
      </c>
      <c r="G1231" s="38" t="s">
        <v>1235</v>
      </c>
      <c r="H1231" s="38">
        <v>1512</v>
      </c>
      <c r="I1231" s="38">
        <v>0</v>
      </c>
      <c r="J1231" s="37"/>
    </row>
    <row r="1232" spans="1:10" ht="27" customHeight="1" outlineLevel="1" x14ac:dyDescent="0.25">
      <c r="A1232" s="9" t="s">
        <v>73</v>
      </c>
      <c r="B1232" s="35" t="s">
        <v>557</v>
      </c>
      <c r="C1232" s="39" t="s">
        <v>1466</v>
      </c>
      <c r="D1232" s="37"/>
      <c r="E1232" s="38" t="s">
        <v>1243</v>
      </c>
      <c r="F1232" s="38">
        <v>0</v>
      </c>
      <c r="G1232" s="38" t="s">
        <v>1235</v>
      </c>
      <c r="H1232" s="38">
        <v>299</v>
      </c>
      <c r="I1232" s="38">
        <v>0</v>
      </c>
      <c r="J1232" s="37"/>
    </row>
    <row r="1233" spans="1:10" ht="27" customHeight="1" outlineLevel="1" x14ac:dyDescent="0.25">
      <c r="A1233" s="9" t="s">
        <v>73</v>
      </c>
      <c r="B1233" s="35" t="s">
        <v>557</v>
      </c>
      <c r="C1233" s="39" t="s">
        <v>1259</v>
      </c>
      <c r="D1233" s="37"/>
      <c r="E1233" s="38" t="s">
        <v>1243</v>
      </c>
      <c r="F1233" s="38">
        <v>0</v>
      </c>
      <c r="G1233" s="38" t="s">
        <v>1235</v>
      </c>
      <c r="H1233" s="38">
        <v>109</v>
      </c>
      <c r="I1233" s="38">
        <v>0</v>
      </c>
      <c r="J1233" s="37"/>
    </row>
    <row r="1234" spans="1:10" ht="27" customHeight="1" outlineLevel="1" x14ac:dyDescent="0.25">
      <c r="A1234" s="9" t="s">
        <v>73</v>
      </c>
      <c r="B1234" s="35" t="s">
        <v>557</v>
      </c>
      <c r="C1234" s="73" t="s">
        <v>1260</v>
      </c>
      <c r="D1234" s="37"/>
      <c r="E1234" s="38" t="s">
        <v>1243</v>
      </c>
      <c r="F1234" s="38">
        <v>0</v>
      </c>
      <c r="G1234" s="38" t="s">
        <v>1235</v>
      </c>
      <c r="H1234" s="38">
        <v>339</v>
      </c>
      <c r="I1234" s="38">
        <v>0</v>
      </c>
      <c r="J1234" s="37"/>
    </row>
    <row r="1235" spans="1:10" ht="27" customHeight="1" x14ac:dyDescent="0.25">
      <c r="A1235" s="9">
        <v>3</v>
      </c>
      <c r="B1235" s="62" t="s">
        <v>559</v>
      </c>
      <c r="C1235" s="31" t="s">
        <v>560</v>
      </c>
      <c r="D1235" s="40"/>
      <c r="E1235" s="32" t="s">
        <v>11</v>
      </c>
      <c r="F1235" s="33" t="s">
        <v>1231</v>
      </c>
      <c r="G1235" s="34">
        <v>300</v>
      </c>
      <c r="H1235" s="34">
        <v>438</v>
      </c>
      <c r="I1235" s="43"/>
      <c r="J1235" s="34">
        <v>0</v>
      </c>
    </row>
    <row r="1236" spans="1:10" ht="27" customHeight="1" outlineLevel="1" x14ac:dyDescent="0.25">
      <c r="A1236" s="9" t="s">
        <v>73</v>
      </c>
      <c r="B1236" s="35" t="s">
        <v>559</v>
      </c>
      <c r="C1236" s="39" t="s">
        <v>1467</v>
      </c>
      <c r="D1236" s="37"/>
      <c r="E1236" s="38" t="s">
        <v>1234</v>
      </c>
      <c r="F1236" s="38">
        <v>0</v>
      </c>
      <c r="G1236" s="38" t="s">
        <v>1235</v>
      </c>
      <c r="H1236" s="38">
        <v>389</v>
      </c>
      <c r="I1236" s="38">
        <v>0</v>
      </c>
      <c r="J1236" s="37"/>
    </row>
    <row r="1237" spans="1:10" ht="27" customHeight="1" outlineLevel="1" x14ac:dyDescent="0.25">
      <c r="A1237" s="9" t="s">
        <v>73</v>
      </c>
      <c r="B1237" s="35" t="s">
        <v>559</v>
      </c>
      <c r="C1237" s="39" t="s">
        <v>1468</v>
      </c>
      <c r="D1237" s="37"/>
      <c r="E1237" s="38" t="s">
        <v>1234</v>
      </c>
      <c r="F1237" s="38">
        <v>0</v>
      </c>
      <c r="G1237" s="38" t="s">
        <v>1235</v>
      </c>
      <c r="H1237" s="38">
        <v>233</v>
      </c>
      <c r="I1237" s="38">
        <v>0</v>
      </c>
      <c r="J1237" s="37"/>
    </row>
    <row r="1238" spans="1:10" ht="27" customHeight="1" outlineLevel="1" x14ac:dyDescent="0.25">
      <c r="A1238" s="9" t="s">
        <v>73</v>
      </c>
      <c r="B1238" s="35" t="s">
        <v>559</v>
      </c>
      <c r="C1238" s="39" t="s">
        <v>1469</v>
      </c>
      <c r="D1238" s="37"/>
      <c r="E1238" s="38" t="s">
        <v>1234</v>
      </c>
      <c r="F1238" s="38">
        <v>0</v>
      </c>
      <c r="G1238" s="38" t="s">
        <v>1235</v>
      </c>
      <c r="H1238" s="38">
        <v>222</v>
      </c>
      <c r="I1238" s="38">
        <v>0</v>
      </c>
      <c r="J1238" s="37"/>
    </row>
    <row r="1239" spans="1:10" ht="27" customHeight="1" outlineLevel="1" x14ac:dyDescent="0.25">
      <c r="A1239" s="9" t="s">
        <v>73</v>
      </c>
      <c r="B1239" s="35" t="s">
        <v>559</v>
      </c>
      <c r="C1239" s="73" t="s">
        <v>1470</v>
      </c>
      <c r="D1239" s="37"/>
      <c r="E1239" s="38" t="s">
        <v>1256</v>
      </c>
      <c r="F1239" s="38">
        <v>0</v>
      </c>
      <c r="G1239" s="38" t="s">
        <v>1235</v>
      </c>
      <c r="H1239" s="38">
        <v>393</v>
      </c>
      <c r="I1239" s="38">
        <v>0</v>
      </c>
      <c r="J1239" s="37"/>
    </row>
    <row r="1240" spans="1:10" ht="27" customHeight="1" outlineLevel="1" x14ac:dyDescent="0.25">
      <c r="A1240" s="9" t="s">
        <v>73</v>
      </c>
      <c r="B1240" s="35" t="s">
        <v>559</v>
      </c>
      <c r="C1240" s="73" t="s">
        <v>1263</v>
      </c>
      <c r="D1240" s="37"/>
      <c r="E1240" s="38" t="s">
        <v>1243</v>
      </c>
      <c r="F1240" s="38">
        <v>0</v>
      </c>
      <c r="G1240" s="38" t="s">
        <v>1235</v>
      </c>
      <c r="H1240" s="38">
        <v>1157</v>
      </c>
      <c r="I1240" s="38">
        <v>0</v>
      </c>
      <c r="J1240" s="37"/>
    </row>
    <row r="1241" spans="1:10" ht="27" customHeight="1" outlineLevel="1" x14ac:dyDescent="0.25">
      <c r="A1241" s="9" t="s">
        <v>73</v>
      </c>
      <c r="B1241" s="35" t="s">
        <v>559</v>
      </c>
      <c r="C1241" s="39" t="s">
        <v>1259</v>
      </c>
      <c r="D1241" s="37"/>
      <c r="E1241" s="38" t="s">
        <v>1243</v>
      </c>
      <c r="F1241" s="38">
        <v>0</v>
      </c>
      <c r="G1241" s="38" t="s">
        <v>1235</v>
      </c>
      <c r="H1241" s="38">
        <v>109</v>
      </c>
      <c r="I1241" s="38">
        <v>0</v>
      </c>
      <c r="J1241" s="37"/>
    </row>
    <row r="1242" spans="1:10" ht="27" customHeight="1" outlineLevel="1" x14ac:dyDescent="0.25">
      <c r="A1242" s="9" t="s">
        <v>73</v>
      </c>
      <c r="B1242" s="35" t="s">
        <v>559</v>
      </c>
      <c r="C1242" s="73" t="s">
        <v>1471</v>
      </c>
      <c r="D1242" s="37"/>
      <c r="E1242" s="38" t="s">
        <v>1243</v>
      </c>
      <c r="F1242" s="38">
        <v>0</v>
      </c>
      <c r="G1242" s="38" t="s">
        <v>1235</v>
      </c>
      <c r="H1242" s="38">
        <v>701</v>
      </c>
      <c r="I1242" s="38">
        <v>0</v>
      </c>
      <c r="J1242" s="37"/>
    </row>
    <row r="1243" spans="1:10" ht="27" customHeight="1" outlineLevel="1" x14ac:dyDescent="0.25">
      <c r="A1243" s="9" t="s">
        <v>73</v>
      </c>
      <c r="B1243" s="35" t="s">
        <v>559</v>
      </c>
      <c r="C1243" s="73" t="s">
        <v>1261</v>
      </c>
      <c r="D1243" s="37"/>
      <c r="E1243" s="38" t="s">
        <v>1234</v>
      </c>
      <c r="F1243" s="38">
        <v>0</v>
      </c>
      <c r="G1243" s="38" t="s">
        <v>1235</v>
      </c>
      <c r="H1243" s="38">
        <v>115</v>
      </c>
      <c r="I1243" s="38">
        <v>0</v>
      </c>
      <c r="J1243" s="37"/>
    </row>
    <row r="1244" spans="1:10" ht="27" customHeight="1" x14ac:dyDescent="0.25">
      <c r="A1244" s="9">
        <v>3</v>
      </c>
      <c r="B1244" s="62" t="s">
        <v>561</v>
      </c>
      <c r="C1244" s="31" t="s">
        <v>562</v>
      </c>
      <c r="D1244" s="40"/>
      <c r="E1244" s="32" t="s">
        <v>11</v>
      </c>
      <c r="F1244" s="33">
        <v>67.790000000000006</v>
      </c>
      <c r="G1244" s="34">
        <v>450</v>
      </c>
      <c r="H1244" s="34">
        <v>657</v>
      </c>
      <c r="I1244" s="43"/>
      <c r="J1244" s="34">
        <v>44538.030000000006</v>
      </c>
    </row>
    <row r="1245" spans="1:10" ht="27" customHeight="1" outlineLevel="1" x14ac:dyDescent="0.25">
      <c r="A1245" s="9" t="s">
        <v>73</v>
      </c>
      <c r="B1245" s="35" t="s">
        <v>561</v>
      </c>
      <c r="C1245" s="39" t="s">
        <v>1467</v>
      </c>
      <c r="D1245" s="37"/>
      <c r="E1245" s="38" t="s">
        <v>1234</v>
      </c>
      <c r="F1245" s="38">
        <v>1491.38</v>
      </c>
      <c r="G1245" s="38" t="s">
        <v>1235</v>
      </c>
      <c r="H1245" s="38">
        <v>389</v>
      </c>
      <c r="I1245" s="38">
        <v>580146.82000000007</v>
      </c>
      <c r="J1245" s="37"/>
    </row>
    <row r="1246" spans="1:10" ht="27" customHeight="1" outlineLevel="1" x14ac:dyDescent="0.25">
      <c r="A1246" s="9" t="s">
        <v>73</v>
      </c>
      <c r="B1246" s="35" t="s">
        <v>561</v>
      </c>
      <c r="C1246" s="39" t="s">
        <v>1468</v>
      </c>
      <c r="D1246" s="37"/>
      <c r="E1246" s="38" t="s">
        <v>1234</v>
      </c>
      <c r="F1246" s="38">
        <v>27.116000000000003</v>
      </c>
      <c r="G1246" s="38" t="s">
        <v>1235</v>
      </c>
      <c r="H1246" s="38">
        <v>233</v>
      </c>
      <c r="I1246" s="38">
        <v>6318.0280000000012</v>
      </c>
      <c r="J1246" s="37"/>
    </row>
    <row r="1247" spans="1:10" ht="27" customHeight="1" outlineLevel="1" x14ac:dyDescent="0.25">
      <c r="A1247" s="9" t="s">
        <v>73</v>
      </c>
      <c r="B1247" s="35" t="s">
        <v>561</v>
      </c>
      <c r="C1247" s="39" t="s">
        <v>1469</v>
      </c>
      <c r="D1247" s="37"/>
      <c r="E1247" s="38" t="s">
        <v>1234</v>
      </c>
      <c r="F1247" s="38">
        <v>3.3895000000000004</v>
      </c>
      <c r="G1247" s="38" t="s">
        <v>1235</v>
      </c>
      <c r="H1247" s="38">
        <v>222</v>
      </c>
      <c r="I1247" s="38">
        <v>752.46900000000005</v>
      </c>
      <c r="J1247" s="37"/>
    </row>
    <row r="1248" spans="1:10" ht="27" customHeight="1" outlineLevel="1" x14ac:dyDescent="0.25">
      <c r="A1248" s="9" t="s">
        <v>73</v>
      </c>
      <c r="B1248" s="35" t="s">
        <v>561</v>
      </c>
      <c r="C1248" s="73" t="s">
        <v>1470</v>
      </c>
      <c r="D1248" s="37"/>
      <c r="E1248" s="38" t="s">
        <v>1256</v>
      </c>
      <c r="F1248" s="38">
        <v>101.685</v>
      </c>
      <c r="G1248" s="38" t="s">
        <v>1235</v>
      </c>
      <c r="H1248" s="38">
        <v>393</v>
      </c>
      <c r="I1248" s="38">
        <v>39962.205000000002</v>
      </c>
      <c r="J1248" s="37"/>
    </row>
    <row r="1249" spans="1:10" ht="27" customHeight="1" outlineLevel="1" x14ac:dyDescent="0.25">
      <c r="A1249" s="9" t="s">
        <v>73</v>
      </c>
      <c r="B1249" s="35" t="s">
        <v>561</v>
      </c>
      <c r="C1249" s="73" t="s">
        <v>1263</v>
      </c>
      <c r="D1249" s="37"/>
      <c r="E1249" s="38" t="s">
        <v>1243</v>
      </c>
      <c r="F1249" s="38">
        <v>169.47500000000002</v>
      </c>
      <c r="G1249" s="38" t="s">
        <v>1235</v>
      </c>
      <c r="H1249" s="38">
        <v>1157</v>
      </c>
      <c r="I1249" s="38">
        <v>196082.57500000004</v>
      </c>
      <c r="J1249" s="37"/>
    </row>
    <row r="1250" spans="1:10" ht="27" customHeight="1" outlineLevel="1" x14ac:dyDescent="0.25">
      <c r="A1250" s="9" t="s">
        <v>73</v>
      </c>
      <c r="B1250" s="35" t="s">
        <v>561</v>
      </c>
      <c r="C1250" s="39" t="s">
        <v>1259</v>
      </c>
      <c r="D1250" s="37"/>
      <c r="E1250" s="38" t="s">
        <v>1243</v>
      </c>
      <c r="F1250" s="38">
        <v>67.790000000000006</v>
      </c>
      <c r="G1250" s="38" t="s">
        <v>1235</v>
      </c>
      <c r="H1250" s="38">
        <v>109</v>
      </c>
      <c r="I1250" s="38">
        <v>7389.1100000000006</v>
      </c>
      <c r="J1250" s="37"/>
    </row>
    <row r="1251" spans="1:10" ht="27" customHeight="1" outlineLevel="1" x14ac:dyDescent="0.25">
      <c r="A1251" s="9" t="s">
        <v>73</v>
      </c>
      <c r="B1251" s="35" t="s">
        <v>561</v>
      </c>
      <c r="C1251" s="73" t="s">
        <v>1471</v>
      </c>
      <c r="D1251" s="37"/>
      <c r="E1251" s="38" t="s">
        <v>1243</v>
      </c>
      <c r="F1251" s="38">
        <v>169.47500000000002</v>
      </c>
      <c r="G1251" s="38" t="s">
        <v>1235</v>
      </c>
      <c r="H1251" s="38">
        <v>701</v>
      </c>
      <c r="I1251" s="38">
        <v>118801.97500000002</v>
      </c>
      <c r="J1251" s="37"/>
    </row>
    <row r="1252" spans="1:10" ht="27" customHeight="1" outlineLevel="1" x14ac:dyDescent="0.25">
      <c r="A1252" s="9" t="s">
        <v>73</v>
      </c>
      <c r="B1252" s="35" t="s">
        <v>561</v>
      </c>
      <c r="C1252" s="73" t="s">
        <v>1261</v>
      </c>
      <c r="D1252" s="37"/>
      <c r="E1252" s="38" t="s">
        <v>1234</v>
      </c>
      <c r="F1252" s="38">
        <v>1.3558000000000001</v>
      </c>
      <c r="G1252" s="38" t="s">
        <v>1235</v>
      </c>
      <c r="H1252" s="38">
        <v>115</v>
      </c>
      <c r="I1252" s="38">
        <v>155.917</v>
      </c>
      <c r="J1252" s="37"/>
    </row>
    <row r="1253" spans="1:10" ht="27" customHeight="1" x14ac:dyDescent="0.25">
      <c r="A1253" s="9">
        <v>3</v>
      </c>
      <c r="B1253" s="62" t="s">
        <v>563</v>
      </c>
      <c r="C1253" s="31" t="s">
        <v>564</v>
      </c>
      <c r="D1253" s="40"/>
      <c r="E1253" s="32" t="s">
        <v>11</v>
      </c>
      <c r="F1253" s="33" t="s">
        <v>1231</v>
      </c>
      <c r="G1253" s="34">
        <v>200</v>
      </c>
      <c r="H1253" s="33">
        <v>200</v>
      </c>
      <c r="I1253" s="43"/>
      <c r="J1253" s="34">
        <v>0</v>
      </c>
    </row>
    <row r="1254" spans="1:10" ht="27" customHeight="1" outlineLevel="1" x14ac:dyDescent="0.25">
      <c r="A1254" s="9" t="s">
        <v>73</v>
      </c>
      <c r="B1254" s="35" t="s">
        <v>563</v>
      </c>
      <c r="C1254" s="39" t="s">
        <v>1472</v>
      </c>
      <c r="D1254" s="37"/>
      <c r="E1254" s="38" t="s">
        <v>1234</v>
      </c>
      <c r="F1254" s="38">
        <v>0</v>
      </c>
      <c r="G1254" s="38" t="s">
        <v>1235</v>
      </c>
      <c r="H1254" s="38">
        <v>280</v>
      </c>
      <c r="I1254" s="38">
        <v>0</v>
      </c>
      <c r="J1254" s="37"/>
    </row>
    <row r="1255" spans="1:10" ht="27" customHeight="1" outlineLevel="1" x14ac:dyDescent="0.25">
      <c r="A1255" s="9" t="s">
        <v>73</v>
      </c>
      <c r="B1255" s="35" t="s">
        <v>563</v>
      </c>
      <c r="C1255" s="39" t="s">
        <v>1467</v>
      </c>
      <c r="D1255" s="37"/>
      <c r="E1255" s="38" t="s">
        <v>1234</v>
      </c>
      <c r="F1255" s="38">
        <v>0</v>
      </c>
      <c r="G1255" s="38" t="s">
        <v>1235</v>
      </c>
      <c r="H1255" s="38">
        <v>389</v>
      </c>
      <c r="I1255" s="38">
        <v>0</v>
      </c>
      <c r="J1255" s="37"/>
    </row>
    <row r="1256" spans="1:10" ht="27" customHeight="1" x14ac:dyDescent="0.25">
      <c r="A1256" s="9">
        <v>3</v>
      </c>
      <c r="B1256" s="62" t="s">
        <v>565</v>
      </c>
      <c r="C1256" s="31" t="s">
        <v>566</v>
      </c>
      <c r="D1256" s="40"/>
      <c r="E1256" s="32" t="s">
        <v>11</v>
      </c>
      <c r="F1256" s="33" t="s">
        <v>1231</v>
      </c>
      <c r="G1256" s="34">
        <v>600</v>
      </c>
      <c r="H1256" s="34">
        <v>876</v>
      </c>
      <c r="I1256" s="43"/>
      <c r="J1256" s="34">
        <v>0</v>
      </c>
    </row>
    <row r="1257" spans="1:10" ht="27" customHeight="1" outlineLevel="1" x14ac:dyDescent="0.25">
      <c r="A1257" s="9" t="s">
        <v>73</v>
      </c>
      <c r="B1257" s="35" t="s">
        <v>565</v>
      </c>
      <c r="C1257" s="39" t="s">
        <v>1472</v>
      </c>
      <c r="D1257" s="37"/>
      <c r="E1257" s="38" t="s">
        <v>1234</v>
      </c>
      <c r="F1257" s="38">
        <v>0</v>
      </c>
      <c r="G1257" s="38" t="s">
        <v>1235</v>
      </c>
      <c r="H1257" s="38">
        <v>280</v>
      </c>
      <c r="I1257" s="38">
        <v>0</v>
      </c>
      <c r="J1257" s="37"/>
    </row>
    <row r="1258" spans="1:10" ht="27" customHeight="1" outlineLevel="1" x14ac:dyDescent="0.25">
      <c r="A1258" s="9" t="s">
        <v>73</v>
      </c>
      <c r="B1258" s="35" t="s">
        <v>565</v>
      </c>
      <c r="C1258" s="39" t="s">
        <v>1467</v>
      </c>
      <c r="D1258" s="37"/>
      <c r="E1258" s="38" t="s">
        <v>1234</v>
      </c>
      <c r="F1258" s="38">
        <v>0</v>
      </c>
      <c r="G1258" s="38" t="s">
        <v>1235</v>
      </c>
      <c r="H1258" s="38">
        <v>389</v>
      </c>
      <c r="I1258" s="38">
        <v>0</v>
      </c>
      <c r="J1258" s="37"/>
    </row>
    <row r="1259" spans="1:10" ht="27" customHeight="1" outlineLevel="1" x14ac:dyDescent="0.25">
      <c r="A1259" s="9" t="s">
        <v>73</v>
      </c>
      <c r="B1259" s="35" t="s">
        <v>565</v>
      </c>
      <c r="C1259" s="39" t="s">
        <v>1467</v>
      </c>
      <c r="D1259" s="37"/>
      <c r="E1259" s="38" t="s">
        <v>1234</v>
      </c>
      <c r="F1259" s="38">
        <v>0</v>
      </c>
      <c r="G1259" s="38" t="s">
        <v>1235</v>
      </c>
      <c r="H1259" s="38">
        <v>389</v>
      </c>
      <c r="I1259" s="38">
        <v>0</v>
      </c>
      <c r="J1259" s="37"/>
    </row>
    <row r="1260" spans="1:10" ht="27" customHeight="1" outlineLevel="1" x14ac:dyDescent="0.25">
      <c r="A1260" s="9" t="s">
        <v>73</v>
      </c>
      <c r="B1260" s="35" t="s">
        <v>565</v>
      </c>
      <c r="C1260" s="39" t="s">
        <v>1468</v>
      </c>
      <c r="D1260" s="37"/>
      <c r="E1260" s="38" t="s">
        <v>1234</v>
      </c>
      <c r="F1260" s="38">
        <v>0</v>
      </c>
      <c r="G1260" s="38" t="s">
        <v>1235</v>
      </c>
      <c r="H1260" s="38">
        <v>233</v>
      </c>
      <c r="I1260" s="38">
        <v>0</v>
      </c>
      <c r="J1260" s="37"/>
    </row>
    <row r="1261" spans="1:10" ht="27" customHeight="1" outlineLevel="1" x14ac:dyDescent="0.25">
      <c r="A1261" s="9" t="s">
        <v>73</v>
      </c>
      <c r="B1261" s="35" t="s">
        <v>565</v>
      </c>
      <c r="C1261" s="39" t="s">
        <v>1469</v>
      </c>
      <c r="D1261" s="37"/>
      <c r="E1261" s="38" t="s">
        <v>1234</v>
      </c>
      <c r="F1261" s="38">
        <v>0</v>
      </c>
      <c r="G1261" s="38" t="s">
        <v>1235</v>
      </c>
      <c r="H1261" s="38">
        <v>222</v>
      </c>
      <c r="I1261" s="38">
        <v>0</v>
      </c>
      <c r="J1261" s="37"/>
    </row>
    <row r="1262" spans="1:10" ht="27" customHeight="1" outlineLevel="1" x14ac:dyDescent="0.25">
      <c r="A1262" s="9" t="s">
        <v>73</v>
      </c>
      <c r="B1262" s="35" t="s">
        <v>565</v>
      </c>
      <c r="C1262" s="73" t="s">
        <v>1470</v>
      </c>
      <c r="D1262" s="37"/>
      <c r="E1262" s="38" t="s">
        <v>1256</v>
      </c>
      <c r="F1262" s="38">
        <v>0</v>
      </c>
      <c r="G1262" s="38" t="s">
        <v>1235</v>
      </c>
      <c r="H1262" s="38">
        <v>393</v>
      </c>
      <c r="I1262" s="38">
        <v>0</v>
      </c>
      <c r="J1262" s="37"/>
    </row>
    <row r="1263" spans="1:10" ht="27" customHeight="1" outlineLevel="1" x14ac:dyDescent="0.25">
      <c r="A1263" s="9" t="s">
        <v>73</v>
      </c>
      <c r="B1263" s="35" t="s">
        <v>565</v>
      </c>
      <c r="C1263" s="73" t="s">
        <v>1263</v>
      </c>
      <c r="D1263" s="37"/>
      <c r="E1263" s="38" t="s">
        <v>1243</v>
      </c>
      <c r="F1263" s="38">
        <v>0</v>
      </c>
      <c r="G1263" s="38" t="s">
        <v>1235</v>
      </c>
      <c r="H1263" s="38">
        <v>1157</v>
      </c>
      <c r="I1263" s="38">
        <v>0</v>
      </c>
      <c r="J1263" s="37"/>
    </row>
    <row r="1264" spans="1:10" ht="27" customHeight="1" outlineLevel="1" x14ac:dyDescent="0.25">
      <c r="A1264" s="9" t="s">
        <v>73</v>
      </c>
      <c r="B1264" s="35" t="s">
        <v>565</v>
      </c>
      <c r="C1264" s="39" t="s">
        <v>1259</v>
      </c>
      <c r="D1264" s="37"/>
      <c r="E1264" s="38" t="s">
        <v>1243</v>
      </c>
      <c r="F1264" s="38">
        <v>0</v>
      </c>
      <c r="G1264" s="38" t="s">
        <v>1235</v>
      </c>
      <c r="H1264" s="38">
        <v>109</v>
      </c>
      <c r="I1264" s="38">
        <v>0</v>
      </c>
      <c r="J1264" s="37"/>
    </row>
    <row r="1265" spans="1:10" ht="27" customHeight="1" outlineLevel="1" x14ac:dyDescent="0.25">
      <c r="A1265" s="9" t="s">
        <v>73</v>
      </c>
      <c r="B1265" s="35" t="s">
        <v>565</v>
      </c>
      <c r="C1265" s="73" t="s">
        <v>1471</v>
      </c>
      <c r="D1265" s="37"/>
      <c r="E1265" s="38" t="s">
        <v>1243</v>
      </c>
      <c r="F1265" s="38">
        <v>0</v>
      </c>
      <c r="G1265" s="38" t="s">
        <v>1235</v>
      </c>
      <c r="H1265" s="38">
        <v>701</v>
      </c>
      <c r="I1265" s="38">
        <v>0</v>
      </c>
      <c r="J1265" s="37"/>
    </row>
    <row r="1266" spans="1:10" ht="27" customHeight="1" outlineLevel="1" x14ac:dyDescent="0.25">
      <c r="A1266" s="9" t="s">
        <v>73</v>
      </c>
      <c r="B1266" s="35" t="s">
        <v>565</v>
      </c>
      <c r="C1266" s="73" t="s">
        <v>1261</v>
      </c>
      <c r="D1266" s="37"/>
      <c r="E1266" s="38" t="s">
        <v>1234</v>
      </c>
      <c r="F1266" s="38">
        <v>0</v>
      </c>
      <c r="G1266" s="38" t="s">
        <v>1235</v>
      </c>
      <c r="H1266" s="38">
        <v>115</v>
      </c>
      <c r="I1266" s="38">
        <v>0</v>
      </c>
      <c r="J1266" s="37"/>
    </row>
    <row r="1267" spans="1:10" ht="27" customHeight="1" x14ac:dyDescent="0.25">
      <c r="A1267" s="9">
        <v>6</v>
      </c>
      <c r="B1267" s="62" t="s">
        <v>567</v>
      </c>
      <c r="C1267" s="31" t="s">
        <v>568</v>
      </c>
      <c r="D1267" s="40"/>
      <c r="E1267" s="32" t="s">
        <v>11</v>
      </c>
      <c r="F1267" s="33">
        <v>67.790000000000006</v>
      </c>
      <c r="G1267" s="34">
        <v>300</v>
      </c>
      <c r="H1267" s="33">
        <v>300</v>
      </c>
      <c r="I1267" s="43"/>
      <c r="J1267" s="34">
        <v>20337.000000000004</v>
      </c>
    </row>
    <row r="1268" spans="1:10" ht="27" customHeight="1" outlineLevel="1" x14ac:dyDescent="0.25">
      <c r="A1268" s="9" t="s">
        <v>1405</v>
      </c>
      <c r="B1268" s="35" t="s">
        <v>567</v>
      </c>
      <c r="C1268" s="44" t="s">
        <v>1473</v>
      </c>
      <c r="D1268" s="37"/>
      <c r="E1268" s="38" t="s">
        <v>1234</v>
      </c>
      <c r="F1268" s="38">
        <v>1220.22</v>
      </c>
      <c r="G1268" s="38" t="s">
        <v>1235</v>
      </c>
      <c r="H1268" s="38">
        <v>1327</v>
      </c>
      <c r="I1268" s="38">
        <v>1619231.94</v>
      </c>
      <c r="J1268" s="37"/>
    </row>
    <row r="1269" spans="1:10" ht="27" customHeight="1" outlineLevel="1" x14ac:dyDescent="0.25">
      <c r="A1269" s="9" t="s">
        <v>1405</v>
      </c>
      <c r="B1269" s="35" t="s">
        <v>567</v>
      </c>
      <c r="C1269" s="39" t="s">
        <v>1390</v>
      </c>
      <c r="D1269" s="37"/>
      <c r="E1269" s="38" t="s">
        <v>1234</v>
      </c>
      <c r="F1269" s="38">
        <v>0.67790000000000006</v>
      </c>
      <c r="G1269" s="38" t="s">
        <v>1235</v>
      </c>
      <c r="H1269" s="38">
        <v>430</v>
      </c>
      <c r="I1269" s="38">
        <v>291.49700000000001</v>
      </c>
      <c r="J1269" s="37"/>
    </row>
    <row r="1270" spans="1:10" ht="27" customHeight="1" outlineLevel="1" x14ac:dyDescent="0.25">
      <c r="A1270" s="9" t="s">
        <v>1405</v>
      </c>
      <c r="B1270" s="35" t="s">
        <v>567</v>
      </c>
      <c r="C1270" s="73" t="s">
        <v>1474</v>
      </c>
      <c r="D1270" s="37"/>
      <c r="E1270" s="38" t="s">
        <v>1234</v>
      </c>
      <c r="F1270" s="38">
        <v>0.54232000000000002</v>
      </c>
      <c r="G1270" s="38" t="s">
        <v>1235</v>
      </c>
      <c r="H1270" s="38">
        <v>959</v>
      </c>
      <c r="I1270" s="38">
        <v>520.08488</v>
      </c>
      <c r="J1270" s="37"/>
    </row>
    <row r="1271" spans="1:10" ht="27" customHeight="1" x14ac:dyDescent="0.25">
      <c r="A1271" s="9">
        <v>3</v>
      </c>
      <c r="B1271" s="62" t="s">
        <v>569</v>
      </c>
      <c r="C1271" s="31" t="s">
        <v>570</v>
      </c>
      <c r="D1271" s="40"/>
      <c r="E1271" s="32" t="s">
        <v>31</v>
      </c>
      <c r="F1271" s="33">
        <v>78.638000000000005</v>
      </c>
      <c r="G1271" s="34">
        <v>31</v>
      </c>
      <c r="H1271" s="34">
        <v>45</v>
      </c>
      <c r="I1271" s="43"/>
      <c r="J1271" s="34">
        <v>3538.71</v>
      </c>
    </row>
    <row r="1272" spans="1:10" ht="27" customHeight="1" outlineLevel="1" x14ac:dyDescent="0.25">
      <c r="A1272" s="9" t="s">
        <v>73</v>
      </c>
      <c r="B1272" s="35" t="s">
        <v>569</v>
      </c>
      <c r="C1272" s="73" t="s">
        <v>1470</v>
      </c>
      <c r="D1272" s="37"/>
      <c r="E1272" s="38" t="s">
        <v>1256</v>
      </c>
      <c r="F1272" s="38">
        <v>117.95700000000001</v>
      </c>
      <c r="G1272" s="38" t="s">
        <v>1235</v>
      </c>
      <c r="H1272" s="38">
        <v>393</v>
      </c>
      <c r="I1272" s="38">
        <v>46357.101000000002</v>
      </c>
      <c r="J1272" s="37"/>
    </row>
    <row r="1273" spans="1:10" ht="27" customHeight="1" outlineLevel="1" x14ac:dyDescent="0.25">
      <c r="A1273" s="9" t="s">
        <v>73</v>
      </c>
      <c r="B1273" s="35" t="s">
        <v>569</v>
      </c>
      <c r="C1273" s="73" t="s">
        <v>1475</v>
      </c>
      <c r="D1273" s="37"/>
      <c r="E1273" s="38" t="s">
        <v>1234</v>
      </c>
      <c r="F1273" s="38">
        <v>78.638000000000005</v>
      </c>
      <c r="G1273" s="38" t="s">
        <v>1235</v>
      </c>
      <c r="H1273" s="38">
        <v>422</v>
      </c>
      <c r="I1273" s="38">
        <v>33185.236000000004</v>
      </c>
      <c r="J1273" s="37"/>
    </row>
    <row r="1274" spans="1:10" ht="27" customHeight="1" x14ac:dyDescent="0.25">
      <c r="A1274" s="9">
        <v>6</v>
      </c>
      <c r="B1274" s="62" t="s">
        <v>571</v>
      </c>
      <c r="C1274" s="31" t="s">
        <v>572</v>
      </c>
      <c r="D1274" s="40"/>
      <c r="E1274" s="32" t="s">
        <v>11</v>
      </c>
      <c r="F1274" s="33">
        <v>1</v>
      </c>
      <c r="G1274" s="34">
        <v>5000</v>
      </c>
      <c r="H1274" s="34">
        <v>7300</v>
      </c>
      <c r="I1274" s="43"/>
      <c r="J1274" s="34">
        <v>7300</v>
      </c>
    </row>
    <row r="1275" spans="1:10" ht="27" customHeight="1" outlineLevel="1" x14ac:dyDescent="0.25">
      <c r="A1275" s="9" t="s">
        <v>1405</v>
      </c>
      <c r="B1275" s="35" t="s">
        <v>571</v>
      </c>
      <c r="C1275" s="44" t="s">
        <v>1476</v>
      </c>
      <c r="D1275" s="37"/>
      <c r="E1275" s="38" t="s">
        <v>1234</v>
      </c>
      <c r="F1275" s="38">
        <v>1</v>
      </c>
      <c r="G1275" s="38" t="s">
        <v>1235</v>
      </c>
      <c r="H1275" s="38">
        <v>180</v>
      </c>
      <c r="I1275" s="38">
        <v>180</v>
      </c>
      <c r="J1275" s="37"/>
    </row>
    <row r="1276" spans="1:10" ht="27" customHeight="1" outlineLevel="1" x14ac:dyDescent="0.25">
      <c r="A1276" s="9" t="s">
        <v>1405</v>
      </c>
      <c r="B1276" s="35" t="s">
        <v>571</v>
      </c>
      <c r="C1276" s="39" t="s">
        <v>1467</v>
      </c>
      <c r="D1276" s="37"/>
      <c r="E1276" s="38" t="s">
        <v>1234</v>
      </c>
      <c r="F1276" s="38">
        <v>22</v>
      </c>
      <c r="G1276" s="38" t="s">
        <v>1235</v>
      </c>
      <c r="H1276" s="38">
        <v>389</v>
      </c>
      <c r="I1276" s="38">
        <v>8558</v>
      </c>
      <c r="J1276" s="37"/>
    </row>
    <row r="1277" spans="1:10" ht="27" customHeight="1" outlineLevel="1" x14ac:dyDescent="0.25">
      <c r="A1277" s="9" t="s">
        <v>1405</v>
      </c>
      <c r="B1277" s="35" t="s">
        <v>571</v>
      </c>
      <c r="C1277" s="39" t="s">
        <v>1468</v>
      </c>
      <c r="D1277" s="37"/>
      <c r="E1277" s="38" t="s">
        <v>1234</v>
      </c>
      <c r="F1277" s="38">
        <v>0.4</v>
      </c>
      <c r="G1277" s="38" t="s">
        <v>1235</v>
      </c>
      <c r="H1277" s="38">
        <v>233</v>
      </c>
      <c r="I1277" s="38">
        <v>93.2</v>
      </c>
      <c r="J1277" s="37"/>
    </row>
    <row r="1278" spans="1:10" ht="27" customHeight="1" outlineLevel="1" x14ac:dyDescent="0.25">
      <c r="A1278" s="9" t="s">
        <v>1405</v>
      </c>
      <c r="B1278" s="35" t="s">
        <v>571</v>
      </c>
      <c r="C1278" s="39" t="s">
        <v>1469</v>
      </c>
      <c r="D1278" s="37"/>
      <c r="E1278" s="38" t="s">
        <v>1234</v>
      </c>
      <c r="F1278" s="38">
        <v>0.05</v>
      </c>
      <c r="G1278" s="38" t="s">
        <v>1235</v>
      </c>
      <c r="H1278" s="38">
        <v>222</v>
      </c>
      <c r="I1278" s="38">
        <v>11.100000000000001</v>
      </c>
      <c r="J1278" s="37"/>
    </row>
    <row r="1279" spans="1:10" ht="27" customHeight="1" outlineLevel="1" x14ac:dyDescent="0.25">
      <c r="A1279" s="9" t="s">
        <v>1405</v>
      </c>
      <c r="B1279" s="35" t="s">
        <v>571</v>
      </c>
      <c r="C1279" s="73" t="s">
        <v>1263</v>
      </c>
      <c r="D1279" s="37"/>
      <c r="E1279" s="38" t="s">
        <v>1243</v>
      </c>
      <c r="F1279" s="38">
        <v>2.5</v>
      </c>
      <c r="G1279" s="38" t="s">
        <v>1235</v>
      </c>
      <c r="H1279" s="38">
        <v>1157</v>
      </c>
      <c r="I1279" s="38">
        <v>2892.5</v>
      </c>
      <c r="J1279" s="37"/>
    </row>
    <row r="1280" spans="1:10" ht="27" customHeight="1" outlineLevel="1" x14ac:dyDescent="0.25">
      <c r="A1280" s="9" t="s">
        <v>1405</v>
      </c>
      <c r="B1280" s="35" t="s">
        <v>571</v>
      </c>
      <c r="C1280" s="39" t="s">
        <v>1259</v>
      </c>
      <c r="D1280" s="37"/>
      <c r="E1280" s="38" t="s">
        <v>1243</v>
      </c>
      <c r="F1280" s="38">
        <v>1</v>
      </c>
      <c r="G1280" s="38" t="s">
        <v>1235</v>
      </c>
      <c r="H1280" s="38">
        <v>109</v>
      </c>
      <c r="I1280" s="38">
        <v>109</v>
      </c>
      <c r="J1280" s="37"/>
    </row>
    <row r="1281" spans="1:10" ht="27" customHeight="1" outlineLevel="1" x14ac:dyDescent="0.25">
      <c r="A1281" s="9" t="s">
        <v>1405</v>
      </c>
      <c r="B1281" s="35" t="s">
        <v>571</v>
      </c>
      <c r="C1281" s="73" t="s">
        <v>1471</v>
      </c>
      <c r="D1281" s="37"/>
      <c r="E1281" s="38" t="s">
        <v>1243</v>
      </c>
      <c r="F1281" s="38">
        <v>2.5</v>
      </c>
      <c r="G1281" s="38" t="s">
        <v>1235</v>
      </c>
      <c r="H1281" s="38">
        <v>701</v>
      </c>
      <c r="I1281" s="38">
        <v>1752.5</v>
      </c>
      <c r="J1281" s="37"/>
    </row>
    <row r="1282" spans="1:10" ht="27" customHeight="1" outlineLevel="1" x14ac:dyDescent="0.25">
      <c r="A1282" s="9" t="s">
        <v>1405</v>
      </c>
      <c r="B1282" s="35" t="s">
        <v>571</v>
      </c>
      <c r="C1282" s="73" t="s">
        <v>1261</v>
      </c>
      <c r="D1282" s="37"/>
      <c r="E1282" s="38" t="s">
        <v>1234</v>
      </c>
      <c r="F1282" s="38">
        <v>0.02</v>
      </c>
      <c r="G1282" s="38" t="s">
        <v>1235</v>
      </c>
      <c r="H1282" s="38">
        <v>115</v>
      </c>
      <c r="I1282" s="38">
        <v>2.3000000000000003</v>
      </c>
      <c r="J1282" s="37"/>
    </row>
    <row r="1283" spans="1:10" ht="27" customHeight="1" outlineLevel="1" x14ac:dyDescent="0.25">
      <c r="A1283" s="9" t="s">
        <v>1405</v>
      </c>
      <c r="B1283" s="35" t="s">
        <v>571</v>
      </c>
      <c r="C1283" s="73" t="s">
        <v>1477</v>
      </c>
      <c r="D1283" s="37"/>
      <c r="E1283" s="38" t="s">
        <v>1234</v>
      </c>
      <c r="F1283" s="38">
        <v>0.4</v>
      </c>
      <c r="G1283" s="38" t="s">
        <v>1235</v>
      </c>
      <c r="H1283" s="38">
        <v>1614</v>
      </c>
      <c r="I1283" s="38">
        <v>645.6</v>
      </c>
      <c r="J1283" s="37"/>
    </row>
    <row r="1284" spans="1:10" ht="27" customHeight="1" outlineLevel="1" x14ac:dyDescent="0.25">
      <c r="A1284" s="9" t="s">
        <v>1405</v>
      </c>
      <c r="B1284" s="35" t="s">
        <v>571</v>
      </c>
      <c r="C1284" s="39" t="s">
        <v>1237</v>
      </c>
      <c r="D1284" s="37"/>
      <c r="E1284" s="38" t="s">
        <v>1234</v>
      </c>
      <c r="F1284" s="38">
        <v>5.9999999999999995E-4</v>
      </c>
      <c r="G1284" s="38" t="s">
        <v>1235</v>
      </c>
      <c r="H1284" s="38">
        <v>388</v>
      </c>
      <c r="I1284" s="38">
        <v>0.23279999999999998</v>
      </c>
      <c r="J1284" s="37"/>
    </row>
    <row r="1285" spans="1:10" ht="27" customHeight="1" outlineLevel="1" x14ac:dyDescent="0.25">
      <c r="A1285" s="9" t="s">
        <v>1405</v>
      </c>
      <c r="B1285" s="35" t="s">
        <v>571</v>
      </c>
      <c r="C1285" s="74" t="s">
        <v>1478</v>
      </c>
      <c r="D1285" s="37"/>
      <c r="E1285" s="38" t="s">
        <v>1270</v>
      </c>
      <c r="F1285" s="38">
        <v>2</v>
      </c>
      <c r="G1285" s="38" t="s">
        <v>1235</v>
      </c>
      <c r="H1285" s="38">
        <v>1420</v>
      </c>
      <c r="I1285" s="38">
        <v>2840</v>
      </c>
      <c r="J1285" s="37"/>
    </row>
    <row r="1286" spans="1:10" ht="18.75" customHeight="1" x14ac:dyDescent="0.25">
      <c r="A1286" s="23"/>
      <c r="B1286" s="61" t="s">
        <v>573</v>
      </c>
      <c r="C1286" s="18" t="s">
        <v>574</v>
      </c>
      <c r="D1286" s="48"/>
      <c r="E1286" s="49"/>
      <c r="F1286" s="50" t="s">
        <v>1230</v>
      </c>
      <c r="G1286" s="52"/>
      <c r="H1286" s="52"/>
      <c r="I1286" s="50" t="s">
        <v>1230</v>
      </c>
      <c r="J1286" s="50" t="s">
        <v>1230</v>
      </c>
    </row>
    <row r="1287" spans="1:10" ht="27" customHeight="1" x14ac:dyDescent="0.25">
      <c r="A1287" s="9">
        <v>6</v>
      </c>
      <c r="B1287" s="62" t="s">
        <v>575</v>
      </c>
      <c r="C1287" s="31" t="s">
        <v>576</v>
      </c>
      <c r="D1287" s="40"/>
      <c r="E1287" s="32" t="s">
        <v>11</v>
      </c>
      <c r="F1287" s="33">
        <v>6.2</v>
      </c>
      <c r="G1287" s="34">
        <v>150</v>
      </c>
      <c r="H1287" s="34">
        <v>219</v>
      </c>
      <c r="I1287" s="43"/>
      <c r="J1287" s="34">
        <v>1357.8</v>
      </c>
    </row>
    <row r="1288" spans="1:10" ht="27" customHeight="1" outlineLevel="1" x14ac:dyDescent="0.25">
      <c r="A1288" s="9" t="s">
        <v>1405</v>
      </c>
      <c r="B1288" s="35" t="s">
        <v>575</v>
      </c>
      <c r="C1288" s="73" t="s">
        <v>1406</v>
      </c>
      <c r="D1288" s="37"/>
      <c r="E1288" s="38" t="s">
        <v>1234</v>
      </c>
      <c r="F1288" s="38">
        <v>6.8200000000000012</v>
      </c>
      <c r="G1288" s="38" t="s">
        <v>1235</v>
      </c>
      <c r="H1288" s="38">
        <v>2391</v>
      </c>
      <c r="I1288" s="38">
        <v>16306.620000000003</v>
      </c>
      <c r="J1288" s="37"/>
    </row>
    <row r="1289" spans="1:10" ht="27" customHeight="1" outlineLevel="1" x14ac:dyDescent="0.25">
      <c r="A1289" s="9" t="s">
        <v>1405</v>
      </c>
      <c r="B1289" s="35" t="s">
        <v>575</v>
      </c>
      <c r="C1289" s="73" t="s">
        <v>1387</v>
      </c>
      <c r="D1289" s="37"/>
      <c r="E1289" s="38" t="s">
        <v>1388</v>
      </c>
      <c r="F1289" s="38">
        <v>0.24800000000000003</v>
      </c>
      <c r="G1289" s="38" t="s">
        <v>1235</v>
      </c>
      <c r="H1289" s="38">
        <v>37</v>
      </c>
      <c r="I1289" s="38">
        <v>9.1760000000000002</v>
      </c>
      <c r="J1289" s="37"/>
    </row>
    <row r="1290" spans="1:10" ht="27" customHeight="1" outlineLevel="1" x14ac:dyDescent="0.25">
      <c r="A1290" s="9" t="s">
        <v>1405</v>
      </c>
      <c r="B1290" s="35" t="s">
        <v>575</v>
      </c>
      <c r="C1290" s="73" t="s">
        <v>1251</v>
      </c>
      <c r="D1290" s="37"/>
      <c r="E1290" s="38" t="s">
        <v>1234</v>
      </c>
      <c r="F1290" s="38">
        <v>9.2999999999999999E-2</v>
      </c>
      <c r="G1290" s="38" t="s">
        <v>1235</v>
      </c>
      <c r="H1290" s="38">
        <v>110</v>
      </c>
      <c r="I1290" s="38">
        <v>10.23</v>
      </c>
      <c r="J1290" s="37"/>
    </row>
    <row r="1291" spans="1:10" ht="27" customHeight="1" outlineLevel="1" x14ac:dyDescent="0.25">
      <c r="A1291" s="9" t="s">
        <v>1405</v>
      </c>
      <c r="B1291" s="35" t="s">
        <v>575</v>
      </c>
      <c r="C1291" s="73" t="s">
        <v>1407</v>
      </c>
      <c r="D1291" s="37"/>
      <c r="E1291" s="38" t="s">
        <v>1234</v>
      </c>
      <c r="F1291" s="38">
        <v>6.2000000000000006E-2</v>
      </c>
      <c r="G1291" s="38" t="s">
        <v>1235</v>
      </c>
      <c r="H1291" s="38">
        <v>1699</v>
      </c>
      <c r="I1291" s="38">
        <v>105.33800000000001</v>
      </c>
      <c r="J1291" s="37"/>
    </row>
    <row r="1292" spans="1:10" ht="27" customHeight="1" outlineLevel="1" x14ac:dyDescent="0.25">
      <c r="A1292" s="9" t="s">
        <v>1405</v>
      </c>
      <c r="B1292" s="35" t="s">
        <v>575</v>
      </c>
      <c r="C1292" s="44" t="s">
        <v>1250</v>
      </c>
      <c r="D1292" s="37"/>
      <c r="E1292" s="38" t="s">
        <v>1234</v>
      </c>
      <c r="F1292" s="38">
        <v>3.1000000000000003E-2</v>
      </c>
      <c r="G1292" s="38" t="s">
        <v>1235</v>
      </c>
      <c r="H1292" s="38">
        <v>225</v>
      </c>
      <c r="I1292" s="38">
        <v>6.9750000000000005</v>
      </c>
      <c r="J1292" s="37"/>
    </row>
    <row r="1293" spans="1:10" ht="27" customHeight="1" x14ac:dyDescent="0.25">
      <c r="A1293" s="9">
        <v>3</v>
      </c>
      <c r="B1293" s="62" t="s">
        <v>577</v>
      </c>
      <c r="C1293" s="31" t="s">
        <v>578</v>
      </c>
      <c r="D1293" s="40"/>
      <c r="E1293" s="32" t="s">
        <v>31</v>
      </c>
      <c r="F1293" s="33">
        <v>16.100000000000001</v>
      </c>
      <c r="G1293" s="34">
        <v>100</v>
      </c>
      <c r="H1293" s="34">
        <v>146</v>
      </c>
      <c r="I1293" s="43"/>
      <c r="J1293" s="34">
        <v>2350.6000000000004</v>
      </c>
    </row>
    <row r="1294" spans="1:10" ht="27" customHeight="1" outlineLevel="1" x14ac:dyDescent="0.25">
      <c r="A1294" s="9" t="s">
        <v>73</v>
      </c>
      <c r="B1294" s="35" t="s">
        <v>577</v>
      </c>
      <c r="C1294" s="39" t="s">
        <v>1237</v>
      </c>
      <c r="D1294" s="37"/>
      <c r="E1294" s="38" t="s">
        <v>1234</v>
      </c>
      <c r="F1294" s="38">
        <v>9.6600000000000002E-3</v>
      </c>
      <c r="G1294" s="38" t="s">
        <v>1235</v>
      </c>
      <c r="H1294" s="38">
        <v>388</v>
      </c>
      <c r="I1294" s="38">
        <v>3.7480799999999999</v>
      </c>
      <c r="J1294" s="37"/>
    </row>
    <row r="1295" spans="1:10" ht="27" customHeight="1" outlineLevel="1" x14ac:dyDescent="0.25">
      <c r="A1295" s="9" t="s">
        <v>73</v>
      </c>
      <c r="B1295" s="35" t="s">
        <v>577</v>
      </c>
      <c r="C1295" s="39" t="s">
        <v>1478</v>
      </c>
      <c r="D1295" s="37"/>
      <c r="E1295" s="38" t="s">
        <v>1270</v>
      </c>
      <c r="F1295" s="38">
        <v>32.200000000000003</v>
      </c>
      <c r="G1295" s="38" t="s">
        <v>1235</v>
      </c>
      <c r="H1295" s="38">
        <v>1420</v>
      </c>
      <c r="I1295" s="38">
        <v>45724.000000000007</v>
      </c>
      <c r="J1295" s="37"/>
    </row>
    <row r="1296" spans="1:10" ht="27" customHeight="1" x14ac:dyDescent="0.25">
      <c r="A1296" s="9">
        <v>3</v>
      </c>
      <c r="B1296" s="62" t="s">
        <v>579</v>
      </c>
      <c r="C1296" s="31" t="s">
        <v>580</v>
      </c>
      <c r="D1296" s="40"/>
      <c r="E1296" s="32" t="s">
        <v>11</v>
      </c>
      <c r="F1296" s="33" t="s">
        <v>1231</v>
      </c>
      <c r="G1296" s="34">
        <v>350</v>
      </c>
      <c r="H1296" s="34">
        <v>511</v>
      </c>
      <c r="I1296" s="43"/>
      <c r="J1296" s="34">
        <v>0</v>
      </c>
    </row>
    <row r="1297" spans="1:10" ht="27" customHeight="1" outlineLevel="1" x14ac:dyDescent="0.25">
      <c r="A1297" s="9" t="s">
        <v>73</v>
      </c>
      <c r="B1297" s="35" t="s">
        <v>579</v>
      </c>
      <c r="C1297" s="39" t="s">
        <v>1408</v>
      </c>
      <c r="D1297" s="37"/>
      <c r="E1297" s="38" t="s">
        <v>1256</v>
      </c>
      <c r="F1297" s="38">
        <v>0</v>
      </c>
      <c r="G1297" s="38" t="s">
        <v>1235</v>
      </c>
      <c r="H1297" s="38">
        <v>1899</v>
      </c>
      <c r="I1297" s="38">
        <v>0</v>
      </c>
      <c r="J1297" s="37"/>
    </row>
    <row r="1298" spans="1:10" ht="27" customHeight="1" outlineLevel="1" x14ac:dyDescent="0.25">
      <c r="A1298" s="9" t="s">
        <v>73</v>
      </c>
      <c r="B1298" s="35" t="s">
        <v>579</v>
      </c>
      <c r="C1298" s="73" t="s">
        <v>1409</v>
      </c>
      <c r="D1298" s="37"/>
      <c r="E1298" s="38" t="s">
        <v>1243</v>
      </c>
      <c r="F1298" s="38">
        <v>0</v>
      </c>
      <c r="G1298" s="38" t="s">
        <v>1235</v>
      </c>
      <c r="H1298" s="38">
        <v>1869</v>
      </c>
      <c r="I1298" s="38">
        <v>0</v>
      </c>
      <c r="J1298" s="37"/>
    </row>
    <row r="1299" spans="1:10" ht="27" customHeight="1" outlineLevel="1" x14ac:dyDescent="0.25">
      <c r="A1299" s="9" t="s">
        <v>73</v>
      </c>
      <c r="B1299" s="35" t="s">
        <v>579</v>
      </c>
      <c r="C1299" s="39" t="s">
        <v>1239</v>
      </c>
      <c r="D1299" s="37"/>
      <c r="E1299" s="38" t="s">
        <v>1234</v>
      </c>
      <c r="F1299" s="38">
        <v>0</v>
      </c>
      <c r="G1299" s="38" t="s">
        <v>1235</v>
      </c>
      <c r="H1299" s="38">
        <v>13</v>
      </c>
      <c r="I1299" s="38">
        <v>0</v>
      </c>
      <c r="J1299" s="37"/>
    </row>
    <row r="1300" spans="1:10" ht="27" customHeight="1" outlineLevel="1" x14ac:dyDescent="0.25">
      <c r="A1300" s="9" t="s">
        <v>73</v>
      </c>
      <c r="B1300" s="35" t="s">
        <v>579</v>
      </c>
      <c r="C1300" s="73" t="s">
        <v>1410</v>
      </c>
      <c r="D1300" s="37"/>
      <c r="E1300" s="38" t="s">
        <v>1270</v>
      </c>
      <c r="F1300" s="38">
        <v>0</v>
      </c>
      <c r="G1300" s="38" t="s">
        <v>1235</v>
      </c>
      <c r="H1300" s="38">
        <v>3752</v>
      </c>
      <c r="I1300" s="38">
        <v>0</v>
      </c>
      <c r="J1300" s="37"/>
    </row>
    <row r="1301" spans="1:10" ht="27" customHeight="1" outlineLevel="1" x14ac:dyDescent="0.25">
      <c r="A1301" s="9" t="s">
        <v>73</v>
      </c>
      <c r="B1301" s="35" t="s">
        <v>579</v>
      </c>
      <c r="C1301" s="39" t="s">
        <v>1411</v>
      </c>
      <c r="D1301" s="37"/>
      <c r="E1301" s="38" t="s">
        <v>1304</v>
      </c>
      <c r="F1301" s="38">
        <v>0</v>
      </c>
      <c r="G1301" s="38" t="s">
        <v>1235</v>
      </c>
      <c r="H1301" s="38">
        <v>400</v>
      </c>
      <c r="I1301" s="38">
        <v>0</v>
      </c>
      <c r="J1301" s="37"/>
    </row>
    <row r="1302" spans="1:10" ht="27" customHeight="1" outlineLevel="1" x14ac:dyDescent="0.25">
      <c r="A1302" s="9" t="s">
        <v>73</v>
      </c>
      <c r="B1302" s="35" t="s">
        <v>579</v>
      </c>
      <c r="C1302" s="73" t="s">
        <v>1315</v>
      </c>
      <c r="D1302" s="37"/>
      <c r="E1302" s="38" t="s">
        <v>1234</v>
      </c>
      <c r="F1302" s="38">
        <v>0</v>
      </c>
      <c r="G1302" s="38" t="s">
        <v>1235</v>
      </c>
      <c r="H1302" s="38">
        <v>680</v>
      </c>
      <c r="I1302" s="38">
        <v>0</v>
      </c>
      <c r="J1302" s="37"/>
    </row>
    <row r="1303" spans="1:10" ht="27" customHeight="1" outlineLevel="1" x14ac:dyDescent="0.25">
      <c r="A1303" s="9" t="s">
        <v>73</v>
      </c>
      <c r="B1303" s="35" t="s">
        <v>579</v>
      </c>
      <c r="C1303" s="73" t="s">
        <v>1242</v>
      </c>
      <c r="D1303" s="37"/>
      <c r="E1303" s="38" t="s">
        <v>1243</v>
      </c>
      <c r="F1303" s="38">
        <v>0</v>
      </c>
      <c r="G1303" s="38" t="s">
        <v>1235</v>
      </c>
      <c r="H1303" s="38">
        <v>810</v>
      </c>
      <c r="I1303" s="38">
        <v>0</v>
      </c>
      <c r="J1303" s="37"/>
    </row>
    <row r="1304" spans="1:10" ht="27" customHeight="1" x14ac:dyDescent="0.25">
      <c r="A1304" s="9">
        <v>3</v>
      </c>
      <c r="B1304" s="62" t="s">
        <v>581</v>
      </c>
      <c r="C1304" s="31" t="s">
        <v>582</v>
      </c>
      <c r="D1304" s="40"/>
      <c r="E1304" s="32" t="s">
        <v>11</v>
      </c>
      <c r="F1304" s="33">
        <v>61.860000000000007</v>
      </c>
      <c r="G1304" s="34">
        <v>300</v>
      </c>
      <c r="H1304" s="34">
        <v>438</v>
      </c>
      <c r="I1304" s="43"/>
      <c r="J1304" s="34">
        <v>27094.680000000004</v>
      </c>
    </row>
    <row r="1305" spans="1:10" ht="27" customHeight="1" outlineLevel="1" x14ac:dyDescent="0.25">
      <c r="A1305" s="9" t="s">
        <v>73</v>
      </c>
      <c r="B1305" s="35" t="s">
        <v>581</v>
      </c>
      <c r="C1305" s="39" t="s">
        <v>1479</v>
      </c>
      <c r="D1305" s="37"/>
      <c r="E1305" s="38" t="s">
        <v>1256</v>
      </c>
      <c r="F1305" s="38">
        <v>68.046000000000006</v>
      </c>
      <c r="G1305" s="38" t="s">
        <v>1235</v>
      </c>
      <c r="H1305" s="38">
        <v>5465</v>
      </c>
      <c r="I1305" s="38">
        <v>371871.39</v>
      </c>
      <c r="J1305" s="37"/>
    </row>
    <row r="1306" spans="1:10" ht="27" customHeight="1" outlineLevel="1" x14ac:dyDescent="0.25">
      <c r="A1306" s="9" t="s">
        <v>73</v>
      </c>
      <c r="B1306" s="35" t="s">
        <v>581</v>
      </c>
      <c r="C1306" s="73" t="s">
        <v>1242</v>
      </c>
      <c r="D1306" s="37"/>
      <c r="E1306" s="38" t="s">
        <v>1243</v>
      </c>
      <c r="F1306" s="38">
        <v>0.92790000000000006</v>
      </c>
      <c r="G1306" s="38" t="s">
        <v>1235</v>
      </c>
      <c r="H1306" s="38">
        <v>810</v>
      </c>
      <c r="I1306" s="38">
        <v>751.59900000000005</v>
      </c>
      <c r="J1306" s="37"/>
    </row>
    <row r="1307" spans="1:10" ht="27" customHeight="1" x14ac:dyDescent="0.25">
      <c r="A1307" s="9">
        <v>3</v>
      </c>
      <c r="B1307" s="62" t="s">
        <v>583</v>
      </c>
      <c r="C1307" s="31" t="s">
        <v>584</v>
      </c>
      <c r="D1307" s="40"/>
      <c r="E1307" s="32" t="s">
        <v>11</v>
      </c>
      <c r="F1307" s="33" t="s">
        <v>1231</v>
      </c>
      <c r="G1307" s="34">
        <v>600</v>
      </c>
      <c r="H1307" s="33">
        <v>600</v>
      </c>
      <c r="I1307" s="43"/>
      <c r="J1307" s="34">
        <v>0</v>
      </c>
    </row>
    <row r="1308" spans="1:10" ht="27" customHeight="1" outlineLevel="1" x14ac:dyDescent="0.25">
      <c r="A1308" s="9" t="s">
        <v>73</v>
      </c>
      <c r="B1308" s="35" t="s">
        <v>583</v>
      </c>
      <c r="C1308" s="39" t="s">
        <v>1284</v>
      </c>
      <c r="D1308" s="37"/>
      <c r="E1308" s="38" t="s">
        <v>1234</v>
      </c>
      <c r="F1308" s="38">
        <v>0</v>
      </c>
      <c r="G1308" s="38" t="s">
        <v>1235</v>
      </c>
      <c r="H1308" s="38">
        <v>2489</v>
      </c>
      <c r="I1308" s="38">
        <v>0</v>
      </c>
      <c r="J1308" s="37"/>
    </row>
    <row r="1309" spans="1:10" ht="27" customHeight="1" outlineLevel="1" x14ac:dyDescent="0.25">
      <c r="A1309" s="9" t="s">
        <v>73</v>
      </c>
      <c r="B1309" s="35" t="s">
        <v>583</v>
      </c>
      <c r="C1309" s="39" t="s">
        <v>1277</v>
      </c>
      <c r="D1309" s="37"/>
      <c r="E1309" s="38" t="s">
        <v>1234</v>
      </c>
      <c r="F1309" s="38">
        <v>0</v>
      </c>
      <c r="G1309" s="38" t="s">
        <v>1235</v>
      </c>
      <c r="H1309" s="38">
        <v>398</v>
      </c>
      <c r="I1309" s="38">
        <v>0</v>
      </c>
      <c r="J1309" s="37"/>
    </row>
    <row r="1310" spans="1:10" ht="27" customHeight="1" outlineLevel="1" x14ac:dyDescent="0.25">
      <c r="A1310" s="9" t="s">
        <v>73</v>
      </c>
      <c r="B1310" s="35" t="s">
        <v>583</v>
      </c>
      <c r="C1310" s="73" t="s">
        <v>1285</v>
      </c>
      <c r="D1310" s="37"/>
      <c r="E1310" s="38" t="s">
        <v>1234</v>
      </c>
      <c r="F1310" s="38">
        <v>0</v>
      </c>
      <c r="G1310" s="38" t="s">
        <v>1235</v>
      </c>
      <c r="H1310" s="38">
        <v>2599</v>
      </c>
      <c r="I1310" s="38">
        <v>0</v>
      </c>
      <c r="J1310" s="37"/>
    </row>
    <row r="1311" spans="1:10" ht="27" customHeight="1" outlineLevel="1" x14ac:dyDescent="0.25">
      <c r="A1311" s="9" t="s">
        <v>73</v>
      </c>
      <c r="B1311" s="35" t="s">
        <v>583</v>
      </c>
      <c r="C1311" s="39" t="s">
        <v>1274</v>
      </c>
      <c r="D1311" s="37"/>
      <c r="E1311" s="38" t="s">
        <v>1234</v>
      </c>
      <c r="F1311" s="38">
        <v>0</v>
      </c>
      <c r="G1311" s="38" t="s">
        <v>1235</v>
      </c>
      <c r="H1311" s="38">
        <v>459</v>
      </c>
      <c r="I1311" s="38">
        <v>0</v>
      </c>
      <c r="J1311" s="37"/>
    </row>
    <row r="1312" spans="1:10" ht="27" customHeight="1" outlineLevel="1" x14ac:dyDescent="0.25">
      <c r="A1312" s="9" t="s">
        <v>73</v>
      </c>
      <c r="B1312" s="35" t="s">
        <v>583</v>
      </c>
      <c r="C1312" s="75" t="s">
        <v>1480</v>
      </c>
      <c r="D1312" s="37"/>
      <c r="E1312" s="38" t="s">
        <v>1234</v>
      </c>
      <c r="F1312" s="38">
        <v>0</v>
      </c>
      <c r="G1312" s="38" t="s">
        <v>1235</v>
      </c>
      <c r="H1312" s="38">
        <v>102</v>
      </c>
      <c r="I1312" s="38">
        <v>0</v>
      </c>
      <c r="J1312" s="37"/>
    </row>
    <row r="1313" spans="1:10" ht="18.75" customHeight="1" x14ac:dyDescent="0.25">
      <c r="A1313" s="9"/>
      <c r="B1313" s="61" t="s">
        <v>585</v>
      </c>
      <c r="C1313" s="17" t="s">
        <v>586</v>
      </c>
      <c r="D1313" s="48"/>
      <c r="E1313" s="49"/>
      <c r="F1313" s="50" t="s">
        <v>1230</v>
      </c>
      <c r="G1313" s="52"/>
      <c r="H1313" s="52"/>
      <c r="I1313" s="50" t="s">
        <v>1230</v>
      </c>
      <c r="J1313" s="50" t="s">
        <v>1230</v>
      </c>
    </row>
    <row r="1314" spans="1:10" ht="27" customHeight="1" x14ac:dyDescent="0.25">
      <c r="A1314" s="9">
        <v>6</v>
      </c>
      <c r="B1314" s="62" t="s">
        <v>587</v>
      </c>
      <c r="C1314" s="31" t="s">
        <v>588</v>
      </c>
      <c r="D1314" s="40"/>
      <c r="E1314" s="32" t="s">
        <v>11</v>
      </c>
      <c r="F1314" s="33">
        <v>2.15</v>
      </c>
      <c r="G1314" s="34">
        <v>433.5</v>
      </c>
      <c r="H1314" s="34">
        <v>633</v>
      </c>
      <c r="I1314" s="43"/>
      <c r="J1314" s="34">
        <v>1360.95</v>
      </c>
    </row>
    <row r="1315" spans="1:10" ht="27" customHeight="1" x14ac:dyDescent="0.25">
      <c r="A1315" s="9">
        <v>3</v>
      </c>
      <c r="B1315" s="62" t="s">
        <v>589</v>
      </c>
      <c r="C1315" s="31" t="s">
        <v>590</v>
      </c>
      <c r="D1315" s="40"/>
      <c r="E1315" s="32" t="s">
        <v>11</v>
      </c>
      <c r="F1315" s="33" t="s">
        <v>1231</v>
      </c>
      <c r="G1315" s="34">
        <v>161</v>
      </c>
      <c r="H1315" s="34">
        <v>235</v>
      </c>
      <c r="I1315" s="43"/>
      <c r="J1315" s="34">
        <v>0</v>
      </c>
    </row>
    <row r="1316" spans="1:10" ht="27" customHeight="1" x14ac:dyDescent="0.25">
      <c r="A1316" s="9">
        <v>6</v>
      </c>
      <c r="B1316" s="62" t="s">
        <v>591</v>
      </c>
      <c r="C1316" s="31" t="s">
        <v>592</v>
      </c>
      <c r="D1316" s="40"/>
      <c r="E1316" s="32" t="s">
        <v>28</v>
      </c>
      <c r="F1316" s="33">
        <v>1</v>
      </c>
      <c r="G1316" s="34">
        <v>450</v>
      </c>
      <c r="H1316" s="34">
        <v>657</v>
      </c>
      <c r="I1316" s="43"/>
      <c r="J1316" s="34">
        <v>657</v>
      </c>
    </row>
    <row r="1317" spans="1:10" ht="27" customHeight="1" x14ac:dyDescent="0.25">
      <c r="A1317" s="9">
        <v>6</v>
      </c>
      <c r="B1317" s="62" t="s">
        <v>593</v>
      </c>
      <c r="C1317" s="31" t="s">
        <v>594</v>
      </c>
      <c r="D1317" s="40"/>
      <c r="E1317" s="32" t="s">
        <v>28</v>
      </c>
      <c r="F1317" s="33" t="s">
        <v>1231</v>
      </c>
      <c r="G1317" s="34">
        <v>600</v>
      </c>
      <c r="H1317" s="34">
        <v>876</v>
      </c>
      <c r="I1317" s="43"/>
      <c r="J1317" s="34">
        <v>0</v>
      </c>
    </row>
    <row r="1318" spans="1:10" ht="18.75" customHeight="1" x14ac:dyDescent="0.25">
      <c r="A1318" s="23"/>
      <c r="B1318" s="61" t="s">
        <v>595</v>
      </c>
      <c r="C1318" s="17" t="s">
        <v>596</v>
      </c>
      <c r="D1318" s="48"/>
      <c r="E1318" s="49"/>
      <c r="F1318" s="52"/>
      <c r="G1318" s="52"/>
      <c r="H1318" s="52"/>
      <c r="I1318" s="50" t="s">
        <v>1230</v>
      </c>
      <c r="J1318" s="50" t="s">
        <v>1230</v>
      </c>
    </row>
    <row r="1319" spans="1:10" ht="27" customHeight="1" x14ac:dyDescent="0.25">
      <c r="A1319" s="9">
        <v>3</v>
      </c>
      <c r="B1319" s="62" t="s">
        <v>597</v>
      </c>
      <c r="C1319" s="31" t="s">
        <v>598</v>
      </c>
      <c r="D1319" s="40"/>
      <c r="E1319" s="32" t="s">
        <v>11</v>
      </c>
      <c r="F1319" s="33" t="s">
        <v>1231</v>
      </c>
      <c r="G1319" s="34">
        <v>28</v>
      </c>
      <c r="H1319" s="34">
        <v>41</v>
      </c>
      <c r="I1319" s="43"/>
      <c r="J1319" s="34">
        <v>0</v>
      </c>
    </row>
    <row r="1320" spans="1:10" ht="27" customHeight="1" x14ac:dyDescent="0.25">
      <c r="A1320" s="9">
        <v>3</v>
      </c>
      <c r="B1320" s="62" t="s">
        <v>599</v>
      </c>
      <c r="C1320" s="31" t="s">
        <v>600</v>
      </c>
      <c r="D1320" s="40"/>
      <c r="E1320" s="32" t="s">
        <v>11</v>
      </c>
      <c r="F1320" s="33" t="s">
        <v>1231</v>
      </c>
      <c r="G1320" s="34">
        <v>500</v>
      </c>
      <c r="H1320" s="34">
        <v>730</v>
      </c>
      <c r="I1320" s="43"/>
      <c r="J1320" s="34">
        <v>0</v>
      </c>
    </row>
    <row r="1321" spans="1:10" ht="27" customHeight="1" x14ac:dyDescent="0.25">
      <c r="A1321" s="9">
        <v>3</v>
      </c>
      <c r="B1321" s="62" t="s">
        <v>601</v>
      </c>
      <c r="C1321" s="31" t="s">
        <v>602</v>
      </c>
      <c r="D1321" s="40"/>
      <c r="E1321" s="32" t="s">
        <v>11</v>
      </c>
      <c r="F1321" s="33" t="s">
        <v>1231</v>
      </c>
      <c r="G1321" s="34">
        <v>700</v>
      </c>
      <c r="H1321" s="34">
        <v>1022</v>
      </c>
      <c r="I1321" s="43"/>
      <c r="J1321" s="34">
        <v>0</v>
      </c>
    </row>
    <row r="1322" spans="1:10" ht="27" customHeight="1" x14ac:dyDescent="0.25">
      <c r="A1322" s="9">
        <v>3</v>
      </c>
      <c r="B1322" s="62" t="s">
        <v>603</v>
      </c>
      <c r="C1322" s="31" t="s">
        <v>604</v>
      </c>
      <c r="D1322" s="40"/>
      <c r="E1322" s="32" t="s">
        <v>11</v>
      </c>
      <c r="F1322" s="33" t="s">
        <v>1231</v>
      </c>
      <c r="G1322" s="34">
        <v>220</v>
      </c>
      <c r="H1322" s="34">
        <v>321</v>
      </c>
      <c r="I1322" s="43"/>
      <c r="J1322" s="34">
        <v>0</v>
      </c>
    </row>
    <row r="1323" spans="1:10" ht="18.75" customHeight="1" x14ac:dyDescent="0.25">
      <c r="A1323" s="23"/>
      <c r="B1323" s="61" t="s">
        <v>605</v>
      </c>
      <c r="C1323" s="17" t="s">
        <v>606</v>
      </c>
      <c r="D1323" s="48"/>
      <c r="E1323" s="49"/>
      <c r="F1323" s="50" t="s">
        <v>1230</v>
      </c>
      <c r="G1323" s="52"/>
      <c r="H1323" s="52"/>
      <c r="I1323" s="50" t="s">
        <v>1230</v>
      </c>
      <c r="J1323" s="50" t="s">
        <v>1230</v>
      </c>
    </row>
    <row r="1324" spans="1:10" ht="27" customHeight="1" x14ac:dyDescent="0.25">
      <c r="A1324" s="9">
        <v>6</v>
      </c>
      <c r="B1324" s="62" t="s">
        <v>607</v>
      </c>
      <c r="C1324" s="31" t="s">
        <v>608</v>
      </c>
      <c r="D1324" s="40"/>
      <c r="E1324" s="32" t="s">
        <v>11</v>
      </c>
      <c r="F1324" s="33" t="s">
        <v>1231</v>
      </c>
      <c r="G1324" s="34">
        <v>330</v>
      </c>
      <c r="H1324" s="34">
        <v>482</v>
      </c>
      <c r="I1324" s="43"/>
      <c r="J1324" s="34">
        <v>0</v>
      </c>
    </row>
    <row r="1325" spans="1:10" ht="27" customHeight="1" outlineLevel="1" x14ac:dyDescent="0.25">
      <c r="A1325" s="9" t="s">
        <v>1405</v>
      </c>
      <c r="B1325" s="35" t="s">
        <v>607</v>
      </c>
      <c r="C1325" s="44" t="s">
        <v>1250</v>
      </c>
      <c r="D1325" s="37"/>
      <c r="E1325" s="38" t="s">
        <v>1234</v>
      </c>
      <c r="F1325" s="38">
        <v>0</v>
      </c>
      <c r="G1325" s="38" t="s">
        <v>1235</v>
      </c>
      <c r="H1325" s="38">
        <v>225</v>
      </c>
      <c r="I1325" s="38">
        <v>0</v>
      </c>
      <c r="J1325" s="37"/>
    </row>
    <row r="1326" spans="1:10" ht="27" customHeight="1" outlineLevel="1" x14ac:dyDescent="0.25">
      <c r="A1326" s="9" t="s">
        <v>1405</v>
      </c>
      <c r="B1326" s="35" t="s">
        <v>607</v>
      </c>
      <c r="C1326" s="73" t="s">
        <v>1481</v>
      </c>
      <c r="D1326" s="37"/>
      <c r="E1326" s="38" t="s">
        <v>1234</v>
      </c>
      <c r="F1326" s="38">
        <v>0</v>
      </c>
      <c r="G1326" s="38" t="s">
        <v>1235</v>
      </c>
      <c r="H1326" s="38">
        <v>374</v>
      </c>
      <c r="I1326" s="38">
        <v>0</v>
      </c>
      <c r="J1326" s="37"/>
    </row>
    <row r="1327" spans="1:10" ht="27" customHeight="1" x14ac:dyDescent="0.25">
      <c r="A1327" s="9">
        <v>6</v>
      </c>
      <c r="B1327" s="62" t="s">
        <v>609</v>
      </c>
      <c r="C1327" s="31" t="s">
        <v>610</v>
      </c>
      <c r="D1327" s="40"/>
      <c r="E1327" s="32" t="s">
        <v>11</v>
      </c>
      <c r="F1327" s="33" t="s">
        <v>1231</v>
      </c>
      <c r="G1327" s="34">
        <v>370</v>
      </c>
      <c r="H1327" s="34">
        <v>540</v>
      </c>
      <c r="I1327" s="43"/>
      <c r="J1327" s="34">
        <v>0</v>
      </c>
    </row>
    <row r="1328" spans="1:10" ht="27" customHeight="1" x14ac:dyDescent="0.25">
      <c r="A1328" s="9">
        <v>6</v>
      </c>
      <c r="B1328" s="62" t="s">
        <v>611</v>
      </c>
      <c r="C1328" s="31" t="s">
        <v>612</v>
      </c>
      <c r="D1328" s="40"/>
      <c r="E1328" s="32" t="s">
        <v>11</v>
      </c>
      <c r="F1328" s="33" t="s">
        <v>1231</v>
      </c>
      <c r="G1328" s="34">
        <v>1500</v>
      </c>
      <c r="H1328" s="34">
        <v>2190</v>
      </c>
      <c r="I1328" s="43"/>
      <c r="J1328" s="34">
        <v>0</v>
      </c>
    </row>
    <row r="1329" spans="1:10" ht="27" customHeight="1" x14ac:dyDescent="0.25">
      <c r="A1329" s="9">
        <v>6</v>
      </c>
      <c r="B1329" s="62" t="s">
        <v>613</v>
      </c>
      <c r="C1329" s="31" t="s">
        <v>614</v>
      </c>
      <c r="D1329" s="40"/>
      <c r="E1329" s="32" t="s">
        <v>11</v>
      </c>
      <c r="F1329" s="33" t="s">
        <v>1231</v>
      </c>
      <c r="G1329" s="34">
        <v>1500</v>
      </c>
      <c r="H1329" s="34">
        <v>2190</v>
      </c>
      <c r="I1329" s="43"/>
      <c r="J1329" s="34">
        <v>0</v>
      </c>
    </row>
    <row r="1330" spans="1:10" ht="27" customHeight="1" outlineLevel="1" x14ac:dyDescent="0.25">
      <c r="A1330" s="9" t="s">
        <v>1405</v>
      </c>
      <c r="B1330" s="35" t="s">
        <v>613</v>
      </c>
      <c r="C1330" s="44" t="s">
        <v>1250</v>
      </c>
      <c r="D1330" s="37"/>
      <c r="E1330" s="38" t="s">
        <v>1234</v>
      </c>
      <c r="F1330" s="38">
        <v>0</v>
      </c>
      <c r="G1330" s="38" t="s">
        <v>1235</v>
      </c>
      <c r="H1330" s="38">
        <v>225</v>
      </c>
      <c r="I1330" s="38">
        <v>0</v>
      </c>
      <c r="J1330" s="37"/>
    </row>
    <row r="1331" spans="1:10" ht="27" customHeight="1" outlineLevel="1" x14ac:dyDescent="0.25">
      <c r="A1331" s="9" t="s">
        <v>1405</v>
      </c>
      <c r="B1331" s="35" t="s">
        <v>613</v>
      </c>
      <c r="C1331" s="73" t="s">
        <v>1481</v>
      </c>
      <c r="D1331" s="37"/>
      <c r="E1331" s="38" t="s">
        <v>1234</v>
      </c>
      <c r="F1331" s="38">
        <v>0</v>
      </c>
      <c r="G1331" s="38" t="s">
        <v>1235</v>
      </c>
      <c r="H1331" s="38">
        <v>374</v>
      </c>
      <c r="I1331" s="38">
        <v>0</v>
      </c>
      <c r="J1331" s="37"/>
    </row>
    <row r="1332" spans="1:10" ht="27" customHeight="1" outlineLevel="1" x14ac:dyDescent="0.25">
      <c r="A1332" s="9" t="s">
        <v>1405</v>
      </c>
      <c r="B1332" s="35" t="s">
        <v>613</v>
      </c>
      <c r="C1332" s="73" t="s">
        <v>1482</v>
      </c>
      <c r="D1332" s="37"/>
      <c r="E1332" s="38" t="s">
        <v>1234</v>
      </c>
      <c r="F1332" s="38">
        <v>0</v>
      </c>
      <c r="G1332" s="38" t="s">
        <v>1235</v>
      </c>
      <c r="H1332" s="38">
        <v>279</v>
      </c>
      <c r="I1332" s="38">
        <v>0</v>
      </c>
      <c r="J1332" s="37"/>
    </row>
    <row r="1333" spans="1:10" ht="27" customHeight="1" x14ac:dyDescent="0.25">
      <c r="A1333" s="9">
        <v>6</v>
      </c>
      <c r="B1333" s="62" t="s">
        <v>615</v>
      </c>
      <c r="C1333" s="31" t="s">
        <v>616</v>
      </c>
      <c r="D1333" s="40"/>
      <c r="E1333" s="32" t="s">
        <v>11</v>
      </c>
      <c r="F1333" s="33" t="s">
        <v>1231</v>
      </c>
      <c r="G1333" s="34">
        <v>1900</v>
      </c>
      <c r="H1333" s="34">
        <v>2774</v>
      </c>
      <c r="I1333" s="43"/>
      <c r="J1333" s="34">
        <v>0</v>
      </c>
    </row>
    <row r="1334" spans="1:10" ht="27" customHeight="1" x14ac:dyDescent="0.25">
      <c r="A1334" s="9">
        <v>6</v>
      </c>
      <c r="B1334" s="62" t="s">
        <v>617</v>
      </c>
      <c r="C1334" s="31" t="s">
        <v>1191</v>
      </c>
      <c r="D1334" s="40"/>
      <c r="E1334" s="32" t="s">
        <v>11</v>
      </c>
      <c r="F1334" s="33">
        <v>53.14</v>
      </c>
      <c r="G1334" s="34">
        <v>1800</v>
      </c>
      <c r="H1334" s="34">
        <v>2628</v>
      </c>
      <c r="I1334" s="43"/>
      <c r="J1334" s="34">
        <v>139651.92000000001</v>
      </c>
    </row>
    <row r="1335" spans="1:10" ht="27" customHeight="1" x14ac:dyDescent="0.25">
      <c r="A1335" s="9">
        <v>6</v>
      </c>
      <c r="B1335" s="62" t="s">
        <v>618</v>
      </c>
      <c r="C1335" s="31" t="s">
        <v>1192</v>
      </c>
      <c r="D1335" s="40"/>
      <c r="E1335" s="32" t="s">
        <v>11</v>
      </c>
      <c r="F1335" s="33" t="s">
        <v>1231</v>
      </c>
      <c r="G1335" s="34">
        <v>1400</v>
      </c>
      <c r="H1335" s="34">
        <v>2044</v>
      </c>
      <c r="I1335" s="43"/>
      <c r="J1335" s="34">
        <v>0</v>
      </c>
    </row>
    <row r="1336" spans="1:10" ht="27" customHeight="1" x14ac:dyDescent="0.25">
      <c r="A1336" s="9">
        <v>6</v>
      </c>
      <c r="B1336" s="62" t="s">
        <v>619</v>
      </c>
      <c r="C1336" s="31" t="s">
        <v>620</v>
      </c>
      <c r="D1336" s="40"/>
      <c r="E1336" s="32" t="s">
        <v>11</v>
      </c>
      <c r="F1336" s="33" t="s">
        <v>1231</v>
      </c>
      <c r="G1336" s="34">
        <v>550</v>
      </c>
      <c r="H1336" s="34">
        <v>803</v>
      </c>
      <c r="I1336" s="43"/>
      <c r="J1336" s="34">
        <v>0</v>
      </c>
    </row>
    <row r="1337" spans="1:10" ht="27" customHeight="1" x14ac:dyDescent="0.25">
      <c r="A1337" s="9">
        <v>6</v>
      </c>
      <c r="B1337" s="62" t="s">
        <v>621</v>
      </c>
      <c r="C1337" s="31" t="s">
        <v>622</v>
      </c>
      <c r="D1337" s="40"/>
      <c r="E1337" s="32" t="s">
        <v>11</v>
      </c>
      <c r="F1337" s="33" t="s">
        <v>1231</v>
      </c>
      <c r="G1337" s="34">
        <v>1550</v>
      </c>
      <c r="H1337" s="34">
        <v>2263</v>
      </c>
      <c r="I1337" s="43"/>
      <c r="J1337" s="34">
        <v>0</v>
      </c>
    </row>
    <row r="1338" spans="1:10" ht="27" customHeight="1" x14ac:dyDescent="0.25">
      <c r="A1338" s="9">
        <v>3</v>
      </c>
      <c r="B1338" s="62" t="s">
        <v>623</v>
      </c>
      <c r="C1338" s="31" t="s">
        <v>624</v>
      </c>
      <c r="D1338" s="40"/>
      <c r="E1338" s="32" t="s">
        <v>11</v>
      </c>
      <c r="F1338" s="33" t="s">
        <v>1231</v>
      </c>
      <c r="G1338" s="34">
        <v>350</v>
      </c>
      <c r="H1338" s="34">
        <v>511</v>
      </c>
      <c r="I1338" s="43"/>
      <c r="J1338" s="34">
        <v>0</v>
      </c>
    </row>
    <row r="1339" spans="1:10" ht="27" customHeight="1" x14ac:dyDescent="0.25">
      <c r="A1339" s="9">
        <v>6</v>
      </c>
      <c r="B1339" s="62" t="s">
        <v>625</v>
      </c>
      <c r="C1339" s="31" t="s">
        <v>626</v>
      </c>
      <c r="D1339" s="40"/>
      <c r="E1339" s="32" t="s">
        <v>11</v>
      </c>
      <c r="F1339" s="33" t="s">
        <v>1231</v>
      </c>
      <c r="G1339" s="34">
        <v>300</v>
      </c>
      <c r="H1339" s="34">
        <v>438</v>
      </c>
      <c r="I1339" s="43"/>
      <c r="J1339" s="34">
        <v>0</v>
      </c>
    </row>
    <row r="1340" spans="1:10" ht="27" customHeight="1" x14ac:dyDescent="0.25">
      <c r="A1340" s="9">
        <v>6</v>
      </c>
      <c r="B1340" s="62" t="s">
        <v>627</v>
      </c>
      <c r="C1340" s="31" t="s">
        <v>628</v>
      </c>
      <c r="D1340" s="40"/>
      <c r="E1340" s="32" t="s">
        <v>11</v>
      </c>
      <c r="F1340" s="33" t="s">
        <v>1231</v>
      </c>
      <c r="G1340" s="34">
        <v>400</v>
      </c>
      <c r="H1340" s="34">
        <v>584</v>
      </c>
      <c r="I1340" s="43"/>
      <c r="J1340" s="34">
        <v>0</v>
      </c>
    </row>
    <row r="1341" spans="1:10" ht="27" customHeight="1" x14ac:dyDescent="0.25">
      <c r="A1341" s="9">
        <v>6</v>
      </c>
      <c r="B1341" s="62" t="s">
        <v>629</v>
      </c>
      <c r="C1341" s="31" t="s">
        <v>630</v>
      </c>
      <c r="D1341" s="40"/>
      <c r="E1341" s="32" t="s">
        <v>11</v>
      </c>
      <c r="F1341" s="33" t="s">
        <v>1231</v>
      </c>
      <c r="G1341" s="34">
        <v>300</v>
      </c>
      <c r="H1341" s="34">
        <v>438</v>
      </c>
      <c r="I1341" s="43"/>
      <c r="J1341" s="34">
        <v>0</v>
      </c>
    </row>
    <row r="1342" spans="1:10" ht="27" customHeight="1" x14ac:dyDescent="0.25">
      <c r="A1342" s="9">
        <v>6</v>
      </c>
      <c r="B1342" s="62" t="s">
        <v>631</v>
      </c>
      <c r="C1342" s="31" t="s">
        <v>632</v>
      </c>
      <c r="D1342" s="40"/>
      <c r="E1342" s="32" t="s">
        <v>11</v>
      </c>
      <c r="F1342" s="33" t="s">
        <v>1231</v>
      </c>
      <c r="G1342" s="34">
        <v>180</v>
      </c>
      <c r="H1342" s="34">
        <v>263</v>
      </c>
      <c r="I1342" s="43"/>
      <c r="J1342" s="34">
        <v>0</v>
      </c>
    </row>
    <row r="1343" spans="1:10" ht="27" customHeight="1" x14ac:dyDescent="0.25">
      <c r="A1343" s="9">
        <v>6</v>
      </c>
      <c r="B1343" s="62" t="s">
        <v>633</v>
      </c>
      <c r="C1343" s="31" t="s">
        <v>1193</v>
      </c>
      <c r="D1343" s="40"/>
      <c r="E1343" s="32" t="s">
        <v>11</v>
      </c>
      <c r="F1343" s="33">
        <v>53.14</v>
      </c>
      <c r="G1343" s="34">
        <v>80</v>
      </c>
      <c r="H1343" s="34">
        <v>117</v>
      </c>
      <c r="I1343" s="43"/>
      <c r="J1343" s="34">
        <v>6217.38</v>
      </c>
    </row>
    <row r="1344" spans="1:10" ht="18.75" customHeight="1" x14ac:dyDescent="0.25">
      <c r="A1344" s="23"/>
      <c r="B1344" s="61" t="s">
        <v>634</v>
      </c>
      <c r="C1344" s="11" t="s">
        <v>635</v>
      </c>
      <c r="D1344" s="48"/>
      <c r="E1344" s="49"/>
      <c r="F1344" s="50"/>
      <c r="G1344" s="52"/>
      <c r="H1344" s="52"/>
      <c r="I1344" s="50" t="s">
        <v>1230</v>
      </c>
      <c r="J1344" s="50" t="s">
        <v>1230</v>
      </c>
    </row>
    <row r="1345" spans="1:10" ht="27" customHeight="1" x14ac:dyDescent="0.25">
      <c r="A1345" s="9">
        <v>6</v>
      </c>
      <c r="B1345" s="62" t="s">
        <v>636</v>
      </c>
      <c r="C1345" s="31" t="s">
        <v>637</v>
      </c>
      <c r="D1345" s="40"/>
      <c r="E1345" s="32" t="s">
        <v>11</v>
      </c>
      <c r="F1345" s="33" t="s">
        <v>1231</v>
      </c>
      <c r="G1345" s="34">
        <v>280</v>
      </c>
      <c r="H1345" s="34">
        <v>409</v>
      </c>
      <c r="I1345" s="43"/>
      <c r="J1345" s="34">
        <v>0</v>
      </c>
    </row>
    <row r="1346" spans="1:10" ht="27" customHeight="1" x14ac:dyDescent="0.25">
      <c r="A1346" s="9">
        <v>6</v>
      </c>
      <c r="B1346" s="62" t="s">
        <v>638</v>
      </c>
      <c r="C1346" s="31" t="s">
        <v>639</v>
      </c>
      <c r="D1346" s="40"/>
      <c r="E1346" s="32" t="s">
        <v>31</v>
      </c>
      <c r="F1346" s="33" t="s">
        <v>1231</v>
      </c>
      <c r="G1346" s="34">
        <v>200</v>
      </c>
      <c r="H1346" s="34">
        <v>292</v>
      </c>
      <c r="I1346" s="43"/>
      <c r="J1346" s="34">
        <v>0</v>
      </c>
    </row>
    <row r="1347" spans="1:10" ht="27" customHeight="1" x14ac:dyDescent="0.25">
      <c r="A1347" s="9">
        <v>6</v>
      </c>
      <c r="B1347" s="62" t="s">
        <v>640</v>
      </c>
      <c r="C1347" s="31" t="s">
        <v>1194</v>
      </c>
      <c r="D1347" s="40"/>
      <c r="E1347" s="32" t="s">
        <v>11</v>
      </c>
      <c r="F1347" s="33" t="s">
        <v>1231</v>
      </c>
      <c r="G1347" s="34">
        <v>350</v>
      </c>
      <c r="H1347" s="34">
        <v>511</v>
      </c>
      <c r="I1347" s="43"/>
      <c r="J1347" s="34">
        <v>0</v>
      </c>
    </row>
    <row r="1348" spans="1:10" ht="27" customHeight="1" x14ac:dyDescent="0.25">
      <c r="A1348" s="9">
        <v>6</v>
      </c>
      <c r="B1348" s="62" t="s">
        <v>640</v>
      </c>
      <c r="C1348" s="31" t="s">
        <v>1195</v>
      </c>
      <c r="D1348" s="40"/>
      <c r="E1348" s="32" t="s">
        <v>11</v>
      </c>
      <c r="F1348" s="33" t="s">
        <v>1231</v>
      </c>
      <c r="G1348" s="34">
        <v>550</v>
      </c>
      <c r="H1348" s="34">
        <v>803</v>
      </c>
      <c r="I1348" s="43"/>
      <c r="J1348" s="34">
        <v>0</v>
      </c>
    </row>
    <row r="1349" spans="1:10" ht="27" customHeight="1" x14ac:dyDescent="0.25">
      <c r="A1349" s="9">
        <v>6</v>
      </c>
      <c r="B1349" s="62" t="s">
        <v>641</v>
      </c>
      <c r="C1349" s="31" t="s">
        <v>1196</v>
      </c>
      <c r="D1349" s="40"/>
      <c r="E1349" s="32" t="s">
        <v>11</v>
      </c>
      <c r="F1349" s="33" t="s">
        <v>1231</v>
      </c>
      <c r="G1349" s="34">
        <v>500</v>
      </c>
      <c r="H1349" s="34">
        <v>730</v>
      </c>
      <c r="I1349" s="43"/>
      <c r="J1349" s="34">
        <v>0</v>
      </c>
    </row>
    <row r="1350" spans="1:10" ht="27" customHeight="1" x14ac:dyDescent="0.25">
      <c r="A1350" s="9">
        <v>6</v>
      </c>
      <c r="B1350" s="62" t="s">
        <v>642</v>
      </c>
      <c r="C1350" s="31" t="s">
        <v>1197</v>
      </c>
      <c r="D1350" s="40"/>
      <c r="E1350" s="32" t="s">
        <v>11</v>
      </c>
      <c r="F1350" s="33" t="s">
        <v>1231</v>
      </c>
      <c r="G1350" s="34">
        <v>700</v>
      </c>
      <c r="H1350" s="34">
        <v>1022</v>
      </c>
      <c r="I1350" s="43"/>
      <c r="J1350" s="34">
        <v>0</v>
      </c>
    </row>
    <row r="1351" spans="1:10" ht="18.75" customHeight="1" x14ac:dyDescent="0.25">
      <c r="A1351" s="23"/>
      <c r="B1351" s="61" t="s">
        <v>643</v>
      </c>
      <c r="C1351" s="11" t="s">
        <v>644</v>
      </c>
      <c r="D1351" s="48"/>
      <c r="E1351" s="49"/>
      <c r="F1351" s="50" t="s">
        <v>1230</v>
      </c>
      <c r="G1351" s="52"/>
      <c r="H1351" s="52"/>
      <c r="I1351" s="50" t="s">
        <v>1230</v>
      </c>
      <c r="J1351" s="50" t="s">
        <v>1230</v>
      </c>
    </row>
    <row r="1352" spans="1:10" ht="27" customHeight="1" x14ac:dyDescent="0.25">
      <c r="A1352" s="9">
        <v>6</v>
      </c>
      <c r="B1352" s="62" t="s">
        <v>645</v>
      </c>
      <c r="C1352" s="76" t="s">
        <v>1198</v>
      </c>
      <c r="D1352" s="40"/>
      <c r="E1352" s="32" t="s">
        <v>11</v>
      </c>
      <c r="F1352" s="33" t="s">
        <v>1231</v>
      </c>
      <c r="G1352" s="34">
        <v>950</v>
      </c>
      <c r="H1352" s="34">
        <v>1387</v>
      </c>
      <c r="I1352" s="43"/>
      <c r="J1352" s="34">
        <v>0</v>
      </c>
    </row>
    <row r="1353" spans="1:10" ht="27" customHeight="1" outlineLevel="1" x14ac:dyDescent="0.25">
      <c r="A1353" s="9" t="s">
        <v>1405</v>
      </c>
      <c r="B1353" s="35" t="s">
        <v>645</v>
      </c>
      <c r="C1353" s="44" t="s">
        <v>1439</v>
      </c>
      <c r="D1353" s="37"/>
      <c r="E1353" s="38" t="s">
        <v>1234</v>
      </c>
      <c r="F1353" s="38" t="s">
        <v>1235</v>
      </c>
      <c r="G1353" s="38" t="s">
        <v>1235</v>
      </c>
      <c r="H1353" s="38">
        <v>2536</v>
      </c>
      <c r="I1353" s="38">
        <v>0</v>
      </c>
      <c r="J1353" s="37"/>
    </row>
    <row r="1354" spans="1:10" ht="27" customHeight="1" outlineLevel="1" x14ac:dyDescent="0.25">
      <c r="A1354" s="9" t="s">
        <v>1405</v>
      </c>
      <c r="B1354" s="35" t="s">
        <v>645</v>
      </c>
      <c r="C1354" s="39" t="s">
        <v>1440</v>
      </c>
      <c r="D1354" s="37"/>
      <c r="E1354" s="38" t="s">
        <v>1243</v>
      </c>
      <c r="F1354" s="38">
        <v>0</v>
      </c>
      <c r="G1354" s="38" t="s">
        <v>1235</v>
      </c>
      <c r="H1354" s="38">
        <v>453</v>
      </c>
      <c r="I1354" s="38">
        <v>0</v>
      </c>
      <c r="J1354" s="37"/>
    </row>
    <row r="1355" spans="1:10" ht="27" customHeight="1" outlineLevel="1" x14ac:dyDescent="0.25">
      <c r="A1355" s="9" t="s">
        <v>1405</v>
      </c>
      <c r="B1355" s="35" t="s">
        <v>645</v>
      </c>
      <c r="C1355" s="44" t="s">
        <v>1441</v>
      </c>
      <c r="D1355" s="37"/>
      <c r="E1355" s="38" t="s">
        <v>1243</v>
      </c>
      <c r="F1355" s="38">
        <v>0</v>
      </c>
      <c r="G1355" s="38" t="s">
        <v>1235</v>
      </c>
      <c r="H1355" s="38">
        <v>312</v>
      </c>
      <c r="I1355" s="38">
        <v>0</v>
      </c>
      <c r="J1355" s="37"/>
    </row>
    <row r="1356" spans="1:10" ht="27" customHeight="1" outlineLevel="1" x14ac:dyDescent="0.25">
      <c r="A1356" s="9" t="s">
        <v>1405</v>
      </c>
      <c r="B1356" s="35" t="s">
        <v>645</v>
      </c>
      <c r="C1356" s="44" t="s">
        <v>1442</v>
      </c>
      <c r="D1356" s="37"/>
      <c r="E1356" s="38" t="s">
        <v>1243</v>
      </c>
      <c r="F1356" s="38" t="s">
        <v>1235</v>
      </c>
      <c r="G1356" s="38" t="s">
        <v>1235</v>
      </c>
      <c r="H1356" s="38">
        <v>441</v>
      </c>
      <c r="I1356" s="38">
        <v>0</v>
      </c>
      <c r="J1356" s="37"/>
    </row>
    <row r="1357" spans="1:10" ht="27" customHeight="1" outlineLevel="1" x14ac:dyDescent="0.25">
      <c r="A1357" s="9" t="s">
        <v>1405</v>
      </c>
      <c r="B1357" s="35" t="s">
        <v>645</v>
      </c>
      <c r="C1357" s="44" t="s">
        <v>1443</v>
      </c>
      <c r="D1357" s="37"/>
      <c r="E1357" s="38" t="s">
        <v>1234</v>
      </c>
      <c r="F1357" s="38">
        <v>0</v>
      </c>
      <c r="G1357" s="38" t="s">
        <v>1235</v>
      </c>
      <c r="H1357" s="38">
        <v>110</v>
      </c>
      <c r="I1357" s="38">
        <v>0</v>
      </c>
      <c r="J1357" s="37"/>
    </row>
    <row r="1358" spans="1:10" ht="27" customHeight="1" outlineLevel="1" x14ac:dyDescent="0.25">
      <c r="A1358" s="9" t="s">
        <v>1405</v>
      </c>
      <c r="B1358" s="35" t="s">
        <v>645</v>
      </c>
      <c r="C1358" s="39" t="s">
        <v>1237</v>
      </c>
      <c r="D1358" s="37"/>
      <c r="E1358" s="38" t="s">
        <v>1234</v>
      </c>
      <c r="F1358" s="38">
        <v>0</v>
      </c>
      <c r="G1358" s="38" t="s">
        <v>1235</v>
      </c>
      <c r="H1358" s="38">
        <v>388</v>
      </c>
      <c r="I1358" s="38">
        <v>0</v>
      </c>
      <c r="J1358" s="37"/>
    </row>
    <row r="1359" spans="1:10" ht="27" customHeight="1" x14ac:dyDescent="0.25">
      <c r="A1359" s="9">
        <v>6</v>
      </c>
      <c r="B1359" s="62" t="s">
        <v>646</v>
      </c>
      <c r="C1359" s="31" t="s">
        <v>1199</v>
      </c>
      <c r="D1359" s="40"/>
      <c r="E1359" s="32" t="s">
        <v>11</v>
      </c>
      <c r="F1359" s="33" t="s">
        <v>1231</v>
      </c>
      <c r="G1359" s="34">
        <v>1400</v>
      </c>
      <c r="H1359" s="34">
        <v>2044</v>
      </c>
      <c r="I1359" s="43"/>
      <c r="J1359" s="34">
        <v>0</v>
      </c>
    </row>
    <row r="1360" spans="1:10" ht="27" customHeight="1" outlineLevel="1" x14ac:dyDescent="0.25">
      <c r="A1360" s="9" t="s">
        <v>1405</v>
      </c>
      <c r="B1360" s="35" t="s">
        <v>646</v>
      </c>
      <c r="C1360" s="44" t="s">
        <v>1439</v>
      </c>
      <c r="D1360" s="37"/>
      <c r="E1360" s="38" t="s">
        <v>1234</v>
      </c>
      <c r="F1360" s="38" t="s">
        <v>1235</v>
      </c>
      <c r="G1360" s="38" t="s">
        <v>1235</v>
      </c>
      <c r="H1360" s="38">
        <v>2536</v>
      </c>
      <c r="I1360" s="38">
        <v>0</v>
      </c>
      <c r="J1360" s="37"/>
    </row>
    <row r="1361" spans="1:10" ht="27" customHeight="1" outlineLevel="1" x14ac:dyDescent="0.25">
      <c r="A1361" s="9" t="s">
        <v>1405</v>
      </c>
      <c r="B1361" s="35" t="s">
        <v>646</v>
      </c>
      <c r="C1361" s="39" t="s">
        <v>1440</v>
      </c>
      <c r="D1361" s="37"/>
      <c r="E1361" s="38" t="s">
        <v>1243</v>
      </c>
      <c r="F1361" s="38">
        <v>0</v>
      </c>
      <c r="G1361" s="38" t="s">
        <v>1235</v>
      </c>
      <c r="H1361" s="38">
        <v>453</v>
      </c>
      <c r="I1361" s="38">
        <v>0</v>
      </c>
      <c r="J1361" s="37"/>
    </row>
    <row r="1362" spans="1:10" ht="27" customHeight="1" outlineLevel="1" x14ac:dyDescent="0.25">
      <c r="A1362" s="9" t="s">
        <v>1405</v>
      </c>
      <c r="B1362" s="35" t="s">
        <v>646</v>
      </c>
      <c r="C1362" s="44" t="s">
        <v>1441</v>
      </c>
      <c r="D1362" s="37"/>
      <c r="E1362" s="38" t="s">
        <v>1243</v>
      </c>
      <c r="F1362" s="38">
        <v>0</v>
      </c>
      <c r="G1362" s="38" t="s">
        <v>1235</v>
      </c>
      <c r="H1362" s="38">
        <v>312</v>
      </c>
      <c r="I1362" s="38">
        <v>0</v>
      </c>
      <c r="J1362" s="37"/>
    </row>
    <row r="1363" spans="1:10" ht="27" customHeight="1" outlineLevel="1" x14ac:dyDescent="0.25">
      <c r="A1363" s="9" t="s">
        <v>1405</v>
      </c>
      <c r="B1363" s="35" t="s">
        <v>646</v>
      </c>
      <c r="C1363" s="44" t="s">
        <v>1442</v>
      </c>
      <c r="D1363" s="37"/>
      <c r="E1363" s="38" t="s">
        <v>1243</v>
      </c>
      <c r="F1363" s="38" t="s">
        <v>1235</v>
      </c>
      <c r="G1363" s="38" t="s">
        <v>1235</v>
      </c>
      <c r="H1363" s="38">
        <v>441</v>
      </c>
      <c r="I1363" s="38">
        <v>0</v>
      </c>
      <c r="J1363" s="37"/>
    </row>
    <row r="1364" spans="1:10" ht="27" customHeight="1" outlineLevel="1" x14ac:dyDescent="0.25">
      <c r="A1364" s="9" t="s">
        <v>1405</v>
      </c>
      <c r="B1364" s="35" t="s">
        <v>646</v>
      </c>
      <c r="C1364" s="44" t="s">
        <v>1443</v>
      </c>
      <c r="D1364" s="37"/>
      <c r="E1364" s="38" t="s">
        <v>1234</v>
      </c>
      <c r="F1364" s="38">
        <v>0</v>
      </c>
      <c r="G1364" s="38" t="s">
        <v>1235</v>
      </c>
      <c r="H1364" s="38">
        <v>110</v>
      </c>
      <c r="I1364" s="38">
        <v>0</v>
      </c>
      <c r="J1364" s="37"/>
    </row>
    <row r="1365" spans="1:10" ht="27" customHeight="1" outlineLevel="1" x14ac:dyDescent="0.25">
      <c r="A1365" s="9" t="s">
        <v>1405</v>
      </c>
      <c r="B1365" s="35" t="s">
        <v>646</v>
      </c>
      <c r="C1365" s="39" t="s">
        <v>1237</v>
      </c>
      <c r="D1365" s="37"/>
      <c r="E1365" s="38" t="s">
        <v>1234</v>
      </c>
      <c r="F1365" s="38">
        <v>0</v>
      </c>
      <c r="G1365" s="38" t="s">
        <v>1235</v>
      </c>
      <c r="H1365" s="38">
        <v>388</v>
      </c>
      <c r="I1365" s="38">
        <v>0</v>
      </c>
      <c r="J1365" s="37"/>
    </row>
    <row r="1366" spans="1:10" ht="27" customHeight="1" x14ac:dyDescent="0.25">
      <c r="A1366" s="9">
        <v>6</v>
      </c>
      <c r="B1366" s="62" t="s">
        <v>647</v>
      </c>
      <c r="C1366" s="31" t="s">
        <v>1200</v>
      </c>
      <c r="D1366" s="40"/>
      <c r="E1366" s="32" t="s">
        <v>11</v>
      </c>
      <c r="F1366" s="33" t="s">
        <v>1231</v>
      </c>
      <c r="G1366" s="34">
        <v>1100</v>
      </c>
      <c r="H1366" s="34">
        <v>1606</v>
      </c>
      <c r="I1366" s="43"/>
      <c r="J1366" s="34">
        <v>0</v>
      </c>
    </row>
    <row r="1367" spans="1:10" ht="27" customHeight="1" outlineLevel="1" x14ac:dyDescent="0.25">
      <c r="A1367" s="9" t="s">
        <v>1405</v>
      </c>
      <c r="B1367" s="35" t="s">
        <v>647</v>
      </c>
      <c r="C1367" s="77" t="s">
        <v>1439</v>
      </c>
      <c r="D1367" s="37"/>
      <c r="E1367" s="38" t="s">
        <v>1234</v>
      </c>
      <c r="F1367" s="38" t="s">
        <v>1235</v>
      </c>
      <c r="G1367" s="38" t="s">
        <v>1235</v>
      </c>
      <c r="H1367" s="38">
        <v>2536</v>
      </c>
      <c r="I1367" s="38">
        <v>0</v>
      </c>
      <c r="J1367" s="37"/>
    </row>
    <row r="1368" spans="1:10" ht="27" customHeight="1" outlineLevel="1" x14ac:dyDescent="0.25">
      <c r="A1368" s="9" t="s">
        <v>1405</v>
      </c>
      <c r="B1368" s="35" t="s">
        <v>647</v>
      </c>
      <c r="C1368" s="55" t="s">
        <v>1440</v>
      </c>
      <c r="D1368" s="37"/>
      <c r="E1368" s="38" t="s">
        <v>1243</v>
      </c>
      <c r="F1368" s="38">
        <v>0</v>
      </c>
      <c r="G1368" s="38" t="s">
        <v>1235</v>
      </c>
      <c r="H1368" s="38">
        <v>453</v>
      </c>
      <c r="I1368" s="38">
        <v>0</v>
      </c>
      <c r="J1368" s="37"/>
    </row>
    <row r="1369" spans="1:10" ht="27" customHeight="1" outlineLevel="1" x14ac:dyDescent="0.25">
      <c r="A1369" s="9" t="s">
        <v>1405</v>
      </c>
      <c r="B1369" s="35" t="s">
        <v>647</v>
      </c>
      <c r="C1369" s="77" t="s">
        <v>1441</v>
      </c>
      <c r="D1369" s="37"/>
      <c r="E1369" s="38" t="s">
        <v>1243</v>
      </c>
      <c r="F1369" s="38">
        <v>0</v>
      </c>
      <c r="G1369" s="38" t="s">
        <v>1235</v>
      </c>
      <c r="H1369" s="38">
        <v>312</v>
      </c>
      <c r="I1369" s="38">
        <v>0</v>
      </c>
      <c r="J1369" s="37"/>
    </row>
    <row r="1370" spans="1:10" ht="27" customHeight="1" outlineLevel="1" x14ac:dyDescent="0.25">
      <c r="A1370" s="9" t="s">
        <v>1405</v>
      </c>
      <c r="B1370" s="35" t="s">
        <v>647</v>
      </c>
      <c r="C1370" s="77" t="s">
        <v>1442</v>
      </c>
      <c r="D1370" s="37"/>
      <c r="E1370" s="38" t="s">
        <v>1243</v>
      </c>
      <c r="F1370" s="38" t="s">
        <v>1235</v>
      </c>
      <c r="G1370" s="38" t="s">
        <v>1235</v>
      </c>
      <c r="H1370" s="38">
        <v>441</v>
      </c>
      <c r="I1370" s="38">
        <v>0</v>
      </c>
      <c r="J1370" s="37"/>
    </row>
    <row r="1371" spans="1:10" ht="27" customHeight="1" outlineLevel="1" x14ac:dyDescent="0.25">
      <c r="A1371" s="9" t="s">
        <v>1405</v>
      </c>
      <c r="B1371" s="35" t="s">
        <v>647</v>
      </c>
      <c r="C1371" s="77" t="s">
        <v>1443</v>
      </c>
      <c r="D1371" s="37"/>
      <c r="E1371" s="38" t="s">
        <v>1234</v>
      </c>
      <c r="F1371" s="38">
        <v>0</v>
      </c>
      <c r="G1371" s="38" t="s">
        <v>1235</v>
      </c>
      <c r="H1371" s="38">
        <v>110</v>
      </c>
      <c r="I1371" s="38">
        <v>0</v>
      </c>
      <c r="J1371" s="37"/>
    </row>
    <row r="1372" spans="1:10" ht="27" customHeight="1" outlineLevel="1" x14ac:dyDescent="0.25">
      <c r="A1372" s="9" t="s">
        <v>1405</v>
      </c>
      <c r="B1372" s="35" t="s">
        <v>647</v>
      </c>
      <c r="C1372" s="55" t="s">
        <v>1237</v>
      </c>
      <c r="D1372" s="37"/>
      <c r="E1372" s="38" t="s">
        <v>1234</v>
      </c>
      <c r="F1372" s="38">
        <v>0</v>
      </c>
      <c r="G1372" s="38" t="s">
        <v>1235</v>
      </c>
      <c r="H1372" s="38">
        <v>388</v>
      </c>
      <c r="I1372" s="38">
        <v>0</v>
      </c>
      <c r="J1372" s="37"/>
    </row>
    <row r="1373" spans="1:10" ht="27" customHeight="1" x14ac:dyDescent="0.25">
      <c r="A1373" s="9">
        <v>6</v>
      </c>
      <c r="B1373" s="62" t="s">
        <v>648</v>
      </c>
      <c r="C1373" s="31" t="s">
        <v>1201</v>
      </c>
      <c r="D1373" s="40"/>
      <c r="E1373" s="32" t="s">
        <v>11</v>
      </c>
      <c r="F1373" s="33">
        <v>16.82</v>
      </c>
      <c r="G1373" s="34">
        <v>2000</v>
      </c>
      <c r="H1373" s="34">
        <v>2920</v>
      </c>
      <c r="I1373" s="43"/>
      <c r="J1373" s="34">
        <v>49114.400000000001</v>
      </c>
    </row>
    <row r="1374" spans="1:10" ht="27" customHeight="1" outlineLevel="1" x14ac:dyDescent="0.25">
      <c r="A1374" s="9" t="s">
        <v>1405</v>
      </c>
      <c r="B1374" s="35" t="s">
        <v>648</v>
      </c>
      <c r="C1374" s="77" t="s">
        <v>1439</v>
      </c>
      <c r="D1374" s="37"/>
      <c r="E1374" s="38" t="s">
        <v>1234</v>
      </c>
      <c r="F1374" s="38" t="s">
        <v>1235</v>
      </c>
      <c r="G1374" s="38" t="s">
        <v>1235</v>
      </c>
      <c r="H1374" s="38">
        <v>2536</v>
      </c>
      <c r="I1374" s="38">
        <v>0</v>
      </c>
      <c r="J1374" s="37"/>
    </row>
    <row r="1375" spans="1:10" ht="27" customHeight="1" outlineLevel="1" x14ac:dyDescent="0.25">
      <c r="A1375" s="9" t="s">
        <v>1405</v>
      </c>
      <c r="B1375" s="35" t="s">
        <v>648</v>
      </c>
      <c r="C1375" s="55" t="s">
        <v>1440</v>
      </c>
      <c r="D1375" s="37"/>
      <c r="E1375" s="38" t="s">
        <v>1243</v>
      </c>
      <c r="F1375" s="38">
        <v>0</v>
      </c>
      <c r="G1375" s="38" t="s">
        <v>1235</v>
      </c>
      <c r="H1375" s="38">
        <v>453</v>
      </c>
      <c r="I1375" s="38">
        <v>0</v>
      </c>
      <c r="J1375" s="37"/>
    </row>
    <row r="1376" spans="1:10" ht="27" customHeight="1" outlineLevel="1" x14ac:dyDescent="0.25">
      <c r="A1376" s="9" t="s">
        <v>1405</v>
      </c>
      <c r="B1376" s="35" t="s">
        <v>648</v>
      </c>
      <c r="C1376" s="77" t="s">
        <v>1441</v>
      </c>
      <c r="D1376" s="37"/>
      <c r="E1376" s="38" t="s">
        <v>1243</v>
      </c>
      <c r="F1376" s="38">
        <v>0</v>
      </c>
      <c r="G1376" s="38" t="s">
        <v>1235</v>
      </c>
      <c r="H1376" s="38">
        <v>312</v>
      </c>
      <c r="I1376" s="38">
        <v>0</v>
      </c>
      <c r="J1376" s="37"/>
    </row>
    <row r="1377" spans="1:10" ht="27" customHeight="1" outlineLevel="1" x14ac:dyDescent="0.25">
      <c r="A1377" s="9" t="s">
        <v>1405</v>
      </c>
      <c r="B1377" s="35" t="s">
        <v>648</v>
      </c>
      <c r="C1377" s="77" t="s">
        <v>1442</v>
      </c>
      <c r="D1377" s="37"/>
      <c r="E1377" s="38" t="s">
        <v>1243</v>
      </c>
      <c r="F1377" s="38" t="s">
        <v>1235</v>
      </c>
      <c r="G1377" s="38" t="s">
        <v>1235</v>
      </c>
      <c r="H1377" s="38">
        <v>441</v>
      </c>
      <c r="I1377" s="38">
        <v>0</v>
      </c>
      <c r="J1377" s="37"/>
    </row>
    <row r="1378" spans="1:10" ht="27" customHeight="1" outlineLevel="1" x14ac:dyDescent="0.25">
      <c r="A1378" s="9" t="s">
        <v>1405</v>
      </c>
      <c r="B1378" s="35" t="s">
        <v>648</v>
      </c>
      <c r="C1378" s="77" t="s">
        <v>1443</v>
      </c>
      <c r="D1378" s="37"/>
      <c r="E1378" s="38" t="s">
        <v>1234</v>
      </c>
      <c r="F1378" s="38">
        <v>0</v>
      </c>
      <c r="G1378" s="38" t="s">
        <v>1235</v>
      </c>
      <c r="H1378" s="38">
        <v>110</v>
      </c>
      <c r="I1378" s="38">
        <v>0</v>
      </c>
      <c r="J1378" s="37"/>
    </row>
    <row r="1379" spans="1:10" ht="27" customHeight="1" outlineLevel="1" x14ac:dyDescent="0.25">
      <c r="A1379" s="9" t="s">
        <v>1405</v>
      </c>
      <c r="B1379" s="35" t="s">
        <v>648</v>
      </c>
      <c r="C1379" s="39" t="s">
        <v>1237</v>
      </c>
      <c r="D1379" s="37"/>
      <c r="E1379" s="38" t="s">
        <v>1234</v>
      </c>
      <c r="F1379" s="38">
        <v>0</v>
      </c>
      <c r="G1379" s="38" t="s">
        <v>1235</v>
      </c>
      <c r="H1379" s="38">
        <v>388</v>
      </c>
      <c r="I1379" s="38">
        <v>0</v>
      </c>
      <c r="J1379" s="37"/>
    </row>
    <row r="1380" spans="1:10" ht="27" customHeight="1" x14ac:dyDescent="0.25">
      <c r="A1380" s="9">
        <v>6</v>
      </c>
      <c r="B1380" s="62" t="s">
        <v>649</v>
      </c>
      <c r="C1380" s="31" t="s">
        <v>1202</v>
      </c>
      <c r="D1380" s="40"/>
      <c r="E1380" s="32" t="s">
        <v>11</v>
      </c>
      <c r="F1380" s="33" t="s">
        <v>1231</v>
      </c>
      <c r="G1380" s="34">
        <v>1500</v>
      </c>
      <c r="H1380" s="34">
        <v>2190</v>
      </c>
      <c r="I1380" s="43"/>
      <c r="J1380" s="34">
        <v>0</v>
      </c>
    </row>
    <row r="1381" spans="1:10" ht="27" customHeight="1" outlineLevel="1" x14ac:dyDescent="0.25">
      <c r="A1381" s="9" t="s">
        <v>1405</v>
      </c>
      <c r="B1381" s="35" t="s">
        <v>649</v>
      </c>
      <c r="C1381" s="77" t="s">
        <v>1439</v>
      </c>
      <c r="D1381" s="37"/>
      <c r="E1381" s="38" t="s">
        <v>1234</v>
      </c>
      <c r="F1381" s="38" t="s">
        <v>1235</v>
      </c>
      <c r="G1381" s="38" t="s">
        <v>1235</v>
      </c>
      <c r="H1381" s="38">
        <v>2536</v>
      </c>
      <c r="I1381" s="38">
        <v>0</v>
      </c>
      <c r="J1381" s="37"/>
    </row>
    <row r="1382" spans="1:10" ht="27" customHeight="1" outlineLevel="1" x14ac:dyDescent="0.25">
      <c r="A1382" s="9" t="s">
        <v>1405</v>
      </c>
      <c r="B1382" s="35" t="s">
        <v>649</v>
      </c>
      <c r="C1382" s="55" t="s">
        <v>1440</v>
      </c>
      <c r="D1382" s="37"/>
      <c r="E1382" s="38" t="s">
        <v>1243</v>
      </c>
      <c r="F1382" s="38">
        <v>0</v>
      </c>
      <c r="G1382" s="38" t="s">
        <v>1235</v>
      </c>
      <c r="H1382" s="38">
        <v>453</v>
      </c>
      <c r="I1382" s="38">
        <v>0</v>
      </c>
      <c r="J1382" s="37"/>
    </row>
    <row r="1383" spans="1:10" ht="27" customHeight="1" outlineLevel="1" x14ac:dyDescent="0.25">
      <c r="A1383" s="9" t="s">
        <v>1405</v>
      </c>
      <c r="B1383" s="35" t="s">
        <v>649</v>
      </c>
      <c r="C1383" s="77" t="s">
        <v>1441</v>
      </c>
      <c r="D1383" s="37"/>
      <c r="E1383" s="38" t="s">
        <v>1243</v>
      </c>
      <c r="F1383" s="38">
        <v>0</v>
      </c>
      <c r="G1383" s="38" t="s">
        <v>1235</v>
      </c>
      <c r="H1383" s="38">
        <v>312</v>
      </c>
      <c r="I1383" s="38">
        <v>0</v>
      </c>
      <c r="J1383" s="37"/>
    </row>
    <row r="1384" spans="1:10" ht="27" customHeight="1" outlineLevel="1" x14ac:dyDescent="0.25">
      <c r="A1384" s="9" t="s">
        <v>1405</v>
      </c>
      <c r="B1384" s="35" t="s">
        <v>649</v>
      </c>
      <c r="C1384" s="77" t="s">
        <v>1442</v>
      </c>
      <c r="D1384" s="37"/>
      <c r="E1384" s="38" t="s">
        <v>1243</v>
      </c>
      <c r="F1384" s="38" t="s">
        <v>1235</v>
      </c>
      <c r="G1384" s="38" t="s">
        <v>1235</v>
      </c>
      <c r="H1384" s="38">
        <v>441</v>
      </c>
      <c r="I1384" s="38">
        <v>0</v>
      </c>
      <c r="J1384" s="37"/>
    </row>
    <row r="1385" spans="1:10" ht="27" customHeight="1" outlineLevel="1" x14ac:dyDescent="0.25">
      <c r="A1385" s="9" t="s">
        <v>1405</v>
      </c>
      <c r="B1385" s="35" t="s">
        <v>649</v>
      </c>
      <c r="C1385" s="77" t="s">
        <v>1443</v>
      </c>
      <c r="D1385" s="37"/>
      <c r="E1385" s="38" t="s">
        <v>1234</v>
      </c>
      <c r="F1385" s="38">
        <v>0</v>
      </c>
      <c r="G1385" s="38" t="s">
        <v>1235</v>
      </c>
      <c r="H1385" s="38">
        <v>110</v>
      </c>
      <c r="I1385" s="38">
        <v>0</v>
      </c>
      <c r="J1385" s="37"/>
    </row>
    <row r="1386" spans="1:10" ht="27" customHeight="1" outlineLevel="1" x14ac:dyDescent="0.25">
      <c r="A1386" s="9" t="s">
        <v>1405</v>
      </c>
      <c r="B1386" s="35" t="s">
        <v>649</v>
      </c>
      <c r="C1386" s="55" t="s">
        <v>1237</v>
      </c>
      <c r="D1386" s="37"/>
      <c r="E1386" s="38" t="s">
        <v>1234</v>
      </c>
      <c r="F1386" s="38">
        <v>0</v>
      </c>
      <c r="G1386" s="38" t="s">
        <v>1235</v>
      </c>
      <c r="H1386" s="38">
        <v>388</v>
      </c>
      <c r="I1386" s="38">
        <v>0</v>
      </c>
      <c r="J1386" s="37"/>
    </row>
    <row r="1387" spans="1:10" ht="27" customHeight="1" x14ac:dyDescent="0.25">
      <c r="A1387" s="9">
        <v>6</v>
      </c>
      <c r="B1387" s="62" t="s">
        <v>650</v>
      </c>
      <c r="C1387" s="31" t="s">
        <v>1203</v>
      </c>
      <c r="D1387" s="40"/>
      <c r="E1387" s="32" t="s">
        <v>11</v>
      </c>
      <c r="F1387" s="33" t="s">
        <v>1231</v>
      </c>
      <c r="G1387" s="34">
        <v>1200</v>
      </c>
      <c r="H1387" s="34">
        <v>1752</v>
      </c>
      <c r="I1387" s="43"/>
      <c r="J1387" s="34">
        <v>0</v>
      </c>
    </row>
    <row r="1388" spans="1:10" ht="27" customHeight="1" outlineLevel="1" x14ac:dyDescent="0.25">
      <c r="A1388" s="9" t="s">
        <v>1405</v>
      </c>
      <c r="B1388" s="35" t="s">
        <v>650</v>
      </c>
      <c r="C1388" s="77" t="s">
        <v>1439</v>
      </c>
      <c r="D1388" s="37"/>
      <c r="E1388" s="38" t="s">
        <v>1234</v>
      </c>
      <c r="F1388" s="38" t="s">
        <v>1235</v>
      </c>
      <c r="G1388" s="38" t="s">
        <v>1235</v>
      </c>
      <c r="H1388" s="38">
        <v>2536</v>
      </c>
      <c r="I1388" s="38">
        <v>0</v>
      </c>
      <c r="J1388" s="37"/>
    </row>
    <row r="1389" spans="1:10" ht="27" customHeight="1" outlineLevel="1" x14ac:dyDescent="0.25">
      <c r="A1389" s="9" t="s">
        <v>1405</v>
      </c>
      <c r="B1389" s="35" t="s">
        <v>650</v>
      </c>
      <c r="C1389" s="55" t="s">
        <v>1440</v>
      </c>
      <c r="D1389" s="37"/>
      <c r="E1389" s="38" t="s">
        <v>1243</v>
      </c>
      <c r="F1389" s="38">
        <v>0</v>
      </c>
      <c r="G1389" s="38" t="s">
        <v>1235</v>
      </c>
      <c r="H1389" s="38">
        <v>453</v>
      </c>
      <c r="I1389" s="38">
        <v>0</v>
      </c>
      <c r="J1389" s="37"/>
    </row>
    <row r="1390" spans="1:10" ht="27" customHeight="1" outlineLevel="1" x14ac:dyDescent="0.25">
      <c r="A1390" s="9" t="s">
        <v>1405</v>
      </c>
      <c r="B1390" s="35" t="s">
        <v>650</v>
      </c>
      <c r="C1390" s="77" t="s">
        <v>1441</v>
      </c>
      <c r="D1390" s="37"/>
      <c r="E1390" s="38" t="s">
        <v>1243</v>
      </c>
      <c r="F1390" s="38">
        <v>0</v>
      </c>
      <c r="G1390" s="38" t="s">
        <v>1235</v>
      </c>
      <c r="H1390" s="38">
        <v>312</v>
      </c>
      <c r="I1390" s="38">
        <v>0</v>
      </c>
      <c r="J1390" s="37"/>
    </row>
    <row r="1391" spans="1:10" ht="27" customHeight="1" outlineLevel="1" x14ac:dyDescent="0.25">
      <c r="A1391" s="9" t="s">
        <v>1405</v>
      </c>
      <c r="B1391" s="35" t="s">
        <v>650</v>
      </c>
      <c r="C1391" s="77" t="s">
        <v>1442</v>
      </c>
      <c r="D1391" s="37"/>
      <c r="E1391" s="38" t="s">
        <v>1243</v>
      </c>
      <c r="F1391" s="38" t="s">
        <v>1235</v>
      </c>
      <c r="G1391" s="38" t="s">
        <v>1235</v>
      </c>
      <c r="H1391" s="38">
        <v>441</v>
      </c>
      <c r="I1391" s="38">
        <v>0</v>
      </c>
      <c r="J1391" s="37"/>
    </row>
    <row r="1392" spans="1:10" ht="27" customHeight="1" outlineLevel="1" x14ac:dyDescent="0.25">
      <c r="A1392" s="9" t="s">
        <v>1405</v>
      </c>
      <c r="B1392" s="35" t="s">
        <v>650</v>
      </c>
      <c r="C1392" s="77" t="s">
        <v>1443</v>
      </c>
      <c r="D1392" s="37"/>
      <c r="E1392" s="38" t="s">
        <v>1234</v>
      </c>
      <c r="F1392" s="38">
        <v>0</v>
      </c>
      <c r="G1392" s="38" t="s">
        <v>1235</v>
      </c>
      <c r="H1392" s="38">
        <v>110</v>
      </c>
      <c r="I1392" s="38">
        <v>0</v>
      </c>
      <c r="J1392" s="37"/>
    </row>
    <row r="1393" spans="1:10" ht="27" customHeight="1" outlineLevel="1" x14ac:dyDescent="0.25">
      <c r="A1393" s="9" t="s">
        <v>1405</v>
      </c>
      <c r="B1393" s="35" t="s">
        <v>650</v>
      </c>
      <c r="C1393" s="55" t="s">
        <v>1237</v>
      </c>
      <c r="D1393" s="37"/>
      <c r="E1393" s="38" t="s">
        <v>1234</v>
      </c>
      <c r="F1393" s="38">
        <v>0</v>
      </c>
      <c r="G1393" s="38" t="s">
        <v>1235</v>
      </c>
      <c r="H1393" s="38">
        <v>388</v>
      </c>
      <c r="I1393" s="38">
        <v>0</v>
      </c>
      <c r="J1393" s="37"/>
    </row>
    <row r="1394" spans="1:10" ht="27" customHeight="1" x14ac:dyDescent="0.25">
      <c r="A1394" s="9">
        <v>6</v>
      </c>
      <c r="B1394" s="62" t="s">
        <v>651</v>
      </c>
      <c r="C1394" s="31" t="s">
        <v>1204</v>
      </c>
      <c r="D1394" s="40"/>
      <c r="E1394" s="32" t="s">
        <v>11</v>
      </c>
      <c r="F1394" s="33" t="s">
        <v>1231</v>
      </c>
      <c r="G1394" s="34">
        <v>2300</v>
      </c>
      <c r="H1394" s="34">
        <v>3358</v>
      </c>
      <c r="I1394" s="43"/>
      <c r="J1394" s="34">
        <v>0</v>
      </c>
    </row>
    <row r="1395" spans="1:10" ht="27" customHeight="1" outlineLevel="1" x14ac:dyDescent="0.25">
      <c r="A1395" s="9" t="s">
        <v>1405</v>
      </c>
      <c r="B1395" s="35" t="s">
        <v>651</v>
      </c>
      <c r="C1395" s="77" t="s">
        <v>1439</v>
      </c>
      <c r="D1395" s="37"/>
      <c r="E1395" s="38" t="s">
        <v>1234</v>
      </c>
      <c r="F1395" s="38" t="s">
        <v>1235</v>
      </c>
      <c r="G1395" s="38" t="s">
        <v>1235</v>
      </c>
      <c r="H1395" s="38">
        <v>2536</v>
      </c>
      <c r="I1395" s="38">
        <v>0</v>
      </c>
      <c r="J1395" s="37"/>
    </row>
    <row r="1396" spans="1:10" ht="27" customHeight="1" outlineLevel="1" x14ac:dyDescent="0.25">
      <c r="A1396" s="9" t="s">
        <v>1405</v>
      </c>
      <c r="B1396" s="35" t="s">
        <v>651</v>
      </c>
      <c r="C1396" s="55" t="s">
        <v>1440</v>
      </c>
      <c r="D1396" s="37"/>
      <c r="E1396" s="38" t="s">
        <v>1243</v>
      </c>
      <c r="F1396" s="38">
        <v>0</v>
      </c>
      <c r="G1396" s="38" t="s">
        <v>1235</v>
      </c>
      <c r="H1396" s="38">
        <v>453</v>
      </c>
      <c r="I1396" s="38">
        <v>0</v>
      </c>
      <c r="J1396" s="37"/>
    </row>
    <row r="1397" spans="1:10" ht="27" customHeight="1" outlineLevel="1" x14ac:dyDescent="0.25">
      <c r="A1397" s="9" t="s">
        <v>1405</v>
      </c>
      <c r="B1397" s="35" t="s">
        <v>651</v>
      </c>
      <c r="C1397" s="77" t="s">
        <v>1441</v>
      </c>
      <c r="D1397" s="37"/>
      <c r="E1397" s="38" t="s">
        <v>1243</v>
      </c>
      <c r="F1397" s="38">
        <v>0</v>
      </c>
      <c r="G1397" s="38" t="s">
        <v>1235</v>
      </c>
      <c r="H1397" s="38">
        <v>312</v>
      </c>
      <c r="I1397" s="38">
        <v>0</v>
      </c>
      <c r="J1397" s="37"/>
    </row>
    <row r="1398" spans="1:10" ht="27" customHeight="1" outlineLevel="1" x14ac:dyDescent="0.25">
      <c r="A1398" s="9" t="s">
        <v>1405</v>
      </c>
      <c r="B1398" s="35" t="s">
        <v>651</v>
      </c>
      <c r="C1398" s="77" t="s">
        <v>1442</v>
      </c>
      <c r="D1398" s="37"/>
      <c r="E1398" s="38" t="s">
        <v>1243</v>
      </c>
      <c r="F1398" s="38" t="s">
        <v>1235</v>
      </c>
      <c r="G1398" s="38" t="s">
        <v>1235</v>
      </c>
      <c r="H1398" s="38">
        <v>441</v>
      </c>
      <c r="I1398" s="38">
        <v>0</v>
      </c>
      <c r="J1398" s="37"/>
    </row>
    <row r="1399" spans="1:10" ht="27" customHeight="1" outlineLevel="1" x14ac:dyDescent="0.25">
      <c r="A1399" s="9" t="s">
        <v>1405</v>
      </c>
      <c r="B1399" s="35" t="s">
        <v>651</v>
      </c>
      <c r="C1399" s="77" t="s">
        <v>1443</v>
      </c>
      <c r="D1399" s="37"/>
      <c r="E1399" s="38" t="s">
        <v>1234</v>
      </c>
      <c r="F1399" s="38">
        <v>0</v>
      </c>
      <c r="G1399" s="38" t="s">
        <v>1235</v>
      </c>
      <c r="H1399" s="38">
        <v>110</v>
      </c>
      <c r="I1399" s="38">
        <v>0</v>
      </c>
      <c r="J1399" s="37"/>
    </row>
    <row r="1400" spans="1:10" ht="27" customHeight="1" outlineLevel="1" x14ac:dyDescent="0.25">
      <c r="A1400" s="9" t="s">
        <v>1405</v>
      </c>
      <c r="B1400" s="35" t="s">
        <v>651</v>
      </c>
      <c r="C1400" s="39" t="s">
        <v>1237</v>
      </c>
      <c r="D1400" s="37"/>
      <c r="E1400" s="38" t="s">
        <v>1234</v>
      </c>
      <c r="F1400" s="38">
        <v>0</v>
      </c>
      <c r="G1400" s="38" t="s">
        <v>1235</v>
      </c>
      <c r="H1400" s="38">
        <v>388</v>
      </c>
      <c r="I1400" s="38">
        <v>0</v>
      </c>
      <c r="J1400" s="37"/>
    </row>
    <row r="1401" spans="1:10" ht="27" customHeight="1" x14ac:dyDescent="0.25">
      <c r="A1401" s="9">
        <v>6</v>
      </c>
      <c r="B1401" s="62" t="s">
        <v>652</v>
      </c>
      <c r="C1401" s="31" t="s">
        <v>1205</v>
      </c>
      <c r="D1401" s="40"/>
      <c r="E1401" s="32" t="s">
        <v>11</v>
      </c>
      <c r="F1401" s="33" t="s">
        <v>1231</v>
      </c>
      <c r="G1401" s="34">
        <v>5000</v>
      </c>
      <c r="H1401" s="34">
        <v>7300</v>
      </c>
      <c r="I1401" s="43"/>
      <c r="J1401" s="34">
        <v>0</v>
      </c>
    </row>
    <row r="1402" spans="1:10" ht="27" customHeight="1" outlineLevel="1" x14ac:dyDescent="0.25">
      <c r="A1402" s="9" t="s">
        <v>1405</v>
      </c>
      <c r="B1402" s="35" t="s">
        <v>652</v>
      </c>
      <c r="C1402" s="44" t="s">
        <v>1439</v>
      </c>
      <c r="D1402" s="37"/>
      <c r="E1402" s="38" t="s">
        <v>1234</v>
      </c>
      <c r="F1402" s="38" t="s">
        <v>1235</v>
      </c>
      <c r="G1402" s="38" t="s">
        <v>1235</v>
      </c>
      <c r="H1402" s="38">
        <v>2536</v>
      </c>
      <c r="I1402" s="38">
        <v>0</v>
      </c>
      <c r="J1402" s="37"/>
    </row>
    <row r="1403" spans="1:10" ht="27" customHeight="1" outlineLevel="1" x14ac:dyDescent="0.25">
      <c r="A1403" s="9" t="s">
        <v>1405</v>
      </c>
      <c r="B1403" s="35" t="s">
        <v>652</v>
      </c>
      <c r="C1403" s="39" t="s">
        <v>1440</v>
      </c>
      <c r="D1403" s="37"/>
      <c r="E1403" s="38" t="s">
        <v>1243</v>
      </c>
      <c r="F1403" s="38">
        <v>0</v>
      </c>
      <c r="G1403" s="38" t="s">
        <v>1235</v>
      </c>
      <c r="H1403" s="38">
        <v>453</v>
      </c>
      <c r="I1403" s="38">
        <v>0</v>
      </c>
      <c r="J1403" s="37"/>
    </row>
    <row r="1404" spans="1:10" ht="27" customHeight="1" outlineLevel="1" x14ac:dyDescent="0.25">
      <c r="A1404" s="9" t="s">
        <v>1405</v>
      </c>
      <c r="B1404" s="35" t="s">
        <v>652</v>
      </c>
      <c r="C1404" s="44" t="s">
        <v>1441</v>
      </c>
      <c r="D1404" s="37"/>
      <c r="E1404" s="38" t="s">
        <v>1243</v>
      </c>
      <c r="F1404" s="38">
        <v>0</v>
      </c>
      <c r="G1404" s="38" t="s">
        <v>1235</v>
      </c>
      <c r="H1404" s="38">
        <v>312</v>
      </c>
      <c r="I1404" s="38">
        <v>0</v>
      </c>
      <c r="J1404" s="37"/>
    </row>
    <row r="1405" spans="1:10" ht="27" customHeight="1" outlineLevel="1" x14ac:dyDescent="0.25">
      <c r="A1405" s="9" t="s">
        <v>1405</v>
      </c>
      <c r="B1405" s="35" t="s">
        <v>652</v>
      </c>
      <c r="C1405" s="44" t="s">
        <v>1442</v>
      </c>
      <c r="D1405" s="37"/>
      <c r="E1405" s="38" t="s">
        <v>1243</v>
      </c>
      <c r="F1405" s="38" t="s">
        <v>1235</v>
      </c>
      <c r="G1405" s="38" t="s">
        <v>1235</v>
      </c>
      <c r="H1405" s="38">
        <v>441</v>
      </c>
      <c r="I1405" s="38">
        <v>0</v>
      </c>
      <c r="J1405" s="37"/>
    </row>
    <row r="1406" spans="1:10" ht="27" customHeight="1" outlineLevel="1" x14ac:dyDescent="0.25">
      <c r="A1406" s="9" t="s">
        <v>1405</v>
      </c>
      <c r="B1406" s="35" t="s">
        <v>652</v>
      </c>
      <c r="C1406" s="44" t="s">
        <v>1443</v>
      </c>
      <c r="D1406" s="37"/>
      <c r="E1406" s="38" t="s">
        <v>1234</v>
      </c>
      <c r="F1406" s="38">
        <v>0</v>
      </c>
      <c r="G1406" s="38" t="s">
        <v>1235</v>
      </c>
      <c r="H1406" s="38">
        <v>110</v>
      </c>
      <c r="I1406" s="38">
        <v>0</v>
      </c>
      <c r="J1406" s="37"/>
    </row>
    <row r="1407" spans="1:10" ht="27" customHeight="1" outlineLevel="1" x14ac:dyDescent="0.25">
      <c r="A1407" s="9" t="s">
        <v>1405</v>
      </c>
      <c r="B1407" s="35" t="s">
        <v>652</v>
      </c>
      <c r="C1407" s="39" t="s">
        <v>1237</v>
      </c>
      <c r="D1407" s="37"/>
      <c r="E1407" s="38" t="s">
        <v>1234</v>
      </c>
      <c r="F1407" s="38">
        <v>0</v>
      </c>
      <c r="G1407" s="38" t="s">
        <v>1235</v>
      </c>
      <c r="H1407" s="38">
        <v>388</v>
      </c>
      <c r="I1407" s="38">
        <v>0</v>
      </c>
      <c r="J1407" s="37"/>
    </row>
    <row r="1408" spans="1:10" ht="27" customHeight="1" x14ac:dyDescent="0.25">
      <c r="A1408" s="9">
        <v>6</v>
      </c>
      <c r="B1408" s="62" t="s">
        <v>653</v>
      </c>
      <c r="C1408" s="31" t="s">
        <v>1206</v>
      </c>
      <c r="D1408" s="40"/>
      <c r="E1408" s="32" t="s">
        <v>11</v>
      </c>
      <c r="F1408" s="33" t="s">
        <v>1231</v>
      </c>
      <c r="G1408" s="34">
        <v>2000</v>
      </c>
      <c r="H1408" s="34">
        <v>2920</v>
      </c>
      <c r="I1408" s="43"/>
      <c r="J1408" s="34">
        <v>0</v>
      </c>
    </row>
    <row r="1409" spans="1:10" ht="27" customHeight="1" outlineLevel="1" x14ac:dyDescent="0.25">
      <c r="A1409" s="9" t="s">
        <v>1405</v>
      </c>
      <c r="B1409" s="35" t="s">
        <v>653</v>
      </c>
      <c r="C1409" s="44" t="s">
        <v>1439</v>
      </c>
      <c r="D1409" s="37"/>
      <c r="E1409" s="38" t="s">
        <v>1234</v>
      </c>
      <c r="F1409" s="38" t="s">
        <v>1235</v>
      </c>
      <c r="G1409" s="38" t="s">
        <v>1235</v>
      </c>
      <c r="H1409" s="38">
        <v>2536</v>
      </c>
      <c r="I1409" s="38">
        <v>0</v>
      </c>
      <c r="J1409" s="37"/>
    </row>
    <row r="1410" spans="1:10" ht="27" customHeight="1" outlineLevel="1" x14ac:dyDescent="0.25">
      <c r="A1410" s="9" t="s">
        <v>1405</v>
      </c>
      <c r="B1410" s="35" t="s">
        <v>653</v>
      </c>
      <c r="C1410" s="39" t="s">
        <v>1440</v>
      </c>
      <c r="D1410" s="37"/>
      <c r="E1410" s="38" t="s">
        <v>1243</v>
      </c>
      <c r="F1410" s="38">
        <v>0</v>
      </c>
      <c r="G1410" s="38" t="s">
        <v>1235</v>
      </c>
      <c r="H1410" s="38">
        <v>453</v>
      </c>
      <c r="I1410" s="38">
        <v>0</v>
      </c>
      <c r="J1410" s="37"/>
    </row>
    <row r="1411" spans="1:10" ht="27" customHeight="1" outlineLevel="1" x14ac:dyDescent="0.25">
      <c r="A1411" s="9" t="s">
        <v>1405</v>
      </c>
      <c r="B1411" s="35" t="s">
        <v>653</v>
      </c>
      <c r="C1411" s="44" t="s">
        <v>1441</v>
      </c>
      <c r="D1411" s="37"/>
      <c r="E1411" s="38" t="s">
        <v>1243</v>
      </c>
      <c r="F1411" s="38">
        <v>0</v>
      </c>
      <c r="G1411" s="38" t="s">
        <v>1235</v>
      </c>
      <c r="H1411" s="38">
        <v>312</v>
      </c>
      <c r="I1411" s="38">
        <v>0</v>
      </c>
      <c r="J1411" s="37"/>
    </row>
    <row r="1412" spans="1:10" ht="27" customHeight="1" outlineLevel="1" x14ac:dyDescent="0.25">
      <c r="A1412" s="9" t="s">
        <v>1405</v>
      </c>
      <c r="B1412" s="35" t="s">
        <v>653</v>
      </c>
      <c r="C1412" s="44" t="s">
        <v>1442</v>
      </c>
      <c r="D1412" s="37"/>
      <c r="E1412" s="38" t="s">
        <v>1243</v>
      </c>
      <c r="F1412" s="38" t="s">
        <v>1235</v>
      </c>
      <c r="G1412" s="38" t="s">
        <v>1235</v>
      </c>
      <c r="H1412" s="38">
        <v>441</v>
      </c>
      <c r="I1412" s="38">
        <v>0</v>
      </c>
      <c r="J1412" s="37"/>
    </row>
    <row r="1413" spans="1:10" ht="27" customHeight="1" outlineLevel="1" x14ac:dyDescent="0.25">
      <c r="A1413" s="9" t="s">
        <v>1405</v>
      </c>
      <c r="B1413" s="35" t="s">
        <v>653</v>
      </c>
      <c r="C1413" s="44" t="s">
        <v>1443</v>
      </c>
      <c r="D1413" s="37"/>
      <c r="E1413" s="38" t="s">
        <v>1234</v>
      </c>
      <c r="F1413" s="38">
        <v>0</v>
      </c>
      <c r="G1413" s="38" t="s">
        <v>1235</v>
      </c>
      <c r="H1413" s="38">
        <v>110</v>
      </c>
      <c r="I1413" s="38">
        <v>0</v>
      </c>
      <c r="J1413" s="37"/>
    </row>
    <row r="1414" spans="1:10" ht="27" customHeight="1" outlineLevel="1" x14ac:dyDescent="0.25">
      <c r="A1414" s="9" t="s">
        <v>1405</v>
      </c>
      <c r="B1414" s="35" t="s">
        <v>653</v>
      </c>
      <c r="C1414" s="39" t="s">
        <v>1237</v>
      </c>
      <c r="D1414" s="37"/>
      <c r="E1414" s="38" t="s">
        <v>1234</v>
      </c>
      <c r="F1414" s="38">
        <v>0</v>
      </c>
      <c r="G1414" s="38" t="s">
        <v>1235</v>
      </c>
      <c r="H1414" s="38">
        <v>388</v>
      </c>
      <c r="I1414" s="38">
        <v>0</v>
      </c>
      <c r="J1414" s="37"/>
    </row>
    <row r="1415" spans="1:10" ht="27" customHeight="1" x14ac:dyDescent="0.25">
      <c r="A1415" s="9">
        <v>6</v>
      </c>
      <c r="B1415" s="62" t="s">
        <v>654</v>
      </c>
      <c r="C1415" s="31" t="s">
        <v>655</v>
      </c>
      <c r="D1415" s="40"/>
      <c r="E1415" s="32" t="s">
        <v>28</v>
      </c>
      <c r="F1415" s="33" t="s">
        <v>1231</v>
      </c>
      <c r="G1415" s="34">
        <v>400</v>
      </c>
      <c r="H1415" s="34">
        <v>584</v>
      </c>
      <c r="I1415" s="43"/>
      <c r="J1415" s="34">
        <v>0</v>
      </c>
    </row>
    <row r="1416" spans="1:10" ht="27" customHeight="1" x14ac:dyDescent="0.25">
      <c r="A1416" s="9">
        <v>6</v>
      </c>
      <c r="B1416" s="62" t="s">
        <v>656</v>
      </c>
      <c r="C1416" s="31" t="s">
        <v>1207</v>
      </c>
      <c r="D1416" s="40"/>
      <c r="E1416" s="32" t="s">
        <v>11</v>
      </c>
      <c r="F1416" s="33" t="s">
        <v>1231</v>
      </c>
      <c r="G1416" s="34">
        <v>1600</v>
      </c>
      <c r="H1416" s="34">
        <v>2336</v>
      </c>
      <c r="I1416" s="43"/>
      <c r="J1416" s="34">
        <v>0</v>
      </c>
    </row>
    <row r="1417" spans="1:10" ht="27" customHeight="1" outlineLevel="1" x14ac:dyDescent="0.25">
      <c r="A1417" s="9" t="s">
        <v>1405</v>
      </c>
      <c r="B1417" s="35" t="s">
        <v>656</v>
      </c>
      <c r="C1417" s="44" t="s">
        <v>1439</v>
      </c>
      <c r="D1417" s="37"/>
      <c r="E1417" s="38" t="s">
        <v>1234</v>
      </c>
      <c r="F1417" s="38" t="s">
        <v>1235</v>
      </c>
      <c r="G1417" s="38" t="s">
        <v>1235</v>
      </c>
      <c r="H1417" s="38">
        <v>2536</v>
      </c>
      <c r="I1417" s="38">
        <v>0</v>
      </c>
      <c r="J1417" s="37"/>
    </row>
    <row r="1418" spans="1:10" ht="27" customHeight="1" outlineLevel="1" x14ac:dyDescent="0.25">
      <c r="A1418" s="9" t="s">
        <v>1405</v>
      </c>
      <c r="B1418" s="35" t="s">
        <v>656</v>
      </c>
      <c r="C1418" s="39" t="s">
        <v>1440</v>
      </c>
      <c r="D1418" s="37"/>
      <c r="E1418" s="38" t="s">
        <v>1243</v>
      </c>
      <c r="F1418" s="38">
        <v>0</v>
      </c>
      <c r="G1418" s="38" t="s">
        <v>1235</v>
      </c>
      <c r="H1418" s="38">
        <v>453</v>
      </c>
      <c r="I1418" s="38">
        <v>0</v>
      </c>
      <c r="J1418" s="37"/>
    </row>
    <row r="1419" spans="1:10" ht="27" customHeight="1" outlineLevel="1" x14ac:dyDescent="0.25">
      <c r="A1419" s="9" t="s">
        <v>1405</v>
      </c>
      <c r="B1419" s="35" t="s">
        <v>656</v>
      </c>
      <c r="C1419" s="44" t="s">
        <v>1441</v>
      </c>
      <c r="D1419" s="37"/>
      <c r="E1419" s="38" t="s">
        <v>1243</v>
      </c>
      <c r="F1419" s="38">
        <v>0</v>
      </c>
      <c r="G1419" s="38" t="s">
        <v>1235</v>
      </c>
      <c r="H1419" s="38">
        <v>312</v>
      </c>
      <c r="I1419" s="38">
        <v>0</v>
      </c>
      <c r="J1419" s="37"/>
    </row>
    <row r="1420" spans="1:10" ht="27" customHeight="1" outlineLevel="1" x14ac:dyDescent="0.25">
      <c r="A1420" s="9" t="s">
        <v>1405</v>
      </c>
      <c r="B1420" s="35" t="s">
        <v>656</v>
      </c>
      <c r="C1420" s="44" t="s">
        <v>1442</v>
      </c>
      <c r="D1420" s="37"/>
      <c r="E1420" s="38" t="s">
        <v>1243</v>
      </c>
      <c r="F1420" s="38" t="s">
        <v>1235</v>
      </c>
      <c r="G1420" s="38" t="s">
        <v>1235</v>
      </c>
      <c r="H1420" s="38">
        <v>441</v>
      </c>
      <c r="I1420" s="38">
        <v>0</v>
      </c>
      <c r="J1420" s="37"/>
    </row>
    <row r="1421" spans="1:10" ht="27" customHeight="1" outlineLevel="1" x14ac:dyDescent="0.25">
      <c r="A1421" s="9" t="s">
        <v>1405</v>
      </c>
      <c r="B1421" s="35" t="s">
        <v>656</v>
      </c>
      <c r="C1421" s="44" t="s">
        <v>1443</v>
      </c>
      <c r="D1421" s="37"/>
      <c r="E1421" s="38" t="s">
        <v>1234</v>
      </c>
      <c r="F1421" s="38">
        <v>0</v>
      </c>
      <c r="G1421" s="38" t="s">
        <v>1235</v>
      </c>
      <c r="H1421" s="38">
        <v>110</v>
      </c>
      <c r="I1421" s="38">
        <v>0</v>
      </c>
      <c r="J1421" s="37"/>
    </row>
    <row r="1422" spans="1:10" ht="27" customHeight="1" outlineLevel="1" x14ac:dyDescent="0.25">
      <c r="A1422" s="9" t="s">
        <v>1405</v>
      </c>
      <c r="B1422" s="35" t="s">
        <v>656</v>
      </c>
      <c r="C1422" s="39" t="s">
        <v>1237</v>
      </c>
      <c r="D1422" s="37"/>
      <c r="E1422" s="38" t="s">
        <v>1234</v>
      </c>
      <c r="F1422" s="38">
        <v>0</v>
      </c>
      <c r="G1422" s="38" t="s">
        <v>1235</v>
      </c>
      <c r="H1422" s="38">
        <v>388</v>
      </c>
      <c r="I1422" s="38">
        <v>0</v>
      </c>
      <c r="J1422" s="37"/>
    </row>
    <row r="1423" spans="1:10" ht="27" customHeight="1" x14ac:dyDescent="0.25">
      <c r="A1423" s="9">
        <v>6</v>
      </c>
      <c r="B1423" s="62" t="s">
        <v>657</v>
      </c>
      <c r="C1423" s="31" t="s">
        <v>658</v>
      </c>
      <c r="D1423" s="40"/>
      <c r="E1423" s="32" t="s">
        <v>31</v>
      </c>
      <c r="F1423" s="33" t="s">
        <v>1231</v>
      </c>
      <c r="G1423" s="34">
        <v>1200</v>
      </c>
      <c r="H1423" s="34">
        <v>1752</v>
      </c>
      <c r="I1423" s="43"/>
      <c r="J1423" s="34">
        <v>0</v>
      </c>
    </row>
    <row r="1424" spans="1:10" ht="27" customHeight="1" x14ac:dyDescent="0.25">
      <c r="A1424" s="9">
        <v>6</v>
      </c>
      <c r="B1424" s="62" t="s">
        <v>659</v>
      </c>
      <c r="C1424" s="31" t="s">
        <v>660</v>
      </c>
      <c r="D1424" s="40"/>
      <c r="E1424" s="32" t="s">
        <v>31</v>
      </c>
      <c r="F1424" s="33" t="s">
        <v>1231</v>
      </c>
      <c r="G1424" s="34">
        <v>1200</v>
      </c>
      <c r="H1424" s="34">
        <v>1752</v>
      </c>
      <c r="I1424" s="43"/>
      <c r="J1424" s="34">
        <v>0</v>
      </c>
    </row>
    <row r="1425" spans="1:10" ht="27" customHeight="1" x14ac:dyDescent="0.25">
      <c r="A1425" s="9">
        <v>6</v>
      </c>
      <c r="B1425" s="62" t="s">
        <v>661</v>
      </c>
      <c r="C1425" s="31" t="s">
        <v>662</v>
      </c>
      <c r="D1425" s="40"/>
      <c r="E1425" s="32" t="s">
        <v>31</v>
      </c>
      <c r="F1425" s="33" t="s">
        <v>1231</v>
      </c>
      <c r="G1425" s="34">
        <v>1200</v>
      </c>
      <c r="H1425" s="34">
        <v>1752</v>
      </c>
      <c r="I1425" s="43"/>
      <c r="J1425" s="34">
        <v>0</v>
      </c>
    </row>
    <row r="1426" spans="1:10" ht="27" customHeight="1" x14ac:dyDescent="0.25">
      <c r="A1426" s="9">
        <v>6</v>
      </c>
      <c r="B1426" s="62" t="s">
        <v>663</v>
      </c>
      <c r="C1426" s="31" t="s">
        <v>664</v>
      </c>
      <c r="D1426" s="40"/>
      <c r="E1426" s="32" t="s">
        <v>31</v>
      </c>
      <c r="F1426" s="33" t="s">
        <v>1231</v>
      </c>
      <c r="G1426" s="34">
        <v>650</v>
      </c>
      <c r="H1426" s="34">
        <v>949</v>
      </c>
      <c r="I1426" s="43"/>
      <c r="J1426" s="34">
        <v>0</v>
      </c>
    </row>
    <row r="1427" spans="1:10" ht="27" customHeight="1" x14ac:dyDescent="0.25">
      <c r="A1427" s="9">
        <v>6</v>
      </c>
      <c r="B1427" s="62" t="s">
        <v>1483</v>
      </c>
      <c r="C1427" s="64" t="s">
        <v>665</v>
      </c>
      <c r="D1427" s="40"/>
      <c r="E1427" s="32" t="s">
        <v>11</v>
      </c>
      <c r="F1427" s="33">
        <v>16.82</v>
      </c>
      <c r="G1427" s="34">
        <v>300</v>
      </c>
      <c r="H1427" s="34">
        <v>438</v>
      </c>
      <c r="I1427" s="43"/>
      <c r="J1427" s="34">
        <v>7367.16</v>
      </c>
    </row>
    <row r="1428" spans="1:10" ht="27" customHeight="1" outlineLevel="1" x14ac:dyDescent="0.25">
      <c r="A1428" s="9" t="s">
        <v>1405</v>
      </c>
      <c r="B1428" s="35" t="s">
        <v>1483</v>
      </c>
      <c r="C1428" s="44" t="s">
        <v>1450</v>
      </c>
      <c r="D1428" s="37"/>
      <c r="E1428" s="38" t="s">
        <v>1234</v>
      </c>
      <c r="F1428" s="38">
        <v>0.50459999999999994</v>
      </c>
      <c r="G1428" s="38" t="s">
        <v>1235</v>
      </c>
      <c r="H1428" s="38">
        <v>143</v>
      </c>
      <c r="I1428" s="38">
        <v>72.157799999999995</v>
      </c>
      <c r="J1428" s="37"/>
    </row>
    <row r="1429" spans="1:10" ht="27" customHeight="1" outlineLevel="1" x14ac:dyDescent="0.25">
      <c r="A1429" s="9" t="s">
        <v>1405</v>
      </c>
      <c r="B1429" s="35" t="s">
        <v>1483</v>
      </c>
      <c r="C1429" s="44" t="s">
        <v>1451</v>
      </c>
      <c r="D1429" s="37"/>
      <c r="E1429" s="38" t="s">
        <v>1234</v>
      </c>
      <c r="F1429" s="38">
        <v>0.84100000000000008</v>
      </c>
      <c r="G1429" s="38" t="s">
        <v>1235</v>
      </c>
      <c r="H1429" s="38">
        <v>65</v>
      </c>
      <c r="I1429" s="38">
        <v>54.665000000000006</v>
      </c>
      <c r="J1429" s="37"/>
    </row>
    <row r="1430" spans="1:10" ht="27" customHeight="1" x14ac:dyDescent="0.25">
      <c r="A1430" s="9">
        <v>6</v>
      </c>
      <c r="B1430" s="62" t="s">
        <v>666</v>
      </c>
      <c r="C1430" s="31" t="s">
        <v>667</v>
      </c>
      <c r="D1430" s="40"/>
      <c r="E1430" s="32" t="s">
        <v>11</v>
      </c>
      <c r="F1430" s="33" t="s">
        <v>1231</v>
      </c>
      <c r="G1430" s="34">
        <v>800</v>
      </c>
      <c r="H1430" s="34">
        <v>1168</v>
      </c>
      <c r="I1430" s="43"/>
      <c r="J1430" s="34">
        <v>0</v>
      </c>
    </row>
    <row r="1431" spans="1:10" ht="27" customHeight="1" outlineLevel="1" x14ac:dyDescent="0.25">
      <c r="A1431" s="9" t="s">
        <v>1405</v>
      </c>
      <c r="B1431" s="35" t="s">
        <v>666</v>
      </c>
      <c r="C1431" s="44" t="s">
        <v>1452</v>
      </c>
      <c r="D1431" s="37"/>
      <c r="E1431" s="38" t="s">
        <v>1234</v>
      </c>
      <c r="F1431" s="38">
        <v>0</v>
      </c>
      <c r="G1431" s="38" t="s">
        <v>1235</v>
      </c>
      <c r="H1431" s="38">
        <v>1451</v>
      </c>
      <c r="I1431" s="38">
        <v>0</v>
      </c>
      <c r="J1431" s="37"/>
    </row>
    <row r="1432" spans="1:10" ht="27" customHeight="1" outlineLevel="1" x14ac:dyDescent="0.25">
      <c r="A1432" s="9" t="s">
        <v>1405</v>
      </c>
      <c r="B1432" s="35" t="s">
        <v>666</v>
      </c>
      <c r="C1432" s="44" t="s">
        <v>1453</v>
      </c>
      <c r="D1432" s="37"/>
      <c r="E1432" s="38" t="s">
        <v>1234</v>
      </c>
      <c r="F1432" s="38">
        <v>0</v>
      </c>
      <c r="G1432" s="38" t="s">
        <v>1235</v>
      </c>
      <c r="H1432" s="38">
        <v>754</v>
      </c>
      <c r="I1432" s="38">
        <v>0</v>
      </c>
      <c r="J1432" s="37"/>
    </row>
    <row r="1433" spans="1:10" ht="27" customHeight="1" x14ac:dyDescent="0.25">
      <c r="A1433" s="9">
        <v>6</v>
      </c>
      <c r="B1433" s="62" t="s">
        <v>668</v>
      </c>
      <c r="C1433" s="31" t="s">
        <v>1208</v>
      </c>
      <c r="D1433" s="40"/>
      <c r="E1433" s="32" t="s">
        <v>31</v>
      </c>
      <c r="F1433" s="33" t="s">
        <v>1231</v>
      </c>
      <c r="G1433" s="34">
        <v>200</v>
      </c>
      <c r="H1433" s="34">
        <v>292</v>
      </c>
      <c r="I1433" s="43"/>
      <c r="J1433" s="34">
        <v>0</v>
      </c>
    </row>
    <row r="1434" spans="1:10" ht="27" customHeight="1" outlineLevel="1" x14ac:dyDescent="0.25">
      <c r="A1434" s="9" t="s">
        <v>1405</v>
      </c>
      <c r="B1434" s="35" t="s">
        <v>668</v>
      </c>
      <c r="C1434" s="44" t="s">
        <v>1457</v>
      </c>
      <c r="D1434" s="37"/>
      <c r="E1434" s="38" t="s">
        <v>1234</v>
      </c>
      <c r="F1434" s="38">
        <v>0</v>
      </c>
      <c r="G1434" s="38" t="s">
        <v>1235</v>
      </c>
      <c r="H1434" s="38">
        <v>2490</v>
      </c>
      <c r="I1434" s="38">
        <v>0</v>
      </c>
      <c r="J1434" s="37"/>
    </row>
    <row r="1435" spans="1:10" ht="27" customHeight="1" x14ac:dyDescent="0.25">
      <c r="A1435" s="9">
        <v>6</v>
      </c>
      <c r="B1435" s="62" t="s">
        <v>1484</v>
      </c>
      <c r="C1435" s="31" t="s">
        <v>537</v>
      </c>
      <c r="D1435" s="40"/>
      <c r="E1435" s="32" t="s">
        <v>31</v>
      </c>
      <c r="F1435" s="33" t="s">
        <v>1231</v>
      </c>
      <c r="G1435" s="34">
        <v>250</v>
      </c>
      <c r="H1435" s="34">
        <v>365</v>
      </c>
      <c r="I1435" s="43"/>
      <c r="J1435" s="34">
        <v>0</v>
      </c>
    </row>
    <row r="1436" spans="1:10" ht="27" customHeight="1" outlineLevel="1" x14ac:dyDescent="0.25">
      <c r="A1436" s="9" t="s">
        <v>1405</v>
      </c>
      <c r="B1436" s="35" t="s">
        <v>1484</v>
      </c>
      <c r="C1436" s="66" t="s">
        <v>1457</v>
      </c>
      <c r="D1436" s="37"/>
      <c r="E1436" s="38" t="s">
        <v>1234</v>
      </c>
      <c r="F1436" s="38">
        <v>0</v>
      </c>
      <c r="G1436" s="38" t="s">
        <v>1235</v>
      </c>
      <c r="H1436" s="38">
        <v>2490</v>
      </c>
      <c r="I1436" s="38">
        <v>0</v>
      </c>
      <c r="J1436" s="37"/>
    </row>
    <row r="1437" spans="1:10" ht="18.75" customHeight="1" x14ac:dyDescent="0.25">
      <c r="A1437" s="9">
        <v>6</v>
      </c>
      <c r="B1437" s="61" t="s">
        <v>669</v>
      </c>
      <c r="C1437" s="13" t="s">
        <v>670</v>
      </c>
      <c r="D1437" s="48"/>
      <c r="E1437" s="49"/>
      <c r="F1437" s="50" t="s">
        <v>1230</v>
      </c>
      <c r="G1437" s="52"/>
      <c r="H1437" s="52"/>
      <c r="I1437" s="50" t="s">
        <v>1230</v>
      </c>
      <c r="J1437" s="50" t="s">
        <v>1230</v>
      </c>
    </row>
    <row r="1438" spans="1:10" ht="27" customHeight="1" x14ac:dyDescent="0.25">
      <c r="A1438" s="9">
        <v>6</v>
      </c>
      <c r="B1438" s="62" t="s">
        <v>671</v>
      </c>
      <c r="C1438" s="31" t="s">
        <v>672</v>
      </c>
      <c r="D1438" s="40"/>
      <c r="E1438" s="32" t="s">
        <v>31</v>
      </c>
      <c r="F1438" s="33" t="s">
        <v>1231</v>
      </c>
      <c r="G1438" s="34">
        <v>400</v>
      </c>
      <c r="H1438" s="34">
        <v>584</v>
      </c>
      <c r="I1438" s="43"/>
      <c r="J1438" s="34">
        <v>0</v>
      </c>
    </row>
    <row r="1439" spans="1:10" ht="27" customHeight="1" x14ac:dyDescent="0.25">
      <c r="A1439" s="9">
        <v>6</v>
      </c>
      <c r="B1439" s="62" t="s">
        <v>673</v>
      </c>
      <c r="C1439" s="31" t="s">
        <v>674</v>
      </c>
      <c r="D1439" s="40"/>
      <c r="E1439" s="32" t="s">
        <v>31</v>
      </c>
      <c r="F1439" s="33" t="s">
        <v>1231</v>
      </c>
      <c r="G1439" s="34">
        <v>130</v>
      </c>
      <c r="H1439" s="34">
        <v>190</v>
      </c>
      <c r="I1439" s="43"/>
      <c r="J1439" s="34">
        <v>0</v>
      </c>
    </row>
    <row r="1440" spans="1:10" ht="27" customHeight="1" x14ac:dyDescent="0.25">
      <c r="A1440" s="9">
        <v>6</v>
      </c>
      <c r="B1440" s="62" t="s">
        <v>675</v>
      </c>
      <c r="C1440" s="31" t="s">
        <v>676</v>
      </c>
      <c r="D1440" s="40"/>
      <c r="E1440" s="32" t="s">
        <v>31</v>
      </c>
      <c r="F1440" s="33">
        <v>31.114000000000004</v>
      </c>
      <c r="G1440" s="34">
        <v>400</v>
      </c>
      <c r="H1440" s="34">
        <v>584</v>
      </c>
      <c r="I1440" s="43"/>
      <c r="J1440" s="34">
        <v>18170.576000000001</v>
      </c>
    </row>
    <row r="1441" spans="1:10" ht="27" customHeight="1" x14ac:dyDescent="0.25">
      <c r="A1441" s="9">
        <v>6</v>
      </c>
      <c r="B1441" s="62" t="s">
        <v>675</v>
      </c>
      <c r="C1441" s="31" t="s">
        <v>677</v>
      </c>
      <c r="D1441" s="40"/>
      <c r="E1441" s="32" t="s">
        <v>31</v>
      </c>
      <c r="F1441" s="33">
        <v>31.114000000000004</v>
      </c>
      <c r="G1441" s="34">
        <v>200</v>
      </c>
      <c r="H1441" s="34">
        <v>292</v>
      </c>
      <c r="I1441" s="43"/>
      <c r="J1441" s="34">
        <v>9085.2880000000005</v>
      </c>
    </row>
    <row r="1442" spans="1:10" ht="27" customHeight="1" x14ac:dyDescent="0.25">
      <c r="A1442" s="9">
        <v>6</v>
      </c>
      <c r="B1442" s="62" t="s">
        <v>678</v>
      </c>
      <c r="C1442" s="31" t="s">
        <v>679</v>
      </c>
      <c r="D1442" s="40"/>
      <c r="E1442" s="32" t="s">
        <v>31</v>
      </c>
      <c r="F1442" s="33" t="s">
        <v>1231</v>
      </c>
      <c r="G1442" s="34">
        <v>200</v>
      </c>
      <c r="H1442" s="34">
        <v>292</v>
      </c>
      <c r="I1442" s="43"/>
      <c r="J1442" s="34">
        <v>0</v>
      </c>
    </row>
    <row r="1443" spans="1:10" ht="27" customHeight="1" x14ac:dyDescent="0.25">
      <c r="A1443" s="9">
        <v>6</v>
      </c>
      <c r="B1443" s="62" t="s">
        <v>680</v>
      </c>
      <c r="C1443" s="31" t="s">
        <v>681</v>
      </c>
      <c r="D1443" s="40"/>
      <c r="E1443" s="32" t="s">
        <v>31</v>
      </c>
      <c r="F1443" s="33" t="s">
        <v>1231</v>
      </c>
      <c r="G1443" s="34">
        <v>600</v>
      </c>
      <c r="H1443" s="34">
        <v>876</v>
      </c>
      <c r="I1443" s="43"/>
      <c r="J1443" s="34">
        <v>0</v>
      </c>
    </row>
    <row r="1444" spans="1:10" ht="27" customHeight="1" x14ac:dyDescent="0.25">
      <c r="A1444" s="9">
        <v>4</v>
      </c>
      <c r="B1444" s="62" t="s">
        <v>682</v>
      </c>
      <c r="C1444" s="31" t="s">
        <v>683</v>
      </c>
      <c r="D1444" s="40"/>
      <c r="E1444" s="32" t="s">
        <v>31</v>
      </c>
      <c r="F1444" s="33">
        <v>31.42</v>
      </c>
      <c r="G1444" s="34">
        <v>350</v>
      </c>
      <c r="H1444" s="34">
        <v>511</v>
      </c>
      <c r="I1444" s="43"/>
      <c r="J1444" s="34">
        <v>16055.62</v>
      </c>
    </row>
    <row r="1445" spans="1:10" ht="27" customHeight="1" x14ac:dyDescent="0.25">
      <c r="A1445" s="9">
        <v>6</v>
      </c>
      <c r="B1445" s="62" t="s">
        <v>684</v>
      </c>
      <c r="C1445" s="31" t="s">
        <v>685</v>
      </c>
      <c r="D1445" s="40"/>
      <c r="E1445" s="32" t="s">
        <v>31</v>
      </c>
      <c r="F1445" s="33" t="s">
        <v>1231</v>
      </c>
      <c r="G1445" s="34">
        <v>550</v>
      </c>
      <c r="H1445" s="34">
        <v>803</v>
      </c>
      <c r="I1445" s="43"/>
      <c r="J1445" s="34">
        <v>0</v>
      </c>
    </row>
    <row r="1446" spans="1:10" ht="18.75" customHeight="1" x14ac:dyDescent="0.25">
      <c r="A1446" s="23"/>
      <c r="B1446" s="46"/>
      <c r="C1446" s="47" t="s">
        <v>686</v>
      </c>
      <c r="D1446" s="48"/>
      <c r="E1446" s="49"/>
      <c r="F1446" s="50" t="s">
        <v>1230</v>
      </c>
      <c r="G1446" s="52"/>
      <c r="H1446" s="52"/>
      <c r="I1446" s="52">
        <v>3112985.6653100001</v>
      </c>
      <c r="J1446" s="52">
        <v>357179.87400000001</v>
      </c>
    </row>
    <row r="1447" spans="1:10" ht="18.75" customHeight="1" x14ac:dyDescent="0.25">
      <c r="A1447" s="23"/>
      <c r="B1447" s="25" t="s">
        <v>687</v>
      </c>
      <c r="C1447" s="10" t="s">
        <v>688</v>
      </c>
      <c r="D1447" s="53"/>
      <c r="E1447" s="10"/>
      <c r="F1447" s="28" t="s">
        <v>1230</v>
      </c>
      <c r="G1447" s="27"/>
      <c r="H1447" s="29"/>
      <c r="I1447" s="24" t="s">
        <v>1230</v>
      </c>
      <c r="J1447" s="24" t="s">
        <v>1230</v>
      </c>
    </row>
    <row r="1448" spans="1:10" ht="18.75" customHeight="1" x14ac:dyDescent="0.25">
      <c r="A1448" s="23"/>
      <c r="B1448" s="61" t="s">
        <v>689</v>
      </c>
      <c r="C1448" s="11" t="s">
        <v>690</v>
      </c>
      <c r="D1448" s="48"/>
      <c r="E1448" s="68"/>
      <c r="F1448" s="50" t="s">
        <v>1230</v>
      </c>
      <c r="G1448" s="52"/>
      <c r="H1448" s="52"/>
      <c r="I1448" s="50" t="s">
        <v>1230</v>
      </c>
      <c r="J1448" s="50" t="s">
        <v>1230</v>
      </c>
    </row>
    <row r="1449" spans="1:10" ht="27" customHeight="1" x14ac:dyDescent="0.25">
      <c r="A1449" s="9">
        <v>6</v>
      </c>
      <c r="B1449" s="62" t="s">
        <v>691</v>
      </c>
      <c r="C1449" s="31" t="s">
        <v>692</v>
      </c>
      <c r="D1449" s="40"/>
      <c r="E1449" s="32" t="s">
        <v>28</v>
      </c>
      <c r="F1449" s="33" t="s">
        <v>1231</v>
      </c>
      <c r="G1449" s="34">
        <v>4500</v>
      </c>
      <c r="H1449" s="34">
        <v>6570</v>
      </c>
      <c r="I1449" s="43"/>
      <c r="J1449" s="34">
        <v>0</v>
      </c>
    </row>
    <row r="1450" spans="1:10" ht="27" customHeight="1" x14ac:dyDescent="0.25">
      <c r="A1450" s="9">
        <v>6</v>
      </c>
      <c r="B1450" s="62" t="s">
        <v>693</v>
      </c>
      <c r="C1450" s="31" t="s">
        <v>694</v>
      </c>
      <c r="D1450" s="40"/>
      <c r="E1450" s="32" t="s">
        <v>28</v>
      </c>
      <c r="F1450" s="33" t="s">
        <v>1231</v>
      </c>
      <c r="G1450" s="34">
        <v>6000</v>
      </c>
      <c r="H1450" s="34">
        <v>8760</v>
      </c>
      <c r="I1450" s="43"/>
      <c r="J1450" s="34">
        <v>0</v>
      </c>
    </row>
    <row r="1451" spans="1:10" ht="27" customHeight="1" x14ac:dyDescent="0.25">
      <c r="A1451" s="9">
        <v>6</v>
      </c>
      <c r="B1451" s="62" t="s">
        <v>695</v>
      </c>
      <c r="C1451" s="31" t="s">
        <v>696</v>
      </c>
      <c r="D1451" s="40"/>
      <c r="E1451" s="32" t="s">
        <v>28</v>
      </c>
      <c r="F1451" s="33" t="s">
        <v>1231</v>
      </c>
      <c r="G1451" s="34">
        <v>9000</v>
      </c>
      <c r="H1451" s="34">
        <v>13140</v>
      </c>
      <c r="I1451" s="43"/>
      <c r="J1451" s="34">
        <v>0</v>
      </c>
    </row>
    <row r="1452" spans="1:10" ht="27" customHeight="1" x14ac:dyDescent="0.25">
      <c r="A1452" s="9">
        <v>6</v>
      </c>
      <c r="B1452" s="62" t="s">
        <v>697</v>
      </c>
      <c r="C1452" s="31" t="s">
        <v>698</v>
      </c>
      <c r="D1452" s="40"/>
      <c r="E1452" s="32" t="s">
        <v>28</v>
      </c>
      <c r="F1452" s="33" t="s">
        <v>1231</v>
      </c>
      <c r="G1452" s="34">
        <v>1667</v>
      </c>
      <c r="H1452" s="34">
        <v>2434</v>
      </c>
      <c r="I1452" s="43"/>
      <c r="J1452" s="34">
        <v>0</v>
      </c>
    </row>
    <row r="1453" spans="1:10" ht="27" customHeight="1" x14ac:dyDescent="0.25">
      <c r="A1453" s="9">
        <v>6</v>
      </c>
      <c r="B1453" s="62" t="s">
        <v>699</v>
      </c>
      <c r="C1453" s="31" t="s">
        <v>700</v>
      </c>
      <c r="D1453" s="40"/>
      <c r="E1453" s="32" t="s">
        <v>28</v>
      </c>
      <c r="F1453" s="33" t="s">
        <v>1231</v>
      </c>
      <c r="G1453" s="34">
        <v>1500</v>
      </c>
      <c r="H1453" s="34">
        <v>2190</v>
      </c>
      <c r="I1453" s="43"/>
      <c r="J1453" s="34">
        <v>0</v>
      </c>
    </row>
    <row r="1454" spans="1:10" ht="27" customHeight="1" x14ac:dyDescent="0.25">
      <c r="A1454" s="9">
        <v>6</v>
      </c>
      <c r="B1454" s="62" t="s">
        <v>701</v>
      </c>
      <c r="C1454" s="31" t="s">
        <v>702</v>
      </c>
      <c r="D1454" s="40"/>
      <c r="E1454" s="32" t="s">
        <v>28</v>
      </c>
      <c r="F1454" s="33" t="s">
        <v>1231</v>
      </c>
      <c r="G1454" s="34">
        <v>2000</v>
      </c>
      <c r="H1454" s="34">
        <v>2920</v>
      </c>
      <c r="I1454" s="43"/>
      <c r="J1454" s="34">
        <v>0</v>
      </c>
    </row>
    <row r="1455" spans="1:10" ht="27" customHeight="1" x14ac:dyDescent="0.25">
      <c r="A1455" s="9">
        <v>3</v>
      </c>
      <c r="B1455" s="62" t="s">
        <v>703</v>
      </c>
      <c r="C1455" s="31" t="s">
        <v>704</v>
      </c>
      <c r="D1455" s="40"/>
      <c r="E1455" s="32" t="s">
        <v>28</v>
      </c>
      <c r="F1455" s="33" t="s">
        <v>1231</v>
      </c>
      <c r="G1455" s="34">
        <v>3000</v>
      </c>
      <c r="H1455" s="34">
        <v>4380</v>
      </c>
      <c r="I1455" s="43"/>
      <c r="J1455" s="34">
        <v>0</v>
      </c>
    </row>
    <row r="1456" spans="1:10" ht="27" customHeight="1" x14ac:dyDescent="0.25">
      <c r="A1456" s="9">
        <v>6</v>
      </c>
      <c r="B1456" s="62" t="s">
        <v>705</v>
      </c>
      <c r="C1456" s="31" t="s">
        <v>706</v>
      </c>
      <c r="D1456" s="40"/>
      <c r="E1456" s="32" t="s">
        <v>28</v>
      </c>
      <c r="F1456" s="33" t="s">
        <v>1231</v>
      </c>
      <c r="G1456" s="34">
        <v>1500</v>
      </c>
      <c r="H1456" s="34">
        <v>2190</v>
      </c>
      <c r="I1456" s="43"/>
      <c r="J1456" s="34">
        <v>0</v>
      </c>
    </row>
    <row r="1457" spans="1:10" ht="27" customHeight="1" x14ac:dyDescent="0.25">
      <c r="A1457" s="9">
        <v>6</v>
      </c>
      <c r="B1457" s="62" t="s">
        <v>707</v>
      </c>
      <c r="C1457" s="31" t="s">
        <v>708</v>
      </c>
      <c r="D1457" s="40"/>
      <c r="E1457" s="32" t="s">
        <v>28</v>
      </c>
      <c r="F1457" s="33">
        <v>1</v>
      </c>
      <c r="G1457" s="34">
        <v>2500</v>
      </c>
      <c r="H1457" s="34">
        <v>3650</v>
      </c>
      <c r="I1457" s="43"/>
      <c r="J1457" s="34">
        <v>3650</v>
      </c>
    </row>
    <row r="1458" spans="1:10" ht="18.75" customHeight="1" x14ac:dyDescent="0.25">
      <c r="A1458" s="23"/>
      <c r="B1458" s="61" t="s">
        <v>709</v>
      </c>
      <c r="C1458" s="11" t="s">
        <v>710</v>
      </c>
      <c r="D1458" s="48"/>
      <c r="E1458" s="49"/>
      <c r="F1458" s="52"/>
      <c r="G1458" s="52"/>
      <c r="H1458" s="52"/>
      <c r="I1458" s="50" t="s">
        <v>1230</v>
      </c>
      <c r="J1458" s="50" t="s">
        <v>1230</v>
      </c>
    </row>
    <row r="1459" spans="1:10" ht="27" customHeight="1" x14ac:dyDescent="0.25">
      <c r="A1459" s="9">
        <v>6</v>
      </c>
      <c r="B1459" s="62" t="s">
        <v>711</v>
      </c>
      <c r="C1459" s="31" t="s">
        <v>712</v>
      </c>
      <c r="D1459" s="40"/>
      <c r="E1459" s="32" t="s">
        <v>28</v>
      </c>
      <c r="F1459" s="33" t="s">
        <v>1231</v>
      </c>
      <c r="G1459" s="34">
        <v>4500</v>
      </c>
      <c r="H1459" s="34">
        <v>6570</v>
      </c>
      <c r="I1459" s="43"/>
      <c r="J1459" s="34">
        <v>0</v>
      </c>
    </row>
    <row r="1460" spans="1:10" ht="27" customHeight="1" x14ac:dyDescent="0.25">
      <c r="A1460" s="9">
        <v>6</v>
      </c>
      <c r="B1460" s="62" t="s">
        <v>713</v>
      </c>
      <c r="C1460" s="31" t="s">
        <v>714</v>
      </c>
      <c r="D1460" s="40"/>
      <c r="E1460" s="32" t="s">
        <v>28</v>
      </c>
      <c r="F1460" s="33" t="s">
        <v>1231</v>
      </c>
      <c r="G1460" s="34">
        <v>3200</v>
      </c>
      <c r="H1460" s="34">
        <v>4672</v>
      </c>
      <c r="I1460" s="43"/>
      <c r="J1460" s="34">
        <v>0</v>
      </c>
    </row>
    <row r="1461" spans="1:10" ht="27" customHeight="1" x14ac:dyDescent="0.25">
      <c r="A1461" s="9">
        <v>6</v>
      </c>
      <c r="B1461" s="62" t="s">
        <v>715</v>
      </c>
      <c r="C1461" s="31" t="s">
        <v>716</v>
      </c>
      <c r="D1461" s="40"/>
      <c r="E1461" s="32" t="s">
        <v>28</v>
      </c>
      <c r="F1461" s="33" t="s">
        <v>1231</v>
      </c>
      <c r="G1461" s="34">
        <v>2500</v>
      </c>
      <c r="H1461" s="34">
        <v>3650</v>
      </c>
      <c r="I1461" s="43"/>
      <c r="J1461" s="34">
        <v>0</v>
      </c>
    </row>
    <row r="1462" spans="1:10" ht="27" customHeight="1" x14ac:dyDescent="0.25">
      <c r="A1462" s="9">
        <v>6</v>
      </c>
      <c r="B1462" s="62" t="s">
        <v>717</v>
      </c>
      <c r="C1462" s="31" t="s">
        <v>718</v>
      </c>
      <c r="D1462" s="40"/>
      <c r="E1462" s="32" t="s">
        <v>28</v>
      </c>
      <c r="F1462" s="33" t="s">
        <v>1231</v>
      </c>
      <c r="G1462" s="34">
        <v>4000</v>
      </c>
      <c r="H1462" s="34">
        <v>5840</v>
      </c>
      <c r="I1462" s="43"/>
      <c r="J1462" s="34">
        <v>0</v>
      </c>
    </row>
    <row r="1463" spans="1:10" ht="27" customHeight="1" x14ac:dyDescent="0.25">
      <c r="A1463" s="9">
        <v>6</v>
      </c>
      <c r="B1463" s="62" t="s">
        <v>719</v>
      </c>
      <c r="C1463" s="31" t="s">
        <v>720</v>
      </c>
      <c r="D1463" s="40"/>
      <c r="E1463" s="32" t="s">
        <v>31</v>
      </c>
      <c r="F1463" s="33" t="s">
        <v>1231</v>
      </c>
      <c r="G1463" s="34">
        <v>150</v>
      </c>
      <c r="H1463" s="34">
        <v>219</v>
      </c>
      <c r="I1463" s="43"/>
      <c r="J1463" s="34">
        <v>0</v>
      </c>
    </row>
    <row r="1464" spans="1:10" ht="27" customHeight="1" outlineLevel="1" x14ac:dyDescent="0.25">
      <c r="A1464" s="9" t="s">
        <v>1405</v>
      </c>
      <c r="B1464" s="35" t="s">
        <v>719</v>
      </c>
      <c r="C1464" s="44" t="s">
        <v>1485</v>
      </c>
      <c r="D1464" s="37"/>
      <c r="E1464" s="38" t="s">
        <v>1234</v>
      </c>
      <c r="F1464" s="38">
        <v>0</v>
      </c>
      <c r="G1464" s="38" t="s">
        <v>1235</v>
      </c>
      <c r="H1464" s="38">
        <v>608</v>
      </c>
      <c r="I1464" s="38">
        <v>0</v>
      </c>
      <c r="J1464" s="37"/>
    </row>
    <row r="1465" spans="1:10" ht="27" customHeight="1" x14ac:dyDescent="0.25">
      <c r="A1465" s="9">
        <v>6</v>
      </c>
      <c r="B1465" s="62" t="s">
        <v>721</v>
      </c>
      <c r="C1465" s="31" t="s">
        <v>722</v>
      </c>
      <c r="D1465" s="40"/>
      <c r="E1465" s="32" t="s">
        <v>28</v>
      </c>
      <c r="F1465" s="33" t="s">
        <v>1231</v>
      </c>
      <c r="G1465" s="34">
        <v>3500</v>
      </c>
      <c r="H1465" s="34">
        <v>5110</v>
      </c>
      <c r="I1465" s="43"/>
      <c r="J1465" s="34">
        <v>0</v>
      </c>
    </row>
    <row r="1466" spans="1:10" ht="27" customHeight="1" x14ac:dyDescent="0.25">
      <c r="A1466" s="9">
        <v>6</v>
      </c>
      <c r="B1466" s="62" t="s">
        <v>723</v>
      </c>
      <c r="C1466" s="31" t="s">
        <v>724</v>
      </c>
      <c r="D1466" s="40"/>
      <c r="E1466" s="32" t="s">
        <v>28</v>
      </c>
      <c r="F1466" s="33" t="s">
        <v>1231</v>
      </c>
      <c r="G1466" s="34">
        <v>1800</v>
      </c>
      <c r="H1466" s="34">
        <v>2628</v>
      </c>
      <c r="I1466" s="43"/>
      <c r="J1466" s="34">
        <v>0</v>
      </c>
    </row>
    <row r="1467" spans="1:10" ht="27" customHeight="1" x14ac:dyDescent="0.25">
      <c r="A1467" s="9">
        <v>6</v>
      </c>
      <c r="B1467" s="62" t="s">
        <v>725</v>
      </c>
      <c r="C1467" s="31" t="s">
        <v>726</v>
      </c>
      <c r="D1467" s="40"/>
      <c r="E1467" s="32" t="s">
        <v>28</v>
      </c>
      <c r="F1467" s="33" t="s">
        <v>1231</v>
      </c>
      <c r="G1467" s="34">
        <v>400</v>
      </c>
      <c r="H1467" s="34">
        <v>584</v>
      </c>
      <c r="I1467" s="43"/>
      <c r="J1467" s="34">
        <v>0</v>
      </c>
    </row>
    <row r="1468" spans="1:10" ht="27" customHeight="1" x14ac:dyDescent="0.25">
      <c r="A1468" s="9">
        <v>6</v>
      </c>
      <c r="B1468" s="62" t="s">
        <v>727</v>
      </c>
      <c r="C1468" s="31" t="s">
        <v>728</v>
      </c>
      <c r="D1468" s="40"/>
      <c r="E1468" s="32" t="s">
        <v>28</v>
      </c>
      <c r="F1468" s="33" t="s">
        <v>1231</v>
      </c>
      <c r="G1468" s="34">
        <v>800</v>
      </c>
      <c r="H1468" s="34">
        <v>1168</v>
      </c>
      <c r="I1468" s="43"/>
      <c r="J1468" s="34">
        <v>0</v>
      </c>
    </row>
    <row r="1469" spans="1:10" ht="27" customHeight="1" x14ac:dyDescent="0.25">
      <c r="A1469" s="9">
        <v>6</v>
      </c>
      <c r="B1469" s="62" t="s">
        <v>729</v>
      </c>
      <c r="C1469" s="31" t="s">
        <v>730</v>
      </c>
      <c r="D1469" s="40"/>
      <c r="E1469" s="32" t="s">
        <v>28</v>
      </c>
      <c r="F1469" s="33" t="s">
        <v>1231</v>
      </c>
      <c r="G1469" s="34">
        <v>2500</v>
      </c>
      <c r="H1469" s="34">
        <v>3650</v>
      </c>
      <c r="I1469" s="43"/>
      <c r="J1469" s="34">
        <v>0</v>
      </c>
    </row>
    <row r="1470" spans="1:10" ht="27" customHeight="1" outlineLevel="1" x14ac:dyDescent="0.25">
      <c r="A1470" s="9" t="s">
        <v>1405</v>
      </c>
      <c r="B1470" s="35" t="s">
        <v>729</v>
      </c>
      <c r="C1470" s="44" t="s">
        <v>1486</v>
      </c>
      <c r="D1470" s="37"/>
      <c r="E1470" s="38" t="s">
        <v>1234</v>
      </c>
      <c r="F1470" s="38">
        <v>0</v>
      </c>
      <c r="G1470" s="38" t="s">
        <v>1235</v>
      </c>
      <c r="H1470" s="38">
        <v>8755.2000000000007</v>
      </c>
      <c r="I1470" s="38">
        <v>0</v>
      </c>
      <c r="J1470" s="37"/>
    </row>
    <row r="1471" spans="1:10" ht="27" customHeight="1" outlineLevel="1" x14ac:dyDescent="0.25">
      <c r="A1471" s="9" t="s">
        <v>1405</v>
      </c>
      <c r="B1471" s="35" t="s">
        <v>729</v>
      </c>
      <c r="C1471" s="39" t="s">
        <v>1487</v>
      </c>
      <c r="D1471" s="37"/>
      <c r="E1471" s="38" t="s">
        <v>1234</v>
      </c>
      <c r="F1471" s="38">
        <v>0</v>
      </c>
      <c r="G1471" s="38" t="s">
        <v>1235</v>
      </c>
      <c r="H1471" s="38">
        <v>529</v>
      </c>
      <c r="I1471" s="38">
        <v>0</v>
      </c>
      <c r="J1471" s="37"/>
    </row>
    <row r="1472" spans="1:10" ht="27" customHeight="1" outlineLevel="1" x14ac:dyDescent="0.25">
      <c r="A1472" s="9" t="s">
        <v>1405</v>
      </c>
      <c r="B1472" s="35" t="s">
        <v>729</v>
      </c>
      <c r="C1472" s="39" t="s">
        <v>1488</v>
      </c>
      <c r="D1472" s="37"/>
      <c r="E1472" s="38" t="s">
        <v>1234</v>
      </c>
      <c r="F1472" s="38">
        <v>0</v>
      </c>
      <c r="G1472" s="38" t="s">
        <v>1235</v>
      </c>
      <c r="H1472" s="38">
        <v>938</v>
      </c>
      <c r="I1472" s="38">
        <v>0</v>
      </c>
      <c r="J1472" s="37"/>
    </row>
    <row r="1473" spans="1:10" ht="27" customHeight="1" outlineLevel="1" x14ac:dyDescent="0.25">
      <c r="A1473" s="9" t="s">
        <v>1405</v>
      </c>
      <c r="B1473" s="35" t="s">
        <v>729</v>
      </c>
      <c r="C1473" s="78" t="s">
        <v>1489</v>
      </c>
      <c r="D1473" s="37"/>
      <c r="E1473" s="38" t="s">
        <v>1243</v>
      </c>
      <c r="F1473" s="38">
        <v>0</v>
      </c>
      <c r="G1473" s="38" t="s">
        <v>1235</v>
      </c>
      <c r="H1473" s="38">
        <v>149</v>
      </c>
      <c r="I1473" s="38">
        <v>0</v>
      </c>
      <c r="J1473" s="37"/>
    </row>
    <row r="1474" spans="1:10" ht="18.75" customHeight="1" x14ac:dyDescent="0.25">
      <c r="A1474" s="23"/>
      <c r="B1474" s="61" t="s">
        <v>731</v>
      </c>
      <c r="C1474" s="11" t="s">
        <v>732</v>
      </c>
      <c r="D1474" s="48"/>
      <c r="E1474" s="49"/>
      <c r="F1474" s="50" t="s">
        <v>1230</v>
      </c>
      <c r="G1474" s="52"/>
      <c r="H1474" s="52"/>
      <c r="I1474" s="50" t="s">
        <v>1230</v>
      </c>
      <c r="J1474" s="50" t="s">
        <v>1230</v>
      </c>
    </row>
    <row r="1475" spans="1:10" ht="27" customHeight="1" x14ac:dyDescent="0.25">
      <c r="A1475" s="9">
        <v>6</v>
      </c>
      <c r="B1475" s="62" t="s">
        <v>733</v>
      </c>
      <c r="C1475" s="31" t="s">
        <v>734</v>
      </c>
      <c r="D1475" s="40"/>
      <c r="E1475" s="32" t="s">
        <v>28</v>
      </c>
      <c r="F1475" s="33" t="s">
        <v>1231</v>
      </c>
      <c r="G1475" s="34">
        <v>2000</v>
      </c>
      <c r="H1475" s="34">
        <v>2920</v>
      </c>
      <c r="I1475" s="43"/>
      <c r="J1475" s="34">
        <v>0</v>
      </c>
    </row>
    <row r="1476" spans="1:10" ht="27" customHeight="1" x14ac:dyDescent="0.25">
      <c r="A1476" s="9">
        <v>6</v>
      </c>
      <c r="B1476" s="62" t="s">
        <v>735</v>
      </c>
      <c r="C1476" s="31" t="s">
        <v>736</v>
      </c>
      <c r="D1476" s="40"/>
      <c r="E1476" s="32" t="s">
        <v>28</v>
      </c>
      <c r="F1476" s="33">
        <v>1</v>
      </c>
      <c r="G1476" s="34">
        <v>3000</v>
      </c>
      <c r="H1476" s="34">
        <v>4380</v>
      </c>
      <c r="I1476" s="43"/>
      <c r="J1476" s="34">
        <v>4380</v>
      </c>
    </row>
    <row r="1477" spans="1:10" ht="27" customHeight="1" outlineLevel="1" x14ac:dyDescent="0.25">
      <c r="A1477" s="9" t="s">
        <v>1405</v>
      </c>
      <c r="B1477" s="35" t="s">
        <v>735</v>
      </c>
      <c r="C1477" s="44" t="s">
        <v>1485</v>
      </c>
      <c r="D1477" s="37"/>
      <c r="E1477" s="38" t="s">
        <v>1234</v>
      </c>
      <c r="F1477" s="38">
        <v>0.1</v>
      </c>
      <c r="G1477" s="38" t="s">
        <v>1235</v>
      </c>
      <c r="H1477" s="38">
        <v>608</v>
      </c>
      <c r="I1477" s="38">
        <v>60.800000000000004</v>
      </c>
      <c r="J1477" s="37"/>
    </row>
    <row r="1478" spans="1:10" ht="27" customHeight="1" x14ac:dyDescent="0.25">
      <c r="A1478" s="9">
        <v>6</v>
      </c>
      <c r="B1478" s="62" t="s">
        <v>737</v>
      </c>
      <c r="C1478" s="31" t="s">
        <v>738</v>
      </c>
      <c r="D1478" s="40"/>
      <c r="E1478" s="32" t="s">
        <v>28</v>
      </c>
      <c r="F1478" s="33" t="s">
        <v>1231</v>
      </c>
      <c r="G1478" s="34">
        <v>6000</v>
      </c>
      <c r="H1478" s="34">
        <v>8760</v>
      </c>
      <c r="I1478" s="43"/>
      <c r="J1478" s="34">
        <v>0</v>
      </c>
    </row>
    <row r="1479" spans="1:10" ht="27" customHeight="1" x14ac:dyDescent="0.25">
      <c r="A1479" s="9">
        <v>2</v>
      </c>
      <c r="B1479" s="62" t="s">
        <v>739</v>
      </c>
      <c r="C1479" s="31" t="s">
        <v>740</v>
      </c>
      <c r="D1479" s="40"/>
      <c r="E1479" s="32" t="s">
        <v>28</v>
      </c>
      <c r="F1479" s="33">
        <v>1</v>
      </c>
      <c r="G1479" s="34">
        <v>3500</v>
      </c>
      <c r="H1479" s="34">
        <v>5110</v>
      </c>
      <c r="I1479" s="43"/>
      <c r="J1479" s="34">
        <v>5110</v>
      </c>
    </row>
    <row r="1480" spans="1:10" ht="27" customHeight="1" outlineLevel="1" x14ac:dyDescent="0.25">
      <c r="A1480" s="9" t="s">
        <v>11</v>
      </c>
      <c r="B1480" s="35" t="s">
        <v>739</v>
      </c>
      <c r="C1480" s="44" t="s">
        <v>1272</v>
      </c>
      <c r="D1480" s="37"/>
      <c r="E1480" s="38" t="s">
        <v>1234</v>
      </c>
      <c r="F1480" s="38">
        <v>0.04</v>
      </c>
      <c r="G1480" s="38" t="s">
        <v>1235</v>
      </c>
      <c r="H1480" s="38">
        <v>153</v>
      </c>
      <c r="I1480" s="38">
        <v>6.12</v>
      </c>
      <c r="J1480" s="37"/>
    </row>
    <row r="1481" spans="1:10" ht="27" customHeight="1" x14ac:dyDescent="0.25">
      <c r="A1481" s="9">
        <v>2</v>
      </c>
      <c r="B1481" s="62" t="s">
        <v>741</v>
      </c>
      <c r="C1481" s="31" t="s">
        <v>742</v>
      </c>
      <c r="D1481" s="40"/>
      <c r="E1481" s="32" t="s">
        <v>28</v>
      </c>
      <c r="F1481" s="33" t="s">
        <v>1231</v>
      </c>
      <c r="G1481" s="34">
        <v>3000</v>
      </c>
      <c r="H1481" s="34">
        <v>4380</v>
      </c>
      <c r="I1481" s="43"/>
      <c r="J1481" s="34">
        <v>0</v>
      </c>
    </row>
    <row r="1482" spans="1:10" ht="18.75" customHeight="1" x14ac:dyDescent="0.25">
      <c r="A1482" s="23"/>
      <c r="B1482" s="61" t="s">
        <v>743</v>
      </c>
      <c r="C1482" s="11" t="s">
        <v>744</v>
      </c>
      <c r="D1482" s="48"/>
      <c r="E1482" s="49"/>
      <c r="F1482" s="50" t="s">
        <v>1230</v>
      </c>
      <c r="G1482" s="52"/>
      <c r="H1482" s="52"/>
      <c r="I1482" s="50" t="s">
        <v>1230</v>
      </c>
      <c r="J1482" s="50" t="s">
        <v>1230</v>
      </c>
    </row>
    <row r="1483" spans="1:10" ht="27" customHeight="1" x14ac:dyDescent="0.25">
      <c r="A1483" s="9">
        <v>2</v>
      </c>
      <c r="B1483" s="62" t="s">
        <v>745</v>
      </c>
      <c r="C1483" s="31" t="s">
        <v>746</v>
      </c>
      <c r="D1483" s="40"/>
      <c r="E1483" s="32" t="s">
        <v>747</v>
      </c>
      <c r="F1483" s="33">
        <v>15</v>
      </c>
      <c r="G1483" s="34">
        <v>2000</v>
      </c>
      <c r="H1483" s="34">
        <v>2920</v>
      </c>
      <c r="I1483" s="43"/>
      <c r="J1483" s="34">
        <v>43800</v>
      </c>
    </row>
    <row r="1484" spans="1:10" ht="27" customHeight="1" outlineLevel="1" x14ac:dyDescent="0.25">
      <c r="A1484" s="9" t="s">
        <v>11</v>
      </c>
      <c r="B1484" s="35" t="s">
        <v>745</v>
      </c>
      <c r="C1484" s="44" t="s">
        <v>1490</v>
      </c>
      <c r="D1484" s="37"/>
      <c r="E1484" s="38" t="s">
        <v>1270</v>
      </c>
      <c r="F1484" s="38">
        <v>30</v>
      </c>
      <c r="G1484" s="38" t="s">
        <v>1235</v>
      </c>
      <c r="H1484" s="38">
        <v>131</v>
      </c>
      <c r="I1484" s="38">
        <v>3930</v>
      </c>
      <c r="J1484" s="37"/>
    </row>
    <row r="1485" spans="1:10" ht="27" customHeight="1" outlineLevel="1" x14ac:dyDescent="0.25">
      <c r="A1485" s="9" t="s">
        <v>11</v>
      </c>
      <c r="B1485" s="35" t="s">
        <v>745</v>
      </c>
      <c r="C1485" s="44" t="s">
        <v>1491</v>
      </c>
      <c r="D1485" s="37"/>
      <c r="E1485" s="38" t="s">
        <v>1270</v>
      </c>
      <c r="F1485" s="38">
        <v>90</v>
      </c>
      <c r="G1485" s="38" t="s">
        <v>1235</v>
      </c>
      <c r="H1485" s="38">
        <v>299</v>
      </c>
      <c r="I1485" s="38">
        <v>26910</v>
      </c>
      <c r="J1485" s="37"/>
    </row>
    <row r="1486" spans="1:10" ht="27" customHeight="1" outlineLevel="1" x14ac:dyDescent="0.25">
      <c r="A1486" s="9" t="s">
        <v>11</v>
      </c>
      <c r="B1486" s="35" t="s">
        <v>745</v>
      </c>
      <c r="C1486" s="44" t="s">
        <v>1492</v>
      </c>
      <c r="D1486" s="37"/>
      <c r="E1486" s="38" t="s">
        <v>1270</v>
      </c>
      <c r="F1486" s="38">
        <v>15</v>
      </c>
      <c r="G1486" s="38" t="s">
        <v>1235</v>
      </c>
      <c r="H1486" s="38">
        <v>99</v>
      </c>
      <c r="I1486" s="38">
        <v>1485</v>
      </c>
      <c r="J1486" s="37"/>
    </row>
    <row r="1487" spans="1:10" ht="27" customHeight="1" outlineLevel="1" x14ac:dyDescent="0.25">
      <c r="A1487" s="9" t="s">
        <v>11</v>
      </c>
      <c r="B1487" s="35" t="s">
        <v>745</v>
      </c>
      <c r="C1487" s="44" t="s">
        <v>1493</v>
      </c>
      <c r="D1487" s="37"/>
      <c r="E1487" s="38" t="s">
        <v>1270</v>
      </c>
      <c r="F1487" s="38">
        <v>15</v>
      </c>
      <c r="G1487" s="38" t="s">
        <v>1235</v>
      </c>
      <c r="H1487" s="38">
        <v>1054</v>
      </c>
      <c r="I1487" s="38">
        <v>15810</v>
      </c>
      <c r="J1487" s="37"/>
    </row>
    <row r="1488" spans="1:10" ht="27" customHeight="1" outlineLevel="1" x14ac:dyDescent="0.25">
      <c r="A1488" s="9" t="s">
        <v>11</v>
      </c>
      <c r="B1488" s="35" t="s">
        <v>745</v>
      </c>
      <c r="C1488" s="44" t="s">
        <v>1494</v>
      </c>
      <c r="D1488" s="37"/>
      <c r="E1488" s="38" t="s">
        <v>1270</v>
      </c>
      <c r="F1488" s="38">
        <v>7.5</v>
      </c>
      <c r="G1488" s="38" t="s">
        <v>1235</v>
      </c>
      <c r="H1488" s="38">
        <v>626</v>
      </c>
      <c r="I1488" s="38">
        <v>4695</v>
      </c>
      <c r="J1488" s="37"/>
    </row>
    <row r="1489" spans="1:10" ht="27" customHeight="1" outlineLevel="1" x14ac:dyDescent="0.25">
      <c r="A1489" s="9" t="s">
        <v>11</v>
      </c>
      <c r="B1489" s="35" t="s">
        <v>745</v>
      </c>
      <c r="C1489" s="44" t="s">
        <v>1495</v>
      </c>
      <c r="D1489" s="37"/>
      <c r="E1489" s="38" t="s">
        <v>1243</v>
      </c>
      <c r="F1489" s="38">
        <v>1.5</v>
      </c>
      <c r="G1489" s="38" t="s">
        <v>1235</v>
      </c>
      <c r="H1489" s="38">
        <v>210</v>
      </c>
      <c r="I1489" s="38">
        <v>315</v>
      </c>
      <c r="J1489" s="37"/>
    </row>
    <row r="1490" spans="1:10" ht="27" customHeight="1" outlineLevel="1" x14ac:dyDescent="0.25">
      <c r="A1490" s="9" t="s">
        <v>11</v>
      </c>
      <c r="B1490" s="35" t="s">
        <v>745</v>
      </c>
      <c r="C1490" s="44" t="s">
        <v>1496</v>
      </c>
      <c r="D1490" s="37"/>
      <c r="E1490" s="38" t="s">
        <v>1243</v>
      </c>
      <c r="F1490" s="38">
        <v>1.5</v>
      </c>
      <c r="G1490" s="38" t="s">
        <v>1235</v>
      </c>
      <c r="H1490" s="38">
        <v>210</v>
      </c>
      <c r="I1490" s="38">
        <v>315</v>
      </c>
      <c r="J1490" s="37"/>
    </row>
    <row r="1491" spans="1:10" ht="27" customHeight="1" x14ac:dyDescent="0.25">
      <c r="A1491" s="9">
        <v>2</v>
      </c>
      <c r="B1491" s="62" t="s">
        <v>748</v>
      </c>
      <c r="C1491" s="31" t="s">
        <v>749</v>
      </c>
      <c r="D1491" s="40"/>
      <c r="E1491" s="32" t="s">
        <v>747</v>
      </c>
      <c r="F1491" s="33" t="s">
        <v>1231</v>
      </c>
      <c r="G1491" s="34">
        <v>2500</v>
      </c>
      <c r="H1491" s="34">
        <v>3650</v>
      </c>
      <c r="I1491" s="43"/>
      <c r="J1491" s="34">
        <v>0</v>
      </c>
    </row>
    <row r="1492" spans="1:10" ht="27" customHeight="1" x14ac:dyDescent="0.25">
      <c r="A1492" s="9">
        <v>2</v>
      </c>
      <c r="B1492" s="62" t="s">
        <v>750</v>
      </c>
      <c r="C1492" s="31" t="s">
        <v>751</v>
      </c>
      <c r="D1492" s="40"/>
      <c r="E1492" s="32" t="s">
        <v>747</v>
      </c>
      <c r="F1492" s="33">
        <v>6</v>
      </c>
      <c r="G1492" s="34">
        <v>1500</v>
      </c>
      <c r="H1492" s="34">
        <v>2190</v>
      </c>
      <c r="I1492" s="43"/>
      <c r="J1492" s="34">
        <v>13140</v>
      </c>
    </row>
    <row r="1493" spans="1:10" ht="27" customHeight="1" outlineLevel="1" x14ac:dyDescent="0.25">
      <c r="A1493" s="9" t="s">
        <v>11</v>
      </c>
      <c r="B1493" s="35" t="s">
        <v>750</v>
      </c>
      <c r="C1493" s="44" t="s">
        <v>1497</v>
      </c>
      <c r="D1493" s="37"/>
      <c r="E1493" s="38" t="s">
        <v>1234</v>
      </c>
      <c r="F1493" s="38">
        <v>6</v>
      </c>
      <c r="G1493" s="38" t="s">
        <v>1235</v>
      </c>
      <c r="H1493" s="38">
        <v>113</v>
      </c>
      <c r="I1493" s="38">
        <v>678</v>
      </c>
      <c r="J1493" s="37"/>
    </row>
    <row r="1494" spans="1:10" ht="27" customHeight="1" outlineLevel="1" x14ac:dyDescent="0.25">
      <c r="A1494" s="9" t="s">
        <v>11</v>
      </c>
      <c r="B1494" s="35" t="s">
        <v>750</v>
      </c>
      <c r="C1494" s="39" t="s">
        <v>1498</v>
      </c>
      <c r="D1494" s="37"/>
      <c r="E1494" s="38" t="s">
        <v>1243</v>
      </c>
      <c r="F1494" s="38">
        <v>12</v>
      </c>
      <c r="G1494" s="38" t="s">
        <v>1235</v>
      </c>
      <c r="H1494" s="38">
        <v>71</v>
      </c>
      <c r="I1494" s="38">
        <v>852</v>
      </c>
      <c r="J1494" s="37"/>
    </row>
    <row r="1495" spans="1:10" ht="27" customHeight="1" outlineLevel="1" x14ac:dyDescent="0.25">
      <c r="A1495" s="9" t="s">
        <v>11</v>
      </c>
      <c r="B1495" s="35" t="s">
        <v>750</v>
      </c>
      <c r="C1495" s="39" t="s">
        <v>1499</v>
      </c>
      <c r="D1495" s="37"/>
      <c r="E1495" s="38" t="s">
        <v>1270</v>
      </c>
      <c r="F1495" s="38">
        <v>6</v>
      </c>
      <c r="G1495" s="38" t="s">
        <v>1235</v>
      </c>
      <c r="H1495" s="38">
        <v>119</v>
      </c>
      <c r="I1495" s="38">
        <v>714</v>
      </c>
      <c r="J1495" s="37"/>
    </row>
    <row r="1496" spans="1:10" ht="27" customHeight="1" outlineLevel="1" x14ac:dyDescent="0.25">
      <c r="A1496" s="9" t="s">
        <v>11</v>
      </c>
      <c r="B1496" s="35" t="s">
        <v>750</v>
      </c>
      <c r="C1496" s="39" t="s">
        <v>1500</v>
      </c>
      <c r="D1496" s="37"/>
      <c r="E1496" s="38" t="s">
        <v>1270</v>
      </c>
      <c r="F1496" s="38">
        <v>24</v>
      </c>
      <c r="G1496" s="38" t="s">
        <v>1235</v>
      </c>
      <c r="H1496" s="38">
        <v>18</v>
      </c>
      <c r="I1496" s="38">
        <v>432</v>
      </c>
      <c r="J1496" s="37"/>
    </row>
    <row r="1497" spans="1:10" ht="27" customHeight="1" outlineLevel="1" x14ac:dyDescent="0.25">
      <c r="A1497" s="9" t="s">
        <v>11</v>
      </c>
      <c r="B1497" s="35" t="s">
        <v>750</v>
      </c>
      <c r="C1497" s="44" t="s">
        <v>1501</v>
      </c>
      <c r="D1497" s="37"/>
      <c r="E1497" s="38" t="s">
        <v>1234</v>
      </c>
      <c r="F1497" s="38">
        <v>6</v>
      </c>
      <c r="G1497" s="38" t="s">
        <v>1235</v>
      </c>
      <c r="H1497" s="38">
        <v>24</v>
      </c>
      <c r="I1497" s="38">
        <v>144</v>
      </c>
      <c r="J1497" s="37"/>
    </row>
    <row r="1498" spans="1:10" ht="27" customHeight="1" outlineLevel="1" x14ac:dyDescent="0.25">
      <c r="A1498" s="9" t="s">
        <v>11</v>
      </c>
      <c r="B1498" s="35" t="s">
        <v>750</v>
      </c>
      <c r="C1498" s="44" t="s">
        <v>1502</v>
      </c>
      <c r="D1498" s="37"/>
      <c r="E1498" s="38" t="s">
        <v>1234</v>
      </c>
      <c r="F1498" s="38">
        <v>6</v>
      </c>
      <c r="G1498" s="38" t="s">
        <v>1235</v>
      </c>
      <c r="H1498" s="38">
        <v>184</v>
      </c>
      <c r="I1498" s="38">
        <v>1104</v>
      </c>
      <c r="J1498" s="37"/>
    </row>
    <row r="1499" spans="1:10" ht="27" customHeight="1" outlineLevel="1" x14ac:dyDescent="0.25">
      <c r="A1499" s="9" t="s">
        <v>11</v>
      </c>
      <c r="B1499" s="35" t="s">
        <v>750</v>
      </c>
      <c r="C1499" s="44" t="s">
        <v>1503</v>
      </c>
      <c r="D1499" s="37"/>
      <c r="E1499" s="38" t="s">
        <v>1270</v>
      </c>
      <c r="F1499" s="38">
        <v>6</v>
      </c>
      <c r="G1499" s="38" t="s">
        <v>1235</v>
      </c>
      <c r="H1499" s="38">
        <v>243</v>
      </c>
      <c r="I1499" s="38">
        <v>1458</v>
      </c>
      <c r="J1499" s="37"/>
    </row>
    <row r="1500" spans="1:10" ht="27" customHeight="1" outlineLevel="1" x14ac:dyDescent="0.25">
      <c r="A1500" s="9" t="s">
        <v>11</v>
      </c>
      <c r="B1500" s="35" t="s">
        <v>750</v>
      </c>
      <c r="C1500" s="44" t="s">
        <v>1501</v>
      </c>
      <c r="D1500" s="37"/>
      <c r="E1500" s="38" t="s">
        <v>1234</v>
      </c>
      <c r="F1500" s="38">
        <v>6</v>
      </c>
      <c r="G1500" s="38" t="s">
        <v>1235</v>
      </c>
      <c r="H1500" s="38">
        <v>24</v>
      </c>
      <c r="I1500" s="38">
        <v>144</v>
      </c>
      <c r="J1500" s="37"/>
    </row>
    <row r="1501" spans="1:10" ht="27" customHeight="1" outlineLevel="1" x14ac:dyDescent="0.25">
      <c r="A1501" s="9" t="s">
        <v>11</v>
      </c>
      <c r="B1501" s="35" t="s">
        <v>750</v>
      </c>
      <c r="C1501" s="44" t="s">
        <v>1502</v>
      </c>
      <c r="D1501" s="37"/>
      <c r="E1501" s="38" t="s">
        <v>1234</v>
      </c>
      <c r="F1501" s="38">
        <v>6</v>
      </c>
      <c r="G1501" s="38" t="s">
        <v>1235</v>
      </c>
      <c r="H1501" s="38">
        <v>184</v>
      </c>
      <c r="I1501" s="38">
        <v>1104</v>
      </c>
      <c r="J1501" s="37"/>
    </row>
    <row r="1502" spans="1:10" ht="27" customHeight="1" outlineLevel="1" x14ac:dyDescent="0.25">
      <c r="A1502" s="9" t="s">
        <v>11</v>
      </c>
      <c r="B1502" s="35" t="s">
        <v>750</v>
      </c>
      <c r="C1502" s="44" t="s">
        <v>1503</v>
      </c>
      <c r="D1502" s="37"/>
      <c r="E1502" s="38" t="s">
        <v>1270</v>
      </c>
      <c r="F1502" s="38">
        <v>6</v>
      </c>
      <c r="G1502" s="38" t="s">
        <v>1235</v>
      </c>
      <c r="H1502" s="38">
        <v>243</v>
      </c>
      <c r="I1502" s="38">
        <v>1458</v>
      </c>
      <c r="J1502" s="37"/>
    </row>
    <row r="1503" spans="1:10" ht="27" customHeight="1" outlineLevel="1" x14ac:dyDescent="0.25">
      <c r="A1503" s="9" t="s">
        <v>11</v>
      </c>
      <c r="B1503" s="35" t="s">
        <v>750</v>
      </c>
      <c r="C1503" s="44" t="s">
        <v>1504</v>
      </c>
      <c r="D1503" s="37"/>
      <c r="E1503" s="38" t="s">
        <v>1270</v>
      </c>
      <c r="F1503" s="38">
        <v>6</v>
      </c>
      <c r="G1503" s="38" t="s">
        <v>1235</v>
      </c>
      <c r="H1503" s="38">
        <v>194</v>
      </c>
      <c r="I1503" s="38">
        <v>1164</v>
      </c>
      <c r="J1503" s="37"/>
    </row>
    <row r="1504" spans="1:10" ht="27" customHeight="1" outlineLevel="1" x14ac:dyDescent="0.25">
      <c r="A1504" s="9" t="s">
        <v>11</v>
      </c>
      <c r="B1504" s="35" t="s">
        <v>750</v>
      </c>
      <c r="C1504" s="44" t="s">
        <v>1505</v>
      </c>
      <c r="D1504" s="37"/>
      <c r="E1504" s="38" t="s">
        <v>1234</v>
      </c>
      <c r="F1504" s="38">
        <v>6</v>
      </c>
      <c r="G1504" s="38" t="s">
        <v>1235</v>
      </c>
      <c r="H1504" s="38">
        <v>333</v>
      </c>
      <c r="I1504" s="38">
        <v>1998</v>
      </c>
      <c r="J1504" s="37"/>
    </row>
    <row r="1505" spans="1:10" ht="27" customHeight="1" outlineLevel="1" x14ac:dyDescent="0.25">
      <c r="A1505" s="9" t="s">
        <v>11</v>
      </c>
      <c r="B1505" s="35" t="s">
        <v>750</v>
      </c>
      <c r="C1505" s="44" t="s">
        <v>1506</v>
      </c>
      <c r="D1505" s="37"/>
      <c r="E1505" s="38" t="s">
        <v>1234</v>
      </c>
      <c r="F1505" s="38">
        <v>6</v>
      </c>
      <c r="G1505" s="38" t="s">
        <v>1235</v>
      </c>
      <c r="H1505" s="38">
        <v>177</v>
      </c>
      <c r="I1505" s="38">
        <v>1062</v>
      </c>
      <c r="J1505" s="37"/>
    </row>
    <row r="1506" spans="1:10" ht="27" customHeight="1" outlineLevel="1" x14ac:dyDescent="0.25">
      <c r="A1506" s="9" t="s">
        <v>11</v>
      </c>
      <c r="B1506" s="35" t="s">
        <v>750</v>
      </c>
      <c r="C1506" s="44" t="s">
        <v>1507</v>
      </c>
      <c r="D1506" s="37"/>
      <c r="E1506" s="38" t="s">
        <v>1234</v>
      </c>
      <c r="F1506" s="38">
        <v>6</v>
      </c>
      <c r="G1506" s="38" t="s">
        <v>1235</v>
      </c>
      <c r="H1506" s="38">
        <v>151</v>
      </c>
      <c r="I1506" s="38">
        <v>906</v>
      </c>
      <c r="J1506" s="37"/>
    </row>
    <row r="1507" spans="1:10" ht="27" customHeight="1" outlineLevel="1" x14ac:dyDescent="0.25">
      <c r="A1507" s="9" t="s">
        <v>11</v>
      </c>
      <c r="B1507" s="35" t="s">
        <v>750</v>
      </c>
      <c r="C1507" s="44" t="s">
        <v>1508</v>
      </c>
      <c r="D1507" s="37"/>
      <c r="E1507" s="38" t="s">
        <v>1234</v>
      </c>
      <c r="F1507" s="38">
        <v>6</v>
      </c>
      <c r="G1507" s="38" t="s">
        <v>1235</v>
      </c>
      <c r="H1507" s="38">
        <v>43</v>
      </c>
      <c r="I1507" s="38">
        <v>258</v>
      </c>
      <c r="J1507" s="37"/>
    </row>
    <row r="1508" spans="1:10" ht="27" customHeight="1" outlineLevel="1" x14ac:dyDescent="0.25">
      <c r="A1508" s="9" t="s">
        <v>11</v>
      </c>
      <c r="B1508" s="35" t="s">
        <v>750</v>
      </c>
      <c r="C1508" s="44" t="s">
        <v>1509</v>
      </c>
      <c r="D1508" s="37"/>
      <c r="E1508" s="38" t="s">
        <v>1234</v>
      </c>
      <c r="F1508" s="38">
        <v>6</v>
      </c>
      <c r="G1508" s="38" t="s">
        <v>1235</v>
      </c>
      <c r="H1508" s="38">
        <v>54</v>
      </c>
      <c r="I1508" s="38">
        <v>324</v>
      </c>
      <c r="J1508" s="37"/>
    </row>
    <row r="1509" spans="1:10" ht="27" customHeight="1" outlineLevel="1" x14ac:dyDescent="0.25">
      <c r="A1509" s="9" t="s">
        <v>11</v>
      </c>
      <c r="B1509" s="35" t="s">
        <v>750</v>
      </c>
      <c r="C1509" s="44" t="s">
        <v>1510</v>
      </c>
      <c r="D1509" s="37"/>
      <c r="E1509" s="38" t="s">
        <v>1234</v>
      </c>
      <c r="F1509" s="38">
        <v>6</v>
      </c>
      <c r="G1509" s="38" t="s">
        <v>1235</v>
      </c>
      <c r="H1509" s="38">
        <v>169</v>
      </c>
      <c r="I1509" s="38">
        <v>1014</v>
      </c>
      <c r="J1509" s="37"/>
    </row>
    <row r="1510" spans="1:10" ht="27" customHeight="1" outlineLevel="1" x14ac:dyDescent="0.25">
      <c r="A1510" s="9" t="s">
        <v>11</v>
      </c>
      <c r="B1510" s="35" t="s">
        <v>750</v>
      </c>
      <c r="C1510" s="44" t="s">
        <v>1511</v>
      </c>
      <c r="D1510" s="37"/>
      <c r="E1510" s="38" t="s">
        <v>1234</v>
      </c>
      <c r="F1510" s="38">
        <v>6</v>
      </c>
      <c r="G1510" s="38" t="s">
        <v>1235</v>
      </c>
      <c r="H1510" s="38">
        <v>122</v>
      </c>
      <c r="I1510" s="38">
        <v>732</v>
      </c>
      <c r="J1510" s="37"/>
    </row>
    <row r="1511" spans="1:10" ht="27" customHeight="1" outlineLevel="1" x14ac:dyDescent="0.25">
      <c r="A1511" s="9" t="s">
        <v>11</v>
      </c>
      <c r="B1511" s="35" t="s">
        <v>750</v>
      </c>
      <c r="C1511" s="44" t="s">
        <v>1512</v>
      </c>
      <c r="D1511" s="37"/>
      <c r="E1511" s="38" t="s">
        <v>1234</v>
      </c>
      <c r="F1511" s="38">
        <v>6</v>
      </c>
      <c r="G1511" s="38" t="s">
        <v>1235</v>
      </c>
      <c r="H1511" s="38">
        <v>488</v>
      </c>
      <c r="I1511" s="38">
        <v>2928</v>
      </c>
      <c r="J1511" s="37"/>
    </row>
    <row r="1512" spans="1:10" ht="27" customHeight="1" outlineLevel="1" x14ac:dyDescent="0.25">
      <c r="A1512" s="9" t="s">
        <v>11</v>
      </c>
      <c r="B1512" s="35" t="s">
        <v>750</v>
      </c>
      <c r="C1512" s="44" t="s">
        <v>1513</v>
      </c>
      <c r="D1512" s="37"/>
      <c r="E1512" s="38" t="s">
        <v>1234</v>
      </c>
      <c r="F1512" s="38">
        <v>6</v>
      </c>
      <c r="G1512" s="38" t="s">
        <v>1235</v>
      </c>
      <c r="H1512" s="38">
        <v>273</v>
      </c>
      <c r="I1512" s="38">
        <v>1638</v>
      </c>
      <c r="J1512" s="37"/>
    </row>
    <row r="1513" spans="1:10" ht="27" customHeight="1" outlineLevel="1" x14ac:dyDescent="0.25">
      <c r="A1513" s="9" t="s">
        <v>11</v>
      </c>
      <c r="B1513" s="35" t="s">
        <v>750</v>
      </c>
      <c r="C1513" s="44" t="s">
        <v>1514</v>
      </c>
      <c r="D1513" s="37"/>
      <c r="E1513" s="38" t="s">
        <v>1270</v>
      </c>
      <c r="F1513" s="38">
        <v>6</v>
      </c>
      <c r="G1513" s="38" t="s">
        <v>1235</v>
      </c>
      <c r="H1513" s="38">
        <v>137</v>
      </c>
      <c r="I1513" s="38">
        <v>822</v>
      </c>
      <c r="J1513" s="37"/>
    </row>
    <row r="1514" spans="1:10" ht="27" customHeight="1" outlineLevel="1" x14ac:dyDescent="0.25">
      <c r="A1514" s="9" t="s">
        <v>11</v>
      </c>
      <c r="B1514" s="35" t="s">
        <v>750</v>
      </c>
      <c r="C1514" s="39" t="s">
        <v>1515</v>
      </c>
      <c r="D1514" s="37"/>
      <c r="E1514" s="38" t="s">
        <v>1270</v>
      </c>
      <c r="F1514" s="38">
        <v>6</v>
      </c>
      <c r="G1514" s="38" t="s">
        <v>1235</v>
      </c>
      <c r="H1514" s="38">
        <v>65</v>
      </c>
      <c r="I1514" s="38">
        <v>390</v>
      </c>
      <c r="J1514" s="37"/>
    </row>
    <row r="1515" spans="1:10" ht="27" customHeight="1" outlineLevel="1" x14ac:dyDescent="0.25">
      <c r="A1515" s="9" t="s">
        <v>11</v>
      </c>
      <c r="B1515" s="35" t="s">
        <v>750</v>
      </c>
      <c r="C1515" s="44" t="s">
        <v>1515</v>
      </c>
      <c r="D1515" s="37"/>
      <c r="E1515" s="38" t="s">
        <v>1270</v>
      </c>
      <c r="F1515" s="38">
        <v>6</v>
      </c>
      <c r="G1515" s="38" t="s">
        <v>1235</v>
      </c>
      <c r="H1515" s="38">
        <v>65</v>
      </c>
      <c r="I1515" s="38">
        <v>390</v>
      </c>
      <c r="J1515" s="37"/>
    </row>
    <row r="1516" spans="1:10" ht="27" customHeight="1" outlineLevel="1" x14ac:dyDescent="0.25">
      <c r="A1516" s="9" t="s">
        <v>11</v>
      </c>
      <c r="B1516" s="35" t="s">
        <v>750</v>
      </c>
      <c r="C1516" s="39" t="s">
        <v>1516</v>
      </c>
      <c r="D1516" s="37"/>
      <c r="E1516" s="38" t="s">
        <v>1270</v>
      </c>
      <c r="F1516" s="38">
        <v>6</v>
      </c>
      <c r="G1516" s="38" t="s">
        <v>1235</v>
      </c>
      <c r="H1516" s="38">
        <v>7</v>
      </c>
      <c r="I1516" s="38">
        <v>42</v>
      </c>
      <c r="J1516" s="37"/>
    </row>
    <row r="1517" spans="1:10" ht="27" customHeight="1" outlineLevel="1" x14ac:dyDescent="0.25">
      <c r="A1517" s="9" t="s">
        <v>11</v>
      </c>
      <c r="B1517" s="35" t="s">
        <v>750</v>
      </c>
      <c r="C1517" s="39" t="s">
        <v>1517</v>
      </c>
      <c r="D1517" s="37"/>
      <c r="E1517" s="38" t="s">
        <v>1243</v>
      </c>
      <c r="F1517" s="38">
        <v>6</v>
      </c>
      <c r="G1517" s="38" t="s">
        <v>1235</v>
      </c>
      <c r="H1517" s="38">
        <v>968</v>
      </c>
      <c r="I1517" s="38">
        <v>5808</v>
      </c>
      <c r="J1517" s="37"/>
    </row>
    <row r="1518" spans="1:10" ht="27" customHeight="1" x14ac:dyDescent="0.25">
      <c r="A1518" s="9">
        <v>2</v>
      </c>
      <c r="B1518" s="62" t="s">
        <v>752</v>
      </c>
      <c r="C1518" s="31" t="s">
        <v>753</v>
      </c>
      <c r="D1518" s="40"/>
      <c r="E1518" s="32" t="s">
        <v>31</v>
      </c>
      <c r="F1518" s="33">
        <v>6</v>
      </c>
      <c r="G1518" s="34">
        <v>350</v>
      </c>
      <c r="H1518" s="34">
        <v>511</v>
      </c>
      <c r="I1518" s="43"/>
      <c r="J1518" s="34">
        <v>3066</v>
      </c>
    </row>
    <row r="1519" spans="1:10" ht="27" customHeight="1" outlineLevel="1" x14ac:dyDescent="0.25">
      <c r="A1519" s="9" t="s">
        <v>11</v>
      </c>
      <c r="B1519" s="35" t="s">
        <v>752</v>
      </c>
      <c r="C1519" s="44" t="s">
        <v>1518</v>
      </c>
      <c r="D1519" s="37"/>
      <c r="E1519" s="38" t="s">
        <v>1243</v>
      </c>
      <c r="F1519" s="38">
        <v>6</v>
      </c>
      <c r="G1519" s="38" t="s">
        <v>1235</v>
      </c>
      <c r="H1519" s="38">
        <v>3790</v>
      </c>
      <c r="I1519" s="38">
        <v>22740</v>
      </c>
      <c r="J1519" s="37"/>
    </row>
    <row r="1520" spans="1:10" ht="27" customHeight="1" outlineLevel="1" x14ac:dyDescent="0.25">
      <c r="A1520" s="9" t="s">
        <v>11</v>
      </c>
      <c r="B1520" s="35" t="s">
        <v>752</v>
      </c>
      <c r="C1520" s="44" t="s">
        <v>1368</v>
      </c>
      <c r="D1520" s="37"/>
      <c r="E1520" s="38" t="s">
        <v>1234</v>
      </c>
      <c r="F1520" s="38">
        <v>6</v>
      </c>
      <c r="G1520" s="38" t="s">
        <v>1235</v>
      </c>
      <c r="H1520" s="38">
        <v>620</v>
      </c>
      <c r="I1520" s="38">
        <v>3720</v>
      </c>
      <c r="J1520" s="37"/>
    </row>
    <row r="1521" spans="1:10" ht="27" customHeight="1" outlineLevel="1" x14ac:dyDescent="0.25">
      <c r="A1521" s="9" t="s">
        <v>11</v>
      </c>
      <c r="B1521" s="35" t="s">
        <v>752</v>
      </c>
      <c r="C1521" s="44" t="s">
        <v>1242</v>
      </c>
      <c r="D1521" s="37"/>
      <c r="E1521" s="38" t="s">
        <v>1243</v>
      </c>
      <c r="F1521" s="38">
        <v>0.09</v>
      </c>
      <c r="G1521" s="38" t="s">
        <v>1235</v>
      </c>
      <c r="H1521" s="38">
        <v>810</v>
      </c>
      <c r="I1521" s="38">
        <v>72.899999999999991</v>
      </c>
      <c r="J1521" s="37"/>
    </row>
    <row r="1522" spans="1:10" ht="27" customHeight="1" x14ac:dyDescent="0.25">
      <c r="A1522" s="9">
        <v>2</v>
      </c>
      <c r="B1522" s="62" t="s">
        <v>754</v>
      </c>
      <c r="C1522" s="31" t="s">
        <v>755</v>
      </c>
      <c r="D1522" s="40"/>
      <c r="E1522" s="32" t="s">
        <v>747</v>
      </c>
      <c r="F1522" s="33" t="s">
        <v>1231</v>
      </c>
      <c r="G1522" s="34">
        <v>1600</v>
      </c>
      <c r="H1522" s="33">
        <v>1600</v>
      </c>
      <c r="I1522" s="43"/>
      <c r="J1522" s="34">
        <v>0</v>
      </c>
    </row>
    <row r="1523" spans="1:10" ht="27" customHeight="1" outlineLevel="1" x14ac:dyDescent="0.25">
      <c r="A1523" s="9" t="s">
        <v>11</v>
      </c>
      <c r="B1523" s="35" t="s">
        <v>754</v>
      </c>
      <c r="C1523" s="39" t="s">
        <v>1519</v>
      </c>
      <c r="D1523" s="37"/>
      <c r="E1523" s="38" t="s">
        <v>1270</v>
      </c>
      <c r="F1523" s="38">
        <v>0</v>
      </c>
      <c r="G1523" s="38" t="s">
        <v>1235</v>
      </c>
      <c r="H1523" s="38">
        <v>210</v>
      </c>
      <c r="I1523" s="38">
        <v>0</v>
      </c>
      <c r="J1523" s="37"/>
    </row>
    <row r="1524" spans="1:10" ht="27" customHeight="1" outlineLevel="1" x14ac:dyDescent="0.25">
      <c r="A1524" s="9" t="s">
        <v>11</v>
      </c>
      <c r="B1524" s="35" t="s">
        <v>754</v>
      </c>
      <c r="C1524" s="39" t="s">
        <v>1520</v>
      </c>
      <c r="D1524" s="37"/>
      <c r="E1524" s="38" t="s">
        <v>1270</v>
      </c>
      <c r="F1524" s="38">
        <v>0</v>
      </c>
      <c r="G1524" s="38" t="s">
        <v>1235</v>
      </c>
      <c r="H1524" s="38">
        <v>98</v>
      </c>
      <c r="I1524" s="38">
        <v>0</v>
      </c>
      <c r="J1524" s="37"/>
    </row>
    <row r="1525" spans="1:10" ht="27" customHeight="1" outlineLevel="1" x14ac:dyDescent="0.25">
      <c r="A1525" s="9" t="s">
        <v>11</v>
      </c>
      <c r="B1525" s="35" t="s">
        <v>754</v>
      </c>
      <c r="C1525" s="44" t="s">
        <v>1521</v>
      </c>
      <c r="D1525" s="37"/>
      <c r="E1525" s="38" t="s">
        <v>1270</v>
      </c>
      <c r="F1525" s="38">
        <v>0</v>
      </c>
      <c r="G1525" s="38" t="s">
        <v>1235</v>
      </c>
      <c r="H1525" s="38">
        <v>2727</v>
      </c>
      <c r="I1525" s="38">
        <v>0</v>
      </c>
      <c r="J1525" s="37"/>
    </row>
    <row r="1526" spans="1:10" ht="27" customHeight="1" outlineLevel="1" x14ac:dyDescent="0.25">
      <c r="A1526" s="9" t="s">
        <v>11</v>
      </c>
      <c r="B1526" s="35" t="s">
        <v>754</v>
      </c>
      <c r="C1526" s="44" t="s">
        <v>1522</v>
      </c>
      <c r="D1526" s="37"/>
      <c r="E1526" s="38" t="s">
        <v>1270</v>
      </c>
      <c r="F1526" s="38">
        <v>0</v>
      </c>
      <c r="G1526" s="38" t="s">
        <v>1235</v>
      </c>
      <c r="H1526" s="38">
        <v>513</v>
      </c>
      <c r="I1526" s="38">
        <v>0</v>
      </c>
      <c r="J1526" s="37"/>
    </row>
    <row r="1527" spans="1:10" ht="27" customHeight="1" outlineLevel="1" x14ac:dyDescent="0.25">
      <c r="A1527" s="9" t="s">
        <v>11</v>
      </c>
      <c r="B1527" s="35" t="s">
        <v>754</v>
      </c>
      <c r="C1527" s="39" t="s">
        <v>1498</v>
      </c>
      <c r="D1527" s="37"/>
      <c r="E1527" s="38" t="s">
        <v>1243</v>
      </c>
      <c r="F1527" s="38">
        <v>0</v>
      </c>
      <c r="G1527" s="38" t="s">
        <v>1235</v>
      </c>
      <c r="H1527" s="38">
        <v>71</v>
      </c>
      <c r="I1527" s="38">
        <v>0</v>
      </c>
      <c r="J1527" s="37"/>
    </row>
    <row r="1528" spans="1:10" ht="27" customHeight="1" x14ac:dyDescent="0.25">
      <c r="A1528" s="9">
        <v>2</v>
      </c>
      <c r="B1528" s="62" t="s">
        <v>756</v>
      </c>
      <c r="C1528" s="31" t="s">
        <v>757</v>
      </c>
      <c r="D1528" s="40"/>
      <c r="E1528" s="32" t="s">
        <v>31</v>
      </c>
      <c r="F1528" s="33" t="s">
        <v>1231</v>
      </c>
      <c r="G1528" s="34">
        <v>360</v>
      </c>
      <c r="H1528" s="34">
        <v>526</v>
      </c>
      <c r="I1528" s="43"/>
      <c r="J1528" s="34">
        <v>0</v>
      </c>
    </row>
    <row r="1529" spans="1:10" ht="27" customHeight="1" x14ac:dyDescent="0.25">
      <c r="A1529" s="9">
        <v>2</v>
      </c>
      <c r="B1529" s="62" t="s">
        <v>758</v>
      </c>
      <c r="C1529" s="31" t="s">
        <v>759</v>
      </c>
      <c r="D1529" s="40"/>
      <c r="E1529" s="32" t="s">
        <v>31</v>
      </c>
      <c r="F1529" s="33" t="s">
        <v>1231</v>
      </c>
      <c r="G1529" s="34">
        <v>220</v>
      </c>
      <c r="H1529" s="34">
        <v>321</v>
      </c>
      <c r="I1529" s="43"/>
      <c r="J1529" s="34">
        <v>0</v>
      </c>
    </row>
    <row r="1530" spans="1:10" ht="27" customHeight="1" x14ac:dyDescent="0.25">
      <c r="A1530" s="9">
        <v>2</v>
      </c>
      <c r="B1530" s="62" t="s">
        <v>760</v>
      </c>
      <c r="C1530" s="31" t="s">
        <v>761</v>
      </c>
      <c r="D1530" s="40"/>
      <c r="E1530" s="32" t="s">
        <v>762</v>
      </c>
      <c r="F1530" s="33" t="s">
        <v>1231</v>
      </c>
      <c r="G1530" s="34">
        <v>3000</v>
      </c>
      <c r="H1530" s="34">
        <v>4380</v>
      </c>
      <c r="I1530" s="43"/>
      <c r="J1530" s="34">
        <v>0</v>
      </c>
    </row>
    <row r="1531" spans="1:10" ht="27" customHeight="1" x14ac:dyDescent="0.25">
      <c r="A1531" s="9">
        <v>2</v>
      </c>
      <c r="B1531" s="62" t="s">
        <v>763</v>
      </c>
      <c r="C1531" s="31" t="s">
        <v>764</v>
      </c>
      <c r="D1531" s="40"/>
      <c r="E1531" s="32" t="s">
        <v>762</v>
      </c>
      <c r="F1531" s="33" t="s">
        <v>1231</v>
      </c>
      <c r="G1531" s="34">
        <v>12000</v>
      </c>
      <c r="H1531" s="34">
        <v>17520</v>
      </c>
      <c r="I1531" s="43"/>
      <c r="J1531" s="34">
        <v>0</v>
      </c>
    </row>
    <row r="1532" spans="1:10" ht="27" customHeight="1" outlineLevel="1" x14ac:dyDescent="0.25">
      <c r="A1532" s="9" t="s">
        <v>11</v>
      </c>
      <c r="B1532" s="35" t="s">
        <v>763</v>
      </c>
      <c r="C1532" s="44" t="s">
        <v>1523</v>
      </c>
      <c r="D1532" s="37"/>
      <c r="E1532" s="38" t="s">
        <v>1270</v>
      </c>
      <c r="F1532" s="38">
        <v>0</v>
      </c>
      <c r="G1532" s="38" t="s">
        <v>1235</v>
      </c>
      <c r="H1532" s="38">
        <v>4029</v>
      </c>
      <c r="I1532" s="38">
        <v>0</v>
      </c>
      <c r="J1532" s="37"/>
    </row>
    <row r="1533" spans="1:10" ht="27" customHeight="1" outlineLevel="1" x14ac:dyDescent="0.25">
      <c r="A1533" s="9" t="s">
        <v>11</v>
      </c>
      <c r="B1533" s="35" t="s">
        <v>763</v>
      </c>
      <c r="C1533" s="44" t="s">
        <v>1524</v>
      </c>
      <c r="D1533" s="37"/>
      <c r="E1533" s="38" t="s">
        <v>1234</v>
      </c>
      <c r="F1533" s="38">
        <v>0</v>
      </c>
      <c r="G1533" s="38" t="s">
        <v>1235</v>
      </c>
      <c r="H1533" s="38">
        <v>70</v>
      </c>
      <c r="I1533" s="38">
        <v>0</v>
      </c>
      <c r="J1533" s="37"/>
    </row>
    <row r="1534" spans="1:10" ht="27" customHeight="1" outlineLevel="1" x14ac:dyDescent="0.25">
      <c r="A1534" s="9" t="s">
        <v>11</v>
      </c>
      <c r="B1534" s="35" t="s">
        <v>763</v>
      </c>
      <c r="C1534" s="44" t="s">
        <v>1525</v>
      </c>
      <c r="D1534" s="37"/>
      <c r="E1534" s="38" t="s">
        <v>1234</v>
      </c>
      <c r="F1534" s="38">
        <v>0</v>
      </c>
      <c r="G1534" s="38" t="s">
        <v>1235</v>
      </c>
      <c r="H1534" s="38">
        <v>394</v>
      </c>
      <c r="I1534" s="38">
        <v>0</v>
      </c>
      <c r="J1534" s="37"/>
    </row>
    <row r="1535" spans="1:10" ht="27" customHeight="1" outlineLevel="1" x14ac:dyDescent="0.25">
      <c r="A1535" s="9" t="s">
        <v>11</v>
      </c>
      <c r="B1535" s="35" t="s">
        <v>763</v>
      </c>
      <c r="C1535" s="44" t="s">
        <v>1526</v>
      </c>
      <c r="D1535" s="37"/>
      <c r="E1535" s="38" t="s">
        <v>1270</v>
      </c>
      <c r="F1535" s="38">
        <v>0</v>
      </c>
      <c r="G1535" s="38" t="s">
        <v>1235</v>
      </c>
      <c r="H1535" s="38">
        <v>1896</v>
      </c>
      <c r="I1535" s="38">
        <v>0</v>
      </c>
      <c r="J1535" s="37"/>
    </row>
    <row r="1536" spans="1:10" ht="27" customHeight="1" outlineLevel="1" x14ac:dyDescent="0.25">
      <c r="A1536" s="9" t="s">
        <v>11</v>
      </c>
      <c r="B1536" s="35" t="s">
        <v>763</v>
      </c>
      <c r="C1536" s="44" t="s">
        <v>1527</v>
      </c>
      <c r="D1536" s="37"/>
      <c r="E1536" s="38" t="s">
        <v>1270</v>
      </c>
      <c r="F1536" s="38">
        <v>0</v>
      </c>
      <c r="G1536" s="38" t="s">
        <v>1235</v>
      </c>
      <c r="H1536" s="38">
        <v>998</v>
      </c>
      <c r="I1536" s="38">
        <v>0</v>
      </c>
      <c r="J1536" s="37"/>
    </row>
    <row r="1537" spans="1:10" ht="27" customHeight="1" outlineLevel="1" x14ac:dyDescent="0.25">
      <c r="A1537" s="9" t="s">
        <v>11</v>
      </c>
      <c r="B1537" s="35" t="s">
        <v>763</v>
      </c>
      <c r="C1537" s="44" t="s">
        <v>1528</v>
      </c>
      <c r="D1537" s="37"/>
      <c r="E1537" s="38" t="s">
        <v>1234</v>
      </c>
      <c r="F1537" s="38">
        <v>0</v>
      </c>
      <c r="G1537" s="38" t="s">
        <v>1235</v>
      </c>
      <c r="H1537" s="38">
        <v>12897</v>
      </c>
      <c r="I1537" s="38">
        <v>0</v>
      </c>
      <c r="J1537" s="37"/>
    </row>
    <row r="1538" spans="1:10" ht="27" customHeight="1" outlineLevel="1" x14ac:dyDescent="0.25">
      <c r="A1538" s="9" t="s">
        <v>11</v>
      </c>
      <c r="B1538" s="35" t="s">
        <v>763</v>
      </c>
      <c r="C1538" s="39" t="s">
        <v>1529</v>
      </c>
      <c r="D1538" s="37"/>
      <c r="E1538" s="38" t="s">
        <v>1270</v>
      </c>
      <c r="F1538" s="38">
        <v>0</v>
      </c>
      <c r="G1538" s="38" t="s">
        <v>1235</v>
      </c>
      <c r="H1538" s="38">
        <v>673</v>
      </c>
      <c r="I1538" s="38">
        <v>0</v>
      </c>
      <c r="J1538" s="37"/>
    </row>
    <row r="1539" spans="1:10" ht="27" customHeight="1" outlineLevel="1" x14ac:dyDescent="0.25">
      <c r="A1539" s="9" t="s">
        <v>11</v>
      </c>
      <c r="B1539" s="35" t="s">
        <v>763</v>
      </c>
      <c r="C1539" s="44" t="s">
        <v>1530</v>
      </c>
      <c r="D1539" s="37"/>
      <c r="E1539" s="38" t="s">
        <v>1234</v>
      </c>
      <c r="F1539" s="38">
        <v>0</v>
      </c>
      <c r="G1539" s="38" t="s">
        <v>1235</v>
      </c>
      <c r="H1539" s="38">
        <v>401</v>
      </c>
      <c r="I1539" s="38">
        <v>0</v>
      </c>
      <c r="J1539" s="37"/>
    </row>
    <row r="1540" spans="1:10" ht="27" customHeight="1" outlineLevel="1" x14ac:dyDescent="0.25">
      <c r="A1540" s="9" t="s">
        <v>11</v>
      </c>
      <c r="B1540" s="35" t="s">
        <v>763</v>
      </c>
      <c r="C1540" s="44" t="s">
        <v>1531</v>
      </c>
      <c r="D1540" s="37"/>
      <c r="E1540" s="38" t="s">
        <v>1234</v>
      </c>
      <c r="F1540" s="38">
        <v>0</v>
      </c>
      <c r="G1540" s="38" t="s">
        <v>1235</v>
      </c>
      <c r="H1540" s="38">
        <v>281</v>
      </c>
      <c r="I1540" s="38">
        <v>0</v>
      </c>
      <c r="J1540" s="37"/>
    </row>
    <row r="1541" spans="1:10" ht="27" customHeight="1" outlineLevel="1" x14ac:dyDescent="0.25">
      <c r="A1541" s="9" t="s">
        <v>11</v>
      </c>
      <c r="B1541" s="35" t="s">
        <v>763</v>
      </c>
      <c r="C1541" s="44" t="s">
        <v>1532</v>
      </c>
      <c r="D1541" s="37"/>
      <c r="E1541" s="38" t="s">
        <v>1234</v>
      </c>
      <c r="F1541" s="38">
        <v>0</v>
      </c>
      <c r="G1541" s="38" t="s">
        <v>1235</v>
      </c>
      <c r="H1541" s="38">
        <v>249</v>
      </c>
      <c r="I1541" s="38">
        <v>0</v>
      </c>
      <c r="J1541" s="37"/>
    </row>
    <row r="1542" spans="1:10" ht="27" customHeight="1" outlineLevel="1" x14ac:dyDescent="0.25">
      <c r="A1542" s="9" t="s">
        <v>11</v>
      </c>
      <c r="B1542" s="35" t="s">
        <v>763</v>
      </c>
      <c r="C1542" s="44" t="s">
        <v>1533</v>
      </c>
      <c r="D1542" s="37"/>
      <c r="E1542" s="38" t="s">
        <v>1234</v>
      </c>
      <c r="F1542" s="38">
        <v>0</v>
      </c>
      <c r="G1542" s="38" t="s">
        <v>1235</v>
      </c>
      <c r="H1542" s="38">
        <v>221</v>
      </c>
      <c r="I1542" s="38">
        <v>0</v>
      </c>
      <c r="J1542" s="37"/>
    </row>
    <row r="1543" spans="1:10" ht="27" customHeight="1" outlineLevel="1" x14ac:dyDescent="0.25">
      <c r="A1543" s="9" t="s">
        <v>11</v>
      </c>
      <c r="B1543" s="35" t="s">
        <v>763</v>
      </c>
      <c r="C1543" s="44" t="s">
        <v>1534</v>
      </c>
      <c r="D1543" s="37"/>
      <c r="E1543" s="38" t="s">
        <v>1234</v>
      </c>
      <c r="F1543" s="38">
        <v>0</v>
      </c>
      <c r="G1543" s="38" t="s">
        <v>1235</v>
      </c>
      <c r="H1543" s="38">
        <v>206</v>
      </c>
      <c r="I1543" s="38">
        <v>0</v>
      </c>
      <c r="J1543" s="37"/>
    </row>
    <row r="1544" spans="1:10" ht="27" customHeight="1" outlineLevel="1" x14ac:dyDescent="0.25">
      <c r="A1544" s="9" t="s">
        <v>11</v>
      </c>
      <c r="B1544" s="35" t="s">
        <v>763</v>
      </c>
      <c r="C1544" s="39" t="s">
        <v>1535</v>
      </c>
      <c r="D1544" s="37"/>
      <c r="E1544" s="38" t="s">
        <v>1243</v>
      </c>
      <c r="F1544" s="38">
        <v>0</v>
      </c>
      <c r="G1544" s="38" t="s">
        <v>1235</v>
      </c>
      <c r="H1544" s="38">
        <v>1473</v>
      </c>
      <c r="I1544" s="38">
        <v>0</v>
      </c>
      <c r="J1544" s="37"/>
    </row>
    <row r="1545" spans="1:10" ht="27" customHeight="1" outlineLevel="1" x14ac:dyDescent="0.25">
      <c r="A1545" s="9" t="s">
        <v>11</v>
      </c>
      <c r="B1545" s="35" t="s">
        <v>763</v>
      </c>
      <c r="C1545" s="44" t="s">
        <v>1536</v>
      </c>
      <c r="D1545" s="37"/>
      <c r="E1545" s="38" t="s">
        <v>1270</v>
      </c>
      <c r="F1545" s="38">
        <v>0</v>
      </c>
      <c r="G1545" s="38" t="s">
        <v>1235</v>
      </c>
      <c r="H1545" s="38">
        <v>2902</v>
      </c>
      <c r="I1545" s="38">
        <v>0</v>
      </c>
      <c r="J1545" s="37"/>
    </row>
    <row r="1546" spans="1:10" ht="27" customHeight="1" outlineLevel="1" x14ac:dyDescent="0.25">
      <c r="A1546" s="9" t="s">
        <v>11</v>
      </c>
      <c r="B1546" s="35" t="s">
        <v>763</v>
      </c>
      <c r="C1546" s="39" t="s">
        <v>1537</v>
      </c>
      <c r="D1546" s="37"/>
      <c r="E1546" s="38" t="s">
        <v>1270</v>
      </c>
      <c r="F1546" s="38">
        <v>0</v>
      </c>
      <c r="G1546" s="38" t="s">
        <v>1235</v>
      </c>
      <c r="H1546" s="38">
        <v>1431</v>
      </c>
      <c r="I1546" s="38">
        <v>0</v>
      </c>
      <c r="J1546" s="37"/>
    </row>
    <row r="1547" spans="1:10" ht="27" customHeight="1" outlineLevel="1" x14ac:dyDescent="0.25">
      <c r="A1547" s="9" t="s">
        <v>11</v>
      </c>
      <c r="B1547" s="35" t="s">
        <v>763</v>
      </c>
      <c r="C1547" s="44" t="s">
        <v>1538</v>
      </c>
      <c r="D1547" s="37"/>
      <c r="E1547" s="38" t="s">
        <v>1234</v>
      </c>
      <c r="F1547" s="38">
        <v>0</v>
      </c>
      <c r="G1547" s="38" t="s">
        <v>1235</v>
      </c>
      <c r="H1547" s="38">
        <v>951</v>
      </c>
      <c r="I1547" s="38">
        <v>0</v>
      </c>
      <c r="J1547" s="37"/>
    </row>
    <row r="1548" spans="1:10" ht="27" customHeight="1" x14ac:dyDescent="0.25">
      <c r="A1548" s="9">
        <v>2</v>
      </c>
      <c r="B1548" s="62" t="s">
        <v>765</v>
      </c>
      <c r="C1548" s="31" t="s">
        <v>766</v>
      </c>
      <c r="D1548" s="40"/>
      <c r="E1548" s="32" t="s">
        <v>762</v>
      </c>
      <c r="F1548" s="33" t="s">
        <v>1231</v>
      </c>
      <c r="G1548" s="34">
        <v>22000</v>
      </c>
      <c r="H1548" s="34">
        <v>32120</v>
      </c>
      <c r="I1548" s="43"/>
      <c r="J1548" s="34">
        <v>0</v>
      </c>
    </row>
    <row r="1549" spans="1:10" ht="27" customHeight="1" outlineLevel="1" x14ac:dyDescent="0.25">
      <c r="A1549" s="9" t="s">
        <v>11</v>
      </c>
      <c r="B1549" s="35" t="s">
        <v>765</v>
      </c>
      <c r="C1549" s="44" t="s">
        <v>1523</v>
      </c>
      <c r="D1549" s="37"/>
      <c r="E1549" s="38" t="s">
        <v>1270</v>
      </c>
      <c r="F1549" s="38">
        <v>0</v>
      </c>
      <c r="G1549" s="38" t="s">
        <v>1235</v>
      </c>
      <c r="H1549" s="38">
        <v>4029</v>
      </c>
      <c r="I1549" s="38">
        <v>0</v>
      </c>
      <c r="J1549" s="37"/>
    </row>
    <row r="1550" spans="1:10" ht="27" customHeight="1" outlineLevel="1" x14ac:dyDescent="0.25">
      <c r="A1550" s="9" t="s">
        <v>11</v>
      </c>
      <c r="B1550" s="35" t="s">
        <v>765</v>
      </c>
      <c r="C1550" s="44" t="s">
        <v>1539</v>
      </c>
      <c r="D1550" s="37"/>
      <c r="E1550" s="38" t="s">
        <v>1234</v>
      </c>
      <c r="F1550" s="38">
        <v>0</v>
      </c>
      <c r="G1550" s="38" t="s">
        <v>1235</v>
      </c>
      <c r="H1550" s="38">
        <v>3643</v>
      </c>
      <c r="I1550" s="38">
        <v>0</v>
      </c>
      <c r="J1550" s="37"/>
    </row>
    <row r="1551" spans="1:10" ht="27" customHeight="1" outlineLevel="1" x14ac:dyDescent="0.25">
      <c r="A1551" s="9" t="s">
        <v>11</v>
      </c>
      <c r="B1551" s="35" t="s">
        <v>765</v>
      </c>
      <c r="C1551" s="44" t="s">
        <v>1524</v>
      </c>
      <c r="D1551" s="37"/>
      <c r="E1551" s="38" t="s">
        <v>1234</v>
      </c>
      <c r="F1551" s="38">
        <v>0</v>
      </c>
      <c r="G1551" s="38" t="s">
        <v>1235</v>
      </c>
      <c r="H1551" s="38">
        <v>70</v>
      </c>
      <c r="I1551" s="38">
        <v>0</v>
      </c>
      <c r="J1551" s="37"/>
    </row>
    <row r="1552" spans="1:10" ht="27" customHeight="1" outlineLevel="1" x14ac:dyDescent="0.25">
      <c r="A1552" s="9" t="s">
        <v>11</v>
      </c>
      <c r="B1552" s="35" t="s">
        <v>765</v>
      </c>
      <c r="C1552" s="44" t="s">
        <v>1525</v>
      </c>
      <c r="D1552" s="37"/>
      <c r="E1552" s="38" t="s">
        <v>1234</v>
      </c>
      <c r="F1552" s="38">
        <v>0</v>
      </c>
      <c r="G1552" s="38" t="s">
        <v>1235</v>
      </c>
      <c r="H1552" s="38">
        <v>394</v>
      </c>
      <c r="I1552" s="38">
        <v>0</v>
      </c>
      <c r="J1552" s="37"/>
    </row>
    <row r="1553" spans="1:10" ht="27" customHeight="1" outlineLevel="1" x14ac:dyDescent="0.25">
      <c r="A1553" s="9" t="s">
        <v>11</v>
      </c>
      <c r="B1553" s="35" t="s">
        <v>765</v>
      </c>
      <c r="C1553" s="44" t="s">
        <v>1526</v>
      </c>
      <c r="D1553" s="37"/>
      <c r="E1553" s="38" t="s">
        <v>1270</v>
      </c>
      <c r="F1553" s="38">
        <v>0</v>
      </c>
      <c r="G1553" s="38" t="s">
        <v>1235</v>
      </c>
      <c r="H1553" s="38">
        <v>1896</v>
      </c>
      <c r="I1553" s="38">
        <v>0</v>
      </c>
      <c r="J1553" s="37"/>
    </row>
    <row r="1554" spans="1:10" ht="27" customHeight="1" outlineLevel="1" x14ac:dyDescent="0.25">
      <c r="A1554" s="9" t="s">
        <v>11</v>
      </c>
      <c r="B1554" s="35" t="s">
        <v>765</v>
      </c>
      <c r="C1554" s="44" t="s">
        <v>1527</v>
      </c>
      <c r="D1554" s="37"/>
      <c r="E1554" s="38" t="s">
        <v>1270</v>
      </c>
      <c r="F1554" s="38">
        <v>0</v>
      </c>
      <c r="G1554" s="38" t="s">
        <v>1235</v>
      </c>
      <c r="H1554" s="38">
        <v>998</v>
      </c>
      <c r="I1554" s="38">
        <v>0</v>
      </c>
      <c r="J1554" s="37"/>
    </row>
    <row r="1555" spans="1:10" ht="27" customHeight="1" outlineLevel="1" x14ac:dyDescent="0.25">
      <c r="A1555" s="9" t="s">
        <v>11</v>
      </c>
      <c r="B1555" s="35" t="s">
        <v>765</v>
      </c>
      <c r="C1555" s="39" t="s">
        <v>1540</v>
      </c>
      <c r="D1555" s="37"/>
      <c r="E1555" s="38" t="s">
        <v>1270</v>
      </c>
      <c r="F1555" s="38">
        <v>0</v>
      </c>
      <c r="G1555" s="38" t="s">
        <v>1235</v>
      </c>
      <c r="H1555" s="38">
        <v>5302</v>
      </c>
      <c r="I1555" s="38">
        <v>0</v>
      </c>
      <c r="J1555" s="37"/>
    </row>
    <row r="1556" spans="1:10" ht="27" customHeight="1" outlineLevel="1" x14ac:dyDescent="0.25">
      <c r="A1556" s="9" t="s">
        <v>11</v>
      </c>
      <c r="B1556" s="35" t="s">
        <v>765</v>
      </c>
      <c r="C1556" s="39" t="s">
        <v>1541</v>
      </c>
      <c r="D1556" s="37"/>
      <c r="E1556" s="38" t="s">
        <v>1270</v>
      </c>
      <c r="F1556" s="38">
        <v>0</v>
      </c>
      <c r="G1556" s="38" t="s">
        <v>1235</v>
      </c>
      <c r="H1556" s="38">
        <v>8853</v>
      </c>
      <c r="I1556" s="38">
        <v>0</v>
      </c>
      <c r="J1556" s="37"/>
    </row>
    <row r="1557" spans="1:10" ht="27" customHeight="1" outlineLevel="1" x14ac:dyDescent="0.25">
      <c r="A1557" s="9" t="s">
        <v>11</v>
      </c>
      <c r="B1557" s="35" t="s">
        <v>765</v>
      </c>
      <c r="C1557" s="44" t="s">
        <v>1530</v>
      </c>
      <c r="D1557" s="37"/>
      <c r="E1557" s="38" t="s">
        <v>1234</v>
      </c>
      <c r="F1557" s="38">
        <v>0</v>
      </c>
      <c r="G1557" s="38" t="s">
        <v>1235</v>
      </c>
      <c r="H1557" s="38">
        <v>401</v>
      </c>
      <c r="I1557" s="38">
        <v>0</v>
      </c>
      <c r="J1557" s="37"/>
    </row>
    <row r="1558" spans="1:10" ht="27" customHeight="1" outlineLevel="1" x14ac:dyDescent="0.25">
      <c r="A1558" s="9" t="s">
        <v>11</v>
      </c>
      <c r="B1558" s="35" t="s">
        <v>765</v>
      </c>
      <c r="C1558" s="44" t="s">
        <v>1531</v>
      </c>
      <c r="D1558" s="37"/>
      <c r="E1558" s="38" t="s">
        <v>1234</v>
      </c>
      <c r="F1558" s="38">
        <v>0</v>
      </c>
      <c r="G1558" s="38" t="s">
        <v>1235</v>
      </c>
      <c r="H1558" s="38">
        <v>281</v>
      </c>
      <c r="I1558" s="38">
        <v>0</v>
      </c>
      <c r="J1558" s="37"/>
    </row>
    <row r="1559" spans="1:10" ht="27" customHeight="1" outlineLevel="1" x14ac:dyDescent="0.25">
      <c r="A1559" s="9" t="s">
        <v>11</v>
      </c>
      <c r="B1559" s="35" t="s">
        <v>765</v>
      </c>
      <c r="C1559" s="44" t="s">
        <v>1532</v>
      </c>
      <c r="D1559" s="37"/>
      <c r="E1559" s="38" t="s">
        <v>1234</v>
      </c>
      <c r="F1559" s="38">
        <v>0</v>
      </c>
      <c r="G1559" s="38" t="s">
        <v>1235</v>
      </c>
      <c r="H1559" s="38">
        <v>249</v>
      </c>
      <c r="I1559" s="38">
        <v>0</v>
      </c>
      <c r="J1559" s="37"/>
    </row>
    <row r="1560" spans="1:10" ht="27" customHeight="1" outlineLevel="1" x14ac:dyDescent="0.25">
      <c r="A1560" s="9" t="s">
        <v>11</v>
      </c>
      <c r="B1560" s="35" t="s">
        <v>765</v>
      </c>
      <c r="C1560" s="44" t="s">
        <v>1533</v>
      </c>
      <c r="D1560" s="37"/>
      <c r="E1560" s="38" t="s">
        <v>1234</v>
      </c>
      <c r="F1560" s="38">
        <v>0</v>
      </c>
      <c r="G1560" s="38" t="s">
        <v>1235</v>
      </c>
      <c r="H1560" s="38">
        <v>221</v>
      </c>
      <c r="I1560" s="38">
        <v>0</v>
      </c>
      <c r="J1560" s="37"/>
    </row>
    <row r="1561" spans="1:10" ht="27" customHeight="1" outlineLevel="1" x14ac:dyDescent="0.25">
      <c r="A1561" s="9" t="s">
        <v>11</v>
      </c>
      <c r="B1561" s="35" t="s">
        <v>765</v>
      </c>
      <c r="C1561" s="44" t="s">
        <v>1534</v>
      </c>
      <c r="D1561" s="37"/>
      <c r="E1561" s="38" t="s">
        <v>1234</v>
      </c>
      <c r="F1561" s="38">
        <v>0</v>
      </c>
      <c r="G1561" s="38" t="s">
        <v>1235</v>
      </c>
      <c r="H1561" s="38">
        <v>206</v>
      </c>
      <c r="I1561" s="38">
        <v>0</v>
      </c>
      <c r="J1561" s="37"/>
    </row>
    <row r="1562" spans="1:10" ht="27" customHeight="1" outlineLevel="1" x14ac:dyDescent="0.25">
      <c r="A1562" s="9" t="s">
        <v>11</v>
      </c>
      <c r="B1562" s="35" t="s">
        <v>765</v>
      </c>
      <c r="C1562" s="39" t="s">
        <v>1535</v>
      </c>
      <c r="D1562" s="37"/>
      <c r="E1562" s="38" t="s">
        <v>1243</v>
      </c>
      <c r="F1562" s="38">
        <v>0</v>
      </c>
      <c r="G1562" s="38" t="s">
        <v>1235</v>
      </c>
      <c r="H1562" s="38">
        <v>1473</v>
      </c>
      <c r="I1562" s="38">
        <v>0</v>
      </c>
      <c r="J1562" s="37"/>
    </row>
    <row r="1563" spans="1:10" ht="27" customHeight="1" outlineLevel="1" x14ac:dyDescent="0.25">
      <c r="A1563" s="9" t="s">
        <v>11</v>
      </c>
      <c r="B1563" s="35" t="s">
        <v>765</v>
      </c>
      <c r="C1563" s="44" t="s">
        <v>1542</v>
      </c>
      <c r="D1563" s="37"/>
      <c r="E1563" s="38" t="s">
        <v>1243</v>
      </c>
      <c r="F1563" s="38">
        <v>0</v>
      </c>
      <c r="G1563" s="38" t="s">
        <v>1235</v>
      </c>
      <c r="H1563" s="38">
        <v>21999</v>
      </c>
      <c r="I1563" s="38">
        <v>0</v>
      </c>
      <c r="J1563" s="37"/>
    </row>
    <row r="1564" spans="1:10" ht="27" customHeight="1" outlineLevel="1" x14ac:dyDescent="0.25">
      <c r="A1564" s="9" t="s">
        <v>11</v>
      </c>
      <c r="B1564" s="35" t="s">
        <v>765</v>
      </c>
      <c r="C1564" s="44" t="s">
        <v>1536</v>
      </c>
      <c r="D1564" s="37"/>
      <c r="E1564" s="38" t="s">
        <v>1270</v>
      </c>
      <c r="F1564" s="38">
        <v>0</v>
      </c>
      <c r="G1564" s="38" t="s">
        <v>1235</v>
      </c>
      <c r="H1564" s="38">
        <v>2902</v>
      </c>
      <c r="I1564" s="38">
        <v>0</v>
      </c>
      <c r="J1564" s="37"/>
    </row>
    <row r="1565" spans="1:10" ht="27" customHeight="1" outlineLevel="1" x14ac:dyDescent="0.25">
      <c r="A1565" s="9" t="s">
        <v>11</v>
      </c>
      <c r="B1565" s="35" t="s">
        <v>765</v>
      </c>
      <c r="C1565" s="39" t="s">
        <v>1537</v>
      </c>
      <c r="D1565" s="37"/>
      <c r="E1565" s="38" t="s">
        <v>1270</v>
      </c>
      <c r="F1565" s="38">
        <v>0</v>
      </c>
      <c r="G1565" s="38" t="s">
        <v>1235</v>
      </c>
      <c r="H1565" s="38">
        <v>1431</v>
      </c>
      <c r="I1565" s="38">
        <v>0</v>
      </c>
      <c r="J1565" s="37"/>
    </row>
    <row r="1566" spans="1:10" ht="27" customHeight="1" outlineLevel="1" x14ac:dyDescent="0.25">
      <c r="A1566" s="9" t="s">
        <v>11</v>
      </c>
      <c r="B1566" s="35" t="s">
        <v>765</v>
      </c>
      <c r="C1566" s="44" t="s">
        <v>1538</v>
      </c>
      <c r="D1566" s="37"/>
      <c r="E1566" s="38" t="s">
        <v>1234</v>
      </c>
      <c r="F1566" s="38">
        <v>0</v>
      </c>
      <c r="G1566" s="38" t="s">
        <v>1235</v>
      </c>
      <c r="H1566" s="38">
        <v>951</v>
      </c>
      <c r="I1566" s="38">
        <v>0</v>
      </c>
      <c r="J1566" s="37"/>
    </row>
    <row r="1567" spans="1:10" ht="27" customHeight="1" outlineLevel="1" x14ac:dyDescent="0.25">
      <c r="A1567" s="9" t="s">
        <v>11</v>
      </c>
      <c r="B1567" s="35" t="s">
        <v>765</v>
      </c>
      <c r="C1567" s="44" t="s">
        <v>1543</v>
      </c>
      <c r="D1567" s="37"/>
      <c r="E1567" s="38" t="s">
        <v>1243</v>
      </c>
      <c r="F1567" s="38">
        <v>0</v>
      </c>
      <c r="G1567" s="38" t="s">
        <v>1235</v>
      </c>
      <c r="H1567" s="38">
        <v>606</v>
      </c>
      <c r="I1567" s="38">
        <v>0</v>
      </c>
      <c r="J1567" s="37"/>
    </row>
    <row r="1568" spans="1:10" ht="27" customHeight="1" outlineLevel="1" x14ac:dyDescent="0.25">
      <c r="A1568" s="9" t="s">
        <v>11</v>
      </c>
      <c r="B1568" s="35" t="s">
        <v>765</v>
      </c>
      <c r="C1568" s="44" t="s">
        <v>1544</v>
      </c>
      <c r="D1568" s="37"/>
      <c r="E1568" s="38" t="s">
        <v>1234</v>
      </c>
      <c r="F1568" s="38">
        <v>0</v>
      </c>
      <c r="G1568" s="38" t="s">
        <v>1235</v>
      </c>
      <c r="H1568" s="38">
        <v>280</v>
      </c>
      <c r="I1568" s="38">
        <v>0</v>
      </c>
      <c r="J1568" s="37"/>
    </row>
    <row r="1569" spans="1:10" ht="27" customHeight="1" outlineLevel="1" x14ac:dyDescent="0.25">
      <c r="A1569" s="9" t="s">
        <v>11</v>
      </c>
      <c r="B1569" s="35" t="s">
        <v>765</v>
      </c>
      <c r="C1569" s="44" t="s">
        <v>1545</v>
      </c>
      <c r="D1569" s="37"/>
      <c r="E1569" s="38" t="s">
        <v>1234</v>
      </c>
      <c r="F1569" s="38">
        <v>0</v>
      </c>
      <c r="G1569" s="38" t="s">
        <v>1235</v>
      </c>
      <c r="H1569" s="38">
        <v>339</v>
      </c>
      <c r="I1569" s="38">
        <v>0</v>
      </c>
      <c r="J1569" s="37"/>
    </row>
    <row r="1570" spans="1:10" ht="27" customHeight="1" x14ac:dyDescent="0.25">
      <c r="A1570" s="9">
        <v>2</v>
      </c>
      <c r="B1570" s="62" t="s">
        <v>767</v>
      </c>
      <c r="C1570" s="31" t="s">
        <v>768</v>
      </c>
      <c r="D1570" s="40"/>
      <c r="E1570" s="32" t="s">
        <v>762</v>
      </c>
      <c r="F1570" s="33">
        <v>1</v>
      </c>
      <c r="G1570" s="34">
        <v>1000</v>
      </c>
      <c r="H1570" s="34">
        <v>1460</v>
      </c>
      <c r="I1570" s="43"/>
      <c r="J1570" s="34">
        <v>1460</v>
      </c>
    </row>
    <row r="1571" spans="1:10" ht="27" customHeight="1" outlineLevel="1" x14ac:dyDescent="0.25">
      <c r="A1571" s="9" t="s">
        <v>11</v>
      </c>
      <c r="B1571" s="35" t="s">
        <v>767</v>
      </c>
      <c r="C1571" s="44" t="s">
        <v>1546</v>
      </c>
      <c r="D1571" s="37"/>
      <c r="E1571" s="38" t="s">
        <v>1304</v>
      </c>
      <c r="F1571" s="38">
        <v>2.1</v>
      </c>
      <c r="G1571" s="38" t="s">
        <v>1235</v>
      </c>
      <c r="H1571" s="38">
        <v>3352</v>
      </c>
      <c r="I1571" s="38">
        <v>7039.2000000000007</v>
      </c>
      <c r="J1571" s="37"/>
    </row>
    <row r="1572" spans="1:10" ht="27" customHeight="1" outlineLevel="1" x14ac:dyDescent="0.25">
      <c r="A1572" s="9" t="s">
        <v>11</v>
      </c>
      <c r="B1572" s="35" t="s">
        <v>767</v>
      </c>
      <c r="C1572" s="44" t="s">
        <v>1368</v>
      </c>
      <c r="D1572" s="37"/>
      <c r="E1572" s="38" t="s">
        <v>1234</v>
      </c>
      <c r="F1572" s="38">
        <v>1</v>
      </c>
      <c r="G1572" s="38" t="s">
        <v>1235</v>
      </c>
      <c r="H1572" s="38">
        <v>620</v>
      </c>
      <c r="I1572" s="38">
        <v>620</v>
      </c>
      <c r="J1572" s="37"/>
    </row>
    <row r="1573" spans="1:10" ht="27" customHeight="1" outlineLevel="1" x14ac:dyDescent="0.25">
      <c r="A1573" s="9" t="s">
        <v>11</v>
      </c>
      <c r="B1573" s="35" t="s">
        <v>767</v>
      </c>
      <c r="C1573" s="44" t="s">
        <v>1547</v>
      </c>
      <c r="D1573" s="37"/>
      <c r="E1573" s="38" t="s">
        <v>1234</v>
      </c>
      <c r="F1573" s="38">
        <v>1</v>
      </c>
      <c r="G1573" s="38" t="s">
        <v>1235</v>
      </c>
      <c r="H1573" s="38">
        <v>18</v>
      </c>
      <c r="I1573" s="38">
        <v>18</v>
      </c>
      <c r="J1573" s="37"/>
    </row>
    <row r="1574" spans="1:10" ht="27" customHeight="1" outlineLevel="1" x14ac:dyDescent="0.25">
      <c r="A1574" s="9" t="s">
        <v>11</v>
      </c>
      <c r="B1574" s="35" t="s">
        <v>767</v>
      </c>
      <c r="C1574" s="44" t="s">
        <v>1241</v>
      </c>
      <c r="D1574" s="37"/>
      <c r="E1574" s="38" t="s">
        <v>1234</v>
      </c>
      <c r="F1574" s="38">
        <v>7.0000000000000001E-3</v>
      </c>
      <c r="G1574" s="38" t="s">
        <v>1235</v>
      </c>
      <c r="H1574" s="38">
        <v>30</v>
      </c>
      <c r="I1574" s="38">
        <v>0.21</v>
      </c>
      <c r="J1574" s="37"/>
    </row>
    <row r="1575" spans="1:10" ht="27" customHeight="1" outlineLevel="1" x14ac:dyDescent="0.25">
      <c r="A1575" s="9" t="s">
        <v>11</v>
      </c>
      <c r="B1575" s="35" t="s">
        <v>767</v>
      </c>
      <c r="C1575" s="39" t="s">
        <v>1548</v>
      </c>
      <c r="D1575" s="37"/>
      <c r="E1575" s="38" t="s">
        <v>1234</v>
      </c>
      <c r="F1575" s="38">
        <v>0.2</v>
      </c>
      <c r="G1575" s="38" t="s">
        <v>1235</v>
      </c>
      <c r="H1575" s="38">
        <v>473</v>
      </c>
      <c r="I1575" s="38">
        <v>94.600000000000009</v>
      </c>
      <c r="J1575" s="37"/>
    </row>
    <row r="1576" spans="1:10" ht="27" customHeight="1" x14ac:dyDescent="0.25">
      <c r="A1576" s="9">
        <v>2</v>
      </c>
      <c r="B1576" s="62" t="s">
        <v>769</v>
      </c>
      <c r="C1576" s="31" t="s">
        <v>770</v>
      </c>
      <c r="D1576" s="40"/>
      <c r="E1576" s="32" t="s">
        <v>28</v>
      </c>
      <c r="F1576" s="33">
        <v>1</v>
      </c>
      <c r="G1576" s="34">
        <v>980</v>
      </c>
      <c r="H1576" s="34">
        <v>1431</v>
      </c>
      <c r="I1576" s="43"/>
      <c r="J1576" s="34">
        <v>1431</v>
      </c>
    </row>
    <row r="1577" spans="1:10" ht="27" customHeight="1" x14ac:dyDescent="0.25">
      <c r="A1577" s="9">
        <v>2</v>
      </c>
      <c r="B1577" s="62" t="s">
        <v>771</v>
      </c>
      <c r="C1577" s="31" t="s">
        <v>772</v>
      </c>
      <c r="D1577" s="40"/>
      <c r="E1577" s="32" t="s">
        <v>28</v>
      </c>
      <c r="F1577" s="33" t="s">
        <v>1231</v>
      </c>
      <c r="G1577" s="34">
        <v>4500</v>
      </c>
      <c r="H1577" s="34">
        <v>6570</v>
      </c>
      <c r="I1577" s="43"/>
      <c r="J1577" s="34">
        <v>0</v>
      </c>
    </row>
    <row r="1578" spans="1:10" ht="27" customHeight="1" x14ac:dyDescent="0.25">
      <c r="A1578" s="9">
        <v>2</v>
      </c>
      <c r="B1578" s="62" t="s">
        <v>773</v>
      </c>
      <c r="C1578" s="31" t="s">
        <v>774</v>
      </c>
      <c r="D1578" s="40"/>
      <c r="E1578" s="32" t="s">
        <v>31</v>
      </c>
      <c r="F1578" s="33" t="s">
        <v>1231</v>
      </c>
      <c r="G1578" s="34">
        <v>650</v>
      </c>
      <c r="H1578" s="34">
        <v>949</v>
      </c>
      <c r="I1578" s="43"/>
      <c r="J1578" s="34">
        <v>0</v>
      </c>
    </row>
    <row r="1579" spans="1:10" ht="27" customHeight="1" x14ac:dyDescent="0.25">
      <c r="A1579" s="9">
        <v>2</v>
      </c>
      <c r="B1579" s="62" t="s">
        <v>775</v>
      </c>
      <c r="C1579" s="31" t="s">
        <v>776</v>
      </c>
      <c r="D1579" s="40"/>
      <c r="E1579" s="32" t="s">
        <v>28</v>
      </c>
      <c r="F1579" s="33" t="s">
        <v>1231</v>
      </c>
      <c r="G1579" s="34">
        <v>2475</v>
      </c>
      <c r="H1579" s="34">
        <v>3614</v>
      </c>
      <c r="I1579" s="43"/>
      <c r="J1579" s="34">
        <v>0</v>
      </c>
    </row>
    <row r="1580" spans="1:10" ht="27" customHeight="1" x14ac:dyDescent="0.25">
      <c r="A1580" s="9">
        <v>2</v>
      </c>
      <c r="B1580" s="62" t="s">
        <v>777</v>
      </c>
      <c r="C1580" s="31" t="s">
        <v>778</v>
      </c>
      <c r="D1580" s="40"/>
      <c r="E1580" s="32" t="s">
        <v>28</v>
      </c>
      <c r="F1580" s="33" t="s">
        <v>1231</v>
      </c>
      <c r="G1580" s="34">
        <v>3150</v>
      </c>
      <c r="H1580" s="34">
        <v>4599</v>
      </c>
      <c r="I1580" s="43"/>
      <c r="J1580" s="34">
        <v>0</v>
      </c>
    </row>
    <row r="1581" spans="1:10" ht="27" customHeight="1" x14ac:dyDescent="0.25">
      <c r="A1581" s="9">
        <v>2</v>
      </c>
      <c r="B1581" s="62" t="s">
        <v>779</v>
      </c>
      <c r="C1581" s="31" t="s">
        <v>780</v>
      </c>
      <c r="D1581" s="40"/>
      <c r="E1581" s="32" t="s">
        <v>28</v>
      </c>
      <c r="F1581" s="33" t="s">
        <v>1231</v>
      </c>
      <c r="G1581" s="34">
        <v>3600</v>
      </c>
      <c r="H1581" s="34">
        <v>5256</v>
      </c>
      <c r="I1581" s="43"/>
      <c r="J1581" s="34">
        <v>0</v>
      </c>
    </row>
    <row r="1582" spans="1:10" ht="27" customHeight="1" x14ac:dyDescent="0.25">
      <c r="A1582" s="9">
        <v>2</v>
      </c>
      <c r="B1582" s="62" t="s">
        <v>781</v>
      </c>
      <c r="C1582" s="31" t="s">
        <v>782</v>
      </c>
      <c r="D1582" s="40"/>
      <c r="E1582" s="32" t="s">
        <v>783</v>
      </c>
      <c r="F1582" s="33" t="s">
        <v>1231</v>
      </c>
      <c r="G1582" s="34">
        <v>2250</v>
      </c>
      <c r="H1582" s="34">
        <v>3285</v>
      </c>
      <c r="I1582" s="43"/>
      <c r="J1582" s="34">
        <v>0</v>
      </c>
    </row>
    <row r="1583" spans="1:10" ht="27" customHeight="1" x14ac:dyDescent="0.25">
      <c r="A1583" s="9">
        <v>2</v>
      </c>
      <c r="B1583" s="62" t="s">
        <v>784</v>
      </c>
      <c r="C1583" s="31" t="s">
        <v>785</v>
      </c>
      <c r="D1583" s="40"/>
      <c r="E1583" s="32" t="s">
        <v>28</v>
      </c>
      <c r="F1583" s="33" t="s">
        <v>1231</v>
      </c>
      <c r="G1583" s="34">
        <v>220</v>
      </c>
      <c r="H1583" s="34">
        <v>321</v>
      </c>
      <c r="I1583" s="43"/>
      <c r="J1583" s="34">
        <v>0</v>
      </c>
    </row>
    <row r="1584" spans="1:10" ht="27" customHeight="1" x14ac:dyDescent="0.25">
      <c r="A1584" s="9">
        <v>2</v>
      </c>
      <c r="B1584" s="62" t="s">
        <v>786</v>
      </c>
      <c r="C1584" s="31" t="s">
        <v>787</v>
      </c>
      <c r="D1584" s="40"/>
      <c r="E1584" s="32" t="s">
        <v>28</v>
      </c>
      <c r="F1584" s="33">
        <v>2</v>
      </c>
      <c r="G1584" s="34">
        <v>417</v>
      </c>
      <c r="H1584" s="34">
        <v>609</v>
      </c>
      <c r="I1584" s="43"/>
      <c r="J1584" s="34">
        <v>1218</v>
      </c>
    </row>
    <row r="1585" spans="1:10" ht="27" customHeight="1" x14ac:dyDescent="0.25">
      <c r="A1585" s="9">
        <v>2</v>
      </c>
      <c r="B1585" s="62" t="s">
        <v>788</v>
      </c>
      <c r="C1585" s="31" t="s">
        <v>789</v>
      </c>
      <c r="D1585" s="40"/>
      <c r="E1585" s="32" t="s">
        <v>747</v>
      </c>
      <c r="F1585" s="33">
        <v>15</v>
      </c>
      <c r="G1585" s="34">
        <v>300</v>
      </c>
      <c r="H1585" s="34">
        <v>438</v>
      </c>
      <c r="I1585" s="43"/>
      <c r="J1585" s="34">
        <v>6570</v>
      </c>
    </row>
    <row r="1586" spans="1:10" ht="27" customHeight="1" outlineLevel="1" x14ac:dyDescent="0.25">
      <c r="A1586" s="9" t="s">
        <v>11</v>
      </c>
      <c r="B1586" s="35" t="s">
        <v>788</v>
      </c>
      <c r="C1586" s="44" t="s">
        <v>1523</v>
      </c>
      <c r="D1586" s="37"/>
      <c r="E1586" s="38" t="s">
        <v>1270</v>
      </c>
      <c r="F1586" s="38">
        <v>15</v>
      </c>
      <c r="G1586" s="38" t="s">
        <v>1235</v>
      </c>
      <c r="H1586" s="38">
        <v>4029</v>
      </c>
      <c r="I1586" s="38">
        <v>60435</v>
      </c>
      <c r="J1586" s="37"/>
    </row>
    <row r="1587" spans="1:10" ht="27" customHeight="1" outlineLevel="1" x14ac:dyDescent="0.25">
      <c r="A1587" s="9" t="s">
        <v>11</v>
      </c>
      <c r="B1587" s="35" t="s">
        <v>788</v>
      </c>
      <c r="C1587" s="44" t="s">
        <v>1526</v>
      </c>
      <c r="D1587" s="37"/>
      <c r="E1587" s="38" t="s">
        <v>1270</v>
      </c>
      <c r="F1587" s="38">
        <v>30</v>
      </c>
      <c r="G1587" s="38" t="s">
        <v>1235</v>
      </c>
      <c r="H1587" s="38">
        <v>1896</v>
      </c>
      <c r="I1587" s="38">
        <v>56880</v>
      </c>
      <c r="J1587" s="37"/>
    </row>
    <row r="1588" spans="1:10" ht="27" customHeight="1" outlineLevel="1" x14ac:dyDescent="0.25">
      <c r="A1588" s="9" t="s">
        <v>11</v>
      </c>
      <c r="B1588" s="35" t="s">
        <v>788</v>
      </c>
      <c r="C1588" s="44" t="s">
        <v>1530</v>
      </c>
      <c r="D1588" s="37"/>
      <c r="E1588" s="38" t="s">
        <v>1234</v>
      </c>
      <c r="F1588" s="38">
        <v>60</v>
      </c>
      <c r="G1588" s="38" t="s">
        <v>1235</v>
      </c>
      <c r="H1588" s="38">
        <v>401</v>
      </c>
      <c r="I1588" s="38">
        <v>24060</v>
      </c>
      <c r="J1588" s="37"/>
    </row>
    <row r="1589" spans="1:10" ht="27" customHeight="1" outlineLevel="1" x14ac:dyDescent="0.25">
      <c r="A1589" s="9" t="s">
        <v>11</v>
      </c>
      <c r="B1589" s="35" t="s">
        <v>788</v>
      </c>
      <c r="C1589" s="44" t="s">
        <v>1531</v>
      </c>
      <c r="D1589" s="37"/>
      <c r="E1589" s="38" t="s">
        <v>1234</v>
      </c>
      <c r="F1589" s="38">
        <v>30</v>
      </c>
      <c r="G1589" s="38" t="s">
        <v>1235</v>
      </c>
      <c r="H1589" s="38">
        <v>281</v>
      </c>
      <c r="I1589" s="38">
        <v>8430</v>
      </c>
      <c r="J1589" s="37"/>
    </row>
    <row r="1590" spans="1:10" ht="27" customHeight="1" outlineLevel="1" x14ac:dyDescent="0.25">
      <c r="A1590" s="9" t="s">
        <v>11</v>
      </c>
      <c r="B1590" s="35" t="s">
        <v>788</v>
      </c>
      <c r="C1590" s="44" t="s">
        <v>1532</v>
      </c>
      <c r="D1590" s="37"/>
      <c r="E1590" s="38" t="s">
        <v>1234</v>
      </c>
      <c r="F1590" s="38">
        <v>30</v>
      </c>
      <c r="G1590" s="38" t="s">
        <v>1235</v>
      </c>
      <c r="H1590" s="38">
        <v>249</v>
      </c>
      <c r="I1590" s="38">
        <v>7470</v>
      </c>
      <c r="J1590" s="37"/>
    </row>
    <row r="1591" spans="1:10" ht="27" customHeight="1" outlineLevel="1" x14ac:dyDescent="0.25">
      <c r="A1591" s="9" t="s">
        <v>11</v>
      </c>
      <c r="B1591" s="35" t="s">
        <v>788</v>
      </c>
      <c r="C1591" s="44" t="s">
        <v>1533</v>
      </c>
      <c r="D1591" s="37"/>
      <c r="E1591" s="38" t="s">
        <v>1234</v>
      </c>
      <c r="F1591" s="38">
        <v>30</v>
      </c>
      <c r="G1591" s="38" t="s">
        <v>1235</v>
      </c>
      <c r="H1591" s="38">
        <v>221</v>
      </c>
      <c r="I1591" s="38">
        <v>6630</v>
      </c>
      <c r="J1591" s="37"/>
    </row>
    <row r="1592" spans="1:10" ht="27" customHeight="1" outlineLevel="1" x14ac:dyDescent="0.25">
      <c r="A1592" s="9" t="s">
        <v>11</v>
      </c>
      <c r="B1592" s="35" t="s">
        <v>788</v>
      </c>
      <c r="C1592" s="44" t="s">
        <v>1534</v>
      </c>
      <c r="D1592" s="37"/>
      <c r="E1592" s="38" t="s">
        <v>1234</v>
      </c>
      <c r="F1592" s="38">
        <v>30</v>
      </c>
      <c r="G1592" s="38" t="s">
        <v>1235</v>
      </c>
      <c r="H1592" s="38">
        <v>206</v>
      </c>
      <c r="I1592" s="38">
        <v>6180</v>
      </c>
      <c r="J1592" s="37"/>
    </row>
    <row r="1593" spans="1:10" ht="27" customHeight="1" outlineLevel="1" x14ac:dyDescent="0.25">
      <c r="A1593" s="9" t="s">
        <v>11</v>
      </c>
      <c r="B1593" s="35" t="s">
        <v>788</v>
      </c>
      <c r="C1593" s="44" t="s">
        <v>1536</v>
      </c>
      <c r="D1593" s="37"/>
      <c r="E1593" s="38" t="s">
        <v>1270</v>
      </c>
      <c r="F1593" s="38">
        <v>15</v>
      </c>
      <c r="G1593" s="38" t="s">
        <v>1235</v>
      </c>
      <c r="H1593" s="38">
        <v>2902</v>
      </c>
      <c r="I1593" s="38">
        <v>43530</v>
      </c>
      <c r="J1593" s="37"/>
    </row>
    <row r="1594" spans="1:10" ht="27" customHeight="1" outlineLevel="1" x14ac:dyDescent="0.25">
      <c r="A1594" s="9" t="s">
        <v>11</v>
      </c>
      <c r="B1594" s="35" t="s">
        <v>788</v>
      </c>
      <c r="C1594" s="44" t="s">
        <v>1538</v>
      </c>
      <c r="D1594" s="37"/>
      <c r="E1594" s="38" t="s">
        <v>1234</v>
      </c>
      <c r="F1594" s="38">
        <v>15</v>
      </c>
      <c r="G1594" s="38" t="s">
        <v>1235</v>
      </c>
      <c r="H1594" s="38">
        <v>951</v>
      </c>
      <c r="I1594" s="38">
        <v>14265</v>
      </c>
      <c r="J1594" s="37"/>
    </row>
    <row r="1595" spans="1:10" ht="27" customHeight="1" outlineLevel="1" x14ac:dyDescent="0.25">
      <c r="A1595" s="9" t="s">
        <v>11</v>
      </c>
      <c r="B1595" s="35" t="s">
        <v>788</v>
      </c>
      <c r="C1595" s="44" t="s">
        <v>1543</v>
      </c>
      <c r="D1595" s="37"/>
      <c r="E1595" s="38" t="s">
        <v>1243</v>
      </c>
      <c r="F1595" s="38">
        <v>15</v>
      </c>
      <c r="G1595" s="38" t="s">
        <v>1235</v>
      </c>
      <c r="H1595" s="38">
        <v>606</v>
      </c>
      <c r="I1595" s="38">
        <v>9090</v>
      </c>
      <c r="J1595" s="37"/>
    </row>
    <row r="1596" spans="1:10" ht="27" customHeight="1" x14ac:dyDescent="0.25">
      <c r="A1596" s="9">
        <v>2</v>
      </c>
      <c r="B1596" s="62" t="s">
        <v>788</v>
      </c>
      <c r="C1596" s="31" t="s">
        <v>790</v>
      </c>
      <c r="D1596" s="40"/>
      <c r="E1596" s="32" t="s">
        <v>28</v>
      </c>
      <c r="F1596" s="33" t="s">
        <v>1231</v>
      </c>
      <c r="G1596" s="34">
        <v>400</v>
      </c>
      <c r="H1596" s="34">
        <v>584</v>
      </c>
      <c r="I1596" s="43"/>
      <c r="J1596" s="34">
        <v>0</v>
      </c>
    </row>
    <row r="1597" spans="1:10" ht="27" customHeight="1" outlineLevel="1" x14ac:dyDescent="0.25">
      <c r="A1597" s="9" t="s">
        <v>11</v>
      </c>
      <c r="B1597" s="35" t="s">
        <v>788</v>
      </c>
      <c r="C1597" s="44" t="s">
        <v>1525</v>
      </c>
      <c r="D1597" s="37"/>
      <c r="E1597" s="38" t="s">
        <v>1234</v>
      </c>
      <c r="F1597" s="38">
        <v>0</v>
      </c>
      <c r="G1597" s="38" t="s">
        <v>1235</v>
      </c>
      <c r="H1597" s="38">
        <v>394</v>
      </c>
      <c r="I1597" s="38">
        <v>0</v>
      </c>
      <c r="J1597" s="37"/>
    </row>
    <row r="1598" spans="1:10" ht="27" customHeight="1" outlineLevel="1" x14ac:dyDescent="0.25">
      <c r="A1598" s="9" t="s">
        <v>11</v>
      </c>
      <c r="B1598" s="35" t="s">
        <v>788</v>
      </c>
      <c r="C1598" s="44" t="s">
        <v>1536</v>
      </c>
      <c r="D1598" s="37"/>
      <c r="E1598" s="38" t="s">
        <v>1270</v>
      </c>
      <c r="F1598" s="38">
        <v>0</v>
      </c>
      <c r="G1598" s="38" t="s">
        <v>1235</v>
      </c>
      <c r="H1598" s="38">
        <v>2902</v>
      </c>
      <c r="I1598" s="38">
        <v>0</v>
      </c>
      <c r="J1598" s="37"/>
    </row>
    <row r="1599" spans="1:10" ht="27" customHeight="1" x14ac:dyDescent="0.25">
      <c r="A1599" s="9">
        <v>2</v>
      </c>
      <c r="B1599" s="62" t="s">
        <v>791</v>
      </c>
      <c r="C1599" s="31" t="s">
        <v>792</v>
      </c>
      <c r="D1599" s="40"/>
      <c r="E1599" s="32" t="s">
        <v>28</v>
      </c>
      <c r="F1599" s="33">
        <v>2</v>
      </c>
      <c r="G1599" s="34">
        <v>700</v>
      </c>
      <c r="H1599" s="34">
        <v>1022</v>
      </c>
      <c r="I1599" s="43"/>
      <c r="J1599" s="34">
        <v>2044</v>
      </c>
    </row>
    <row r="1600" spans="1:10" ht="27" customHeight="1" outlineLevel="1" x14ac:dyDescent="0.25">
      <c r="A1600" s="9" t="s">
        <v>11</v>
      </c>
      <c r="B1600" s="35" t="s">
        <v>791</v>
      </c>
      <c r="C1600" s="44" t="s">
        <v>1536</v>
      </c>
      <c r="D1600" s="37"/>
      <c r="E1600" s="38" t="s">
        <v>1270</v>
      </c>
      <c r="F1600" s="38">
        <v>2</v>
      </c>
      <c r="G1600" s="38" t="s">
        <v>1235</v>
      </c>
      <c r="H1600" s="38">
        <v>2902</v>
      </c>
      <c r="I1600" s="38">
        <v>5804</v>
      </c>
      <c r="J1600" s="37"/>
    </row>
    <row r="1601" spans="1:10" ht="27" customHeight="1" outlineLevel="1" x14ac:dyDescent="0.25">
      <c r="A1601" s="9" t="s">
        <v>11</v>
      </c>
      <c r="B1601" s="35" t="s">
        <v>791</v>
      </c>
      <c r="C1601" s="44" t="s">
        <v>1531</v>
      </c>
      <c r="D1601" s="37"/>
      <c r="E1601" s="38" t="s">
        <v>1234</v>
      </c>
      <c r="F1601" s="38">
        <v>4</v>
      </c>
      <c r="G1601" s="38" t="s">
        <v>1235</v>
      </c>
      <c r="H1601" s="38">
        <v>281</v>
      </c>
      <c r="I1601" s="38">
        <v>1124</v>
      </c>
      <c r="J1601" s="37"/>
    </row>
    <row r="1602" spans="1:10" ht="27" customHeight="1" outlineLevel="1" x14ac:dyDescent="0.25">
      <c r="A1602" s="9" t="s">
        <v>11</v>
      </c>
      <c r="B1602" s="35" t="s">
        <v>791</v>
      </c>
      <c r="C1602" s="44" t="s">
        <v>1533</v>
      </c>
      <c r="D1602" s="37"/>
      <c r="E1602" s="38" t="s">
        <v>1234</v>
      </c>
      <c r="F1602" s="38">
        <v>4</v>
      </c>
      <c r="G1602" s="38" t="s">
        <v>1235</v>
      </c>
      <c r="H1602" s="38">
        <v>221</v>
      </c>
      <c r="I1602" s="38">
        <v>884</v>
      </c>
      <c r="J1602" s="37"/>
    </row>
    <row r="1603" spans="1:10" ht="27" customHeight="1" outlineLevel="1" x14ac:dyDescent="0.25">
      <c r="A1603" s="9" t="s">
        <v>11</v>
      </c>
      <c r="B1603" s="35" t="s">
        <v>791</v>
      </c>
      <c r="C1603" s="44" t="s">
        <v>1534</v>
      </c>
      <c r="D1603" s="37"/>
      <c r="E1603" s="38" t="s">
        <v>1234</v>
      </c>
      <c r="F1603" s="38">
        <v>4</v>
      </c>
      <c r="G1603" s="38" t="s">
        <v>1235</v>
      </c>
      <c r="H1603" s="38">
        <v>206</v>
      </c>
      <c r="I1603" s="38">
        <v>824</v>
      </c>
      <c r="J1603" s="37"/>
    </row>
    <row r="1604" spans="1:10" ht="27" customHeight="1" x14ac:dyDescent="0.25">
      <c r="A1604" s="9">
        <v>2</v>
      </c>
      <c r="B1604" s="62" t="s">
        <v>793</v>
      </c>
      <c r="C1604" s="31" t="s">
        <v>794</v>
      </c>
      <c r="D1604" s="40"/>
      <c r="E1604" s="32" t="s">
        <v>28</v>
      </c>
      <c r="F1604" s="33" t="s">
        <v>1231</v>
      </c>
      <c r="G1604" s="34">
        <v>700</v>
      </c>
      <c r="H1604" s="34">
        <v>1022</v>
      </c>
      <c r="I1604" s="43"/>
      <c r="J1604" s="34">
        <v>0</v>
      </c>
    </row>
    <row r="1605" spans="1:10" ht="27" customHeight="1" outlineLevel="1" x14ac:dyDescent="0.25">
      <c r="A1605" s="9" t="s">
        <v>11</v>
      </c>
      <c r="B1605" s="35" t="s">
        <v>793</v>
      </c>
      <c r="C1605" s="44" t="s">
        <v>1528</v>
      </c>
      <c r="D1605" s="37"/>
      <c r="E1605" s="38" t="s">
        <v>1234</v>
      </c>
      <c r="F1605" s="38">
        <v>0</v>
      </c>
      <c r="G1605" s="38" t="s">
        <v>1235</v>
      </c>
      <c r="H1605" s="38">
        <v>12897</v>
      </c>
      <c r="I1605" s="38">
        <v>0</v>
      </c>
      <c r="J1605" s="37"/>
    </row>
    <row r="1606" spans="1:10" ht="27" customHeight="1" outlineLevel="1" x14ac:dyDescent="0.25">
      <c r="A1606" s="9" t="s">
        <v>11</v>
      </c>
      <c r="B1606" s="35" t="s">
        <v>793</v>
      </c>
      <c r="C1606" s="39" t="s">
        <v>1529</v>
      </c>
      <c r="D1606" s="37"/>
      <c r="E1606" s="38" t="s">
        <v>1270</v>
      </c>
      <c r="F1606" s="38">
        <v>0</v>
      </c>
      <c r="G1606" s="38" t="s">
        <v>1235</v>
      </c>
      <c r="H1606" s="38">
        <v>673</v>
      </c>
      <c r="I1606" s="38">
        <v>0</v>
      </c>
      <c r="J1606" s="37"/>
    </row>
    <row r="1607" spans="1:10" ht="27" customHeight="1" outlineLevel="1" x14ac:dyDescent="0.25">
      <c r="A1607" s="9" t="s">
        <v>11</v>
      </c>
      <c r="B1607" s="35" t="s">
        <v>793</v>
      </c>
      <c r="C1607" s="44" t="s">
        <v>1530</v>
      </c>
      <c r="D1607" s="37"/>
      <c r="E1607" s="38" t="s">
        <v>1234</v>
      </c>
      <c r="F1607" s="38">
        <v>0</v>
      </c>
      <c r="G1607" s="38" t="s">
        <v>1235</v>
      </c>
      <c r="H1607" s="38">
        <v>401</v>
      </c>
      <c r="I1607" s="38">
        <v>0</v>
      </c>
      <c r="J1607" s="37"/>
    </row>
    <row r="1608" spans="1:10" ht="27" customHeight="1" outlineLevel="1" x14ac:dyDescent="0.25">
      <c r="A1608" s="9" t="s">
        <v>11</v>
      </c>
      <c r="B1608" s="35" t="s">
        <v>793</v>
      </c>
      <c r="C1608" s="44" t="s">
        <v>1531</v>
      </c>
      <c r="D1608" s="37"/>
      <c r="E1608" s="38" t="s">
        <v>1234</v>
      </c>
      <c r="F1608" s="38">
        <v>0</v>
      </c>
      <c r="G1608" s="38" t="s">
        <v>1235</v>
      </c>
      <c r="H1608" s="38">
        <v>281</v>
      </c>
      <c r="I1608" s="38">
        <v>0</v>
      </c>
      <c r="J1608" s="37"/>
    </row>
    <row r="1609" spans="1:10" ht="27" customHeight="1" outlineLevel="1" x14ac:dyDescent="0.25">
      <c r="A1609" s="9" t="s">
        <v>11</v>
      </c>
      <c r="B1609" s="35" t="s">
        <v>793</v>
      </c>
      <c r="C1609" s="44" t="s">
        <v>1532</v>
      </c>
      <c r="D1609" s="37"/>
      <c r="E1609" s="38" t="s">
        <v>1234</v>
      </c>
      <c r="F1609" s="38">
        <v>0</v>
      </c>
      <c r="G1609" s="38" t="s">
        <v>1235</v>
      </c>
      <c r="H1609" s="38">
        <v>249</v>
      </c>
      <c r="I1609" s="38">
        <v>0</v>
      </c>
      <c r="J1609" s="37"/>
    </row>
    <row r="1610" spans="1:10" ht="27" customHeight="1" outlineLevel="1" x14ac:dyDescent="0.25">
      <c r="A1610" s="9" t="s">
        <v>11</v>
      </c>
      <c r="B1610" s="35" t="s">
        <v>793</v>
      </c>
      <c r="C1610" s="44" t="s">
        <v>1536</v>
      </c>
      <c r="D1610" s="37"/>
      <c r="E1610" s="38" t="s">
        <v>1270</v>
      </c>
      <c r="F1610" s="38">
        <v>0</v>
      </c>
      <c r="G1610" s="38" t="s">
        <v>1235</v>
      </c>
      <c r="H1610" s="38">
        <v>2902</v>
      </c>
      <c r="I1610" s="38">
        <v>0</v>
      </c>
      <c r="J1610" s="37"/>
    </row>
    <row r="1611" spans="1:10" ht="27" customHeight="1" x14ac:dyDescent="0.25">
      <c r="A1611" s="9">
        <v>2</v>
      </c>
      <c r="B1611" s="62" t="s">
        <v>795</v>
      </c>
      <c r="C1611" s="31" t="s">
        <v>796</v>
      </c>
      <c r="D1611" s="40"/>
      <c r="E1611" s="32" t="s">
        <v>28</v>
      </c>
      <c r="F1611" s="33" t="s">
        <v>1231</v>
      </c>
      <c r="G1611" s="34">
        <v>700</v>
      </c>
      <c r="H1611" s="34">
        <v>1022</v>
      </c>
      <c r="I1611" s="43"/>
      <c r="J1611" s="34">
        <v>0</v>
      </c>
    </row>
    <row r="1612" spans="1:10" ht="27" customHeight="1" outlineLevel="1" x14ac:dyDescent="0.25">
      <c r="A1612" s="9" t="s">
        <v>11</v>
      </c>
      <c r="B1612" s="35" t="s">
        <v>795</v>
      </c>
      <c r="C1612" s="39" t="s">
        <v>1535</v>
      </c>
      <c r="D1612" s="37"/>
      <c r="E1612" s="38" t="s">
        <v>1243</v>
      </c>
      <c r="F1612" s="38">
        <v>0</v>
      </c>
      <c r="G1612" s="38" t="s">
        <v>1235</v>
      </c>
      <c r="H1612" s="38">
        <v>1473</v>
      </c>
      <c r="I1612" s="38">
        <v>0</v>
      </c>
      <c r="J1612" s="37"/>
    </row>
    <row r="1613" spans="1:10" ht="27" customHeight="1" outlineLevel="1" x14ac:dyDescent="0.25">
      <c r="A1613" s="9" t="s">
        <v>11</v>
      </c>
      <c r="B1613" s="35" t="s">
        <v>795</v>
      </c>
      <c r="C1613" s="44" t="s">
        <v>1536</v>
      </c>
      <c r="D1613" s="37"/>
      <c r="E1613" s="38" t="s">
        <v>1270</v>
      </c>
      <c r="F1613" s="38">
        <v>0</v>
      </c>
      <c r="G1613" s="38" t="s">
        <v>1235</v>
      </c>
      <c r="H1613" s="38">
        <v>2902</v>
      </c>
      <c r="I1613" s="38">
        <v>0</v>
      </c>
      <c r="J1613" s="37"/>
    </row>
    <row r="1614" spans="1:10" ht="27" customHeight="1" x14ac:dyDescent="0.25">
      <c r="A1614" s="9">
        <v>2</v>
      </c>
      <c r="B1614" s="62" t="s">
        <v>797</v>
      </c>
      <c r="C1614" s="31" t="s">
        <v>798</v>
      </c>
      <c r="D1614" s="40"/>
      <c r="E1614" s="32" t="s">
        <v>799</v>
      </c>
      <c r="F1614" s="33">
        <v>1</v>
      </c>
      <c r="G1614" s="34">
        <v>2100</v>
      </c>
      <c r="H1614" s="34">
        <v>3066</v>
      </c>
      <c r="I1614" s="43"/>
      <c r="J1614" s="34">
        <v>3066</v>
      </c>
    </row>
    <row r="1615" spans="1:10" ht="18.75" customHeight="1" x14ac:dyDescent="0.25">
      <c r="A1615" s="23"/>
      <c r="B1615" s="61" t="s">
        <v>800</v>
      </c>
      <c r="C1615" s="11" t="s">
        <v>801</v>
      </c>
      <c r="D1615" s="48"/>
      <c r="E1615" s="49"/>
      <c r="F1615" s="50" t="s">
        <v>1230</v>
      </c>
      <c r="G1615" s="52"/>
      <c r="H1615" s="52"/>
      <c r="I1615" s="50" t="s">
        <v>1230</v>
      </c>
      <c r="J1615" s="50" t="s">
        <v>1230</v>
      </c>
    </row>
    <row r="1616" spans="1:10" ht="27" customHeight="1" x14ac:dyDescent="0.25">
      <c r="A1616" s="9">
        <v>6</v>
      </c>
      <c r="B1616" s="62" t="s">
        <v>802</v>
      </c>
      <c r="C1616" s="31" t="s">
        <v>803</v>
      </c>
      <c r="D1616" s="40"/>
      <c r="E1616" s="32" t="s">
        <v>28</v>
      </c>
      <c r="F1616" s="33" t="s">
        <v>1231</v>
      </c>
      <c r="G1616" s="34">
        <v>1300</v>
      </c>
      <c r="H1616" s="34">
        <v>1898</v>
      </c>
      <c r="I1616" s="43"/>
      <c r="J1616" s="34">
        <v>0</v>
      </c>
    </row>
    <row r="1617" spans="1:10" ht="27" customHeight="1" x14ac:dyDescent="0.25">
      <c r="A1617" s="9">
        <v>6</v>
      </c>
      <c r="B1617" s="62" t="s">
        <v>804</v>
      </c>
      <c r="C1617" s="31" t="s">
        <v>805</v>
      </c>
      <c r="D1617" s="40"/>
      <c r="E1617" s="32" t="s">
        <v>28</v>
      </c>
      <c r="F1617" s="33" t="s">
        <v>1231</v>
      </c>
      <c r="G1617" s="34">
        <v>3100</v>
      </c>
      <c r="H1617" s="34">
        <v>4526</v>
      </c>
      <c r="I1617" s="43"/>
      <c r="J1617" s="34">
        <v>0</v>
      </c>
    </row>
    <row r="1618" spans="1:10" ht="27" customHeight="1" x14ac:dyDescent="0.25">
      <c r="A1618" s="9">
        <v>6</v>
      </c>
      <c r="B1618" s="62" t="s">
        <v>806</v>
      </c>
      <c r="C1618" s="31" t="s">
        <v>807</v>
      </c>
      <c r="D1618" s="40"/>
      <c r="E1618" s="32" t="s">
        <v>28</v>
      </c>
      <c r="F1618" s="33">
        <v>1</v>
      </c>
      <c r="G1618" s="34">
        <v>1500</v>
      </c>
      <c r="H1618" s="34">
        <v>2190</v>
      </c>
      <c r="I1618" s="43"/>
      <c r="J1618" s="34">
        <v>2190</v>
      </c>
    </row>
    <row r="1619" spans="1:10" ht="18.75" customHeight="1" x14ac:dyDescent="0.25">
      <c r="A1619" s="23"/>
      <c r="B1619" s="61" t="s">
        <v>808</v>
      </c>
      <c r="C1619" s="11" t="s">
        <v>809</v>
      </c>
      <c r="D1619" s="48"/>
      <c r="E1619" s="49"/>
      <c r="F1619" s="50" t="s">
        <v>1230</v>
      </c>
      <c r="G1619" s="52"/>
      <c r="H1619" s="52"/>
      <c r="I1619" s="50" t="s">
        <v>1230</v>
      </c>
      <c r="J1619" s="50" t="s">
        <v>1230</v>
      </c>
    </row>
    <row r="1620" spans="1:10" ht="27" customHeight="1" x14ac:dyDescent="0.25">
      <c r="A1620" s="9">
        <v>6</v>
      </c>
      <c r="B1620" s="62" t="s">
        <v>810</v>
      </c>
      <c r="C1620" s="31" t="s">
        <v>811</v>
      </c>
      <c r="D1620" s="40"/>
      <c r="E1620" s="32" t="s">
        <v>28</v>
      </c>
      <c r="F1620" s="33">
        <v>3</v>
      </c>
      <c r="G1620" s="34">
        <v>1300</v>
      </c>
      <c r="H1620" s="34">
        <v>1898</v>
      </c>
      <c r="I1620" s="43"/>
      <c r="J1620" s="34">
        <v>5694</v>
      </c>
    </row>
    <row r="1621" spans="1:10" ht="27" customHeight="1" x14ac:dyDescent="0.25">
      <c r="A1621" s="9">
        <v>6</v>
      </c>
      <c r="B1621" s="62" t="s">
        <v>812</v>
      </c>
      <c r="C1621" s="31" t="s">
        <v>813</v>
      </c>
      <c r="D1621" s="40"/>
      <c r="E1621" s="32" t="s">
        <v>28</v>
      </c>
      <c r="F1621" s="33" t="s">
        <v>1231</v>
      </c>
      <c r="G1621" s="34">
        <v>2000</v>
      </c>
      <c r="H1621" s="34">
        <v>2920</v>
      </c>
      <c r="I1621" s="43"/>
      <c r="J1621" s="34">
        <v>0</v>
      </c>
    </row>
    <row r="1622" spans="1:10" ht="27" customHeight="1" x14ac:dyDescent="0.25">
      <c r="A1622" s="9">
        <v>6</v>
      </c>
      <c r="B1622" s="62" t="s">
        <v>814</v>
      </c>
      <c r="C1622" s="31" t="s">
        <v>815</v>
      </c>
      <c r="D1622" s="40"/>
      <c r="E1622" s="32" t="s">
        <v>28</v>
      </c>
      <c r="F1622" s="33">
        <v>1</v>
      </c>
      <c r="G1622" s="34">
        <v>1800</v>
      </c>
      <c r="H1622" s="34">
        <v>2628</v>
      </c>
      <c r="I1622" s="43"/>
      <c r="J1622" s="34">
        <v>2628</v>
      </c>
    </row>
    <row r="1623" spans="1:10" ht="27" customHeight="1" x14ac:dyDescent="0.25">
      <c r="A1623" s="9">
        <v>2</v>
      </c>
      <c r="B1623" s="62" t="s">
        <v>816</v>
      </c>
      <c r="C1623" s="31" t="s">
        <v>817</v>
      </c>
      <c r="D1623" s="40"/>
      <c r="E1623" s="32" t="s">
        <v>28</v>
      </c>
      <c r="F1623" s="33" t="s">
        <v>1231</v>
      </c>
      <c r="G1623" s="34">
        <v>1500</v>
      </c>
      <c r="H1623" s="34">
        <v>2190</v>
      </c>
      <c r="I1623" s="43"/>
      <c r="J1623" s="34">
        <v>0</v>
      </c>
    </row>
    <row r="1624" spans="1:10" ht="27" customHeight="1" x14ac:dyDescent="0.25">
      <c r="A1624" s="9">
        <v>2</v>
      </c>
      <c r="B1624" s="62" t="s">
        <v>818</v>
      </c>
      <c r="C1624" s="31" t="s">
        <v>819</v>
      </c>
      <c r="D1624" s="40"/>
      <c r="E1624" s="32" t="s">
        <v>28</v>
      </c>
      <c r="F1624" s="33" t="s">
        <v>1231</v>
      </c>
      <c r="G1624" s="34">
        <v>1500</v>
      </c>
      <c r="H1624" s="34">
        <v>2190</v>
      </c>
      <c r="I1624" s="43"/>
      <c r="J1624" s="34">
        <v>0</v>
      </c>
    </row>
    <row r="1625" spans="1:10" ht="27" customHeight="1" x14ac:dyDescent="0.25">
      <c r="A1625" s="9">
        <v>2</v>
      </c>
      <c r="B1625" s="62" t="s">
        <v>820</v>
      </c>
      <c r="C1625" s="31" t="s">
        <v>821</v>
      </c>
      <c r="D1625" s="40"/>
      <c r="E1625" s="32" t="s">
        <v>28</v>
      </c>
      <c r="F1625" s="33" t="s">
        <v>1231</v>
      </c>
      <c r="G1625" s="34">
        <v>3000</v>
      </c>
      <c r="H1625" s="34">
        <v>4380</v>
      </c>
      <c r="I1625" s="43"/>
      <c r="J1625" s="34">
        <v>0</v>
      </c>
    </row>
    <row r="1626" spans="1:10" ht="27" customHeight="1" x14ac:dyDescent="0.25">
      <c r="A1626" s="9">
        <v>2</v>
      </c>
      <c r="B1626" s="62" t="s">
        <v>822</v>
      </c>
      <c r="C1626" s="31" t="s">
        <v>823</v>
      </c>
      <c r="D1626" s="40"/>
      <c r="E1626" s="32" t="s">
        <v>28</v>
      </c>
      <c r="F1626" s="33" t="s">
        <v>1231</v>
      </c>
      <c r="G1626" s="34">
        <v>1600</v>
      </c>
      <c r="H1626" s="34">
        <v>2336</v>
      </c>
      <c r="I1626" s="43"/>
      <c r="J1626" s="34">
        <v>0</v>
      </c>
    </row>
    <row r="1627" spans="1:10" ht="18.75" customHeight="1" x14ac:dyDescent="0.25">
      <c r="A1627" s="23"/>
      <c r="B1627" s="61" t="s">
        <v>824</v>
      </c>
      <c r="C1627" s="11" t="s">
        <v>825</v>
      </c>
      <c r="D1627" s="48"/>
      <c r="E1627" s="49"/>
      <c r="F1627" s="50" t="s">
        <v>1230</v>
      </c>
      <c r="G1627" s="52"/>
      <c r="H1627" s="52"/>
      <c r="I1627" s="50" t="s">
        <v>1230</v>
      </c>
      <c r="J1627" s="50" t="s">
        <v>1230</v>
      </c>
    </row>
    <row r="1628" spans="1:10" ht="27" customHeight="1" x14ac:dyDescent="0.25">
      <c r="A1628" s="9">
        <v>6</v>
      </c>
      <c r="B1628" s="62" t="s">
        <v>826</v>
      </c>
      <c r="C1628" s="31" t="s">
        <v>827</v>
      </c>
      <c r="D1628" s="40"/>
      <c r="E1628" s="32" t="s">
        <v>28</v>
      </c>
      <c r="F1628" s="33">
        <v>3</v>
      </c>
      <c r="G1628" s="34">
        <v>1500</v>
      </c>
      <c r="H1628" s="34">
        <v>2190</v>
      </c>
      <c r="I1628" s="43"/>
      <c r="J1628" s="34">
        <v>6570</v>
      </c>
    </row>
    <row r="1629" spans="1:10" ht="27" customHeight="1" outlineLevel="1" x14ac:dyDescent="0.25">
      <c r="A1629" s="9" t="s">
        <v>1405</v>
      </c>
      <c r="B1629" s="35" t="s">
        <v>826</v>
      </c>
      <c r="C1629" s="44" t="s">
        <v>1549</v>
      </c>
      <c r="D1629" s="37"/>
      <c r="E1629" s="38" t="s">
        <v>1234</v>
      </c>
      <c r="F1629" s="38">
        <v>1.5</v>
      </c>
      <c r="G1629" s="38" t="s">
        <v>1235</v>
      </c>
      <c r="H1629" s="38">
        <v>572</v>
      </c>
      <c r="I1629" s="38">
        <v>858</v>
      </c>
      <c r="J1629" s="37"/>
    </row>
    <row r="1630" spans="1:10" ht="27" customHeight="1" x14ac:dyDescent="0.25">
      <c r="A1630" s="9">
        <v>6</v>
      </c>
      <c r="B1630" s="62" t="s">
        <v>828</v>
      </c>
      <c r="C1630" s="31" t="s">
        <v>829</v>
      </c>
      <c r="D1630" s="40"/>
      <c r="E1630" s="32" t="s">
        <v>28</v>
      </c>
      <c r="F1630" s="33" t="s">
        <v>1231</v>
      </c>
      <c r="G1630" s="34">
        <v>1500</v>
      </c>
      <c r="H1630" s="34">
        <v>2190</v>
      </c>
      <c r="I1630" s="43"/>
      <c r="J1630" s="34">
        <v>0</v>
      </c>
    </row>
    <row r="1631" spans="1:10" ht="27" customHeight="1" x14ac:dyDescent="0.25">
      <c r="A1631" s="9">
        <v>6</v>
      </c>
      <c r="B1631" s="62" t="s">
        <v>830</v>
      </c>
      <c r="C1631" s="31" t="s">
        <v>831</v>
      </c>
      <c r="D1631" s="40"/>
      <c r="E1631" s="32" t="s">
        <v>28</v>
      </c>
      <c r="F1631" s="33" t="s">
        <v>1231</v>
      </c>
      <c r="G1631" s="34">
        <v>1500</v>
      </c>
      <c r="H1631" s="34">
        <v>2190</v>
      </c>
      <c r="I1631" s="43"/>
      <c r="J1631" s="34">
        <v>0</v>
      </c>
    </row>
    <row r="1632" spans="1:10" ht="27" customHeight="1" x14ac:dyDescent="0.25">
      <c r="A1632" s="9">
        <v>6</v>
      </c>
      <c r="B1632" s="62" t="s">
        <v>832</v>
      </c>
      <c r="C1632" s="31" t="s">
        <v>833</v>
      </c>
      <c r="D1632" s="40"/>
      <c r="E1632" s="32" t="s">
        <v>28</v>
      </c>
      <c r="F1632" s="33">
        <v>1</v>
      </c>
      <c r="G1632" s="34">
        <v>1900</v>
      </c>
      <c r="H1632" s="34">
        <v>2774</v>
      </c>
      <c r="I1632" s="43"/>
      <c r="J1632" s="34">
        <v>2774</v>
      </c>
    </row>
    <row r="1633" spans="1:10" ht="27" customHeight="1" x14ac:dyDescent="0.25">
      <c r="A1633" s="9">
        <v>6</v>
      </c>
      <c r="B1633" s="62" t="s">
        <v>834</v>
      </c>
      <c r="C1633" s="31" t="s">
        <v>835</v>
      </c>
      <c r="D1633" s="40"/>
      <c r="E1633" s="32" t="s">
        <v>28</v>
      </c>
      <c r="F1633" s="33">
        <v>1</v>
      </c>
      <c r="G1633" s="34">
        <v>3000</v>
      </c>
      <c r="H1633" s="34">
        <v>4380</v>
      </c>
      <c r="I1633" s="43"/>
      <c r="J1633" s="34">
        <v>4380</v>
      </c>
    </row>
    <row r="1634" spans="1:10" ht="27" customHeight="1" x14ac:dyDescent="0.25">
      <c r="A1634" s="9">
        <v>6</v>
      </c>
      <c r="B1634" s="62" t="s">
        <v>836</v>
      </c>
      <c r="C1634" s="31" t="s">
        <v>837</v>
      </c>
      <c r="D1634" s="40"/>
      <c r="E1634" s="32" t="s">
        <v>28</v>
      </c>
      <c r="F1634" s="33" t="s">
        <v>1231</v>
      </c>
      <c r="G1634" s="34">
        <v>300</v>
      </c>
      <c r="H1634" s="34">
        <v>438</v>
      </c>
      <c r="I1634" s="43"/>
      <c r="J1634" s="34">
        <v>0</v>
      </c>
    </row>
    <row r="1635" spans="1:10" ht="27" customHeight="1" x14ac:dyDescent="0.25">
      <c r="A1635" s="9">
        <v>6</v>
      </c>
      <c r="B1635" s="62" t="s">
        <v>838</v>
      </c>
      <c r="C1635" s="31" t="s">
        <v>839</v>
      </c>
      <c r="D1635" s="40"/>
      <c r="E1635" s="32" t="s">
        <v>28</v>
      </c>
      <c r="F1635" s="33">
        <v>1</v>
      </c>
      <c r="G1635" s="34">
        <v>300</v>
      </c>
      <c r="H1635" s="34">
        <v>438</v>
      </c>
      <c r="I1635" s="43"/>
      <c r="J1635" s="34">
        <v>438</v>
      </c>
    </row>
    <row r="1636" spans="1:10" ht="27" customHeight="1" outlineLevel="1" x14ac:dyDescent="0.25">
      <c r="A1636" s="9" t="s">
        <v>1405</v>
      </c>
      <c r="B1636" s="35" t="s">
        <v>838</v>
      </c>
      <c r="C1636" s="44" t="s">
        <v>1485</v>
      </c>
      <c r="D1636" s="37"/>
      <c r="E1636" s="38" t="s">
        <v>1234</v>
      </c>
      <c r="F1636" s="38">
        <v>0.1</v>
      </c>
      <c r="G1636" s="38" t="s">
        <v>1235</v>
      </c>
      <c r="H1636" s="38">
        <v>608</v>
      </c>
      <c r="I1636" s="38">
        <v>60.800000000000004</v>
      </c>
      <c r="J1636" s="37"/>
    </row>
    <row r="1637" spans="1:10" ht="27" customHeight="1" x14ac:dyDescent="0.25">
      <c r="A1637" s="9">
        <v>6</v>
      </c>
      <c r="B1637" s="62" t="s">
        <v>840</v>
      </c>
      <c r="C1637" s="31" t="s">
        <v>841</v>
      </c>
      <c r="D1637" s="40"/>
      <c r="E1637" s="32" t="s">
        <v>28</v>
      </c>
      <c r="F1637" s="33" t="s">
        <v>1231</v>
      </c>
      <c r="G1637" s="34">
        <v>1200</v>
      </c>
      <c r="H1637" s="34">
        <v>1752</v>
      </c>
      <c r="I1637" s="43"/>
      <c r="J1637" s="34">
        <v>0</v>
      </c>
    </row>
    <row r="1638" spans="1:10" ht="27" customHeight="1" outlineLevel="1" x14ac:dyDescent="0.25">
      <c r="A1638" s="9" t="s">
        <v>1405</v>
      </c>
      <c r="B1638" s="35" t="s">
        <v>840</v>
      </c>
      <c r="C1638" s="44" t="s">
        <v>1550</v>
      </c>
      <c r="D1638" s="37"/>
      <c r="E1638" s="38" t="s">
        <v>1234</v>
      </c>
      <c r="F1638" s="38">
        <v>0</v>
      </c>
      <c r="G1638" s="38" t="s">
        <v>1235</v>
      </c>
      <c r="H1638" s="38">
        <v>235</v>
      </c>
      <c r="I1638" s="38">
        <v>0</v>
      </c>
      <c r="J1638" s="37"/>
    </row>
    <row r="1639" spans="1:10" ht="27" customHeight="1" x14ac:dyDescent="0.25">
      <c r="A1639" s="9">
        <v>6</v>
      </c>
      <c r="B1639" s="62" t="s">
        <v>842</v>
      </c>
      <c r="C1639" s="31" t="s">
        <v>843</v>
      </c>
      <c r="D1639" s="40"/>
      <c r="E1639" s="32" t="s">
        <v>28</v>
      </c>
      <c r="F1639" s="33" t="s">
        <v>1231</v>
      </c>
      <c r="G1639" s="34">
        <v>250</v>
      </c>
      <c r="H1639" s="34">
        <v>365</v>
      </c>
      <c r="I1639" s="43"/>
      <c r="J1639" s="34">
        <v>0</v>
      </c>
    </row>
    <row r="1640" spans="1:10" ht="27" customHeight="1" outlineLevel="1" x14ac:dyDescent="0.25">
      <c r="A1640" s="9" t="s">
        <v>1405</v>
      </c>
      <c r="B1640" s="35" t="s">
        <v>842</v>
      </c>
      <c r="C1640" s="44" t="s">
        <v>1550</v>
      </c>
      <c r="D1640" s="37"/>
      <c r="E1640" s="38" t="s">
        <v>1234</v>
      </c>
      <c r="F1640" s="38">
        <v>0</v>
      </c>
      <c r="G1640" s="38" t="s">
        <v>1235</v>
      </c>
      <c r="H1640" s="38">
        <v>235</v>
      </c>
      <c r="I1640" s="38">
        <v>0</v>
      </c>
      <c r="J1640" s="37"/>
    </row>
    <row r="1641" spans="1:10" ht="18.75" customHeight="1" x14ac:dyDescent="0.25">
      <c r="A1641" s="23"/>
      <c r="B1641" s="61" t="s">
        <v>844</v>
      </c>
      <c r="C1641" s="11" t="s">
        <v>845</v>
      </c>
      <c r="D1641" s="48"/>
      <c r="E1641" s="49"/>
      <c r="F1641" s="52"/>
      <c r="G1641" s="52"/>
      <c r="H1641" s="52"/>
      <c r="I1641" s="50" t="s">
        <v>1230</v>
      </c>
      <c r="J1641" s="50" t="s">
        <v>1230</v>
      </c>
    </row>
    <row r="1642" spans="1:10" ht="27" customHeight="1" x14ac:dyDescent="0.25">
      <c r="A1642" s="9">
        <v>2</v>
      </c>
      <c r="B1642" s="62" t="s">
        <v>846</v>
      </c>
      <c r="C1642" s="31" t="s">
        <v>847</v>
      </c>
      <c r="D1642" s="40"/>
      <c r="E1642" s="32" t="s">
        <v>28</v>
      </c>
      <c r="F1642" s="33" t="s">
        <v>1231</v>
      </c>
      <c r="G1642" s="34">
        <v>2500</v>
      </c>
      <c r="H1642" s="34">
        <v>3650</v>
      </c>
      <c r="I1642" s="43"/>
      <c r="J1642" s="34">
        <v>0</v>
      </c>
    </row>
    <row r="1643" spans="1:10" ht="18.75" customHeight="1" x14ac:dyDescent="0.25">
      <c r="A1643" s="23"/>
      <c r="B1643" s="61" t="s">
        <v>848</v>
      </c>
      <c r="C1643" s="11" t="s">
        <v>849</v>
      </c>
      <c r="D1643" s="48"/>
      <c r="E1643" s="49"/>
      <c r="F1643" s="52"/>
      <c r="G1643" s="52"/>
      <c r="H1643" s="52"/>
      <c r="I1643" s="50" t="s">
        <v>1230</v>
      </c>
      <c r="J1643" s="50" t="s">
        <v>1230</v>
      </c>
    </row>
    <row r="1644" spans="1:10" ht="27" customHeight="1" x14ac:dyDescent="0.25">
      <c r="A1644" s="9">
        <v>2</v>
      </c>
      <c r="B1644" s="62" t="s">
        <v>850</v>
      </c>
      <c r="C1644" s="31" t="s">
        <v>851</v>
      </c>
      <c r="D1644" s="40"/>
      <c r="E1644" s="32" t="s">
        <v>28</v>
      </c>
      <c r="F1644" s="33">
        <v>4</v>
      </c>
      <c r="G1644" s="34">
        <v>550</v>
      </c>
      <c r="H1644" s="34">
        <v>803</v>
      </c>
      <c r="I1644" s="43"/>
      <c r="J1644" s="34">
        <v>3212</v>
      </c>
    </row>
    <row r="1645" spans="1:10" ht="27" customHeight="1" x14ac:dyDescent="0.25">
      <c r="A1645" s="9">
        <v>2</v>
      </c>
      <c r="B1645" s="62" t="s">
        <v>852</v>
      </c>
      <c r="C1645" s="31" t="s">
        <v>853</v>
      </c>
      <c r="D1645" s="40"/>
      <c r="E1645" s="32" t="s">
        <v>28</v>
      </c>
      <c r="F1645" s="33">
        <v>4</v>
      </c>
      <c r="G1645" s="34">
        <v>1600</v>
      </c>
      <c r="H1645" s="34">
        <v>2336</v>
      </c>
      <c r="I1645" s="43"/>
      <c r="J1645" s="34">
        <v>9344</v>
      </c>
    </row>
    <row r="1646" spans="1:10" ht="27" customHeight="1" x14ac:dyDescent="0.25">
      <c r="A1646" s="9">
        <v>2</v>
      </c>
      <c r="B1646" s="62" t="s">
        <v>854</v>
      </c>
      <c r="C1646" s="31" t="s">
        <v>855</v>
      </c>
      <c r="D1646" s="40"/>
      <c r="E1646" s="32" t="s">
        <v>28</v>
      </c>
      <c r="F1646" s="33" t="s">
        <v>1231</v>
      </c>
      <c r="G1646" s="34">
        <v>900</v>
      </c>
      <c r="H1646" s="34">
        <v>1314</v>
      </c>
      <c r="I1646" s="43"/>
      <c r="J1646" s="34">
        <v>0</v>
      </c>
    </row>
    <row r="1647" spans="1:10" ht="27" customHeight="1" outlineLevel="1" x14ac:dyDescent="0.25">
      <c r="A1647" s="9" t="s">
        <v>11</v>
      </c>
      <c r="B1647" s="35" t="s">
        <v>854</v>
      </c>
      <c r="C1647" s="44" t="s">
        <v>1272</v>
      </c>
      <c r="D1647" s="37"/>
      <c r="E1647" s="38" t="s">
        <v>1234</v>
      </c>
      <c r="F1647" s="38">
        <v>0</v>
      </c>
      <c r="G1647" s="38" t="s">
        <v>1235</v>
      </c>
      <c r="H1647" s="38">
        <v>153</v>
      </c>
      <c r="I1647" s="38">
        <v>0</v>
      </c>
      <c r="J1647" s="37"/>
    </row>
    <row r="1648" spans="1:10" ht="27" customHeight="1" outlineLevel="1" x14ac:dyDescent="0.25">
      <c r="A1648" s="9" t="s">
        <v>11</v>
      </c>
      <c r="B1648" s="35" t="s">
        <v>854</v>
      </c>
      <c r="C1648" s="39" t="s">
        <v>1551</v>
      </c>
      <c r="D1648" s="37"/>
      <c r="E1648" s="38" t="s">
        <v>1270</v>
      </c>
      <c r="F1648" s="38">
        <v>0</v>
      </c>
      <c r="G1648" s="38" t="s">
        <v>1235</v>
      </c>
      <c r="H1648" s="38">
        <v>1640</v>
      </c>
      <c r="I1648" s="38">
        <v>0</v>
      </c>
      <c r="J1648" s="37"/>
    </row>
    <row r="1649" spans="1:10" ht="27" customHeight="1" outlineLevel="1" x14ac:dyDescent="0.25">
      <c r="A1649" s="9" t="s">
        <v>11</v>
      </c>
      <c r="B1649" s="35" t="s">
        <v>854</v>
      </c>
      <c r="C1649" s="44" t="s">
        <v>1552</v>
      </c>
      <c r="D1649" s="37"/>
      <c r="E1649" s="38" t="s">
        <v>1270</v>
      </c>
      <c r="F1649" s="38">
        <v>0</v>
      </c>
      <c r="G1649" s="38" t="s">
        <v>1235</v>
      </c>
      <c r="H1649" s="38">
        <v>751</v>
      </c>
      <c r="I1649" s="38">
        <v>0</v>
      </c>
      <c r="J1649" s="37"/>
    </row>
    <row r="1650" spans="1:10" ht="27" customHeight="1" outlineLevel="1" x14ac:dyDescent="0.25">
      <c r="A1650" s="9" t="s">
        <v>11</v>
      </c>
      <c r="B1650" s="35" t="s">
        <v>854</v>
      </c>
      <c r="C1650" s="44" t="s">
        <v>1490</v>
      </c>
      <c r="D1650" s="37"/>
      <c r="E1650" s="38" t="s">
        <v>1270</v>
      </c>
      <c r="F1650" s="38">
        <v>0</v>
      </c>
      <c r="G1650" s="38" t="s">
        <v>1235</v>
      </c>
      <c r="H1650" s="38">
        <v>131</v>
      </c>
      <c r="I1650" s="38">
        <v>0</v>
      </c>
      <c r="J1650" s="37"/>
    </row>
    <row r="1651" spans="1:10" ht="27" customHeight="1" outlineLevel="1" x14ac:dyDescent="0.25">
      <c r="A1651" s="9" t="s">
        <v>11</v>
      </c>
      <c r="B1651" s="35" t="s">
        <v>854</v>
      </c>
      <c r="C1651" s="39" t="s">
        <v>1553</v>
      </c>
      <c r="D1651" s="37"/>
      <c r="E1651" s="38" t="s">
        <v>1270</v>
      </c>
      <c r="F1651" s="38">
        <v>0</v>
      </c>
      <c r="G1651" s="38" t="s">
        <v>1235</v>
      </c>
      <c r="H1651" s="38">
        <v>2280</v>
      </c>
      <c r="I1651" s="38">
        <v>0</v>
      </c>
      <c r="J1651" s="37"/>
    </row>
    <row r="1652" spans="1:10" ht="27" customHeight="1" x14ac:dyDescent="0.25">
      <c r="A1652" s="9">
        <v>2</v>
      </c>
      <c r="B1652" s="62" t="s">
        <v>856</v>
      </c>
      <c r="C1652" s="31" t="s">
        <v>857</v>
      </c>
      <c r="D1652" s="40"/>
      <c r="E1652" s="32" t="s">
        <v>28</v>
      </c>
      <c r="F1652" s="33" t="s">
        <v>1231</v>
      </c>
      <c r="G1652" s="34">
        <v>2500</v>
      </c>
      <c r="H1652" s="34">
        <v>3650</v>
      </c>
      <c r="I1652" s="43"/>
      <c r="J1652" s="34">
        <v>0</v>
      </c>
    </row>
    <row r="1653" spans="1:10" ht="27" customHeight="1" x14ac:dyDescent="0.25">
      <c r="A1653" s="9">
        <v>2</v>
      </c>
      <c r="B1653" s="62" t="s">
        <v>858</v>
      </c>
      <c r="C1653" s="31" t="s">
        <v>859</v>
      </c>
      <c r="D1653" s="40"/>
      <c r="E1653" s="32" t="s">
        <v>28</v>
      </c>
      <c r="F1653" s="33" t="s">
        <v>1231</v>
      </c>
      <c r="G1653" s="34">
        <v>9000</v>
      </c>
      <c r="H1653" s="34">
        <v>13140</v>
      </c>
      <c r="I1653" s="43"/>
      <c r="J1653" s="34">
        <v>0</v>
      </c>
    </row>
    <row r="1654" spans="1:10" ht="27" customHeight="1" outlineLevel="1" x14ac:dyDescent="0.25">
      <c r="A1654" s="9" t="s">
        <v>11</v>
      </c>
      <c r="B1654" s="35" t="s">
        <v>858</v>
      </c>
      <c r="C1654" s="44" t="s">
        <v>1554</v>
      </c>
      <c r="D1654" s="37"/>
      <c r="E1654" s="38" t="s">
        <v>1234</v>
      </c>
      <c r="F1654" s="38">
        <v>0</v>
      </c>
      <c r="G1654" s="38" t="s">
        <v>1235</v>
      </c>
      <c r="H1654" s="38">
        <v>3826</v>
      </c>
      <c r="I1654" s="38">
        <v>0</v>
      </c>
      <c r="J1654" s="37"/>
    </row>
    <row r="1655" spans="1:10" ht="27" customHeight="1" outlineLevel="1" x14ac:dyDescent="0.25">
      <c r="A1655" s="9" t="s">
        <v>11</v>
      </c>
      <c r="B1655" s="35" t="s">
        <v>858</v>
      </c>
      <c r="C1655" s="44" t="s">
        <v>1555</v>
      </c>
      <c r="D1655" s="37"/>
      <c r="E1655" s="38" t="s">
        <v>1234</v>
      </c>
      <c r="F1655" s="38">
        <v>0</v>
      </c>
      <c r="G1655" s="38" t="s">
        <v>1235</v>
      </c>
      <c r="H1655" s="38">
        <v>25719</v>
      </c>
      <c r="I1655" s="38">
        <v>0</v>
      </c>
      <c r="J1655" s="37"/>
    </row>
    <row r="1656" spans="1:10" ht="27" customHeight="1" outlineLevel="1" x14ac:dyDescent="0.25">
      <c r="A1656" s="9" t="s">
        <v>11</v>
      </c>
      <c r="B1656" s="35" t="s">
        <v>858</v>
      </c>
      <c r="C1656" s="44" t="s">
        <v>1556</v>
      </c>
      <c r="D1656" s="37"/>
      <c r="E1656" s="38" t="s">
        <v>1270</v>
      </c>
      <c r="F1656" s="38">
        <v>0</v>
      </c>
      <c r="G1656" s="38" t="s">
        <v>1235</v>
      </c>
      <c r="H1656" s="38">
        <v>2519</v>
      </c>
      <c r="I1656" s="38">
        <v>0</v>
      </c>
      <c r="J1656" s="37"/>
    </row>
    <row r="1657" spans="1:10" ht="27" customHeight="1" outlineLevel="1" x14ac:dyDescent="0.25">
      <c r="A1657" s="9" t="s">
        <v>11</v>
      </c>
      <c r="B1657" s="35" t="s">
        <v>858</v>
      </c>
      <c r="C1657" s="39" t="s">
        <v>1557</v>
      </c>
      <c r="D1657" s="37"/>
      <c r="E1657" s="38" t="s">
        <v>1234</v>
      </c>
      <c r="F1657" s="38">
        <v>0</v>
      </c>
      <c r="G1657" s="38" t="s">
        <v>1235</v>
      </c>
      <c r="H1657" s="38">
        <v>416</v>
      </c>
      <c r="I1657" s="38">
        <v>0</v>
      </c>
      <c r="J1657" s="37"/>
    </row>
    <row r="1658" spans="1:10" ht="27" customHeight="1" outlineLevel="1" x14ac:dyDescent="0.25">
      <c r="A1658" s="9" t="s">
        <v>11</v>
      </c>
      <c r="B1658" s="35" t="s">
        <v>858</v>
      </c>
      <c r="C1658" s="39" t="s">
        <v>1558</v>
      </c>
      <c r="D1658" s="37"/>
      <c r="E1658" s="38" t="s">
        <v>1270</v>
      </c>
      <c r="F1658" s="38">
        <v>0</v>
      </c>
      <c r="G1658" s="38" t="s">
        <v>1235</v>
      </c>
      <c r="H1658" s="38">
        <v>171</v>
      </c>
      <c r="I1658" s="38">
        <v>0</v>
      </c>
      <c r="J1658" s="37"/>
    </row>
    <row r="1659" spans="1:10" ht="27" customHeight="1" outlineLevel="1" x14ac:dyDescent="0.25">
      <c r="A1659" s="9" t="s">
        <v>11</v>
      </c>
      <c r="B1659" s="35" t="s">
        <v>858</v>
      </c>
      <c r="C1659" s="44" t="s">
        <v>1559</v>
      </c>
      <c r="D1659" s="37"/>
      <c r="E1659" s="38" t="s">
        <v>1270</v>
      </c>
      <c r="F1659" s="38">
        <v>0</v>
      </c>
      <c r="G1659" s="38" t="s">
        <v>1235</v>
      </c>
      <c r="H1659" s="38">
        <v>1086</v>
      </c>
      <c r="I1659" s="38">
        <v>0</v>
      </c>
      <c r="J1659" s="37"/>
    </row>
    <row r="1660" spans="1:10" ht="27" customHeight="1" x14ac:dyDescent="0.25">
      <c r="A1660" s="9">
        <v>2</v>
      </c>
      <c r="B1660" s="62" t="s">
        <v>860</v>
      </c>
      <c r="C1660" s="31" t="s">
        <v>861</v>
      </c>
      <c r="D1660" s="40"/>
      <c r="E1660" s="32" t="s">
        <v>28</v>
      </c>
      <c r="F1660" s="33" t="s">
        <v>1231</v>
      </c>
      <c r="G1660" s="34">
        <v>5000</v>
      </c>
      <c r="H1660" s="34">
        <v>7300</v>
      </c>
      <c r="I1660" s="43"/>
      <c r="J1660" s="34">
        <v>0</v>
      </c>
    </row>
    <row r="1661" spans="1:10" ht="27" customHeight="1" outlineLevel="1" x14ac:dyDescent="0.25">
      <c r="A1661" s="9" t="s">
        <v>11</v>
      </c>
      <c r="B1661" s="35" t="s">
        <v>860</v>
      </c>
      <c r="C1661" s="44" t="s">
        <v>1491</v>
      </c>
      <c r="D1661" s="37"/>
      <c r="E1661" s="38" t="s">
        <v>1270</v>
      </c>
      <c r="F1661" s="38">
        <v>0</v>
      </c>
      <c r="G1661" s="38" t="s">
        <v>1235</v>
      </c>
      <c r="H1661" s="38">
        <v>299</v>
      </c>
      <c r="I1661" s="38">
        <v>0</v>
      </c>
      <c r="J1661" s="37"/>
    </row>
    <row r="1662" spans="1:10" ht="27" customHeight="1" outlineLevel="1" x14ac:dyDescent="0.25">
      <c r="A1662" s="9" t="s">
        <v>11</v>
      </c>
      <c r="B1662" s="35" t="s">
        <v>860</v>
      </c>
      <c r="C1662" s="44" t="s">
        <v>1560</v>
      </c>
      <c r="D1662" s="37"/>
      <c r="E1662" s="38" t="s">
        <v>1243</v>
      </c>
      <c r="F1662" s="38">
        <v>0</v>
      </c>
      <c r="G1662" s="38" t="s">
        <v>1235</v>
      </c>
      <c r="H1662" s="38">
        <v>230</v>
      </c>
      <c r="I1662" s="38">
        <v>0</v>
      </c>
      <c r="J1662" s="37"/>
    </row>
    <row r="1663" spans="1:10" ht="27" customHeight="1" outlineLevel="1" x14ac:dyDescent="0.25">
      <c r="A1663" s="9" t="s">
        <v>11</v>
      </c>
      <c r="B1663" s="35" t="s">
        <v>860</v>
      </c>
      <c r="C1663" s="44" t="s">
        <v>1561</v>
      </c>
      <c r="D1663" s="37"/>
      <c r="E1663" s="38" t="s">
        <v>1234</v>
      </c>
      <c r="F1663" s="38">
        <v>0</v>
      </c>
      <c r="G1663" s="38" t="s">
        <v>1235</v>
      </c>
      <c r="H1663" s="38">
        <v>382</v>
      </c>
      <c r="I1663" s="38">
        <v>0</v>
      </c>
      <c r="J1663" s="37"/>
    </row>
    <row r="1664" spans="1:10" ht="27" customHeight="1" outlineLevel="1" x14ac:dyDescent="0.25">
      <c r="A1664" s="9" t="s">
        <v>11</v>
      </c>
      <c r="B1664" s="35" t="s">
        <v>860</v>
      </c>
      <c r="C1664" s="44" t="s">
        <v>1357</v>
      </c>
      <c r="D1664" s="37"/>
      <c r="E1664" s="38" t="s">
        <v>1243</v>
      </c>
      <c r="F1664" s="38">
        <v>0</v>
      </c>
      <c r="G1664" s="38" t="s">
        <v>1235</v>
      </c>
      <c r="H1664" s="38">
        <v>319</v>
      </c>
      <c r="I1664" s="38">
        <v>0</v>
      </c>
      <c r="J1664" s="37"/>
    </row>
    <row r="1665" spans="1:10" ht="27" customHeight="1" x14ac:dyDescent="0.25">
      <c r="A1665" s="9">
        <v>2</v>
      </c>
      <c r="B1665" s="62" t="s">
        <v>862</v>
      </c>
      <c r="C1665" s="31" t="s">
        <v>863</v>
      </c>
      <c r="D1665" s="40"/>
      <c r="E1665" s="32" t="s">
        <v>11</v>
      </c>
      <c r="F1665" s="33" t="s">
        <v>1231</v>
      </c>
      <c r="G1665" s="34">
        <v>750</v>
      </c>
      <c r="H1665" s="34">
        <v>1095</v>
      </c>
      <c r="I1665" s="43"/>
      <c r="J1665" s="34">
        <v>0</v>
      </c>
    </row>
    <row r="1666" spans="1:10" ht="27" customHeight="1" x14ac:dyDescent="0.25">
      <c r="A1666" s="9">
        <v>2</v>
      </c>
      <c r="B1666" s="62" t="s">
        <v>1562</v>
      </c>
      <c r="C1666" s="31" t="s">
        <v>794</v>
      </c>
      <c r="D1666" s="40"/>
      <c r="E1666" s="32" t="s">
        <v>28</v>
      </c>
      <c r="F1666" s="33" t="s">
        <v>1231</v>
      </c>
      <c r="G1666" s="34">
        <v>700</v>
      </c>
      <c r="H1666" s="34">
        <v>1022</v>
      </c>
      <c r="I1666" s="43"/>
      <c r="J1666" s="34">
        <v>0</v>
      </c>
    </row>
    <row r="1667" spans="1:10" ht="27" customHeight="1" x14ac:dyDescent="0.25">
      <c r="A1667" s="9">
        <v>2</v>
      </c>
      <c r="B1667" s="62" t="s">
        <v>864</v>
      </c>
      <c r="C1667" s="31" t="s">
        <v>865</v>
      </c>
      <c r="D1667" s="40"/>
      <c r="E1667" s="32" t="s">
        <v>28</v>
      </c>
      <c r="F1667" s="33" t="s">
        <v>1231</v>
      </c>
      <c r="G1667" s="34">
        <v>4000</v>
      </c>
      <c r="H1667" s="34">
        <v>5840</v>
      </c>
      <c r="I1667" s="43"/>
      <c r="J1667" s="34">
        <v>0</v>
      </c>
    </row>
    <row r="1668" spans="1:10" ht="27" customHeight="1" x14ac:dyDescent="0.25">
      <c r="A1668" s="9">
        <v>2</v>
      </c>
      <c r="B1668" s="62" t="s">
        <v>866</v>
      </c>
      <c r="C1668" s="31" t="s">
        <v>867</v>
      </c>
      <c r="D1668" s="40"/>
      <c r="E1668" s="32" t="s">
        <v>28</v>
      </c>
      <c r="F1668" s="33" t="s">
        <v>1231</v>
      </c>
      <c r="G1668" s="34">
        <v>1500</v>
      </c>
      <c r="H1668" s="34">
        <v>2190</v>
      </c>
      <c r="I1668" s="43"/>
      <c r="J1668" s="34">
        <v>0</v>
      </c>
    </row>
    <row r="1669" spans="1:10" ht="18.75" customHeight="1" x14ac:dyDescent="0.25">
      <c r="A1669" s="23"/>
      <c r="B1669" s="61"/>
      <c r="C1669" s="79" t="s">
        <v>868</v>
      </c>
      <c r="D1669" s="48"/>
      <c r="E1669" s="68"/>
      <c r="F1669" s="50" t="s">
        <v>1230</v>
      </c>
      <c r="G1669" s="52"/>
      <c r="H1669" s="52"/>
      <c r="I1669" s="52">
        <v>361920.63</v>
      </c>
      <c r="J1669" s="52">
        <v>126165</v>
      </c>
    </row>
    <row r="1670" spans="1:10" ht="18.75" customHeight="1" x14ac:dyDescent="0.25">
      <c r="A1670" s="23"/>
      <c r="B1670" s="25" t="s">
        <v>869</v>
      </c>
      <c r="C1670" s="10" t="s">
        <v>870</v>
      </c>
      <c r="D1670" s="53"/>
      <c r="E1670" s="10"/>
      <c r="F1670" s="28" t="s">
        <v>1230</v>
      </c>
      <c r="G1670" s="27"/>
      <c r="H1670" s="29"/>
      <c r="I1670" s="24" t="s">
        <v>1230</v>
      </c>
      <c r="J1670" s="24" t="s">
        <v>1230</v>
      </c>
    </row>
    <row r="1671" spans="1:10" ht="18.75" customHeight="1" x14ac:dyDescent="0.25">
      <c r="A1671" s="23"/>
      <c r="B1671" s="61" t="s">
        <v>871</v>
      </c>
      <c r="C1671" s="11" t="s">
        <v>872</v>
      </c>
      <c r="D1671" s="48"/>
      <c r="E1671" s="49"/>
      <c r="F1671" s="50" t="s">
        <v>1230</v>
      </c>
      <c r="G1671" s="52"/>
      <c r="H1671" s="52"/>
      <c r="I1671" s="50" t="s">
        <v>1230</v>
      </c>
      <c r="J1671" s="50" t="s">
        <v>1230</v>
      </c>
    </row>
    <row r="1672" spans="1:10" ht="27" customHeight="1" x14ac:dyDescent="0.25">
      <c r="A1672" s="9">
        <v>2</v>
      </c>
      <c r="B1672" s="62" t="s">
        <v>873</v>
      </c>
      <c r="C1672" s="31" t="s">
        <v>874</v>
      </c>
      <c r="D1672" s="40"/>
      <c r="E1672" s="32" t="s">
        <v>31</v>
      </c>
      <c r="F1672" s="33" t="s">
        <v>1231</v>
      </c>
      <c r="G1672" s="34">
        <v>270</v>
      </c>
      <c r="H1672" s="34">
        <v>394</v>
      </c>
      <c r="I1672" s="43"/>
      <c r="J1672" s="34">
        <v>0</v>
      </c>
    </row>
    <row r="1673" spans="1:10" ht="27" customHeight="1" outlineLevel="1" x14ac:dyDescent="0.25">
      <c r="A1673" s="9" t="s">
        <v>11</v>
      </c>
      <c r="B1673" s="35" t="s">
        <v>873</v>
      </c>
      <c r="C1673" s="44" t="s">
        <v>1245</v>
      </c>
      <c r="D1673" s="37"/>
      <c r="E1673" s="38" t="s">
        <v>1234</v>
      </c>
      <c r="F1673" s="38">
        <v>0</v>
      </c>
      <c r="G1673" s="38" t="s">
        <v>1235</v>
      </c>
      <c r="H1673" s="38">
        <v>269</v>
      </c>
      <c r="I1673" s="38">
        <v>0</v>
      </c>
      <c r="J1673" s="37"/>
    </row>
    <row r="1674" spans="1:10" ht="27" customHeight="1" x14ac:dyDescent="0.25">
      <c r="A1674" s="9">
        <v>2</v>
      </c>
      <c r="B1674" s="62" t="s">
        <v>875</v>
      </c>
      <c r="C1674" s="31" t="s">
        <v>876</v>
      </c>
      <c r="D1674" s="40"/>
      <c r="E1674" s="32" t="s">
        <v>31</v>
      </c>
      <c r="F1674" s="33">
        <v>107</v>
      </c>
      <c r="G1674" s="34">
        <v>150</v>
      </c>
      <c r="H1674" s="34">
        <v>219</v>
      </c>
      <c r="I1674" s="43"/>
      <c r="J1674" s="34">
        <v>23433</v>
      </c>
    </row>
    <row r="1675" spans="1:10" ht="27" customHeight="1" outlineLevel="1" x14ac:dyDescent="0.25">
      <c r="A1675" s="9" t="s">
        <v>11</v>
      </c>
      <c r="B1675" s="35" t="s">
        <v>875</v>
      </c>
      <c r="C1675" s="44" t="s">
        <v>1245</v>
      </c>
      <c r="D1675" s="37"/>
      <c r="E1675" s="38" t="s">
        <v>1234</v>
      </c>
      <c r="F1675" s="38">
        <v>0.107</v>
      </c>
      <c r="G1675" s="38" t="s">
        <v>1235</v>
      </c>
      <c r="H1675" s="38">
        <v>269</v>
      </c>
      <c r="I1675" s="38">
        <v>28.782999999999998</v>
      </c>
      <c r="J1675" s="37"/>
    </row>
    <row r="1676" spans="1:10" ht="27" customHeight="1" x14ac:dyDescent="0.25">
      <c r="A1676" s="9">
        <v>2</v>
      </c>
      <c r="B1676" s="62" t="s">
        <v>877</v>
      </c>
      <c r="C1676" s="31" t="s">
        <v>878</v>
      </c>
      <c r="D1676" s="40"/>
      <c r="E1676" s="32" t="s">
        <v>31</v>
      </c>
      <c r="F1676" s="33">
        <v>107</v>
      </c>
      <c r="G1676" s="34">
        <v>140</v>
      </c>
      <c r="H1676" s="34">
        <v>204</v>
      </c>
      <c r="I1676" s="43"/>
      <c r="J1676" s="34">
        <v>21828</v>
      </c>
    </row>
    <row r="1677" spans="1:10" ht="27" customHeight="1" outlineLevel="1" x14ac:dyDescent="0.25">
      <c r="A1677" s="9" t="s">
        <v>11</v>
      </c>
      <c r="B1677" s="35" t="s">
        <v>877</v>
      </c>
      <c r="C1677" s="80" t="s">
        <v>1254</v>
      </c>
      <c r="D1677" s="37"/>
      <c r="E1677" s="38" t="s">
        <v>1234</v>
      </c>
      <c r="F1677" s="38">
        <v>5.3500000000000005</v>
      </c>
      <c r="G1677" s="38" t="s">
        <v>1235</v>
      </c>
      <c r="H1677" s="38">
        <v>565</v>
      </c>
      <c r="I1677" s="38">
        <v>3022.7500000000005</v>
      </c>
      <c r="J1677" s="37"/>
    </row>
    <row r="1678" spans="1:10" ht="27" customHeight="1" x14ac:dyDescent="0.25">
      <c r="A1678" s="9">
        <v>2</v>
      </c>
      <c r="B1678" s="62" t="s">
        <v>879</v>
      </c>
      <c r="C1678" s="31" t="s">
        <v>880</v>
      </c>
      <c r="D1678" s="40"/>
      <c r="E1678" s="32" t="s">
        <v>31</v>
      </c>
      <c r="F1678" s="33" t="s">
        <v>1231</v>
      </c>
      <c r="G1678" s="34">
        <v>400</v>
      </c>
      <c r="H1678" s="34">
        <v>580</v>
      </c>
      <c r="I1678" s="43"/>
      <c r="J1678" s="34">
        <v>0</v>
      </c>
    </row>
    <row r="1679" spans="1:10" ht="27" customHeight="1" x14ac:dyDescent="0.25">
      <c r="A1679" s="9">
        <v>2</v>
      </c>
      <c r="B1679" s="62" t="s">
        <v>881</v>
      </c>
      <c r="C1679" s="31" t="s">
        <v>882</v>
      </c>
      <c r="D1679" s="40"/>
      <c r="E1679" s="32" t="s">
        <v>31</v>
      </c>
      <c r="F1679" s="33" t="s">
        <v>1231</v>
      </c>
      <c r="G1679" s="34">
        <v>220</v>
      </c>
      <c r="H1679" s="34">
        <v>320</v>
      </c>
      <c r="I1679" s="43"/>
      <c r="J1679" s="34">
        <v>0</v>
      </c>
    </row>
    <row r="1680" spans="1:10" ht="27" customHeight="1" x14ac:dyDescent="0.25">
      <c r="A1680" s="9">
        <v>2</v>
      </c>
      <c r="B1680" s="62" t="s">
        <v>883</v>
      </c>
      <c r="C1680" s="31" t="s">
        <v>884</v>
      </c>
      <c r="D1680" s="40"/>
      <c r="E1680" s="32" t="s">
        <v>31</v>
      </c>
      <c r="F1680" s="33" t="s">
        <v>1231</v>
      </c>
      <c r="G1680" s="34">
        <v>70</v>
      </c>
      <c r="H1680" s="34">
        <v>100</v>
      </c>
      <c r="I1680" s="43"/>
      <c r="J1680" s="34">
        <v>0</v>
      </c>
    </row>
    <row r="1681" spans="1:10" ht="27" customHeight="1" x14ac:dyDescent="0.25">
      <c r="A1681" s="9">
        <v>2</v>
      </c>
      <c r="B1681" s="62" t="s">
        <v>1563</v>
      </c>
      <c r="C1681" s="31" t="s">
        <v>884</v>
      </c>
      <c r="D1681" s="40"/>
      <c r="E1681" s="32" t="s">
        <v>31</v>
      </c>
      <c r="F1681" s="33" t="s">
        <v>1231</v>
      </c>
      <c r="G1681" s="34">
        <v>70</v>
      </c>
      <c r="H1681" s="34">
        <v>100</v>
      </c>
      <c r="I1681" s="43"/>
      <c r="J1681" s="34">
        <v>0</v>
      </c>
    </row>
    <row r="1682" spans="1:10" ht="27" customHeight="1" x14ac:dyDescent="0.25">
      <c r="A1682" s="9">
        <v>2</v>
      </c>
      <c r="B1682" s="62" t="s">
        <v>885</v>
      </c>
      <c r="C1682" s="31" t="s">
        <v>886</v>
      </c>
      <c r="D1682" s="40"/>
      <c r="E1682" s="32" t="s">
        <v>28</v>
      </c>
      <c r="F1682" s="33" t="s">
        <v>1231</v>
      </c>
      <c r="G1682" s="34">
        <v>270</v>
      </c>
      <c r="H1682" s="34">
        <v>394</v>
      </c>
      <c r="I1682" s="43"/>
      <c r="J1682" s="34">
        <v>0</v>
      </c>
    </row>
    <row r="1683" spans="1:10" ht="27" customHeight="1" x14ac:dyDescent="0.25">
      <c r="A1683" s="9">
        <v>2</v>
      </c>
      <c r="B1683" s="62" t="s">
        <v>887</v>
      </c>
      <c r="C1683" s="31" t="s">
        <v>888</v>
      </c>
      <c r="D1683" s="40"/>
      <c r="E1683" s="32" t="s">
        <v>28</v>
      </c>
      <c r="F1683" s="33" t="s">
        <v>1231</v>
      </c>
      <c r="G1683" s="34">
        <v>202.5</v>
      </c>
      <c r="H1683" s="34">
        <v>296</v>
      </c>
      <c r="I1683" s="43"/>
      <c r="J1683" s="34">
        <v>0</v>
      </c>
    </row>
    <row r="1684" spans="1:10" ht="27" customHeight="1" x14ac:dyDescent="0.25">
      <c r="A1684" s="9">
        <v>2</v>
      </c>
      <c r="B1684" s="62" t="s">
        <v>889</v>
      </c>
      <c r="C1684" s="31" t="s">
        <v>890</v>
      </c>
      <c r="D1684" s="40"/>
      <c r="E1684" s="32" t="s">
        <v>28</v>
      </c>
      <c r="F1684" s="33">
        <v>47</v>
      </c>
      <c r="G1684" s="34">
        <v>150</v>
      </c>
      <c r="H1684" s="34">
        <v>219</v>
      </c>
      <c r="I1684" s="43"/>
      <c r="J1684" s="34">
        <v>10293</v>
      </c>
    </row>
    <row r="1685" spans="1:10" ht="27" customHeight="1" outlineLevel="1" x14ac:dyDescent="0.25">
      <c r="A1685" s="9" t="s">
        <v>11</v>
      </c>
      <c r="B1685" s="35" t="s">
        <v>889</v>
      </c>
      <c r="C1685" s="39" t="s">
        <v>1564</v>
      </c>
      <c r="D1685" s="37"/>
      <c r="E1685" s="38" t="s">
        <v>1234</v>
      </c>
      <c r="F1685" s="38">
        <v>1.41</v>
      </c>
      <c r="G1685" s="38" t="s">
        <v>1235</v>
      </c>
      <c r="H1685" s="38">
        <v>4950</v>
      </c>
      <c r="I1685" s="38">
        <v>6979.5</v>
      </c>
      <c r="J1685" s="37"/>
    </row>
    <row r="1686" spans="1:10" ht="27" customHeight="1" x14ac:dyDescent="0.25">
      <c r="A1686" s="9">
        <v>2</v>
      </c>
      <c r="B1686" s="62" t="s">
        <v>891</v>
      </c>
      <c r="C1686" s="31" t="s">
        <v>892</v>
      </c>
      <c r="D1686" s="40"/>
      <c r="E1686" s="32" t="s">
        <v>28</v>
      </c>
      <c r="F1686" s="33" t="s">
        <v>1231</v>
      </c>
      <c r="G1686" s="34">
        <v>540</v>
      </c>
      <c r="H1686" s="34">
        <v>788</v>
      </c>
      <c r="I1686" s="43"/>
      <c r="J1686" s="34">
        <v>0</v>
      </c>
    </row>
    <row r="1687" spans="1:10" ht="27" customHeight="1" x14ac:dyDescent="0.25">
      <c r="A1687" s="9">
        <v>2</v>
      </c>
      <c r="B1687" s="62" t="s">
        <v>893</v>
      </c>
      <c r="C1687" s="31" t="s">
        <v>894</v>
      </c>
      <c r="D1687" s="40"/>
      <c r="E1687" s="32" t="s">
        <v>28</v>
      </c>
      <c r="F1687" s="33" t="s">
        <v>1231</v>
      </c>
      <c r="G1687" s="34">
        <v>250</v>
      </c>
      <c r="H1687" s="34">
        <v>365</v>
      </c>
      <c r="I1687" s="43"/>
      <c r="J1687" s="34">
        <v>0</v>
      </c>
    </row>
    <row r="1688" spans="1:10" ht="27" customHeight="1" x14ac:dyDescent="0.25">
      <c r="A1688" s="9">
        <v>2</v>
      </c>
      <c r="B1688" s="62" t="s">
        <v>895</v>
      </c>
      <c r="C1688" s="31" t="s">
        <v>896</v>
      </c>
      <c r="D1688" s="40"/>
      <c r="E1688" s="32" t="s">
        <v>28</v>
      </c>
      <c r="F1688" s="33" t="s">
        <v>1231</v>
      </c>
      <c r="G1688" s="34">
        <v>194.5</v>
      </c>
      <c r="H1688" s="34">
        <v>284</v>
      </c>
      <c r="I1688" s="43"/>
      <c r="J1688" s="34">
        <v>0</v>
      </c>
    </row>
    <row r="1689" spans="1:10" ht="27" customHeight="1" x14ac:dyDescent="0.25">
      <c r="A1689" s="9">
        <v>2</v>
      </c>
      <c r="B1689" s="62" t="s">
        <v>897</v>
      </c>
      <c r="C1689" s="31" t="s">
        <v>898</v>
      </c>
      <c r="D1689" s="40"/>
      <c r="E1689" s="32" t="s">
        <v>28</v>
      </c>
      <c r="F1689" s="33" t="s">
        <v>1231</v>
      </c>
      <c r="G1689" s="34">
        <v>2025</v>
      </c>
      <c r="H1689" s="34">
        <v>2957</v>
      </c>
      <c r="I1689" s="43"/>
      <c r="J1689" s="34">
        <v>0</v>
      </c>
    </row>
    <row r="1690" spans="1:10" ht="27" customHeight="1" x14ac:dyDescent="0.25">
      <c r="A1690" s="9">
        <v>2</v>
      </c>
      <c r="B1690" s="62" t="s">
        <v>899</v>
      </c>
      <c r="C1690" s="31" t="s">
        <v>900</v>
      </c>
      <c r="D1690" s="40"/>
      <c r="E1690" s="32" t="s">
        <v>28</v>
      </c>
      <c r="F1690" s="33" t="s">
        <v>1231</v>
      </c>
      <c r="G1690" s="34">
        <v>1350</v>
      </c>
      <c r="H1690" s="34">
        <v>1971</v>
      </c>
      <c r="I1690" s="43"/>
      <c r="J1690" s="34">
        <v>0</v>
      </c>
    </row>
    <row r="1691" spans="1:10" ht="27" customHeight="1" x14ac:dyDescent="0.25">
      <c r="A1691" s="9">
        <v>2</v>
      </c>
      <c r="B1691" s="62" t="s">
        <v>901</v>
      </c>
      <c r="C1691" s="31" t="s">
        <v>902</v>
      </c>
      <c r="D1691" s="40"/>
      <c r="E1691" s="32" t="s">
        <v>28</v>
      </c>
      <c r="F1691" s="33" t="s">
        <v>1231</v>
      </c>
      <c r="G1691" s="34">
        <v>528</v>
      </c>
      <c r="H1691" s="34">
        <v>771</v>
      </c>
      <c r="I1691" s="43"/>
      <c r="J1691" s="34">
        <v>0</v>
      </c>
    </row>
    <row r="1692" spans="1:10" ht="27" customHeight="1" outlineLevel="1" x14ac:dyDescent="0.25">
      <c r="A1692" s="9" t="s">
        <v>11</v>
      </c>
      <c r="B1692" s="35" t="s">
        <v>901</v>
      </c>
      <c r="C1692" s="44" t="s">
        <v>1565</v>
      </c>
      <c r="D1692" s="37"/>
      <c r="E1692" s="38" t="s">
        <v>1234</v>
      </c>
      <c r="F1692" s="38">
        <v>0</v>
      </c>
      <c r="G1692" s="38" t="s">
        <v>1235</v>
      </c>
      <c r="H1692" s="38">
        <v>1125</v>
      </c>
      <c r="I1692" s="38">
        <v>0</v>
      </c>
      <c r="J1692" s="37"/>
    </row>
    <row r="1693" spans="1:10" ht="27" customHeight="1" x14ac:dyDescent="0.25">
      <c r="A1693" s="9">
        <v>2</v>
      </c>
      <c r="B1693" s="62" t="s">
        <v>903</v>
      </c>
      <c r="C1693" s="31" t="s">
        <v>904</v>
      </c>
      <c r="D1693" s="40"/>
      <c r="E1693" s="32" t="s">
        <v>28</v>
      </c>
      <c r="F1693" s="33" t="s">
        <v>1231</v>
      </c>
      <c r="G1693" s="34">
        <v>2700</v>
      </c>
      <c r="H1693" s="34">
        <v>3942</v>
      </c>
      <c r="I1693" s="43"/>
      <c r="J1693" s="34">
        <v>0</v>
      </c>
    </row>
    <row r="1694" spans="1:10" ht="27" customHeight="1" x14ac:dyDescent="0.25">
      <c r="A1694" s="9">
        <v>2</v>
      </c>
      <c r="B1694" s="62" t="s">
        <v>905</v>
      </c>
      <c r="C1694" s="31" t="s">
        <v>906</v>
      </c>
      <c r="D1694" s="40"/>
      <c r="E1694" s="32" t="s">
        <v>28</v>
      </c>
      <c r="F1694" s="33" t="s">
        <v>1231</v>
      </c>
      <c r="G1694" s="34">
        <v>1800</v>
      </c>
      <c r="H1694" s="34">
        <v>2628</v>
      </c>
      <c r="I1694" s="43"/>
      <c r="J1694" s="34">
        <v>0</v>
      </c>
    </row>
    <row r="1695" spans="1:10" ht="27" customHeight="1" x14ac:dyDescent="0.25">
      <c r="A1695" s="9">
        <v>2</v>
      </c>
      <c r="B1695" s="62" t="s">
        <v>907</v>
      </c>
      <c r="C1695" s="31" t="s">
        <v>908</v>
      </c>
      <c r="D1695" s="40"/>
      <c r="E1695" s="32" t="s">
        <v>28</v>
      </c>
      <c r="F1695" s="33" t="s">
        <v>1231</v>
      </c>
      <c r="G1695" s="34">
        <v>900</v>
      </c>
      <c r="H1695" s="34">
        <v>1314</v>
      </c>
      <c r="I1695" s="43"/>
      <c r="J1695" s="34">
        <v>0</v>
      </c>
    </row>
    <row r="1696" spans="1:10" ht="18.75" customHeight="1" x14ac:dyDescent="0.25">
      <c r="A1696" s="23"/>
      <c r="B1696" s="61"/>
      <c r="C1696" s="79" t="s">
        <v>909</v>
      </c>
      <c r="D1696" s="48"/>
      <c r="E1696" s="68"/>
      <c r="F1696" s="50" t="s">
        <v>1230</v>
      </c>
      <c r="G1696" s="52"/>
      <c r="H1696" s="52"/>
      <c r="I1696" s="52">
        <v>10031.032999999999</v>
      </c>
      <c r="J1696" s="52">
        <v>55554</v>
      </c>
    </row>
    <row r="1697" spans="1:10" ht="18.75" customHeight="1" x14ac:dyDescent="0.25">
      <c r="A1697" s="23"/>
      <c r="B1697" s="25" t="s">
        <v>910</v>
      </c>
      <c r="C1697" s="10" t="s">
        <v>911</v>
      </c>
      <c r="D1697" s="53"/>
      <c r="E1697" s="10"/>
      <c r="F1697" s="28" t="s">
        <v>1230</v>
      </c>
      <c r="G1697" s="27"/>
      <c r="H1697" s="29"/>
      <c r="I1697" s="24" t="s">
        <v>1230</v>
      </c>
      <c r="J1697" s="24" t="s">
        <v>1230</v>
      </c>
    </row>
    <row r="1698" spans="1:10" ht="27" customHeight="1" x14ac:dyDescent="0.25">
      <c r="A1698" s="9">
        <v>2</v>
      </c>
      <c r="B1698" s="62" t="s">
        <v>912</v>
      </c>
      <c r="C1698" s="31" t="s">
        <v>913</v>
      </c>
      <c r="D1698" s="40"/>
      <c r="E1698" s="32" t="s">
        <v>914</v>
      </c>
      <c r="F1698" s="33" t="s">
        <v>1231</v>
      </c>
      <c r="G1698" s="34">
        <v>70</v>
      </c>
      <c r="H1698" s="34">
        <v>102</v>
      </c>
      <c r="I1698" s="43"/>
      <c r="J1698" s="34">
        <v>0</v>
      </c>
    </row>
    <row r="1699" spans="1:10" ht="27" customHeight="1" x14ac:dyDescent="0.25">
      <c r="A1699" s="9">
        <v>2</v>
      </c>
      <c r="B1699" s="62" t="s">
        <v>915</v>
      </c>
      <c r="C1699" s="31" t="s">
        <v>916</v>
      </c>
      <c r="D1699" s="40"/>
      <c r="E1699" s="32" t="s">
        <v>31</v>
      </c>
      <c r="F1699" s="33" t="s">
        <v>1231</v>
      </c>
      <c r="G1699" s="34">
        <v>22.5</v>
      </c>
      <c r="H1699" s="34">
        <v>33</v>
      </c>
      <c r="I1699" s="43"/>
      <c r="J1699" s="34">
        <v>0</v>
      </c>
    </row>
    <row r="1700" spans="1:10" ht="27" customHeight="1" x14ac:dyDescent="0.25">
      <c r="A1700" s="9">
        <v>2</v>
      </c>
      <c r="B1700" s="62" t="s">
        <v>917</v>
      </c>
      <c r="C1700" s="31" t="s">
        <v>918</v>
      </c>
      <c r="D1700" s="40"/>
      <c r="E1700" s="32" t="s">
        <v>31</v>
      </c>
      <c r="F1700" s="33" t="s">
        <v>1231</v>
      </c>
      <c r="G1700" s="34">
        <v>120</v>
      </c>
      <c r="H1700" s="34">
        <v>175</v>
      </c>
      <c r="I1700" s="43"/>
      <c r="J1700" s="34">
        <v>0</v>
      </c>
    </row>
    <row r="1701" spans="1:10" ht="27" customHeight="1" outlineLevel="1" x14ac:dyDescent="0.25">
      <c r="A1701" s="9" t="s">
        <v>11</v>
      </c>
      <c r="B1701" s="35" t="s">
        <v>917</v>
      </c>
      <c r="C1701" s="44" t="s">
        <v>1566</v>
      </c>
      <c r="D1701" s="37"/>
      <c r="E1701" s="38" t="s">
        <v>1234</v>
      </c>
      <c r="F1701" s="81"/>
      <c r="G1701" s="38" t="s">
        <v>1235</v>
      </c>
      <c r="H1701" s="38">
        <v>10285</v>
      </c>
      <c r="I1701" s="38">
        <v>0</v>
      </c>
      <c r="J1701" s="37"/>
    </row>
    <row r="1702" spans="1:10" ht="27" customHeight="1" outlineLevel="1" x14ac:dyDescent="0.25">
      <c r="A1702" s="9" t="s">
        <v>11</v>
      </c>
      <c r="B1702" s="35" t="s">
        <v>917</v>
      </c>
      <c r="C1702" s="44" t="s">
        <v>1567</v>
      </c>
      <c r="D1702" s="37"/>
      <c r="E1702" s="38" t="s">
        <v>1234</v>
      </c>
      <c r="F1702" s="81" t="s">
        <v>1235</v>
      </c>
      <c r="G1702" s="38" t="s">
        <v>1235</v>
      </c>
      <c r="H1702" s="38">
        <v>6456</v>
      </c>
      <c r="I1702" s="38">
        <v>0</v>
      </c>
      <c r="J1702" s="37"/>
    </row>
    <row r="1703" spans="1:10" ht="27" customHeight="1" outlineLevel="1" x14ac:dyDescent="0.25">
      <c r="A1703" s="9" t="s">
        <v>11</v>
      </c>
      <c r="B1703" s="35" t="s">
        <v>917</v>
      </c>
      <c r="C1703" s="44" t="s">
        <v>1568</v>
      </c>
      <c r="D1703" s="37"/>
      <c r="E1703" s="38" t="s">
        <v>1234</v>
      </c>
      <c r="F1703" s="81" t="s">
        <v>1235</v>
      </c>
      <c r="G1703" s="38" t="s">
        <v>1235</v>
      </c>
      <c r="H1703" s="38">
        <v>2555</v>
      </c>
      <c r="I1703" s="38">
        <v>0</v>
      </c>
      <c r="J1703" s="37"/>
    </row>
    <row r="1704" spans="1:10" ht="27" customHeight="1" outlineLevel="1" x14ac:dyDescent="0.25">
      <c r="A1704" s="9" t="s">
        <v>11</v>
      </c>
      <c r="B1704" s="35" t="s">
        <v>917</v>
      </c>
      <c r="C1704" s="44" t="s">
        <v>1569</v>
      </c>
      <c r="D1704" s="37"/>
      <c r="E1704" s="38" t="s">
        <v>1243</v>
      </c>
      <c r="F1704" s="81" t="s">
        <v>1235</v>
      </c>
      <c r="G1704" s="38" t="s">
        <v>1235</v>
      </c>
      <c r="H1704" s="38">
        <v>490</v>
      </c>
      <c r="I1704" s="38">
        <v>0</v>
      </c>
      <c r="J1704" s="37"/>
    </row>
    <row r="1705" spans="1:10" ht="27" customHeight="1" outlineLevel="1" x14ac:dyDescent="0.25">
      <c r="A1705" s="9" t="s">
        <v>11</v>
      </c>
      <c r="B1705" s="35" t="s">
        <v>917</v>
      </c>
      <c r="C1705" s="44" t="s">
        <v>1570</v>
      </c>
      <c r="D1705" s="37"/>
      <c r="E1705" s="38" t="s">
        <v>1243</v>
      </c>
      <c r="F1705" s="81" t="s">
        <v>1235</v>
      </c>
      <c r="G1705" s="38" t="s">
        <v>1235</v>
      </c>
      <c r="H1705" s="38">
        <v>319</v>
      </c>
      <c r="I1705" s="38">
        <v>0</v>
      </c>
      <c r="J1705" s="37"/>
    </row>
    <row r="1706" spans="1:10" ht="27" customHeight="1" outlineLevel="1" x14ac:dyDescent="0.25">
      <c r="A1706" s="9" t="s">
        <v>11</v>
      </c>
      <c r="B1706" s="35" t="s">
        <v>917</v>
      </c>
      <c r="C1706" s="44" t="s">
        <v>1261</v>
      </c>
      <c r="D1706" s="37"/>
      <c r="E1706" s="38" t="s">
        <v>1234</v>
      </c>
      <c r="F1706" s="81" t="s">
        <v>1235</v>
      </c>
      <c r="G1706" s="38" t="s">
        <v>1235</v>
      </c>
      <c r="H1706" s="38">
        <v>115</v>
      </c>
      <c r="I1706" s="38">
        <v>0</v>
      </c>
      <c r="J1706" s="37"/>
    </row>
    <row r="1707" spans="1:10" ht="27" customHeight="1" outlineLevel="1" x14ac:dyDescent="0.25">
      <c r="A1707" s="9" t="s">
        <v>11</v>
      </c>
      <c r="B1707" s="35" t="s">
        <v>917</v>
      </c>
      <c r="C1707" s="44" t="s">
        <v>1242</v>
      </c>
      <c r="D1707" s="37"/>
      <c r="E1707" s="38" t="s">
        <v>1243</v>
      </c>
      <c r="F1707" s="81" t="s">
        <v>1235</v>
      </c>
      <c r="G1707" s="38" t="s">
        <v>1235</v>
      </c>
      <c r="H1707" s="38">
        <v>810</v>
      </c>
      <c r="I1707" s="38">
        <v>0</v>
      </c>
      <c r="J1707" s="37"/>
    </row>
    <row r="1708" spans="1:10" ht="27" customHeight="1" x14ac:dyDescent="0.25">
      <c r="A1708" s="9">
        <v>2</v>
      </c>
      <c r="B1708" s="62" t="s">
        <v>919</v>
      </c>
      <c r="C1708" s="31" t="s">
        <v>920</v>
      </c>
      <c r="D1708" s="40"/>
      <c r="E1708" s="32" t="s">
        <v>31</v>
      </c>
      <c r="F1708" s="33" t="s">
        <v>1231</v>
      </c>
      <c r="G1708" s="34">
        <v>80</v>
      </c>
      <c r="H1708" s="34">
        <v>117</v>
      </c>
      <c r="I1708" s="43"/>
      <c r="J1708" s="34">
        <v>0</v>
      </c>
    </row>
    <row r="1709" spans="1:10" ht="27" customHeight="1" outlineLevel="1" x14ac:dyDescent="0.25">
      <c r="A1709" s="9" t="s">
        <v>11</v>
      </c>
      <c r="B1709" s="35" t="s">
        <v>919</v>
      </c>
      <c r="C1709" s="44" t="s">
        <v>1566</v>
      </c>
      <c r="D1709" s="37"/>
      <c r="E1709" s="38" t="s">
        <v>1234</v>
      </c>
      <c r="F1709" s="81">
        <v>0</v>
      </c>
      <c r="G1709" s="38" t="s">
        <v>1235</v>
      </c>
      <c r="H1709" s="38">
        <v>10285</v>
      </c>
      <c r="I1709" s="38">
        <v>0</v>
      </c>
      <c r="J1709" s="37"/>
    </row>
    <row r="1710" spans="1:10" ht="27" customHeight="1" outlineLevel="1" x14ac:dyDescent="0.25">
      <c r="A1710" s="9" t="s">
        <v>11</v>
      </c>
      <c r="B1710" s="35" t="s">
        <v>919</v>
      </c>
      <c r="C1710" s="44" t="s">
        <v>1567</v>
      </c>
      <c r="D1710" s="37"/>
      <c r="E1710" s="38" t="s">
        <v>1234</v>
      </c>
      <c r="F1710" s="81" t="s">
        <v>1235</v>
      </c>
      <c r="G1710" s="38" t="s">
        <v>1235</v>
      </c>
      <c r="H1710" s="38">
        <v>6456</v>
      </c>
      <c r="I1710" s="38">
        <v>0</v>
      </c>
      <c r="J1710" s="37"/>
    </row>
    <row r="1711" spans="1:10" ht="27" customHeight="1" outlineLevel="1" x14ac:dyDescent="0.25">
      <c r="A1711" s="9" t="s">
        <v>11</v>
      </c>
      <c r="B1711" s="35" t="s">
        <v>919</v>
      </c>
      <c r="C1711" s="44" t="s">
        <v>1570</v>
      </c>
      <c r="D1711" s="37"/>
      <c r="E1711" s="38" t="s">
        <v>1243</v>
      </c>
      <c r="F1711" s="81" t="s">
        <v>1235</v>
      </c>
      <c r="G1711" s="38" t="s">
        <v>1235</v>
      </c>
      <c r="H1711" s="38">
        <v>319</v>
      </c>
      <c r="I1711" s="38">
        <v>0</v>
      </c>
      <c r="J1711" s="37"/>
    </row>
    <row r="1712" spans="1:10" ht="27" customHeight="1" outlineLevel="1" x14ac:dyDescent="0.25">
      <c r="A1712" s="9" t="s">
        <v>11</v>
      </c>
      <c r="B1712" s="35" t="s">
        <v>919</v>
      </c>
      <c r="C1712" s="44" t="s">
        <v>1261</v>
      </c>
      <c r="D1712" s="37"/>
      <c r="E1712" s="38" t="s">
        <v>1234</v>
      </c>
      <c r="F1712" s="81" t="s">
        <v>1235</v>
      </c>
      <c r="G1712" s="38" t="s">
        <v>1235</v>
      </c>
      <c r="H1712" s="38">
        <v>115</v>
      </c>
      <c r="I1712" s="38">
        <v>0</v>
      </c>
      <c r="J1712" s="37"/>
    </row>
    <row r="1713" spans="1:10" ht="27" customHeight="1" outlineLevel="1" x14ac:dyDescent="0.25">
      <c r="A1713" s="9" t="s">
        <v>11</v>
      </c>
      <c r="B1713" s="35" t="s">
        <v>919</v>
      </c>
      <c r="C1713" s="44" t="s">
        <v>1242</v>
      </c>
      <c r="D1713" s="37"/>
      <c r="E1713" s="38" t="s">
        <v>1243</v>
      </c>
      <c r="F1713" s="81" t="s">
        <v>1235</v>
      </c>
      <c r="G1713" s="38" t="s">
        <v>1235</v>
      </c>
      <c r="H1713" s="38">
        <v>810</v>
      </c>
      <c r="I1713" s="38">
        <v>0</v>
      </c>
      <c r="J1713" s="37"/>
    </row>
    <row r="1714" spans="1:10" ht="27" customHeight="1" outlineLevel="1" x14ac:dyDescent="0.25">
      <c r="A1714" s="9" t="s">
        <v>11</v>
      </c>
      <c r="B1714" s="35" t="s">
        <v>919</v>
      </c>
      <c r="C1714" s="39" t="s">
        <v>1571</v>
      </c>
      <c r="D1714" s="37"/>
      <c r="E1714" s="38" t="s">
        <v>1243</v>
      </c>
      <c r="F1714" s="81" t="s">
        <v>1235</v>
      </c>
      <c r="G1714" s="38" t="s">
        <v>1235</v>
      </c>
      <c r="H1714" s="38">
        <v>147</v>
      </c>
      <c r="I1714" s="38">
        <v>0</v>
      </c>
      <c r="J1714" s="37"/>
    </row>
    <row r="1715" spans="1:10" ht="27" customHeight="1" outlineLevel="1" x14ac:dyDescent="0.25">
      <c r="A1715" s="9" t="s">
        <v>11</v>
      </c>
      <c r="B1715" s="35" t="s">
        <v>919</v>
      </c>
      <c r="C1715" s="44" t="s">
        <v>1572</v>
      </c>
      <c r="D1715" s="37"/>
      <c r="E1715" s="38" t="s">
        <v>1243</v>
      </c>
      <c r="F1715" s="81" t="s">
        <v>1235</v>
      </c>
      <c r="G1715" s="38" t="s">
        <v>1235</v>
      </c>
      <c r="H1715" s="38">
        <v>156</v>
      </c>
      <c r="I1715" s="38">
        <v>0</v>
      </c>
      <c r="J1715" s="37"/>
    </row>
    <row r="1716" spans="1:10" ht="27" customHeight="1" x14ac:dyDescent="0.25">
      <c r="A1716" s="9">
        <v>2</v>
      </c>
      <c r="B1716" s="62" t="s">
        <v>921</v>
      </c>
      <c r="C1716" s="31" t="s">
        <v>1209</v>
      </c>
      <c r="D1716" s="40"/>
      <c r="E1716" s="32" t="s">
        <v>31</v>
      </c>
      <c r="F1716" s="33" t="s">
        <v>1231</v>
      </c>
      <c r="G1716" s="34">
        <v>136</v>
      </c>
      <c r="H1716" s="34">
        <v>199</v>
      </c>
      <c r="I1716" s="43"/>
      <c r="J1716" s="34">
        <v>0</v>
      </c>
    </row>
    <row r="1717" spans="1:10" ht="27" customHeight="1" outlineLevel="1" x14ac:dyDescent="0.25">
      <c r="A1717" s="9" t="s">
        <v>11</v>
      </c>
      <c r="B1717" s="35" t="s">
        <v>921</v>
      </c>
      <c r="C1717" s="44" t="s">
        <v>1573</v>
      </c>
      <c r="D1717" s="37"/>
      <c r="E1717" s="38" t="s">
        <v>1234</v>
      </c>
      <c r="F1717" s="81">
        <v>0</v>
      </c>
      <c r="G1717" s="38" t="s">
        <v>1235</v>
      </c>
      <c r="H1717" s="38">
        <v>13345</v>
      </c>
      <c r="I1717" s="38">
        <v>0</v>
      </c>
      <c r="J1717" s="37"/>
    </row>
    <row r="1718" spans="1:10" ht="27" customHeight="1" outlineLevel="1" x14ac:dyDescent="0.25">
      <c r="A1718" s="9" t="s">
        <v>11</v>
      </c>
      <c r="B1718" s="35" t="s">
        <v>921</v>
      </c>
      <c r="C1718" s="44" t="s">
        <v>1574</v>
      </c>
      <c r="D1718" s="37"/>
      <c r="E1718" s="38" t="s">
        <v>1234</v>
      </c>
      <c r="F1718" s="81" t="s">
        <v>1235</v>
      </c>
      <c r="G1718" s="38" t="s">
        <v>1235</v>
      </c>
      <c r="H1718" s="38">
        <v>7520</v>
      </c>
      <c r="I1718" s="38">
        <v>0</v>
      </c>
      <c r="J1718" s="37"/>
    </row>
    <row r="1719" spans="1:10" ht="27" customHeight="1" outlineLevel="1" x14ac:dyDescent="0.25">
      <c r="A1719" s="9" t="s">
        <v>11</v>
      </c>
      <c r="B1719" s="35" t="s">
        <v>921</v>
      </c>
      <c r="C1719" s="39" t="s">
        <v>1575</v>
      </c>
      <c r="D1719" s="37"/>
      <c r="E1719" s="38" t="s">
        <v>1243</v>
      </c>
      <c r="F1719" s="81" t="s">
        <v>1235</v>
      </c>
      <c r="G1719" s="38" t="s">
        <v>1235</v>
      </c>
      <c r="H1719" s="38">
        <v>1410</v>
      </c>
      <c r="I1719" s="38">
        <v>0</v>
      </c>
      <c r="J1719" s="37"/>
    </row>
    <row r="1720" spans="1:10" ht="27" customHeight="1" outlineLevel="1" x14ac:dyDescent="0.25">
      <c r="A1720" s="9" t="s">
        <v>11</v>
      </c>
      <c r="B1720" s="35" t="s">
        <v>921</v>
      </c>
      <c r="C1720" s="44" t="s">
        <v>1576</v>
      </c>
      <c r="D1720" s="37"/>
      <c r="E1720" s="38" t="s">
        <v>1234</v>
      </c>
      <c r="F1720" s="81" t="s">
        <v>1235</v>
      </c>
      <c r="G1720" s="38" t="s">
        <v>1235</v>
      </c>
      <c r="H1720" s="38">
        <v>497</v>
      </c>
      <c r="I1720" s="38">
        <v>0</v>
      </c>
      <c r="J1720" s="37"/>
    </row>
    <row r="1721" spans="1:10" ht="27" customHeight="1" outlineLevel="1" x14ac:dyDescent="0.25">
      <c r="A1721" s="9" t="s">
        <v>11</v>
      </c>
      <c r="B1721" s="35" t="s">
        <v>921</v>
      </c>
      <c r="C1721" s="44" t="s">
        <v>1577</v>
      </c>
      <c r="D1721" s="37"/>
      <c r="E1721" s="38" t="s">
        <v>1234</v>
      </c>
      <c r="F1721" s="81" t="s">
        <v>1235</v>
      </c>
      <c r="G1721" s="38" t="s">
        <v>1235</v>
      </c>
      <c r="H1721" s="38">
        <v>474</v>
      </c>
      <c r="I1721" s="38">
        <v>0</v>
      </c>
      <c r="J1721" s="37"/>
    </row>
    <row r="1722" spans="1:10" ht="27" customHeight="1" outlineLevel="1" x14ac:dyDescent="0.25">
      <c r="A1722" s="9" t="s">
        <v>11</v>
      </c>
      <c r="B1722" s="35" t="s">
        <v>921</v>
      </c>
      <c r="C1722" s="44" t="s">
        <v>1578</v>
      </c>
      <c r="D1722" s="37"/>
      <c r="E1722" s="38" t="s">
        <v>1234</v>
      </c>
      <c r="F1722" s="81" t="s">
        <v>1235</v>
      </c>
      <c r="G1722" s="38" t="s">
        <v>1235</v>
      </c>
      <c r="H1722" s="38">
        <v>179</v>
      </c>
      <c r="I1722" s="38">
        <v>0</v>
      </c>
      <c r="J1722" s="37"/>
    </row>
    <row r="1723" spans="1:10" ht="27" customHeight="1" outlineLevel="1" x14ac:dyDescent="0.25">
      <c r="A1723" s="9" t="s">
        <v>11</v>
      </c>
      <c r="B1723" s="35" t="s">
        <v>921</v>
      </c>
      <c r="C1723" s="44" t="s">
        <v>1579</v>
      </c>
      <c r="D1723" s="37"/>
      <c r="E1723" s="38" t="s">
        <v>1234</v>
      </c>
      <c r="F1723" s="81" t="s">
        <v>1235</v>
      </c>
      <c r="G1723" s="38" t="s">
        <v>1235</v>
      </c>
      <c r="H1723" s="38">
        <v>322</v>
      </c>
      <c r="I1723" s="38">
        <v>0</v>
      </c>
      <c r="J1723" s="37"/>
    </row>
    <row r="1724" spans="1:10" ht="27" customHeight="1" outlineLevel="1" x14ac:dyDescent="0.25">
      <c r="A1724" s="9" t="s">
        <v>11</v>
      </c>
      <c r="B1724" s="35" t="s">
        <v>921</v>
      </c>
      <c r="C1724" s="44" t="s">
        <v>1580</v>
      </c>
      <c r="D1724" s="37"/>
      <c r="E1724" s="38" t="s">
        <v>1234</v>
      </c>
      <c r="F1724" s="81" t="s">
        <v>1235</v>
      </c>
      <c r="G1724" s="38" t="s">
        <v>1235</v>
      </c>
      <c r="H1724" s="38">
        <v>757</v>
      </c>
      <c r="I1724" s="38">
        <v>0</v>
      </c>
      <c r="J1724" s="37"/>
    </row>
    <row r="1725" spans="1:10" ht="27" customHeight="1" x14ac:dyDescent="0.25">
      <c r="A1725" s="9">
        <v>2</v>
      </c>
      <c r="B1725" s="62" t="s">
        <v>922</v>
      </c>
      <c r="C1725" s="64" t="s">
        <v>923</v>
      </c>
      <c r="D1725" s="40"/>
      <c r="E1725" s="32" t="s">
        <v>31</v>
      </c>
      <c r="F1725" s="33">
        <v>700</v>
      </c>
      <c r="G1725" s="34">
        <v>63</v>
      </c>
      <c r="H1725" s="34">
        <v>92</v>
      </c>
      <c r="I1725" s="43"/>
      <c r="J1725" s="34">
        <v>64400</v>
      </c>
    </row>
    <row r="1726" spans="1:10" ht="27" customHeight="1" outlineLevel="1" x14ac:dyDescent="0.25">
      <c r="A1726" s="9" t="s">
        <v>11</v>
      </c>
      <c r="B1726" s="35" t="s">
        <v>922</v>
      </c>
      <c r="C1726" s="44" t="s">
        <v>1566</v>
      </c>
      <c r="D1726" s="37"/>
      <c r="E1726" s="38" t="s">
        <v>1234</v>
      </c>
      <c r="F1726" s="81">
        <v>0</v>
      </c>
      <c r="G1726" s="38" t="s">
        <v>1235</v>
      </c>
      <c r="H1726" s="38">
        <v>10285</v>
      </c>
      <c r="I1726" s="38">
        <v>0</v>
      </c>
      <c r="J1726" s="37"/>
    </row>
    <row r="1727" spans="1:10" ht="27" customHeight="1" outlineLevel="1" x14ac:dyDescent="0.25">
      <c r="A1727" s="9" t="s">
        <v>11</v>
      </c>
      <c r="B1727" s="35" t="s">
        <v>922</v>
      </c>
      <c r="C1727" s="44" t="s">
        <v>1567</v>
      </c>
      <c r="D1727" s="37"/>
      <c r="E1727" s="38" t="s">
        <v>1234</v>
      </c>
      <c r="F1727" s="81" t="s">
        <v>1235</v>
      </c>
      <c r="G1727" s="38" t="s">
        <v>1235</v>
      </c>
      <c r="H1727" s="38">
        <v>6456</v>
      </c>
      <c r="I1727" s="38">
        <v>0</v>
      </c>
      <c r="J1727" s="37"/>
    </row>
    <row r="1728" spans="1:10" ht="27" customHeight="1" outlineLevel="1" x14ac:dyDescent="0.25">
      <c r="A1728" s="9" t="s">
        <v>11</v>
      </c>
      <c r="B1728" s="35" t="s">
        <v>922</v>
      </c>
      <c r="C1728" s="44" t="s">
        <v>1568</v>
      </c>
      <c r="D1728" s="37"/>
      <c r="E1728" s="38" t="s">
        <v>1234</v>
      </c>
      <c r="F1728" s="81" t="s">
        <v>1235</v>
      </c>
      <c r="G1728" s="38" t="s">
        <v>1235</v>
      </c>
      <c r="H1728" s="38">
        <v>2555</v>
      </c>
      <c r="I1728" s="38">
        <v>0</v>
      </c>
      <c r="J1728" s="37"/>
    </row>
    <row r="1729" spans="1:10" ht="27" customHeight="1" outlineLevel="1" x14ac:dyDescent="0.25">
      <c r="A1729" s="9" t="s">
        <v>11</v>
      </c>
      <c r="B1729" s="35" t="s">
        <v>922</v>
      </c>
      <c r="C1729" s="44" t="s">
        <v>1561</v>
      </c>
      <c r="D1729" s="37"/>
      <c r="E1729" s="38" t="s">
        <v>1234</v>
      </c>
      <c r="F1729" s="81" t="s">
        <v>1235</v>
      </c>
      <c r="G1729" s="38" t="s">
        <v>1235</v>
      </c>
      <c r="H1729" s="38">
        <v>382</v>
      </c>
      <c r="I1729" s="38">
        <v>0</v>
      </c>
      <c r="J1729" s="37"/>
    </row>
    <row r="1730" spans="1:10" ht="27" customHeight="1" outlineLevel="1" x14ac:dyDescent="0.25">
      <c r="A1730" s="9" t="s">
        <v>11</v>
      </c>
      <c r="B1730" s="35" t="s">
        <v>922</v>
      </c>
      <c r="C1730" s="44" t="s">
        <v>1570</v>
      </c>
      <c r="D1730" s="37"/>
      <c r="E1730" s="38" t="s">
        <v>1243</v>
      </c>
      <c r="F1730" s="81" t="s">
        <v>1235</v>
      </c>
      <c r="G1730" s="38" t="s">
        <v>1235</v>
      </c>
      <c r="H1730" s="38">
        <v>319</v>
      </c>
      <c r="I1730" s="38">
        <v>0</v>
      </c>
      <c r="J1730" s="37"/>
    </row>
    <row r="1731" spans="1:10" ht="27" customHeight="1" outlineLevel="1" x14ac:dyDescent="0.25">
      <c r="A1731" s="9" t="s">
        <v>11</v>
      </c>
      <c r="B1731" s="35" t="s">
        <v>922</v>
      </c>
      <c r="C1731" s="44" t="s">
        <v>1261</v>
      </c>
      <c r="D1731" s="37"/>
      <c r="E1731" s="38" t="s">
        <v>1234</v>
      </c>
      <c r="F1731" s="81" t="s">
        <v>1235</v>
      </c>
      <c r="G1731" s="38" t="s">
        <v>1235</v>
      </c>
      <c r="H1731" s="38">
        <v>115</v>
      </c>
      <c r="I1731" s="38">
        <v>0</v>
      </c>
      <c r="J1731" s="37"/>
    </row>
    <row r="1732" spans="1:10" ht="27" customHeight="1" outlineLevel="1" x14ac:dyDescent="0.25">
      <c r="A1732" s="9" t="s">
        <v>11</v>
      </c>
      <c r="B1732" s="35" t="s">
        <v>922</v>
      </c>
      <c r="C1732" s="44" t="s">
        <v>1242</v>
      </c>
      <c r="D1732" s="37"/>
      <c r="E1732" s="38" t="s">
        <v>1243</v>
      </c>
      <c r="F1732" s="81" t="s">
        <v>1235</v>
      </c>
      <c r="G1732" s="38" t="s">
        <v>1235</v>
      </c>
      <c r="H1732" s="38">
        <v>810</v>
      </c>
      <c r="I1732" s="38">
        <v>0</v>
      </c>
      <c r="J1732" s="37"/>
    </row>
    <row r="1733" spans="1:10" ht="27" customHeight="1" x14ac:dyDescent="0.25">
      <c r="A1733" s="9">
        <v>2</v>
      </c>
      <c r="B1733" s="62" t="s">
        <v>924</v>
      </c>
      <c r="C1733" s="31" t="s">
        <v>925</v>
      </c>
      <c r="D1733" s="40"/>
      <c r="E1733" s="32" t="s">
        <v>31</v>
      </c>
      <c r="F1733" s="33" t="s">
        <v>1231</v>
      </c>
      <c r="G1733" s="34">
        <v>70</v>
      </c>
      <c r="H1733" s="34">
        <v>102</v>
      </c>
      <c r="I1733" s="43"/>
      <c r="J1733" s="34">
        <v>0</v>
      </c>
    </row>
    <row r="1734" spans="1:10" ht="27" customHeight="1" outlineLevel="1" x14ac:dyDescent="0.25">
      <c r="A1734" s="9" t="s">
        <v>11</v>
      </c>
      <c r="B1734" s="35" t="s">
        <v>924</v>
      </c>
      <c r="C1734" s="44" t="s">
        <v>1566</v>
      </c>
      <c r="D1734" s="37"/>
      <c r="E1734" s="38" t="s">
        <v>1234</v>
      </c>
      <c r="F1734" s="81">
        <v>0</v>
      </c>
      <c r="G1734" s="38" t="s">
        <v>1235</v>
      </c>
      <c r="H1734" s="38">
        <v>10285</v>
      </c>
      <c r="I1734" s="38">
        <v>0</v>
      </c>
      <c r="J1734" s="37"/>
    </row>
    <row r="1735" spans="1:10" ht="27" customHeight="1" outlineLevel="1" x14ac:dyDescent="0.25">
      <c r="A1735" s="9" t="s">
        <v>11</v>
      </c>
      <c r="B1735" s="35" t="s">
        <v>924</v>
      </c>
      <c r="C1735" s="44" t="s">
        <v>1567</v>
      </c>
      <c r="D1735" s="37"/>
      <c r="E1735" s="38" t="s">
        <v>1234</v>
      </c>
      <c r="F1735" s="81" t="s">
        <v>1235</v>
      </c>
      <c r="G1735" s="38" t="s">
        <v>1235</v>
      </c>
      <c r="H1735" s="38">
        <v>6456</v>
      </c>
      <c r="I1735" s="38">
        <v>0</v>
      </c>
      <c r="J1735" s="37"/>
    </row>
    <row r="1736" spans="1:10" ht="27" customHeight="1" outlineLevel="1" x14ac:dyDescent="0.25">
      <c r="A1736" s="9" t="s">
        <v>11</v>
      </c>
      <c r="B1736" s="35" t="s">
        <v>924</v>
      </c>
      <c r="C1736" s="44" t="s">
        <v>1568</v>
      </c>
      <c r="D1736" s="37"/>
      <c r="E1736" s="38" t="s">
        <v>1234</v>
      </c>
      <c r="F1736" s="81" t="s">
        <v>1235</v>
      </c>
      <c r="G1736" s="38" t="s">
        <v>1235</v>
      </c>
      <c r="H1736" s="38">
        <v>2555</v>
      </c>
      <c r="I1736" s="38">
        <v>0</v>
      </c>
      <c r="J1736" s="37"/>
    </row>
    <row r="1737" spans="1:10" ht="27" customHeight="1" outlineLevel="1" x14ac:dyDescent="0.25">
      <c r="A1737" s="9" t="s">
        <v>11</v>
      </c>
      <c r="B1737" s="35" t="s">
        <v>924</v>
      </c>
      <c r="C1737" s="44" t="s">
        <v>1569</v>
      </c>
      <c r="D1737" s="37"/>
      <c r="E1737" s="38" t="s">
        <v>1243</v>
      </c>
      <c r="F1737" s="81" t="s">
        <v>1235</v>
      </c>
      <c r="G1737" s="38" t="s">
        <v>1235</v>
      </c>
      <c r="H1737" s="38">
        <v>490</v>
      </c>
      <c r="I1737" s="38">
        <v>0</v>
      </c>
      <c r="J1737" s="37"/>
    </row>
    <row r="1738" spans="1:10" ht="27" customHeight="1" outlineLevel="1" x14ac:dyDescent="0.25">
      <c r="A1738" s="9" t="s">
        <v>11</v>
      </c>
      <c r="B1738" s="35" t="s">
        <v>924</v>
      </c>
      <c r="C1738" s="44" t="s">
        <v>1570</v>
      </c>
      <c r="D1738" s="37"/>
      <c r="E1738" s="38" t="s">
        <v>1243</v>
      </c>
      <c r="F1738" s="81" t="s">
        <v>1235</v>
      </c>
      <c r="G1738" s="38" t="s">
        <v>1235</v>
      </c>
      <c r="H1738" s="38">
        <v>319</v>
      </c>
      <c r="I1738" s="38">
        <v>0</v>
      </c>
      <c r="J1738" s="37"/>
    </row>
    <row r="1739" spans="1:10" ht="27" customHeight="1" outlineLevel="1" x14ac:dyDescent="0.25">
      <c r="A1739" s="9" t="s">
        <v>11</v>
      </c>
      <c r="B1739" s="35" t="s">
        <v>924</v>
      </c>
      <c r="C1739" s="44" t="s">
        <v>1261</v>
      </c>
      <c r="D1739" s="37"/>
      <c r="E1739" s="38" t="s">
        <v>1234</v>
      </c>
      <c r="F1739" s="81" t="s">
        <v>1235</v>
      </c>
      <c r="G1739" s="38" t="s">
        <v>1235</v>
      </c>
      <c r="H1739" s="38">
        <v>115</v>
      </c>
      <c r="I1739" s="38">
        <v>0</v>
      </c>
      <c r="J1739" s="37"/>
    </row>
    <row r="1740" spans="1:10" ht="27" customHeight="1" outlineLevel="1" x14ac:dyDescent="0.25">
      <c r="A1740" s="9" t="s">
        <v>11</v>
      </c>
      <c r="B1740" s="35" t="s">
        <v>924</v>
      </c>
      <c r="C1740" s="44" t="s">
        <v>1242</v>
      </c>
      <c r="D1740" s="37"/>
      <c r="E1740" s="38" t="s">
        <v>1243</v>
      </c>
      <c r="F1740" s="81" t="s">
        <v>1235</v>
      </c>
      <c r="G1740" s="38" t="s">
        <v>1235</v>
      </c>
      <c r="H1740" s="38">
        <v>810</v>
      </c>
      <c r="I1740" s="38">
        <v>0</v>
      </c>
      <c r="J1740" s="37"/>
    </row>
    <row r="1741" spans="1:10" ht="27" customHeight="1" x14ac:dyDescent="0.25">
      <c r="A1741" s="9">
        <v>2</v>
      </c>
      <c r="B1741" s="62" t="s">
        <v>926</v>
      </c>
      <c r="C1741" s="31" t="s">
        <v>927</v>
      </c>
      <c r="D1741" s="40"/>
      <c r="E1741" s="32" t="s">
        <v>31</v>
      </c>
      <c r="F1741" s="33" t="s">
        <v>1231</v>
      </c>
      <c r="G1741" s="34">
        <v>60</v>
      </c>
      <c r="H1741" s="34">
        <v>88</v>
      </c>
      <c r="I1741" s="43"/>
      <c r="J1741" s="34">
        <v>0</v>
      </c>
    </row>
    <row r="1742" spans="1:10" ht="27" customHeight="1" outlineLevel="1" x14ac:dyDescent="0.25">
      <c r="A1742" s="9" t="s">
        <v>11</v>
      </c>
      <c r="B1742" s="35" t="s">
        <v>926</v>
      </c>
      <c r="C1742" s="44" t="s">
        <v>1566</v>
      </c>
      <c r="D1742" s="37"/>
      <c r="E1742" s="38" t="s">
        <v>1234</v>
      </c>
      <c r="F1742" s="81">
        <v>0</v>
      </c>
      <c r="G1742" s="38" t="s">
        <v>1235</v>
      </c>
      <c r="H1742" s="38">
        <v>10285</v>
      </c>
      <c r="I1742" s="38">
        <v>0</v>
      </c>
      <c r="J1742" s="37"/>
    </row>
    <row r="1743" spans="1:10" ht="27" customHeight="1" outlineLevel="1" x14ac:dyDescent="0.25">
      <c r="A1743" s="9" t="s">
        <v>11</v>
      </c>
      <c r="B1743" s="35" t="s">
        <v>926</v>
      </c>
      <c r="C1743" s="44" t="s">
        <v>1567</v>
      </c>
      <c r="D1743" s="37"/>
      <c r="E1743" s="38" t="s">
        <v>1234</v>
      </c>
      <c r="F1743" s="81" t="s">
        <v>1235</v>
      </c>
      <c r="G1743" s="38" t="s">
        <v>1235</v>
      </c>
      <c r="H1743" s="38">
        <v>6456</v>
      </c>
      <c r="I1743" s="38">
        <v>0</v>
      </c>
      <c r="J1743" s="37"/>
    </row>
    <row r="1744" spans="1:10" ht="27" customHeight="1" outlineLevel="1" x14ac:dyDescent="0.25">
      <c r="A1744" s="9" t="s">
        <v>11</v>
      </c>
      <c r="B1744" s="35" t="s">
        <v>926</v>
      </c>
      <c r="C1744" s="80" t="s">
        <v>1581</v>
      </c>
      <c r="D1744" s="37"/>
      <c r="E1744" s="38" t="s">
        <v>1582</v>
      </c>
      <c r="F1744" s="81" t="s">
        <v>1235</v>
      </c>
      <c r="G1744" s="38" t="s">
        <v>1235</v>
      </c>
      <c r="H1744" s="38">
        <v>173</v>
      </c>
      <c r="I1744" s="38">
        <v>0</v>
      </c>
      <c r="J1744" s="37"/>
    </row>
    <row r="1745" spans="1:10" ht="27" customHeight="1" outlineLevel="1" x14ac:dyDescent="0.25">
      <c r="A1745" s="9" t="s">
        <v>11</v>
      </c>
      <c r="B1745" s="35" t="s">
        <v>926</v>
      </c>
      <c r="C1745" s="44" t="s">
        <v>1583</v>
      </c>
      <c r="D1745" s="37"/>
      <c r="E1745" s="38" t="s">
        <v>1582</v>
      </c>
      <c r="F1745" s="81" t="s">
        <v>1235</v>
      </c>
      <c r="G1745" s="38" t="s">
        <v>1235</v>
      </c>
      <c r="H1745" s="38">
        <v>236</v>
      </c>
      <c r="I1745" s="38">
        <v>0</v>
      </c>
      <c r="J1745" s="37"/>
    </row>
    <row r="1746" spans="1:10" ht="27" customHeight="1" outlineLevel="1" x14ac:dyDescent="0.25">
      <c r="A1746" s="9" t="s">
        <v>11</v>
      </c>
      <c r="B1746" s="35" t="s">
        <v>926</v>
      </c>
      <c r="C1746" s="80" t="s">
        <v>1584</v>
      </c>
      <c r="D1746" s="37"/>
      <c r="E1746" s="38" t="s">
        <v>1582</v>
      </c>
      <c r="F1746" s="81" t="s">
        <v>1235</v>
      </c>
      <c r="G1746" s="38" t="s">
        <v>1235</v>
      </c>
      <c r="H1746" s="38">
        <v>152</v>
      </c>
      <c r="I1746" s="38">
        <v>0</v>
      </c>
      <c r="J1746" s="37"/>
    </row>
    <row r="1747" spans="1:10" ht="27" customHeight="1" outlineLevel="1" x14ac:dyDescent="0.25">
      <c r="A1747" s="9" t="s">
        <v>11</v>
      </c>
      <c r="B1747" s="35" t="s">
        <v>926</v>
      </c>
      <c r="C1747" s="44" t="s">
        <v>1568</v>
      </c>
      <c r="D1747" s="37"/>
      <c r="E1747" s="38" t="s">
        <v>1234</v>
      </c>
      <c r="F1747" s="81" t="s">
        <v>1235</v>
      </c>
      <c r="G1747" s="38" t="s">
        <v>1235</v>
      </c>
      <c r="H1747" s="38">
        <v>2555</v>
      </c>
      <c r="I1747" s="38">
        <v>0</v>
      </c>
      <c r="J1747" s="37"/>
    </row>
    <row r="1748" spans="1:10" ht="27" customHeight="1" outlineLevel="1" x14ac:dyDescent="0.25">
      <c r="A1748" s="9" t="s">
        <v>11</v>
      </c>
      <c r="B1748" s="35" t="s">
        <v>926</v>
      </c>
      <c r="C1748" s="44" t="s">
        <v>1569</v>
      </c>
      <c r="D1748" s="37"/>
      <c r="E1748" s="38" t="s">
        <v>1243</v>
      </c>
      <c r="F1748" s="81" t="s">
        <v>1235</v>
      </c>
      <c r="G1748" s="38" t="s">
        <v>1235</v>
      </c>
      <c r="H1748" s="38">
        <v>490</v>
      </c>
      <c r="I1748" s="38">
        <v>0</v>
      </c>
      <c r="J1748" s="37"/>
    </row>
    <row r="1749" spans="1:10" ht="27" customHeight="1" outlineLevel="1" x14ac:dyDescent="0.25">
      <c r="A1749" s="9" t="s">
        <v>11</v>
      </c>
      <c r="B1749" s="35" t="s">
        <v>926</v>
      </c>
      <c r="C1749" s="44" t="s">
        <v>1570</v>
      </c>
      <c r="D1749" s="37"/>
      <c r="E1749" s="38" t="s">
        <v>1243</v>
      </c>
      <c r="F1749" s="81" t="s">
        <v>1235</v>
      </c>
      <c r="G1749" s="38" t="s">
        <v>1235</v>
      </c>
      <c r="H1749" s="38">
        <v>319</v>
      </c>
      <c r="I1749" s="38">
        <v>0</v>
      </c>
      <c r="J1749" s="37"/>
    </row>
    <row r="1750" spans="1:10" ht="27" customHeight="1" outlineLevel="1" x14ac:dyDescent="0.25">
      <c r="A1750" s="9" t="s">
        <v>11</v>
      </c>
      <c r="B1750" s="35" t="s">
        <v>926</v>
      </c>
      <c r="C1750" s="44" t="s">
        <v>1261</v>
      </c>
      <c r="D1750" s="37"/>
      <c r="E1750" s="38" t="s">
        <v>1234</v>
      </c>
      <c r="F1750" s="81" t="s">
        <v>1235</v>
      </c>
      <c r="G1750" s="38" t="s">
        <v>1235</v>
      </c>
      <c r="H1750" s="38">
        <v>115</v>
      </c>
      <c r="I1750" s="38">
        <v>0</v>
      </c>
      <c r="J1750" s="37"/>
    </row>
    <row r="1751" spans="1:10" ht="27" customHeight="1" outlineLevel="1" x14ac:dyDescent="0.25">
      <c r="A1751" s="9" t="s">
        <v>11</v>
      </c>
      <c r="B1751" s="35" t="s">
        <v>926</v>
      </c>
      <c r="C1751" s="44" t="s">
        <v>1242</v>
      </c>
      <c r="D1751" s="37"/>
      <c r="E1751" s="38" t="s">
        <v>1243</v>
      </c>
      <c r="F1751" s="81" t="s">
        <v>1235</v>
      </c>
      <c r="G1751" s="38" t="s">
        <v>1235</v>
      </c>
      <c r="H1751" s="38">
        <v>810</v>
      </c>
      <c r="I1751" s="38">
        <v>0</v>
      </c>
      <c r="J1751" s="37"/>
    </row>
    <row r="1752" spans="1:10" ht="27" customHeight="1" x14ac:dyDescent="0.25">
      <c r="A1752" s="9">
        <v>2</v>
      </c>
      <c r="B1752" s="62" t="s">
        <v>928</v>
      </c>
      <c r="C1752" s="31" t="s">
        <v>929</v>
      </c>
      <c r="D1752" s="40"/>
      <c r="E1752" s="32" t="s">
        <v>914</v>
      </c>
      <c r="F1752" s="33" t="s">
        <v>1231</v>
      </c>
      <c r="G1752" s="34">
        <v>150</v>
      </c>
      <c r="H1752" s="34">
        <v>219</v>
      </c>
      <c r="I1752" s="43"/>
      <c r="J1752" s="34">
        <v>0</v>
      </c>
    </row>
    <row r="1753" spans="1:10" ht="27" customHeight="1" outlineLevel="1" x14ac:dyDescent="0.25">
      <c r="A1753" s="9" t="s">
        <v>11</v>
      </c>
      <c r="B1753" s="35" t="s">
        <v>928</v>
      </c>
      <c r="C1753" s="44" t="s">
        <v>1566</v>
      </c>
      <c r="D1753" s="37"/>
      <c r="E1753" s="38" t="s">
        <v>1234</v>
      </c>
      <c r="F1753" s="81">
        <v>0</v>
      </c>
      <c r="G1753" s="38" t="s">
        <v>1235</v>
      </c>
      <c r="H1753" s="38">
        <v>10285</v>
      </c>
      <c r="I1753" s="38">
        <v>0</v>
      </c>
      <c r="J1753" s="37"/>
    </row>
    <row r="1754" spans="1:10" ht="27" customHeight="1" outlineLevel="1" x14ac:dyDescent="0.25">
      <c r="A1754" s="9" t="s">
        <v>11</v>
      </c>
      <c r="B1754" s="35" t="s">
        <v>928</v>
      </c>
      <c r="C1754" s="44" t="s">
        <v>1567</v>
      </c>
      <c r="D1754" s="37"/>
      <c r="E1754" s="38" t="s">
        <v>1234</v>
      </c>
      <c r="F1754" s="81" t="s">
        <v>1235</v>
      </c>
      <c r="G1754" s="38" t="s">
        <v>1235</v>
      </c>
      <c r="H1754" s="38">
        <v>6456</v>
      </c>
      <c r="I1754" s="38">
        <v>0</v>
      </c>
      <c r="J1754" s="37"/>
    </row>
    <row r="1755" spans="1:10" ht="27" customHeight="1" outlineLevel="1" x14ac:dyDescent="0.25">
      <c r="A1755" s="9" t="s">
        <v>11</v>
      </c>
      <c r="B1755" s="35" t="s">
        <v>928</v>
      </c>
      <c r="C1755" s="44" t="s">
        <v>1568</v>
      </c>
      <c r="D1755" s="37"/>
      <c r="E1755" s="38" t="s">
        <v>1234</v>
      </c>
      <c r="F1755" s="81" t="s">
        <v>1235</v>
      </c>
      <c r="G1755" s="38" t="s">
        <v>1235</v>
      </c>
      <c r="H1755" s="38">
        <v>2555</v>
      </c>
      <c r="I1755" s="38">
        <v>0</v>
      </c>
      <c r="J1755" s="37"/>
    </row>
    <row r="1756" spans="1:10" ht="27" customHeight="1" outlineLevel="1" x14ac:dyDescent="0.25">
      <c r="A1756" s="9" t="s">
        <v>11</v>
      </c>
      <c r="B1756" s="35" t="s">
        <v>928</v>
      </c>
      <c r="C1756" s="44" t="s">
        <v>1569</v>
      </c>
      <c r="D1756" s="37"/>
      <c r="E1756" s="38" t="s">
        <v>1243</v>
      </c>
      <c r="F1756" s="81" t="s">
        <v>1235</v>
      </c>
      <c r="G1756" s="38" t="s">
        <v>1235</v>
      </c>
      <c r="H1756" s="38">
        <v>490</v>
      </c>
      <c r="I1756" s="38">
        <v>0</v>
      </c>
      <c r="J1756" s="37"/>
    </row>
    <row r="1757" spans="1:10" ht="27" customHeight="1" outlineLevel="1" x14ac:dyDescent="0.25">
      <c r="A1757" s="9" t="s">
        <v>11</v>
      </c>
      <c r="B1757" s="35" t="s">
        <v>928</v>
      </c>
      <c r="C1757" s="44" t="s">
        <v>1570</v>
      </c>
      <c r="D1757" s="37"/>
      <c r="E1757" s="38" t="s">
        <v>1243</v>
      </c>
      <c r="F1757" s="81" t="s">
        <v>1235</v>
      </c>
      <c r="G1757" s="38" t="s">
        <v>1235</v>
      </c>
      <c r="H1757" s="38">
        <v>319</v>
      </c>
      <c r="I1757" s="38">
        <v>0</v>
      </c>
      <c r="J1757" s="37"/>
    </row>
    <row r="1758" spans="1:10" ht="27" customHeight="1" outlineLevel="1" x14ac:dyDescent="0.25">
      <c r="A1758" s="9" t="s">
        <v>11</v>
      </c>
      <c r="B1758" s="35" t="s">
        <v>928</v>
      </c>
      <c r="C1758" s="44" t="s">
        <v>1261</v>
      </c>
      <c r="D1758" s="37"/>
      <c r="E1758" s="38" t="s">
        <v>1234</v>
      </c>
      <c r="F1758" s="81" t="s">
        <v>1235</v>
      </c>
      <c r="G1758" s="38" t="s">
        <v>1235</v>
      </c>
      <c r="H1758" s="38">
        <v>115</v>
      </c>
      <c r="I1758" s="38">
        <v>0</v>
      </c>
      <c r="J1758" s="37"/>
    </row>
    <row r="1759" spans="1:10" ht="27" customHeight="1" outlineLevel="1" x14ac:dyDescent="0.25">
      <c r="A1759" s="9" t="s">
        <v>11</v>
      </c>
      <c r="B1759" s="35" t="s">
        <v>928</v>
      </c>
      <c r="C1759" s="44" t="s">
        <v>1242</v>
      </c>
      <c r="D1759" s="37"/>
      <c r="E1759" s="38" t="s">
        <v>1243</v>
      </c>
      <c r="F1759" s="81" t="s">
        <v>1235</v>
      </c>
      <c r="G1759" s="38" t="s">
        <v>1235</v>
      </c>
      <c r="H1759" s="38">
        <v>810</v>
      </c>
      <c r="I1759" s="38">
        <v>0</v>
      </c>
      <c r="J1759" s="37"/>
    </row>
    <row r="1760" spans="1:10" ht="27" customHeight="1" x14ac:dyDescent="0.25">
      <c r="A1760" s="9">
        <v>2</v>
      </c>
      <c r="B1760" s="62" t="s">
        <v>930</v>
      </c>
      <c r="C1760" s="31" t="s">
        <v>931</v>
      </c>
      <c r="D1760" s="40"/>
      <c r="E1760" s="32" t="s">
        <v>28</v>
      </c>
      <c r="F1760" s="33" t="s">
        <v>1231</v>
      </c>
      <c r="G1760" s="34">
        <v>600</v>
      </c>
      <c r="H1760" s="34">
        <v>876</v>
      </c>
      <c r="I1760" s="43"/>
      <c r="J1760" s="34">
        <v>0</v>
      </c>
    </row>
    <row r="1761" spans="1:10" ht="27" customHeight="1" outlineLevel="1" x14ac:dyDescent="0.25">
      <c r="A1761" s="9" t="s">
        <v>11</v>
      </c>
      <c r="B1761" s="35" t="s">
        <v>930</v>
      </c>
      <c r="C1761" s="44" t="s">
        <v>1566</v>
      </c>
      <c r="D1761" s="37"/>
      <c r="E1761" s="38" t="s">
        <v>1234</v>
      </c>
      <c r="F1761" s="81">
        <v>0</v>
      </c>
      <c r="G1761" s="38" t="s">
        <v>1235</v>
      </c>
      <c r="H1761" s="38">
        <v>10285</v>
      </c>
      <c r="I1761" s="38">
        <v>0</v>
      </c>
      <c r="J1761" s="37"/>
    </row>
    <row r="1762" spans="1:10" ht="27" customHeight="1" outlineLevel="1" x14ac:dyDescent="0.25">
      <c r="A1762" s="9" t="s">
        <v>11</v>
      </c>
      <c r="B1762" s="35" t="s">
        <v>930</v>
      </c>
      <c r="C1762" s="44" t="s">
        <v>1567</v>
      </c>
      <c r="D1762" s="37"/>
      <c r="E1762" s="38" t="s">
        <v>1234</v>
      </c>
      <c r="F1762" s="81" t="s">
        <v>1235</v>
      </c>
      <c r="G1762" s="38" t="s">
        <v>1235</v>
      </c>
      <c r="H1762" s="38">
        <v>6456</v>
      </c>
      <c r="I1762" s="38">
        <v>0</v>
      </c>
      <c r="J1762" s="37"/>
    </row>
    <row r="1763" spans="1:10" ht="27" customHeight="1" outlineLevel="1" x14ac:dyDescent="0.25">
      <c r="A1763" s="9" t="s">
        <v>11</v>
      </c>
      <c r="B1763" s="35" t="s">
        <v>930</v>
      </c>
      <c r="C1763" s="44" t="s">
        <v>1568</v>
      </c>
      <c r="D1763" s="37"/>
      <c r="E1763" s="38" t="s">
        <v>1234</v>
      </c>
      <c r="F1763" s="81" t="s">
        <v>1235</v>
      </c>
      <c r="G1763" s="38" t="s">
        <v>1235</v>
      </c>
      <c r="H1763" s="38">
        <v>2555</v>
      </c>
      <c r="I1763" s="38">
        <v>0</v>
      </c>
      <c r="J1763" s="37"/>
    </row>
    <row r="1764" spans="1:10" ht="27" customHeight="1" outlineLevel="1" x14ac:dyDescent="0.25">
      <c r="A1764" s="9" t="s">
        <v>11</v>
      </c>
      <c r="B1764" s="35" t="s">
        <v>930</v>
      </c>
      <c r="C1764" s="44" t="s">
        <v>1569</v>
      </c>
      <c r="D1764" s="37"/>
      <c r="E1764" s="38" t="s">
        <v>1243</v>
      </c>
      <c r="F1764" s="81" t="s">
        <v>1235</v>
      </c>
      <c r="G1764" s="38" t="s">
        <v>1235</v>
      </c>
      <c r="H1764" s="38">
        <v>490</v>
      </c>
      <c r="I1764" s="38">
        <v>0</v>
      </c>
      <c r="J1764" s="37"/>
    </row>
    <row r="1765" spans="1:10" ht="27" customHeight="1" outlineLevel="1" x14ac:dyDescent="0.25">
      <c r="A1765" s="9" t="s">
        <v>11</v>
      </c>
      <c r="B1765" s="35" t="s">
        <v>930</v>
      </c>
      <c r="C1765" s="44" t="s">
        <v>1570</v>
      </c>
      <c r="D1765" s="37"/>
      <c r="E1765" s="38" t="s">
        <v>1243</v>
      </c>
      <c r="F1765" s="81" t="s">
        <v>1235</v>
      </c>
      <c r="G1765" s="38" t="s">
        <v>1235</v>
      </c>
      <c r="H1765" s="38">
        <v>319</v>
      </c>
      <c r="I1765" s="38">
        <v>0</v>
      </c>
      <c r="J1765" s="37"/>
    </row>
    <row r="1766" spans="1:10" ht="27" customHeight="1" outlineLevel="1" x14ac:dyDescent="0.25">
      <c r="A1766" s="9" t="s">
        <v>11</v>
      </c>
      <c r="B1766" s="35" t="s">
        <v>930</v>
      </c>
      <c r="C1766" s="44" t="s">
        <v>1261</v>
      </c>
      <c r="D1766" s="37"/>
      <c r="E1766" s="38" t="s">
        <v>1234</v>
      </c>
      <c r="F1766" s="81" t="s">
        <v>1235</v>
      </c>
      <c r="G1766" s="38" t="s">
        <v>1235</v>
      </c>
      <c r="H1766" s="38">
        <v>115</v>
      </c>
      <c r="I1766" s="38">
        <v>0</v>
      </c>
      <c r="J1766" s="37"/>
    </row>
    <row r="1767" spans="1:10" ht="27" customHeight="1" outlineLevel="1" x14ac:dyDescent="0.25">
      <c r="A1767" s="9" t="s">
        <v>11</v>
      </c>
      <c r="B1767" s="35" t="s">
        <v>930</v>
      </c>
      <c r="C1767" s="44" t="s">
        <v>1242</v>
      </c>
      <c r="D1767" s="37"/>
      <c r="E1767" s="38" t="s">
        <v>1243</v>
      </c>
      <c r="F1767" s="81" t="s">
        <v>1235</v>
      </c>
      <c r="G1767" s="38" t="s">
        <v>1235</v>
      </c>
      <c r="H1767" s="38">
        <v>810</v>
      </c>
      <c r="I1767" s="38">
        <v>0</v>
      </c>
      <c r="J1767" s="37"/>
    </row>
    <row r="1768" spans="1:10" ht="27" customHeight="1" x14ac:dyDescent="0.25">
      <c r="A1768" s="9">
        <v>2</v>
      </c>
      <c r="B1768" s="62" t="s">
        <v>932</v>
      </c>
      <c r="C1768" s="31" t="s">
        <v>933</v>
      </c>
      <c r="D1768" s="40"/>
      <c r="E1768" s="32" t="s">
        <v>28</v>
      </c>
      <c r="F1768" s="33" t="s">
        <v>1231</v>
      </c>
      <c r="G1768" s="34">
        <v>500</v>
      </c>
      <c r="H1768" s="34">
        <v>730</v>
      </c>
      <c r="I1768" s="43"/>
      <c r="J1768" s="34">
        <v>0</v>
      </c>
    </row>
    <row r="1769" spans="1:10" ht="27" customHeight="1" outlineLevel="1" x14ac:dyDescent="0.25">
      <c r="A1769" s="9" t="s">
        <v>11</v>
      </c>
      <c r="B1769" s="35" t="s">
        <v>932</v>
      </c>
      <c r="C1769" s="44" t="s">
        <v>1585</v>
      </c>
      <c r="D1769" s="37"/>
      <c r="E1769" s="38" t="s">
        <v>1582</v>
      </c>
      <c r="F1769" s="81">
        <v>0</v>
      </c>
      <c r="G1769" s="38" t="s">
        <v>1235</v>
      </c>
      <c r="H1769" s="38">
        <v>28</v>
      </c>
      <c r="I1769" s="38">
        <v>0</v>
      </c>
      <c r="J1769" s="37"/>
    </row>
    <row r="1770" spans="1:10" ht="27" customHeight="1" outlineLevel="1" x14ac:dyDescent="0.25">
      <c r="A1770" s="9" t="s">
        <v>11</v>
      </c>
      <c r="B1770" s="35" t="s">
        <v>932</v>
      </c>
      <c r="C1770" s="44" t="s">
        <v>1475</v>
      </c>
      <c r="D1770" s="37"/>
      <c r="E1770" s="38" t="s">
        <v>1234</v>
      </c>
      <c r="F1770" s="81" t="s">
        <v>1235</v>
      </c>
      <c r="G1770" s="38" t="s">
        <v>1235</v>
      </c>
      <c r="H1770" s="38">
        <v>422</v>
      </c>
      <c r="I1770" s="38">
        <v>0</v>
      </c>
      <c r="J1770" s="37"/>
    </row>
    <row r="1771" spans="1:10" ht="27" customHeight="1" outlineLevel="1" x14ac:dyDescent="0.25">
      <c r="A1771" s="9" t="s">
        <v>11</v>
      </c>
      <c r="B1771" s="35" t="s">
        <v>932</v>
      </c>
      <c r="C1771" s="44" t="s">
        <v>1242</v>
      </c>
      <c r="D1771" s="37"/>
      <c r="E1771" s="38" t="s">
        <v>1243</v>
      </c>
      <c r="F1771" s="81" t="s">
        <v>1235</v>
      </c>
      <c r="G1771" s="38" t="s">
        <v>1235</v>
      </c>
      <c r="H1771" s="38">
        <v>810</v>
      </c>
      <c r="I1771" s="38">
        <v>0</v>
      </c>
      <c r="J1771" s="37"/>
    </row>
    <row r="1772" spans="1:10" ht="27" customHeight="1" x14ac:dyDescent="0.25">
      <c r="A1772" s="9">
        <v>2</v>
      </c>
      <c r="B1772" s="62" t="s">
        <v>934</v>
      </c>
      <c r="C1772" s="31" t="s">
        <v>935</v>
      </c>
      <c r="D1772" s="40"/>
      <c r="E1772" s="32" t="s">
        <v>28</v>
      </c>
      <c r="F1772" s="33" t="s">
        <v>1231</v>
      </c>
      <c r="G1772" s="34">
        <v>150</v>
      </c>
      <c r="H1772" s="34">
        <v>219</v>
      </c>
      <c r="I1772" s="43"/>
      <c r="J1772" s="34">
        <v>0</v>
      </c>
    </row>
    <row r="1773" spans="1:10" ht="27" customHeight="1" outlineLevel="1" x14ac:dyDescent="0.25">
      <c r="A1773" s="9" t="s">
        <v>11</v>
      </c>
      <c r="B1773" s="35" t="s">
        <v>934</v>
      </c>
      <c r="C1773" s="39" t="s">
        <v>1586</v>
      </c>
      <c r="D1773" s="37"/>
      <c r="E1773" s="38" t="s">
        <v>1243</v>
      </c>
      <c r="F1773" s="81">
        <v>0</v>
      </c>
      <c r="G1773" s="38" t="s">
        <v>1235</v>
      </c>
      <c r="H1773" s="38">
        <v>194</v>
      </c>
      <c r="I1773" s="38">
        <v>0</v>
      </c>
      <c r="J1773" s="37"/>
    </row>
    <row r="1774" spans="1:10" ht="27" customHeight="1" outlineLevel="1" x14ac:dyDescent="0.25">
      <c r="A1774" s="9" t="s">
        <v>11</v>
      </c>
      <c r="B1774" s="35" t="s">
        <v>934</v>
      </c>
      <c r="C1774" s="44" t="s">
        <v>1587</v>
      </c>
      <c r="D1774" s="37"/>
      <c r="E1774" s="38" t="s">
        <v>1243</v>
      </c>
      <c r="F1774" s="81" t="s">
        <v>1235</v>
      </c>
      <c r="G1774" s="38" t="s">
        <v>1235</v>
      </c>
      <c r="H1774" s="38">
        <v>966</v>
      </c>
      <c r="I1774" s="38">
        <v>0</v>
      </c>
      <c r="J1774" s="37"/>
    </row>
    <row r="1775" spans="1:10" ht="27" customHeight="1" outlineLevel="1" x14ac:dyDescent="0.25">
      <c r="A1775" s="9" t="s">
        <v>11</v>
      </c>
      <c r="B1775" s="35" t="s">
        <v>934</v>
      </c>
      <c r="C1775" s="44" t="s">
        <v>1588</v>
      </c>
      <c r="D1775" s="37"/>
      <c r="E1775" s="38" t="s">
        <v>1234</v>
      </c>
      <c r="F1775" s="81" t="s">
        <v>1235</v>
      </c>
      <c r="G1775" s="38" t="s">
        <v>1235</v>
      </c>
      <c r="H1775" s="38">
        <v>80</v>
      </c>
      <c r="I1775" s="38">
        <v>0</v>
      </c>
      <c r="J1775" s="37"/>
    </row>
    <row r="1776" spans="1:10" ht="27" customHeight="1" outlineLevel="1" x14ac:dyDescent="0.25">
      <c r="A1776" s="9" t="s">
        <v>11</v>
      </c>
      <c r="B1776" s="35" t="s">
        <v>934</v>
      </c>
      <c r="C1776" s="44" t="s">
        <v>1589</v>
      </c>
      <c r="D1776" s="37"/>
      <c r="E1776" s="38" t="s">
        <v>1234</v>
      </c>
      <c r="F1776" s="81" t="s">
        <v>1235</v>
      </c>
      <c r="G1776" s="38" t="s">
        <v>1235</v>
      </c>
      <c r="H1776" s="38">
        <v>49</v>
      </c>
      <c r="I1776" s="38">
        <v>0</v>
      </c>
      <c r="J1776" s="37"/>
    </row>
    <row r="1777" spans="1:10" ht="27" customHeight="1" outlineLevel="1" x14ac:dyDescent="0.25">
      <c r="A1777" s="9" t="s">
        <v>11</v>
      </c>
      <c r="B1777" s="35" t="s">
        <v>934</v>
      </c>
      <c r="C1777" s="44" t="s">
        <v>1590</v>
      </c>
      <c r="D1777" s="37"/>
      <c r="E1777" s="38" t="s">
        <v>1234</v>
      </c>
      <c r="F1777" s="81" t="s">
        <v>1235</v>
      </c>
      <c r="G1777" s="38" t="s">
        <v>1235</v>
      </c>
      <c r="H1777" s="38">
        <v>49</v>
      </c>
      <c r="I1777" s="38">
        <v>0</v>
      </c>
      <c r="J1777" s="37"/>
    </row>
    <row r="1778" spans="1:10" ht="27" customHeight="1" outlineLevel="1" x14ac:dyDescent="0.25">
      <c r="A1778" s="9" t="s">
        <v>11</v>
      </c>
      <c r="B1778" s="35" t="s">
        <v>934</v>
      </c>
      <c r="C1778" s="44" t="s">
        <v>1261</v>
      </c>
      <c r="D1778" s="37"/>
      <c r="E1778" s="38" t="s">
        <v>1234</v>
      </c>
      <c r="F1778" s="81" t="s">
        <v>1235</v>
      </c>
      <c r="G1778" s="38" t="s">
        <v>1235</v>
      </c>
      <c r="H1778" s="38">
        <v>115</v>
      </c>
      <c r="I1778" s="38">
        <v>0</v>
      </c>
      <c r="J1778" s="37"/>
    </row>
    <row r="1779" spans="1:10" ht="27" customHeight="1" outlineLevel="1" x14ac:dyDescent="0.25">
      <c r="A1779" s="9" t="s">
        <v>11</v>
      </c>
      <c r="B1779" s="35" t="s">
        <v>934</v>
      </c>
      <c r="C1779" s="44" t="s">
        <v>1242</v>
      </c>
      <c r="D1779" s="37"/>
      <c r="E1779" s="38" t="s">
        <v>1243</v>
      </c>
      <c r="F1779" s="81" t="s">
        <v>1235</v>
      </c>
      <c r="G1779" s="38" t="s">
        <v>1235</v>
      </c>
      <c r="H1779" s="38">
        <v>810</v>
      </c>
      <c r="I1779" s="38">
        <v>0</v>
      </c>
      <c r="J1779" s="37"/>
    </row>
    <row r="1780" spans="1:10" ht="27" customHeight="1" x14ac:dyDescent="0.25">
      <c r="A1780" s="9">
        <v>2</v>
      </c>
      <c r="B1780" s="62" t="s">
        <v>936</v>
      </c>
      <c r="C1780" s="31" t="s">
        <v>1210</v>
      </c>
      <c r="D1780" s="40"/>
      <c r="E1780" s="32" t="s">
        <v>31</v>
      </c>
      <c r="F1780" s="33" t="s">
        <v>1231</v>
      </c>
      <c r="G1780" s="34">
        <v>55.5</v>
      </c>
      <c r="H1780" s="34">
        <v>81</v>
      </c>
      <c r="I1780" s="43"/>
      <c r="J1780" s="34">
        <v>0</v>
      </c>
    </row>
    <row r="1781" spans="1:10" ht="27" customHeight="1" outlineLevel="1" x14ac:dyDescent="0.25">
      <c r="A1781" s="9" t="s">
        <v>11</v>
      </c>
      <c r="B1781" s="35" t="s">
        <v>936</v>
      </c>
      <c r="C1781" s="39" t="s">
        <v>1586</v>
      </c>
      <c r="D1781" s="37"/>
      <c r="E1781" s="38" t="s">
        <v>1243</v>
      </c>
      <c r="F1781" s="81">
        <v>0</v>
      </c>
      <c r="G1781" s="38" t="s">
        <v>1235</v>
      </c>
      <c r="H1781" s="38">
        <v>194</v>
      </c>
      <c r="I1781" s="38">
        <v>0</v>
      </c>
      <c r="J1781" s="37"/>
    </row>
    <row r="1782" spans="1:10" ht="27" customHeight="1" outlineLevel="1" x14ac:dyDescent="0.25">
      <c r="A1782" s="9" t="s">
        <v>11</v>
      </c>
      <c r="B1782" s="35" t="s">
        <v>936</v>
      </c>
      <c r="C1782" s="44" t="s">
        <v>1587</v>
      </c>
      <c r="D1782" s="37"/>
      <c r="E1782" s="38" t="s">
        <v>1243</v>
      </c>
      <c r="F1782" s="81" t="s">
        <v>1235</v>
      </c>
      <c r="G1782" s="38" t="s">
        <v>1235</v>
      </c>
      <c r="H1782" s="38">
        <v>966</v>
      </c>
      <c r="I1782" s="38">
        <v>0</v>
      </c>
      <c r="J1782" s="37"/>
    </row>
    <row r="1783" spans="1:10" ht="27" customHeight="1" outlineLevel="1" x14ac:dyDescent="0.25">
      <c r="A1783" s="9" t="s">
        <v>11</v>
      </c>
      <c r="B1783" s="35" t="s">
        <v>936</v>
      </c>
      <c r="C1783" s="44" t="s">
        <v>1588</v>
      </c>
      <c r="D1783" s="37"/>
      <c r="E1783" s="38" t="s">
        <v>1234</v>
      </c>
      <c r="F1783" s="81" t="s">
        <v>1235</v>
      </c>
      <c r="G1783" s="38" t="s">
        <v>1235</v>
      </c>
      <c r="H1783" s="38">
        <v>80</v>
      </c>
      <c r="I1783" s="38">
        <v>0</v>
      </c>
      <c r="J1783" s="37"/>
    </row>
    <row r="1784" spans="1:10" ht="27" customHeight="1" outlineLevel="1" x14ac:dyDescent="0.25">
      <c r="A1784" s="9" t="s">
        <v>11</v>
      </c>
      <c r="B1784" s="35" t="s">
        <v>936</v>
      </c>
      <c r="C1784" s="44" t="s">
        <v>1589</v>
      </c>
      <c r="D1784" s="37"/>
      <c r="E1784" s="38" t="s">
        <v>1234</v>
      </c>
      <c r="F1784" s="81" t="s">
        <v>1235</v>
      </c>
      <c r="G1784" s="38" t="s">
        <v>1235</v>
      </c>
      <c r="H1784" s="38">
        <v>49</v>
      </c>
      <c r="I1784" s="38">
        <v>0</v>
      </c>
      <c r="J1784" s="37"/>
    </row>
    <row r="1785" spans="1:10" ht="27" customHeight="1" outlineLevel="1" x14ac:dyDescent="0.25">
      <c r="A1785" s="9" t="s">
        <v>11</v>
      </c>
      <c r="B1785" s="35" t="s">
        <v>936</v>
      </c>
      <c r="C1785" s="44" t="s">
        <v>1590</v>
      </c>
      <c r="D1785" s="37"/>
      <c r="E1785" s="38" t="s">
        <v>1234</v>
      </c>
      <c r="F1785" s="81" t="s">
        <v>1235</v>
      </c>
      <c r="G1785" s="38" t="s">
        <v>1235</v>
      </c>
      <c r="H1785" s="38">
        <v>49</v>
      </c>
      <c r="I1785" s="38">
        <v>0</v>
      </c>
      <c r="J1785" s="37"/>
    </row>
    <row r="1786" spans="1:10" ht="27" customHeight="1" outlineLevel="1" x14ac:dyDescent="0.25">
      <c r="A1786" s="9" t="s">
        <v>11</v>
      </c>
      <c r="B1786" s="35" t="s">
        <v>936</v>
      </c>
      <c r="C1786" s="44" t="s">
        <v>1261</v>
      </c>
      <c r="D1786" s="37"/>
      <c r="E1786" s="38" t="s">
        <v>1234</v>
      </c>
      <c r="F1786" s="81" t="s">
        <v>1235</v>
      </c>
      <c r="G1786" s="38" t="s">
        <v>1235</v>
      </c>
      <c r="H1786" s="38">
        <v>115</v>
      </c>
      <c r="I1786" s="38">
        <v>0</v>
      </c>
      <c r="J1786" s="37"/>
    </row>
    <row r="1787" spans="1:10" ht="27" customHeight="1" outlineLevel="1" x14ac:dyDescent="0.25">
      <c r="A1787" s="9" t="s">
        <v>11</v>
      </c>
      <c r="B1787" s="35" t="s">
        <v>936</v>
      </c>
      <c r="C1787" s="44" t="s">
        <v>1242</v>
      </c>
      <c r="D1787" s="37"/>
      <c r="E1787" s="38" t="s">
        <v>1243</v>
      </c>
      <c r="F1787" s="81" t="s">
        <v>1235</v>
      </c>
      <c r="G1787" s="38" t="s">
        <v>1235</v>
      </c>
      <c r="H1787" s="38">
        <v>810</v>
      </c>
      <c r="I1787" s="38">
        <v>0</v>
      </c>
      <c r="J1787" s="37"/>
    </row>
    <row r="1788" spans="1:10" ht="27" customHeight="1" x14ac:dyDescent="0.25">
      <c r="A1788" s="9">
        <v>2</v>
      </c>
      <c r="B1788" s="62" t="s">
        <v>937</v>
      </c>
      <c r="C1788" s="31" t="s">
        <v>1211</v>
      </c>
      <c r="D1788" s="40"/>
      <c r="E1788" s="32" t="s">
        <v>31</v>
      </c>
      <c r="F1788" s="33" t="s">
        <v>1231</v>
      </c>
      <c r="G1788" s="34">
        <v>150</v>
      </c>
      <c r="H1788" s="34">
        <v>219</v>
      </c>
      <c r="I1788" s="43"/>
      <c r="J1788" s="34">
        <v>0</v>
      </c>
    </row>
    <row r="1789" spans="1:10" ht="27" customHeight="1" outlineLevel="1" x14ac:dyDescent="0.25">
      <c r="A1789" s="9" t="s">
        <v>11</v>
      </c>
      <c r="B1789" s="35" t="s">
        <v>937</v>
      </c>
      <c r="C1789" s="44" t="s">
        <v>1587</v>
      </c>
      <c r="D1789" s="37"/>
      <c r="E1789" s="38" t="s">
        <v>1243</v>
      </c>
      <c r="F1789" s="81">
        <v>0</v>
      </c>
      <c r="G1789" s="38" t="s">
        <v>1235</v>
      </c>
      <c r="H1789" s="38">
        <v>966</v>
      </c>
      <c r="I1789" s="38">
        <v>0</v>
      </c>
      <c r="J1789" s="37"/>
    </row>
    <row r="1790" spans="1:10" ht="27" customHeight="1" outlineLevel="1" x14ac:dyDescent="0.25">
      <c r="A1790" s="9" t="s">
        <v>11</v>
      </c>
      <c r="B1790" s="35" t="s">
        <v>937</v>
      </c>
      <c r="C1790" s="44" t="s">
        <v>1588</v>
      </c>
      <c r="D1790" s="37"/>
      <c r="E1790" s="38" t="s">
        <v>1234</v>
      </c>
      <c r="F1790" s="81" t="s">
        <v>1235</v>
      </c>
      <c r="G1790" s="38" t="s">
        <v>1235</v>
      </c>
      <c r="H1790" s="38">
        <v>80</v>
      </c>
      <c r="I1790" s="38">
        <v>0</v>
      </c>
      <c r="J1790" s="37"/>
    </row>
    <row r="1791" spans="1:10" ht="27" customHeight="1" outlineLevel="1" x14ac:dyDescent="0.25">
      <c r="A1791" s="9" t="s">
        <v>11</v>
      </c>
      <c r="B1791" s="35" t="s">
        <v>937</v>
      </c>
      <c r="C1791" s="44" t="s">
        <v>1589</v>
      </c>
      <c r="D1791" s="37"/>
      <c r="E1791" s="38" t="s">
        <v>1234</v>
      </c>
      <c r="F1791" s="81" t="s">
        <v>1235</v>
      </c>
      <c r="G1791" s="38" t="s">
        <v>1235</v>
      </c>
      <c r="H1791" s="38">
        <v>49</v>
      </c>
      <c r="I1791" s="38">
        <v>0</v>
      </c>
      <c r="J1791" s="37"/>
    </row>
    <row r="1792" spans="1:10" ht="27" customHeight="1" outlineLevel="1" x14ac:dyDescent="0.25">
      <c r="A1792" s="9" t="s">
        <v>11</v>
      </c>
      <c r="B1792" s="35" t="s">
        <v>937</v>
      </c>
      <c r="C1792" s="44" t="s">
        <v>1590</v>
      </c>
      <c r="D1792" s="37"/>
      <c r="E1792" s="38" t="s">
        <v>1234</v>
      </c>
      <c r="F1792" s="81" t="s">
        <v>1235</v>
      </c>
      <c r="G1792" s="38" t="s">
        <v>1235</v>
      </c>
      <c r="H1792" s="38">
        <v>49</v>
      </c>
      <c r="I1792" s="38">
        <v>0</v>
      </c>
      <c r="J1792" s="37"/>
    </row>
    <row r="1793" spans="1:10" ht="27" customHeight="1" outlineLevel="1" x14ac:dyDescent="0.25">
      <c r="A1793" s="9" t="s">
        <v>11</v>
      </c>
      <c r="B1793" s="35" t="s">
        <v>937</v>
      </c>
      <c r="C1793" s="44" t="s">
        <v>1261</v>
      </c>
      <c r="D1793" s="37"/>
      <c r="E1793" s="38" t="s">
        <v>1234</v>
      </c>
      <c r="F1793" s="81" t="s">
        <v>1235</v>
      </c>
      <c r="G1793" s="38" t="s">
        <v>1235</v>
      </c>
      <c r="H1793" s="38">
        <v>115</v>
      </c>
      <c r="I1793" s="38">
        <v>0</v>
      </c>
      <c r="J1793" s="37"/>
    </row>
    <row r="1794" spans="1:10" ht="27" customHeight="1" outlineLevel="1" x14ac:dyDescent="0.25">
      <c r="A1794" s="9" t="s">
        <v>11</v>
      </c>
      <c r="B1794" s="35" t="s">
        <v>937</v>
      </c>
      <c r="C1794" s="44" t="s">
        <v>1242</v>
      </c>
      <c r="D1794" s="37"/>
      <c r="E1794" s="38" t="s">
        <v>1243</v>
      </c>
      <c r="F1794" s="81" t="s">
        <v>1235</v>
      </c>
      <c r="G1794" s="38" t="s">
        <v>1235</v>
      </c>
      <c r="H1794" s="38">
        <v>810</v>
      </c>
      <c r="I1794" s="38">
        <v>0</v>
      </c>
      <c r="J1794" s="37"/>
    </row>
    <row r="1795" spans="1:10" ht="27" customHeight="1" x14ac:dyDescent="0.25">
      <c r="A1795" s="9">
        <v>2</v>
      </c>
      <c r="B1795" s="62" t="s">
        <v>938</v>
      </c>
      <c r="C1795" s="31" t="s">
        <v>939</v>
      </c>
      <c r="D1795" s="40"/>
      <c r="E1795" s="32" t="s">
        <v>28</v>
      </c>
      <c r="F1795" s="33" t="s">
        <v>1231</v>
      </c>
      <c r="G1795" s="34">
        <v>300</v>
      </c>
      <c r="H1795" s="34">
        <v>438</v>
      </c>
      <c r="I1795" s="43"/>
      <c r="J1795" s="34">
        <v>0</v>
      </c>
    </row>
    <row r="1796" spans="1:10" ht="27" customHeight="1" outlineLevel="1" x14ac:dyDescent="0.25">
      <c r="A1796" s="9" t="s">
        <v>11</v>
      </c>
      <c r="B1796" s="35" t="s">
        <v>938</v>
      </c>
      <c r="C1796" s="44" t="s">
        <v>1261</v>
      </c>
      <c r="D1796" s="37"/>
      <c r="E1796" s="38" t="s">
        <v>1234</v>
      </c>
      <c r="F1796" s="81">
        <v>0</v>
      </c>
      <c r="G1796" s="38" t="s">
        <v>1235</v>
      </c>
      <c r="H1796" s="38">
        <v>115</v>
      </c>
      <c r="I1796" s="38">
        <v>0</v>
      </c>
      <c r="J1796" s="37"/>
    </row>
    <row r="1797" spans="1:10" ht="27" customHeight="1" outlineLevel="1" x14ac:dyDescent="0.25">
      <c r="A1797" s="9" t="s">
        <v>11</v>
      </c>
      <c r="B1797" s="35" t="s">
        <v>938</v>
      </c>
      <c r="C1797" s="44" t="s">
        <v>1260</v>
      </c>
      <c r="D1797" s="37"/>
      <c r="E1797" s="38" t="s">
        <v>1243</v>
      </c>
      <c r="F1797" s="81" t="s">
        <v>1235</v>
      </c>
      <c r="G1797" s="38" t="s">
        <v>1235</v>
      </c>
      <c r="H1797" s="38">
        <v>339</v>
      </c>
      <c r="I1797" s="38">
        <v>0</v>
      </c>
      <c r="J1797" s="37"/>
    </row>
    <row r="1798" spans="1:10" ht="27" customHeight="1" outlineLevel="1" x14ac:dyDescent="0.25">
      <c r="A1798" s="9" t="s">
        <v>11</v>
      </c>
      <c r="B1798" s="35" t="s">
        <v>938</v>
      </c>
      <c r="C1798" s="39" t="s">
        <v>1586</v>
      </c>
      <c r="D1798" s="37"/>
      <c r="E1798" s="38" t="s">
        <v>1243</v>
      </c>
      <c r="F1798" s="81" t="s">
        <v>1235</v>
      </c>
      <c r="G1798" s="38" t="s">
        <v>1235</v>
      </c>
      <c r="H1798" s="38">
        <v>194</v>
      </c>
      <c r="I1798" s="38">
        <v>0</v>
      </c>
      <c r="J1798" s="37"/>
    </row>
    <row r="1799" spans="1:10" ht="27" customHeight="1" x14ac:dyDescent="0.25">
      <c r="A1799" s="9">
        <v>2</v>
      </c>
      <c r="B1799" s="62" t="s">
        <v>940</v>
      </c>
      <c r="C1799" s="31" t="s">
        <v>941</v>
      </c>
      <c r="D1799" s="40"/>
      <c r="E1799" s="32" t="s">
        <v>28</v>
      </c>
      <c r="F1799" s="33" t="s">
        <v>1231</v>
      </c>
      <c r="G1799" s="34">
        <v>300</v>
      </c>
      <c r="H1799" s="34">
        <v>438</v>
      </c>
      <c r="I1799" s="43"/>
      <c r="J1799" s="34">
        <v>0</v>
      </c>
    </row>
    <row r="1800" spans="1:10" ht="27" customHeight="1" outlineLevel="1" x14ac:dyDescent="0.25">
      <c r="A1800" s="9" t="s">
        <v>11</v>
      </c>
      <c r="B1800" s="35" t="s">
        <v>940</v>
      </c>
      <c r="C1800" s="44" t="s">
        <v>1591</v>
      </c>
      <c r="D1800" s="37"/>
      <c r="E1800" s="38" t="s">
        <v>1234</v>
      </c>
      <c r="F1800" s="81">
        <v>0</v>
      </c>
      <c r="G1800" s="38" t="s">
        <v>1235</v>
      </c>
      <c r="H1800" s="38">
        <v>160</v>
      </c>
      <c r="I1800" s="38">
        <v>0</v>
      </c>
      <c r="J1800" s="37"/>
    </row>
    <row r="1801" spans="1:10" ht="27" customHeight="1" outlineLevel="1" x14ac:dyDescent="0.25">
      <c r="A1801" s="9" t="s">
        <v>11</v>
      </c>
      <c r="B1801" s="35" t="s">
        <v>940</v>
      </c>
      <c r="C1801" s="44" t="s">
        <v>1245</v>
      </c>
      <c r="D1801" s="37"/>
      <c r="E1801" s="38" t="s">
        <v>1234</v>
      </c>
      <c r="F1801" s="81" t="s">
        <v>1235</v>
      </c>
      <c r="G1801" s="38" t="s">
        <v>1235</v>
      </c>
      <c r="H1801" s="38">
        <v>269</v>
      </c>
      <c r="I1801" s="38">
        <v>0</v>
      </c>
      <c r="J1801" s="37"/>
    </row>
    <row r="1802" spans="1:10" ht="27" customHeight="1" x14ac:dyDescent="0.25">
      <c r="A1802" s="9">
        <v>2</v>
      </c>
      <c r="B1802" s="62" t="s">
        <v>942</v>
      </c>
      <c r="C1802" s="31" t="s">
        <v>1212</v>
      </c>
      <c r="D1802" s="40"/>
      <c r="E1802" s="32" t="s">
        <v>28</v>
      </c>
      <c r="F1802" s="33" t="s">
        <v>1231</v>
      </c>
      <c r="G1802" s="34">
        <v>305.5</v>
      </c>
      <c r="H1802" s="34">
        <v>446</v>
      </c>
      <c r="I1802" s="43"/>
      <c r="J1802" s="34">
        <v>0</v>
      </c>
    </row>
    <row r="1803" spans="1:10" ht="27" customHeight="1" outlineLevel="1" x14ac:dyDescent="0.25">
      <c r="A1803" s="9" t="s">
        <v>11</v>
      </c>
      <c r="B1803" s="35" t="s">
        <v>942</v>
      </c>
      <c r="C1803" s="44" t="s">
        <v>1245</v>
      </c>
      <c r="D1803" s="37"/>
      <c r="E1803" s="38" t="s">
        <v>1234</v>
      </c>
      <c r="F1803" s="81">
        <v>0</v>
      </c>
      <c r="G1803" s="38" t="s">
        <v>1235</v>
      </c>
      <c r="H1803" s="38">
        <v>269</v>
      </c>
      <c r="I1803" s="38">
        <v>0</v>
      </c>
      <c r="J1803" s="37"/>
    </row>
    <row r="1804" spans="1:10" ht="27" customHeight="1" outlineLevel="1" x14ac:dyDescent="0.25">
      <c r="A1804" s="9" t="s">
        <v>11</v>
      </c>
      <c r="B1804" s="35" t="s">
        <v>942</v>
      </c>
      <c r="C1804" s="44" t="s">
        <v>1592</v>
      </c>
      <c r="D1804" s="37"/>
      <c r="E1804" s="38" t="s">
        <v>1234</v>
      </c>
      <c r="F1804" s="81" t="s">
        <v>1235</v>
      </c>
      <c r="G1804" s="38" t="s">
        <v>1235</v>
      </c>
      <c r="H1804" s="38">
        <v>92</v>
      </c>
      <c r="I1804" s="38">
        <v>0</v>
      </c>
      <c r="J1804" s="37"/>
    </row>
    <row r="1805" spans="1:10" ht="27" customHeight="1" x14ac:dyDescent="0.25">
      <c r="A1805" s="9">
        <v>2</v>
      </c>
      <c r="B1805" s="62" t="s">
        <v>943</v>
      </c>
      <c r="C1805" s="31" t="s">
        <v>1213</v>
      </c>
      <c r="D1805" s="40"/>
      <c r="E1805" s="32" t="s">
        <v>28</v>
      </c>
      <c r="F1805" s="33" t="s">
        <v>1231</v>
      </c>
      <c r="G1805" s="34">
        <v>278</v>
      </c>
      <c r="H1805" s="34">
        <v>406</v>
      </c>
      <c r="I1805" s="43"/>
      <c r="J1805" s="34">
        <v>0</v>
      </c>
    </row>
    <row r="1806" spans="1:10" ht="27" customHeight="1" outlineLevel="1" x14ac:dyDescent="0.25">
      <c r="A1806" s="9" t="s">
        <v>11</v>
      </c>
      <c r="B1806" s="35" t="s">
        <v>943</v>
      </c>
      <c r="C1806" s="44" t="s">
        <v>1245</v>
      </c>
      <c r="D1806" s="37"/>
      <c r="E1806" s="38" t="s">
        <v>1234</v>
      </c>
      <c r="F1806" s="81">
        <v>0</v>
      </c>
      <c r="G1806" s="38" t="s">
        <v>1235</v>
      </c>
      <c r="H1806" s="38">
        <v>269</v>
      </c>
      <c r="I1806" s="38">
        <v>0</v>
      </c>
      <c r="J1806" s="37"/>
    </row>
    <row r="1807" spans="1:10" ht="27" customHeight="1" outlineLevel="1" x14ac:dyDescent="0.25">
      <c r="A1807" s="9" t="s">
        <v>11</v>
      </c>
      <c r="B1807" s="35" t="s">
        <v>943</v>
      </c>
      <c r="C1807" s="44" t="s">
        <v>1592</v>
      </c>
      <c r="D1807" s="37"/>
      <c r="E1807" s="38" t="s">
        <v>1234</v>
      </c>
      <c r="F1807" s="81" t="s">
        <v>1235</v>
      </c>
      <c r="G1807" s="38" t="s">
        <v>1235</v>
      </c>
      <c r="H1807" s="38">
        <v>92</v>
      </c>
      <c r="I1807" s="38">
        <v>0</v>
      </c>
      <c r="J1807" s="37"/>
    </row>
    <row r="1808" spans="1:10" ht="27" customHeight="1" x14ac:dyDescent="0.25">
      <c r="A1808" s="9">
        <v>2</v>
      </c>
      <c r="B1808" s="62" t="s">
        <v>944</v>
      </c>
      <c r="C1808" s="31" t="s">
        <v>1214</v>
      </c>
      <c r="D1808" s="40"/>
      <c r="E1808" s="32" t="s">
        <v>28</v>
      </c>
      <c r="F1808" s="33" t="s">
        <v>1231</v>
      </c>
      <c r="G1808" s="34">
        <v>222.5</v>
      </c>
      <c r="H1808" s="34">
        <v>325</v>
      </c>
      <c r="I1808" s="43"/>
      <c r="J1808" s="34">
        <v>0</v>
      </c>
    </row>
    <row r="1809" spans="1:10" ht="27" customHeight="1" outlineLevel="1" x14ac:dyDescent="0.25">
      <c r="A1809" s="9" t="s">
        <v>11</v>
      </c>
      <c r="B1809" s="35" t="s">
        <v>944</v>
      </c>
      <c r="C1809" s="44" t="s">
        <v>1245</v>
      </c>
      <c r="D1809" s="37"/>
      <c r="E1809" s="38" t="s">
        <v>1234</v>
      </c>
      <c r="F1809" s="81">
        <v>0</v>
      </c>
      <c r="G1809" s="38" t="s">
        <v>1235</v>
      </c>
      <c r="H1809" s="38">
        <v>269</v>
      </c>
      <c r="I1809" s="38">
        <v>0</v>
      </c>
      <c r="J1809" s="37"/>
    </row>
    <row r="1810" spans="1:10" ht="27" customHeight="1" outlineLevel="1" x14ac:dyDescent="0.25">
      <c r="A1810" s="9" t="s">
        <v>11</v>
      </c>
      <c r="B1810" s="35" t="s">
        <v>944</v>
      </c>
      <c r="C1810" s="44" t="s">
        <v>1592</v>
      </c>
      <c r="D1810" s="37"/>
      <c r="E1810" s="38" t="s">
        <v>1234</v>
      </c>
      <c r="F1810" s="81" t="s">
        <v>1235</v>
      </c>
      <c r="G1810" s="38" t="s">
        <v>1235</v>
      </c>
      <c r="H1810" s="38">
        <v>92</v>
      </c>
      <c r="I1810" s="38">
        <v>0</v>
      </c>
      <c r="J1810" s="37"/>
    </row>
    <row r="1811" spans="1:10" ht="27" customHeight="1" x14ac:dyDescent="0.25">
      <c r="A1811" s="9">
        <v>2</v>
      </c>
      <c r="B1811" s="62" t="s">
        <v>945</v>
      </c>
      <c r="C1811" s="31" t="s">
        <v>1215</v>
      </c>
      <c r="D1811" s="40"/>
      <c r="E1811" s="32" t="s">
        <v>28</v>
      </c>
      <c r="F1811" s="33" t="s">
        <v>1231</v>
      </c>
      <c r="G1811" s="34">
        <v>600</v>
      </c>
      <c r="H1811" s="34">
        <v>876</v>
      </c>
      <c r="I1811" s="43"/>
      <c r="J1811" s="34">
        <v>0</v>
      </c>
    </row>
    <row r="1812" spans="1:10" ht="27" customHeight="1" outlineLevel="1" x14ac:dyDescent="0.25">
      <c r="A1812" s="9" t="s">
        <v>11</v>
      </c>
      <c r="B1812" s="35" t="s">
        <v>945</v>
      </c>
      <c r="C1812" s="44" t="s">
        <v>1593</v>
      </c>
      <c r="D1812" s="37"/>
      <c r="E1812" s="38" t="s">
        <v>1234</v>
      </c>
      <c r="F1812" s="81">
        <v>0</v>
      </c>
      <c r="G1812" s="38" t="s">
        <v>1235</v>
      </c>
      <c r="H1812" s="38">
        <v>82</v>
      </c>
      <c r="I1812" s="38">
        <v>0</v>
      </c>
      <c r="J1812" s="37"/>
    </row>
    <row r="1813" spans="1:10" ht="27" customHeight="1" outlineLevel="1" x14ac:dyDescent="0.25">
      <c r="A1813" s="9" t="s">
        <v>11</v>
      </c>
      <c r="B1813" s="35" t="s">
        <v>945</v>
      </c>
      <c r="C1813" s="44" t="s">
        <v>1570</v>
      </c>
      <c r="D1813" s="37"/>
      <c r="E1813" s="38" t="s">
        <v>1243</v>
      </c>
      <c r="F1813" s="81" t="s">
        <v>1235</v>
      </c>
      <c r="G1813" s="38" t="s">
        <v>1235</v>
      </c>
      <c r="H1813" s="38">
        <v>319</v>
      </c>
      <c r="I1813" s="38">
        <v>0</v>
      </c>
      <c r="J1813" s="37"/>
    </row>
    <row r="1814" spans="1:10" ht="27" customHeight="1" outlineLevel="1" x14ac:dyDescent="0.25">
      <c r="A1814" s="9" t="s">
        <v>11</v>
      </c>
      <c r="B1814" s="35" t="s">
        <v>945</v>
      </c>
      <c r="C1814" s="44" t="s">
        <v>1261</v>
      </c>
      <c r="D1814" s="37"/>
      <c r="E1814" s="38" t="s">
        <v>1234</v>
      </c>
      <c r="F1814" s="81" t="s">
        <v>1235</v>
      </c>
      <c r="G1814" s="38" t="s">
        <v>1235</v>
      </c>
      <c r="H1814" s="38">
        <v>115</v>
      </c>
      <c r="I1814" s="38">
        <v>0</v>
      </c>
      <c r="J1814" s="37"/>
    </row>
    <row r="1815" spans="1:10" ht="27" customHeight="1" x14ac:dyDescent="0.25">
      <c r="A1815" s="9">
        <v>6</v>
      </c>
      <c r="B1815" s="62" t="s">
        <v>946</v>
      </c>
      <c r="C1815" s="31" t="s">
        <v>947</v>
      </c>
      <c r="D1815" s="40"/>
      <c r="E1815" s="32" t="s">
        <v>28</v>
      </c>
      <c r="F1815" s="33" t="s">
        <v>1231</v>
      </c>
      <c r="G1815" s="34">
        <v>133.5</v>
      </c>
      <c r="H1815" s="34">
        <v>195</v>
      </c>
      <c r="I1815" s="43"/>
      <c r="J1815" s="34">
        <v>0</v>
      </c>
    </row>
    <row r="1816" spans="1:10" ht="27" customHeight="1" x14ac:dyDescent="0.25">
      <c r="A1816" s="9">
        <v>6</v>
      </c>
      <c r="B1816" s="62" t="s">
        <v>948</v>
      </c>
      <c r="C1816" s="31" t="s">
        <v>1216</v>
      </c>
      <c r="D1816" s="40"/>
      <c r="E1816" s="32" t="s">
        <v>28</v>
      </c>
      <c r="F1816" s="33" t="s">
        <v>1231</v>
      </c>
      <c r="G1816" s="34">
        <v>350</v>
      </c>
      <c r="H1816" s="34">
        <v>511</v>
      </c>
      <c r="I1816" s="43"/>
      <c r="J1816" s="34">
        <v>0</v>
      </c>
    </row>
    <row r="1817" spans="1:10" ht="27" customHeight="1" x14ac:dyDescent="0.25">
      <c r="A1817" s="9">
        <v>6</v>
      </c>
      <c r="B1817" s="62" t="s">
        <v>949</v>
      </c>
      <c r="C1817" s="31" t="s">
        <v>950</v>
      </c>
      <c r="D1817" s="40"/>
      <c r="E1817" s="32" t="s">
        <v>28</v>
      </c>
      <c r="F1817" s="33">
        <v>1</v>
      </c>
      <c r="G1817" s="34">
        <v>550</v>
      </c>
      <c r="H1817" s="34">
        <v>803</v>
      </c>
      <c r="I1817" s="43"/>
      <c r="J1817" s="34">
        <v>803</v>
      </c>
    </row>
    <row r="1818" spans="1:10" ht="27" customHeight="1" x14ac:dyDescent="0.25">
      <c r="A1818" s="9">
        <v>6</v>
      </c>
      <c r="B1818" s="62" t="s">
        <v>951</v>
      </c>
      <c r="C1818" s="31" t="s">
        <v>952</v>
      </c>
      <c r="D1818" s="40"/>
      <c r="E1818" s="32" t="s">
        <v>28</v>
      </c>
      <c r="F1818" s="33">
        <v>46</v>
      </c>
      <c r="G1818" s="34">
        <v>350</v>
      </c>
      <c r="H1818" s="34">
        <v>511</v>
      </c>
      <c r="I1818" s="43"/>
      <c r="J1818" s="34">
        <v>23506</v>
      </c>
    </row>
    <row r="1819" spans="1:10" ht="27" customHeight="1" x14ac:dyDescent="0.25">
      <c r="A1819" s="9">
        <v>6</v>
      </c>
      <c r="B1819" s="62" t="s">
        <v>953</v>
      </c>
      <c r="C1819" s="31" t="s">
        <v>954</v>
      </c>
      <c r="D1819" s="40"/>
      <c r="E1819" s="32" t="s">
        <v>28</v>
      </c>
      <c r="F1819" s="33" t="s">
        <v>1231</v>
      </c>
      <c r="G1819" s="34">
        <v>250</v>
      </c>
      <c r="H1819" s="34">
        <v>365</v>
      </c>
      <c r="I1819" s="43"/>
      <c r="J1819" s="34">
        <v>0</v>
      </c>
    </row>
    <row r="1820" spans="1:10" ht="27" customHeight="1" x14ac:dyDescent="0.25">
      <c r="A1820" s="9">
        <v>2</v>
      </c>
      <c r="B1820" s="62" t="s">
        <v>955</v>
      </c>
      <c r="C1820" s="31" t="s">
        <v>956</v>
      </c>
      <c r="D1820" s="40"/>
      <c r="E1820" s="32" t="s">
        <v>28</v>
      </c>
      <c r="F1820" s="33">
        <v>47</v>
      </c>
      <c r="G1820" s="34">
        <v>100</v>
      </c>
      <c r="H1820" s="34">
        <v>146</v>
      </c>
      <c r="I1820" s="43"/>
      <c r="J1820" s="34">
        <v>6862</v>
      </c>
    </row>
    <row r="1821" spans="1:10" ht="27" customHeight="1" outlineLevel="1" x14ac:dyDescent="0.25">
      <c r="A1821" s="9" t="s">
        <v>11</v>
      </c>
      <c r="B1821" s="35" t="s">
        <v>955</v>
      </c>
      <c r="C1821" s="44" t="s">
        <v>1594</v>
      </c>
      <c r="D1821" s="37"/>
      <c r="E1821" s="38" t="s">
        <v>1234</v>
      </c>
      <c r="F1821" s="81">
        <v>0</v>
      </c>
      <c r="G1821" s="38" t="s">
        <v>1235</v>
      </c>
      <c r="H1821" s="38">
        <v>18</v>
      </c>
      <c r="I1821" s="38">
        <v>0</v>
      </c>
      <c r="J1821" s="37"/>
    </row>
    <row r="1822" spans="1:10" ht="27" customHeight="1" outlineLevel="1" x14ac:dyDescent="0.25">
      <c r="A1822" s="9" t="s">
        <v>11</v>
      </c>
      <c r="B1822" s="35" t="s">
        <v>955</v>
      </c>
      <c r="C1822" s="44" t="s">
        <v>1595</v>
      </c>
      <c r="D1822" s="37"/>
      <c r="E1822" s="38" t="s">
        <v>1234</v>
      </c>
      <c r="F1822" s="81" t="s">
        <v>1235</v>
      </c>
      <c r="G1822" s="38" t="s">
        <v>1235</v>
      </c>
      <c r="H1822" s="38">
        <v>20</v>
      </c>
      <c r="I1822" s="38">
        <v>0</v>
      </c>
      <c r="J1822" s="37"/>
    </row>
    <row r="1823" spans="1:10" ht="27" customHeight="1" outlineLevel="1" x14ac:dyDescent="0.25">
      <c r="A1823" s="9" t="s">
        <v>11</v>
      </c>
      <c r="B1823" s="35" t="s">
        <v>955</v>
      </c>
      <c r="C1823" s="80" t="s">
        <v>1596</v>
      </c>
      <c r="D1823" s="37"/>
      <c r="E1823" s="38" t="s">
        <v>1234</v>
      </c>
      <c r="F1823" s="81" t="s">
        <v>1235</v>
      </c>
      <c r="G1823" s="38" t="s">
        <v>1235</v>
      </c>
      <c r="H1823" s="38">
        <v>390</v>
      </c>
      <c r="I1823" s="38">
        <v>0</v>
      </c>
      <c r="J1823" s="37"/>
    </row>
    <row r="1824" spans="1:10" ht="27" customHeight="1" outlineLevel="1" x14ac:dyDescent="0.25">
      <c r="A1824" s="9" t="s">
        <v>11</v>
      </c>
      <c r="B1824" s="35" t="s">
        <v>955</v>
      </c>
      <c r="C1824" s="80" t="s">
        <v>1597</v>
      </c>
      <c r="D1824" s="37"/>
      <c r="E1824" s="38" t="s">
        <v>1234</v>
      </c>
      <c r="F1824" s="81" t="s">
        <v>1235</v>
      </c>
      <c r="G1824" s="38" t="s">
        <v>1235</v>
      </c>
      <c r="H1824" s="38">
        <v>290</v>
      </c>
      <c r="I1824" s="38">
        <v>0</v>
      </c>
      <c r="J1824" s="37"/>
    </row>
    <row r="1825" spans="1:10" ht="27" customHeight="1" x14ac:dyDescent="0.25">
      <c r="A1825" s="9">
        <v>6</v>
      </c>
      <c r="B1825" s="62" t="s">
        <v>957</v>
      </c>
      <c r="C1825" s="31" t="s">
        <v>958</v>
      </c>
      <c r="D1825" s="40"/>
      <c r="E1825" s="32" t="s">
        <v>28</v>
      </c>
      <c r="F1825" s="33">
        <v>1</v>
      </c>
      <c r="G1825" s="34">
        <v>1200</v>
      </c>
      <c r="H1825" s="34">
        <v>1752</v>
      </c>
      <c r="I1825" s="43"/>
      <c r="J1825" s="34">
        <v>1752</v>
      </c>
    </row>
    <row r="1826" spans="1:10" ht="27" customHeight="1" x14ac:dyDescent="0.25">
      <c r="A1826" s="9">
        <v>2</v>
      </c>
      <c r="B1826" s="62" t="s">
        <v>959</v>
      </c>
      <c r="C1826" s="31" t="s">
        <v>960</v>
      </c>
      <c r="D1826" s="40"/>
      <c r="E1826" s="32" t="s">
        <v>28</v>
      </c>
      <c r="F1826" s="33" t="s">
        <v>1231</v>
      </c>
      <c r="G1826" s="34">
        <v>980</v>
      </c>
      <c r="H1826" s="34">
        <v>1431</v>
      </c>
      <c r="I1826" s="43"/>
      <c r="J1826" s="34">
        <v>0</v>
      </c>
    </row>
    <row r="1827" spans="1:10" ht="27" customHeight="1" x14ac:dyDescent="0.25">
      <c r="A1827" s="9">
        <v>2</v>
      </c>
      <c r="B1827" s="62" t="s">
        <v>961</v>
      </c>
      <c r="C1827" s="31" t="s">
        <v>962</v>
      </c>
      <c r="D1827" s="40"/>
      <c r="E1827" s="32" t="s">
        <v>28</v>
      </c>
      <c r="F1827" s="33" t="s">
        <v>1231</v>
      </c>
      <c r="G1827" s="34">
        <v>2050</v>
      </c>
      <c r="H1827" s="34">
        <v>2993</v>
      </c>
      <c r="I1827" s="43"/>
      <c r="J1827" s="34">
        <v>0</v>
      </c>
    </row>
    <row r="1828" spans="1:10" ht="27" customHeight="1" x14ac:dyDescent="0.25">
      <c r="A1828" s="9">
        <v>2</v>
      </c>
      <c r="B1828" s="62" t="s">
        <v>963</v>
      </c>
      <c r="C1828" s="31" t="s">
        <v>964</v>
      </c>
      <c r="D1828" s="40"/>
      <c r="E1828" s="32" t="s">
        <v>28</v>
      </c>
      <c r="F1828" s="33" t="s">
        <v>1231</v>
      </c>
      <c r="G1828" s="34">
        <v>1125</v>
      </c>
      <c r="H1828" s="34">
        <v>1643</v>
      </c>
      <c r="I1828" s="43"/>
      <c r="J1828" s="34">
        <v>0</v>
      </c>
    </row>
    <row r="1829" spans="1:10" ht="27" customHeight="1" x14ac:dyDescent="0.25">
      <c r="A1829" s="9">
        <v>2</v>
      </c>
      <c r="B1829" s="62" t="s">
        <v>965</v>
      </c>
      <c r="C1829" s="31" t="s">
        <v>966</v>
      </c>
      <c r="D1829" s="40"/>
      <c r="E1829" s="32" t="s">
        <v>28</v>
      </c>
      <c r="F1829" s="33" t="s">
        <v>1231</v>
      </c>
      <c r="G1829" s="34">
        <v>500</v>
      </c>
      <c r="H1829" s="34">
        <v>730</v>
      </c>
      <c r="I1829" s="43"/>
      <c r="J1829" s="34">
        <v>0</v>
      </c>
    </row>
    <row r="1830" spans="1:10" ht="27" customHeight="1" x14ac:dyDescent="0.25">
      <c r="A1830" s="9">
        <v>2</v>
      </c>
      <c r="B1830" s="62" t="s">
        <v>967</v>
      </c>
      <c r="C1830" s="31" t="s">
        <v>968</v>
      </c>
      <c r="D1830" s="40"/>
      <c r="E1830" s="32" t="s">
        <v>28</v>
      </c>
      <c r="F1830" s="33" t="s">
        <v>1231</v>
      </c>
      <c r="G1830" s="34">
        <v>980</v>
      </c>
      <c r="H1830" s="34">
        <v>1431</v>
      </c>
      <c r="I1830" s="43"/>
      <c r="J1830" s="34">
        <v>0</v>
      </c>
    </row>
    <row r="1831" spans="1:10" ht="27" customHeight="1" x14ac:dyDescent="0.25">
      <c r="A1831" s="9">
        <v>2</v>
      </c>
      <c r="B1831" s="62" t="s">
        <v>969</v>
      </c>
      <c r="C1831" s="31" t="s">
        <v>970</v>
      </c>
      <c r="D1831" s="40"/>
      <c r="E1831" s="32" t="s">
        <v>28</v>
      </c>
      <c r="F1831" s="33">
        <v>54</v>
      </c>
      <c r="G1831" s="34">
        <v>400</v>
      </c>
      <c r="H1831" s="34">
        <v>584</v>
      </c>
      <c r="I1831" s="43"/>
      <c r="J1831" s="34">
        <v>31536</v>
      </c>
    </row>
    <row r="1832" spans="1:10" ht="27" customHeight="1" x14ac:dyDescent="0.25">
      <c r="A1832" s="9">
        <v>2</v>
      </c>
      <c r="B1832" s="62" t="s">
        <v>971</v>
      </c>
      <c r="C1832" s="31" t="s">
        <v>972</v>
      </c>
      <c r="D1832" s="40"/>
      <c r="E1832" s="32" t="s">
        <v>28</v>
      </c>
      <c r="F1832" s="33" t="s">
        <v>1231</v>
      </c>
      <c r="G1832" s="34">
        <v>961.5</v>
      </c>
      <c r="H1832" s="34">
        <v>1404</v>
      </c>
      <c r="I1832" s="43"/>
      <c r="J1832" s="34">
        <v>0</v>
      </c>
    </row>
    <row r="1833" spans="1:10" ht="27" customHeight="1" x14ac:dyDescent="0.25">
      <c r="A1833" s="9">
        <v>2</v>
      </c>
      <c r="B1833" s="62" t="s">
        <v>973</v>
      </c>
      <c r="C1833" s="31" t="s">
        <v>974</v>
      </c>
      <c r="D1833" s="40"/>
      <c r="E1833" s="32" t="s">
        <v>28</v>
      </c>
      <c r="F1833" s="33" t="s">
        <v>1231</v>
      </c>
      <c r="G1833" s="34">
        <v>21000</v>
      </c>
      <c r="H1833" s="34">
        <v>30660</v>
      </c>
      <c r="I1833" s="43"/>
      <c r="J1833" s="34">
        <v>0</v>
      </c>
    </row>
    <row r="1834" spans="1:10" ht="27" customHeight="1" x14ac:dyDescent="0.25">
      <c r="A1834" s="9">
        <v>2</v>
      </c>
      <c r="B1834" s="62" t="s">
        <v>975</v>
      </c>
      <c r="C1834" s="31" t="s">
        <v>976</v>
      </c>
      <c r="D1834" s="40"/>
      <c r="E1834" s="32" t="s">
        <v>28</v>
      </c>
      <c r="F1834" s="33" t="s">
        <v>1231</v>
      </c>
      <c r="G1834" s="34">
        <v>7300</v>
      </c>
      <c r="H1834" s="34">
        <v>10658</v>
      </c>
      <c r="I1834" s="43"/>
      <c r="J1834" s="34">
        <v>0</v>
      </c>
    </row>
    <row r="1835" spans="1:10" ht="27" customHeight="1" outlineLevel="1" x14ac:dyDescent="0.25">
      <c r="A1835" s="9" t="s">
        <v>11</v>
      </c>
      <c r="B1835" s="35" t="s">
        <v>975</v>
      </c>
      <c r="C1835" s="39" t="s">
        <v>1598</v>
      </c>
      <c r="D1835" s="37"/>
      <c r="E1835" s="38" t="s">
        <v>1270</v>
      </c>
      <c r="F1835" s="81">
        <v>0</v>
      </c>
      <c r="G1835" s="38" t="s">
        <v>1235</v>
      </c>
      <c r="H1835" s="38">
        <v>2000</v>
      </c>
      <c r="I1835" s="38">
        <v>0</v>
      </c>
      <c r="J1835" s="37"/>
    </row>
    <row r="1836" spans="1:10" ht="27" customHeight="1" outlineLevel="1" x14ac:dyDescent="0.25">
      <c r="A1836" s="9" t="s">
        <v>11</v>
      </c>
      <c r="B1836" s="35" t="s">
        <v>975</v>
      </c>
      <c r="C1836" s="44" t="s">
        <v>1599</v>
      </c>
      <c r="D1836" s="37"/>
      <c r="E1836" s="38" t="s">
        <v>1582</v>
      </c>
      <c r="F1836" s="81" t="s">
        <v>1235</v>
      </c>
      <c r="G1836" s="38" t="s">
        <v>1235</v>
      </c>
      <c r="H1836" s="38">
        <v>92</v>
      </c>
      <c r="I1836" s="38">
        <v>0</v>
      </c>
      <c r="J1836" s="37"/>
    </row>
    <row r="1837" spans="1:10" ht="27" customHeight="1" outlineLevel="1" x14ac:dyDescent="0.25">
      <c r="A1837" s="9" t="s">
        <v>11</v>
      </c>
      <c r="B1837" s="35" t="s">
        <v>975</v>
      </c>
      <c r="C1837" s="44" t="s">
        <v>1600</v>
      </c>
      <c r="D1837" s="37"/>
      <c r="E1837" s="38" t="s">
        <v>1582</v>
      </c>
      <c r="F1837" s="81" t="s">
        <v>1235</v>
      </c>
      <c r="G1837" s="38" t="s">
        <v>1235</v>
      </c>
      <c r="H1837" s="38">
        <v>97</v>
      </c>
      <c r="I1837" s="38">
        <v>0</v>
      </c>
      <c r="J1837" s="37"/>
    </row>
    <row r="1838" spans="1:10" ht="27" customHeight="1" outlineLevel="1" x14ac:dyDescent="0.25">
      <c r="A1838" s="9" t="s">
        <v>11</v>
      </c>
      <c r="B1838" s="35" t="s">
        <v>975</v>
      </c>
      <c r="C1838" s="39" t="s">
        <v>1601</v>
      </c>
      <c r="D1838" s="37"/>
      <c r="E1838" s="38" t="s">
        <v>1270</v>
      </c>
      <c r="F1838" s="81" t="s">
        <v>1235</v>
      </c>
      <c r="G1838" s="38" t="s">
        <v>1235</v>
      </c>
      <c r="H1838" s="38">
        <v>21</v>
      </c>
      <c r="I1838" s="38">
        <v>0</v>
      </c>
      <c r="J1838" s="37"/>
    </row>
    <row r="1839" spans="1:10" ht="27" customHeight="1" outlineLevel="1" x14ac:dyDescent="0.25">
      <c r="A1839" s="9" t="s">
        <v>11</v>
      </c>
      <c r="B1839" s="35" t="s">
        <v>975</v>
      </c>
      <c r="C1839" s="44" t="s">
        <v>1602</v>
      </c>
      <c r="D1839" s="37"/>
      <c r="E1839" s="38" t="s">
        <v>1234</v>
      </c>
      <c r="F1839" s="81" t="s">
        <v>1235</v>
      </c>
      <c r="G1839" s="38" t="s">
        <v>1235</v>
      </c>
      <c r="H1839" s="38">
        <v>651</v>
      </c>
      <c r="I1839" s="38">
        <v>0</v>
      </c>
      <c r="J1839" s="37"/>
    </row>
    <row r="1840" spans="1:10" ht="27" customHeight="1" outlineLevel="1" x14ac:dyDescent="0.25">
      <c r="A1840" s="9" t="s">
        <v>11</v>
      </c>
      <c r="B1840" s="35" t="s">
        <v>975</v>
      </c>
      <c r="C1840" s="44" t="s">
        <v>1603</v>
      </c>
      <c r="D1840" s="37"/>
      <c r="E1840" s="38" t="s">
        <v>1234</v>
      </c>
      <c r="F1840" s="81" t="s">
        <v>1235</v>
      </c>
      <c r="G1840" s="38" t="s">
        <v>1235</v>
      </c>
      <c r="H1840" s="38">
        <v>194</v>
      </c>
      <c r="I1840" s="38">
        <v>0</v>
      </c>
      <c r="J1840" s="37"/>
    </row>
    <row r="1841" spans="1:10" ht="27" customHeight="1" x14ac:dyDescent="0.25">
      <c r="A1841" s="9">
        <v>2</v>
      </c>
      <c r="B1841" s="62" t="s">
        <v>977</v>
      </c>
      <c r="C1841" s="31" t="s">
        <v>978</v>
      </c>
      <c r="D1841" s="40"/>
      <c r="E1841" s="32" t="s">
        <v>28</v>
      </c>
      <c r="F1841" s="33" t="s">
        <v>1231</v>
      </c>
      <c r="G1841" s="34">
        <v>9200</v>
      </c>
      <c r="H1841" s="34">
        <v>13432</v>
      </c>
      <c r="I1841" s="43"/>
      <c r="J1841" s="34">
        <v>0</v>
      </c>
    </row>
    <row r="1842" spans="1:10" ht="27" customHeight="1" outlineLevel="1" x14ac:dyDescent="0.25">
      <c r="A1842" s="9" t="s">
        <v>11</v>
      </c>
      <c r="B1842" s="35" t="s">
        <v>977</v>
      </c>
      <c r="C1842" s="44" t="s">
        <v>1604</v>
      </c>
      <c r="D1842" s="37"/>
      <c r="E1842" s="38" t="s">
        <v>1234</v>
      </c>
      <c r="F1842" s="81">
        <v>0</v>
      </c>
      <c r="G1842" s="38" t="s">
        <v>1235</v>
      </c>
      <c r="H1842" s="38">
        <v>2454</v>
      </c>
      <c r="I1842" s="38">
        <v>0</v>
      </c>
      <c r="J1842" s="37"/>
    </row>
    <row r="1843" spans="1:10" ht="27" customHeight="1" outlineLevel="1" x14ac:dyDescent="0.25">
      <c r="A1843" s="9" t="s">
        <v>11</v>
      </c>
      <c r="B1843" s="35" t="s">
        <v>977</v>
      </c>
      <c r="C1843" s="44" t="s">
        <v>1599</v>
      </c>
      <c r="D1843" s="37"/>
      <c r="E1843" s="38" t="s">
        <v>1582</v>
      </c>
      <c r="F1843" s="81" t="s">
        <v>1235</v>
      </c>
      <c r="G1843" s="38" t="s">
        <v>1235</v>
      </c>
      <c r="H1843" s="38">
        <v>92</v>
      </c>
      <c r="I1843" s="38">
        <v>0</v>
      </c>
      <c r="J1843" s="37"/>
    </row>
    <row r="1844" spans="1:10" ht="27" customHeight="1" outlineLevel="1" x14ac:dyDescent="0.25">
      <c r="A1844" s="9" t="s">
        <v>11</v>
      </c>
      <c r="B1844" s="35" t="s">
        <v>977</v>
      </c>
      <c r="C1844" s="44" t="s">
        <v>1600</v>
      </c>
      <c r="D1844" s="37"/>
      <c r="E1844" s="38" t="s">
        <v>1582</v>
      </c>
      <c r="F1844" s="81" t="s">
        <v>1235</v>
      </c>
      <c r="G1844" s="38" t="s">
        <v>1235</v>
      </c>
      <c r="H1844" s="38">
        <v>97</v>
      </c>
      <c r="I1844" s="38">
        <v>0</v>
      </c>
      <c r="J1844" s="37"/>
    </row>
    <row r="1845" spans="1:10" ht="27" customHeight="1" outlineLevel="1" x14ac:dyDescent="0.25">
      <c r="A1845" s="9" t="s">
        <v>11</v>
      </c>
      <c r="B1845" s="35" t="s">
        <v>977</v>
      </c>
      <c r="C1845" s="39" t="s">
        <v>1601</v>
      </c>
      <c r="D1845" s="37"/>
      <c r="E1845" s="38" t="s">
        <v>1270</v>
      </c>
      <c r="F1845" s="81" t="s">
        <v>1235</v>
      </c>
      <c r="G1845" s="38" t="s">
        <v>1235</v>
      </c>
      <c r="H1845" s="38">
        <v>21</v>
      </c>
      <c r="I1845" s="38">
        <v>0</v>
      </c>
      <c r="J1845" s="37"/>
    </row>
    <row r="1846" spans="1:10" ht="27" customHeight="1" outlineLevel="1" x14ac:dyDescent="0.25">
      <c r="A1846" s="9" t="s">
        <v>11</v>
      </c>
      <c r="B1846" s="35" t="s">
        <v>977</v>
      </c>
      <c r="C1846" s="44" t="s">
        <v>1602</v>
      </c>
      <c r="D1846" s="37"/>
      <c r="E1846" s="38" t="s">
        <v>1234</v>
      </c>
      <c r="F1846" s="81" t="s">
        <v>1235</v>
      </c>
      <c r="G1846" s="38" t="s">
        <v>1235</v>
      </c>
      <c r="H1846" s="38">
        <v>651</v>
      </c>
      <c r="I1846" s="38">
        <v>0</v>
      </c>
      <c r="J1846" s="37"/>
    </row>
    <row r="1847" spans="1:10" ht="27" customHeight="1" outlineLevel="1" x14ac:dyDescent="0.25">
      <c r="A1847" s="9" t="s">
        <v>11</v>
      </c>
      <c r="B1847" s="35" t="s">
        <v>977</v>
      </c>
      <c r="C1847" s="44" t="s">
        <v>1603</v>
      </c>
      <c r="D1847" s="37"/>
      <c r="E1847" s="38" t="s">
        <v>1234</v>
      </c>
      <c r="F1847" s="81" t="s">
        <v>1235</v>
      </c>
      <c r="G1847" s="38" t="s">
        <v>1235</v>
      </c>
      <c r="H1847" s="38">
        <v>194</v>
      </c>
      <c r="I1847" s="38">
        <v>0</v>
      </c>
      <c r="J1847" s="37"/>
    </row>
    <row r="1848" spans="1:10" ht="27" customHeight="1" outlineLevel="1" x14ac:dyDescent="0.25">
      <c r="A1848" s="9" t="s">
        <v>11</v>
      </c>
      <c r="B1848" s="35" t="s">
        <v>977</v>
      </c>
      <c r="C1848" s="44" t="s">
        <v>1605</v>
      </c>
      <c r="D1848" s="37"/>
      <c r="E1848" s="38" t="s">
        <v>1234</v>
      </c>
      <c r="F1848" s="81" t="s">
        <v>1235</v>
      </c>
      <c r="G1848" s="38" t="s">
        <v>1235</v>
      </c>
      <c r="H1848" s="38">
        <v>507</v>
      </c>
      <c r="I1848" s="38">
        <v>0</v>
      </c>
      <c r="J1848" s="37"/>
    </row>
    <row r="1849" spans="1:10" ht="27" customHeight="1" x14ac:dyDescent="0.25">
      <c r="A1849" s="9">
        <v>2</v>
      </c>
      <c r="B1849" s="62" t="s">
        <v>979</v>
      </c>
      <c r="C1849" s="31" t="s">
        <v>980</v>
      </c>
      <c r="D1849" s="40"/>
      <c r="E1849" s="32" t="s">
        <v>28</v>
      </c>
      <c r="F1849" s="33" t="s">
        <v>1231</v>
      </c>
      <c r="G1849" s="34">
        <v>11300</v>
      </c>
      <c r="H1849" s="34">
        <v>16498</v>
      </c>
      <c r="I1849" s="43"/>
      <c r="J1849" s="34">
        <v>0</v>
      </c>
    </row>
    <row r="1850" spans="1:10" ht="27" customHeight="1" outlineLevel="1" x14ac:dyDescent="0.25">
      <c r="A1850" s="9" t="s">
        <v>11</v>
      </c>
      <c r="B1850" s="35" t="s">
        <v>979</v>
      </c>
      <c r="C1850" s="44" t="s">
        <v>1606</v>
      </c>
      <c r="D1850" s="37"/>
      <c r="E1850" s="38" t="s">
        <v>1243</v>
      </c>
      <c r="F1850" s="81" t="s">
        <v>1235</v>
      </c>
      <c r="G1850" s="38" t="s">
        <v>1235</v>
      </c>
      <c r="H1850" s="38">
        <v>115</v>
      </c>
      <c r="I1850" s="38">
        <v>0</v>
      </c>
      <c r="J1850" s="37"/>
    </row>
    <row r="1851" spans="1:10" ht="27" customHeight="1" outlineLevel="1" x14ac:dyDescent="0.25">
      <c r="A1851" s="9" t="s">
        <v>11</v>
      </c>
      <c r="B1851" s="35" t="s">
        <v>979</v>
      </c>
      <c r="C1851" s="44" t="s">
        <v>1599</v>
      </c>
      <c r="D1851" s="37"/>
      <c r="E1851" s="38" t="s">
        <v>1582</v>
      </c>
      <c r="F1851" s="81" t="s">
        <v>1235</v>
      </c>
      <c r="G1851" s="38" t="s">
        <v>1235</v>
      </c>
      <c r="H1851" s="38">
        <v>92</v>
      </c>
      <c r="I1851" s="38">
        <v>0</v>
      </c>
      <c r="J1851" s="37"/>
    </row>
    <row r="1852" spans="1:10" ht="27" customHeight="1" outlineLevel="1" x14ac:dyDescent="0.25">
      <c r="A1852" s="9" t="s">
        <v>11</v>
      </c>
      <c r="B1852" s="35" t="s">
        <v>979</v>
      </c>
      <c r="C1852" s="44" t="s">
        <v>1600</v>
      </c>
      <c r="D1852" s="37"/>
      <c r="E1852" s="38" t="s">
        <v>1582</v>
      </c>
      <c r="F1852" s="81" t="s">
        <v>1235</v>
      </c>
      <c r="G1852" s="38" t="s">
        <v>1235</v>
      </c>
      <c r="H1852" s="38">
        <v>97</v>
      </c>
      <c r="I1852" s="38">
        <v>0</v>
      </c>
      <c r="J1852" s="37"/>
    </row>
    <row r="1853" spans="1:10" ht="27" customHeight="1" outlineLevel="1" x14ac:dyDescent="0.25">
      <c r="A1853" s="9" t="s">
        <v>11</v>
      </c>
      <c r="B1853" s="35" t="s">
        <v>979</v>
      </c>
      <c r="C1853" s="39" t="s">
        <v>1601</v>
      </c>
      <c r="D1853" s="37"/>
      <c r="E1853" s="38" t="s">
        <v>1270</v>
      </c>
      <c r="F1853" s="81" t="s">
        <v>1235</v>
      </c>
      <c r="G1853" s="38" t="s">
        <v>1235</v>
      </c>
      <c r="H1853" s="38">
        <v>21</v>
      </c>
      <c r="I1853" s="38">
        <v>0</v>
      </c>
      <c r="J1853" s="37"/>
    </row>
    <row r="1854" spans="1:10" ht="27" customHeight="1" outlineLevel="1" x14ac:dyDescent="0.25">
      <c r="A1854" s="9" t="s">
        <v>11</v>
      </c>
      <c r="B1854" s="35" t="s">
        <v>979</v>
      </c>
      <c r="C1854" s="44" t="s">
        <v>1602</v>
      </c>
      <c r="D1854" s="37"/>
      <c r="E1854" s="38" t="s">
        <v>1234</v>
      </c>
      <c r="F1854" s="81" t="s">
        <v>1235</v>
      </c>
      <c r="G1854" s="38" t="s">
        <v>1235</v>
      </c>
      <c r="H1854" s="38">
        <v>651</v>
      </c>
      <c r="I1854" s="38">
        <v>0</v>
      </c>
      <c r="J1854" s="37"/>
    </row>
    <row r="1855" spans="1:10" ht="27" customHeight="1" outlineLevel="1" x14ac:dyDescent="0.25">
      <c r="A1855" s="9" t="s">
        <v>11</v>
      </c>
      <c r="B1855" s="35" t="s">
        <v>979</v>
      </c>
      <c r="C1855" s="39" t="s">
        <v>1607</v>
      </c>
      <c r="D1855" s="37"/>
      <c r="E1855" s="38" t="s">
        <v>1270</v>
      </c>
      <c r="F1855" s="81" t="s">
        <v>1235</v>
      </c>
      <c r="G1855" s="38" t="s">
        <v>1235</v>
      </c>
      <c r="H1855" s="38">
        <v>5757</v>
      </c>
      <c r="I1855" s="38">
        <v>0</v>
      </c>
      <c r="J1855" s="37"/>
    </row>
    <row r="1856" spans="1:10" ht="27" customHeight="1" outlineLevel="1" x14ac:dyDescent="0.25">
      <c r="A1856" s="9" t="s">
        <v>11</v>
      </c>
      <c r="B1856" s="35" t="s">
        <v>979</v>
      </c>
      <c r="C1856" s="44" t="s">
        <v>1603</v>
      </c>
      <c r="D1856" s="37"/>
      <c r="E1856" s="38" t="s">
        <v>1234</v>
      </c>
      <c r="F1856" s="81" t="s">
        <v>1235</v>
      </c>
      <c r="G1856" s="38" t="s">
        <v>1235</v>
      </c>
      <c r="H1856" s="38">
        <v>194</v>
      </c>
      <c r="I1856" s="38">
        <v>0</v>
      </c>
      <c r="J1856" s="37"/>
    </row>
    <row r="1857" spans="1:10" ht="27" customHeight="1" outlineLevel="1" x14ac:dyDescent="0.25">
      <c r="A1857" s="9" t="s">
        <v>11</v>
      </c>
      <c r="B1857" s="35" t="s">
        <v>979</v>
      </c>
      <c r="C1857" s="44" t="s">
        <v>1605</v>
      </c>
      <c r="D1857" s="37"/>
      <c r="E1857" s="38" t="s">
        <v>1234</v>
      </c>
      <c r="F1857" s="81" t="s">
        <v>1235</v>
      </c>
      <c r="G1857" s="38" t="s">
        <v>1235</v>
      </c>
      <c r="H1857" s="38">
        <v>507</v>
      </c>
      <c r="I1857" s="38">
        <v>0</v>
      </c>
      <c r="J1857" s="37"/>
    </row>
    <row r="1858" spans="1:10" ht="27" customHeight="1" x14ac:dyDescent="0.25">
      <c r="A1858" s="9">
        <v>2</v>
      </c>
      <c r="B1858" s="62" t="s">
        <v>981</v>
      </c>
      <c r="C1858" s="31" t="s">
        <v>982</v>
      </c>
      <c r="D1858" s="40"/>
      <c r="E1858" s="32" t="s">
        <v>28</v>
      </c>
      <c r="F1858" s="33" t="s">
        <v>1231</v>
      </c>
      <c r="G1858" s="34">
        <v>13300</v>
      </c>
      <c r="H1858" s="34">
        <v>19418</v>
      </c>
      <c r="I1858" s="43"/>
      <c r="J1858" s="34">
        <v>0</v>
      </c>
    </row>
    <row r="1859" spans="1:10" ht="27" customHeight="1" outlineLevel="1" x14ac:dyDescent="0.25">
      <c r="A1859" s="9" t="s">
        <v>11</v>
      </c>
      <c r="B1859" s="35" t="s">
        <v>981</v>
      </c>
      <c r="C1859" s="44" t="s">
        <v>1608</v>
      </c>
      <c r="D1859" s="37"/>
      <c r="E1859" s="38" t="e">
        <v>#N/A</v>
      </c>
      <c r="F1859" s="81">
        <v>0</v>
      </c>
      <c r="G1859" s="38" t="s">
        <v>1235</v>
      </c>
      <c r="H1859" s="38" t="e">
        <v>#N/A</v>
      </c>
      <c r="I1859" s="38" t="e">
        <v>#N/A</v>
      </c>
      <c r="J1859" s="37"/>
    </row>
    <row r="1860" spans="1:10" ht="27" customHeight="1" outlineLevel="1" x14ac:dyDescent="0.25">
      <c r="A1860" s="9" t="s">
        <v>11</v>
      </c>
      <c r="B1860" s="35" t="s">
        <v>981</v>
      </c>
      <c r="C1860" s="44" t="s">
        <v>1609</v>
      </c>
      <c r="D1860" s="37"/>
      <c r="E1860" s="38" t="s">
        <v>1234</v>
      </c>
      <c r="F1860" s="81" t="s">
        <v>1235</v>
      </c>
      <c r="G1860" s="38" t="s">
        <v>1235</v>
      </c>
      <c r="H1860" s="38">
        <v>1949</v>
      </c>
      <c r="I1860" s="38">
        <v>0</v>
      </c>
      <c r="J1860" s="37"/>
    </row>
    <row r="1861" spans="1:10" ht="27" customHeight="1" outlineLevel="1" x14ac:dyDescent="0.25">
      <c r="A1861" s="9" t="s">
        <v>11</v>
      </c>
      <c r="B1861" s="35" t="s">
        <v>981</v>
      </c>
      <c r="C1861" s="44" t="s">
        <v>1606</v>
      </c>
      <c r="D1861" s="37"/>
      <c r="E1861" s="38" t="s">
        <v>1243</v>
      </c>
      <c r="F1861" s="81" t="s">
        <v>1235</v>
      </c>
      <c r="G1861" s="38" t="s">
        <v>1235</v>
      </c>
      <c r="H1861" s="38">
        <v>115</v>
      </c>
      <c r="I1861" s="38">
        <v>0</v>
      </c>
      <c r="J1861" s="37"/>
    </row>
    <row r="1862" spans="1:10" ht="27" customHeight="1" outlineLevel="1" x14ac:dyDescent="0.25">
      <c r="A1862" s="9" t="s">
        <v>11</v>
      </c>
      <c r="B1862" s="35" t="s">
        <v>981</v>
      </c>
      <c r="C1862" s="44" t="s">
        <v>1599</v>
      </c>
      <c r="D1862" s="37"/>
      <c r="E1862" s="38" t="s">
        <v>1582</v>
      </c>
      <c r="F1862" s="81" t="s">
        <v>1235</v>
      </c>
      <c r="G1862" s="38" t="s">
        <v>1235</v>
      </c>
      <c r="H1862" s="38">
        <v>92</v>
      </c>
      <c r="I1862" s="38">
        <v>0</v>
      </c>
      <c r="J1862" s="37"/>
    </row>
    <row r="1863" spans="1:10" ht="27" customHeight="1" outlineLevel="1" x14ac:dyDescent="0.25">
      <c r="A1863" s="9" t="s">
        <v>11</v>
      </c>
      <c r="B1863" s="35" t="s">
        <v>981</v>
      </c>
      <c r="C1863" s="44" t="s">
        <v>1600</v>
      </c>
      <c r="D1863" s="37"/>
      <c r="E1863" s="38" t="s">
        <v>1582</v>
      </c>
      <c r="F1863" s="81" t="s">
        <v>1235</v>
      </c>
      <c r="G1863" s="38" t="s">
        <v>1235</v>
      </c>
      <c r="H1863" s="38">
        <v>97</v>
      </c>
      <c r="I1863" s="38">
        <v>0</v>
      </c>
      <c r="J1863" s="37"/>
    </row>
    <row r="1864" spans="1:10" ht="27" customHeight="1" outlineLevel="1" x14ac:dyDescent="0.25">
      <c r="A1864" s="9" t="s">
        <v>11</v>
      </c>
      <c r="B1864" s="35" t="s">
        <v>981</v>
      </c>
      <c r="C1864" s="39" t="s">
        <v>1601</v>
      </c>
      <c r="D1864" s="37"/>
      <c r="E1864" s="38" t="s">
        <v>1270</v>
      </c>
      <c r="F1864" s="81" t="s">
        <v>1235</v>
      </c>
      <c r="G1864" s="38" t="s">
        <v>1235</v>
      </c>
      <c r="H1864" s="38">
        <v>21</v>
      </c>
      <c r="I1864" s="38">
        <v>0</v>
      </c>
      <c r="J1864" s="37"/>
    </row>
    <row r="1865" spans="1:10" ht="27" customHeight="1" outlineLevel="1" x14ac:dyDescent="0.25">
      <c r="A1865" s="9" t="s">
        <v>11</v>
      </c>
      <c r="B1865" s="35" t="s">
        <v>981</v>
      </c>
      <c r="C1865" s="44" t="s">
        <v>1602</v>
      </c>
      <c r="D1865" s="37"/>
      <c r="E1865" s="38" t="s">
        <v>1234</v>
      </c>
      <c r="F1865" s="81" t="s">
        <v>1235</v>
      </c>
      <c r="G1865" s="38" t="s">
        <v>1235</v>
      </c>
      <c r="H1865" s="38">
        <v>651</v>
      </c>
      <c r="I1865" s="38">
        <v>0</v>
      </c>
      <c r="J1865" s="37"/>
    </row>
    <row r="1866" spans="1:10" ht="27" customHeight="1" outlineLevel="1" x14ac:dyDescent="0.25">
      <c r="A1866" s="9" t="s">
        <v>11</v>
      </c>
      <c r="B1866" s="35" t="s">
        <v>981</v>
      </c>
      <c r="C1866" s="44" t="s">
        <v>1603</v>
      </c>
      <c r="D1866" s="37"/>
      <c r="E1866" s="38" t="s">
        <v>1234</v>
      </c>
      <c r="F1866" s="81" t="s">
        <v>1235</v>
      </c>
      <c r="G1866" s="38" t="s">
        <v>1235</v>
      </c>
      <c r="H1866" s="38">
        <v>194</v>
      </c>
      <c r="I1866" s="38">
        <v>0</v>
      </c>
      <c r="J1866" s="37"/>
    </row>
    <row r="1867" spans="1:10" ht="27" customHeight="1" outlineLevel="1" x14ac:dyDescent="0.25">
      <c r="A1867" s="9" t="s">
        <v>11</v>
      </c>
      <c r="B1867" s="35" t="s">
        <v>981</v>
      </c>
      <c r="C1867" s="39" t="s">
        <v>1610</v>
      </c>
      <c r="D1867" s="37"/>
      <c r="E1867" s="38" t="s">
        <v>1270</v>
      </c>
      <c r="F1867" s="81" t="s">
        <v>1235</v>
      </c>
      <c r="G1867" s="38" t="s">
        <v>1235</v>
      </c>
      <c r="H1867" s="38">
        <v>8691</v>
      </c>
      <c r="I1867" s="38">
        <v>0</v>
      </c>
      <c r="J1867" s="37"/>
    </row>
    <row r="1868" spans="1:10" ht="27" customHeight="1" x14ac:dyDescent="0.25">
      <c r="A1868" s="9">
        <v>2</v>
      </c>
      <c r="B1868" s="62" t="s">
        <v>983</v>
      </c>
      <c r="C1868" s="31" t="s">
        <v>984</v>
      </c>
      <c r="D1868" s="40"/>
      <c r="E1868" s="32" t="s">
        <v>28</v>
      </c>
      <c r="F1868" s="33" t="s">
        <v>1231</v>
      </c>
      <c r="G1868" s="34">
        <v>15000</v>
      </c>
      <c r="H1868" s="34">
        <v>21900</v>
      </c>
      <c r="I1868" s="43"/>
      <c r="J1868" s="34">
        <v>0</v>
      </c>
    </row>
    <row r="1869" spans="1:10" ht="27" customHeight="1" outlineLevel="1" x14ac:dyDescent="0.25">
      <c r="A1869" s="9" t="s">
        <v>11</v>
      </c>
      <c r="B1869" s="35" t="s">
        <v>983</v>
      </c>
      <c r="C1869" s="44" t="s">
        <v>1609</v>
      </c>
      <c r="D1869" s="37"/>
      <c r="E1869" s="38" t="s">
        <v>1234</v>
      </c>
      <c r="F1869" s="81">
        <v>0</v>
      </c>
      <c r="G1869" s="38" t="s">
        <v>1235</v>
      </c>
      <c r="H1869" s="38">
        <v>1949</v>
      </c>
      <c r="I1869" s="38">
        <v>0</v>
      </c>
      <c r="J1869" s="37"/>
    </row>
    <row r="1870" spans="1:10" ht="27" customHeight="1" outlineLevel="1" x14ac:dyDescent="0.25">
      <c r="A1870" s="9" t="s">
        <v>11</v>
      </c>
      <c r="B1870" s="35" t="s">
        <v>983</v>
      </c>
      <c r="C1870" s="44" t="s">
        <v>1606</v>
      </c>
      <c r="D1870" s="37"/>
      <c r="E1870" s="38" t="s">
        <v>1243</v>
      </c>
      <c r="F1870" s="81" t="s">
        <v>1235</v>
      </c>
      <c r="G1870" s="38" t="s">
        <v>1235</v>
      </c>
      <c r="H1870" s="38">
        <v>115</v>
      </c>
      <c r="I1870" s="38">
        <v>0</v>
      </c>
      <c r="J1870" s="37"/>
    </row>
    <row r="1871" spans="1:10" ht="27" customHeight="1" outlineLevel="1" x14ac:dyDescent="0.25">
      <c r="A1871" s="9" t="s">
        <v>11</v>
      </c>
      <c r="B1871" s="35" t="s">
        <v>983</v>
      </c>
      <c r="C1871" s="44" t="s">
        <v>1599</v>
      </c>
      <c r="D1871" s="37"/>
      <c r="E1871" s="38" t="s">
        <v>1582</v>
      </c>
      <c r="F1871" s="81" t="s">
        <v>1235</v>
      </c>
      <c r="G1871" s="38" t="s">
        <v>1235</v>
      </c>
      <c r="H1871" s="38">
        <v>92</v>
      </c>
      <c r="I1871" s="38">
        <v>0</v>
      </c>
      <c r="J1871" s="37"/>
    </row>
    <row r="1872" spans="1:10" ht="27" customHeight="1" outlineLevel="1" x14ac:dyDescent="0.25">
      <c r="A1872" s="9" t="s">
        <v>11</v>
      </c>
      <c r="B1872" s="35" t="s">
        <v>983</v>
      </c>
      <c r="C1872" s="44" t="s">
        <v>1600</v>
      </c>
      <c r="D1872" s="37"/>
      <c r="E1872" s="38" t="s">
        <v>1582</v>
      </c>
      <c r="F1872" s="81" t="s">
        <v>1235</v>
      </c>
      <c r="G1872" s="38" t="s">
        <v>1235</v>
      </c>
      <c r="H1872" s="38">
        <v>97</v>
      </c>
      <c r="I1872" s="38">
        <v>0</v>
      </c>
      <c r="J1872" s="37"/>
    </row>
    <row r="1873" spans="1:10" ht="27" customHeight="1" outlineLevel="1" x14ac:dyDescent="0.25">
      <c r="A1873" s="9" t="s">
        <v>11</v>
      </c>
      <c r="B1873" s="35" t="s">
        <v>983</v>
      </c>
      <c r="C1873" s="39" t="s">
        <v>1601</v>
      </c>
      <c r="D1873" s="37"/>
      <c r="E1873" s="38" t="s">
        <v>1270</v>
      </c>
      <c r="F1873" s="81" t="s">
        <v>1235</v>
      </c>
      <c r="G1873" s="38" t="s">
        <v>1235</v>
      </c>
      <c r="H1873" s="38">
        <v>21</v>
      </c>
      <c r="I1873" s="38">
        <v>0</v>
      </c>
      <c r="J1873" s="37"/>
    </row>
    <row r="1874" spans="1:10" ht="27" customHeight="1" outlineLevel="1" x14ac:dyDescent="0.25">
      <c r="A1874" s="9" t="s">
        <v>11</v>
      </c>
      <c r="B1874" s="35" t="s">
        <v>983</v>
      </c>
      <c r="C1874" s="44" t="s">
        <v>1602</v>
      </c>
      <c r="D1874" s="37"/>
      <c r="E1874" s="38" t="s">
        <v>1234</v>
      </c>
      <c r="F1874" s="81" t="s">
        <v>1235</v>
      </c>
      <c r="G1874" s="38" t="s">
        <v>1235</v>
      </c>
      <c r="H1874" s="38">
        <v>651</v>
      </c>
      <c r="I1874" s="38">
        <v>0</v>
      </c>
      <c r="J1874" s="37"/>
    </row>
    <row r="1875" spans="1:10" ht="27" customHeight="1" outlineLevel="1" x14ac:dyDescent="0.25">
      <c r="A1875" s="9" t="s">
        <v>11</v>
      </c>
      <c r="B1875" s="35" t="s">
        <v>983</v>
      </c>
      <c r="C1875" s="44" t="s">
        <v>1603</v>
      </c>
      <c r="D1875" s="37"/>
      <c r="E1875" s="38" t="s">
        <v>1234</v>
      </c>
      <c r="F1875" s="81" t="s">
        <v>1235</v>
      </c>
      <c r="G1875" s="38" t="s">
        <v>1235</v>
      </c>
      <c r="H1875" s="38">
        <v>194</v>
      </c>
      <c r="I1875" s="38">
        <v>0</v>
      </c>
      <c r="J1875" s="37"/>
    </row>
    <row r="1876" spans="1:10" ht="27" customHeight="1" x14ac:dyDescent="0.25">
      <c r="A1876" s="9">
        <v>2</v>
      </c>
      <c r="B1876" s="62" t="s">
        <v>985</v>
      </c>
      <c r="C1876" s="31" t="s">
        <v>986</v>
      </c>
      <c r="D1876" s="40"/>
      <c r="E1876" s="32" t="s">
        <v>28</v>
      </c>
      <c r="F1876" s="33" t="s">
        <v>1231</v>
      </c>
      <c r="G1876" s="34">
        <v>23000</v>
      </c>
      <c r="H1876" s="34">
        <v>33580</v>
      </c>
      <c r="I1876" s="43"/>
      <c r="J1876" s="34">
        <v>0</v>
      </c>
    </row>
    <row r="1877" spans="1:10" ht="27" customHeight="1" outlineLevel="1" x14ac:dyDescent="0.25">
      <c r="A1877" s="9" t="s">
        <v>11</v>
      </c>
      <c r="B1877" s="35" t="s">
        <v>985</v>
      </c>
      <c r="C1877" s="44" t="s">
        <v>1611</v>
      </c>
      <c r="D1877" s="37"/>
      <c r="E1877" s="38" t="s">
        <v>1234</v>
      </c>
      <c r="F1877" s="81">
        <v>0</v>
      </c>
      <c r="G1877" s="38" t="s">
        <v>1235</v>
      </c>
      <c r="H1877" s="38">
        <v>473</v>
      </c>
      <c r="I1877" s="38">
        <v>0</v>
      </c>
      <c r="J1877" s="37"/>
    </row>
    <row r="1878" spans="1:10" ht="27" customHeight="1" outlineLevel="1" x14ac:dyDescent="0.25">
      <c r="A1878" s="9" t="s">
        <v>11</v>
      </c>
      <c r="B1878" s="35" t="s">
        <v>985</v>
      </c>
      <c r="C1878" s="44" t="s">
        <v>1599</v>
      </c>
      <c r="D1878" s="37"/>
      <c r="E1878" s="38" t="s">
        <v>1582</v>
      </c>
      <c r="F1878" s="81" t="s">
        <v>1235</v>
      </c>
      <c r="G1878" s="38" t="s">
        <v>1235</v>
      </c>
      <c r="H1878" s="38">
        <v>92</v>
      </c>
      <c r="I1878" s="38">
        <v>0</v>
      </c>
      <c r="J1878" s="37"/>
    </row>
    <row r="1879" spans="1:10" ht="27" customHeight="1" outlineLevel="1" x14ac:dyDescent="0.25">
      <c r="A1879" s="9" t="s">
        <v>11</v>
      </c>
      <c r="B1879" s="35" t="s">
        <v>985</v>
      </c>
      <c r="C1879" s="44" t="s">
        <v>1600</v>
      </c>
      <c r="D1879" s="37"/>
      <c r="E1879" s="38" t="s">
        <v>1582</v>
      </c>
      <c r="F1879" s="81" t="s">
        <v>1235</v>
      </c>
      <c r="G1879" s="38" t="s">
        <v>1235</v>
      </c>
      <c r="H1879" s="38">
        <v>97</v>
      </c>
      <c r="I1879" s="38">
        <v>0</v>
      </c>
      <c r="J1879" s="37"/>
    </row>
    <row r="1880" spans="1:10" ht="27" customHeight="1" outlineLevel="1" x14ac:dyDescent="0.25">
      <c r="A1880" s="9" t="s">
        <v>11</v>
      </c>
      <c r="B1880" s="35" t="s">
        <v>985</v>
      </c>
      <c r="C1880" s="39" t="s">
        <v>1601</v>
      </c>
      <c r="D1880" s="37"/>
      <c r="E1880" s="38" t="s">
        <v>1270</v>
      </c>
      <c r="F1880" s="81" t="s">
        <v>1235</v>
      </c>
      <c r="G1880" s="38" t="s">
        <v>1235</v>
      </c>
      <c r="H1880" s="38">
        <v>21</v>
      </c>
      <c r="I1880" s="38">
        <v>0</v>
      </c>
      <c r="J1880" s="37"/>
    </row>
    <row r="1881" spans="1:10" ht="27" customHeight="1" outlineLevel="1" x14ac:dyDescent="0.25">
      <c r="A1881" s="9" t="s">
        <v>11</v>
      </c>
      <c r="B1881" s="35" t="s">
        <v>985</v>
      </c>
      <c r="C1881" s="44" t="s">
        <v>1602</v>
      </c>
      <c r="D1881" s="37"/>
      <c r="E1881" s="38" t="s">
        <v>1234</v>
      </c>
      <c r="F1881" s="81" t="s">
        <v>1235</v>
      </c>
      <c r="G1881" s="38" t="s">
        <v>1235</v>
      </c>
      <c r="H1881" s="38">
        <v>651</v>
      </c>
      <c r="I1881" s="38">
        <v>0</v>
      </c>
      <c r="J1881" s="37"/>
    </row>
    <row r="1882" spans="1:10" ht="27" customHeight="1" outlineLevel="1" x14ac:dyDescent="0.25">
      <c r="A1882" s="9" t="s">
        <v>11</v>
      </c>
      <c r="B1882" s="35" t="s">
        <v>985</v>
      </c>
      <c r="C1882" s="44" t="s">
        <v>1603</v>
      </c>
      <c r="D1882" s="37"/>
      <c r="E1882" s="38" t="s">
        <v>1234</v>
      </c>
      <c r="F1882" s="81" t="s">
        <v>1235</v>
      </c>
      <c r="G1882" s="38" t="s">
        <v>1235</v>
      </c>
      <c r="H1882" s="38">
        <v>194</v>
      </c>
      <c r="I1882" s="38">
        <v>0</v>
      </c>
      <c r="J1882" s="37"/>
    </row>
    <row r="1883" spans="1:10" ht="27" customHeight="1" x14ac:dyDescent="0.25">
      <c r="A1883" s="9">
        <v>2</v>
      </c>
      <c r="B1883" s="62" t="s">
        <v>987</v>
      </c>
      <c r="C1883" s="31" t="s">
        <v>988</v>
      </c>
      <c r="D1883" s="40"/>
      <c r="E1883" s="32" t="s">
        <v>28</v>
      </c>
      <c r="F1883" s="33" t="s">
        <v>1231</v>
      </c>
      <c r="G1883" s="34">
        <v>8300</v>
      </c>
      <c r="H1883" s="34">
        <v>12118</v>
      </c>
      <c r="I1883" s="43"/>
      <c r="J1883" s="34">
        <v>0</v>
      </c>
    </row>
    <row r="1884" spans="1:10" ht="27" customHeight="1" outlineLevel="1" x14ac:dyDescent="0.25">
      <c r="A1884" s="9" t="s">
        <v>11</v>
      </c>
      <c r="B1884" s="35" t="s">
        <v>987</v>
      </c>
      <c r="C1884" s="39" t="s">
        <v>1612</v>
      </c>
      <c r="D1884" s="37"/>
      <c r="E1884" s="38" t="s">
        <v>1270</v>
      </c>
      <c r="F1884" s="81">
        <v>0</v>
      </c>
      <c r="G1884" s="38" t="s">
        <v>1235</v>
      </c>
      <c r="H1884" s="38">
        <v>2000</v>
      </c>
      <c r="I1884" s="38">
        <v>0</v>
      </c>
      <c r="J1884" s="37"/>
    </row>
    <row r="1885" spans="1:10" ht="27" customHeight="1" outlineLevel="1" x14ac:dyDescent="0.25">
      <c r="A1885" s="9" t="s">
        <v>11</v>
      </c>
      <c r="B1885" s="35" t="s">
        <v>987</v>
      </c>
      <c r="C1885" s="44" t="s">
        <v>1599</v>
      </c>
      <c r="D1885" s="37"/>
      <c r="E1885" s="38" t="s">
        <v>1582</v>
      </c>
      <c r="F1885" s="81" t="s">
        <v>1235</v>
      </c>
      <c r="G1885" s="38" t="s">
        <v>1235</v>
      </c>
      <c r="H1885" s="38">
        <v>92</v>
      </c>
      <c r="I1885" s="38">
        <v>0</v>
      </c>
      <c r="J1885" s="37"/>
    </row>
    <row r="1886" spans="1:10" ht="27" customHeight="1" outlineLevel="1" x14ac:dyDescent="0.25">
      <c r="A1886" s="9" t="s">
        <v>11</v>
      </c>
      <c r="B1886" s="35" t="s">
        <v>987</v>
      </c>
      <c r="C1886" s="44" t="s">
        <v>1600</v>
      </c>
      <c r="D1886" s="37"/>
      <c r="E1886" s="38" t="s">
        <v>1582</v>
      </c>
      <c r="F1886" s="81" t="s">
        <v>1235</v>
      </c>
      <c r="G1886" s="38" t="s">
        <v>1235</v>
      </c>
      <c r="H1886" s="38">
        <v>97</v>
      </c>
      <c r="I1886" s="38">
        <v>0</v>
      </c>
      <c r="J1886" s="37"/>
    </row>
    <row r="1887" spans="1:10" ht="27" customHeight="1" outlineLevel="1" x14ac:dyDescent="0.25">
      <c r="A1887" s="9" t="s">
        <v>11</v>
      </c>
      <c r="B1887" s="35" t="s">
        <v>987</v>
      </c>
      <c r="C1887" s="39" t="s">
        <v>1601</v>
      </c>
      <c r="D1887" s="37"/>
      <c r="E1887" s="38" t="s">
        <v>1270</v>
      </c>
      <c r="F1887" s="81" t="s">
        <v>1235</v>
      </c>
      <c r="G1887" s="38" t="s">
        <v>1235</v>
      </c>
      <c r="H1887" s="38">
        <v>21</v>
      </c>
      <c r="I1887" s="38">
        <v>0</v>
      </c>
      <c r="J1887" s="37"/>
    </row>
    <row r="1888" spans="1:10" ht="27" customHeight="1" outlineLevel="1" x14ac:dyDescent="0.25">
      <c r="A1888" s="9" t="s">
        <v>11</v>
      </c>
      <c r="B1888" s="35" t="s">
        <v>987</v>
      </c>
      <c r="C1888" s="44" t="s">
        <v>1602</v>
      </c>
      <c r="D1888" s="37"/>
      <c r="E1888" s="38" t="s">
        <v>1234</v>
      </c>
      <c r="F1888" s="81" t="s">
        <v>1235</v>
      </c>
      <c r="G1888" s="38" t="s">
        <v>1235</v>
      </c>
      <c r="H1888" s="38">
        <v>651</v>
      </c>
      <c r="I1888" s="38">
        <v>0</v>
      </c>
      <c r="J1888" s="37"/>
    </row>
    <row r="1889" spans="1:10" ht="27" customHeight="1" outlineLevel="1" x14ac:dyDescent="0.25">
      <c r="A1889" s="9" t="s">
        <v>11</v>
      </c>
      <c r="B1889" s="35" t="s">
        <v>987</v>
      </c>
      <c r="C1889" s="44" t="s">
        <v>1603</v>
      </c>
      <c r="D1889" s="37"/>
      <c r="E1889" s="38" t="s">
        <v>1234</v>
      </c>
      <c r="F1889" s="81" t="s">
        <v>1235</v>
      </c>
      <c r="G1889" s="38" t="s">
        <v>1235</v>
      </c>
      <c r="H1889" s="38">
        <v>194</v>
      </c>
      <c r="I1889" s="38">
        <v>0</v>
      </c>
      <c r="J1889" s="37"/>
    </row>
    <row r="1890" spans="1:10" ht="27" customHeight="1" x14ac:dyDescent="0.25">
      <c r="A1890" s="9">
        <v>2</v>
      </c>
      <c r="B1890" s="62" t="s">
        <v>989</v>
      </c>
      <c r="C1890" s="31" t="s">
        <v>990</v>
      </c>
      <c r="D1890" s="40"/>
      <c r="E1890" s="32" t="s">
        <v>28</v>
      </c>
      <c r="F1890" s="33" t="s">
        <v>1231</v>
      </c>
      <c r="G1890" s="34">
        <v>10200</v>
      </c>
      <c r="H1890" s="34">
        <v>14892</v>
      </c>
      <c r="I1890" s="43"/>
      <c r="J1890" s="34">
        <v>0</v>
      </c>
    </row>
    <row r="1891" spans="1:10" ht="27" customHeight="1" outlineLevel="1" x14ac:dyDescent="0.25">
      <c r="A1891" s="9" t="s">
        <v>11</v>
      </c>
      <c r="B1891" s="35" t="s">
        <v>989</v>
      </c>
      <c r="C1891" s="44" t="s">
        <v>1604</v>
      </c>
      <c r="D1891" s="37"/>
      <c r="E1891" s="38" t="s">
        <v>1234</v>
      </c>
      <c r="F1891" s="81">
        <v>0</v>
      </c>
      <c r="G1891" s="38" t="s">
        <v>1235</v>
      </c>
      <c r="H1891" s="38">
        <v>2454</v>
      </c>
      <c r="I1891" s="38">
        <v>0</v>
      </c>
      <c r="J1891" s="37"/>
    </row>
    <row r="1892" spans="1:10" ht="27" customHeight="1" outlineLevel="1" x14ac:dyDescent="0.25">
      <c r="A1892" s="9" t="s">
        <v>11</v>
      </c>
      <c r="B1892" s="35" t="s">
        <v>989</v>
      </c>
      <c r="C1892" s="44" t="s">
        <v>1599</v>
      </c>
      <c r="D1892" s="37"/>
      <c r="E1892" s="38" t="s">
        <v>1582</v>
      </c>
      <c r="F1892" s="81" t="s">
        <v>1235</v>
      </c>
      <c r="G1892" s="38" t="s">
        <v>1235</v>
      </c>
      <c r="H1892" s="38">
        <v>92</v>
      </c>
      <c r="I1892" s="38">
        <v>0</v>
      </c>
      <c r="J1892" s="37"/>
    </row>
    <row r="1893" spans="1:10" ht="27" customHeight="1" outlineLevel="1" x14ac:dyDescent="0.25">
      <c r="A1893" s="9" t="s">
        <v>11</v>
      </c>
      <c r="B1893" s="35" t="s">
        <v>989</v>
      </c>
      <c r="C1893" s="44" t="s">
        <v>1600</v>
      </c>
      <c r="D1893" s="37"/>
      <c r="E1893" s="38" t="s">
        <v>1582</v>
      </c>
      <c r="F1893" s="81" t="s">
        <v>1235</v>
      </c>
      <c r="G1893" s="38" t="s">
        <v>1235</v>
      </c>
      <c r="H1893" s="38">
        <v>97</v>
      </c>
      <c r="I1893" s="38">
        <v>0</v>
      </c>
      <c r="J1893" s="37"/>
    </row>
    <row r="1894" spans="1:10" ht="27" customHeight="1" outlineLevel="1" x14ac:dyDescent="0.25">
      <c r="A1894" s="9" t="s">
        <v>11</v>
      </c>
      <c r="B1894" s="35" t="s">
        <v>989</v>
      </c>
      <c r="C1894" s="39" t="s">
        <v>1601</v>
      </c>
      <c r="D1894" s="37"/>
      <c r="E1894" s="38" t="s">
        <v>1270</v>
      </c>
      <c r="F1894" s="81" t="s">
        <v>1235</v>
      </c>
      <c r="G1894" s="38" t="s">
        <v>1235</v>
      </c>
      <c r="H1894" s="38">
        <v>21</v>
      </c>
      <c r="I1894" s="38">
        <v>0</v>
      </c>
      <c r="J1894" s="37"/>
    </row>
    <row r="1895" spans="1:10" ht="27" customHeight="1" outlineLevel="1" x14ac:dyDescent="0.25">
      <c r="A1895" s="9" t="s">
        <v>11</v>
      </c>
      <c r="B1895" s="35" t="s">
        <v>989</v>
      </c>
      <c r="C1895" s="44" t="s">
        <v>1602</v>
      </c>
      <c r="D1895" s="37"/>
      <c r="E1895" s="38" t="s">
        <v>1234</v>
      </c>
      <c r="F1895" s="81" t="s">
        <v>1235</v>
      </c>
      <c r="G1895" s="38" t="s">
        <v>1235</v>
      </c>
      <c r="H1895" s="38">
        <v>651</v>
      </c>
      <c r="I1895" s="38">
        <v>0</v>
      </c>
      <c r="J1895" s="37"/>
    </row>
    <row r="1896" spans="1:10" ht="27" customHeight="1" outlineLevel="1" x14ac:dyDescent="0.25">
      <c r="A1896" s="9" t="s">
        <v>11</v>
      </c>
      <c r="B1896" s="35" t="s">
        <v>989</v>
      </c>
      <c r="C1896" s="44" t="s">
        <v>1603</v>
      </c>
      <c r="D1896" s="37"/>
      <c r="E1896" s="38" t="s">
        <v>1234</v>
      </c>
      <c r="F1896" s="81" t="s">
        <v>1235</v>
      </c>
      <c r="G1896" s="38" t="s">
        <v>1235</v>
      </c>
      <c r="H1896" s="38">
        <v>194</v>
      </c>
      <c r="I1896" s="38">
        <v>0</v>
      </c>
      <c r="J1896" s="37"/>
    </row>
    <row r="1897" spans="1:10" ht="27" customHeight="1" outlineLevel="1" x14ac:dyDescent="0.25">
      <c r="A1897" s="9" t="s">
        <v>11</v>
      </c>
      <c r="B1897" s="35" t="s">
        <v>989</v>
      </c>
      <c r="C1897" s="44" t="s">
        <v>1605</v>
      </c>
      <c r="D1897" s="37"/>
      <c r="E1897" s="38" t="s">
        <v>1234</v>
      </c>
      <c r="F1897" s="81" t="s">
        <v>1235</v>
      </c>
      <c r="G1897" s="38" t="s">
        <v>1235</v>
      </c>
      <c r="H1897" s="38">
        <v>507</v>
      </c>
      <c r="I1897" s="38">
        <v>0</v>
      </c>
      <c r="J1897" s="37"/>
    </row>
    <row r="1898" spans="1:10" ht="27" customHeight="1" x14ac:dyDescent="0.25">
      <c r="A1898" s="9">
        <v>2</v>
      </c>
      <c r="B1898" s="62" t="s">
        <v>991</v>
      </c>
      <c r="C1898" s="31" t="s">
        <v>992</v>
      </c>
      <c r="D1898" s="40"/>
      <c r="E1898" s="32" t="s">
        <v>28</v>
      </c>
      <c r="F1898" s="33" t="s">
        <v>1231</v>
      </c>
      <c r="G1898" s="34">
        <v>12300</v>
      </c>
      <c r="H1898" s="34">
        <v>17958</v>
      </c>
      <c r="I1898" s="43"/>
      <c r="J1898" s="34">
        <v>0</v>
      </c>
    </row>
    <row r="1899" spans="1:10" ht="27" customHeight="1" outlineLevel="1" x14ac:dyDescent="0.25">
      <c r="A1899" s="9" t="s">
        <v>11</v>
      </c>
      <c r="B1899" s="35" t="s">
        <v>991</v>
      </c>
      <c r="C1899" s="44" t="s">
        <v>1606</v>
      </c>
      <c r="D1899" s="37"/>
      <c r="E1899" s="38" t="s">
        <v>1243</v>
      </c>
      <c r="F1899" s="81">
        <v>0</v>
      </c>
      <c r="G1899" s="38" t="s">
        <v>1235</v>
      </c>
      <c r="H1899" s="38">
        <v>115</v>
      </c>
      <c r="I1899" s="38">
        <v>0</v>
      </c>
      <c r="J1899" s="37"/>
    </row>
    <row r="1900" spans="1:10" ht="27" customHeight="1" outlineLevel="1" x14ac:dyDescent="0.25">
      <c r="A1900" s="9" t="s">
        <v>11</v>
      </c>
      <c r="B1900" s="35" t="s">
        <v>991</v>
      </c>
      <c r="C1900" s="44" t="s">
        <v>1599</v>
      </c>
      <c r="D1900" s="37"/>
      <c r="E1900" s="38" t="s">
        <v>1582</v>
      </c>
      <c r="F1900" s="81" t="s">
        <v>1235</v>
      </c>
      <c r="G1900" s="38" t="s">
        <v>1235</v>
      </c>
      <c r="H1900" s="38">
        <v>92</v>
      </c>
      <c r="I1900" s="38">
        <v>0</v>
      </c>
      <c r="J1900" s="37"/>
    </row>
    <row r="1901" spans="1:10" ht="27" customHeight="1" outlineLevel="1" x14ac:dyDescent="0.25">
      <c r="A1901" s="9" t="s">
        <v>11</v>
      </c>
      <c r="B1901" s="35" t="s">
        <v>991</v>
      </c>
      <c r="C1901" s="44" t="s">
        <v>1600</v>
      </c>
      <c r="D1901" s="37"/>
      <c r="E1901" s="38" t="s">
        <v>1582</v>
      </c>
      <c r="F1901" s="81" t="s">
        <v>1235</v>
      </c>
      <c r="G1901" s="38" t="s">
        <v>1235</v>
      </c>
      <c r="H1901" s="38">
        <v>97</v>
      </c>
      <c r="I1901" s="38">
        <v>0</v>
      </c>
      <c r="J1901" s="37"/>
    </row>
    <row r="1902" spans="1:10" ht="27" customHeight="1" outlineLevel="1" x14ac:dyDescent="0.25">
      <c r="A1902" s="9" t="s">
        <v>11</v>
      </c>
      <c r="B1902" s="35" t="s">
        <v>991</v>
      </c>
      <c r="C1902" s="39" t="s">
        <v>1601</v>
      </c>
      <c r="D1902" s="37"/>
      <c r="E1902" s="38" t="s">
        <v>1270</v>
      </c>
      <c r="F1902" s="81" t="s">
        <v>1235</v>
      </c>
      <c r="G1902" s="38" t="s">
        <v>1235</v>
      </c>
      <c r="H1902" s="38">
        <v>21</v>
      </c>
      <c r="I1902" s="38">
        <v>0</v>
      </c>
      <c r="J1902" s="37"/>
    </row>
    <row r="1903" spans="1:10" ht="27" customHeight="1" outlineLevel="1" x14ac:dyDescent="0.25">
      <c r="A1903" s="9" t="s">
        <v>11</v>
      </c>
      <c r="B1903" s="35" t="s">
        <v>991</v>
      </c>
      <c r="C1903" s="44" t="s">
        <v>1602</v>
      </c>
      <c r="D1903" s="37"/>
      <c r="E1903" s="38" t="s">
        <v>1234</v>
      </c>
      <c r="F1903" s="81" t="s">
        <v>1235</v>
      </c>
      <c r="G1903" s="38" t="s">
        <v>1235</v>
      </c>
      <c r="H1903" s="38">
        <v>651</v>
      </c>
      <c r="I1903" s="38">
        <v>0</v>
      </c>
      <c r="J1903" s="37"/>
    </row>
    <row r="1904" spans="1:10" ht="27" customHeight="1" outlineLevel="1" x14ac:dyDescent="0.25">
      <c r="A1904" s="9" t="s">
        <v>11</v>
      </c>
      <c r="B1904" s="35" t="s">
        <v>991</v>
      </c>
      <c r="C1904" s="39" t="s">
        <v>1613</v>
      </c>
      <c r="D1904" s="37"/>
      <c r="E1904" s="38" t="s">
        <v>1270</v>
      </c>
      <c r="F1904" s="81" t="s">
        <v>1235</v>
      </c>
      <c r="G1904" s="38" t="s">
        <v>1235</v>
      </c>
      <c r="H1904" s="38">
        <v>6311</v>
      </c>
      <c r="I1904" s="38">
        <v>0</v>
      </c>
      <c r="J1904" s="37"/>
    </row>
    <row r="1905" spans="1:10" ht="27" customHeight="1" outlineLevel="1" x14ac:dyDescent="0.25">
      <c r="A1905" s="9" t="s">
        <v>11</v>
      </c>
      <c r="B1905" s="35" t="s">
        <v>991</v>
      </c>
      <c r="C1905" s="44" t="s">
        <v>1603</v>
      </c>
      <c r="D1905" s="37"/>
      <c r="E1905" s="38" t="s">
        <v>1234</v>
      </c>
      <c r="F1905" s="81" t="s">
        <v>1235</v>
      </c>
      <c r="G1905" s="38" t="s">
        <v>1235</v>
      </c>
      <c r="H1905" s="38">
        <v>194</v>
      </c>
      <c r="I1905" s="38">
        <v>0</v>
      </c>
      <c r="J1905" s="37"/>
    </row>
    <row r="1906" spans="1:10" ht="27" customHeight="1" outlineLevel="1" x14ac:dyDescent="0.25">
      <c r="A1906" s="9" t="s">
        <v>11</v>
      </c>
      <c r="B1906" s="35" t="s">
        <v>991</v>
      </c>
      <c r="C1906" s="44" t="s">
        <v>1605</v>
      </c>
      <c r="D1906" s="37"/>
      <c r="E1906" s="38" t="s">
        <v>1234</v>
      </c>
      <c r="F1906" s="81" t="s">
        <v>1235</v>
      </c>
      <c r="G1906" s="38" t="s">
        <v>1235</v>
      </c>
      <c r="H1906" s="38">
        <v>507</v>
      </c>
      <c r="I1906" s="38">
        <v>0</v>
      </c>
      <c r="J1906" s="37"/>
    </row>
    <row r="1907" spans="1:10" ht="27" customHeight="1" x14ac:dyDescent="0.25">
      <c r="A1907" s="9">
        <v>2</v>
      </c>
      <c r="B1907" s="62" t="s">
        <v>993</v>
      </c>
      <c r="C1907" s="31" t="s">
        <v>994</v>
      </c>
      <c r="D1907" s="40"/>
      <c r="E1907" s="32" t="s">
        <v>28</v>
      </c>
      <c r="F1907" s="33" t="s">
        <v>1231</v>
      </c>
      <c r="G1907" s="34">
        <v>15500</v>
      </c>
      <c r="H1907" s="34">
        <v>22630</v>
      </c>
      <c r="I1907" s="43"/>
      <c r="J1907" s="34">
        <v>0</v>
      </c>
    </row>
    <row r="1908" spans="1:10" ht="27" customHeight="1" outlineLevel="1" x14ac:dyDescent="0.25">
      <c r="A1908" s="9" t="s">
        <v>11</v>
      </c>
      <c r="B1908" s="35" t="s">
        <v>993</v>
      </c>
      <c r="C1908" s="44" t="s">
        <v>1609</v>
      </c>
      <c r="D1908" s="37"/>
      <c r="E1908" s="38" t="s">
        <v>1234</v>
      </c>
      <c r="F1908" s="81">
        <v>0</v>
      </c>
      <c r="G1908" s="38" t="s">
        <v>1235</v>
      </c>
      <c r="H1908" s="38">
        <v>1949</v>
      </c>
      <c r="I1908" s="38">
        <v>0</v>
      </c>
      <c r="J1908" s="37"/>
    </row>
    <row r="1909" spans="1:10" ht="27" customHeight="1" outlineLevel="1" x14ac:dyDescent="0.25">
      <c r="A1909" s="9" t="s">
        <v>11</v>
      </c>
      <c r="B1909" s="35" t="s">
        <v>993</v>
      </c>
      <c r="C1909" s="44" t="s">
        <v>1606</v>
      </c>
      <c r="D1909" s="37"/>
      <c r="E1909" s="38" t="s">
        <v>1243</v>
      </c>
      <c r="F1909" s="81" t="s">
        <v>1235</v>
      </c>
      <c r="G1909" s="38" t="s">
        <v>1235</v>
      </c>
      <c r="H1909" s="38">
        <v>115</v>
      </c>
      <c r="I1909" s="38">
        <v>0</v>
      </c>
      <c r="J1909" s="37"/>
    </row>
    <row r="1910" spans="1:10" ht="27" customHeight="1" outlineLevel="1" x14ac:dyDescent="0.25">
      <c r="A1910" s="9" t="s">
        <v>11</v>
      </c>
      <c r="B1910" s="35" t="s">
        <v>993</v>
      </c>
      <c r="C1910" s="44" t="s">
        <v>1599</v>
      </c>
      <c r="D1910" s="37"/>
      <c r="E1910" s="38" t="s">
        <v>1582</v>
      </c>
      <c r="F1910" s="81" t="s">
        <v>1235</v>
      </c>
      <c r="G1910" s="38" t="s">
        <v>1235</v>
      </c>
      <c r="H1910" s="38">
        <v>92</v>
      </c>
      <c r="I1910" s="38">
        <v>0</v>
      </c>
      <c r="J1910" s="37"/>
    </row>
    <row r="1911" spans="1:10" ht="27" customHeight="1" outlineLevel="1" x14ac:dyDescent="0.25">
      <c r="A1911" s="9" t="s">
        <v>11</v>
      </c>
      <c r="B1911" s="35" t="s">
        <v>993</v>
      </c>
      <c r="C1911" s="44" t="s">
        <v>1600</v>
      </c>
      <c r="D1911" s="37"/>
      <c r="E1911" s="38" t="s">
        <v>1582</v>
      </c>
      <c r="F1911" s="81" t="s">
        <v>1235</v>
      </c>
      <c r="G1911" s="38" t="s">
        <v>1235</v>
      </c>
      <c r="H1911" s="38">
        <v>97</v>
      </c>
      <c r="I1911" s="38">
        <v>0</v>
      </c>
      <c r="J1911" s="37"/>
    </row>
    <row r="1912" spans="1:10" ht="27" customHeight="1" outlineLevel="1" x14ac:dyDescent="0.25">
      <c r="A1912" s="9" t="s">
        <v>11</v>
      </c>
      <c r="B1912" s="35" t="s">
        <v>993</v>
      </c>
      <c r="C1912" s="39" t="s">
        <v>1601</v>
      </c>
      <c r="D1912" s="37"/>
      <c r="E1912" s="38" t="s">
        <v>1270</v>
      </c>
      <c r="F1912" s="81" t="s">
        <v>1235</v>
      </c>
      <c r="G1912" s="38" t="s">
        <v>1235</v>
      </c>
      <c r="H1912" s="38">
        <v>21</v>
      </c>
      <c r="I1912" s="38">
        <v>0</v>
      </c>
      <c r="J1912" s="37"/>
    </row>
    <row r="1913" spans="1:10" ht="27" customHeight="1" outlineLevel="1" x14ac:dyDescent="0.25">
      <c r="A1913" s="9" t="s">
        <v>11</v>
      </c>
      <c r="B1913" s="35" t="s">
        <v>993</v>
      </c>
      <c r="C1913" s="44" t="s">
        <v>1602</v>
      </c>
      <c r="D1913" s="37"/>
      <c r="E1913" s="38" t="s">
        <v>1234</v>
      </c>
      <c r="F1913" s="81" t="s">
        <v>1235</v>
      </c>
      <c r="G1913" s="38" t="s">
        <v>1235</v>
      </c>
      <c r="H1913" s="38">
        <v>651</v>
      </c>
      <c r="I1913" s="38">
        <v>0</v>
      </c>
      <c r="J1913" s="37"/>
    </row>
    <row r="1914" spans="1:10" ht="27" customHeight="1" outlineLevel="1" x14ac:dyDescent="0.25">
      <c r="A1914" s="9" t="s">
        <v>11</v>
      </c>
      <c r="B1914" s="35" t="s">
        <v>993</v>
      </c>
      <c r="C1914" s="44" t="s">
        <v>1603</v>
      </c>
      <c r="D1914" s="37"/>
      <c r="E1914" s="38" t="s">
        <v>1234</v>
      </c>
      <c r="F1914" s="81" t="s">
        <v>1235</v>
      </c>
      <c r="G1914" s="38" t="s">
        <v>1235</v>
      </c>
      <c r="H1914" s="38">
        <v>194</v>
      </c>
      <c r="I1914" s="38">
        <v>0</v>
      </c>
      <c r="J1914" s="37"/>
    </row>
    <row r="1915" spans="1:10" ht="27" customHeight="1" outlineLevel="1" x14ac:dyDescent="0.25">
      <c r="A1915" s="9" t="s">
        <v>11</v>
      </c>
      <c r="B1915" s="35" t="s">
        <v>993</v>
      </c>
      <c r="C1915" s="39" t="s">
        <v>1614</v>
      </c>
      <c r="D1915" s="37"/>
      <c r="E1915" s="38" t="s">
        <v>1270</v>
      </c>
      <c r="F1915" s="81" t="s">
        <v>1235</v>
      </c>
      <c r="G1915" s="38" t="s">
        <v>1235</v>
      </c>
      <c r="H1915" s="38">
        <v>11441</v>
      </c>
      <c r="I1915" s="38">
        <v>0</v>
      </c>
      <c r="J1915" s="37"/>
    </row>
    <row r="1916" spans="1:10" ht="27" customHeight="1" x14ac:dyDescent="0.25">
      <c r="A1916" s="9">
        <v>2</v>
      </c>
      <c r="B1916" s="62" t="s">
        <v>995</v>
      </c>
      <c r="C1916" s="31" t="s">
        <v>996</v>
      </c>
      <c r="D1916" s="40"/>
      <c r="E1916" s="32" t="s">
        <v>28</v>
      </c>
      <c r="F1916" s="33">
        <v>1</v>
      </c>
      <c r="G1916" s="34">
        <v>16120</v>
      </c>
      <c r="H1916" s="34">
        <v>23535</v>
      </c>
      <c r="I1916" s="43"/>
      <c r="J1916" s="34">
        <v>23535</v>
      </c>
    </row>
    <row r="1917" spans="1:10" ht="27" hidden="1" customHeight="1" outlineLevel="1" x14ac:dyDescent="0.25">
      <c r="A1917" s="9" t="s">
        <v>11</v>
      </c>
      <c r="B1917" s="35" t="s">
        <v>995</v>
      </c>
      <c r="C1917" s="44" t="s">
        <v>1609</v>
      </c>
      <c r="D1917" s="37"/>
      <c r="E1917" s="38" t="s">
        <v>1235</v>
      </c>
      <c r="F1917" s="38" t="s">
        <v>1235</v>
      </c>
      <c r="G1917" s="38" t="s">
        <v>1235</v>
      </c>
      <c r="H1917" s="38" t="s">
        <v>1235</v>
      </c>
      <c r="I1917" s="38">
        <v>0</v>
      </c>
      <c r="J1917" s="37"/>
    </row>
    <row r="1918" spans="1:10" ht="27" customHeight="1" outlineLevel="1" x14ac:dyDescent="0.25">
      <c r="A1918" s="9" t="s">
        <v>11</v>
      </c>
      <c r="B1918" s="35" t="s">
        <v>995</v>
      </c>
      <c r="C1918" s="44" t="s">
        <v>1606</v>
      </c>
      <c r="D1918" s="37"/>
      <c r="E1918" s="38" t="s">
        <v>1243</v>
      </c>
      <c r="F1918" s="81">
        <v>0</v>
      </c>
      <c r="G1918" s="38" t="s">
        <v>1235</v>
      </c>
      <c r="H1918" s="38">
        <v>115</v>
      </c>
      <c r="I1918" s="38">
        <v>0</v>
      </c>
      <c r="J1918" s="37"/>
    </row>
    <row r="1919" spans="1:10" ht="27" customHeight="1" outlineLevel="1" x14ac:dyDescent="0.25">
      <c r="A1919" s="9" t="s">
        <v>11</v>
      </c>
      <c r="B1919" s="35" t="s">
        <v>995</v>
      </c>
      <c r="C1919" s="44" t="s">
        <v>1599</v>
      </c>
      <c r="D1919" s="37"/>
      <c r="E1919" s="38" t="s">
        <v>1582</v>
      </c>
      <c r="F1919" s="81" t="s">
        <v>1235</v>
      </c>
      <c r="G1919" s="38" t="s">
        <v>1235</v>
      </c>
      <c r="H1919" s="38">
        <v>92</v>
      </c>
      <c r="I1919" s="38">
        <v>0</v>
      </c>
      <c r="J1919" s="37"/>
    </row>
    <row r="1920" spans="1:10" ht="27" customHeight="1" outlineLevel="1" x14ac:dyDescent="0.25">
      <c r="A1920" s="9" t="s">
        <v>11</v>
      </c>
      <c r="B1920" s="35" t="s">
        <v>995</v>
      </c>
      <c r="C1920" s="44" t="s">
        <v>1600</v>
      </c>
      <c r="D1920" s="37"/>
      <c r="E1920" s="38" t="s">
        <v>1582</v>
      </c>
      <c r="F1920" s="81" t="s">
        <v>1235</v>
      </c>
      <c r="G1920" s="38" t="s">
        <v>1235</v>
      </c>
      <c r="H1920" s="38">
        <v>97</v>
      </c>
      <c r="I1920" s="38">
        <v>0</v>
      </c>
      <c r="J1920" s="37"/>
    </row>
    <row r="1921" spans="1:10" ht="27" customHeight="1" outlineLevel="1" x14ac:dyDescent="0.25">
      <c r="A1921" s="9" t="s">
        <v>11</v>
      </c>
      <c r="B1921" s="35" t="s">
        <v>995</v>
      </c>
      <c r="C1921" s="39" t="s">
        <v>1601</v>
      </c>
      <c r="D1921" s="37"/>
      <c r="E1921" s="38" t="s">
        <v>1270</v>
      </c>
      <c r="F1921" s="81" t="s">
        <v>1235</v>
      </c>
      <c r="G1921" s="38" t="s">
        <v>1235</v>
      </c>
      <c r="H1921" s="38">
        <v>21</v>
      </c>
      <c r="I1921" s="38">
        <v>0</v>
      </c>
      <c r="J1921" s="37"/>
    </row>
    <row r="1922" spans="1:10" ht="27" customHeight="1" outlineLevel="1" x14ac:dyDescent="0.25">
      <c r="A1922" s="9" t="s">
        <v>11</v>
      </c>
      <c r="B1922" s="35" t="s">
        <v>995</v>
      </c>
      <c r="C1922" s="44" t="s">
        <v>1602</v>
      </c>
      <c r="D1922" s="37"/>
      <c r="E1922" s="38" t="s">
        <v>1234</v>
      </c>
      <c r="F1922" s="81" t="s">
        <v>1235</v>
      </c>
      <c r="G1922" s="38" t="s">
        <v>1235</v>
      </c>
      <c r="H1922" s="38">
        <v>651</v>
      </c>
      <c r="I1922" s="38">
        <v>0</v>
      </c>
      <c r="J1922" s="37"/>
    </row>
    <row r="1923" spans="1:10" ht="27" customHeight="1" outlineLevel="1" x14ac:dyDescent="0.25">
      <c r="A1923" s="9" t="s">
        <v>11</v>
      </c>
      <c r="B1923" s="35" t="s">
        <v>995</v>
      </c>
      <c r="C1923" s="44" t="s">
        <v>1603</v>
      </c>
      <c r="D1923" s="37"/>
      <c r="E1923" s="38" t="s">
        <v>1234</v>
      </c>
      <c r="F1923" s="81" t="s">
        <v>1235</v>
      </c>
      <c r="G1923" s="38" t="s">
        <v>1235</v>
      </c>
      <c r="H1923" s="38">
        <v>194</v>
      </c>
      <c r="I1923" s="38">
        <v>0</v>
      </c>
      <c r="J1923" s="37"/>
    </row>
    <row r="1924" spans="1:10" ht="27" customHeight="1" x14ac:dyDescent="0.25">
      <c r="A1924" s="9">
        <v>2</v>
      </c>
      <c r="B1924" s="62" t="s">
        <v>997</v>
      </c>
      <c r="C1924" s="31" t="s">
        <v>998</v>
      </c>
      <c r="D1924" s="40"/>
      <c r="E1924" s="32" t="s">
        <v>914</v>
      </c>
      <c r="F1924" s="33" t="s">
        <v>1231</v>
      </c>
      <c r="G1924" s="34">
        <v>1300</v>
      </c>
      <c r="H1924" s="34">
        <v>1898</v>
      </c>
      <c r="I1924" s="43"/>
      <c r="J1924" s="34">
        <v>0</v>
      </c>
    </row>
    <row r="1925" spans="1:10" ht="27" customHeight="1" x14ac:dyDescent="0.25">
      <c r="A1925" s="9">
        <v>2</v>
      </c>
      <c r="B1925" s="62" t="s">
        <v>999</v>
      </c>
      <c r="C1925" s="31" t="s">
        <v>1000</v>
      </c>
      <c r="D1925" s="40"/>
      <c r="E1925" s="32" t="s">
        <v>28</v>
      </c>
      <c r="F1925" s="33" t="s">
        <v>1231</v>
      </c>
      <c r="G1925" s="34">
        <v>355.5</v>
      </c>
      <c r="H1925" s="34">
        <v>519</v>
      </c>
      <c r="I1925" s="43"/>
      <c r="J1925" s="34">
        <v>0</v>
      </c>
    </row>
    <row r="1926" spans="1:10" ht="27" customHeight="1" x14ac:dyDescent="0.25">
      <c r="A1926" s="9">
        <v>2</v>
      </c>
      <c r="B1926" s="62" t="s">
        <v>1001</v>
      </c>
      <c r="C1926" s="31" t="s">
        <v>1002</v>
      </c>
      <c r="D1926" s="40"/>
      <c r="E1926" s="32" t="s">
        <v>28</v>
      </c>
      <c r="F1926" s="33" t="s">
        <v>1231</v>
      </c>
      <c r="G1926" s="34">
        <v>161</v>
      </c>
      <c r="H1926" s="34">
        <v>235</v>
      </c>
      <c r="I1926" s="43"/>
      <c r="J1926" s="34">
        <v>0</v>
      </c>
    </row>
    <row r="1927" spans="1:10" ht="27" customHeight="1" x14ac:dyDescent="0.25">
      <c r="A1927" s="9">
        <v>2</v>
      </c>
      <c r="B1927" s="62" t="s">
        <v>1003</v>
      </c>
      <c r="C1927" s="31" t="s">
        <v>1004</v>
      </c>
      <c r="D1927" s="40"/>
      <c r="E1927" s="32" t="s">
        <v>11</v>
      </c>
      <c r="F1927" s="33" t="s">
        <v>1231</v>
      </c>
      <c r="G1927" s="34">
        <v>1800</v>
      </c>
      <c r="H1927" s="34">
        <v>2628</v>
      </c>
      <c r="I1927" s="43"/>
      <c r="J1927" s="34">
        <v>0</v>
      </c>
    </row>
    <row r="1928" spans="1:10" ht="27" customHeight="1" outlineLevel="1" x14ac:dyDescent="0.25">
      <c r="A1928" s="9" t="s">
        <v>11</v>
      </c>
      <c r="B1928" s="35" t="s">
        <v>1003</v>
      </c>
      <c r="C1928" s="44" t="s">
        <v>1566</v>
      </c>
      <c r="D1928" s="37"/>
      <c r="E1928" s="38" t="s">
        <v>1234</v>
      </c>
      <c r="F1928" s="81">
        <v>0</v>
      </c>
      <c r="G1928" s="38" t="s">
        <v>1235</v>
      </c>
      <c r="H1928" s="38">
        <v>10285</v>
      </c>
      <c r="I1928" s="38">
        <v>0</v>
      </c>
      <c r="J1928" s="37"/>
    </row>
    <row r="1929" spans="1:10" ht="27" customHeight="1" outlineLevel="1" x14ac:dyDescent="0.25">
      <c r="A1929" s="9" t="s">
        <v>11</v>
      </c>
      <c r="B1929" s="35" t="s">
        <v>1003</v>
      </c>
      <c r="C1929" s="44" t="s">
        <v>1567</v>
      </c>
      <c r="D1929" s="37"/>
      <c r="E1929" s="38" t="s">
        <v>1234</v>
      </c>
      <c r="F1929" s="81" t="s">
        <v>1235</v>
      </c>
      <c r="G1929" s="38" t="s">
        <v>1235</v>
      </c>
      <c r="H1929" s="38">
        <v>6456</v>
      </c>
      <c r="I1929" s="38">
        <v>0</v>
      </c>
      <c r="J1929" s="37"/>
    </row>
    <row r="1930" spans="1:10" ht="27" customHeight="1" outlineLevel="1" x14ac:dyDescent="0.25">
      <c r="A1930" s="9" t="s">
        <v>11</v>
      </c>
      <c r="B1930" s="35" t="s">
        <v>1003</v>
      </c>
      <c r="C1930" s="44" t="s">
        <v>1568</v>
      </c>
      <c r="D1930" s="37"/>
      <c r="E1930" s="38" t="s">
        <v>1234</v>
      </c>
      <c r="F1930" s="81" t="s">
        <v>1235</v>
      </c>
      <c r="G1930" s="38" t="s">
        <v>1235</v>
      </c>
      <c r="H1930" s="38">
        <v>2555</v>
      </c>
      <c r="I1930" s="38">
        <v>0</v>
      </c>
      <c r="J1930" s="37"/>
    </row>
    <row r="1931" spans="1:10" ht="27" customHeight="1" outlineLevel="1" x14ac:dyDescent="0.25">
      <c r="A1931" s="9" t="s">
        <v>11</v>
      </c>
      <c r="B1931" s="35" t="s">
        <v>1003</v>
      </c>
      <c r="C1931" s="44" t="s">
        <v>1569</v>
      </c>
      <c r="D1931" s="37"/>
      <c r="E1931" s="38" t="s">
        <v>1243</v>
      </c>
      <c r="F1931" s="81" t="s">
        <v>1235</v>
      </c>
      <c r="G1931" s="38" t="s">
        <v>1235</v>
      </c>
      <c r="H1931" s="38">
        <v>490</v>
      </c>
      <c r="I1931" s="38">
        <v>0</v>
      </c>
      <c r="J1931" s="37"/>
    </row>
    <row r="1932" spans="1:10" ht="27" customHeight="1" outlineLevel="1" x14ac:dyDescent="0.25">
      <c r="A1932" s="9" t="s">
        <v>11</v>
      </c>
      <c r="B1932" s="35" t="s">
        <v>1003</v>
      </c>
      <c r="C1932" s="44" t="s">
        <v>1570</v>
      </c>
      <c r="D1932" s="37"/>
      <c r="E1932" s="38" t="s">
        <v>1243</v>
      </c>
      <c r="F1932" s="81" t="s">
        <v>1235</v>
      </c>
      <c r="G1932" s="38" t="s">
        <v>1235</v>
      </c>
      <c r="H1932" s="38">
        <v>319</v>
      </c>
      <c r="I1932" s="38">
        <v>0</v>
      </c>
      <c r="J1932" s="37"/>
    </row>
    <row r="1933" spans="1:10" ht="27" customHeight="1" outlineLevel="1" x14ac:dyDescent="0.25">
      <c r="A1933" s="9" t="s">
        <v>11</v>
      </c>
      <c r="B1933" s="35" t="s">
        <v>1003</v>
      </c>
      <c r="C1933" s="44" t="s">
        <v>1261</v>
      </c>
      <c r="D1933" s="37"/>
      <c r="E1933" s="38" t="s">
        <v>1234</v>
      </c>
      <c r="F1933" s="81" t="s">
        <v>1235</v>
      </c>
      <c r="G1933" s="38" t="s">
        <v>1235</v>
      </c>
      <c r="H1933" s="38">
        <v>115</v>
      </c>
      <c r="I1933" s="38">
        <v>0</v>
      </c>
      <c r="J1933" s="37"/>
    </row>
    <row r="1934" spans="1:10" ht="27" customHeight="1" outlineLevel="1" x14ac:dyDescent="0.25">
      <c r="A1934" s="9" t="s">
        <v>11</v>
      </c>
      <c r="B1934" s="35" t="s">
        <v>1003</v>
      </c>
      <c r="C1934" s="44" t="s">
        <v>1242</v>
      </c>
      <c r="D1934" s="37"/>
      <c r="E1934" s="38" t="s">
        <v>1243</v>
      </c>
      <c r="F1934" s="81" t="s">
        <v>1235</v>
      </c>
      <c r="G1934" s="38" t="s">
        <v>1235</v>
      </c>
      <c r="H1934" s="38">
        <v>810</v>
      </c>
      <c r="I1934" s="38">
        <v>0</v>
      </c>
      <c r="J1934" s="37"/>
    </row>
    <row r="1935" spans="1:10" ht="27" customHeight="1" outlineLevel="1" x14ac:dyDescent="0.25">
      <c r="A1935" s="9" t="s">
        <v>11</v>
      </c>
      <c r="B1935" s="35" t="s">
        <v>1003</v>
      </c>
      <c r="C1935" s="44" t="s">
        <v>1615</v>
      </c>
      <c r="D1935" s="37"/>
      <c r="E1935" s="38" t="s">
        <v>1234</v>
      </c>
      <c r="F1935" s="81" t="s">
        <v>1235</v>
      </c>
      <c r="G1935" s="38" t="s">
        <v>1235</v>
      </c>
      <c r="H1935" s="38">
        <v>92</v>
      </c>
      <c r="I1935" s="38">
        <v>0</v>
      </c>
      <c r="J1935" s="37"/>
    </row>
    <row r="1936" spans="1:10" ht="27" customHeight="1" outlineLevel="1" x14ac:dyDescent="0.25">
      <c r="A1936" s="9" t="s">
        <v>11</v>
      </c>
      <c r="B1936" s="35" t="s">
        <v>1003</v>
      </c>
      <c r="C1936" s="44" t="s">
        <v>1595</v>
      </c>
      <c r="D1936" s="37"/>
      <c r="E1936" s="38" t="s">
        <v>1234</v>
      </c>
      <c r="F1936" s="81" t="s">
        <v>1235</v>
      </c>
      <c r="G1936" s="38" t="s">
        <v>1235</v>
      </c>
      <c r="H1936" s="38">
        <v>20</v>
      </c>
      <c r="I1936" s="38">
        <v>0</v>
      </c>
      <c r="J1936" s="37"/>
    </row>
    <row r="1937" spans="1:10" ht="27" customHeight="1" outlineLevel="1" x14ac:dyDescent="0.25">
      <c r="A1937" s="9" t="s">
        <v>11</v>
      </c>
      <c r="B1937" s="35" t="s">
        <v>1003</v>
      </c>
      <c r="C1937" s="39" t="s">
        <v>1564</v>
      </c>
      <c r="D1937" s="37"/>
      <c r="E1937" s="38" t="s">
        <v>1234</v>
      </c>
      <c r="F1937" s="81" t="s">
        <v>1235</v>
      </c>
      <c r="G1937" s="38" t="s">
        <v>1235</v>
      </c>
      <c r="H1937" s="38">
        <v>4950</v>
      </c>
      <c r="I1937" s="38">
        <v>0</v>
      </c>
      <c r="J1937" s="37"/>
    </row>
    <row r="1938" spans="1:10" ht="27" customHeight="1" outlineLevel="1" x14ac:dyDescent="0.25">
      <c r="A1938" s="9" t="s">
        <v>11</v>
      </c>
      <c r="B1938" s="35" t="s">
        <v>1003</v>
      </c>
      <c r="C1938" s="39" t="s">
        <v>1616</v>
      </c>
      <c r="D1938" s="37"/>
      <c r="E1938" s="38" t="s">
        <v>1270</v>
      </c>
      <c r="F1938" s="81" t="s">
        <v>1235</v>
      </c>
      <c r="G1938" s="38" t="s">
        <v>1235</v>
      </c>
      <c r="H1938" s="38">
        <v>474</v>
      </c>
      <c r="I1938" s="38">
        <v>0</v>
      </c>
      <c r="J1938" s="37"/>
    </row>
    <row r="1939" spans="1:10" ht="27" customHeight="1" outlineLevel="1" x14ac:dyDescent="0.25">
      <c r="A1939" s="9" t="s">
        <v>11</v>
      </c>
      <c r="B1939" s="35" t="s">
        <v>1003</v>
      </c>
      <c r="C1939" s="44" t="s">
        <v>1616</v>
      </c>
      <c r="D1939" s="37"/>
      <c r="E1939" s="38" t="s">
        <v>1270</v>
      </c>
      <c r="F1939" s="81" t="s">
        <v>1235</v>
      </c>
      <c r="G1939" s="38" t="s">
        <v>1235</v>
      </c>
      <c r="H1939" s="38">
        <v>474</v>
      </c>
      <c r="I1939" s="38">
        <v>0</v>
      </c>
      <c r="J1939" s="37"/>
    </row>
    <row r="1940" spans="1:10" ht="27" customHeight="1" outlineLevel="1" x14ac:dyDescent="0.25">
      <c r="A1940" s="9" t="s">
        <v>11</v>
      </c>
      <c r="B1940" s="35" t="s">
        <v>1003</v>
      </c>
      <c r="C1940" s="39" t="s">
        <v>1617</v>
      </c>
      <c r="D1940" s="37"/>
      <c r="E1940" s="38" t="s">
        <v>1243</v>
      </c>
      <c r="F1940" s="81" t="s">
        <v>1235</v>
      </c>
      <c r="G1940" s="38" t="s">
        <v>1235</v>
      </c>
      <c r="H1940" s="38">
        <v>188</v>
      </c>
      <c r="I1940" s="38">
        <v>0</v>
      </c>
      <c r="J1940" s="37"/>
    </row>
    <row r="1941" spans="1:10" ht="27" customHeight="1" x14ac:dyDescent="0.25">
      <c r="A1941" s="9">
        <v>2</v>
      </c>
      <c r="B1941" s="62" t="s">
        <v>1005</v>
      </c>
      <c r="C1941" s="31" t="s">
        <v>1006</v>
      </c>
      <c r="D1941" s="40"/>
      <c r="E1941" s="32" t="s">
        <v>11</v>
      </c>
      <c r="F1941" s="33" t="s">
        <v>1231</v>
      </c>
      <c r="G1941" s="34">
        <v>2000</v>
      </c>
      <c r="H1941" s="34">
        <v>2920</v>
      </c>
      <c r="I1941" s="43"/>
      <c r="J1941" s="34">
        <v>0</v>
      </c>
    </row>
    <row r="1942" spans="1:10" ht="27" customHeight="1" outlineLevel="1" x14ac:dyDescent="0.25">
      <c r="A1942" s="9" t="s">
        <v>11</v>
      </c>
      <c r="B1942" s="35" t="s">
        <v>1005</v>
      </c>
      <c r="C1942" s="44" t="s">
        <v>1566</v>
      </c>
      <c r="D1942" s="37"/>
      <c r="E1942" s="38" t="s">
        <v>1234</v>
      </c>
      <c r="F1942" s="81">
        <v>0</v>
      </c>
      <c r="G1942" s="38" t="s">
        <v>1235</v>
      </c>
      <c r="H1942" s="38">
        <v>10285</v>
      </c>
      <c r="I1942" s="38">
        <v>0</v>
      </c>
      <c r="J1942" s="37"/>
    </row>
    <row r="1943" spans="1:10" ht="27" customHeight="1" outlineLevel="1" x14ac:dyDescent="0.25">
      <c r="A1943" s="9" t="s">
        <v>11</v>
      </c>
      <c r="B1943" s="35" t="s">
        <v>1005</v>
      </c>
      <c r="C1943" s="44" t="s">
        <v>1567</v>
      </c>
      <c r="D1943" s="37"/>
      <c r="E1943" s="38" t="s">
        <v>1234</v>
      </c>
      <c r="F1943" s="81" t="s">
        <v>1235</v>
      </c>
      <c r="G1943" s="38" t="s">
        <v>1235</v>
      </c>
      <c r="H1943" s="38">
        <v>6456</v>
      </c>
      <c r="I1943" s="38">
        <v>0</v>
      </c>
      <c r="J1943" s="37"/>
    </row>
    <row r="1944" spans="1:10" ht="27" customHeight="1" outlineLevel="1" x14ac:dyDescent="0.25">
      <c r="A1944" s="9" t="s">
        <v>11</v>
      </c>
      <c r="B1944" s="35" t="s">
        <v>1005</v>
      </c>
      <c r="C1944" s="80" t="s">
        <v>1581</v>
      </c>
      <c r="D1944" s="37"/>
      <c r="E1944" s="38" t="s">
        <v>1582</v>
      </c>
      <c r="F1944" s="81" t="s">
        <v>1235</v>
      </c>
      <c r="G1944" s="38" t="s">
        <v>1235</v>
      </c>
      <c r="H1944" s="38">
        <v>173</v>
      </c>
      <c r="I1944" s="38">
        <v>0</v>
      </c>
      <c r="J1944" s="37"/>
    </row>
    <row r="1945" spans="1:10" ht="27" customHeight="1" outlineLevel="1" x14ac:dyDescent="0.25">
      <c r="A1945" s="9" t="s">
        <v>11</v>
      </c>
      <c r="B1945" s="35" t="s">
        <v>1005</v>
      </c>
      <c r="C1945" s="80" t="s">
        <v>1584</v>
      </c>
      <c r="D1945" s="37"/>
      <c r="E1945" s="38" t="s">
        <v>1582</v>
      </c>
      <c r="F1945" s="81" t="s">
        <v>1235</v>
      </c>
      <c r="G1945" s="38" t="s">
        <v>1235</v>
      </c>
      <c r="H1945" s="38">
        <v>152</v>
      </c>
      <c r="I1945" s="38">
        <v>0</v>
      </c>
      <c r="J1945" s="37"/>
    </row>
    <row r="1946" spans="1:10" ht="27" customHeight="1" outlineLevel="1" x14ac:dyDescent="0.25">
      <c r="A1946" s="9" t="s">
        <v>11</v>
      </c>
      <c r="B1946" s="35" t="s">
        <v>1005</v>
      </c>
      <c r="C1946" s="44" t="s">
        <v>1583</v>
      </c>
      <c r="D1946" s="37"/>
      <c r="E1946" s="38" t="s">
        <v>1582</v>
      </c>
      <c r="F1946" s="81" t="s">
        <v>1235</v>
      </c>
      <c r="G1946" s="38" t="s">
        <v>1235</v>
      </c>
      <c r="H1946" s="38">
        <v>236</v>
      </c>
      <c r="I1946" s="38">
        <v>0</v>
      </c>
      <c r="J1946" s="37"/>
    </row>
    <row r="1947" spans="1:10" ht="27" customHeight="1" outlineLevel="1" x14ac:dyDescent="0.25">
      <c r="A1947" s="9" t="s">
        <v>11</v>
      </c>
      <c r="B1947" s="35" t="s">
        <v>1005</v>
      </c>
      <c r="C1947" s="44" t="s">
        <v>1568</v>
      </c>
      <c r="D1947" s="37"/>
      <c r="E1947" s="38" t="s">
        <v>1234</v>
      </c>
      <c r="F1947" s="81" t="s">
        <v>1235</v>
      </c>
      <c r="G1947" s="38" t="s">
        <v>1235</v>
      </c>
      <c r="H1947" s="38">
        <v>2555</v>
      </c>
      <c r="I1947" s="38">
        <v>0</v>
      </c>
      <c r="J1947" s="37"/>
    </row>
    <row r="1948" spans="1:10" ht="27" customHeight="1" outlineLevel="1" x14ac:dyDescent="0.25">
      <c r="A1948" s="9" t="s">
        <v>11</v>
      </c>
      <c r="B1948" s="35" t="s">
        <v>1005</v>
      </c>
      <c r="C1948" s="44" t="s">
        <v>1569</v>
      </c>
      <c r="D1948" s="37"/>
      <c r="E1948" s="38" t="s">
        <v>1243</v>
      </c>
      <c r="F1948" s="81" t="s">
        <v>1235</v>
      </c>
      <c r="G1948" s="38" t="s">
        <v>1235</v>
      </c>
      <c r="H1948" s="38">
        <v>490</v>
      </c>
      <c r="I1948" s="38">
        <v>0</v>
      </c>
      <c r="J1948" s="37"/>
    </row>
    <row r="1949" spans="1:10" ht="27" customHeight="1" outlineLevel="1" x14ac:dyDescent="0.25">
      <c r="A1949" s="9" t="s">
        <v>11</v>
      </c>
      <c r="B1949" s="35" t="s">
        <v>1005</v>
      </c>
      <c r="C1949" s="44" t="s">
        <v>1570</v>
      </c>
      <c r="D1949" s="37"/>
      <c r="E1949" s="38" t="s">
        <v>1243</v>
      </c>
      <c r="F1949" s="81" t="s">
        <v>1235</v>
      </c>
      <c r="G1949" s="38" t="s">
        <v>1235</v>
      </c>
      <c r="H1949" s="38">
        <v>319</v>
      </c>
      <c r="I1949" s="38">
        <v>0</v>
      </c>
      <c r="J1949" s="37"/>
    </row>
    <row r="1950" spans="1:10" ht="27" customHeight="1" outlineLevel="1" x14ac:dyDescent="0.25">
      <c r="A1950" s="9" t="s">
        <v>11</v>
      </c>
      <c r="B1950" s="35" t="s">
        <v>1005</v>
      </c>
      <c r="C1950" s="44" t="s">
        <v>1261</v>
      </c>
      <c r="D1950" s="37"/>
      <c r="E1950" s="38" t="s">
        <v>1234</v>
      </c>
      <c r="F1950" s="81" t="s">
        <v>1235</v>
      </c>
      <c r="G1950" s="38" t="s">
        <v>1235</v>
      </c>
      <c r="H1950" s="38">
        <v>115</v>
      </c>
      <c r="I1950" s="38">
        <v>0</v>
      </c>
      <c r="J1950" s="37"/>
    </row>
    <row r="1951" spans="1:10" ht="27" customHeight="1" outlineLevel="1" x14ac:dyDescent="0.25">
      <c r="A1951" s="9" t="s">
        <v>11</v>
      </c>
      <c r="B1951" s="35" t="s">
        <v>1005</v>
      </c>
      <c r="C1951" s="44" t="s">
        <v>1242</v>
      </c>
      <c r="D1951" s="37"/>
      <c r="E1951" s="38" t="s">
        <v>1243</v>
      </c>
      <c r="F1951" s="81" t="s">
        <v>1235</v>
      </c>
      <c r="G1951" s="38" t="s">
        <v>1235</v>
      </c>
      <c r="H1951" s="38">
        <v>810</v>
      </c>
      <c r="I1951" s="38">
        <v>0</v>
      </c>
      <c r="J1951" s="37"/>
    </row>
    <row r="1952" spans="1:10" ht="27" customHeight="1" outlineLevel="1" x14ac:dyDescent="0.25">
      <c r="A1952" s="9" t="s">
        <v>11</v>
      </c>
      <c r="B1952" s="35" t="s">
        <v>1005</v>
      </c>
      <c r="C1952" s="44" t="s">
        <v>1615</v>
      </c>
      <c r="D1952" s="37"/>
      <c r="E1952" s="38" t="s">
        <v>1234</v>
      </c>
      <c r="F1952" s="81" t="s">
        <v>1235</v>
      </c>
      <c r="G1952" s="38" t="s">
        <v>1235</v>
      </c>
      <c r="H1952" s="38">
        <v>92</v>
      </c>
      <c r="I1952" s="38">
        <v>0</v>
      </c>
      <c r="J1952" s="37"/>
    </row>
    <row r="1953" spans="1:10" ht="27" customHeight="1" outlineLevel="1" x14ac:dyDescent="0.25">
      <c r="A1953" s="9" t="s">
        <v>11</v>
      </c>
      <c r="B1953" s="35" t="s">
        <v>1005</v>
      </c>
      <c r="C1953" s="44" t="s">
        <v>1595</v>
      </c>
      <c r="D1953" s="37"/>
      <c r="E1953" s="38" t="s">
        <v>1234</v>
      </c>
      <c r="F1953" s="81" t="s">
        <v>1235</v>
      </c>
      <c r="G1953" s="38" t="s">
        <v>1235</v>
      </c>
      <c r="H1953" s="38">
        <v>20</v>
      </c>
      <c r="I1953" s="38">
        <v>0</v>
      </c>
      <c r="J1953" s="37"/>
    </row>
    <row r="1954" spans="1:10" ht="27" customHeight="1" outlineLevel="1" x14ac:dyDescent="0.25">
      <c r="A1954" s="9" t="s">
        <v>11</v>
      </c>
      <c r="B1954" s="35" t="s">
        <v>1005</v>
      </c>
      <c r="C1954" s="39" t="s">
        <v>1564</v>
      </c>
      <c r="D1954" s="37"/>
      <c r="E1954" s="38" t="s">
        <v>1234</v>
      </c>
      <c r="F1954" s="81" t="s">
        <v>1235</v>
      </c>
      <c r="G1954" s="38" t="s">
        <v>1235</v>
      </c>
      <c r="H1954" s="38">
        <v>4950</v>
      </c>
      <c r="I1954" s="38">
        <v>0</v>
      </c>
      <c r="J1954" s="37"/>
    </row>
    <row r="1955" spans="1:10" ht="27" customHeight="1" outlineLevel="1" x14ac:dyDescent="0.25">
      <c r="A1955" s="9" t="s">
        <v>11</v>
      </c>
      <c r="B1955" s="35" t="s">
        <v>1005</v>
      </c>
      <c r="C1955" s="39" t="s">
        <v>1616</v>
      </c>
      <c r="D1955" s="37"/>
      <c r="E1955" s="38" t="s">
        <v>1270</v>
      </c>
      <c r="F1955" s="81" t="s">
        <v>1235</v>
      </c>
      <c r="G1955" s="38" t="s">
        <v>1235</v>
      </c>
      <c r="H1955" s="38">
        <v>474</v>
      </c>
      <c r="I1955" s="38">
        <v>0</v>
      </c>
      <c r="J1955" s="37"/>
    </row>
    <row r="1956" spans="1:10" ht="27" customHeight="1" outlineLevel="1" x14ac:dyDescent="0.25">
      <c r="A1956" s="9" t="s">
        <v>11</v>
      </c>
      <c r="B1956" s="35" t="s">
        <v>1005</v>
      </c>
      <c r="C1956" s="44" t="s">
        <v>1616</v>
      </c>
      <c r="D1956" s="37"/>
      <c r="E1956" s="38" t="s">
        <v>1270</v>
      </c>
      <c r="F1956" s="81" t="s">
        <v>1235</v>
      </c>
      <c r="G1956" s="38" t="s">
        <v>1235</v>
      </c>
      <c r="H1956" s="38">
        <v>474</v>
      </c>
      <c r="I1956" s="38">
        <v>0</v>
      </c>
      <c r="J1956" s="37"/>
    </row>
    <row r="1957" spans="1:10" ht="27" customHeight="1" outlineLevel="1" x14ac:dyDescent="0.25">
      <c r="A1957" s="9" t="s">
        <v>11</v>
      </c>
      <c r="B1957" s="35" t="s">
        <v>1005</v>
      </c>
      <c r="C1957" s="39" t="s">
        <v>1617</v>
      </c>
      <c r="D1957" s="37"/>
      <c r="E1957" s="38" t="s">
        <v>1243</v>
      </c>
      <c r="F1957" s="81" t="s">
        <v>1235</v>
      </c>
      <c r="G1957" s="38" t="s">
        <v>1235</v>
      </c>
      <c r="H1957" s="38">
        <v>188</v>
      </c>
      <c r="I1957" s="38">
        <v>0</v>
      </c>
      <c r="J1957" s="37"/>
    </row>
    <row r="1958" spans="1:10" ht="27" customHeight="1" x14ac:dyDescent="0.25">
      <c r="A1958" s="9">
        <v>2</v>
      </c>
      <c r="B1958" s="62" t="s">
        <v>1007</v>
      </c>
      <c r="C1958" s="31" t="s">
        <v>1008</v>
      </c>
      <c r="D1958" s="40"/>
      <c r="E1958" s="32" t="s">
        <v>11</v>
      </c>
      <c r="F1958" s="33" t="s">
        <v>1231</v>
      </c>
      <c r="G1958" s="34">
        <v>2500</v>
      </c>
      <c r="H1958" s="34">
        <v>3650</v>
      </c>
      <c r="I1958" s="43"/>
      <c r="J1958" s="34">
        <v>0</v>
      </c>
    </row>
    <row r="1959" spans="1:10" ht="27" customHeight="1" outlineLevel="1" x14ac:dyDescent="0.25">
      <c r="A1959" s="9" t="s">
        <v>11</v>
      </c>
      <c r="B1959" s="35" t="s">
        <v>1007</v>
      </c>
      <c r="C1959" s="44" t="s">
        <v>1566</v>
      </c>
      <c r="D1959" s="37"/>
      <c r="E1959" s="38" t="s">
        <v>1234</v>
      </c>
      <c r="F1959" s="81">
        <v>0</v>
      </c>
      <c r="G1959" s="38" t="s">
        <v>1235</v>
      </c>
      <c r="H1959" s="38">
        <v>10285</v>
      </c>
      <c r="I1959" s="38">
        <v>0</v>
      </c>
      <c r="J1959" s="37"/>
    </row>
    <row r="1960" spans="1:10" ht="27" customHeight="1" outlineLevel="1" x14ac:dyDescent="0.25">
      <c r="A1960" s="9" t="s">
        <v>11</v>
      </c>
      <c r="B1960" s="35" t="s">
        <v>1007</v>
      </c>
      <c r="C1960" s="44" t="s">
        <v>1567</v>
      </c>
      <c r="D1960" s="37"/>
      <c r="E1960" s="38" t="s">
        <v>1234</v>
      </c>
      <c r="F1960" s="81" t="s">
        <v>1235</v>
      </c>
      <c r="G1960" s="38" t="s">
        <v>1235</v>
      </c>
      <c r="H1960" s="38">
        <v>6456</v>
      </c>
      <c r="I1960" s="38">
        <v>0</v>
      </c>
      <c r="J1960" s="37"/>
    </row>
    <row r="1961" spans="1:10" ht="27" customHeight="1" outlineLevel="1" x14ac:dyDescent="0.25">
      <c r="A1961" s="9" t="s">
        <v>11</v>
      </c>
      <c r="B1961" s="35" t="s">
        <v>1007</v>
      </c>
      <c r="C1961" s="44" t="s">
        <v>1568</v>
      </c>
      <c r="D1961" s="37"/>
      <c r="E1961" s="38" t="s">
        <v>1234</v>
      </c>
      <c r="F1961" s="81" t="s">
        <v>1235</v>
      </c>
      <c r="G1961" s="38" t="s">
        <v>1235</v>
      </c>
      <c r="H1961" s="38">
        <v>2555</v>
      </c>
      <c r="I1961" s="38">
        <v>0</v>
      </c>
      <c r="J1961" s="37"/>
    </row>
    <row r="1962" spans="1:10" ht="27" customHeight="1" outlineLevel="1" x14ac:dyDescent="0.25">
      <c r="A1962" s="9" t="s">
        <v>11</v>
      </c>
      <c r="B1962" s="35" t="s">
        <v>1007</v>
      </c>
      <c r="C1962" s="44" t="s">
        <v>1569</v>
      </c>
      <c r="D1962" s="37"/>
      <c r="E1962" s="38" t="s">
        <v>1243</v>
      </c>
      <c r="F1962" s="81" t="s">
        <v>1235</v>
      </c>
      <c r="G1962" s="38" t="s">
        <v>1235</v>
      </c>
      <c r="H1962" s="38">
        <v>490</v>
      </c>
      <c r="I1962" s="38">
        <v>0</v>
      </c>
      <c r="J1962" s="37"/>
    </row>
    <row r="1963" spans="1:10" ht="27" customHeight="1" outlineLevel="1" x14ac:dyDescent="0.25">
      <c r="A1963" s="9" t="s">
        <v>11</v>
      </c>
      <c r="B1963" s="35" t="s">
        <v>1007</v>
      </c>
      <c r="C1963" s="44" t="s">
        <v>1570</v>
      </c>
      <c r="D1963" s="37"/>
      <c r="E1963" s="38" t="s">
        <v>1243</v>
      </c>
      <c r="F1963" s="81" t="s">
        <v>1235</v>
      </c>
      <c r="G1963" s="38" t="s">
        <v>1235</v>
      </c>
      <c r="H1963" s="38">
        <v>319</v>
      </c>
      <c r="I1963" s="38">
        <v>0</v>
      </c>
      <c r="J1963" s="37"/>
    </row>
    <row r="1964" spans="1:10" ht="27" customHeight="1" outlineLevel="1" x14ac:dyDescent="0.25">
      <c r="A1964" s="9" t="s">
        <v>11</v>
      </c>
      <c r="B1964" s="35" t="s">
        <v>1007</v>
      </c>
      <c r="C1964" s="44" t="s">
        <v>1261</v>
      </c>
      <c r="D1964" s="37"/>
      <c r="E1964" s="38" t="s">
        <v>1234</v>
      </c>
      <c r="F1964" s="81" t="s">
        <v>1235</v>
      </c>
      <c r="G1964" s="38" t="s">
        <v>1235</v>
      </c>
      <c r="H1964" s="38">
        <v>115</v>
      </c>
      <c r="I1964" s="38">
        <v>0</v>
      </c>
      <c r="J1964" s="37"/>
    </row>
    <row r="1965" spans="1:10" ht="27" customHeight="1" outlineLevel="1" x14ac:dyDescent="0.25">
      <c r="A1965" s="9" t="s">
        <v>11</v>
      </c>
      <c r="B1965" s="35" t="s">
        <v>1007</v>
      </c>
      <c r="C1965" s="44" t="s">
        <v>1242</v>
      </c>
      <c r="D1965" s="37"/>
      <c r="E1965" s="38" t="s">
        <v>1243</v>
      </c>
      <c r="F1965" s="81" t="s">
        <v>1235</v>
      </c>
      <c r="G1965" s="38" t="s">
        <v>1235</v>
      </c>
      <c r="H1965" s="38">
        <v>810</v>
      </c>
      <c r="I1965" s="38">
        <v>0</v>
      </c>
      <c r="J1965" s="37"/>
    </row>
    <row r="1966" spans="1:10" ht="27" customHeight="1" outlineLevel="1" x14ac:dyDescent="0.25">
      <c r="A1966" s="9" t="s">
        <v>11</v>
      </c>
      <c r="B1966" s="35" t="s">
        <v>1007</v>
      </c>
      <c r="C1966" s="44" t="s">
        <v>1615</v>
      </c>
      <c r="D1966" s="37"/>
      <c r="E1966" s="38" t="s">
        <v>1234</v>
      </c>
      <c r="F1966" s="81" t="s">
        <v>1235</v>
      </c>
      <c r="G1966" s="38" t="s">
        <v>1235</v>
      </c>
      <c r="H1966" s="38">
        <v>92</v>
      </c>
      <c r="I1966" s="38">
        <v>0</v>
      </c>
      <c r="J1966" s="37"/>
    </row>
    <row r="1967" spans="1:10" ht="27" customHeight="1" outlineLevel="1" x14ac:dyDescent="0.25">
      <c r="A1967" s="9" t="s">
        <v>11</v>
      </c>
      <c r="B1967" s="35" t="s">
        <v>1007</v>
      </c>
      <c r="C1967" s="44" t="s">
        <v>1595</v>
      </c>
      <c r="D1967" s="37"/>
      <c r="E1967" s="38" t="s">
        <v>1234</v>
      </c>
      <c r="F1967" s="81" t="s">
        <v>1235</v>
      </c>
      <c r="G1967" s="38" t="s">
        <v>1235</v>
      </c>
      <c r="H1967" s="38">
        <v>20</v>
      </c>
      <c r="I1967" s="38">
        <v>0</v>
      </c>
      <c r="J1967" s="37"/>
    </row>
    <row r="1968" spans="1:10" ht="27" customHeight="1" outlineLevel="1" x14ac:dyDescent="0.25">
      <c r="A1968" s="9" t="s">
        <v>11</v>
      </c>
      <c r="B1968" s="35" t="s">
        <v>1007</v>
      </c>
      <c r="C1968" s="39" t="s">
        <v>1564</v>
      </c>
      <c r="D1968" s="37"/>
      <c r="E1968" s="38" t="s">
        <v>1234</v>
      </c>
      <c r="F1968" s="81" t="s">
        <v>1235</v>
      </c>
      <c r="G1968" s="38" t="s">
        <v>1235</v>
      </c>
      <c r="H1968" s="38">
        <v>4950</v>
      </c>
      <c r="I1968" s="38">
        <v>0</v>
      </c>
      <c r="J1968" s="37"/>
    </row>
    <row r="1969" spans="1:10" ht="27" customHeight="1" outlineLevel="1" x14ac:dyDescent="0.25">
      <c r="A1969" s="9" t="s">
        <v>11</v>
      </c>
      <c r="B1969" s="35" t="s">
        <v>1007</v>
      </c>
      <c r="C1969" s="39" t="s">
        <v>1616</v>
      </c>
      <c r="D1969" s="37"/>
      <c r="E1969" s="38" t="s">
        <v>1270</v>
      </c>
      <c r="F1969" s="81" t="s">
        <v>1235</v>
      </c>
      <c r="G1969" s="38" t="s">
        <v>1235</v>
      </c>
      <c r="H1969" s="38">
        <v>474</v>
      </c>
      <c r="I1969" s="38">
        <v>0</v>
      </c>
      <c r="J1969" s="37"/>
    </row>
    <row r="1970" spans="1:10" ht="27" customHeight="1" outlineLevel="1" x14ac:dyDescent="0.25">
      <c r="A1970" s="9" t="s">
        <v>11</v>
      </c>
      <c r="B1970" s="35" t="s">
        <v>1007</v>
      </c>
      <c r="C1970" s="44" t="s">
        <v>1616</v>
      </c>
      <c r="D1970" s="37"/>
      <c r="E1970" s="38" t="s">
        <v>1270</v>
      </c>
      <c r="F1970" s="81" t="s">
        <v>1235</v>
      </c>
      <c r="G1970" s="38" t="s">
        <v>1235</v>
      </c>
      <c r="H1970" s="38">
        <v>474</v>
      </c>
      <c r="I1970" s="38">
        <v>0</v>
      </c>
      <c r="J1970" s="37"/>
    </row>
    <row r="1971" spans="1:10" ht="27" customHeight="1" outlineLevel="1" x14ac:dyDescent="0.25">
      <c r="A1971" s="9" t="s">
        <v>11</v>
      </c>
      <c r="B1971" s="35" t="s">
        <v>1007</v>
      </c>
      <c r="C1971" s="39" t="s">
        <v>1617</v>
      </c>
      <c r="D1971" s="37"/>
      <c r="E1971" s="38" t="s">
        <v>1243</v>
      </c>
      <c r="F1971" s="81" t="s">
        <v>1235</v>
      </c>
      <c r="G1971" s="38" t="s">
        <v>1235</v>
      </c>
      <c r="H1971" s="38">
        <v>188</v>
      </c>
      <c r="I1971" s="38">
        <v>0</v>
      </c>
      <c r="J1971" s="37"/>
    </row>
    <row r="1972" spans="1:10" ht="27" customHeight="1" x14ac:dyDescent="0.25">
      <c r="A1972" s="9">
        <v>2</v>
      </c>
      <c r="B1972" s="62" t="s">
        <v>1009</v>
      </c>
      <c r="C1972" s="31" t="s">
        <v>1010</v>
      </c>
      <c r="D1972" s="40"/>
      <c r="E1972" s="32" t="s">
        <v>28</v>
      </c>
      <c r="F1972" s="33" t="s">
        <v>1231</v>
      </c>
      <c r="G1972" s="34">
        <v>0</v>
      </c>
      <c r="H1972" s="34">
        <v>0</v>
      </c>
      <c r="I1972" s="43"/>
      <c r="J1972" s="34">
        <v>0</v>
      </c>
    </row>
    <row r="1973" spans="1:10" ht="27" customHeight="1" x14ac:dyDescent="0.25">
      <c r="A1973" s="9">
        <v>2</v>
      </c>
      <c r="B1973" s="62" t="s">
        <v>1618</v>
      </c>
      <c r="C1973" s="31" t="s">
        <v>1010</v>
      </c>
      <c r="D1973" s="40"/>
      <c r="E1973" s="32" t="s">
        <v>28</v>
      </c>
      <c r="F1973" s="33" t="s">
        <v>1231</v>
      </c>
      <c r="G1973" s="34">
        <v>0</v>
      </c>
      <c r="H1973" s="34">
        <v>0</v>
      </c>
      <c r="I1973" s="43"/>
      <c r="J1973" s="34">
        <v>0</v>
      </c>
    </row>
    <row r="1974" spans="1:10" ht="27" customHeight="1" x14ac:dyDescent="0.25">
      <c r="A1974" s="9">
        <v>2</v>
      </c>
      <c r="B1974" s="62" t="s">
        <v>1619</v>
      </c>
      <c r="C1974" s="31" t="s">
        <v>1010</v>
      </c>
      <c r="D1974" s="40"/>
      <c r="E1974" s="32" t="s">
        <v>28</v>
      </c>
      <c r="F1974" s="33" t="s">
        <v>1231</v>
      </c>
      <c r="G1974" s="34">
        <v>0</v>
      </c>
      <c r="H1974" s="34">
        <v>0</v>
      </c>
      <c r="I1974" s="43"/>
      <c r="J1974" s="34">
        <v>0</v>
      </c>
    </row>
    <row r="1975" spans="1:10" ht="18.75" customHeight="1" x14ac:dyDescent="0.25">
      <c r="A1975" s="23"/>
      <c r="B1975" s="61"/>
      <c r="C1975" s="47" t="s">
        <v>1011</v>
      </c>
      <c r="D1975" s="48"/>
      <c r="E1975" s="68"/>
      <c r="F1975" s="50" t="s">
        <v>1230</v>
      </c>
      <c r="G1975" s="52"/>
      <c r="H1975" s="52"/>
      <c r="I1975" s="52" t="e">
        <v>#N/A</v>
      </c>
      <c r="J1975" s="52">
        <v>152394</v>
      </c>
    </row>
    <row r="1976" spans="1:10" ht="18.75" customHeight="1" x14ac:dyDescent="0.25">
      <c r="A1976" s="23"/>
      <c r="B1976" s="25" t="s">
        <v>1012</v>
      </c>
      <c r="C1976" s="10" t="s">
        <v>1013</v>
      </c>
      <c r="D1976" s="53"/>
      <c r="E1976" s="10"/>
      <c r="F1976" s="28" t="s">
        <v>1230</v>
      </c>
      <c r="G1976" s="27"/>
      <c r="H1976" s="29"/>
      <c r="I1976" s="24" t="s">
        <v>1230</v>
      </c>
      <c r="J1976" s="24" t="s">
        <v>1230</v>
      </c>
    </row>
    <row r="1977" spans="1:10" ht="27" customHeight="1" x14ac:dyDescent="0.25">
      <c r="A1977" s="9">
        <v>1</v>
      </c>
      <c r="B1977" s="62" t="s">
        <v>1014</v>
      </c>
      <c r="C1977" s="31" t="s">
        <v>1015</v>
      </c>
      <c r="D1977" s="40"/>
      <c r="E1977" s="32" t="s">
        <v>11</v>
      </c>
      <c r="F1977" s="33" t="s">
        <v>1231</v>
      </c>
      <c r="G1977" s="34">
        <v>750</v>
      </c>
      <c r="H1977" s="34">
        <v>1095</v>
      </c>
      <c r="I1977" s="43"/>
      <c r="J1977" s="34">
        <v>0</v>
      </c>
    </row>
    <row r="1978" spans="1:10" ht="27" customHeight="1" x14ac:dyDescent="0.25">
      <c r="A1978" s="9">
        <v>4</v>
      </c>
      <c r="B1978" s="62" t="s">
        <v>1016</v>
      </c>
      <c r="C1978" s="31" t="s">
        <v>1017</v>
      </c>
      <c r="D1978" s="40"/>
      <c r="E1978" s="32" t="s">
        <v>28</v>
      </c>
      <c r="F1978" s="33" t="s">
        <v>1231</v>
      </c>
      <c r="G1978" s="34">
        <v>1500</v>
      </c>
      <c r="H1978" s="34">
        <v>2190</v>
      </c>
      <c r="I1978" s="43"/>
      <c r="J1978" s="34">
        <v>0</v>
      </c>
    </row>
    <row r="1979" spans="1:10" ht="27" customHeight="1" x14ac:dyDescent="0.25">
      <c r="A1979" s="9">
        <v>1</v>
      </c>
      <c r="B1979" s="62" t="s">
        <v>1018</v>
      </c>
      <c r="C1979" s="31" t="s">
        <v>1019</v>
      </c>
      <c r="D1979" s="40"/>
      <c r="E1979" s="32" t="s">
        <v>28</v>
      </c>
      <c r="F1979" s="33" t="s">
        <v>1231</v>
      </c>
      <c r="G1979" s="34">
        <v>750</v>
      </c>
      <c r="H1979" s="34">
        <v>1095</v>
      </c>
      <c r="I1979" s="43"/>
      <c r="J1979" s="34">
        <v>0</v>
      </c>
    </row>
    <row r="1980" spans="1:10" ht="27" customHeight="1" x14ac:dyDescent="0.25">
      <c r="A1980" s="9">
        <v>6</v>
      </c>
      <c r="B1980" s="62" t="s">
        <v>1020</v>
      </c>
      <c r="C1980" s="31" t="s">
        <v>1021</v>
      </c>
      <c r="D1980" s="40"/>
      <c r="E1980" s="32" t="s">
        <v>28</v>
      </c>
      <c r="F1980" s="33" t="s">
        <v>1231</v>
      </c>
      <c r="G1980" s="34">
        <v>4500</v>
      </c>
      <c r="H1980" s="34">
        <v>6570</v>
      </c>
      <c r="I1980" s="43"/>
      <c r="J1980" s="34">
        <v>0</v>
      </c>
    </row>
    <row r="1981" spans="1:10" ht="27" customHeight="1" x14ac:dyDescent="0.25">
      <c r="A1981" s="9">
        <v>6</v>
      </c>
      <c r="B1981" s="62" t="s">
        <v>1022</v>
      </c>
      <c r="C1981" s="31" t="s">
        <v>1217</v>
      </c>
      <c r="D1981" s="40"/>
      <c r="E1981" s="32" t="s">
        <v>28</v>
      </c>
      <c r="F1981" s="33" t="s">
        <v>1231</v>
      </c>
      <c r="G1981" s="34">
        <v>4500</v>
      </c>
      <c r="H1981" s="34">
        <v>6570</v>
      </c>
      <c r="I1981" s="43"/>
      <c r="J1981" s="34">
        <v>0</v>
      </c>
    </row>
    <row r="1982" spans="1:10" ht="27" customHeight="1" x14ac:dyDescent="0.25">
      <c r="A1982" s="9">
        <v>6</v>
      </c>
      <c r="B1982" s="62" t="s">
        <v>1023</v>
      </c>
      <c r="C1982" s="31" t="s">
        <v>1024</v>
      </c>
      <c r="D1982" s="40"/>
      <c r="E1982" s="32" t="s">
        <v>28</v>
      </c>
      <c r="F1982" s="33" t="s">
        <v>1231</v>
      </c>
      <c r="G1982" s="34">
        <v>2655</v>
      </c>
      <c r="H1982" s="34">
        <v>3876</v>
      </c>
      <c r="I1982" s="43"/>
      <c r="J1982" s="34">
        <v>0</v>
      </c>
    </row>
    <row r="1983" spans="1:10" ht="27" customHeight="1" x14ac:dyDescent="0.25">
      <c r="A1983" s="9">
        <v>6</v>
      </c>
      <c r="B1983" s="62" t="s">
        <v>1025</v>
      </c>
      <c r="C1983" s="31" t="s">
        <v>1026</v>
      </c>
      <c r="D1983" s="40"/>
      <c r="E1983" s="32" t="s">
        <v>28</v>
      </c>
      <c r="F1983" s="33" t="s">
        <v>1231</v>
      </c>
      <c r="G1983" s="34">
        <v>2925</v>
      </c>
      <c r="H1983" s="34">
        <v>4271</v>
      </c>
      <c r="I1983" s="43"/>
      <c r="J1983" s="34">
        <v>0</v>
      </c>
    </row>
    <row r="1984" spans="1:10" ht="27" customHeight="1" x14ac:dyDescent="0.25">
      <c r="A1984" s="9">
        <v>6</v>
      </c>
      <c r="B1984" s="62" t="s">
        <v>1027</v>
      </c>
      <c r="C1984" s="31" t="s">
        <v>1028</v>
      </c>
      <c r="D1984" s="40"/>
      <c r="E1984" s="32" t="s">
        <v>28</v>
      </c>
      <c r="F1984" s="33" t="s">
        <v>1231</v>
      </c>
      <c r="G1984" s="34">
        <v>3825</v>
      </c>
      <c r="H1984" s="34">
        <v>5585</v>
      </c>
      <c r="I1984" s="43"/>
      <c r="J1984" s="34">
        <v>0</v>
      </c>
    </row>
    <row r="1985" spans="1:10" ht="27" customHeight="1" x14ac:dyDescent="0.25">
      <c r="A1985" s="9">
        <v>6</v>
      </c>
      <c r="B1985" s="62" t="s">
        <v>1029</v>
      </c>
      <c r="C1985" s="31" t="s">
        <v>1030</v>
      </c>
      <c r="D1985" s="40"/>
      <c r="E1985" s="32" t="s">
        <v>1031</v>
      </c>
      <c r="F1985" s="33" t="s">
        <v>1231</v>
      </c>
      <c r="G1985" s="34">
        <v>389</v>
      </c>
      <c r="H1985" s="34">
        <v>568</v>
      </c>
      <c r="I1985" s="43"/>
      <c r="J1985" s="34">
        <v>0</v>
      </c>
    </row>
    <row r="1986" spans="1:10" ht="27" customHeight="1" x14ac:dyDescent="0.25">
      <c r="A1986" s="9">
        <v>6</v>
      </c>
      <c r="B1986" s="62" t="s">
        <v>1032</v>
      </c>
      <c r="C1986" s="31" t="s">
        <v>1033</v>
      </c>
      <c r="D1986" s="40"/>
      <c r="E1986" s="32" t="s">
        <v>1031</v>
      </c>
      <c r="F1986" s="33" t="s">
        <v>1231</v>
      </c>
      <c r="G1986" s="34">
        <v>416.5</v>
      </c>
      <c r="H1986" s="34">
        <v>608</v>
      </c>
      <c r="I1986" s="43"/>
      <c r="J1986" s="34">
        <v>0</v>
      </c>
    </row>
    <row r="1987" spans="1:10" ht="27" customHeight="1" x14ac:dyDescent="0.25">
      <c r="A1987" s="9">
        <v>6</v>
      </c>
      <c r="B1987" s="62" t="s">
        <v>1034</v>
      </c>
      <c r="C1987" s="31" t="s">
        <v>1035</v>
      </c>
      <c r="D1987" s="40"/>
      <c r="E1987" s="32" t="s">
        <v>1031</v>
      </c>
      <c r="F1987" s="33" t="s">
        <v>1231</v>
      </c>
      <c r="G1987" s="34">
        <v>500</v>
      </c>
      <c r="H1987" s="34">
        <v>730</v>
      </c>
      <c r="I1987" s="43"/>
      <c r="J1987" s="34">
        <v>0</v>
      </c>
    </row>
    <row r="1988" spans="1:10" ht="27" customHeight="1" x14ac:dyDescent="0.25">
      <c r="A1988" s="9">
        <v>6</v>
      </c>
      <c r="B1988" s="62" t="s">
        <v>1036</v>
      </c>
      <c r="C1988" s="31" t="s">
        <v>1218</v>
      </c>
      <c r="D1988" s="40"/>
      <c r="E1988" s="32" t="s">
        <v>31</v>
      </c>
      <c r="F1988" s="33" t="s">
        <v>1231</v>
      </c>
      <c r="G1988" s="34">
        <v>55.5</v>
      </c>
      <c r="H1988" s="34">
        <v>81</v>
      </c>
      <c r="I1988" s="43"/>
      <c r="J1988" s="34">
        <v>0</v>
      </c>
    </row>
    <row r="1989" spans="1:10" ht="27" customHeight="1" x14ac:dyDescent="0.25">
      <c r="A1989" s="9">
        <v>6</v>
      </c>
      <c r="B1989" s="62" t="s">
        <v>1037</v>
      </c>
      <c r="C1989" s="31" t="s">
        <v>1219</v>
      </c>
      <c r="D1989" s="40"/>
      <c r="E1989" s="32" t="s">
        <v>31</v>
      </c>
      <c r="F1989" s="33" t="s">
        <v>1231</v>
      </c>
      <c r="G1989" s="34">
        <v>83.5</v>
      </c>
      <c r="H1989" s="34">
        <v>122</v>
      </c>
      <c r="I1989" s="43"/>
      <c r="J1989" s="34">
        <v>0</v>
      </c>
    </row>
    <row r="1990" spans="1:10" ht="27" customHeight="1" x14ac:dyDescent="0.25">
      <c r="A1990" s="9">
        <v>6</v>
      </c>
      <c r="B1990" s="62" t="s">
        <v>1038</v>
      </c>
      <c r="C1990" s="31" t="s">
        <v>1039</v>
      </c>
      <c r="D1990" s="40"/>
      <c r="E1990" s="32" t="s">
        <v>31</v>
      </c>
      <c r="F1990" s="33" t="s">
        <v>1231</v>
      </c>
      <c r="G1990" s="34">
        <v>111</v>
      </c>
      <c r="H1990" s="34">
        <v>162</v>
      </c>
      <c r="I1990" s="43"/>
      <c r="J1990" s="34">
        <v>0</v>
      </c>
    </row>
    <row r="1991" spans="1:10" ht="27" customHeight="1" x14ac:dyDescent="0.25">
      <c r="A1991" s="9">
        <v>6</v>
      </c>
      <c r="B1991" s="62" t="s">
        <v>1040</v>
      </c>
      <c r="C1991" s="31" t="s">
        <v>1041</v>
      </c>
      <c r="D1991" s="40"/>
      <c r="E1991" s="32" t="s">
        <v>28</v>
      </c>
      <c r="F1991" s="33" t="s">
        <v>1231</v>
      </c>
      <c r="G1991" s="34">
        <v>4800</v>
      </c>
      <c r="H1991" s="34">
        <v>7008</v>
      </c>
      <c r="I1991" s="43"/>
      <c r="J1991" s="34">
        <v>0</v>
      </c>
    </row>
    <row r="1992" spans="1:10" ht="27" customHeight="1" x14ac:dyDescent="0.25">
      <c r="A1992" s="9">
        <v>6</v>
      </c>
      <c r="B1992" s="62" t="s">
        <v>1042</v>
      </c>
      <c r="C1992" s="31" t="s">
        <v>1043</v>
      </c>
      <c r="D1992" s="40"/>
      <c r="E1992" s="32" t="s">
        <v>28</v>
      </c>
      <c r="F1992" s="33" t="s">
        <v>1231</v>
      </c>
      <c r="G1992" s="34">
        <v>3200</v>
      </c>
      <c r="H1992" s="34">
        <v>4672</v>
      </c>
      <c r="I1992" s="43"/>
      <c r="J1992" s="34">
        <v>0</v>
      </c>
    </row>
    <row r="1993" spans="1:10" ht="27" customHeight="1" x14ac:dyDescent="0.25">
      <c r="A1993" s="9">
        <v>6</v>
      </c>
      <c r="B1993" s="62" t="s">
        <v>1044</v>
      </c>
      <c r="C1993" s="31" t="s">
        <v>1045</v>
      </c>
      <c r="D1993" s="40"/>
      <c r="E1993" s="32" t="s">
        <v>28</v>
      </c>
      <c r="F1993" s="33" t="s">
        <v>1231</v>
      </c>
      <c r="G1993" s="34">
        <v>2300</v>
      </c>
      <c r="H1993" s="34">
        <v>3358</v>
      </c>
      <c r="I1993" s="43"/>
      <c r="J1993" s="34">
        <v>0</v>
      </c>
    </row>
    <row r="1994" spans="1:10" ht="27" customHeight="1" x14ac:dyDescent="0.25">
      <c r="A1994" s="9">
        <v>6</v>
      </c>
      <c r="B1994" s="62" t="s">
        <v>1046</v>
      </c>
      <c r="C1994" s="31" t="s">
        <v>1047</v>
      </c>
      <c r="D1994" s="40"/>
      <c r="E1994" s="32" t="s">
        <v>28</v>
      </c>
      <c r="F1994" s="33" t="s">
        <v>1231</v>
      </c>
      <c r="G1994" s="34">
        <v>894.5</v>
      </c>
      <c r="H1994" s="34">
        <v>1306</v>
      </c>
      <c r="I1994" s="43"/>
      <c r="J1994" s="34">
        <v>0</v>
      </c>
    </row>
    <row r="1995" spans="1:10" ht="27" customHeight="1" x14ac:dyDescent="0.25">
      <c r="A1995" s="9">
        <v>6</v>
      </c>
      <c r="B1995" s="62" t="s">
        <v>1048</v>
      </c>
      <c r="C1995" s="31" t="s">
        <v>1049</v>
      </c>
      <c r="D1995" s="40"/>
      <c r="E1995" s="32" t="s">
        <v>28</v>
      </c>
      <c r="F1995" s="33" t="s">
        <v>1231</v>
      </c>
      <c r="G1995" s="34">
        <v>1500</v>
      </c>
      <c r="H1995" s="34">
        <v>2190</v>
      </c>
      <c r="I1995" s="43"/>
      <c r="J1995" s="34">
        <v>0</v>
      </c>
    </row>
    <row r="1996" spans="1:10" ht="27" customHeight="1" x14ac:dyDescent="0.25">
      <c r="A1996" s="9">
        <v>6</v>
      </c>
      <c r="B1996" s="62" t="s">
        <v>1050</v>
      </c>
      <c r="C1996" s="31" t="s">
        <v>1051</v>
      </c>
      <c r="D1996" s="40"/>
      <c r="E1996" s="32" t="s">
        <v>28</v>
      </c>
      <c r="F1996" s="33">
        <v>1</v>
      </c>
      <c r="G1996" s="34">
        <v>1000</v>
      </c>
      <c r="H1996" s="34">
        <v>1460</v>
      </c>
      <c r="I1996" s="43"/>
      <c r="J1996" s="34">
        <v>1460</v>
      </c>
    </row>
    <row r="1997" spans="1:10" ht="27" customHeight="1" x14ac:dyDescent="0.25">
      <c r="A1997" s="9">
        <v>6</v>
      </c>
      <c r="B1997" s="62" t="s">
        <v>1052</v>
      </c>
      <c r="C1997" s="31" t="s">
        <v>1053</v>
      </c>
      <c r="D1997" s="40"/>
      <c r="E1997" s="32" t="s">
        <v>31</v>
      </c>
      <c r="F1997" s="33" t="s">
        <v>1231</v>
      </c>
      <c r="G1997" s="34">
        <v>280</v>
      </c>
      <c r="H1997" s="34">
        <v>409</v>
      </c>
      <c r="I1997" s="43"/>
      <c r="J1997" s="34">
        <v>0</v>
      </c>
    </row>
    <row r="1998" spans="1:10" ht="27" customHeight="1" x14ac:dyDescent="0.25">
      <c r="A1998" s="9">
        <v>6</v>
      </c>
      <c r="B1998" s="62" t="s">
        <v>1054</v>
      </c>
      <c r="C1998" s="31" t="s">
        <v>1055</v>
      </c>
      <c r="D1998" s="40"/>
      <c r="E1998" s="32" t="s">
        <v>1056</v>
      </c>
      <c r="F1998" s="33" t="s">
        <v>1231</v>
      </c>
      <c r="G1998" s="34">
        <v>2100</v>
      </c>
      <c r="H1998" s="34">
        <v>3066</v>
      </c>
      <c r="I1998" s="43"/>
      <c r="J1998" s="34">
        <v>0</v>
      </c>
    </row>
    <row r="1999" spans="1:10" ht="27" customHeight="1" x14ac:dyDescent="0.25">
      <c r="A1999" s="9">
        <v>6</v>
      </c>
      <c r="B1999" s="62" t="s">
        <v>1057</v>
      </c>
      <c r="C1999" s="31" t="s">
        <v>1058</v>
      </c>
      <c r="D1999" s="40"/>
      <c r="E1999" s="32" t="s">
        <v>1056</v>
      </c>
      <c r="F1999" s="33" t="s">
        <v>1231</v>
      </c>
      <c r="G1999" s="34">
        <v>3200</v>
      </c>
      <c r="H1999" s="34">
        <v>4672</v>
      </c>
      <c r="I1999" s="43"/>
      <c r="J1999" s="34">
        <v>0</v>
      </c>
    </row>
    <row r="2000" spans="1:10" ht="27" customHeight="1" x14ac:dyDescent="0.25">
      <c r="A2000" s="9">
        <v>6</v>
      </c>
      <c r="B2000" s="62" t="s">
        <v>1059</v>
      </c>
      <c r="C2000" s="31" t="s">
        <v>1060</v>
      </c>
      <c r="D2000" s="40"/>
      <c r="E2000" s="32" t="s">
        <v>28</v>
      </c>
      <c r="F2000" s="33" t="s">
        <v>1231</v>
      </c>
      <c r="G2000" s="34">
        <v>850</v>
      </c>
      <c r="H2000" s="34">
        <v>1241</v>
      </c>
      <c r="I2000" s="43"/>
      <c r="J2000" s="34">
        <v>0</v>
      </c>
    </row>
    <row r="2001" spans="1:10" ht="27" customHeight="1" x14ac:dyDescent="0.25">
      <c r="A2001" s="9">
        <v>6</v>
      </c>
      <c r="B2001" s="62" t="s">
        <v>1061</v>
      </c>
      <c r="C2001" s="31" t="s">
        <v>1062</v>
      </c>
      <c r="D2001" s="40"/>
      <c r="E2001" s="32" t="s">
        <v>28</v>
      </c>
      <c r="F2001" s="33" t="s">
        <v>1231</v>
      </c>
      <c r="G2001" s="34">
        <v>9000</v>
      </c>
      <c r="H2001" s="34">
        <v>13140</v>
      </c>
      <c r="I2001" s="43"/>
      <c r="J2001" s="34">
        <v>0</v>
      </c>
    </row>
    <row r="2002" spans="1:10" ht="27" customHeight="1" x14ac:dyDescent="0.25">
      <c r="A2002" s="9">
        <v>6</v>
      </c>
      <c r="B2002" s="62" t="s">
        <v>1063</v>
      </c>
      <c r="C2002" s="31" t="s">
        <v>1064</v>
      </c>
      <c r="D2002" s="40"/>
      <c r="E2002" s="32" t="s">
        <v>28</v>
      </c>
      <c r="F2002" s="33" t="s">
        <v>1231</v>
      </c>
      <c r="G2002" s="34">
        <v>3600</v>
      </c>
      <c r="H2002" s="34">
        <v>5256</v>
      </c>
      <c r="I2002" s="43"/>
      <c r="J2002" s="34">
        <v>0</v>
      </c>
    </row>
    <row r="2003" spans="1:10" ht="27" customHeight="1" x14ac:dyDescent="0.25">
      <c r="A2003" s="9">
        <v>1</v>
      </c>
      <c r="B2003" s="62" t="s">
        <v>1620</v>
      </c>
      <c r="C2003" s="31" t="s">
        <v>1010</v>
      </c>
      <c r="D2003" s="40"/>
      <c r="E2003" s="32" t="s">
        <v>28</v>
      </c>
      <c r="F2003" s="33" t="s">
        <v>1231</v>
      </c>
      <c r="G2003" s="34">
        <v>0</v>
      </c>
      <c r="H2003" s="34">
        <v>0</v>
      </c>
      <c r="I2003" s="43"/>
      <c r="J2003" s="34">
        <v>0</v>
      </c>
    </row>
    <row r="2004" spans="1:10" ht="18.75" customHeight="1" x14ac:dyDescent="0.25">
      <c r="A2004" s="23"/>
      <c r="B2004" s="61"/>
      <c r="C2004" s="79" t="s">
        <v>1065</v>
      </c>
      <c r="D2004" s="48"/>
      <c r="E2004" s="68"/>
      <c r="F2004" s="50" t="s">
        <v>1230</v>
      </c>
      <c r="G2004" s="52"/>
      <c r="H2004" s="52"/>
      <c r="I2004" s="52">
        <v>0</v>
      </c>
      <c r="J2004" s="52">
        <v>1460</v>
      </c>
    </row>
    <row r="2005" spans="1:10" ht="18.75" customHeight="1" x14ac:dyDescent="0.25">
      <c r="A2005" s="23"/>
      <c r="B2005" s="82" t="s">
        <v>1066</v>
      </c>
      <c r="C2005" s="10" t="s">
        <v>1067</v>
      </c>
      <c r="D2005" s="53"/>
      <c r="E2005" s="58"/>
      <c r="F2005" s="29"/>
      <c r="G2005" s="29"/>
      <c r="H2005" s="29"/>
      <c r="I2005" s="24" t="s">
        <v>1230</v>
      </c>
      <c r="J2005" s="24" t="s">
        <v>1230</v>
      </c>
    </row>
    <row r="2006" spans="1:10" ht="27" customHeight="1" x14ac:dyDescent="0.25">
      <c r="A2006" s="9">
        <v>7</v>
      </c>
      <c r="B2006" s="62" t="s">
        <v>1068</v>
      </c>
      <c r="C2006" s="31" t="s">
        <v>1069</v>
      </c>
      <c r="D2006" s="40"/>
      <c r="E2006" s="32" t="s">
        <v>28</v>
      </c>
      <c r="F2006" s="33" t="s">
        <v>1231</v>
      </c>
      <c r="G2006" s="34">
        <v>1500</v>
      </c>
      <c r="H2006" s="34">
        <v>2190</v>
      </c>
      <c r="I2006" s="43"/>
      <c r="J2006" s="33">
        <v>0</v>
      </c>
    </row>
    <row r="2007" spans="1:10" ht="27" customHeight="1" x14ac:dyDescent="0.25">
      <c r="A2007" s="9">
        <v>7</v>
      </c>
      <c r="B2007" s="62" t="s">
        <v>1070</v>
      </c>
      <c r="C2007" s="31" t="s">
        <v>1071</v>
      </c>
      <c r="D2007" s="40"/>
      <c r="E2007" s="32" t="s">
        <v>28</v>
      </c>
      <c r="F2007" s="33" t="s">
        <v>1231</v>
      </c>
      <c r="G2007" s="34">
        <v>675</v>
      </c>
      <c r="H2007" s="34">
        <v>986</v>
      </c>
      <c r="I2007" s="43"/>
      <c r="J2007" s="33">
        <v>0</v>
      </c>
    </row>
    <row r="2008" spans="1:10" ht="27" customHeight="1" x14ac:dyDescent="0.25">
      <c r="A2008" s="9">
        <v>7</v>
      </c>
      <c r="B2008" s="62" t="s">
        <v>1072</v>
      </c>
      <c r="C2008" s="31" t="s">
        <v>1073</v>
      </c>
      <c r="D2008" s="40"/>
      <c r="E2008" s="32" t="s">
        <v>28</v>
      </c>
      <c r="F2008" s="33" t="s">
        <v>1231</v>
      </c>
      <c r="G2008" s="34">
        <v>350.5</v>
      </c>
      <c r="H2008" s="34">
        <v>512</v>
      </c>
      <c r="I2008" s="43"/>
      <c r="J2008" s="33">
        <v>0</v>
      </c>
    </row>
    <row r="2009" spans="1:10" ht="27" customHeight="1" x14ac:dyDescent="0.25">
      <c r="A2009" s="9">
        <v>7</v>
      </c>
      <c r="B2009" s="62" t="s">
        <v>1074</v>
      </c>
      <c r="C2009" s="31" t="s">
        <v>1075</v>
      </c>
      <c r="D2009" s="40"/>
      <c r="E2009" s="32" t="s">
        <v>28</v>
      </c>
      <c r="F2009" s="33" t="s">
        <v>1231</v>
      </c>
      <c r="G2009" s="34">
        <v>2100</v>
      </c>
      <c r="H2009" s="34">
        <v>3066</v>
      </c>
      <c r="I2009" s="43"/>
      <c r="J2009" s="33">
        <v>0</v>
      </c>
    </row>
    <row r="2010" spans="1:10" ht="27" customHeight="1" x14ac:dyDescent="0.25">
      <c r="A2010" s="9">
        <v>7</v>
      </c>
      <c r="B2010" s="62" t="s">
        <v>1076</v>
      </c>
      <c r="C2010" s="31" t="s">
        <v>1077</v>
      </c>
      <c r="D2010" s="40"/>
      <c r="E2010" s="32" t="s">
        <v>28</v>
      </c>
      <c r="F2010" s="33" t="s">
        <v>1231</v>
      </c>
      <c r="G2010" s="34">
        <v>2100</v>
      </c>
      <c r="H2010" s="34">
        <v>3066</v>
      </c>
      <c r="I2010" s="43"/>
      <c r="J2010" s="33">
        <v>0</v>
      </c>
    </row>
    <row r="2011" spans="1:10" ht="27" customHeight="1" x14ac:dyDescent="0.25">
      <c r="A2011" s="9">
        <v>2</v>
      </c>
      <c r="B2011" s="62" t="s">
        <v>1078</v>
      </c>
      <c r="C2011" s="31" t="s">
        <v>1220</v>
      </c>
      <c r="D2011" s="40"/>
      <c r="E2011" s="32" t="s">
        <v>28</v>
      </c>
      <c r="F2011" s="33" t="s">
        <v>1231</v>
      </c>
      <c r="G2011" s="34">
        <v>2000</v>
      </c>
      <c r="H2011" s="34">
        <v>2920</v>
      </c>
      <c r="I2011" s="43"/>
      <c r="J2011" s="33">
        <v>0</v>
      </c>
    </row>
    <row r="2012" spans="1:10" ht="27" customHeight="1" x14ac:dyDescent="0.25">
      <c r="A2012" s="9">
        <v>2</v>
      </c>
      <c r="B2012" s="62" t="s">
        <v>1079</v>
      </c>
      <c r="C2012" s="31" t="s">
        <v>1221</v>
      </c>
      <c r="D2012" s="40"/>
      <c r="E2012" s="32" t="s">
        <v>28</v>
      </c>
      <c r="F2012" s="33" t="s">
        <v>1231</v>
      </c>
      <c r="G2012" s="34">
        <v>2500</v>
      </c>
      <c r="H2012" s="34">
        <v>3650</v>
      </c>
      <c r="I2012" s="43"/>
      <c r="J2012" s="33">
        <v>0</v>
      </c>
    </row>
    <row r="2013" spans="1:10" ht="27" customHeight="1" x14ac:dyDescent="0.25">
      <c r="A2013" s="9">
        <v>7</v>
      </c>
      <c r="B2013" s="62" t="s">
        <v>1080</v>
      </c>
      <c r="C2013" s="31" t="s">
        <v>1081</v>
      </c>
      <c r="D2013" s="40"/>
      <c r="E2013" s="32" t="s">
        <v>28</v>
      </c>
      <c r="F2013" s="33" t="s">
        <v>1231</v>
      </c>
      <c r="G2013" s="34">
        <v>2800</v>
      </c>
      <c r="H2013" s="34">
        <v>4088</v>
      </c>
      <c r="I2013" s="43"/>
      <c r="J2013" s="33">
        <v>0</v>
      </c>
    </row>
    <row r="2014" spans="1:10" ht="27" customHeight="1" x14ac:dyDescent="0.25">
      <c r="A2014" s="9">
        <v>1</v>
      </c>
      <c r="B2014" s="62" t="s">
        <v>1621</v>
      </c>
      <c r="C2014" s="31" t="s">
        <v>1010</v>
      </c>
      <c r="D2014" s="40"/>
      <c r="E2014" s="32" t="s">
        <v>28</v>
      </c>
      <c r="F2014" s="33" t="s">
        <v>1231</v>
      </c>
      <c r="G2014" s="34">
        <v>0</v>
      </c>
      <c r="H2014" s="34">
        <v>0</v>
      </c>
      <c r="I2014" s="43"/>
      <c r="J2014" s="33">
        <v>0</v>
      </c>
    </row>
    <row r="2015" spans="1:10" ht="18.75" customHeight="1" x14ac:dyDescent="0.25">
      <c r="A2015" s="23"/>
      <c r="B2015" s="46"/>
      <c r="C2015" s="47" t="s">
        <v>1082</v>
      </c>
      <c r="D2015" s="48"/>
      <c r="E2015" s="49"/>
      <c r="F2015" s="52"/>
      <c r="G2015" s="52"/>
      <c r="H2015" s="52"/>
      <c r="I2015" s="52">
        <v>0</v>
      </c>
      <c r="J2015" s="52">
        <v>0</v>
      </c>
    </row>
    <row r="2016" spans="1:10" ht="18.75" customHeight="1" x14ac:dyDescent="0.25">
      <c r="A2016" s="23"/>
      <c r="B2016" s="25" t="s">
        <v>1083</v>
      </c>
      <c r="C2016" s="10" t="s">
        <v>1084</v>
      </c>
      <c r="D2016" s="53"/>
      <c r="E2016" s="10"/>
      <c r="F2016" s="29"/>
      <c r="G2016" s="27"/>
      <c r="H2016" s="29"/>
      <c r="I2016" s="24" t="s">
        <v>1230</v>
      </c>
      <c r="J2016" s="24" t="s">
        <v>1230</v>
      </c>
    </row>
    <row r="2017" spans="1:10" ht="27" customHeight="1" x14ac:dyDescent="0.25">
      <c r="A2017" s="9">
        <v>1</v>
      </c>
      <c r="B2017" s="62" t="s">
        <v>1085</v>
      </c>
      <c r="C2017" s="31" t="s">
        <v>1086</v>
      </c>
      <c r="D2017" s="40"/>
      <c r="E2017" s="32" t="s">
        <v>31</v>
      </c>
      <c r="F2017" s="33" t="s">
        <v>1231</v>
      </c>
      <c r="G2017" s="34">
        <v>50</v>
      </c>
      <c r="H2017" s="34">
        <v>73</v>
      </c>
      <c r="I2017" s="43"/>
      <c r="J2017" s="34">
        <v>0</v>
      </c>
    </row>
    <row r="2018" spans="1:10" ht="27" customHeight="1" x14ac:dyDescent="0.25">
      <c r="A2018" s="9">
        <v>1</v>
      </c>
      <c r="B2018" s="62" t="s">
        <v>1087</v>
      </c>
      <c r="C2018" s="31" t="s">
        <v>1088</v>
      </c>
      <c r="D2018" s="40"/>
      <c r="E2018" s="32" t="s">
        <v>31</v>
      </c>
      <c r="F2018" s="33" t="s">
        <v>1231</v>
      </c>
      <c r="G2018" s="34">
        <v>500</v>
      </c>
      <c r="H2018" s="34">
        <v>730</v>
      </c>
      <c r="I2018" s="43"/>
      <c r="J2018" s="34">
        <v>0</v>
      </c>
    </row>
    <row r="2019" spans="1:10" ht="27" customHeight="1" x14ac:dyDescent="0.25">
      <c r="A2019" s="9">
        <v>1</v>
      </c>
      <c r="B2019" s="62" t="s">
        <v>1089</v>
      </c>
      <c r="C2019" s="31" t="s">
        <v>1090</v>
      </c>
      <c r="D2019" s="40"/>
      <c r="E2019" s="32" t="s">
        <v>31</v>
      </c>
      <c r="F2019" s="33" t="s">
        <v>1231</v>
      </c>
      <c r="G2019" s="34">
        <v>480</v>
      </c>
      <c r="H2019" s="34">
        <v>701</v>
      </c>
      <c r="I2019" s="43"/>
      <c r="J2019" s="34">
        <v>0</v>
      </c>
    </row>
    <row r="2020" spans="1:10" ht="27" customHeight="1" x14ac:dyDescent="0.25">
      <c r="A2020" s="9">
        <v>6</v>
      </c>
      <c r="B2020" s="62" t="s">
        <v>1091</v>
      </c>
      <c r="C2020" s="31" t="s">
        <v>1092</v>
      </c>
      <c r="D2020" s="40"/>
      <c r="E2020" s="32" t="s">
        <v>31</v>
      </c>
      <c r="F2020" s="33" t="s">
        <v>1231</v>
      </c>
      <c r="G2020" s="34">
        <v>350</v>
      </c>
      <c r="H2020" s="34">
        <v>511</v>
      </c>
      <c r="I2020" s="43"/>
      <c r="J2020" s="34">
        <v>0</v>
      </c>
    </row>
    <row r="2021" spans="1:10" ht="27" customHeight="1" x14ac:dyDescent="0.25">
      <c r="A2021" s="9">
        <v>5</v>
      </c>
      <c r="B2021" s="62" t="s">
        <v>1093</v>
      </c>
      <c r="C2021" s="31" t="s">
        <v>1094</v>
      </c>
      <c r="D2021" s="40"/>
      <c r="E2021" s="32" t="s">
        <v>31</v>
      </c>
      <c r="F2021" s="33" t="s">
        <v>1231</v>
      </c>
      <c r="G2021" s="34">
        <v>945</v>
      </c>
      <c r="H2021" s="34">
        <v>1380</v>
      </c>
      <c r="I2021" s="43"/>
      <c r="J2021" s="34">
        <v>0</v>
      </c>
    </row>
    <row r="2022" spans="1:10" ht="27" customHeight="1" x14ac:dyDescent="0.25">
      <c r="A2022" s="9">
        <v>5</v>
      </c>
      <c r="B2022" s="62" t="s">
        <v>1095</v>
      </c>
      <c r="C2022" s="31" t="s">
        <v>1096</v>
      </c>
      <c r="D2022" s="40"/>
      <c r="E2022" s="32" t="s">
        <v>11</v>
      </c>
      <c r="F2022" s="33" t="s">
        <v>1231</v>
      </c>
      <c r="G2022" s="34">
        <v>500</v>
      </c>
      <c r="H2022" s="34">
        <v>730</v>
      </c>
      <c r="I2022" s="43"/>
      <c r="J2022" s="34">
        <v>0</v>
      </c>
    </row>
    <row r="2023" spans="1:10" ht="27" customHeight="1" x14ac:dyDescent="0.25">
      <c r="A2023" s="9">
        <v>5</v>
      </c>
      <c r="B2023" s="62" t="s">
        <v>1097</v>
      </c>
      <c r="C2023" s="31" t="s">
        <v>1098</v>
      </c>
      <c r="D2023" s="40"/>
      <c r="E2023" s="32" t="s">
        <v>11</v>
      </c>
      <c r="F2023" s="33" t="s">
        <v>1231</v>
      </c>
      <c r="G2023" s="34">
        <v>1167</v>
      </c>
      <c r="H2023" s="34">
        <v>1704</v>
      </c>
      <c r="I2023" s="43"/>
      <c r="J2023" s="34">
        <v>0</v>
      </c>
    </row>
    <row r="2024" spans="1:10" ht="27" customHeight="1" x14ac:dyDescent="0.25">
      <c r="A2024" s="9">
        <v>5</v>
      </c>
      <c r="B2024" s="62" t="s">
        <v>1099</v>
      </c>
      <c r="C2024" s="31" t="s">
        <v>1100</v>
      </c>
      <c r="D2024" s="40"/>
      <c r="E2024" s="32" t="s">
        <v>31</v>
      </c>
      <c r="F2024" s="33" t="s">
        <v>1231</v>
      </c>
      <c r="G2024" s="34">
        <v>450.5</v>
      </c>
      <c r="H2024" s="34">
        <v>658</v>
      </c>
      <c r="I2024" s="43"/>
      <c r="J2024" s="34">
        <v>0</v>
      </c>
    </row>
    <row r="2025" spans="1:10" ht="27" customHeight="1" x14ac:dyDescent="0.25">
      <c r="A2025" s="9">
        <v>5</v>
      </c>
      <c r="B2025" s="62" t="s">
        <v>1101</v>
      </c>
      <c r="C2025" s="31" t="s">
        <v>1102</v>
      </c>
      <c r="D2025" s="40"/>
      <c r="E2025" s="32" t="s">
        <v>31</v>
      </c>
      <c r="F2025" s="33" t="s">
        <v>1231</v>
      </c>
      <c r="G2025" s="34">
        <v>500</v>
      </c>
      <c r="H2025" s="34">
        <v>730</v>
      </c>
      <c r="I2025" s="43"/>
      <c r="J2025" s="34">
        <v>0</v>
      </c>
    </row>
    <row r="2026" spans="1:10" ht="27" customHeight="1" x14ac:dyDescent="0.25">
      <c r="A2026" s="9">
        <v>5</v>
      </c>
      <c r="B2026" s="62" t="s">
        <v>1103</v>
      </c>
      <c r="C2026" s="31" t="s">
        <v>1104</v>
      </c>
      <c r="D2026" s="40"/>
      <c r="E2026" s="32" t="s">
        <v>31</v>
      </c>
      <c r="F2026" s="33" t="s">
        <v>1231</v>
      </c>
      <c r="G2026" s="34">
        <v>675</v>
      </c>
      <c r="H2026" s="34">
        <v>986</v>
      </c>
      <c r="I2026" s="43"/>
      <c r="J2026" s="34">
        <v>0</v>
      </c>
    </row>
    <row r="2027" spans="1:10" ht="18.75" customHeight="1" x14ac:dyDescent="0.25">
      <c r="A2027" s="23"/>
      <c r="B2027" s="46"/>
      <c r="C2027" s="47" t="s">
        <v>1105</v>
      </c>
      <c r="D2027" s="48"/>
      <c r="E2027" s="49"/>
      <c r="F2027" s="50"/>
      <c r="G2027" s="52"/>
      <c r="H2027" s="52"/>
      <c r="I2027" s="52">
        <v>0</v>
      </c>
      <c r="J2027" s="52">
        <v>0</v>
      </c>
    </row>
    <row r="2028" spans="1:10" ht="18.75" customHeight="1" x14ac:dyDescent="0.25">
      <c r="A2028" s="23"/>
      <c r="B2028" s="25" t="s">
        <v>1106</v>
      </c>
      <c r="C2028" s="10" t="s">
        <v>1107</v>
      </c>
      <c r="D2028" s="53"/>
      <c r="E2028" s="10"/>
      <c r="F2028" s="28" t="s">
        <v>1230</v>
      </c>
      <c r="G2028" s="27"/>
      <c r="H2028" s="29"/>
      <c r="I2028" s="24" t="s">
        <v>1230</v>
      </c>
      <c r="J2028" s="24" t="s">
        <v>1230</v>
      </c>
    </row>
    <row r="2029" spans="1:10" ht="27" customHeight="1" x14ac:dyDescent="0.25">
      <c r="A2029" s="9">
        <v>1</v>
      </c>
      <c r="B2029" s="62" t="s">
        <v>1108</v>
      </c>
      <c r="C2029" s="31" t="s">
        <v>1109</v>
      </c>
      <c r="D2029" s="40"/>
      <c r="E2029" s="32" t="s">
        <v>28</v>
      </c>
      <c r="F2029" s="33">
        <v>1</v>
      </c>
      <c r="G2029" s="34">
        <v>3000</v>
      </c>
      <c r="H2029" s="34">
        <v>4380</v>
      </c>
      <c r="I2029" s="43"/>
      <c r="J2029" s="34">
        <v>4380</v>
      </c>
    </row>
    <row r="2030" spans="1:10" ht="27" customHeight="1" outlineLevel="1" x14ac:dyDescent="0.25">
      <c r="A2030" s="9" t="s">
        <v>1232</v>
      </c>
      <c r="B2030" s="83" t="s">
        <v>1108</v>
      </c>
      <c r="C2030" s="44" t="s">
        <v>1622</v>
      </c>
      <c r="D2030" s="37"/>
      <c r="E2030" s="38" t="s">
        <v>1582</v>
      </c>
      <c r="F2030" s="38">
        <v>8</v>
      </c>
      <c r="G2030" s="38" t="s">
        <v>1235</v>
      </c>
      <c r="H2030" s="38">
        <v>30</v>
      </c>
      <c r="I2030" s="38">
        <v>240</v>
      </c>
      <c r="J2030" s="37"/>
    </row>
    <row r="2031" spans="1:10" ht="27" customHeight="1" outlineLevel="1" x14ac:dyDescent="0.25">
      <c r="A2031" s="9" t="s">
        <v>1232</v>
      </c>
      <c r="B2031" s="83" t="s">
        <v>1108</v>
      </c>
      <c r="C2031" s="44" t="s">
        <v>1623</v>
      </c>
      <c r="D2031" s="37"/>
      <c r="E2031" s="38" t="s">
        <v>1234</v>
      </c>
      <c r="F2031" s="38">
        <v>5</v>
      </c>
      <c r="G2031" s="38" t="s">
        <v>1235</v>
      </c>
      <c r="H2031" s="38">
        <v>23</v>
      </c>
      <c r="I2031" s="38">
        <v>115</v>
      </c>
      <c r="J2031" s="37"/>
    </row>
    <row r="2032" spans="1:10" ht="27" customHeight="1" outlineLevel="1" x14ac:dyDescent="0.25">
      <c r="A2032" s="9" t="s">
        <v>1232</v>
      </c>
      <c r="B2032" s="83" t="s">
        <v>1108</v>
      </c>
      <c r="C2032" s="44" t="s">
        <v>1624</v>
      </c>
      <c r="D2032" s="37"/>
      <c r="E2032" s="38" t="s">
        <v>1270</v>
      </c>
      <c r="F2032" s="38">
        <v>5</v>
      </c>
      <c r="G2032" s="38" t="s">
        <v>1235</v>
      </c>
      <c r="H2032" s="38">
        <v>424</v>
      </c>
      <c r="I2032" s="38">
        <v>2120</v>
      </c>
      <c r="J2032" s="37"/>
    </row>
    <row r="2033" spans="1:10" ht="27" customHeight="1" outlineLevel="1" x14ac:dyDescent="0.25">
      <c r="A2033" s="9" t="s">
        <v>1232</v>
      </c>
      <c r="B2033" s="83" t="s">
        <v>1108</v>
      </c>
      <c r="C2033" s="44" t="s">
        <v>1625</v>
      </c>
      <c r="D2033" s="37"/>
      <c r="E2033" s="38" t="s">
        <v>1234</v>
      </c>
      <c r="F2033" s="38">
        <v>5</v>
      </c>
      <c r="G2033" s="38" t="s">
        <v>1235</v>
      </c>
      <c r="H2033" s="38">
        <v>372</v>
      </c>
      <c r="I2033" s="38">
        <v>1860</v>
      </c>
      <c r="J2033" s="37"/>
    </row>
    <row r="2034" spans="1:10" ht="27" customHeight="1" outlineLevel="1" x14ac:dyDescent="0.25">
      <c r="A2034" s="9" t="s">
        <v>1232</v>
      </c>
      <c r="B2034" s="83" t="s">
        <v>1108</v>
      </c>
      <c r="C2034" s="44" t="s">
        <v>1626</v>
      </c>
      <c r="D2034" s="37"/>
      <c r="E2034" s="38" t="s">
        <v>1234</v>
      </c>
      <c r="F2034" s="38">
        <v>5</v>
      </c>
      <c r="G2034" s="38" t="s">
        <v>1235</v>
      </c>
      <c r="H2034" s="38">
        <v>242</v>
      </c>
      <c r="I2034" s="38">
        <v>1210</v>
      </c>
      <c r="J2034" s="37"/>
    </row>
    <row r="2035" spans="1:10" ht="27" customHeight="1" outlineLevel="1" x14ac:dyDescent="0.25">
      <c r="A2035" s="9" t="s">
        <v>1232</v>
      </c>
      <c r="B2035" s="83" t="s">
        <v>1108</v>
      </c>
      <c r="C2035" s="44" t="s">
        <v>1627</v>
      </c>
      <c r="D2035" s="37"/>
      <c r="E2035" s="38" t="s">
        <v>1304</v>
      </c>
      <c r="F2035" s="38">
        <v>3.8461538461538458</v>
      </c>
      <c r="G2035" s="38" t="s">
        <v>1235</v>
      </c>
      <c r="H2035" s="38">
        <v>459</v>
      </c>
      <c r="I2035" s="38">
        <v>1765.3846153846152</v>
      </c>
      <c r="J2035" s="37"/>
    </row>
    <row r="2036" spans="1:10" ht="27" customHeight="1" outlineLevel="1" x14ac:dyDescent="0.25">
      <c r="A2036" s="9" t="s">
        <v>1232</v>
      </c>
      <c r="B2036" s="83" t="s">
        <v>1108</v>
      </c>
      <c r="C2036" s="44" t="s">
        <v>1628</v>
      </c>
      <c r="D2036" s="37"/>
      <c r="E2036" s="38" t="s">
        <v>1243</v>
      </c>
      <c r="F2036" s="38">
        <v>1</v>
      </c>
      <c r="G2036" s="38" t="s">
        <v>1235</v>
      </c>
      <c r="H2036" s="38">
        <v>675</v>
      </c>
      <c r="I2036" s="38">
        <v>675</v>
      </c>
      <c r="J2036" s="37"/>
    </row>
    <row r="2037" spans="1:10" ht="27" customHeight="1" outlineLevel="1" x14ac:dyDescent="0.25">
      <c r="A2037" s="9" t="s">
        <v>1232</v>
      </c>
      <c r="B2037" s="83" t="s">
        <v>1108</v>
      </c>
      <c r="C2037" s="44" t="s">
        <v>1629</v>
      </c>
      <c r="D2037" s="37"/>
      <c r="E2037" s="38" t="s">
        <v>1582</v>
      </c>
      <c r="F2037" s="38">
        <v>5</v>
      </c>
      <c r="G2037" s="38" t="s">
        <v>1235</v>
      </c>
      <c r="H2037" s="38">
        <v>18.809999999999999</v>
      </c>
      <c r="I2037" s="38">
        <v>94.05</v>
      </c>
      <c r="J2037" s="37"/>
    </row>
    <row r="2038" spans="1:10" ht="27" customHeight="1" outlineLevel="1" x14ac:dyDescent="0.25">
      <c r="A2038" s="9" t="s">
        <v>1232</v>
      </c>
      <c r="B2038" s="83" t="s">
        <v>1108</v>
      </c>
      <c r="C2038" s="44" t="s">
        <v>1630</v>
      </c>
      <c r="D2038" s="37"/>
      <c r="E2038" s="38" t="s">
        <v>1234</v>
      </c>
      <c r="F2038" s="38">
        <v>2</v>
      </c>
      <c r="G2038" s="38" t="s">
        <v>1235</v>
      </c>
      <c r="H2038" s="38">
        <v>349</v>
      </c>
      <c r="I2038" s="38">
        <v>698</v>
      </c>
      <c r="J2038" s="37"/>
    </row>
    <row r="2039" spans="1:10" ht="27" customHeight="1" outlineLevel="1" x14ac:dyDescent="0.25">
      <c r="A2039" s="9" t="s">
        <v>1232</v>
      </c>
      <c r="B2039" s="83" t="s">
        <v>1108</v>
      </c>
      <c r="C2039" s="44" t="s">
        <v>1631</v>
      </c>
      <c r="D2039" s="37"/>
      <c r="E2039" s="38" t="s">
        <v>1234</v>
      </c>
      <c r="F2039" s="38">
        <v>2</v>
      </c>
      <c r="G2039" s="38" t="s">
        <v>1235</v>
      </c>
      <c r="H2039" s="38">
        <v>1124</v>
      </c>
      <c r="I2039" s="38">
        <v>2248</v>
      </c>
      <c r="J2039" s="37"/>
    </row>
    <row r="2040" spans="1:10" ht="27" customHeight="1" outlineLevel="1" x14ac:dyDescent="0.25">
      <c r="A2040" s="9" t="s">
        <v>1232</v>
      </c>
      <c r="B2040" s="83" t="s">
        <v>1108</v>
      </c>
      <c r="C2040" s="44" t="s">
        <v>1632</v>
      </c>
      <c r="D2040" s="37"/>
      <c r="E2040" s="38" t="s">
        <v>1304</v>
      </c>
      <c r="F2040" s="38">
        <v>5.7971014492753632</v>
      </c>
      <c r="G2040" s="38" t="s">
        <v>1235</v>
      </c>
      <c r="H2040" s="38">
        <v>175</v>
      </c>
      <c r="I2040" s="38">
        <v>1014.4927536231886</v>
      </c>
      <c r="J2040" s="37"/>
    </row>
    <row r="2041" spans="1:10" ht="27" customHeight="1" outlineLevel="1" x14ac:dyDescent="0.25">
      <c r="A2041" s="9" t="s">
        <v>1232</v>
      </c>
      <c r="B2041" s="83" t="s">
        <v>1108</v>
      </c>
      <c r="C2041" s="44" t="s">
        <v>1633</v>
      </c>
      <c r="D2041" s="37"/>
      <c r="E2041" s="38" t="s">
        <v>1234</v>
      </c>
      <c r="F2041" s="38">
        <v>1</v>
      </c>
      <c r="G2041" s="38" t="s">
        <v>1235</v>
      </c>
      <c r="H2041" s="38">
        <v>2250</v>
      </c>
      <c r="I2041" s="38">
        <v>2250</v>
      </c>
      <c r="J2041" s="37"/>
    </row>
    <row r="2042" spans="1:10" ht="27" customHeight="1" outlineLevel="1" x14ac:dyDescent="0.25">
      <c r="A2042" s="9" t="s">
        <v>1232</v>
      </c>
      <c r="B2042" s="83" t="s">
        <v>1108</v>
      </c>
      <c r="C2042" s="44" t="s">
        <v>1634</v>
      </c>
      <c r="D2042" s="37"/>
      <c r="E2042" s="38" t="s">
        <v>1270</v>
      </c>
      <c r="F2042" s="38">
        <v>1</v>
      </c>
      <c r="G2042" s="38" t="s">
        <v>1235</v>
      </c>
      <c r="H2042" s="38">
        <v>170</v>
      </c>
      <c r="I2042" s="38">
        <v>170</v>
      </c>
      <c r="J2042" s="37"/>
    </row>
    <row r="2043" spans="1:10" ht="27" customHeight="1" outlineLevel="1" x14ac:dyDescent="0.25">
      <c r="A2043" s="9" t="s">
        <v>1232</v>
      </c>
      <c r="B2043" s="83" t="s">
        <v>1108</v>
      </c>
      <c r="C2043" s="44" t="s">
        <v>1635</v>
      </c>
      <c r="D2043" s="37"/>
      <c r="E2043" s="38" t="s">
        <v>1234</v>
      </c>
      <c r="F2043" s="38">
        <v>1</v>
      </c>
      <c r="G2043" s="38" t="s">
        <v>1235</v>
      </c>
      <c r="H2043" s="38">
        <v>372</v>
      </c>
      <c r="I2043" s="38">
        <v>372</v>
      </c>
      <c r="J2043" s="37"/>
    </row>
    <row r="2044" spans="1:10" ht="27" customHeight="1" outlineLevel="1" x14ac:dyDescent="0.25">
      <c r="A2044" s="9" t="s">
        <v>1232</v>
      </c>
      <c r="B2044" s="83" t="s">
        <v>1108</v>
      </c>
      <c r="C2044" s="44" t="s">
        <v>1636</v>
      </c>
      <c r="D2044" s="37"/>
      <c r="E2044" s="38" t="s">
        <v>1234</v>
      </c>
      <c r="F2044" s="38">
        <v>3</v>
      </c>
      <c r="G2044" s="38" t="s">
        <v>1235</v>
      </c>
      <c r="H2044" s="38">
        <v>372</v>
      </c>
      <c r="I2044" s="38">
        <v>1116</v>
      </c>
      <c r="J2044" s="37"/>
    </row>
    <row r="2045" spans="1:10" ht="27" customHeight="1" x14ac:dyDescent="0.25">
      <c r="A2045" s="84">
        <v>7</v>
      </c>
      <c r="B2045" s="62" t="s">
        <v>1110</v>
      </c>
      <c r="C2045" s="31" t="s">
        <v>1111</v>
      </c>
      <c r="D2045" s="85"/>
      <c r="E2045" s="32" t="s">
        <v>28</v>
      </c>
      <c r="F2045" s="33" t="s">
        <v>1231</v>
      </c>
      <c r="G2045" s="34">
        <v>500</v>
      </c>
      <c r="H2045" s="34">
        <v>730</v>
      </c>
      <c r="I2045" s="43"/>
      <c r="J2045" s="34">
        <v>0</v>
      </c>
    </row>
    <row r="2046" spans="1:10" ht="27" customHeight="1" x14ac:dyDescent="0.25">
      <c r="A2046" s="84">
        <v>7</v>
      </c>
      <c r="B2046" s="62" t="s">
        <v>1112</v>
      </c>
      <c r="C2046" s="31" t="s">
        <v>1113</v>
      </c>
      <c r="D2046" s="85"/>
      <c r="E2046" s="32" t="s">
        <v>1114</v>
      </c>
      <c r="F2046" s="33" t="s">
        <v>1231</v>
      </c>
      <c r="G2046" s="34">
        <v>250</v>
      </c>
      <c r="H2046" s="34">
        <v>365</v>
      </c>
      <c r="I2046" s="43"/>
      <c r="J2046" s="34">
        <v>0</v>
      </c>
    </row>
    <row r="2047" spans="1:10" ht="27" customHeight="1" x14ac:dyDescent="0.25">
      <c r="A2047" s="84">
        <v>7</v>
      </c>
      <c r="B2047" s="62" t="s">
        <v>1115</v>
      </c>
      <c r="C2047" s="31" t="s">
        <v>1116</v>
      </c>
      <c r="D2047" s="85"/>
      <c r="E2047" s="32" t="s">
        <v>1114</v>
      </c>
      <c r="F2047" s="33" t="s">
        <v>1231</v>
      </c>
      <c r="G2047" s="34">
        <v>1345.5</v>
      </c>
      <c r="H2047" s="34">
        <v>1964</v>
      </c>
      <c r="I2047" s="43"/>
      <c r="J2047" s="34">
        <v>0</v>
      </c>
    </row>
    <row r="2048" spans="1:10" ht="27" customHeight="1" x14ac:dyDescent="0.25">
      <c r="A2048" s="84">
        <v>7</v>
      </c>
      <c r="B2048" s="62" t="s">
        <v>1117</v>
      </c>
      <c r="C2048" s="31" t="s">
        <v>1222</v>
      </c>
      <c r="D2048" s="85"/>
      <c r="E2048" s="32" t="s">
        <v>28</v>
      </c>
      <c r="F2048" s="33" t="s">
        <v>1231</v>
      </c>
      <c r="G2048" s="34">
        <v>895.5</v>
      </c>
      <c r="H2048" s="34">
        <v>1307</v>
      </c>
      <c r="I2048" s="43"/>
      <c r="J2048" s="34">
        <v>0</v>
      </c>
    </row>
    <row r="2049" spans="1:10" ht="27" customHeight="1" x14ac:dyDescent="0.25">
      <c r="A2049" s="84">
        <v>7</v>
      </c>
      <c r="B2049" s="62" t="s">
        <v>1118</v>
      </c>
      <c r="C2049" s="31" t="s">
        <v>1223</v>
      </c>
      <c r="D2049" s="85"/>
      <c r="E2049" s="32" t="s">
        <v>1119</v>
      </c>
      <c r="F2049" s="33" t="s">
        <v>1231</v>
      </c>
      <c r="G2049" s="34">
        <v>1345.5</v>
      </c>
      <c r="H2049" s="34">
        <v>1964</v>
      </c>
      <c r="I2049" s="43"/>
      <c r="J2049" s="34">
        <v>0</v>
      </c>
    </row>
    <row r="2050" spans="1:10" ht="27" customHeight="1" x14ac:dyDescent="0.25">
      <c r="A2050" s="84">
        <v>7</v>
      </c>
      <c r="B2050" s="62" t="s">
        <v>1120</v>
      </c>
      <c r="C2050" s="31" t="s">
        <v>1121</v>
      </c>
      <c r="D2050" s="85"/>
      <c r="E2050" s="32" t="s">
        <v>73</v>
      </c>
      <c r="F2050" s="33" t="s">
        <v>1231</v>
      </c>
      <c r="G2050" s="34">
        <v>900</v>
      </c>
      <c r="H2050" s="34">
        <v>1314</v>
      </c>
      <c r="I2050" s="43"/>
      <c r="J2050" s="34">
        <v>0</v>
      </c>
    </row>
    <row r="2051" spans="1:10" ht="27" customHeight="1" x14ac:dyDescent="0.25">
      <c r="A2051" s="84">
        <v>7</v>
      </c>
      <c r="B2051" s="62" t="s">
        <v>1122</v>
      </c>
      <c r="C2051" s="31" t="s">
        <v>1123</v>
      </c>
      <c r="D2051" s="85"/>
      <c r="E2051" s="32" t="s">
        <v>73</v>
      </c>
      <c r="F2051" s="33" t="s">
        <v>1231</v>
      </c>
      <c r="G2051" s="34">
        <v>1350</v>
      </c>
      <c r="H2051" s="34">
        <v>1971</v>
      </c>
      <c r="I2051" s="43"/>
      <c r="J2051" s="34">
        <v>0</v>
      </c>
    </row>
    <row r="2052" spans="1:10" ht="27" customHeight="1" x14ac:dyDescent="0.25">
      <c r="A2052" s="84">
        <v>7</v>
      </c>
      <c r="B2052" s="62" t="s">
        <v>1124</v>
      </c>
      <c r="C2052" s="31" t="s">
        <v>1125</v>
      </c>
      <c r="D2052" s="85"/>
      <c r="E2052" s="32" t="s">
        <v>1126</v>
      </c>
      <c r="F2052" s="33" t="s">
        <v>1231</v>
      </c>
      <c r="G2052" s="34">
        <v>900</v>
      </c>
      <c r="H2052" s="34">
        <v>1314</v>
      </c>
      <c r="I2052" s="43"/>
      <c r="J2052" s="34">
        <v>0</v>
      </c>
    </row>
    <row r="2053" spans="1:10" ht="27" customHeight="1" x14ac:dyDescent="0.25">
      <c r="A2053" s="84">
        <v>7</v>
      </c>
      <c r="B2053" s="62" t="s">
        <v>1127</v>
      </c>
      <c r="C2053" s="31" t="s">
        <v>1128</v>
      </c>
      <c r="D2053" s="85"/>
      <c r="E2053" s="32" t="s">
        <v>1126</v>
      </c>
      <c r="F2053" s="33" t="s">
        <v>1231</v>
      </c>
      <c r="G2053" s="34">
        <v>1350</v>
      </c>
      <c r="H2053" s="34">
        <v>1971</v>
      </c>
      <c r="I2053" s="43"/>
      <c r="J2053" s="34">
        <v>0</v>
      </c>
    </row>
    <row r="2054" spans="1:10" ht="27" customHeight="1" x14ac:dyDescent="0.25">
      <c r="A2054" s="84">
        <v>7</v>
      </c>
      <c r="B2054" s="62" t="s">
        <v>1129</v>
      </c>
      <c r="C2054" s="31" t="s">
        <v>1130</v>
      </c>
      <c r="D2054" s="85"/>
      <c r="E2054" s="32" t="s">
        <v>1131</v>
      </c>
      <c r="F2054" s="33" t="s">
        <v>1231</v>
      </c>
      <c r="G2054" s="34">
        <v>1094.5</v>
      </c>
      <c r="H2054" s="34">
        <v>1598</v>
      </c>
      <c r="I2054" s="43"/>
      <c r="J2054" s="34">
        <v>0</v>
      </c>
    </row>
    <row r="2055" spans="1:10" ht="27" customHeight="1" x14ac:dyDescent="0.25">
      <c r="A2055" s="84">
        <v>7</v>
      </c>
      <c r="B2055" s="62" t="s">
        <v>1132</v>
      </c>
      <c r="C2055" s="31" t="s">
        <v>1133</v>
      </c>
      <c r="D2055" s="85"/>
      <c r="E2055" s="32" t="s">
        <v>11</v>
      </c>
      <c r="F2055" s="33" t="s">
        <v>1231</v>
      </c>
      <c r="G2055" s="34">
        <v>900</v>
      </c>
      <c r="H2055" s="34">
        <v>1314</v>
      </c>
      <c r="I2055" s="43"/>
      <c r="J2055" s="34">
        <v>0</v>
      </c>
    </row>
    <row r="2056" spans="1:10" ht="27" customHeight="1" x14ac:dyDescent="0.25">
      <c r="A2056" s="84">
        <v>7</v>
      </c>
      <c r="B2056" s="62" t="s">
        <v>1134</v>
      </c>
      <c r="C2056" s="31" t="s">
        <v>1135</v>
      </c>
      <c r="D2056" s="85"/>
      <c r="E2056" s="32" t="s">
        <v>28</v>
      </c>
      <c r="F2056" s="33" t="s">
        <v>1231</v>
      </c>
      <c r="G2056" s="34">
        <v>163.5</v>
      </c>
      <c r="H2056" s="34">
        <v>239</v>
      </c>
      <c r="I2056" s="43"/>
      <c r="J2056" s="34">
        <v>0</v>
      </c>
    </row>
    <row r="2057" spans="1:10" ht="27" customHeight="1" x14ac:dyDescent="0.25">
      <c r="A2057" s="84">
        <v>7</v>
      </c>
      <c r="B2057" s="62" t="s">
        <v>1136</v>
      </c>
      <c r="C2057" s="31" t="s">
        <v>1137</v>
      </c>
      <c r="D2057" s="85"/>
      <c r="E2057" s="32" t="s">
        <v>28</v>
      </c>
      <c r="F2057" s="33" t="s">
        <v>1231</v>
      </c>
      <c r="G2057" s="34">
        <v>191.5</v>
      </c>
      <c r="H2057" s="34">
        <v>280</v>
      </c>
      <c r="I2057" s="43"/>
      <c r="J2057" s="34">
        <v>0</v>
      </c>
    </row>
    <row r="2058" spans="1:10" ht="27" customHeight="1" x14ac:dyDescent="0.25">
      <c r="A2058" s="84">
        <v>7</v>
      </c>
      <c r="B2058" s="62" t="s">
        <v>1138</v>
      </c>
      <c r="C2058" s="31" t="s">
        <v>1139</v>
      </c>
      <c r="D2058" s="85"/>
      <c r="E2058" s="32" t="s">
        <v>28</v>
      </c>
      <c r="F2058" s="33" t="s">
        <v>1231</v>
      </c>
      <c r="G2058" s="34">
        <v>1575</v>
      </c>
      <c r="H2058" s="34">
        <v>2300</v>
      </c>
      <c r="I2058" s="43"/>
      <c r="J2058" s="34">
        <v>0</v>
      </c>
    </row>
    <row r="2059" spans="1:10" ht="27" customHeight="1" x14ac:dyDescent="0.25">
      <c r="A2059" s="84">
        <v>7</v>
      </c>
      <c r="B2059" s="62" t="s">
        <v>1140</v>
      </c>
      <c r="C2059" s="31" t="s">
        <v>1141</v>
      </c>
      <c r="D2059" s="85"/>
      <c r="E2059" s="32" t="s">
        <v>11</v>
      </c>
      <c r="F2059" s="33" t="s">
        <v>1231</v>
      </c>
      <c r="G2059" s="34">
        <v>1350</v>
      </c>
      <c r="H2059" s="34">
        <v>1971</v>
      </c>
      <c r="I2059" s="43"/>
      <c r="J2059" s="34">
        <v>0</v>
      </c>
    </row>
    <row r="2060" spans="1:10" ht="27" customHeight="1" x14ac:dyDescent="0.25">
      <c r="A2060" s="84">
        <v>7</v>
      </c>
      <c r="B2060" s="62" t="s">
        <v>1142</v>
      </c>
      <c r="C2060" s="31" t="s">
        <v>1143</v>
      </c>
      <c r="D2060" s="85"/>
      <c r="E2060" s="32" t="s">
        <v>1144</v>
      </c>
      <c r="F2060" s="33" t="s">
        <v>1231</v>
      </c>
      <c r="G2060" s="34">
        <v>450.5</v>
      </c>
      <c r="H2060" s="34">
        <v>658</v>
      </c>
      <c r="I2060" s="43"/>
      <c r="J2060" s="34">
        <v>0</v>
      </c>
    </row>
    <row r="2061" spans="1:10" ht="27" customHeight="1" x14ac:dyDescent="0.25">
      <c r="A2061" s="84">
        <v>7</v>
      </c>
      <c r="B2061" s="62" t="s">
        <v>1145</v>
      </c>
      <c r="C2061" s="64" t="s">
        <v>1146</v>
      </c>
      <c r="D2061" s="85"/>
      <c r="E2061" s="86" t="s">
        <v>1637</v>
      </c>
      <c r="F2061" s="33" t="e">
        <v>#VALUE!</v>
      </c>
      <c r="G2061" s="34">
        <v>2500</v>
      </c>
      <c r="H2061" s="34">
        <v>3650</v>
      </c>
      <c r="I2061" s="34" t="e">
        <v>#VALUE!</v>
      </c>
      <c r="J2061" s="34"/>
    </row>
    <row r="2062" spans="1:10" ht="27" customHeight="1" x14ac:dyDescent="0.25">
      <c r="A2062" s="84">
        <v>7</v>
      </c>
      <c r="B2062" s="62" t="s">
        <v>1148</v>
      </c>
      <c r="C2062" s="31" t="s">
        <v>1149</v>
      </c>
      <c r="D2062" s="85"/>
      <c r="E2062" s="32" t="s">
        <v>1147</v>
      </c>
      <c r="F2062" s="33" t="e">
        <v>#VALUE!</v>
      </c>
      <c r="G2062" s="34">
        <v>1200</v>
      </c>
      <c r="H2062" s="34">
        <v>1752</v>
      </c>
      <c r="I2062" s="34" t="e">
        <v>#VALUE!</v>
      </c>
      <c r="J2062" s="34"/>
    </row>
    <row r="2063" spans="1:10" ht="27" customHeight="1" x14ac:dyDescent="0.25">
      <c r="A2063" s="84">
        <v>7</v>
      </c>
      <c r="B2063" s="62" t="s">
        <v>1150</v>
      </c>
      <c r="C2063" s="31" t="s">
        <v>1151</v>
      </c>
      <c r="D2063" s="85"/>
      <c r="E2063" s="32" t="s">
        <v>28</v>
      </c>
      <c r="F2063" s="33" t="s">
        <v>1231</v>
      </c>
      <c r="G2063" s="34">
        <v>5000</v>
      </c>
      <c r="H2063" s="34">
        <v>7300</v>
      </c>
      <c r="I2063" s="43"/>
      <c r="J2063" s="34">
        <v>0</v>
      </c>
    </row>
    <row r="2064" spans="1:10" ht="27" customHeight="1" x14ac:dyDescent="0.25">
      <c r="A2064" s="84">
        <v>7</v>
      </c>
      <c r="B2064" s="62" t="s">
        <v>1152</v>
      </c>
      <c r="C2064" s="31" t="s">
        <v>1153</v>
      </c>
      <c r="D2064" s="85"/>
      <c r="E2064" s="32" t="s">
        <v>28</v>
      </c>
      <c r="F2064" s="33" t="s">
        <v>1231</v>
      </c>
      <c r="G2064" s="34">
        <v>2950</v>
      </c>
      <c r="H2064" s="34">
        <v>4307</v>
      </c>
      <c r="I2064" s="43"/>
      <c r="J2064" s="34">
        <v>0</v>
      </c>
    </row>
    <row r="2065" spans="1:10" ht="27" customHeight="1" x14ac:dyDescent="0.25">
      <c r="A2065" s="84">
        <v>7</v>
      </c>
      <c r="B2065" s="62" t="s">
        <v>1154</v>
      </c>
      <c r="C2065" s="31" t="s">
        <v>1155</v>
      </c>
      <c r="D2065" s="87"/>
      <c r="E2065" s="32" t="s">
        <v>28</v>
      </c>
      <c r="F2065" s="33" t="s">
        <v>1231</v>
      </c>
      <c r="G2065" s="34">
        <v>5500</v>
      </c>
      <c r="H2065" s="34">
        <v>8030</v>
      </c>
      <c r="I2065" s="43"/>
      <c r="J2065" s="34">
        <v>0</v>
      </c>
    </row>
    <row r="2066" spans="1:10" ht="27" customHeight="1" x14ac:dyDescent="0.25">
      <c r="A2066" s="84">
        <v>7</v>
      </c>
      <c r="B2066" s="62" t="s">
        <v>1156</v>
      </c>
      <c r="C2066" s="31" t="s">
        <v>1157</v>
      </c>
      <c r="D2066" s="87"/>
      <c r="E2066" s="32" t="s">
        <v>1056</v>
      </c>
      <c r="F2066" s="33" t="s">
        <v>1231</v>
      </c>
      <c r="G2066" s="34">
        <v>0</v>
      </c>
      <c r="H2066" s="34">
        <v>0</v>
      </c>
      <c r="I2066" s="43"/>
      <c r="J2066" s="34">
        <v>0</v>
      </c>
    </row>
    <row r="2067" spans="1:10" ht="18.75" customHeight="1" x14ac:dyDescent="0.25">
      <c r="A2067" s="88"/>
      <c r="B2067" s="46"/>
      <c r="C2067" s="47" t="s">
        <v>1158</v>
      </c>
      <c r="D2067" s="49"/>
      <c r="E2067" s="49"/>
      <c r="F2067" s="89" t="s">
        <v>1230</v>
      </c>
      <c r="G2067" s="52"/>
      <c r="H2067" s="52"/>
      <c r="I2067" s="52" t="e">
        <v>#VALUE!</v>
      </c>
      <c r="J2067" s="52">
        <v>4380</v>
      </c>
    </row>
    <row r="2068" spans="1:10" ht="16.5" customHeight="1" x14ac:dyDescent="0.25">
      <c r="A2068" s="88"/>
      <c r="B2068" s="90"/>
      <c r="C2068" s="91"/>
      <c r="D2068" s="92"/>
      <c r="E2068" s="91"/>
      <c r="F2068" s="93"/>
      <c r="G2068" s="93"/>
      <c r="H2068" s="93"/>
      <c r="I2068" s="93"/>
      <c r="J2068" s="93"/>
    </row>
    <row r="2069" spans="1:10" ht="18.75" customHeight="1" x14ac:dyDescent="0.25">
      <c r="A2069" s="88"/>
      <c r="B2069" s="94" t="s">
        <v>1638</v>
      </c>
      <c r="C2069" s="95"/>
      <c r="D2069" s="96"/>
      <c r="E2069" s="95"/>
      <c r="F2069" s="97"/>
      <c r="G2069" s="95"/>
      <c r="H2069" s="95"/>
      <c r="I2069" s="98" t="s">
        <v>1228</v>
      </c>
      <c r="J2069" s="98" t="s">
        <v>1229</v>
      </c>
    </row>
    <row r="2070" spans="1:10" ht="18.75" customHeight="1" outlineLevel="1" x14ac:dyDescent="0.25">
      <c r="A2070" s="88"/>
      <c r="B2070" s="410" t="s">
        <v>1639</v>
      </c>
      <c r="C2070" s="403"/>
      <c r="D2070" s="403"/>
      <c r="E2070" s="403"/>
      <c r="F2070" s="403"/>
      <c r="G2070" s="403"/>
      <c r="H2070" s="402"/>
      <c r="I2070" s="99" t="e">
        <v>#N/A</v>
      </c>
      <c r="J2070" s="99">
        <v>263</v>
      </c>
    </row>
    <row r="2071" spans="1:10" ht="18.75" customHeight="1" outlineLevel="1" x14ac:dyDescent="0.25">
      <c r="A2071" s="88"/>
      <c r="B2071" s="410" t="s">
        <v>1640</v>
      </c>
      <c r="C2071" s="403"/>
      <c r="D2071" s="403"/>
      <c r="E2071" s="403"/>
      <c r="F2071" s="403"/>
      <c r="G2071" s="403"/>
      <c r="H2071" s="402"/>
      <c r="I2071" s="99">
        <v>0</v>
      </c>
      <c r="J2071" s="99">
        <v>0</v>
      </c>
    </row>
    <row r="2072" spans="1:10" ht="18.75" customHeight="1" outlineLevel="1" x14ac:dyDescent="0.25">
      <c r="A2072" s="88"/>
      <c r="B2072" s="410" t="s">
        <v>1641</v>
      </c>
      <c r="C2072" s="403"/>
      <c r="D2072" s="403"/>
      <c r="E2072" s="403"/>
      <c r="F2072" s="403"/>
      <c r="G2072" s="403"/>
      <c r="H2072" s="402"/>
      <c r="I2072" s="99">
        <v>0</v>
      </c>
      <c r="J2072" s="99">
        <v>0</v>
      </c>
    </row>
    <row r="2073" spans="1:10" ht="18.75" customHeight="1" outlineLevel="1" x14ac:dyDescent="0.25">
      <c r="A2073" s="88"/>
      <c r="B2073" s="410" t="s">
        <v>1642</v>
      </c>
      <c r="C2073" s="403"/>
      <c r="D2073" s="403"/>
      <c r="E2073" s="403"/>
      <c r="F2073" s="403"/>
      <c r="G2073" s="403"/>
      <c r="H2073" s="402"/>
      <c r="I2073" s="99">
        <v>0</v>
      </c>
      <c r="J2073" s="99">
        <v>0</v>
      </c>
    </row>
    <row r="2074" spans="1:10" ht="18.75" customHeight="1" outlineLevel="1" x14ac:dyDescent="0.25">
      <c r="A2074" s="88"/>
      <c r="B2074" s="410" t="s">
        <v>1643</v>
      </c>
      <c r="C2074" s="403"/>
      <c r="D2074" s="403"/>
      <c r="E2074" s="403"/>
      <c r="F2074" s="403"/>
      <c r="G2074" s="403"/>
      <c r="H2074" s="402"/>
      <c r="I2074" s="99">
        <v>0</v>
      </c>
      <c r="J2074" s="99">
        <v>0</v>
      </c>
    </row>
    <row r="2075" spans="1:10" ht="18.75" customHeight="1" x14ac:dyDescent="0.25">
      <c r="A2075" s="88"/>
      <c r="B2075" s="408" t="s">
        <v>1644</v>
      </c>
      <c r="C2075" s="403"/>
      <c r="D2075" s="403"/>
      <c r="E2075" s="403"/>
      <c r="F2075" s="403"/>
      <c r="G2075" s="403"/>
      <c r="H2075" s="402"/>
      <c r="I2075" s="100" t="e">
        <v>#N/A</v>
      </c>
      <c r="J2075" s="101">
        <v>440265.5</v>
      </c>
    </row>
    <row r="2076" spans="1:10" ht="18.75" customHeight="1" x14ac:dyDescent="0.25">
      <c r="A2076" s="88"/>
      <c r="B2076" s="408" t="s">
        <v>1645</v>
      </c>
      <c r="C2076" s="403"/>
      <c r="D2076" s="403"/>
      <c r="E2076" s="403"/>
      <c r="F2076" s="403"/>
      <c r="G2076" s="403"/>
      <c r="H2076" s="402"/>
      <c r="I2076" s="101" t="e">
        <v>#N/A</v>
      </c>
      <c r="J2076" s="101">
        <v>1109263.0716000001</v>
      </c>
    </row>
    <row r="2077" spans="1:10" ht="18.75" customHeight="1" x14ac:dyDescent="0.25">
      <c r="A2077" s="88"/>
      <c r="B2077" s="408" t="s">
        <v>1646</v>
      </c>
      <c r="C2077" s="403"/>
      <c r="D2077" s="403"/>
      <c r="E2077" s="403"/>
      <c r="F2077" s="403"/>
      <c r="G2077" s="403"/>
      <c r="H2077" s="402"/>
      <c r="I2077" s="101">
        <v>3112985.6653100001</v>
      </c>
      <c r="J2077" s="101">
        <v>357179.87400000001</v>
      </c>
    </row>
    <row r="2078" spans="1:10" ht="18.75" customHeight="1" x14ac:dyDescent="0.25">
      <c r="A2078" s="88"/>
      <c r="B2078" s="408" t="s">
        <v>1647</v>
      </c>
      <c r="C2078" s="403"/>
      <c r="D2078" s="403"/>
      <c r="E2078" s="403"/>
      <c r="F2078" s="403"/>
      <c r="G2078" s="403"/>
      <c r="H2078" s="402"/>
      <c r="I2078" s="101">
        <v>361920.63</v>
      </c>
      <c r="J2078" s="101">
        <v>126165</v>
      </c>
    </row>
    <row r="2079" spans="1:10" ht="18.75" customHeight="1" x14ac:dyDescent="0.25">
      <c r="A2079" s="88"/>
      <c r="B2079" s="408" t="s">
        <v>1648</v>
      </c>
      <c r="C2079" s="403"/>
      <c r="D2079" s="403"/>
      <c r="E2079" s="403"/>
      <c r="F2079" s="403"/>
      <c r="G2079" s="403"/>
      <c r="H2079" s="402"/>
      <c r="I2079" s="100">
        <v>10031.032999999999</v>
      </c>
      <c r="J2079" s="101">
        <v>55554</v>
      </c>
    </row>
    <row r="2080" spans="1:10" ht="18.75" customHeight="1" x14ac:dyDescent="0.25">
      <c r="A2080" s="88"/>
      <c r="B2080" s="408" t="s">
        <v>1649</v>
      </c>
      <c r="C2080" s="403"/>
      <c r="D2080" s="403"/>
      <c r="E2080" s="403"/>
      <c r="F2080" s="403"/>
      <c r="G2080" s="403"/>
      <c r="H2080" s="402"/>
      <c r="I2080" s="101" t="e">
        <v>#N/A</v>
      </c>
      <c r="J2080" s="101">
        <v>152394</v>
      </c>
    </row>
    <row r="2081" spans="1:10" ht="18.75" customHeight="1" x14ac:dyDescent="0.25">
      <c r="A2081" s="88"/>
      <c r="B2081" s="408" t="s">
        <v>1650</v>
      </c>
      <c r="C2081" s="403"/>
      <c r="D2081" s="403"/>
      <c r="E2081" s="403"/>
      <c r="F2081" s="403"/>
      <c r="G2081" s="403"/>
      <c r="H2081" s="402"/>
      <c r="I2081" s="101">
        <v>0</v>
      </c>
      <c r="J2081" s="101">
        <v>1460</v>
      </c>
    </row>
    <row r="2082" spans="1:10" ht="18.75" hidden="1" customHeight="1" x14ac:dyDescent="0.25">
      <c r="A2082" s="88"/>
      <c r="B2082" s="408" t="s">
        <v>1651</v>
      </c>
      <c r="C2082" s="403"/>
      <c r="D2082" s="403"/>
      <c r="E2082" s="403"/>
      <c r="F2082" s="403"/>
      <c r="G2082" s="403"/>
      <c r="H2082" s="402"/>
      <c r="I2082" s="101">
        <v>0</v>
      </c>
      <c r="J2082" s="101">
        <v>0</v>
      </c>
    </row>
    <row r="2083" spans="1:10" ht="18.75" hidden="1" customHeight="1" x14ac:dyDescent="0.25">
      <c r="A2083" s="88"/>
      <c r="B2083" s="408" t="s">
        <v>1652</v>
      </c>
      <c r="C2083" s="403"/>
      <c r="D2083" s="403"/>
      <c r="E2083" s="403"/>
      <c r="F2083" s="403"/>
      <c r="G2083" s="403"/>
      <c r="H2083" s="402"/>
      <c r="I2083" s="101">
        <v>0</v>
      </c>
      <c r="J2083" s="101">
        <v>0</v>
      </c>
    </row>
    <row r="2084" spans="1:10" ht="18.75" customHeight="1" x14ac:dyDescent="0.25">
      <c r="A2084" s="88"/>
      <c r="B2084" s="408" t="s">
        <v>1653</v>
      </c>
      <c r="C2084" s="403"/>
      <c r="D2084" s="403"/>
      <c r="E2084" s="403"/>
      <c r="F2084" s="403"/>
      <c r="G2084" s="403"/>
      <c r="H2084" s="402"/>
      <c r="I2084" s="100" t="e">
        <v>#VALUE!</v>
      </c>
      <c r="J2084" s="101">
        <v>4380</v>
      </c>
    </row>
    <row r="2085" spans="1:10" ht="18.75" customHeight="1" x14ac:dyDescent="0.25">
      <c r="A2085" s="88"/>
      <c r="B2085" s="409" t="s">
        <v>1654</v>
      </c>
      <c r="C2085" s="403"/>
      <c r="D2085" s="403"/>
      <c r="E2085" s="403"/>
      <c r="F2085" s="403"/>
      <c r="G2085" s="403"/>
      <c r="H2085" s="402"/>
      <c r="I2085" s="52" t="e">
        <v>#N/A</v>
      </c>
      <c r="J2085" s="52">
        <v>2246924.4456000002</v>
      </c>
    </row>
    <row r="2086" spans="1:10" ht="23.25" customHeight="1" x14ac:dyDescent="0.25">
      <c r="A2086" s="21"/>
      <c r="B2086" s="102"/>
      <c r="C2086" s="102"/>
      <c r="D2086" s="102"/>
      <c r="E2086" s="102"/>
      <c r="F2086" s="102"/>
      <c r="G2086" s="102"/>
      <c r="H2086" s="102"/>
      <c r="I2086" s="103"/>
      <c r="J2086" s="103"/>
    </row>
    <row r="2087" spans="1:10" ht="23.25" customHeight="1" x14ac:dyDescent="0.25">
      <c r="A2087" s="21"/>
      <c r="B2087" s="407" t="s">
        <v>1655</v>
      </c>
      <c r="C2087" s="401"/>
      <c r="D2087" s="401"/>
      <c r="E2087" s="401"/>
      <c r="F2087" s="401"/>
      <c r="G2087" s="401"/>
      <c r="H2087" s="401"/>
      <c r="I2087" s="103"/>
      <c r="J2087" s="103"/>
    </row>
    <row r="2088" spans="1:10" ht="21.75" customHeight="1" x14ac:dyDescent="0.25">
      <c r="A2088" s="21"/>
      <c r="B2088" s="407" t="s">
        <v>1656</v>
      </c>
      <c r="C2088" s="401"/>
      <c r="D2088" s="401"/>
      <c r="E2088" s="401"/>
      <c r="F2088" s="401"/>
      <c r="G2088" s="401"/>
      <c r="H2088" s="401"/>
      <c r="I2088" s="103"/>
      <c r="J2088" s="103"/>
    </row>
    <row r="2089" spans="1:10" ht="18" customHeight="1" x14ac:dyDescent="0.25">
      <c r="A2089" s="21"/>
      <c r="B2089" s="407" t="s">
        <v>1657</v>
      </c>
      <c r="C2089" s="401"/>
      <c r="D2089" s="401"/>
      <c r="E2089" s="401"/>
      <c r="F2089" s="401"/>
      <c r="G2089" s="401"/>
      <c r="H2089" s="401"/>
      <c r="I2089" s="104"/>
      <c r="J2089" s="104"/>
    </row>
    <row r="2090" spans="1:10" ht="18.75" customHeight="1" x14ac:dyDescent="0.25">
      <c r="A2090" s="21"/>
      <c r="B2090" s="105"/>
      <c r="C2090" s="105"/>
      <c r="D2090" s="105"/>
      <c r="E2090" s="105"/>
      <c r="F2090" s="106"/>
      <c r="G2090" s="105"/>
      <c r="H2090" s="105"/>
      <c r="I2090" s="104"/>
      <c r="J2090" s="104"/>
    </row>
    <row r="2091" spans="1:10" ht="18.75" customHeight="1" x14ac:dyDescent="0.25">
      <c r="A2091" s="21"/>
      <c r="B2091" s="105"/>
      <c r="C2091" s="105"/>
      <c r="D2091" s="105"/>
      <c r="E2091" s="105"/>
      <c r="F2091" s="106"/>
      <c r="G2091" s="105"/>
      <c r="H2091" s="105"/>
      <c r="I2091" s="104"/>
      <c r="J2091" s="104"/>
    </row>
    <row r="2092" spans="1:10" ht="18.75" customHeight="1" x14ac:dyDescent="0.25">
      <c r="A2092" s="21"/>
      <c r="B2092" s="105"/>
      <c r="C2092" s="105"/>
      <c r="D2092" s="105"/>
      <c r="E2092" s="105"/>
      <c r="F2092" s="106"/>
      <c r="G2092" s="105"/>
      <c r="H2092" s="105"/>
      <c r="I2092" s="104"/>
      <c r="J2092" s="104"/>
    </row>
    <row r="2093" spans="1:10" ht="18.75" customHeight="1" x14ac:dyDescent="0.25">
      <c r="A2093" s="21"/>
      <c r="B2093" s="105"/>
      <c r="C2093" s="107" t="s">
        <v>1658</v>
      </c>
      <c r="D2093" s="108" t="s">
        <v>1659</v>
      </c>
      <c r="E2093" s="109" t="s">
        <v>1660</v>
      </c>
      <c r="F2093" s="110" t="s">
        <v>1661</v>
      </c>
      <c r="G2093" s="105"/>
      <c r="H2093" s="105"/>
      <c r="I2093" s="104"/>
      <c r="J2093" s="104"/>
    </row>
    <row r="2094" spans="1:10" ht="18.75" customHeight="1" x14ac:dyDescent="0.25">
      <c r="A2094" s="21"/>
      <c r="B2094" s="105"/>
      <c r="C2094" s="105"/>
      <c r="D2094" s="111" t="s">
        <v>0</v>
      </c>
      <c r="E2094" s="111"/>
      <c r="F2094" s="112" t="s">
        <v>1662</v>
      </c>
      <c r="G2094" s="105"/>
      <c r="H2094" s="105"/>
      <c r="I2094" s="104"/>
      <c r="J2094" s="104"/>
    </row>
    <row r="2095" spans="1:10" ht="18.75" customHeight="1" x14ac:dyDescent="0.25">
      <c r="A2095" s="21"/>
      <c r="B2095" s="105"/>
      <c r="C2095" s="105"/>
      <c r="D2095" s="105"/>
      <c r="E2095" s="105"/>
      <c r="F2095" s="106"/>
      <c r="G2095" s="105"/>
      <c r="H2095" s="105"/>
      <c r="I2095" s="104"/>
      <c r="J2095" s="104"/>
    </row>
    <row r="2096" spans="1:10" ht="18.75" customHeight="1" x14ac:dyDescent="0.25">
      <c r="A2096" s="21"/>
      <c r="B2096" s="105"/>
      <c r="C2096" s="105"/>
      <c r="D2096" s="105"/>
      <c r="E2096" s="105"/>
      <c r="F2096" s="106"/>
      <c r="G2096" s="105"/>
      <c r="H2096" s="105"/>
      <c r="I2096" s="104"/>
      <c r="J2096" s="104"/>
    </row>
    <row r="2097" spans="1:10" ht="18.75" customHeight="1" x14ac:dyDescent="0.25">
      <c r="A2097" s="21"/>
      <c r="B2097" s="105"/>
      <c r="C2097" s="105"/>
      <c r="D2097" s="105"/>
      <c r="E2097" s="105"/>
      <c r="F2097" s="106"/>
      <c r="G2097" s="105"/>
      <c r="H2097" s="105"/>
      <c r="I2097" s="104"/>
      <c r="J2097" s="104"/>
    </row>
    <row r="2098" spans="1:10" ht="18.75" customHeight="1" x14ac:dyDescent="0.25">
      <c r="A2098" s="21"/>
      <c r="B2098" s="105"/>
      <c r="C2098" s="107" t="s">
        <v>1663</v>
      </c>
      <c r="D2098" s="108" t="s">
        <v>1664</v>
      </c>
      <c r="E2098" s="109" t="s">
        <v>1665</v>
      </c>
      <c r="F2098" s="110" t="s">
        <v>1661</v>
      </c>
      <c r="G2098" s="105"/>
      <c r="H2098" s="105"/>
      <c r="I2098" s="104"/>
      <c r="J2098" s="104"/>
    </row>
    <row r="2099" spans="1:10" ht="18.75" customHeight="1" x14ac:dyDescent="0.25">
      <c r="A2099" s="21"/>
      <c r="B2099" s="105"/>
      <c r="C2099" s="105"/>
      <c r="D2099" s="111" t="s">
        <v>0</v>
      </c>
      <c r="E2099" s="111"/>
      <c r="F2099" s="112" t="s">
        <v>1662</v>
      </c>
      <c r="G2099" s="105"/>
      <c r="H2099" s="105"/>
      <c r="I2099" s="104"/>
      <c r="J2099" s="104"/>
    </row>
    <row r="2100" spans="1:10" ht="18.75" customHeight="1" x14ac:dyDescent="0.25">
      <c r="A2100" s="21"/>
      <c r="B2100" s="105"/>
      <c r="C2100" s="105"/>
      <c r="D2100" s="105"/>
      <c r="E2100" s="105"/>
      <c r="F2100" s="106"/>
      <c r="G2100" s="105"/>
      <c r="H2100" s="105"/>
      <c r="I2100" s="104"/>
      <c r="J2100" s="104"/>
    </row>
    <row r="2101" spans="1:10" ht="18.75" customHeight="1" x14ac:dyDescent="0.25">
      <c r="A2101" s="21"/>
      <c r="B2101" s="105"/>
      <c r="C2101" s="105"/>
      <c r="D2101" s="105"/>
      <c r="E2101" s="105"/>
      <c r="F2101" s="106"/>
      <c r="G2101" s="105"/>
      <c r="H2101" s="105"/>
      <c r="I2101" s="104"/>
      <c r="J2101" s="104"/>
    </row>
    <row r="2102" spans="1:10" ht="18.75" customHeight="1" x14ac:dyDescent="0.25">
      <c r="A2102" s="21"/>
      <c r="B2102" s="105"/>
      <c r="C2102" s="105"/>
      <c r="D2102" s="105"/>
      <c r="E2102" s="105"/>
      <c r="F2102" s="106"/>
      <c r="G2102" s="105"/>
      <c r="H2102" s="105"/>
      <c r="I2102" s="104"/>
      <c r="J2102" s="104"/>
    </row>
    <row r="2103" spans="1:10" ht="18.75" customHeight="1" x14ac:dyDescent="0.25">
      <c r="A2103" s="21"/>
      <c r="B2103" s="105"/>
      <c r="C2103" s="105"/>
      <c r="D2103" s="105"/>
      <c r="E2103" s="105"/>
      <c r="F2103" s="106"/>
      <c r="G2103" s="105"/>
      <c r="H2103" s="105"/>
      <c r="I2103" s="104"/>
      <c r="J2103" s="104"/>
    </row>
    <row r="2104" spans="1:10" ht="18.75" customHeight="1" x14ac:dyDescent="0.25">
      <c r="A2104" s="21"/>
      <c r="B2104" s="105"/>
      <c r="C2104" s="105"/>
      <c r="D2104" s="105"/>
      <c r="E2104" s="105"/>
      <c r="F2104" s="106"/>
      <c r="G2104" s="105"/>
      <c r="H2104" s="105"/>
      <c r="I2104" s="104"/>
      <c r="J2104" s="104"/>
    </row>
    <row r="2105" spans="1:10" ht="18.75" customHeight="1" x14ac:dyDescent="0.25">
      <c r="A2105" s="21"/>
      <c r="B2105" s="105"/>
      <c r="C2105" s="105"/>
      <c r="D2105" s="105"/>
      <c r="E2105" s="105"/>
      <c r="F2105" s="106"/>
      <c r="G2105" s="105"/>
      <c r="H2105" s="105"/>
      <c r="I2105" s="104"/>
      <c r="J2105" s="104"/>
    </row>
    <row r="2106" spans="1:10" ht="18.75" customHeight="1" x14ac:dyDescent="0.25">
      <c r="A2106" s="21"/>
      <c r="B2106" s="105"/>
      <c r="C2106" s="105"/>
      <c r="D2106" s="105"/>
      <c r="E2106" s="105"/>
      <c r="F2106" s="106"/>
      <c r="G2106" s="105"/>
      <c r="H2106" s="105"/>
      <c r="I2106" s="104"/>
      <c r="J2106" s="104"/>
    </row>
    <row r="2107" spans="1:10" ht="18.75" customHeight="1" x14ac:dyDescent="0.25">
      <c r="A2107" s="21"/>
      <c r="B2107" s="105"/>
      <c r="C2107" s="105"/>
      <c r="D2107" s="105"/>
      <c r="E2107" s="105"/>
      <c r="F2107" s="106"/>
      <c r="G2107" s="105"/>
      <c r="H2107" s="105"/>
      <c r="I2107" s="104"/>
      <c r="J2107" s="104"/>
    </row>
    <row r="2108" spans="1:10" ht="18.75" customHeight="1" x14ac:dyDescent="0.25">
      <c r="A2108" s="21"/>
      <c r="B2108" s="105"/>
      <c r="C2108" s="105"/>
      <c r="D2108" s="105"/>
      <c r="E2108" s="105"/>
      <c r="F2108" s="106"/>
      <c r="G2108" s="105"/>
      <c r="H2108" s="105"/>
      <c r="I2108" s="104"/>
      <c r="J2108" s="104"/>
    </row>
    <row r="2109" spans="1:10" ht="18.75" customHeight="1" x14ac:dyDescent="0.25">
      <c r="A2109" s="21"/>
      <c r="B2109" s="105"/>
      <c r="C2109" s="105"/>
      <c r="D2109" s="105"/>
      <c r="E2109" s="105"/>
      <c r="F2109" s="106"/>
      <c r="G2109" s="105"/>
      <c r="H2109" s="105"/>
      <c r="I2109" s="104"/>
      <c r="J2109" s="104"/>
    </row>
  </sheetData>
  <autoFilter ref="A3:J2066" xr:uid="{00000000-0009-0000-0000-000003000000}"/>
  <mergeCells count="26">
    <mergeCell ref="B2071:H2071"/>
    <mergeCell ref="B2072:H2072"/>
    <mergeCell ref="B2073:H2073"/>
    <mergeCell ref="B2074:H2074"/>
    <mergeCell ref="F1:F2"/>
    <mergeCell ref="H1:J1"/>
    <mergeCell ref="B1:B2"/>
    <mergeCell ref="C1:C2"/>
    <mergeCell ref="D1:D2"/>
    <mergeCell ref="E1:E2"/>
    <mergeCell ref="A1:A2"/>
    <mergeCell ref="B2088:H2088"/>
    <mergeCell ref="B2089:H2089"/>
    <mergeCell ref="B2077:H2077"/>
    <mergeCell ref="B2078:H2078"/>
    <mergeCell ref="B2079:H2079"/>
    <mergeCell ref="B2080:H2080"/>
    <mergeCell ref="B2081:H2081"/>
    <mergeCell ref="B2082:H2082"/>
    <mergeCell ref="B2083:H2083"/>
    <mergeCell ref="B2075:H2075"/>
    <mergeCell ref="B2076:H2076"/>
    <mergeCell ref="B2084:H2084"/>
    <mergeCell ref="B2085:H2085"/>
    <mergeCell ref="B2087:H2087"/>
    <mergeCell ref="B2070:H2070"/>
  </mergeCells>
  <conditionalFormatting sqref="D2065:D2066">
    <cfRule type="cellIs" dxfId="15" priority="1" operator="equal">
      <formula>0</formula>
    </cfRule>
  </conditionalFormatting>
  <conditionalFormatting sqref="F1:F2">
    <cfRule type="cellIs" dxfId="14" priority="2" operator="lessThan">
      <formula>0</formula>
    </cfRule>
  </conditionalFormatting>
  <dataValidations count="1">
    <dataValidation type="list" allowBlank="1" showDropDown="1" showErrorMessage="1" sqref="C1 C3:C2069 C2086 C2090:C2109" xr:uid="{00000000-0002-0000-0300-000000000000}">
      <formula1>#REF!</formula1>
    </dataValidation>
  </dataValidations>
  <pageMargins left="0.57756363895651475" right="0.39370588055535699" top="0.78740157480314954" bottom="0.78740157480314954" header="0" footer="0"/>
  <pageSetup paperSize="9" fitToHeight="0" orientation="portrait"/>
  <headerFooter>
    <oddHeader>&amp;RПриложение №1</oddHeader>
    <oddFooter>&amp;L&amp;D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showGridLines="0" workbookViewId="0"/>
  </sheetViews>
  <sheetFormatPr defaultColWidth="14.42578125" defaultRowHeight="15" customHeight="1" x14ac:dyDescent="0.25"/>
  <cols>
    <col min="1" max="1" width="2" customWidth="1"/>
    <col min="2" max="2" width="5.42578125" customWidth="1"/>
    <col min="3" max="3" width="64.7109375" customWidth="1"/>
    <col min="4" max="4" width="9.42578125" customWidth="1"/>
    <col min="5" max="5" width="18.7109375" customWidth="1"/>
    <col min="6" max="6" width="11.140625" customWidth="1"/>
    <col min="7" max="7" width="10.7109375" customWidth="1"/>
    <col min="8" max="26" width="7.7109375" customWidth="1"/>
  </cols>
  <sheetData>
    <row r="1" spans="1:26" x14ac:dyDescent="0.25">
      <c r="A1" s="1"/>
      <c r="B1" s="115"/>
      <c r="C1" s="7"/>
      <c r="D1" s="4"/>
      <c r="E1" s="4"/>
      <c r="F1" s="20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25">
      <c r="A2" s="14"/>
      <c r="B2" s="418" t="e">
        <f>"Приложение №1 к договору № "&amp;#REF!</f>
        <v>#REF!</v>
      </c>
      <c r="C2" s="401"/>
      <c r="D2" s="120"/>
      <c r="E2" s="120"/>
      <c r="F2" s="121"/>
      <c r="G2" s="122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5">
      <c r="A3" s="14"/>
      <c r="B3" s="419" t="e">
        <f>"Заказчик:  "&amp;#REF!</f>
        <v>#REF!</v>
      </c>
      <c r="C3" s="401"/>
      <c r="D3" s="123"/>
      <c r="E3" s="123"/>
      <c r="F3" s="124"/>
      <c r="G3" s="125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5">
      <c r="A4" s="14"/>
      <c r="B4" s="420" t="e">
        <f>"Адрес:  "&amp;#REF!</f>
        <v>#REF!</v>
      </c>
      <c r="C4" s="401"/>
      <c r="D4" s="126" t="s">
        <v>1707</v>
      </c>
      <c r="E4" s="126"/>
      <c r="F4" s="124"/>
      <c r="G4" s="125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5">
      <c r="A5" s="14"/>
      <c r="B5" s="421" t="e">
        <f>"Телефон заказчика:  "&amp;#REF!</f>
        <v>#REF!</v>
      </c>
      <c r="C5" s="401"/>
      <c r="D5" s="422" t="s">
        <v>1708</v>
      </c>
      <c r="E5" s="400"/>
      <c r="F5" s="400"/>
      <c r="G5" s="399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5">
      <c r="A6" s="14"/>
      <c r="B6" s="419" t="e">
        <f>"Элетронная почта:  "&amp;#REF!</f>
        <v>#REF!</v>
      </c>
      <c r="C6" s="401"/>
      <c r="D6" s="423" t="s">
        <v>1709</v>
      </c>
      <c r="E6" s="400"/>
      <c r="F6" s="400"/>
      <c r="G6" s="399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5">
      <c r="A7" s="14"/>
      <c r="B7" s="419" t="e">
        <f>"Начало работ:  "&amp;#REF!</f>
        <v>#REF!</v>
      </c>
      <c r="C7" s="401"/>
      <c r="D7" s="422"/>
      <c r="E7" s="400"/>
      <c r="F7" s="400"/>
      <c r="G7" s="399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5">
      <c r="A8" s="14"/>
      <c r="B8" s="419" t="e">
        <f>"Окончание работ:  "&amp;#REF!</f>
        <v>#REF!</v>
      </c>
      <c r="C8" s="401"/>
      <c r="D8" s="422"/>
      <c r="E8" s="400"/>
      <c r="F8" s="400"/>
      <c r="G8" s="399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1" customHeight="1" x14ac:dyDescent="0.25">
      <c r="A9" s="14"/>
      <c r="B9" s="424" t="s">
        <v>1710</v>
      </c>
      <c r="C9" s="401"/>
      <c r="D9" s="401"/>
      <c r="E9" s="401"/>
      <c r="F9" s="401"/>
      <c r="G9" s="401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8" customHeight="1" x14ac:dyDescent="0.25">
      <c r="A10" s="113"/>
      <c r="B10" s="127" t="e">
        <f>#REF!</f>
        <v>#REF!</v>
      </c>
      <c r="C10" s="128" t="e">
        <f>#REF!</f>
        <v>#REF!</v>
      </c>
      <c r="D10" s="129" t="e">
        <f>#REF!</f>
        <v>#REF!</v>
      </c>
      <c r="E10" s="129" t="e">
        <f>#REF!</f>
        <v>#REF!</v>
      </c>
      <c r="F10" s="130" t="e">
        <f>#REF!</f>
        <v>#REF!</v>
      </c>
      <c r="G10" s="131" t="e">
        <f>#REF!</f>
        <v>#REF!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13"/>
      <c r="B11" s="132"/>
      <c r="C11" s="133" t="e">
        <f>#REF!</f>
        <v>#REF!</v>
      </c>
      <c r="D11" s="134"/>
      <c r="E11" s="134"/>
      <c r="F11" s="135"/>
      <c r="G11" s="136" t="e">
        <f>#REF!</f>
        <v>#REF!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13"/>
      <c r="B12" s="137" t="e">
        <f>#REF!</f>
        <v>#REF!</v>
      </c>
      <c r="C12" s="138" t="e">
        <f>#REF!</f>
        <v>#REF!</v>
      </c>
      <c r="D12" s="139" t="e">
        <f>#REF!</f>
        <v>#REF!</v>
      </c>
      <c r="E12" s="139" t="e">
        <f>#REF!</f>
        <v>#REF!</v>
      </c>
      <c r="F12" s="140" t="e">
        <f>#REF!</f>
        <v>#REF!</v>
      </c>
      <c r="G12" s="141" t="e">
        <f>#REF!</f>
        <v>#REF!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13"/>
      <c r="B13" s="137" t="e">
        <f>#REF!</f>
        <v>#REF!</v>
      </c>
      <c r="C13" s="138" t="e">
        <f>#REF!</f>
        <v>#REF!</v>
      </c>
      <c r="D13" s="139" t="e">
        <f>#REF!</f>
        <v>#REF!</v>
      </c>
      <c r="E13" s="139" t="e">
        <f>#REF!</f>
        <v>#REF!</v>
      </c>
      <c r="F13" s="140" t="e">
        <f>#REF!</f>
        <v>#REF!</v>
      </c>
      <c r="G13" s="141" t="e">
        <f>#REF!</f>
        <v>#REF!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13"/>
      <c r="B14" s="137" t="e">
        <f>#REF!</f>
        <v>#REF!</v>
      </c>
      <c r="C14" s="138" t="e">
        <f>#REF!</f>
        <v>#REF!</v>
      </c>
      <c r="D14" s="139" t="e">
        <f>#REF!</f>
        <v>#REF!</v>
      </c>
      <c r="E14" s="139" t="e">
        <f>#REF!</f>
        <v>#REF!</v>
      </c>
      <c r="F14" s="140" t="e">
        <f>#REF!</f>
        <v>#REF!</v>
      </c>
      <c r="G14" s="141" t="e">
        <f>#REF!</f>
        <v>#REF!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13"/>
      <c r="B15" s="137" t="e">
        <f>#REF!</f>
        <v>#REF!</v>
      </c>
      <c r="C15" s="138" t="e">
        <f>#REF!</f>
        <v>#REF!</v>
      </c>
      <c r="D15" s="139" t="e">
        <f>#REF!</f>
        <v>#REF!</v>
      </c>
      <c r="E15" s="139" t="e">
        <f>#REF!</f>
        <v>#REF!</v>
      </c>
      <c r="F15" s="140" t="e">
        <f>#REF!</f>
        <v>#REF!</v>
      </c>
      <c r="G15" s="141" t="e">
        <f>#REF!</f>
        <v>#REF!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13"/>
      <c r="B16" s="137" t="e">
        <f>#REF!</f>
        <v>#REF!</v>
      </c>
      <c r="C16" s="138" t="e">
        <f>#REF!</f>
        <v>#REF!</v>
      </c>
      <c r="D16" s="139" t="e">
        <f>#REF!</f>
        <v>#REF!</v>
      </c>
      <c r="E16" s="139" t="e">
        <f>#REF!</f>
        <v>#REF!</v>
      </c>
      <c r="F16" s="140" t="e">
        <f>#REF!</f>
        <v>#REF!</v>
      </c>
      <c r="G16" s="141" t="e">
        <f>#REF!</f>
        <v>#REF!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13"/>
      <c r="B17" s="137" t="e">
        <f>#REF!</f>
        <v>#REF!</v>
      </c>
      <c r="C17" s="138" t="e">
        <f>#REF!</f>
        <v>#REF!</v>
      </c>
      <c r="D17" s="139" t="e">
        <f>#REF!</f>
        <v>#REF!</v>
      </c>
      <c r="E17" s="139" t="e">
        <f>#REF!</f>
        <v>#REF!</v>
      </c>
      <c r="F17" s="140" t="e">
        <f>#REF!</f>
        <v>#REF!</v>
      </c>
      <c r="G17" s="141" t="e">
        <f>#REF!</f>
        <v>#REF!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13"/>
      <c r="B18" s="137" t="e">
        <f>#REF!</f>
        <v>#REF!</v>
      </c>
      <c r="C18" s="138" t="e">
        <f>#REF!</f>
        <v>#REF!</v>
      </c>
      <c r="D18" s="139" t="e">
        <f>#REF!</f>
        <v>#REF!</v>
      </c>
      <c r="E18" s="139" t="e">
        <f>#REF!</f>
        <v>#REF!</v>
      </c>
      <c r="F18" s="140" t="e">
        <f>#REF!</f>
        <v>#REF!</v>
      </c>
      <c r="G18" s="141" t="e">
        <f>#REF!</f>
        <v>#REF!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13"/>
      <c r="B19" s="137" t="e">
        <f>#REF!</f>
        <v>#REF!</v>
      </c>
      <c r="C19" s="138" t="e">
        <f>#REF!</f>
        <v>#REF!</v>
      </c>
      <c r="D19" s="139" t="e">
        <f>#REF!</f>
        <v>#REF!</v>
      </c>
      <c r="E19" s="139" t="e">
        <f>#REF!</f>
        <v>#REF!</v>
      </c>
      <c r="F19" s="140" t="e">
        <f>#REF!</f>
        <v>#REF!</v>
      </c>
      <c r="G19" s="141" t="e">
        <f>#REF!</f>
        <v>#REF!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13"/>
      <c r="B20" s="137" t="e">
        <f>#REF!</f>
        <v>#REF!</v>
      </c>
      <c r="C20" s="138" t="e">
        <f>#REF!</f>
        <v>#REF!</v>
      </c>
      <c r="D20" s="139" t="e">
        <f>#REF!</f>
        <v>#REF!</v>
      </c>
      <c r="E20" s="139" t="e">
        <f>#REF!</f>
        <v>#REF!</v>
      </c>
      <c r="F20" s="140" t="e">
        <f>#REF!</f>
        <v>#REF!</v>
      </c>
      <c r="G20" s="141" t="e">
        <f>#REF!</f>
        <v>#REF!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13"/>
      <c r="B21" s="137" t="e">
        <f>#REF!</f>
        <v>#REF!</v>
      </c>
      <c r="C21" s="138" t="e">
        <f>#REF!</f>
        <v>#REF!</v>
      </c>
      <c r="D21" s="139" t="e">
        <f>#REF!</f>
        <v>#REF!</v>
      </c>
      <c r="E21" s="139" t="e">
        <f>#REF!</f>
        <v>#REF!</v>
      </c>
      <c r="F21" s="140" t="e">
        <f>#REF!</f>
        <v>#REF!</v>
      </c>
      <c r="G21" s="141" t="e">
        <f>#REF!</f>
        <v>#REF!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13"/>
      <c r="B22" s="137" t="e">
        <f>#REF!</f>
        <v>#REF!</v>
      </c>
      <c r="C22" s="138" t="e">
        <f>#REF!</f>
        <v>#REF!</v>
      </c>
      <c r="D22" s="139" t="e">
        <f>#REF!</f>
        <v>#REF!</v>
      </c>
      <c r="E22" s="139" t="e">
        <f>#REF!</f>
        <v>#REF!</v>
      </c>
      <c r="F22" s="140" t="e">
        <f>#REF!</f>
        <v>#REF!</v>
      </c>
      <c r="G22" s="141" t="e">
        <f>#REF!</f>
        <v>#REF!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13"/>
      <c r="B23" s="137" t="e">
        <f>#REF!</f>
        <v>#REF!</v>
      </c>
      <c r="C23" s="138" t="e">
        <f>#REF!</f>
        <v>#REF!</v>
      </c>
      <c r="D23" s="139" t="e">
        <f>#REF!</f>
        <v>#REF!</v>
      </c>
      <c r="E23" s="139" t="e">
        <f>#REF!</f>
        <v>#REF!</v>
      </c>
      <c r="F23" s="140" t="e">
        <f>#REF!</f>
        <v>#REF!</v>
      </c>
      <c r="G23" s="141" t="e">
        <f>#REF!</f>
        <v>#REF!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13"/>
      <c r="B24" s="142"/>
      <c r="C24" s="143" t="e">
        <f>#REF!</f>
        <v>#REF!</v>
      </c>
      <c r="D24" s="144"/>
      <c r="E24" s="144"/>
      <c r="F24" s="145"/>
      <c r="G24" s="146" t="e">
        <f>#REF!</f>
        <v>#REF!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13"/>
      <c r="B25" s="132"/>
      <c r="C25" s="133" t="e">
        <f>#REF!</f>
        <v>#REF!</v>
      </c>
      <c r="D25" s="147"/>
      <c r="E25" s="147"/>
      <c r="F25" s="148"/>
      <c r="G25" s="149" t="e">
        <f>#REF!</f>
        <v>#REF!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13"/>
      <c r="B26" s="137" t="e">
        <f>#REF!</f>
        <v>#REF!</v>
      </c>
      <c r="C26" s="150" t="e">
        <f>#REF!</f>
        <v>#REF!</v>
      </c>
      <c r="D26" s="139" t="e">
        <f>#REF!</f>
        <v>#REF!</v>
      </c>
      <c r="E26" s="139" t="e">
        <f>#REF!</f>
        <v>#REF!</v>
      </c>
      <c r="F26" s="140" t="e">
        <f>#REF!</f>
        <v>#REF!</v>
      </c>
      <c r="G26" s="141" t="e">
        <f>#REF!</f>
        <v>#REF!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13"/>
      <c r="B27" s="137" t="e">
        <f>#REF!</f>
        <v>#REF!</v>
      </c>
      <c r="C27" s="150" t="e">
        <f>#REF!</f>
        <v>#REF!</v>
      </c>
      <c r="D27" s="139" t="e">
        <f>#REF!</f>
        <v>#REF!</v>
      </c>
      <c r="E27" s="139" t="e">
        <f>#REF!</f>
        <v>#REF!</v>
      </c>
      <c r="F27" s="140" t="e">
        <f>#REF!</f>
        <v>#REF!</v>
      </c>
      <c r="G27" s="141" t="e">
        <f>#REF!</f>
        <v>#REF!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13"/>
      <c r="B28" s="137" t="e">
        <f>#REF!</f>
        <v>#REF!</v>
      </c>
      <c r="C28" s="150" t="e">
        <f>#REF!</f>
        <v>#REF!</v>
      </c>
      <c r="D28" s="139" t="e">
        <f>#REF!</f>
        <v>#REF!</v>
      </c>
      <c r="E28" s="139" t="e">
        <f>#REF!</f>
        <v>#REF!</v>
      </c>
      <c r="F28" s="140" t="e">
        <f>#REF!</f>
        <v>#REF!</v>
      </c>
      <c r="G28" s="141" t="e">
        <f>#REF!</f>
        <v>#REF!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13"/>
      <c r="B29" s="137" t="e">
        <f>#REF!</f>
        <v>#REF!</v>
      </c>
      <c r="C29" s="150" t="e">
        <f>#REF!</f>
        <v>#REF!</v>
      </c>
      <c r="D29" s="139" t="e">
        <f>#REF!</f>
        <v>#REF!</v>
      </c>
      <c r="E29" s="139" t="e">
        <f>#REF!</f>
        <v>#REF!</v>
      </c>
      <c r="F29" s="140" t="e">
        <f>#REF!</f>
        <v>#REF!</v>
      </c>
      <c r="G29" s="141" t="e">
        <f>#REF!</f>
        <v>#REF!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13"/>
      <c r="B30" s="137" t="e">
        <f>#REF!</f>
        <v>#REF!</v>
      </c>
      <c r="C30" s="150" t="e">
        <f>#REF!</f>
        <v>#REF!</v>
      </c>
      <c r="D30" s="139" t="e">
        <f>#REF!</f>
        <v>#REF!</v>
      </c>
      <c r="E30" s="139" t="e">
        <f>#REF!</f>
        <v>#REF!</v>
      </c>
      <c r="F30" s="140" t="e">
        <f>#REF!</f>
        <v>#REF!</v>
      </c>
      <c r="G30" s="141" t="e">
        <f>#REF!</f>
        <v>#REF!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13"/>
      <c r="B31" s="137" t="e">
        <f>#REF!</f>
        <v>#REF!</v>
      </c>
      <c r="C31" s="150" t="e">
        <f>#REF!</f>
        <v>#REF!</v>
      </c>
      <c r="D31" s="139" t="e">
        <f>#REF!</f>
        <v>#REF!</v>
      </c>
      <c r="E31" s="139" t="e">
        <f>#REF!</f>
        <v>#REF!</v>
      </c>
      <c r="F31" s="140" t="e">
        <f>#REF!</f>
        <v>#REF!</v>
      </c>
      <c r="G31" s="141" t="e">
        <f>#REF!</f>
        <v>#REF!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13"/>
      <c r="B32" s="137" t="e">
        <f>#REF!</f>
        <v>#REF!</v>
      </c>
      <c r="C32" s="150" t="e">
        <f>#REF!</f>
        <v>#REF!</v>
      </c>
      <c r="D32" s="139" t="e">
        <f>#REF!</f>
        <v>#REF!</v>
      </c>
      <c r="E32" s="139" t="e">
        <f>#REF!</f>
        <v>#REF!</v>
      </c>
      <c r="F32" s="140" t="e">
        <f>#REF!</f>
        <v>#REF!</v>
      </c>
      <c r="G32" s="141" t="e">
        <f>#REF!</f>
        <v>#REF!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13"/>
      <c r="B33" s="137" t="e">
        <f>#REF!</f>
        <v>#REF!</v>
      </c>
      <c r="C33" s="150" t="e">
        <f>#REF!</f>
        <v>#REF!</v>
      </c>
      <c r="D33" s="139" t="e">
        <f>#REF!</f>
        <v>#REF!</v>
      </c>
      <c r="E33" s="139" t="e">
        <f>#REF!</f>
        <v>#REF!</v>
      </c>
      <c r="F33" s="140" t="e">
        <f>#REF!</f>
        <v>#REF!</v>
      </c>
      <c r="G33" s="141" t="e">
        <f>#REF!</f>
        <v>#REF!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13"/>
      <c r="B34" s="137" t="e">
        <f>#REF!</f>
        <v>#REF!</v>
      </c>
      <c r="C34" s="150" t="e">
        <f>#REF!</f>
        <v>#REF!</v>
      </c>
      <c r="D34" s="139" t="e">
        <f>#REF!</f>
        <v>#REF!</v>
      </c>
      <c r="E34" s="139" t="e">
        <f>#REF!</f>
        <v>#REF!</v>
      </c>
      <c r="F34" s="140" t="e">
        <f>#REF!</f>
        <v>#REF!</v>
      </c>
      <c r="G34" s="141" t="e">
        <f>#REF!</f>
        <v>#REF!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13"/>
      <c r="B35" s="137" t="e">
        <f>#REF!</f>
        <v>#REF!</v>
      </c>
      <c r="C35" s="150" t="e">
        <f>#REF!</f>
        <v>#REF!</v>
      </c>
      <c r="D35" s="139" t="e">
        <f>#REF!</f>
        <v>#REF!</v>
      </c>
      <c r="E35" s="139" t="e">
        <f>#REF!</f>
        <v>#REF!</v>
      </c>
      <c r="F35" s="140" t="e">
        <f>#REF!</f>
        <v>#REF!</v>
      </c>
      <c r="G35" s="141" t="e">
        <f>#REF!</f>
        <v>#REF!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13"/>
      <c r="B36" s="137" t="e">
        <f>#REF!</f>
        <v>#REF!</v>
      </c>
      <c r="C36" s="150" t="e">
        <f>#REF!</f>
        <v>#REF!</v>
      </c>
      <c r="D36" s="139" t="e">
        <f>#REF!</f>
        <v>#REF!</v>
      </c>
      <c r="E36" s="139" t="e">
        <f>#REF!</f>
        <v>#REF!</v>
      </c>
      <c r="F36" s="140" t="e">
        <f>#REF!</f>
        <v>#REF!</v>
      </c>
      <c r="G36" s="141" t="e">
        <f>#REF!</f>
        <v>#REF!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13"/>
      <c r="B37" s="137" t="e">
        <f>#REF!</f>
        <v>#REF!</v>
      </c>
      <c r="C37" s="150" t="e">
        <f>#REF!</f>
        <v>#REF!</v>
      </c>
      <c r="D37" s="139" t="e">
        <f>#REF!</f>
        <v>#REF!</v>
      </c>
      <c r="E37" s="139" t="e">
        <f>#REF!</f>
        <v>#REF!</v>
      </c>
      <c r="F37" s="140" t="e">
        <f>#REF!</f>
        <v>#REF!</v>
      </c>
      <c r="G37" s="141" t="e">
        <f>#REF!</f>
        <v>#REF!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13"/>
      <c r="B38" s="137" t="e">
        <f>#REF!</f>
        <v>#REF!</v>
      </c>
      <c r="C38" s="150" t="e">
        <f>#REF!</f>
        <v>#REF!</v>
      </c>
      <c r="D38" s="139" t="e">
        <f>#REF!</f>
        <v>#REF!</v>
      </c>
      <c r="E38" s="139" t="e">
        <f>#REF!</f>
        <v>#REF!</v>
      </c>
      <c r="F38" s="140" t="e">
        <f>#REF!</f>
        <v>#REF!</v>
      </c>
      <c r="G38" s="141" t="e">
        <f>#REF!</f>
        <v>#REF!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13"/>
      <c r="B39" s="137" t="e">
        <f>#REF!</f>
        <v>#REF!</v>
      </c>
      <c r="C39" s="150" t="e">
        <f>#REF!</f>
        <v>#REF!</v>
      </c>
      <c r="D39" s="139" t="e">
        <f>#REF!</f>
        <v>#REF!</v>
      </c>
      <c r="E39" s="139" t="e">
        <f>#REF!</f>
        <v>#REF!</v>
      </c>
      <c r="F39" s="140" t="e">
        <f>#REF!</f>
        <v>#REF!</v>
      </c>
      <c r="G39" s="141" t="e">
        <f>#REF!</f>
        <v>#REF!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13"/>
      <c r="B40" s="137" t="e">
        <f>#REF!</f>
        <v>#REF!</v>
      </c>
      <c r="C40" s="150" t="e">
        <f>#REF!</f>
        <v>#REF!</v>
      </c>
      <c r="D40" s="139" t="e">
        <f>#REF!</f>
        <v>#REF!</v>
      </c>
      <c r="E40" s="139" t="e">
        <f>#REF!</f>
        <v>#REF!</v>
      </c>
      <c r="F40" s="140" t="e">
        <f>#REF!</f>
        <v>#REF!</v>
      </c>
      <c r="G40" s="141" t="e">
        <f>#REF!</f>
        <v>#REF!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13"/>
      <c r="B41" s="137" t="e">
        <f>#REF!</f>
        <v>#REF!</v>
      </c>
      <c r="C41" s="150" t="e">
        <f>#REF!</f>
        <v>#REF!</v>
      </c>
      <c r="D41" s="139" t="e">
        <f>#REF!</f>
        <v>#REF!</v>
      </c>
      <c r="E41" s="139" t="e">
        <f>#REF!</f>
        <v>#REF!</v>
      </c>
      <c r="F41" s="140" t="e">
        <f>#REF!</f>
        <v>#REF!</v>
      </c>
      <c r="G41" s="141" t="e">
        <f>#REF!</f>
        <v>#REF!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13"/>
      <c r="B42" s="151" t="e">
        <f>#REF!</f>
        <v>#REF!</v>
      </c>
      <c r="C42" s="152" t="e">
        <f>#REF!</f>
        <v>#REF!</v>
      </c>
      <c r="D42" s="153" t="e">
        <f>#REF!</f>
        <v>#REF!</v>
      </c>
      <c r="E42" s="153" t="e">
        <f>#REF!</f>
        <v>#REF!</v>
      </c>
      <c r="F42" s="140" t="e">
        <f>#REF!</f>
        <v>#REF!</v>
      </c>
      <c r="G42" s="154" t="e">
        <f>#REF!</f>
        <v>#REF!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x14ac:dyDescent="0.25">
      <c r="A43" s="113"/>
      <c r="B43" s="151" t="e">
        <f>#REF!</f>
        <v>#REF!</v>
      </c>
      <c r="C43" s="152" t="e">
        <f>#REF!</f>
        <v>#REF!</v>
      </c>
      <c r="D43" s="153" t="e">
        <f>#REF!</f>
        <v>#REF!</v>
      </c>
      <c r="E43" s="153" t="e">
        <f>#REF!</f>
        <v>#REF!</v>
      </c>
      <c r="F43" s="140" t="e">
        <f>#REF!</f>
        <v>#REF!</v>
      </c>
      <c r="G43" s="154" t="e">
        <f>#REF!</f>
        <v>#REF!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13"/>
      <c r="B44" s="142"/>
      <c r="C44" s="143" t="e">
        <f>#REF!</f>
        <v>#REF!</v>
      </c>
      <c r="D44" s="155"/>
      <c r="E44" s="155"/>
      <c r="F44" s="156"/>
      <c r="G44" s="146" t="e">
        <f>#REF!</f>
        <v>#REF!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13"/>
      <c r="B45" s="132"/>
      <c r="C45" s="133" t="e">
        <f>#REF!</f>
        <v>#REF!</v>
      </c>
      <c r="D45" s="147"/>
      <c r="E45" s="147"/>
      <c r="F45" s="148"/>
      <c r="G45" s="149" t="e">
        <f>#REF!</f>
        <v>#REF!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13"/>
      <c r="B46" s="137" t="e">
        <f>#REF!</f>
        <v>#REF!</v>
      </c>
      <c r="C46" s="138" t="e">
        <f>#REF!</f>
        <v>#REF!</v>
      </c>
      <c r="D46" s="139" t="e">
        <f>#REF!</f>
        <v>#REF!</v>
      </c>
      <c r="E46" s="139" t="e">
        <f>#REF!</f>
        <v>#REF!</v>
      </c>
      <c r="F46" s="140" t="e">
        <f>#REF!</f>
        <v>#REF!</v>
      </c>
      <c r="G46" s="141" t="e">
        <f>#REF!</f>
        <v>#REF!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13"/>
      <c r="B47" s="137" t="e">
        <f>#REF!</f>
        <v>#REF!</v>
      </c>
      <c r="C47" s="138" t="e">
        <f>#REF!</f>
        <v>#REF!</v>
      </c>
      <c r="D47" s="139" t="e">
        <f>#REF!</f>
        <v>#REF!</v>
      </c>
      <c r="E47" s="139" t="e">
        <f>#REF!</f>
        <v>#REF!</v>
      </c>
      <c r="F47" s="140" t="e">
        <f>#REF!</f>
        <v>#REF!</v>
      </c>
      <c r="G47" s="141" t="e">
        <f>#REF!</f>
        <v>#REF!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13"/>
      <c r="B48" s="137" t="e">
        <f>#REF!</f>
        <v>#REF!</v>
      </c>
      <c r="C48" s="138" t="e">
        <f>#REF!</f>
        <v>#REF!</v>
      </c>
      <c r="D48" s="139" t="e">
        <f>#REF!</f>
        <v>#REF!</v>
      </c>
      <c r="E48" s="139" t="e">
        <f>#REF!</f>
        <v>#REF!</v>
      </c>
      <c r="F48" s="140" t="e">
        <f>#REF!</f>
        <v>#REF!</v>
      </c>
      <c r="G48" s="141" t="e">
        <f>#REF!</f>
        <v>#REF!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13"/>
      <c r="B49" s="137" t="e">
        <f>#REF!</f>
        <v>#REF!</v>
      </c>
      <c r="C49" s="138" t="e">
        <f>#REF!</f>
        <v>#REF!</v>
      </c>
      <c r="D49" s="139" t="e">
        <f>#REF!</f>
        <v>#REF!</v>
      </c>
      <c r="E49" s="139" t="e">
        <f>#REF!</f>
        <v>#REF!</v>
      </c>
      <c r="F49" s="140" t="e">
        <f>#REF!</f>
        <v>#REF!</v>
      </c>
      <c r="G49" s="141" t="e">
        <f>#REF!</f>
        <v>#REF!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13"/>
      <c r="B50" s="137" t="e">
        <f>#REF!</f>
        <v>#REF!</v>
      </c>
      <c r="C50" s="138" t="e">
        <f>#REF!</f>
        <v>#REF!</v>
      </c>
      <c r="D50" s="139" t="e">
        <f>#REF!</f>
        <v>#REF!</v>
      </c>
      <c r="E50" s="139" t="e">
        <f>#REF!</f>
        <v>#REF!</v>
      </c>
      <c r="F50" s="140" t="e">
        <f>#REF!</f>
        <v>#REF!</v>
      </c>
      <c r="G50" s="141" t="e">
        <f>#REF!</f>
        <v>#REF!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13"/>
      <c r="B51" s="137" t="e">
        <f>#REF!</f>
        <v>#REF!</v>
      </c>
      <c r="C51" s="138" t="e">
        <f>#REF!</f>
        <v>#REF!</v>
      </c>
      <c r="D51" s="139" t="e">
        <f>#REF!</f>
        <v>#REF!</v>
      </c>
      <c r="E51" s="139" t="e">
        <f>#REF!</f>
        <v>#REF!</v>
      </c>
      <c r="F51" s="140" t="e">
        <f>#REF!</f>
        <v>#REF!</v>
      </c>
      <c r="G51" s="141" t="e">
        <f>#REF!</f>
        <v>#REF!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13"/>
      <c r="B52" s="137" t="e">
        <f>#REF!</f>
        <v>#REF!</v>
      </c>
      <c r="C52" s="138" t="e">
        <f>#REF!</f>
        <v>#REF!</v>
      </c>
      <c r="D52" s="139" t="e">
        <f>#REF!</f>
        <v>#REF!</v>
      </c>
      <c r="E52" s="139" t="e">
        <f>#REF!</f>
        <v>#REF!</v>
      </c>
      <c r="F52" s="140" t="e">
        <f>#REF!</f>
        <v>#REF!</v>
      </c>
      <c r="G52" s="141" t="e">
        <f>#REF!</f>
        <v>#REF!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13"/>
      <c r="B53" s="137" t="e">
        <f>#REF!</f>
        <v>#REF!</v>
      </c>
      <c r="C53" s="138" t="e">
        <f>#REF!</f>
        <v>#REF!</v>
      </c>
      <c r="D53" s="139" t="e">
        <f>#REF!</f>
        <v>#REF!</v>
      </c>
      <c r="E53" s="139" t="e">
        <f>#REF!</f>
        <v>#REF!</v>
      </c>
      <c r="F53" s="140" t="e">
        <f>#REF!</f>
        <v>#REF!</v>
      </c>
      <c r="G53" s="141" t="e">
        <f>#REF!</f>
        <v>#REF!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13"/>
      <c r="B54" s="137" t="e">
        <f>#REF!</f>
        <v>#REF!</v>
      </c>
      <c r="C54" s="138" t="e">
        <f>#REF!</f>
        <v>#REF!</v>
      </c>
      <c r="D54" s="139" t="e">
        <f>#REF!</f>
        <v>#REF!</v>
      </c>
      <c r="E54" s="139" t="e">
        <f>#REF!</f>
        <v>#REF!</v>
      </c>
      <c r="F54" s="140" t="e">
        <f>#REF!</f>
        <v>#REF!</v>
      </c>
      <c r="G54" s="141" t="e">
        <f>#REF!</f>
        <v>#REF!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13"/>
      <c r="B55" s="137" t="e">
        <f>#REF!</f>
        <v>#REF!</v>
      </c>
      <c r="C55" s="138" t="e">
        <f>#REF!</f>
        <v>#REF!</v>
      </c>
      <c r="D55" s="139" t="e">
        <f>#REF!</f>
        <v>#REF!</v>
      </c>
      <c r="E55" s="139" t="e">
        <f>#REF!</f>
        <v>#REF!</v>
      </c>
      <c r="F55" s="140" t="e">
        <f>#REF!</f>
        <v>#REF!</v>
      </c>
      <c r="G55" s="141" t="e">
        <f>#REF!</f>
        <v>#REF!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13"/>
      <c r="B56" s="137" t="e">
        <f>#REF!</f>
        <v>#REF!</v>
      </c>
      <c r="C56" s="138" t="e">
        <f>#REF!</f>
        <v>#REF!</v>
      </c>
      <c r="D56" s="139" t="e">
        <f>#REF!</f>
        <v>#REF!</v>
      </c>
      <c r="E56" s="139" t="e">
        <f>#REF!</f>
        <v>#REF!</v>
      </c>
      <c r="F56" s="140" t="e">
        <f>#REF!</f>
        <v>#REF!</v>
      </c>
      <c r="G56" s="141" t="e">
        <f>#REF!</f>
        <v>#REF!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13"/>
      <c r="B57" s="137" t="e">
        <f>#REF!</f>
        <v>#REF!</v>
      </c>
      <c r="C57" s="138" t="e">
        <f>#REF!</f>
        <v>#REF!</v>
      </c>
      <c r="D57" s="139" t="e">
        <f>#REF!</f>
        <v>#REF!</v>
      </c>
      <c r="E57" s="139" t="e">
        <f>#REF!</f>
        <v>#REF!</v>
      </c>
      <c r="F57" s="140" t="e">
        <f>#REF!</f>
        <v>#REF!</v>
      </c>
      <c r="G57" s="141" t="e">
        <f>#REF!</f>
        <v>#REF!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13"/>
      <c r="B58" s="151" t="e">
        <f>#REF!</f>
        <v>#REF!</v>
      </c>
      <c r="C58" s="138" t="e">
        <f>#REF!</f>
        <v>#REF!</v>
      </c>
      <c r="D58" s="139" t="e">
        <f>#REF!</f>
        <v>#REF!</v>
      </c>
      <c r="E58" s="139" t="e">
        <f>#REF!</f>
        <v>#REF!</v>
      </c>
      <c r="F58" s="140" t="e">
        <f>#REF!</f>
        <v>#REF!</v>
      </c>
      <c r="G58" s="141" t="e">
        <f>#REF!</f>
        <v>#REF!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13"/>
      <c r="B59" s="151" t="e">
        <f>#REF!</f>
        <v>#REF!</v>
      </c>
      <c r="C59" s="138" t="e">
        <f>#REF!</f>
        <v>#REF!</v>
      </c>
      <c r="D59" s="139" t="e">
        <f>#REF!</f>
        <v>#REF!</v>
      </c>
      <c r="E59" s="139" t="e">
        <f>#REF!</f>
        <v>#REF!</v>
      </c>
      <c r="F59" s="140" t="e">
        <f>#REF!</f>
        <v>#REF!</v>
      </c>
      <c r="G59" s="141" t="e">
        <f>#REF!</f>
        <v>#REF!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13"/>
      <c r="B60" s="142"/>
      <c r="C60" s="143" t="e">
        <f>#REF!</f>
        <v>#REF!</v>
      </c>
      <c r="D60" s="157"/>
      <c r="E60" s="157"/>
      <c r="F60" s="158"/>
      <c r="G60" s="146" t="e">
        <f>#REF!</f>
        <v>#REF!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13"/>
      <c r="B61" s="132"/>
      <c r="C61" s="133" t="e">
        <f>#REF!</f>
        <v>#REF!</v>
      </c>
      <c r="D61" s="147"/>
      <c r="E61" s="147"/>
      <c r="F61" s="148"/>
      <c r="G61" s="149" t="e">
        <f>#REF!</f>
        <v>#REF!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13"/>
      <c r="B62" s="137" t="e">
        <f>#REF!</f>
        <v>#REF!</v>
      </c>
      <c r="C62" s="150" t="e">
        <f>#REF!</f>
        <v>#REF!</v>
      </c>
      <c r="D62" s="139" t="e">
        <f>#REF!</f>
        <v>#REF!</v>
      </c>
      <c r="E62" s="139" t="e">
        <f>#REF!</f>
        <v>#REF!</v>
      </c>
      <c r="F62" s="140" t="e">
        <f>#REF!</f>
        <v>#REF!</v>
      </c>
      <c r="G62" s="141" t="e">
        <f>#REF!</f>
        <v>#REF!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13"/>
      <c r="B63" s="137" t="e">
        <f>#REF!</f>
        <v>#REF!</v>
      </c>
      <c r="C63" s="150" t="e">
        <f>#REF!</f>
        <v>#REF!</v>
      </c>
      <c r="D63" s="139" t="e">
        <f>#REF!</f>
        <v>#REF!</v>
      </c>
      <c r="E63" s="139" t="e">
        <f>#REF!</f>
        <v>#REF!</v>
      </c>
      <c r="F63" s="140" t="e">
        <f>#REF!</f>
        <v>#REF!</v>
      </c>
      <c r="G63" s="141" t="e">
        <f>#REF!</f>
        <v>#REF!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13"/>
      <c r="B64" s="137" t="e">
        <f>#REF!</f>
        <v>#REF!</v>
      </c>
      <c r="C64" s="150" t="e">
        <f>#REF!</f>
        <v>#REF!</v>
      </c>
      <c r="D64" s="139" t="e">
        <f>#REF!</f>
        <v>#REF!</v>
      </c>
      <c r="E64" s="139" t="e">
        <f>#REF!</f>
        <v>#REF!</v>
      </c>
      <c r="F64" s="140" t="e">
        <f>#REF!</f>
        <v>#REF!</v>
      </c>
      <c r="G64" s="141" t="e">
        <f>#REF!</f>
        <v>#REF!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.75" customHeight="1" x14ac:dyDescent="0.25">
      <c r="A65" s="113"/>
      <c r="B65" s="137" t="e">
        <f>#REF!</f>
        <v>#REF!</v>
      </c>
      <c r="C65" s="150" t="e">
        <f>#REF!</f>
        <v>#REF!</v>
      </c>
      <c r="D65" s="139" t="e">
        <f>#REF!</f>
        <v>#REF!</v>
      </c>
      <c r="E65" s="139" t="e">
        <f>#REF!</f>
        <v>#REF!</v>
      </c>
      <c r="F65" s="140" t="e">
        <f>#REF!</f>
        <v>#REF!</v>
      </c>
      <c r="G65" s="141" t="e">
        <f>#REF!</f>
        <v>#REF!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13"/>
      <c r="B66" s="137" t="e">
        <f>#REF!</f>
        <v>#REF!</v>
      </c>
      <c r="C66" s="150" t="e">
        <f>#REF!</f>
        <v>#REF!</v>
      </c>
      <c r="D66" s="139" t="e">
        <f>#REF!</f>
        <v>#REF!</v>
      </c>
      <c r="E66" s="139" t="e">
        <f>#REF!</f>
        <v>#REF!</v>
      </c>
      <c r="F66" s="140" t="e">
        <f>#REF!</f>
        <v>#REF!</v>
      </c>
      <c r="G66" s="141" t="e">
        <f>#REF!</f>
        <v>#REF!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13"/>
      <c r="B67" s="137" t="e">
        <f>#REF!</f>
        <v>#REF!</v>
      </c>
      <c r="C67" s="150" t="e">
        <f>#REF!</f>
        <v>#REF!</v>
      </c>
      <c r="D67" s="139" t="e">
        <f>#REF!</f>
        <v>#REF!</v>
      </c>
      <c r="E67" s="139" t="e">
        <f>#REF!</f>
        <v>#REF!</v>
      </c>
      <c r="F67" s="140" t="e">
        <f>#REF!</f>
        <v>#REF!</v>
      </c>
      <c r="G67" s="141" t="e">
        <f>#REF!</f>
        <v>#REF!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13"/>
      <c r="B68" s="137" t="e">
        <f>#REF!</f>
        <v>#REF!</v>
      </c>
      <c r="C68" s="150" t="e">
        <f>#REF!</f>
        <v>#REF!</v>
      </c>
      <c r="D68" s="139" t="e">
        <f>#REF!</f>
        <v>#REF!</v>
      </c>
      <c r="E68" s="139" t="e">
        <f>#REF!</f>
        <v>#REF!</v>
      </c>
      <c r="F68" s="140" t="e">
        <f>#REF!</f>
        <v>#REF!</v>
      </c>
      <c r="G68" s="141" t="e">
        <f>#REF!</f>
        <v>#REF!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13"/>
      <c r="B69" s="137" t="e">
        <f>#REF!</f>
        <v>#REF!</v>
      </c>
      <c r="C69" s="150" t="e">
        <f>#REF!</f>
        <v>#REF!</v>
      </c>
      <c r="D69" s="139" t="e">
        <f>#REF!</f>
        <v>#REF!</v>
      </c>
      <c r="E69" s="139" t="e">
        <f>#REF!</f>
        <v>#REF!</v>
      </c>
      <c r="F69" s="140" t="e">
        <f>#REF!</f>
        <v>#REF!</v>
      </c>
      <c r="G69" s="141" t="e">
        <f>#REF!</f>
        <v>#REF!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13"/>
      <c r="B70" s="159"/>
      <c r="C70" s="160" t="e">
        <f>#REF!</f>
        <v>#REF!</v>
      </c>
      <c r="D70" s="161"/>
      <c r="E70" s="161"/>
      <c r="F70" s="145"/>
      <c r="G70" s="162" t="e">
        <f>#REF!</f>
        <v>#REF!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13"/>
      <c r="B71" s="137" t="e">
        <f>#REF!</f>
        <v>#REF!</v>
      </c>
      <c r="C71" s="150" t="e">
        <f>#REF!</f>
        <v>#REF!</v>
      </c>
      <c r="D71" s="139" t="e">
        <f>#REF!</f>
        <v>#REF!</v>
      </c>
      <c r="E71" s="139" t="e">
        <f>#REF!</f>
        <v>#REF!</v>
      </c>
      <c r="F71" s="140" t="e">
        <f>#REF!</f>
        <v>#REF!</v>
      </c>
      <c r="G71" s="141" t="e">
        <f>#REF!</f>
        <v>#REF!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13"/>
      <c r="B72" s="137" t="e">
        <f>#REF!</f>
        <v>#REF!</v>
      </c>
      <c r="C72" s="150" t="e">
        <f>#REF!</f>
        <v>#REF!</v>
      </c>
      <c r="D72" s="139" t="e">
        <f>#REF!</f>
        <v>#REF!</v>
      </c>
      <c r="E72" s="139" t="e">
        <f>#REF!</f>
        <v>#REF!</v>
      </c>
      <c r="F72" s="140" t="e">
        <f>#REF!</f>
        <v>#REF!</v>
      </c>
      <c r="G72" s="141" t="e">
        <f>#REF!</f>
        <v>#REF!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13"/>
      <c r="B73" s="137" t="e">
        <f>#REF!</f>
        <v>#REF!</v>
      </c>
      <c r="C73" s="150" t="e">
        <f>#REF!</f>
        <v>#REF!</v>
      </c>
      <c r="D73" s="139" t="e">
        <f>#REF!</f>
        <v>#REF!</v>
      </c>
      <c r="E73" s="139" t="e">
        <f>#REF!</f>
        <v>#REF!</v>
      </c>
      <c r="F73" s="140" t="e">
        <f>#REF!</f>
        <v>#REF!</v>
      </c>
      <c r="G73" s="141" t="e">
        <f>#REF!</f>
        <v>#REF!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13"/>
      <c r="B74" s="137" t="e">
        <f>#REF!</f>
        <v>#REF!</v>
      </c>
      <c r="C74" s="150" t="e">
        <f>#REF!</f>
        <v>#REF!</v>
      </c>
      <c r="D74" s="139" t="e">
        <f>#REF!</f>
        <v>#REF!</v>
      </c>
      <c r="E74" s="139" t="e">
        <f>#REF!</f>
        <v>#REF!</v>
      </c>
      <c r="F74" s="140" t="e">
        <f>#REF!</f>
        <v>#REF!</v>
      </c>
      <c r="G74" s="141" t="e">
        <f>#REF!</f>
        <v>#REF!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13"/>
      <c r="B75" s="137" t="e">
        <f>#REF!</f>
        <v>#REF!</v>
      </c>
      <c r="C75" s="150" t="e">
        <f>#REF!</f>
        <v>#REF!</v>
      </c>
      <c r="D75" s="139" t="e">
        <f>#REF!</f>
        <v>#REF!</v>
      </c>
      <c r="E75" s="139" t="e">
        <f>#REF!</f>
        <v>#REF!</v>
      </c>
      <c r="F75" s="140" t="e">
        <f>#REF!</f>
        <v>#REF!</v>
      </c>
      <c r="G75" s="141" t="e">
        <f>#REF!</f>
        <v>#REF!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13"/>
      <c r="B76" s="137" t="e">
        <f>#REF!</f>
        <v>#REF!</v>
      </c>
      <c r="C76" s="150" t="e">
        <f>#REF!</f>
        <v>#REF!</v>
      </c>
      <c r="D76" s="139" t="e">
        <f>#REF!</f>
        <v>#REF!</v>
      </c>
      <c r="E76" s="139" t="e">
        <f>#REF!</f>
        <v>#REF!</v>
      </c>
      <c r="F76" s="140" t="e">
        <f>#REF!</f>
        <v>#REF!</v>
      </c>
      <c r="G76" s="141" t="e">
        <f>#REF!</f>
        <v>#REF!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13"/>
      <c r="B77" s="137" t="e">
        <f>#REF!</f>
        <v>#REF!</v>
      </c>
      <c r="C77" s="150" t="e">
        <f>#REF!</f>
        <v>#REF!</v>
      </c>
      <c r="D77" s="139" t="e">
        <f>#REF!</f>
        <v>#REF!</v>
      </c>
      <c r="E77" s="139" t="e">
        <f>#REF!</f>
        <v>#REF!</v>
      </c>
      <c r="F77" s="140" t="e">
        <f>#REF!</f>
        <v>#REF!</v>
      </c>
      <c r="G77" s="141" t="e">
        <f>#REF!</f>
        <v>#REF!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13"/>
      <c r="B78" s="137" t="e">
        <f>#REF!</f>
        <v>#REF!</v>
      </c>
      <c r="C78" s="150" t="e">
        <f>#REF!</f>
        <v>#REF!</v>
      </c>
      <c r="D78" s="139" t="e">
        <f>#REF!</f>
        <v>#REF!</v>
      </c>
      <c r="E78" s="139" t="e">
        <f>#REF!</f>
        <v>#REF!</v>
      </c>
      <c r="F78" s="140" t="e">
        <f>#REF!</f>
        <v>#REF!</v>
      </c>
      <c r="G78" s="141" t="e">
        <f>#REF!</f>
        <v>#REF!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13"/>
      <c r="B79" s="159" t="e">
        <f>#REF!</f>
        <v>#REF!</v>
      </c>
      <c r="C79" s="160" t="e">
        <f>#REF!</f>
        <v>#REF!</v>
      </c>
      <c r="D79" s="161"/>
      <c r="E79" s="161"/>
      <c r="F79" s="145"/>
      <c r="G79" s="162" t="e">
        <f>#REF!</f>
        <v>#REF!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13"/>
      <c r="B80" s="137" t="e">
        <f>#REF!</f>
        <v>#REF!</v>
      </c>
      <c r="C80" s="150" t="e">
        <f>#REF!</f>
        <v>#REF!</v>
      </c>
      <c r="D80" s="139" t="e">
        <f>#REF!</f>
        <v>#REF!</v>
      </c>
      <c r="E80" s="139" t="e">
        <f>#REF!</f>
        <v>#REF!</v>
      </c>
      <c r="F80" s="140" t="e">
        <f>#REF!</f>
        <v>#REF!</v>
      </c>
      <c r="G80" s="141" t="e">
        <f>#REF!</f>
        <v>#REF!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13"/>
      <c r="B81" s="137" t="e">
        <f>#REF!</f>
        <v>#REF!</v>
      </c>
      <c r="C81" s="150" t="e">
        <f>#REF!</f>
        <v>#REF!</v>
      </c>
      <c r="D81" s="139" t="e">
        <f>#REF!</f>
        <v>#REF!</v>
      </c>
      <c r="E81" s="139" t="e">
        <f>#REF!</f>
        <v>#REF!</v>
      </c>
      <c r="F81" s="140" t="e">
        <f>#REF!</f>
        <v>#REF!</v>
      </c>
      <c r="G81" s="141" t="e">
        <f>#REF!</f>
        <v>#REF!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13"/>
      <c r="B82" s="159" t="e">
        <f>#REF!</f>
        <v>#REF!</v>
      </c>
      <c r="C82" s="160" t="e">
        <f>#REF!</f>
        <v>#REF!</v>
      </c>
      <c r="D82" s="161"/>
      <c r="E82" s="161"/>
      <c r="F82" s="145"/>
      <c r="G82" s="162" t="e">
        <f>#REF!</f>
        <v>#REF!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13"/>
      <c r="B83" s="137" t="e">
        <f>#REF!</f>
        <v>#REF!</v>
      </c>
      <c r="C83" s="150" t="e">
        <f>#REF!</f>
        <v>#REF!</v>
      </c>
      <c r="D83" s="139" t="e">
        <f>#REF!</f>
        <v>#REF!</v>
      </c>
      <c r="E83" s="139" t="e">
        <f>#REF!</f>
        <v>#REF!</v>
      </c>
      <c r="F83" s="140" t="e">
        <f>#REF!</f>
        <v>#REF!</v>
      </c>
      <c r="G83" s="141" t="e">
        <f>#REF!</f>
        <v>#REF!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13"/>
      <c r="B84" s="137" t="e">
        <f>#REF!</f>
        <v>#REF!</v>
      </c>
      <c r="C84" s="150" t="e">
        <f>#REF!</f>
        <v>#REF!</v>
      </c>
      <c r="D84" s="139" t="e">
        <f>#REF!</f>
        <v>#REF!</v>
      </c>
      <c r="E84" s="139" t="e">
        <f>#REF!</f>
        <v>#REF!</v>
      </c>
      <c r="F84" s="140" t="e">
        <f>#REF!</f>
        <v>#REF!</v>
      </c>
      <c r="G84" s="141" t="e">
        <f>#REF!</f>
        <v>#REF!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13"/>
      <c r="B85" s="137" t="e">
        <f>#REF!</f>
        <v>#REF!</v>
      </c>
      <c r="C85" s="150" t="e">
        <f>#REF!</f>
        <v>#REF!</v>
      </c>
      <c r="D85" s="139" t="e">
        <f>#REF!</f>
        <v>#REF!</v>
      </c>
      <c r="E85" s="139" t="e">
        <f>#REF!</f>
        <v>#REF!</v>
      </c>
      <c r="F85" s="140" t="e">
        <f>#REF!</f>
        <v>#REF!</v>
      </c>
      <c r="G85" s="141" t="e">
        <f>#REF!</f>
        <v>#REF!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13"/>
      <c r="B86" s="137" t="e">
        <f>#REF!</f>
        <v>#REF!</v>
      </c>
      <c r="C86" s="150" t="e">
        <f>#REF!</f>
        <v>#REF!</v>
      </c>
      <c r="D86" s="139" t="e">
        <f>#REF!</f>
        <v>#REF!</v>
      </c>
      <c r="E86" s="139" t="e">
        <f>#REF!</f>
        <v>#REF!</v>
      </c>
      <c r="F86" s="140" t="e">
        <f>#REF!</f>
        <v>#REF!</v>
      </c>
      <c r="G86" s="141" t="e">
        <f>#REF!</f>
        <v>#REF!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13"/>
      <c r="B87" s="137" t="e">
        <f>#REF!</f>
        <v>#REF!</v>
      </c>
      <c r="C87" s="150" t="e">
        <f>#REF!</f>
        <v>#REF!</v>
      </c>
      <c r="D87" s="139" t="e">
        <f>#REF!</f>
        <v>#REF!</v>
      </c>
      <c r="E87" s="139" t="e">
        <f>#REF!</f>
        <v>#REF!</v>
      </c>
      <c r="F87" s="140" t="e">
        <f>#REF!</f>
        <v>#REF!</v>
      </c>
      <c r="G87" s="141" t="e">
        <f>#REF!</f>
        <v>#REF!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13"/>
      <c r="B88" s="159" t="e">
        <f>#REF!</f>
        <v>#REF!</v>
      </c>
      <c r="C88" s="160" t="e">
        <f>#REF!</f>
        <v>#REF!</v>
      </c>
      <c r="D88" s="161"/>
      <c r="E88" s="161"/>
      <c r="F88" s="145"/>
      <c r="G88" s="162" t="e">
        <f>#REF!</f>
        <v>#REF!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13"/>
      <c r="B89" s="137" t="e">
        <f>#REF!</f>
        <v>#REF!</v>
      </c>
      <c r="C89" s="150" t="e">
        <f>#REF!</f>
        <v>#REF!</v>
      </c>
      <c r="D89" s="139" t="e">
        <f>#REF!</f>
        <v>#REF!</v>
      </c>
      <c r="E89" s="139" t="e">
        <f>#REF!</f>
        <v>#REF!</v>
      </c>
      <c r="F89" s="140" t="e">
        <f>#REF!</f>
        <v>#REF!</v>
      </c>
      <c r="G89" s="141" t="e">
        <f>#REF!</f>
        <v>#REF!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13"/>
      <c r="B90" s="137" t="e">
        <f>#REF!</f>
        <v>#REF!</v>
      </c>
      <c r="C90" s="150" t="e">
        <f>#REF!</f>
        <v>#REF!</v>
      </c>
      <c r="D90" s="139" t="e">
        <f>#REF!</f>
        <v>#REF!</v>
      </c>
      <c r="E90" s="139" t="e">
        <f>#REF!</f>
        <v>#REF!</v>
      </c>
      <c r="F90" s="140" t="e">
        <f>#REF!</f>
        <v>#REF!</v>
      </c>
      <c r="G90" s="141" t="e">
        <f>#REF!</f>
        <v>#REF!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13"/>
      <c r="B91" s="159" t="e">
        <f>#REF!</f>
        <v>#REF!</v>
      </c>
      <c r="C91" s="160" t="e">
        <f>#REF!</f>
        <v>#REF!</v>
      </c>
      <c r="D91" s="161"/>
      <c r="E91" s="161"/>
      <c r="F91" s="145"/>
      <c r="G91" s="162" t="e">
        <f>#REF!</f>
        <v>#REF!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13"/>
      <c r="B92" s="137" t="e">
        <f>#REF!</f>
        <v>#REF!</v>
      </c>
      <c r="C92" s="150" t="e">
        <f>#REF!</f>
        <v>#REF!</v>
      </c>
      <c r="D92" s="139" t="e">
        <f>#REF!</f>
        <v>#REF!</v>
      </c>
      <c r="E92" s="139" t="e">
        <f>#REF!</f>
        <v>#REF!</v>
      </c>
      <c r="F92" s="140" t="e">
        <f>#REF!</f>
        <v>#REF!</v>
      </c>
      <c r="G92" s="141" t="e">
        <f>#REF!</f>
        <v>#REF!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13"/>
      <c r="B93" s="137" t="e">
        <f>#REF!</f>
        <v>#REF!</v>
      </c>
      <c r="C93" s="150" t="e">
        <f>#REF!</f>
        <v>#REF!</v>
      </c>
      <c r="D93" s="139" t="e">
        <f>#REF!</f>
        <v>#REF!</v>
      </c>
      <c r="E93" s="139" t="e">
        <f>#REF!</f>
        <v>#REF!</v>
      </c>
      <c r="F93" s="140" t="e">
        <f>#REF!</f>
        <v>#REF!</v>
      </c>
      <c r="G93" s="141" t="e">
        <f>#REF!</f>
        <v>#REF!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13"/>
      <c r="B94" s="137" t="e">
        <f>#REF!</f>
        <v>#REF!</v>
      </c>
      <c r="C94" s="150" t="e">
        <f>#REF!</f>
        <v>#REF!</v>
      </c>
      <c r="D94" s="139" t="e">
        <f>#REF!</f>
        <v>#REF!</v>
      </c>
      <c r="E94" s="139" t="e">
        <f>#REF!</f>
        <v>#REF!</v>
      </c>
      <c r="F94" s="140" t="e">
        <f>#REF!</f>
        <v>#REF!</v>
      </c>
      <c r="G94" s="141" t="e">
        <f>#REF!</f>
        <v>#REF!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13"/>
      <c r="B95" s="137" t="e">
        <f>#REF!</f>
        <v>#REF!</v>
      </c>
      <c r="C95" s="150" t="e">
        <f>#REF!</f>
        <v>#REF!</v>
      </c>
      <c r="D95" s="139" t="e">
        <f>#REF!</f>
        <v>#REF!</v>
      </c>
      <c r="E95" s="139" t="e">
        <f>#REF!</f>
        <v>#REF!</v>
      </c>
      <c r="F95" s="140" t="e">
        <f>#REF!</f>
        <v>#REF!</v>
      </c>
      <c r="G95" s="141" t="e">
        <f>#REF!</f>
        <v>#REF!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13"/>
      <c r="B96" s="137" t="e">
        <f>#REF!</f>
        <v>#REF!</v>
      </c>
      <c r="C96" s="150" t="e">
        <f>#REF!</f>
        <v>#REF!</v>
      </c>
      <c r="D96" s="139" t="e">
        <f>#REF!</f>
        <v>#REF!</v>
      </c>
      <c r="E96" s="139" t="e">
        <f>#REF!</f>
        <v>#REF!</v>
      </c>
      <c r="F96" s="140" t="e">
        <f>#REF!</f>
        <v>#REF!</v>
      </c>
      <c r="G96" s="141" t="e">
        <f>#REF!</f>
        <v>#REF!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13"/>
      <c r="B97" s="137" t="e">
        <f>#REF!</f>
        <v>#REF!</v>
      </c>
      <c r="C97" s="150" t="e">
        <f>#REF!</f>
        <v>#REF!</v>
      </c>
      <c r="D97" s="139" t="e">
        <f>#REF!</f>
        <v>#REF!</v>
      </c>
      <c r="E97" s="139" t="e">
        <f>#REF!</f>
        <v>#REF!</v>
      </c>
      <c r="F97" s="140" t="e">
        <f>#REF!</f>
        <v>#REF!</v>
      </c>
      <c r="G97" s="141" t="e">
        <f>#REF!</f>
        <v>#REF!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13"/>
      <c r="B98" s="159" t="e">
        <f>#REF!</f>
        <v>#REF!</v>
      </c>
      <c r="C98" s="160" t="e">
        <f>#REF!</f>
        <v>#REF!</v>
      </c>
      <c r="D98" s="161"/>
      <c r="E98" s="161"/>
      <c r="F98" s="145"/>
      <c r="G98" s="162" t="e">
        <f>#REF!</f>
        <v>#REF!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13"/>
      <c r="B99" s="137" t="e">
        <f>#REF!</f>
        <v>#REF!</v>
      </c>
      <c r="C99" s="150" t="e">
        <f>#REF!</f>
        <v>#REF!</v>
      </c>
      <c r="D99" s="139" t="e">
        <f>#REF!</f>
        <v>#REF!</v>
      </c>
      <c r="E99" s="139" t="e">
        <f>#REF!</f>
        <v>#REF!</v>
      </c>
      <c r="F99" s="140" t="e">
        <f>#REF!</f>
        <v>#REF!</v>
      </c>
      <c r="G99" s="141" t="e">
        <f>#REF!</f>
        <v>#REF!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13"/>
      <c r="B100" s="137" t="e">
        <f>#REF!</f>
        <v>#REF!</v>
      </c>
      <c r="C100" s="150" t="e">
        <f>#REF!</f>
        <v>#REF!</v>
      </c>
      <c r="D100" s="139" t="e">
        <f>#REF!</f>
        <v>#REF!</v>
      </c>
      <c r="E100" s="139" t="e">
        <f>#REF!</f>
        <v>#REF!</v>
      </c>
      <c r="F100" s="140" t="e">
        <f>#REF!</f>
        <v>#REF!</v>
      </c>
      <c r="G100" s="141" t="e">
        <f>#REF!</f>
        <v>#REF!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13"/>
      <c r="B101" s="137" t="e">
        <f>#REF!</f>
        <v>#REF!</v>
      </c>
      <c r="C101" s="150" t="e">
        <f>#REF!</f>
        <v>#REF!</v>
      </c>
      <c r="D101" s="139" t="e">
        <f>#REF!</f>
        <v>#REF!</v>
      </c>
      <c r="E101" s="139" t="e">
        <f>#REF!</f>
        <v>#REF!</v>
      </c>
      <c r="F101" s="140" t="e">
        <f>#REF!</f>
        <v>#REF!</v>
      </c>
      <c r="G101" s="141" t="e">
        <f>#REF!</f>
        <v>#REF!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13"/>
      <c r="B102" s="137" t="e">
        <f>#REF!</f>
        <v>#REF!</v>
      </c>
      <c r="C102" s="150" t="e">
        <f>#REF!</f>
        <v>#REF!</v>
      </c>
      <c r="D102" s="139" t="e">
        <f>#REF!</f>
        <v>#REF!</v>
      </c>
      <c r="E102" s="139" t="e">
        <f>#REF!</f>
        <v>#REF!</v>
      </c>
      <c r="F102" s="140" t="e">
        <f>#REF!</f>
        <v>#REF!</v>
      </c>
      <c r="G102" s="141" t="e">
        <f>#REF!</f>
        <v>#REF!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13"/>
      <c r="B103" s="137" t="e">
        <f>#REF!</f>
        <v>#REF!</v>
      </c>
      <c r="C103" s="150" t="e">
        <f>#REF!</f>
        <v>#REF!</v>
      </c>
      <c r="D103" s="139" t="e">
        <f>#REF!</f>
        <v>#REF!</v>
      </c>
      <c r="E103" s="139" t="e">
        <f>#REF!</f>
        <v>#REF!</v>
      </c>
      <c r="F103" s="140" t="e">
        <f>#REF!</f>
        <v>#REF!</v>
      </c>
      <c r="G103" s="141" t="e">
        <f>#REF!</f>
        <v>#REF!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13"/>
      <c r="B104" s="142"/>
      <c r="C104" s="143" t="e">
        <f>#REF!</f>
        <v>#REF!</v>
      </c>
      <c r="D104" s="144"/>
      <c r="E104" s="144"/>
      <c r="F104" s="145"/>
      <c r="G104" s="146" t="e">
        <f>#REF!</f>
        <v>#REF!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13"/>
      <c r="B105" s="132"/>
      <c r="C105" s="133" t="e">
        <f>#REF!</f>
        <v>#REF!</v>
      </c>
      <c r="D105" s="147"/>
      <c r="E105" s="147"/>
      <c r="F105" s="148"/>
      <c r="G105" s="149" t="e">
        <f>#REF!</f>
        <v>#REF!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13"/>
      <c r="B106" s="137" t="e">
        <f>#REF!</f>
        <v>#REF!</v>
      </c>
      <c r="C106" s="163" t="e">
        <f>#REF!</f>
        <v>#REF!</v>
      </c>
      <c r="D106" s="139" t="e">
        <f>#REF!</f>
        <v>#REF!</v>
      </c>
      <c r="E106" s="139" t="e">
        <f>#REF!</f>
        <v>#REF!</v>
      </c>
      <c r="F106" s="164" t="e">
        <f>#REF!</f>
        <v>#REF!</v>
      </c>
      <c r="G106" s="141" t="e">
        <f>#REF!</f>
        <v>#REF!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13"/>
      <c r="B107" s="137" t="e">
        <f>#REF!</f>
        <v>#REF!</v>
      </c>
      <c r="C107" s="163" t="e">
        <f>#REF!</f>
        <v>#REF!</v>
      </c>
      <c r="D107" s="139" t="e">
        <f>#REF!</f>
        <v>#REF!</v>
      </c>
      <c r="E107" s="139" t="e">
        <f>#REF!</f>
        <v>#REF!</v>
      </c>
      <c r="F107" s="164" t="e">
        <f>#REF!</f>
        <v>#REF!</v>
      </c>
      <c r="G107" s="141" t="e">
        <f>#REF!</f>
        <v>#REF!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13"/>
      <c r="B108" s="137" t="e">
        <f>#REF!</f>
        <v>#REF!</v>
      </c>
      <c r="C108" s="165" t="e">
        <f>#REF!</f>
        <v>#REF!</v>
      </c>
      <c r="D108" s="139" t="e">
        <f>#REF!</f>
        <v>#REF!</v>
      </c>
      <c r="E108" s="139" t="e">
        <f>#REF!</f>
        <v>#REF!</v>
      </c>
      <c r="F108" s="166" t="e">
        <f>#REF!</f>
        <v>#REF!</v>
      </c>
      <c r="G108" s="141" t="e">
        <f>#REF!</f>
        <v>#REF!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13"/>
      <c r="B109" s="137" t="e">
        <f>#REF!</f>
        <v>#REF!</v>
      </c>
      <c r="C109" s="165" t="e">
        <f>#REF!</f>
        <v>#REF!</v>
      </c>
      <c r="D109" s="139" t="e">
        <f>#REF!</f>
        <v>#REF!</v>
      </c>
      <c r="E109" s="139" t="e">
        <f>#REF!</f>
        <v>#REF!</v>
      </c>
      <c r="F109" s="140" t="e">
        <f>#REF!</f>
        <v>#REF!</v>
      </c>
      <c r="G109" s="141" t="e">
        <f>#REF!</f>
        <v>#REF!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13"/>
      <c r="B110" s="137" t="e">
        <f>#REF!</f>
        <v>#REF!</v>
      </c>
      <c r="C110" s="165" t="e">
        <f>#REF!</f>
        <v>#REF!</v>
      </c>
      <c r="D110" s="139" t="e">
        <f>#REF!</f>
        <v>#REF!</v>
      </c>
      <c r="E110" s="139" t="e">
        <f>#REF!</f>
        <v>#REF!</v>
      </c>
      <c r="F110" s="140" t="e">
        <f>#REF!</f>
        <v>#REF!</v>
      </c>
      <c r="G110" s="141" t="e">
        <f>#REF!</f>
        <v>#REF!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13"/>
      <c r="B111" s="137" t="e">
        <f>#REF!</f>
        <v>#REF!</v>
      </c>
      <c r="C111" s="165" t="e">
        <f>#REF!</f>
        <v>#REF!</v>
      </c>
      <c r="D111" s="139" t="e">
        <f>#REF!</f>
        <v>#REF!</v>
      </c>
      <c r="E111" s="139" t="e">
        <f>#REF!</f>
        <v>#REF!</v>
      </c>
      <c r="F111" s="140" t="e">
        <f>#REF!</f>
        <v>#REF!</v>
      </c>
      <c r="G111" s="141" t="e">
        <f>#REF!</f>
        <v>#REF!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13"/>
      <c r="B112" s="137" t="e">
        <f>#REF!</f>
        <v>#REF!</v>
      </c>
      <c r="C112" s="165" t="e">
        <f>#REF!</f>
        <v>#REF!</v>
      </c>
      <c r="D112" s="139" t="e">
        <f>#REF!</f>
        <v>#REF!</v>
      </c>
      <c r="E112" s="139" t="e">
        <f>#REF!</f>
        <v>#REF!</v>
      </c>
      <c r="F112" s="140" t="e">
        <f>#REF!</f>
        <v>#REF!</v>
      </c>
      <c r="G112" s="141" t="e">
        <f>#REF!</f>
        <v>#REF!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13"/>
      <c r="B113" s="137" t="e">
        <f>#REF!</f>
        <v>#REF!</v>
      </c>
      <c r="C113" s="165" t="e">
        <f>#REF!</f>
        <v>#REF!</v>
      </c>
      <c r="D113" s="139" t="e">
        <f>#REF!</f>
        <v>#REF!</v>
      </c>
      <c r="E113" s="139" t="e">
        <f>#REF!</f>
        <v>#REF!</v>
      </c>
      <c r="F113" s="140" t="e">
        <f>#REF!</f>
        <v>#REF!</v>
      </c>
      <c r="G113" s="141" t="e">
        <f>#REF!</f>
        <v>#REF!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13"/>
      <c r="B114" s="137" t="e">
        <f>#REF!</f>
        <v>#REF!</v>
      </c>
      <c r="C114" s="165" t="e">
        <f>#REF!</f>
        <v>#REF!</v>
      </c>
      <c r="D114" s="139" t="e">
        <f>#REF!</f>
        <v>#REF!</v>
      </c>
      <c r="E114" s="139" t="e">
        <f>#REF!</f>
        <v>#REF!</v>
      </c>
      <c r="F114" s="140" t="e">
        <f>#REF!</f>
        <v>#REF!</v>
      </c>
      <c r="G114" s="141" t="e">
        <f>#REF!</f>
        <v>#REF!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13"/>
      <c r="B115" s="137" t="e">
        <f>#REF!</f>
        <v>#REF!</v>
      </c>
      <c r="C115" s="165" t="e">
        <f>#REF!</f>
        <v>#REF!</v>
      </c>
      <c r="D115" s="139" t="e">
        <f>#REF!</f>
        <v>#REF!</v>
      </c>
      <c r="E115" s="139" t="e">
        <f>#REF!</f>
        <v>#REF!</v>
      </c>
      <c r="F115" s="140" t="e">
        <f>#REF!</f>
        <v>#REF!</v>
      </c>
      <c r="G115" s="141" t="e">
        <f>#REF!</f>
        <v>#REF!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13"/>
      <c r="B116" s="142"/>
      <c r="C116" s="143" t="e">
        <f>#REF!</f>
        <v>#REF!</v>
      </c>
      <c r="D116" s="144"/>
      <c r="E116" s="144"/>
      <c r="F116" s="145"/>
      <c r="G116" s="146" t="e">
        <f>#REF!</f>
        <v>#REF!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13"/>
      <c r="B117" s="132"/>
      <c r="C117" s="133" t="e">
        <f>#REF!</f>
        <v>#REF!</v>
      </c>
      <c r="D117" s="147"/>
      <c r="E117" s="147"/>
      <c r="F117" s="148"/>
      <c r="G117" s="149" t="e">
        <f>#REF!</f>
        <v>#REF!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67" t="e">
        <f>#REF!</f>
        <v>#REF!</v>
      </c>
      <c r="C118" s="168" t="e">
        <f>#REF!</f>
        <v>#REF!</v>
      </c>
      <c r="D118" s="161"/>
      <c r="E118" s="161"/>
      <c r="F118" s="161"/>
      <c r="G118" s="169" t="s">
        <v>8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13"/>
      <c r="B119" s="170" t="e">
        <f>#REF!</f>
        <v>#REF!</v>
      </c>
      <c r="C119" s="171" t="e">
        <f>#REF!</f>
        <v>#REF!</v>
      </c>
      <c r="D119" s="153" t="e">
        <f>#REF!</f>
        <v>#REF!</v>
      </c>
      <c r="E119" s="153" t="e">
        <f>#REF!</f>
        <v>#REF!</v>
      </c>
      <c r="F119" s="172" t="e">
        <f>#REF!</f>
        <v>#REF!</v>
      </c>
      <c r="G119" s="173" t="e">
        <f>#REF!</f>
        <v>#REF!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13"/>
      <c r="B120" s="174" t="e">
        <f>#REF!</f>
        <v>#REF!</v>
      </c>
      <c r="C120" s="171" t="e">
        <f>#REF!</f>
        <v>#REF!</v>
      </c>
      <c r="D120" s="153" t="e">
        <f>#REF!</f>
        <v>#REF!</v>
      </c>
      <c r="E120" s="153" t="e">
        <f>#REF!</f>
        <v>#REF!</v>
      </c>
      <c r="F120" s="172" t="e">
        <f>#REF!</f>
        <v>#REF!</v>
      </c>
      <c r="G120" s="173" t="e">
        <f>#REF!</f>
        <v>#REF!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13"/>
      <c r="B121" s="174" t="e">
        <f>#REF!</f>
        <v>#REF!</v>
      </c>
      <c r="C121" s="171" t="e">
        <f>#REF!</f>
        <v>#REF!</v>
      </c>
      <c r="D121" s="153" t="e">
        <f>#REF!</f>
        <v>#REF!</v>
      </c>
      <c r="E121" s="153" t="e">
        <f>#REF!</f>
        <v>#REF!</v>
      </c>
      <c r="F121" s="172" t="e">
        <f>#REF!</f>
        <v>#REF!</v>
      </c>
      <c r="G121" s="173" t="e">
        <f>#REF!</f>
        <v>#REF!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13"/>
      <c r="B122" s="174" t="e">
        <f>#REF!</f>
        <v>#REF!</v>
      </c>
      <c r="C122" s="171" t="e">
        <f>#REF!</f>
        <v>#REF!</v>
      </c>
      <c r="D122" s="153" t="e">
        <f>#REF!</f>
        <v>#REF!</v>
      </c>
      <c r="E122" s="153" t="e">
        <f>#REF!</f>
        <v>#REF!</v>
      </c>
      <c r="F122" s="172" t="e">
        <f>#REF!</f>
        <v>#REF!</v>
      </c>
      <c r="G122" s="173" t="e">
        <f>#REF!</f>
        <v>#REF!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13"/>
      <c r="B123" s="174" t="e">
        <f>#REF!</f>
        <v>#REF!</v>
      </c>
      <c r="C123" s="171" t="e">
        <f>#REF!</f>
        <v>#REF!</v>
      </c>
      <c r="D123" s="153" t="e">
        <f>#REF!</f>
        <v>#REF!</v>
      </c>
      <c r="E123" s="153" t="e">
        <f>#REF!</f>
        <v>#REF!</v>
      </c>
      <c r="F123" s="172" t="e">
        <f>#REF!</f>
        <v>#REF!</v>
      </c>
      <c r="G123" s="173" t="e">
        <f>#REF!</f>
        <v>#REF!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13"/>
      <c r="B124" s="174" t="e">
        <f>#REF!</f>
        <v>#REF!</v>
      </c>
      <c r="C124" s="171" t="e">
        <f>#REF!</f>
        <v>#REF!</v>
      </c>
      <c r="D124" s="153" t="e">
        <f>#REF!</f>
        <v>#REF!</v>
      </c>
      <c r="E124" s="153" t="e">
        <f>#REF!</f>
        <v>#REF!</v>
      </c>
      <c r="F124" s="172" t="e">
        <f>#REF!</f>
        <v>#REF!</v>
      </c>
      <c r="G124" s="173" t="e">
        <f>#REF!</f>
        <v>#REF!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13"/>
      <c r="B125" s="174" t="e">
        <f>#REF!</f>
        <v>#REF!</v>
      </c>
      <c r="C125" s="171" t="e">
        <f>#REF!</f>
        <v>#REF!</v>
      </c>
      <c r="D125" s="153" t="e">
        <f>#REF!</f>
        <v>#REF!</v>
      </c>
      <c r="E125" s="153" t="e">
        <f>#REF!</f>
        <v>#REF!</v>
      </c>
      <c r="F125" s="172" t="e">
        <f>#REF!</f>
        <v>#REF!</v>
      </c>
      <c r="G125" s="173" t="e">
        <f>#REF!</f>
        <v>#REF!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13"/>
      <c r="B126" s="175" t="e">
        <f>#REF!</f>
        <v>#REF!</v>
      </c>
      <c r="C126" s="176" t="e">
        <f>#REF!</f>
        <v>#REF!</v>
      </c>
      <c r="D126" s="144"/>
      <c r="E126" s="144"/>
      <c r="F126" s="177"/>
      <c r="G126" s="178" t="e">
        <f>#REF!</f>
        <v>#REF!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13"/>
      <c r="B127" s="174" t="e">
        <f>#REF!</f>
        <v>#REF!</v>
      </c>
      <c r="C127" s="171" t="e">
        <f>#REF!</f>
        <v>#REF!</v>
      </c>
      <c r="D127" s="153" t="e">
        <f>#REF!</f>
        <v>#REF!</v>
      </c>
      <c r="E127" s="153" t="e">
        <f>#REF!</f>
        <v>#REF!</v>
      </c>
      <c r="F127" s="172" t="e">
        <f>#REF!</f>
        <v>#REF!</v>
      </c>
      <c r="G127" s="173" t="e">
        <f>#REF!</f>
        <v>#REF!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13"/>
      <c r="B128" s="174" t="e">
        <f>#REF!</f>
        <v>#REF!</v>
      </c>
      <c r="C128" s="171" t="e">
        <f>#REF!</f>
        <v>#REF!</v>
      </c>
      <c r="D128" s="153" t="e">
        <f>#REF!</f>
        <v>#REF!</v>
      </c>
      <c r="E128" s="153" t="e">
        <f>#REF!</f>
        <v>#REF!</v>
      </c>
      <c r="F128" s="172" t="e">
        <f>#REF!</f>
        <v>#REF!</v>
      </c>
      <c r="G128" s="173" t="e">
        <f>#REF!</f>
        <v>#REF!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9.25" customHeight="1" x14ac:dyDescent="0.25">
      <c r="A129" s="113"/>
      <c r="B129" s="174" t="e">
        <f>#REF!</f>
        <v>#REF!</v>
      </c>
      <c r="C129" s="179" t="e">
        <f>#REF!</f>
        <v>#REF!</v>
      </c>
      <c r="D129" s="153" t="e">
        <f>#REF!</f>
        <v>#REF!</v>
      </c>
      <c r="E129" s="153" t="e">
        <f>#REF!</f>
        <v>#REF!</v>
      </c>
      <c r="F129" s="172" t="e">
        <f>#REF!</f>
        <v>#REF!</v>
      </c>
      <c r="G129" s="173" t="e">
        <f>#REF!</f>
        <v>#REF!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13"/>
      <c r="B130" s="175" t="e">
        <f>#REF!</f>
        <v>#REF!</v>
      </c>
      <c r="C130" s="176" t="e">
        <f>#REF!</f>
        <v>#REF!</v>
      </c>
      <c r="D130" s="180"/>
      <c r="E130" s="180"/>
      <c r="F130" s="181"/>
      <c r="G130" s="182" t="e">
        <f>#REF!</f>
        <v>#REF!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13"/>
      <c r="B131" s="174" t="e">
        <f>#REF!</f>
        <v>#REF!</v>
      </c>
      <c r="C131" s="179" t="e">
        <f>#REF!</f>
        <v>#REF!</v>
      </c>
      <c r="D131" s="153" t="e">
        <f>#REF!</f>
        <v>#REF!</v>
      </c>
      <c r="E131" s="153" t="e">
        <f>#REF!</f>
        <v>#REF!</v>
      </c>
      <c r="F131" s="172" t="e">
        <f>#REF!</f>
        <v>#REF!</v>
      </c>
      <c r="G131" s="173" t="e">
        <f>#REF!</f>
        <v>#REF!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13"/>
      <c r="B132" s="174" t="e">
        <f>#REF!</f>
        <v>#REF!</v>
      </c>
      <c r="C132" s="179" t="e">
        <f>#REF!</f>
        <v>#REF!</v>
      </c>
      <c r="D132" s="153" t="e">
        <f>#REF!</f>
        <v>#REF!</v>
      </c>
      <c r="E132" s="153" t="e">
        <f>#REF!</f>
        <v>#REF!</v>
      </c>
      <c r="F132" s="172" t="e">
        <f>#REF!</f>
        <v>#REF!</v>
      </c>
      <c r="G132" s="173" t="e">
        <f>#REF!</f>
        <v>#REF!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30.75" customHeight="1" x14ac:dyDescent="0.25">
      <c r="A133" s="113"/>
      <c r="B133" s="174" t="e">
        <f>#REF!</f>
        <v>#REF!</v>
      </c>
      <c r="C133" s="179" t="e">
        <f>#REF!</f>
        <v>#REF!</v>
      </c>
      <c r="D133" s="153" t="e">
        <f>#REF!</f>
        <v>#REF!</v>
      </c>
      <c r="E133" s="153" t="e">
        <f>#REF!</f>
        <v>#REF!</v>
      </c>
      <c r="F133" s="172" t="e">
        <f>#REF!</f>
        <v>#REF!</v>
      </c>
      <c r="G133" s="173" t="e">
        <f>#REF!</f>
        <v>#REF!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30.75" customHeight="1" x14ac:dyDescent="0.25">
      <c r="A134" s="113"/>
      <c r="B134" s="174" t="e">
        <f>#REF!</f>
        <v>#REF!</v>
      </c>
      <c r="C134" s="179" t="e">
        <f>#REF!</f>
        <v>#REF!</v>
      </c>
      <c r="D134" s="153" t="e">
        <f>#REF!</f>
        <v>#REF!</v>
      </c>
      <c r="E134" s="153" t="e">
        <f>#REF!</f>
        <v>#REF!</v>
      </c>
      <c r="F134" s="172" t="e">
        <f>#REF!</f>
        <v>#REF!</v>
      </c>
      <c r="G134" s="173" t="e">
        <f>#REF!</f>
        <v>#REF!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13"/>
      <c r="B135" s="174" t="e">
        <f>#REF!</f>
        <v>#REF!</v>
      </c>
      <c r="C135" s="179" t="e">
        <f>#REF!</f>
        <v>#REF!</v>
      </c>
      <c r="D135" s="153" t="e">
        <f>#REF!</f>
        <v>#REF!</v>
      </c>
      <c r="E135" s="153" t="e">
        <f>#REF!</f>
        <v>#REF!</v>
      </c>
      <c r="F135" s="172" t="e">
        <f>#REF!</f>
        <v>#REF!</v>
      </c>
      <c r="G135" s="173" t="e">
        <f>#REF!</f>
        <v>#REF!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30.75" customHeight="1" x14ac:dyDescent="0.25">
      <c r="A136" s="113"/>
      <c r="B136" s="174" t="e">
        <f>#REF!</f>
        <v>#REF!</v>
      </c>
      <c r="C136" s="179" t="e">
        <f>#REF!</f>
        <v>#REF!</v>
      </c>
      <c r="D136" s="153" t="e">
        <f>#REF!</f>
        <v>#REF!</v>
      </c>
      <c r="E136" s="153" t="e">
        <f>#REF!</f>
        <v>#REF!</v>
      </c>
      <c r="F136" s="172" t="e">
        <f>#REF!</f>
        <v>#REF!</v>
      </c>
      <c r="G136" s="173" t="e">
        <f>#REF!</f>
        <v>#REF!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25">
      <c r="A137" s="113"/>
      <c r="B137" s="174" t="e">
        <f>#REF!</f>
        <v>#REF!</v>
      </c>
      <c r="C137" s="179" t="e">
        <f>#REF!</f>
        <v>#REF!</v>
      </c>
      <c r="D137" s="153" t="e">
        <f>#REF!</f>
        <v>#REF!</v>
      </c>
      <c r="E137" s="153" t="e">
        <f>#REF!</f>
        <v>#REF!</v>
      </c>
      <c r="F137" s="172" t="e">
        <f>#REF!</f>
        <v>#REF!</v>
      </c>
      <c r="G137" s="173" t="e">
        <f>#REF!</f>
        <v>#REF!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13"/>
      <c r="B138" s="174" t="e">
        <f>#REF!</f>
        <v>#REF!</v>
      </c>
      <c r="C138" s="179" t="e">
        <f>#REF!</f>
        <v>#REF!</v>
      </c>
      <c r="D138" s="153" t="e">
        <f>#REF!</f>
        <v>#REF!</v>
      </c>
      <c r="E138" s="153" t="e">
        <f>#REF!</f>
        <v>#REF!</v>
      </c>
      <c r="F138" s="172" t="e">
        <f>#REF!</f>
        <v>#REF!</v>
      </c>
      <c r="G138" s="173" t="e">
        <f>#REF!</f>
        <v>#REF!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38.25" customHeight="1" x14ac:dyDescent="0.25">
      <c r="A139" s="113"/>
      <c r="B139" s="174" t="e">
        <f>#REF!</f>
        <v>#REF!</v>
      </c>
      <c r="C139" s="179" t="e">
        <f>#REF!</f>
        <v>#REF!</v>
      </c>
      <c r="D139" s="153" t="e">
        <f>#REF!</f>
        <v>#REF!</v>
      </c>
      <c r="E139" s="153" t="e">
        <f>#REF!</f>
        <v>#REF!</v>
      </c>
      <c r="F139" s="172" t="e">
        <f>#REF!</f>
        <v>#REF!</v>
      </c>
      <c r="G139" s="173" t="e">
        <f>#REF!</f>
        <v>#REF!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customHeight="1" x14ac:dyDescent="0.25">
      <c r="A140" s="113"/>
      <c r="B140" s="174" t="e">
        <f>#REF!</f>
        <v>#REF!</v>
      </c>
      <c r="C140" s="179" t="e">
        <f>#REF!</f>
        <v>#REF!</v>
      </c>
      <c r="D140" s="153" t="e">
        <f>#REF!</f>
        <v>#REF!</v>
      </c>
      <c r="E140" s="153" t="e">
        <f>#REF!</f>
        <v>#REF!</v>
      </c>
      <c r="F140" s="172" t="e">
        <f>#REF!</f>
        <v>#REF!</v>
      </c>
      <c r="G140" s="173" t="e">
        <f>#REF!</f>
        <v>#REF!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9.25" customHeight="1" x14ac:dyDescent="0.25">
      <c r="A141" s="113"/>
      <c r="B141" s="174" t="e">
        <f>#REF!</f>
        <v>#REF!</v>
      </c>
      <c r="C141" s="179" t="e">
        <f>#REF!</f>
        <v>#REF!</v>
      </c>
      <c r="D141" s="153" t="e">
        <f>#REF!</f>
        <v>#REF!</v>
      </c>
      <c r="E141" s="153" t="e">
        <f>#REF!</f>
        <v>#REF!</v>
      </c>
      <c r="F141" s="172" t="e">
        <f>#REF!</f>
        <v>#REF!</v>
      </c>
      <c r="G141" s="173" t="e">
        <f>#REF!</f>
        <v>#REF!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13"/>
      <c r="B142" s="174" t="e">
        <f>#REF!</f>
        <v>#REF!</v>
      </c>
      <c r="C142" s="179" t="e">
        <f>#REF!</f>
        <v>#REF!</v>
      </c>
      <c r="D142" s="153" t="e">
        <f>#REF!</f>
        <v>#REF!</v>
      </c>
      <c r="E142" s="153" t="e">
        <f>#REF!</f>
        <v>#REF!</v>
      </c>
      <c r="F142" s="172" t="e">
        <f>#REF!</f>
        <v>#REF!</v>
      </c>
      <c r="G142" s="173" t="e">
        <f>#REF!</f>
        <v>#REF!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13"/>
      <c r="B143" s="174" t="e">
        <f>#REF!</f>
        <v>#REF!</v>
      </c>
      <c r="C143" s="179" t="e">
        <f>#REF!</f>
        <v>#REF!</v>
      </c>
      <c r="D143" s="153" t="e">
        <f>#REF!</f>
        <v>#REF!</v>
      </c>
      <c r="E143" s="153" t="e">
        <f>#REF!</f>
        <v>#REF!</v>
      </c>
      <c r="F143" s="172" t="e">
        <f>#REF!</f>
        <v>#REF!</v>
      </c>
      <c r="G143" s="173" t="e">
        <f>#REF!</f>
        <v>#REF!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13"/>
      <c r="B144" s="174" t="e">
        <f>#REF!</f>
        <v>#REF!</v>
      </c>
      <c r="C144" s="179" t="e">
        <f>#REF!</f>
        <v>#REF!</v>
      </c>
      <c r="D144" s="153" t="e">
        <f>#REF!</f>
        <v>#REF!</v>
      </c>
      <c r="E144" s="153" t="e">
        <f>#REF!</f>
        <v>#REF!</v>
      </c>
      <c r="F144" s="172" t="e">
        <f>#REF!</f>
        <v>#REF!</v>
      </c>
      <c r="G144" s="173" t="e">
        <f>#REF!</f>
        <v>#REF!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13"/>
      <c r="B145" s="175" t="e">
        <f>#REF!</f>
        <v>#REF!</v>
      </c>
      <c r="C145" s="176" t="e">
        <f>#REF!</f>
        <v>#REF!</v>
      </c>
      <c r="D145" s="144"/>
      <c r="E145" s="144"/>
      <c r="F145" s="177"/>
      <c r="G145" s="178" t="s">
        <v>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13"/>
      <c r="B146" s="174" t="e">
        <f>#REF!</f>
        <v>#REF!</v>
      </c>
      <c r="C146" s="179" t="e">
        <f>#REF!</f>
        <v>#REF!</v>
      </c>
      <c r="D146" s="153" t="e">
        <f>#REF!</f>
        <v>#REF!</v>
      </c>
      <c r="E146" s="153" t="e">
        <f>#REF!</f>
        <v>#REF!</v>
      </c>
      <c r="F146" s="172" t="e">
        <f>#REF!</f>
        <v>#REF!</v>
      </c>
      <c r="G146" s="173" t="e">
        <f>#REF!</f>
        <v>#REF!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13"/>
      <c r="B147" s="174" t="e">
        <f>#REF!</f>
        <v>#REF!</v>
      </c>
      <c r="C147" s="179" t="e">
        <f>#REF!</f>
        <v>#REF!</v>
      </c>
      <c r="D147" s="153" t="e">
        <f>#REF!</f>
        <v>#REF!</v>
      </c>
      <c r="E147" s="153" t="e">
        <f>#REF!</f>
        <v>#REF!</v>
      </c>
      <c r="F147" s="172" t="e">
        <f>#REF!</f>
        <v>#REF!</v>
      </c>
      <c r="G147" s="173" t="e">
        <f>#REF!</f>
        <v>#REF!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13"/>
      <c r="B148" s="174" t="e">
        <f>#REF!</f>
        <v>#REF!</v>
      </c>
      <c r="C148" s="179" t="e">
        <f>#REF!</f>
        <v>#REF!</v>
      </c>
      <c r="D148" s="153" t="e">
        <f>#REF!</f>
        <v>#REF!</v>
      </c>
      <c r="E148" s="153" t="e">
        <f>#REF!</f>
        <v>#REF!</v>
      </c>
      <c r="F148" s="172" t="e">
        <f>#REF!</f>
        <v>#REF!</v>
      </c>
      <c r="G148" s="173" t="e">
        <f>#REF!</f>
        <v>#REF!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13"/>
      <c r="B149" s="174" t="e">
        <f>#REF!</f>
        <v>#REF!</v>
      </c>
      <c r="C149" s="179" t="e">
        <f>#REF!</f>
        <v>#REF!</v>
      </c>
      <c r="D149" s="153" t="e">
        <f>#REF!</f>
        <v>#REF!</v>
      </c>
      <c r="E149" s="153" t="e">
        <f>#REF!</f>
        <v>#REF!</v>
      </c>
      <c r="F149" s="172" t="e">
        <f>#REF!</f>
        <v>#REF!</v>
      </c>
      <c r="G149" s="173" t="e">
        <f>#REF!</f>
        <v>#REF!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13"/>
      <c r="B150" s="174" t="e">
        <f>#REF!</f>
        <v>#REF!</v>
      </c>
      <c r="C150" s="179" t="e">
        <f>#REF!</f>
        <v>#REF!</v>
      </c>
      <c r="D150" s="153" t="e">
        <f>#REF!</f>
        <v>#REF!</v>
      </c>
      <c r="E150" s="153" t="e">
        <f>#REF!</f>
        <v>#REF!</v>
      </c>
      <c r="F150" s="172" t="e">
        <f>#REF!</f>
        <v>#REF!</v>
      </c>
      <c r="G150" s="173" t="e">
        <f>#REF!</f>
        <v>#REF!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13"/>
      <c r="B151" s="174" t="e">
        <f>#REF!</f>
        <v>#REF!</v>
      </c>
      <c r="C151" s="179" t="e">
        <f>#REF!</f>
        <v>#REF!</v>
      </c>
      <c r="D151" s="153" t="e">
        <f>#REF!</f>
        <v>#REF!</v>
      </c>
      <c r="E151" s="153" t="e">
        <f>#REF!</f>
        <v>#REF!</v>
      </c>
      <c r="F151" s="172" t="e">
        <f>#REF!</f>
        <v>#REF!</v>
      </c>
      <c r="G151" s="173" t="e">
        <f>#REF!</f>
        <v>#REF!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13"/>
      <c r="B152" s="174" t="e">
        <f>#REF!</f>
        <v>#REF!</v>
      </c>
      <c r="C152" s="179" t="e">
        <f>#REF!</f>
        <v>#REF!</v>
      </c>
      <c r="D152" s="153" t="e">
        <f>#REF!</f>
        <v>#REF!</v>
      </c>
      <c r="E152" s="153" t="e">
        <f>#REF!</f>
        <v>#REF!</v>
      </c>
      <c r="F152" s="172" t="e">
        <f>#REF!</f>
        <v>#REF!</v>
      </c>
      <c r="G152" s="173" t="e">
        <f>#REF!</f>
        <v>#REF!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13"/>
      <c r="B153" s="174" t="e">
        <f>#REF!</f>
        <v>#REF!</v>
      </c>
      <c r="C153" s="179" t="e">
        <f>#REF!</f>
        <v>#REF!</v>
      </c>
      <c r="D153" s="153" t="e">
        <f>#REF!</f>
        <v>#REF!</v>
      </c>
      <c r="E153" s="153" t="e">
        <f>#REF!</f>
        <v>#REF!</v>
      </c>
      <c r="F153" s="172" t="e">
        <f>#REF!</f>
        <v>#REF!</v>
      </c>
      <c r="G153" s="173" t="e">
        <f>#REF!</f>
        <v>#REF!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13"/>
      <c r="B154" s="174" t="e">
        <f>#REF!</f>
        <v>#REF!</v>
      </c>
      <c r="C154" s="179" t="e">
        <f>#REF!</f>
        <v>#REF!</v>
      </c>
      <c r="D154" s="153" t="e">
        <f>#REF!</f>
        <v>#REF!</v>
      </c>
      <c r="E154" s="153" t="e">
        <f>#REF!</f>
        <v>#REF!</v>
      </c>
      <c r="F154" s="172" t="e">
        <f>#REF!</f>
        <v>#REF!</v>
      </c>
      <c r="G154" s="173" t="e">
        <f>#REF!</f>
        <v>#REF!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13"/>
      <c r="B155" s="174" t="e">
        <f>#REF!</f>
        <v>#REF!</v>
      </c>
      <c r="C155" s="179" t="e">
        <f>#REF!</f>
        <v>#REF!</v>
      </c>
      <c r="D155" s="153" t="e">
        <f>#REF!</f>
        <v>#REF!</v>
      </c>
      <c r="E155" s="153" t="e">
        <f>#REF!</f>
        <v>#REF!</v>
      </c>
      <c r="F155" s="172" t="e">
        <f>#REF!</f>
        <v>#REF!</v>
      </c>
      <c r="G155" s="173" t="e">
        <f>#REF!</f>
        <v>#REF!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13"/>
      <c r="B156" s="174" t="e">
        <f>#REF!</f>
        <v>#REF!</v>
      </c>
      <c r="C156" s="179" t="e">
        <f>#REF!</f>
        <v>#REF!</v>
      </c>
      <c r="D156" s="153" t="e">
        <f>#REF!</f>
        <v>#REF!</v>
      </c>
      <c r="E156" s="153" t="e">
        <f>#REF!</f>
        <v>#REF!</v>
      </c>
      <c r="F156" s="172" t="e">
        <f>#REF!</f>
        <v>#REF!</v>
      </c>
      <c r="G156" s="173" t="e">
        <f>#REF!</f>
        <v>#REF!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30.75" customHeight="1" x14ac:dyDescent="0.25">
      <c r="A157" s="113"/>
      <c r="B157" s="174" t="e">
        <f>#REF!</f>
        <v>#REF!</v>
      </c>
      <c r="C157" s="179" t="e">
        <f>#REF!</f>
        <v>#REF!</v>
      </c>
      <c r="D157" s="153" t="e">
        <f>#REF!</f>
        <v>#REF!</v>
      </c>
      <c r="E157" s="153" t="e">
        <f>#REF!</f>
        <v>#REF!</v>
      </c>
      <c r="F157" s="172" t="e">
        <f>#REF!</f>
        <v>#REF!</v>
      </c>
      <c r="G157" s="173" t="e">
        <f>#REF!</f>
        <v>#REF!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30.75" customHeight="1" x14ac:dyDescent="0.25">
      <c r="A158" s="113"/>
      <c r="B158" s="174" t="e">
        <f>#REF!</f>
        <v>#REF!</v>
      </c>
      <c r="C158" s="179" t="e">
        <f>#REF!</f>
        <v>#REF!</v>
      </c>
      <c r="D158" s="153" t="e">
        <f>#REF!</f>
        <v>#REF!</v>
      </c>
      <c r="E158" s="153" t="e">
        <f>#REF!</f>
        <v>#REF!</v>
      </c>
      <c r="F158" s="172" t="e">
        <f>#REF!</f>
        <v>#REF!</v>
      </c>
      <c r="G158" s="173" t="e">
        <f>#REF!</f>
        <v>#REF!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13"/>
      <c r="B159" s="175" t="e">
        <f>#REF!</f>
        <v>#REF!</v>
      </c>
      <c r="C159" s="183" t="e">
        <f>#REF!</f>
        <v>#REF!</v>
      </c>
      <c r="D159" s="144"/>
      <c r="E159" s="144"/>
      <c r="F159" s="177"/>
      <c r="G159" s="178" t="e">
        <f>#REF!</f>
        <v>#REF!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13"/>
      <c r="B160" s="174" t="e">
        <f>#REF!</f>
        <v>#REF!</v>
      </c>
      <c r="C160" s="179" t="e">
        <f>#REF!</f>
        <v>#REF!</v>
      </c>
      <c r="D160" s="153" t="e">
        <f>#REF!</f>
        <v>#REF!</v>
      </c>
      <c r="E160" s="153" t="e">
        <f>#REF!</f>
        <v>#REF!</v>
      </c>
      <c r="F160" s="172" t="e">
        <f>#REF!</f>
        <v>#REF!</v>
      </c>
      <c r="G160" s="173" t="e">
        <f>#REF!</f>
        <v>#REF!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30.75" customHeight="1" x14ac:dyDescent="0.25">
      <c r="A161" s="113"/>
      <c r="B161" s="174" t="e">
        <f>#REF!</f>
        <v>#REF!</v>
      </c>
      <c r="C161" s="179" t="e">
        <f>#REF!</f>
        <v>#REF!</v>
      </c>
      <c r="D161" s="153" t="e">
        <f>#REF!</f>
        <v>#REF!</v>
      </c>
      <c r="E161" s="153" t="e">
        <f>#REF!</f>
        <v>#REF!</v>
      </c>
      <c r="F161" s="172" t="e">
        <f>#REF!</f>
        <v>#REF!</v>
      </c>
      <c r="G161" s="173" t="e">
        <f>#REF!</f>
        <v>#REF!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30.75" customHeight="1" x14ac:dyDescent="0.25">
      <c r="A162" s="113"/>
      <c r="B162" s="174" t="e">
        <f>#REF!</f>
        <v>#REF!</v>
      </c>
      <c r="C162" s="179" t="e">
        <f>#REF!</f>
        <v>#REF!</v>
      </c>
      <c r="D162" s="153" t="e">
        <f>#REF!</f>
        <v>#REF!</v>
      </c>
      <c r="E162" s="153" t="e">
        <f>#REF!</f>
        <v>#REF!</v>
      </c>
      <c r="F162" s="172" t="e">
        <f>#REF!</f>
        <v>#REF!</v>
      </c>
      <c r="G162" s="173" t="e">
        <f>#REF!</f>
        <v>#REF!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13"/>
      <c r="B163" s="174" t="e">
        <f>#REF!</f>
        <v>#REF!</v>
      </c>
      <c r="C163" s="179" t="e">
        <f>#REF!</f>
        <v>#REF!</v>
      </c>
      <c r="D163" s="153" t="e">
        <f>#REF!</f>
        <v>#REF!</v>
      </c>
      <c r="E163" s="153" t="e">
        <f>#REF!</f>
        <v>#REF!</v>
      </c>
      <c r="F163" s="172" t="e">
        <f>#REF!</f>
        <v>#REF!</v>
      </c>
      <c r="G163" s="173" t="e">
        <f>#REF!</f>
        <v>#REF!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13"/>
      <c r="B164" s="174" t="e">
        <f>#REF!</f>
        <v>#REF!</v>
      </c>
      <c r="C164" s="179" t="e">
        <f>#REF!</f>
        <v>#REF!</v>
      </c>
      <c r="D164" s="153" t="e">
        <f>#REF!</f>
        <v>#REF!</v>
      </c>
      <c r="E164" s="153" t="e">
        <f>#REF!</f>
        <v>#REF!</v>
      </c>
      <c r="F164" s="172" t="e">
        <f>#REF!</f>
        <v>#REF!</v>
      </c>
      <c r="G164" s="173" t="e">
        <f>#REF!</f>
        <v>#REF!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13"/>
      <c r="B165" s="175" t="e">
        <f>#REF!</f>
        <v>#REF!</v>
      </c>
      <c r="C165" s="183" t="e">
        <f>#REF!</f>
        <v>#REF!</v>
      </c>
      <c r="D165" s="144"/>
      <c r="E165" s="144"/>
      <c r="F165" s="177"/>
      <c r="G165" s="178" t="e">
        <f>#REF!</f>
        <v>#REF!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6.25" customHeight="1" x14ac:dyDescent="0.25">
      <c r="A166" s="113"/>
      <c r="B166" s="174" t="e">
        <f>#REF!</f>
        <v>#REF!</v>
      </c>
      <c r="C166" s="179" t="e">
        <f>#REF!</f>
        <v>#REF!</v>
      </c>
      <c r="D166" s="153" t="e">
        <f>#REF!</f>
        <v>#REF!</v>
      </c>
      <c r="E166" s="153" t="e">
        <f>#REF!</f>
        <v>#REF!</v>
      </c>
      <c r="F166" s="172" t="e">
        <f>#REF!</f>
        <v>#REF!</v>
      </c>
      <c r="G166" s="173" t="e">
        <f>#REF!</f>
        <v>#REF!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30.75" customHeight="1" x14ac:dyDescent="0.25">
      <c r="A167" s="113"/>
      <c r="B167" s="174" t="e">
        <f>#REF!</f>
        <v>#REF!</v>
      </c>
      <c r="C167" s="179" t="e">
        <f>#REF!</f>
        <v>#REF!</v>
      </c>
      <c r="D167" s="153" t="e">
        <f>#REF!</f>
        <v>#REF!</v>
      </c>
      <c r="E167" s="153" t="e">
        <f>#REF!</f>
        <v>#REF!</v>
      </c>
      <c r="F167" s="172" t="e">
        <f>#REF!</f>
        <v>#REF!</v>
      </c>
      <c r="G167" s="173" t="e">
        <f>#REF!</f>
        <v>#REF!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30.75" customHeight="1" x14ac:dyDescent="0.25">
      <c r="A168" s="113"/>
      <c r="B168" s="174" t="e">
        <f>#REF!</f>
        <v>#REF!</v>
      </c>
      <c r="C168" s="179" t="e">
        <f>#REF!</f>
        <v>#REF!</v>
      </c>
      <c r="D168" s="153" t="e">
        <f>#REF!</f>
        <v>#REF!</v>
      </c>
      <c r="E168" s="153" t="e">
        <f>#REF!</f>
        <v>#REF!</v>
      </c>
      <c r="F168" s="172" t="e">
        <f>#REF!</f>
        <v>#REF!</v>
      </c>
      <c r="G168" s="173" t="e">
        <f>#REF!</f>
        <v>#REF!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30.75" customHeight="1" x14ac:dyDescent="0.25">
      <c r="A169" s="113"/>
      <c r="B169" s="174" t="e">
        <f>#REF!</f>
        <v>#REF!</v>
      </c>
      <c r="C169" s="179" t="e">
        <f>#REF!</f>
        <v>#REF!</v>
      </c>
      <c r="D169" s="153" t="e">
        <f>#REF!</f>
        <v>#REF!</v>
      </c>
      <c r="E169" s="153" t="e">
        <f>#REF!</f>
        <v>#REF!</v>
      </c>
      <c r="F169" s="172" t="e">
        <f>#REF!</f>
        <v>#REF!</v>
      </c>
      <c r="G169" s="173" t="e">
        <f>#REF!</f>
        <v>#REF!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13"/>
      <c r="B170" s="174" t="e">
        <f>#REF!</f>
        <v>#REF!</v>
      </c>
      <c r="C170" s="179" t="e">
        <f>#REF!</f>
        <v>#REF!</v>
      </c>
      <c r="D170" s="153" t="e">
        <f>#REF!</f>
        <v>#REF!</v>
      </c>
      <c r="E170" s="153" t="e">
        <f>#REF!</f>
        <v>#REF!</v>
      </c>
      <c r="F170" s="172" t="e">
        <f>#REF!</f>
        <v>#REF!</v>
      </c>
      <c r="G170" s="173" t="e">
        <f>#REF!</f>
        <v>#REF!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13"/>
      <c r="B171" s="175" t="e">
        <f>#REF!</f>
        <v>#REF!</v>
      </c>
      <c r="C171" s="183" t="e">
        <f>#REF!</f>
        <v>#REF!</v>
      </c>
      <c r="D171" s="144"/>
      <c r="E171" s="144"/>
      <c r="F171" s="177"/>
      <c r="G171" s="178" t="e">
        <f>#REF!</f>
        <v>#REF!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13"/>
      <c r="B172" s="174" t="e">
        <f>#REF!</f>
        <v>#REF!</v>
      </c>
      <c r="C172" s="184" t="e">
        <f>#REF!</f>
        <v>#REF!</v>
      </c>
      <c r="D172" s="153" t="e">
        <f>#REF!</f>
        <v>#REF!</v>
      </c>
      <c r="E172" s="153" t="e">
        <f>#REF!</f>
        <v>#REF!</v>
      </c>
      <c r="F172" s="172" t="e">
        <f>#REF!</f>
        <v>#REF!</v>
      </c>
      <c r="G172" s="173" t="e">
        <f>#REF!</f>
        <v>#REF!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13"/>
      <c r="B173" s="174" t="e">
        <f>#REF!</f>
        <v>#REF!</v>
      </c>
      <c r="C173" s="179" t="e">
        <f>#REF!</f>
        <v>#REF!</v>
      </c>
      <c r="D173" s="153" t="e">
        <f>#REF!</f>
        <v>#REF!</v>
      </c>
      <c r="E173" s="153" t="e">
        <f>#REF!</f>
        <v>#REF!</v>
      </c>
      <c r="F173" s="172" t="e">
        <f>#REF!</f>
        <v>#REF!</v>
      </c>
      <c r="G173" s="173" t="e">
        <f>#REF!</f>
        <v>#REF!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5.5" customHeight="1" x14ac:dyDescent="0.25">
      <c r="A174" s="113"/>
      <c r="B174" s="174" t="e">
        <f>#REF!</f>
        <v>#REF!</v>
      </c>
      <c r="C174" s="179" t="e">
        <f>#REF!</f>
        <v>#REF!</v>
      </c>
      <c r="D174" s="153" t="e">
        <f>#REF!</f>
        <v>#REF!</v>
      </c>
      <c r="E174" s="153" t="e">
        <f>#REF!</f>
        <v>#REF!</v>
      </c>
      <c r="F174" s="172" t="e">
        <f>#REF!</f>
        <v>#REF!</v>
      </c>
      <c r="G174" s="173" t="e">
        <f>#REF!</f>
        <v>#REF!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13"/>
      <c r="B175" s="174" t="e">
        <f>#REF!</f>
        <v>#REF!</v>
      </c>
      <c r="C175" s="179" t="e">
        <f>#REF!</f>
        <v>#REF!</v>
      </c>
      <c r="D175" s="153" t="e">
        <f>#REF!</f>
        <v>#REF!</v>
      </c>
      <c r="E175" s="153" t="e">
        <f>#REF!</f>
        <v>#REF!</v>
      </c>
      <c r="F175" s="172" t="e">
        <f>#REF!</f>
        <v>#REF!</v>
      </c>
      <c r="G175" s="173" t="e">
        <f>#REF!</f>
        <v>#REF!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13"/>
      <c r="B176" s="174" t="e">
        <f>#REF!</f>
        <v>#REF!</v>
      </c>
      <c r="C176" s="179" t="e">
        <f>#REF!</f>
        <v>#REF!</v>
      </c>
      <c r="D176" s="153" t="e">
        <f>#REF!</f>
        <v>#REF!</v>
      </c>
      <c r="E176" s="153" t="e">
        <f>#REF!</f>
        <v>#REF!</v>
      </c>
      <c r="F176" s="172" t="e">
        <f>#REF!</f>
        <v>#REF!</v>
      </c>
      <c r="G176" s="173" t="e">
        <f>#REF!</f>
        <v>#REF!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13"/>
      <c r="B177" s="174" t="e">
        <f>#REF!</f>
        <v>#REF!</v>
      </c>
      <c r="C177" s="179" t="e">
        <f>#REF!</f>
        <v>#REF!</v>
      </c>
      <c r="D177" s="153" t="e">
        <f>#REF!</f>
        <v>#REF!</v>
      </c>
      <c r="E177" s="153" t="e">
        <f>#REF!</f>
        <v>#REF!</v>
      </c>
      <c r="F177" s="172" t="e">
        <f>#REF!</f>
        <v>#REF!</v>
      </c>
      <c r="G177" s="173" t="e">
        <f>#REF!</f>
        <v>#REF!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13"/>
      <c r="B178" s="174" t="e">
        <f>#REF!</f>
        <v>#REF!</v>
      </c>
      <c r="C178" s="179" t="e">
        <f>#REF!</f>
        <v>#REF!</v>
      </c>
      <c r="D178" s="153" t="e">
        <f>#REF!</f>
        <v>#REF!</v>
      </c>
      <c r="E178" s="153" t="e">
        <f>#REF!</f>
        <v>#REF!</v>
      </c>
      <c r="F178" s="172" t="e">
        <f>#REF!</f>
        <v>#REF!</v>
      </c>
      <c r="G178" s="173" t="e">
        <f>#REF!</f>
        <v>#REF!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13"/>
      <c r="B179" s="174" t="e">
        <f>#REF!</f>
        <v>#REF!</v>
      </c>
      <c r="C179" s="179" t="e">
        <f>#REF!</f>
        <v>#REF!</v>
      </c>
      <c r="D179" s="153" t="e">
        <f>#REF!</f>
        <v>#REF!</v>
      </c>
      <c r="E179" s="153" t="e">
        <f>#REF!</f>
        <v>#REF!</v>
      </c>
      <c r="F179" s="172" t="e">
        <f>#REF!</f>
        <v>#REF!</v>
      </c>
      <c r="G179" s="173" t="e">
        <f>#REF!</f>
        <v>#REF!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13"/>
      <c r="B180" s="175" t="e">
        <f>#REF!</f>
        <v>#REF!</v>
      </c>
      <c r="C180" s="183" t="e">
        <f>#REF!</f>
        <v>#REF!</v>
      </c>
      <c r="D180" s="144"/>
      <c r="E180" s="144"/>
      <c r="F180" s="177"/>
      <c r="G180" s="178" t="e">
        <f>#REF!</f>
        <v>#REF!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13"/>
      <c r="B181" s="174" t="e">
        <f>#REF!</f>
        <v>#REF!</v>
      </c>
      <c r="C181" s="179" t="e">
        <f>#REF!</f>
        <v>#REF!</v>
      </c>
      <c r="D181" s="153" t="e">
        <f>#REF!</f>
        <v>#REF!</v>
      </c>
      <c r="E181" s="153" t="e">
        <f>#REF!</f>
        <v>#REF!</v>
      </c>
      <c r="F181" s="172" t="e">
        <f>#REF!</f>
        <v>#REF!</v>
      </c>
      <c r="G181" s="173" t="e">
        <f>#REF!</f>
        <v>#REF!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13"/>
      <c r="B182" s="174" t="e">
        <f>#REF!</f>
        <v>#REF!</v>
      </c>
      <c r="C182" s="179" t="e">
        <f>#REF!</f>
        <v>#REF!</v>
      </c>
      <c r="D182" s="153" t="e">
        <f>#REF!</f>
        <v>#REF!</v>
      </c>
      <c r="E182" s="153" t="e">
        <f>#REF!</f>
        <v>#REF!</v>
      </c>
      <c r="F182" s="172" t="e">
        <f>#REF!</f>
        <v>#REF!</v>
      </c>
      <c r="G182" s="173" t="e">
        <f>#REF!</f>
        <v>#REF!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13"/>
      <c r="B183" s="174" t="e">
        <f>#REF!</f>
        <v>#REF!</v>
      </c>
      <c r="C183" s="179" t="e">
        <f>#REF!</f>
        <v>#REF!</v>
      </c>
      <c r="D183" s="153" t="e">
        <f>#REF!</f>
        <v>#REF!</v>
      </c>
      <c r="E183" s="153" t="e">
        <f>#REF!</f>
        <v>#REF!</v>
      </c>
      <c r="F183" s="172" t="e">
        <f>#REF!</f>
        <v>#REF!</v>
      </c>
      <c r="G183" s="173" t="e">
        <f>#REF!</f>
        <v>#REF!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13"/>
      <c r="B184" s="174" t="e">
        <f>#REF!</f>
        <v>#REF!</v>
      </c>
      <c r="C184" s="179" t="e">
        <f>#REF!</f>
        <v>#REF!</v>
      </c>
      <c r="D184" s="153" t="e">
        <f>#REF!</f>
        <v>#REF!</v>
      </c>
      <c r="E184" s="153" t="e">
        <f>#REF!</f>
        <v>#REF!</v>
      </c>
      <c r="F184" s="172" t="e">
        <f>#REF!</f>
        <v>#REF!</v>
      </c>
      <c r="G184" s="173" t="e">
        <f>#REF!</f>
        <v>#REF!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13"/>
      <c r="B185" s="175" t="e">
        <f>#REF!</f>
        <v>#REF!</v>
      </c>
      <c r="C185" s="183" t="e">
        <f>#REF!</f>
        <v>#REF!</v>
      </c>
      <c r="D185" s="144"/>
      <c r="E185" s="144"/>
      <c r="F185" s="177"/>
      <c r="G185" s="178" t="e">
        <f>#REF!</f>
        <v>#REF!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13"/>
      <c r="B186" s="174" t="e">
        <f>#REF!</f>
        <v>#REF!</v>
      </c>
      <c r="C186" s="179" t="e">
        <f>#REF!</f>
        <v>#REF!</v>
      </c>
      <c r="D186" s="153" t="e">
        <f>#REF!</f>
        <v>#REF!</v>
      </c>
      <c r="E186" s="153" t="e">
        <f>#REF!</f>
        <v>#REF!</v>
      </c>
      <c r="F186" s="172" t="e">
        <f>#REF!</f>
        <v>#REF!</v>
      </c>
      <c r="G186" s="173" t="e">
        <f>#REF!</f>
        <v>#REF!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13"/>
      <c r="B187" s="174" t="e">
        <f>#REF!</f>
        <v>#REF!</v>
      </c>
      <c r="C187" s="179" t="e">
        <f>#REF!</f>
        <v>#REF!</v>
      </c>
      <c r="D187" s="153" t="e">
        <f>#REF!</f>
        <v>#REF!</v>
      </c>
      <c r="E187" s="153" t="e">
        <f>#REF!</f>
        <v>#REF!</v>
      </c>
      <c r="F187" s="172" t="e">
        <f>#REF!</f>
        <v>#REF!</v>
      </c>
      <c r="G187" s="173" t="e">
        <f>#REF!</f>
        <v>#REF!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13"/>
      <c r="B188" s="174" t="e">
        <f>#REF!</f>
        <v>#REF!</v>
      </c>
      <c r="C188" s="179" t="e">
        <f>#REF!</f>
        <v>#REF!</v>
      </c>
      <c r="D188" s="153" t="e">
        <f>#REF!</f>
        <v>#REF!</v>
      </c>
      <c r="E188" s="153" t="e">
        <f>#REF!</f>
        <v>#REF!</v>
      </c>
      <c r="F188" s="172" t="e">
        <f>#REF!</f>
        <v>#REF!</v>
      </c>
      <c r="G188" s="173" t="e">
        <f>#REF!</f>
        <v>#REF!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13"/>
      <c r="B189" s="174" t="e">
        <f>#REF!</f>
        <v>#REF!</v>
      </c>
      <c r="C189" s="179" t="e">
        <f>#REF!</f>
        <v>#REF!</v>
      </c>
      <c r="D189" s="153" t="e">
        <f>#REF!</f>
        <v>#REF!</v>
      </c>
      <c r="E189" s="153" t="e">
        <f>#REF!</f>
        <v>#REF!</v>
      </c>
      <c r="F189" s="172" t="e">
        <f>#REF!</f>
        <v>#REF!</v>
      </c>
      <c r="G189" s="173" t="e">
        <f>#REF!</f>
        <v>#REF!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13"/>
      <c r="B190" s="185"/>
      <c r="C190" s="143" t="e">
        <f>#REF!</f>
        <v>#REF!</v>
      </c>
      <c r="D190" s="186"/>
      <c r="E190" s="186"/>
      <c r="F190" s="187"/>
      <c r="G190" s="146" t="e">
        <f>#REF!</f>
        <v>#REF!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13"/>
      <c r="B191" s="132"/>
      <c r="C191" s="133" t="e">
        <f>#REF!</f>
        <v>#REF!</v>
      </c>
      <c r="D191" s="147"/>
      <c r="E191" s="147"/>
      <c r="F191" s="148"/>
      <c r="G191" s="149" t="e">
        <f>#REF!</f>
        <v>#REF!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13"/>
      <c r="B192" s="175"/>
      <c r="C192" s="183" t="e">
        <f>#REF!</f>
        <v>#REF!</v>
      </c>
      <c r="D192" s="144"/>
      <c r="E192" s="144"/>
      <c r="F192" s="177"/>
      <c r="G192" s="178" t="e">
        <f>#REF!</f>
        <v>#REF!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13"/>
      <c r="B193" s="137" t="e">
        <f>#REF!</f>
        <v>#REF!</v>
      </c>
      <c r="C193" s="165" t="e">
        <f>#REF!</f>
        <v>#REF!</v>
      </c>
      <c r="D193" s="139" t="e">
        <f>#REF!</f>
        <v>#REF!</v>
      </c>
      <c r="E193" s="139" t="e">
        <f>#REF!</f>
        <v>#REF!</v>
      </c>
      <c r="F193" s="140" t="e">
        <f>#REF!</f>
        <v>#REF!</v>
      </c>
      <c r="G193" s="141" t="e">
        <f>#REF!</f>
        <v>#REF!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9.25" customHeight="1" x14ac:dyDescent="0.25">
      <c r="A194" s="113"/>
      <c r="B194" s="137" t="e">
        <f>#REF!</f>
        <v>#REF!</v>
      </c>
      <c r="C194" s="165" t="e">
        <f>#REF!</f>
        <v>#REF!</v>
      </c>
      <c r="D194" s="139" t="e">
        <f>#REF!</f>
        <v>#REF!</v>
      </c>
      <c r="E194" s="139" t="e">
        <f>#REF!</f>
        <v>#REF!</v>
      </c>
      <c r="F194" s="140" t="e">
        <f>#REF!</f>
        <v>#REF!</v>
      </c>
      <c r="G194" s="141" t="e">
        <f>#REF!</f>
        <v>#REF!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13"/>
      <c r="B195" s="137" t="e">
        <f>#REF!</f>
        <v>#REF!</v>
      </c>
      <c r="C195" s="165" t="e">
        <f>#REF!</f>
        <v>#REF!</v>
      </c>
      <c r="D195" s="139" t="e">
        <f>#REF!</f>
        <v>#REF!</v>
      </c>
      <c r="E195" s="139" t="e">
        <f>#REF!</f>
        <v>#REF!</v>
      </c>
      <c r="F195" s="140" t="e">
        <f>#REF!</f>
        <v>#REF!</v>
      </c>
      <c r="G195" s="141" t="e">
        <f>#REF!</f>
        <v>#REF!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13"/>
      <c r="B196" s="137" t="e">
        <f>#REF!</f>
        <v>#REF!</v>
      </c>
      <c r="C196" s="165" t="e">
        <f>#REF!</f>
        <v>#REF!</v>
      </c>
      <c r="D196" s="139" t="e">
        <f>#REF!</f>
        <v>#REF!</v>
      </c>
      <c r="E196" s="139" t="e">
        <f>#REF!</f>
        <v>#REF!</v>
      </c>
      <c r="F196" s="140" t="e">
        <f>#REF!</f>
        <v>#REF!</v>
      </c>
      <c r="G196" s="141" t="e">
        <f>#REF!</f>
        <v>#REF!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13"/>
      <c r="B197" s="137" t="e">
        <f>#REF!</f>
        <v>#REF!</v>
      </c>
      <c r="C197" s="165" t="e">
        <f>#REF!</f>
        <v>#REF!</v>
      </c>
      <c r="D197" s="139" t="e">
        <f>#REF!</f>
        <v>#REF!</v>
      </c>
      <c r="E197" s="139" t="e">
        <f>#REF!</f>
        <v>#REF!</v>
      </c>
      <c r="F197" s="140" t="e">
        <f>#REF!</f>
        <v>#REF!</v>
      </c>
      <c r="G197" s="141" t="e">
        <f>#REF!</f>
        <v>#REF!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13"/>
      <c r="B198" s="159" t="e">
        <f>#REF!</f>
        <v>#REF!</v>
      </c>
      <c r="C198" s="188" t="e">
        <f>#REF!</f>
        <v>#REF!</v>
      </c>
      <c r="D198" s="161"/>
      <c r="E198" s="161"/>
      <c r="F198" s="145"/>
      <c r="G198" s="162" t="e">
        <f>#REF!</f>
        <v>#REF!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13"/>
      <c r="B199" s="137" t="e">
        <f>#REF!</f>
        <v>#REF!</v>
      </c>
      <c r="C199" s="165" t="e">
        <f>#REF!</f>
        <v>#REF!</v>
      </c>
      <c r="D199" s="139" t="e">
        <f>#REF!</f>
        <v>#REF!</v>
      </c>
      <c r="E199" s="139" t="e">
        <f>#REF!</f>
        <v>#REF!</v>
      </c>
      <c r="F199" s="140" t="e">
        <f>#REF!</f>
        <v>#REF!</v>
      </c>
      <c r="G199" s="141" t="e">
        <f>#REF!</f>
        <v>#REF!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13"/>
      <c r="B200" s="137" t="e">
        <f>#REF!</f>
        <v>#REF!</v>
      </c>
      <c r="C200" s="165" t="e">
        <f>#REF!</f>
        <v>#REF!</v>
      </c>
      <c r="D200" s="139" t="e">
        <f>#REF!</f>
        <v>#REF!</v>
      </c>
      <c r="E200" s="139" t="e">
        <f>#REF!</f>
        <v>#REF!</v>
      </c>
      <c r="F200" s="140" t="e">
        <f>#REF!</f>
        <v>#REF!</v>
      </c>
      <c r="G200" s="141" t="e">
        <f>#REF!</f>
        <v>#REF!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30" customHeight="1" x14ac:dyDescent="0.25">
      <c r="A201" s="113"/>
      <c r="B201" s="137" t="e">
        <f>#REF!</f>
        <v>#REF!</v>
      </c>
      <c r="C201" s="165" t="e">
        <f>#REF!</f>
        <v>#REF!</v>
      </c>
      <c r="D201" s="139" t="e">
        <f>#REF!</f>
        <v>#REF!</v>
      </c>
      <c r="E201" s="139" t="e">
        <f>#REF!</f>
        <v>#REF!</v>
      </c>
      <c r="F201" s="140" t="e">
        <f>#REF!</f>
        <v>#REF!</v>
      </c>
      <c r="G201" s="141" t="e">
        <f>#REF!</f>
        <v>#REF!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13"/>
      <c r="B202" s="137" t="e">
        <f>#REF!</f>
        <v>#REF!</v>
      </c>
      <c r="C202" s="165" t="e">
        <f>#REF!</f>
        <v>#REF!</v>
      </c>
      <c r="D202" s="139" t="e">
        <f>#REF!</f>
        <v>#REF!</v>
      </c>
      <c r="E202" s="139" t="e">
        <f>#REF!</f>
        <v>#REF!</v>
      </c>
      <c r="F202" s="140" t="e">
        <f>#REF!</f>
        <v>#REF!</v>
      </c>
      <c r="G202" s="141" t="e">
        <f>#REF!</f>
        <v>#REF!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13"/>
      <c r="B203" s="137" t="e">
        <f>#REF!</f>
        <v>#REF!</v>
      </c>
      <c r="C203" s="165" t="e">
        <f>#REF!</f>
        <v>#REF!</v>
      </c>
      <c r="D203" s="139" t="e">
        <f>#REF!</f>
        <v>#REF!</v>
      </c>
      <c r="E203" s="139" t="e">
        <f>#REF!</f>
        <v>#REF!</v>
      </c>
      <c r="F203" s="140" t="e">
        <f>#REF!</f>
        <v>#REF!</v>
      </c>
      <c r="G203" s="141" t="e">
        <f>#REF!</f>
        <v>#REF!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13"/>
      <c r="B204" s="137" t="e">
        <f>#REF!</f>
        <v>#REF!</v>
      </c>
      <c r="C204" s="165" t="e">
        <f>#REF!</f>
        <v>#REF!</v>
      </c>
      <c r="D204" s="139" t="e">
        <f>#REF!</f>
        <v>#REF!</v>
      </c>
      <c r="E204" s="139" t="e">
        <f>#REF!</f>
        <v>#REF!</v>
      </c>
      <c r="F204" s="140" t="e">
        <f>#REF!</f>
        <v>#REF!</v>
      </c>
      <c r="G204" s="141" t="e">
        <f>#REF!</f>
        <v>#REF!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13"/>
      <c r="B205" s="137" t="e">
        <f>#REF!</f>
        <v>#REF!</v>
      </c>
      <c r="C205" s="165" t="e">
        <f>#REF!</f>
        <v>#REF!</v>
      </c>
      <c r="D205" s="139" t="e">
        <f>#REF!</f>
        <v>#REF!</v>
      </c>
      <c r="E205" s="139" t="e">
        <f>#REF!</f>
        <v>#REF!</v>
      </c>
      <c r="F205" s="140" t="e">
        <f>#REF!</f>
        <v>#REF!</v>
      </c>
      <c r="G205" s="141" t="e">
        <f>#REF!</f>
        <v>#REF!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13"/>
      <c r="B206" s="137" t="e">
        <f>#REF!</f>
        <v>#REF!</v>
      </c>
      <c r="C206" s="165" t="e">
        <f>#REF!</f>
        <v>#REF!</v>
      </c>
      <c r="D206" s="139" t="e">
        <f>#REF!</f>
        <v>#REF!</v>
      </c>
      <c r="E206" s="139" t="e">
        <f>#REF!</f>
        <v>#REF!</v>
      </c>
      <c r="F206" s="140" t="e">
        <f>#REF!</f>
        <v>#REF!</v>
      </c>
      <c r="G206" s="141" t="e">
        <f>#REF!</f>
        <v>#REF!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13"/>
      <c r="B207" s="137" t="e">
        <f>#REF!</f>
        <v>#REF!</v>
      </c>
      <c r="C207" s="165" t="e">
        <f>#REF!</f>
        <v>#REF!</v>
      </c>
      <c r="D207" s="139" t="e">
        <f>#REF!</f>
        <v>#REF!</v>
      </c>
      <c r="E207" s="139" t="e">
        <f>#REF!</f>
        <v>#REF!</v>
      </c>
      <c r="F207" s="140" t="e">
        <f>#REF!</f>
        <v>#REF!</v>
      </c>
      <c r="G207" s="141" t="e">
        <f>#REF!</f>
        <v>#REF!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13"/>
      <c r="B208" s="137" t="e">
        <f>#REF!</f>
        <v>#REF!</v>
      </c>
      <c r="C208" s="165" t="e">
        <f>#REF!</f>
        <v>#REF!</v>
      </c>
      <c r="D208" s="139" t="e">
        <f>#REF!</f>
        <v>#REF!</v>
      </c>
      <c r="E208" s="139" t="e">
        <f>#REF!</f>
        <v>#REF!</v>
      </c>
      <c r="F208" s="140" t="e">
        <f>#REF!</f>
        <v>#REF!</v>
      </c>
      <c r="G208" s="141" t="e">
        <f>#REF!</f>
        <v>#REF!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customHeight="1" x14ac:dyDescent="0.25">
      <c r="A209" s="113"/>
      <c r="B209" s="137" t="e">
        <f>#REF!</f>
        <v>#REF!</v>
      </c>
      <c r="C209" s="165" t="e">
        <f>#REF!</f>
        <v>#REF!</v>
      </c>
      <c r="D209" s="139" t="e">
        <f>#REF!</f>
        <v>#REF!</v>
      </c>
      <c r="E209" s="139" t="e">
        <f>#REF!</f>
        <v>#REF!</v>
      </c>
      <c r="F209" s="140" t="e">
        <f>#REF!</f>
        <v>#REF!</v>
      </c>
      <c r="G209" s="141" t="e">
        <f>#REF!</f>
        <v>#REF!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13"/>
      <c r="B210" s="137" t="e">
        <f>#REF!</f>
        <v>#REF!</v>
      </c>
      <c r="C210" s="165" t="e">
        <f>#REF!</f>
        <v>#REF!</v>
      </c>
      <c r="D210" s="139" t="e">
        <f>#REF!</f>
        <v>#REF!</v>
      </c>
      <c r="E210" s="139" t="e">
        <f>#REF!</f>
        <v>#REF!</v>
      </c>
      <c r="F210" s="140" t="e">
        <f>#REF!</f>
        <v>#REF!</v>
      </c>
      <c r="G210" s="141" t="e">
        <f>#REF!</f>
        <v>#REF!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13"/>
      <c r="B211" s="137" t="e">
        <f>#REF!</f>
        <v>#REF!</v>
      </c>
      <c r="C211" s="165" t="e">
        <f>#REF!</f>
        <v>#REF!</v>
      </c>
      <c r="D211" s="139" t="e">
        <f>#REF!</f>
        <v>#REF!</v>
      </c>
      <c r="E211" s="139" t="e">
        <f>#REF!</f>
        <v>#REF!</v>
      </c>
      <c r="F211" s="140" t="e">
        <f>#REF!</f>
        <v>#REF!</v>
      </c>
      <c r="G211" s="141" t="e">
        <f>#REF!</f>
        <v>#REF!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13"/>
      <c r="B212" s="137" t="e">
        <f>#REF!</f>
        <v>#REF!</v>
      </c>
      <c r="C212" s="165" t="e">
        <f>#REF!</f>
        <v>#REF!</v>
      </c>
      <c r="D212" s="139" t="e">
        <f>#REF!</f>
        <v>#REF!</v>
      </c>
      <c r="E212" s="139" t="e">
        <f>#REF!</f>
        <v>#REF!</v>
      </c>
      <c r="F212" s="140" t="e">
        <f>#REF!</f>
        <v>#REF!</v>
      </c>
      <c r="G212" s="141" t="e">
        <f>#REF!</f>
        <v>#REF!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13"/>
      <c r="B213" s="159" t="e">
        <f>#REF!</f>
        <v>#REF!</v>
      </c>
      <c r="C213" s="188" t="e">
        <f>#REF!</f>
        <v>#REF!</v>
      </c>
      <c r="D213" s="161"/>
      <c r="E213" s="161"/>
      <c r="F213" s="145"/>
      <c r="G213" s="162" t="e">
        <f>#REF!</f>
        <v>#REF!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13"/>
      <c r="B214" s="137" t="e">
        <f>#REF!</f>
        <v>#REF!</v>
      </c>
      <c r="C214" s="165" t="e">
        <f>#REF!</f>
        <v>#REF!</v>
      </c>
      <c r="D214" s="139" t="e">
        <f>#REF!</f>
        <v>#REF!</v>
      </c>
      <c r="E214" s="139" t="e">
        <f>#REF!</f>
        <v>#REF!</v>
      </c>
      <c r="F214" s="140" t="e">
        <f>#REF!</f>
        <v>#REF!</v>
      </c>
      <c r="G214" s="141" t="e">
        <f>#REF!</f>
        <v>#REF!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13"/>
      <c r="B215" s="137" t="e">
        <f>#REF!</f>
        <v>#REF!</v>
      </c>
      <c r="C215" s="165" t="e">
        <f>#REF!</f>
        <v>#REF!</v>
      </c>
      <c r="D215" s="139" t="e">
        <f>#REF!</f>
        <v>#REF!</v>
      </c>
      <c r="E215" s="139" t="e">
        <f>#REF!</f>
        <v>#REF!</v>
      </c>
      <c r="F215" s="140" t="e">
        <f>#REF!</f>
        <v>#REF!</v>
      </c>
      <c r="G215" s="141" t="e">
        <f>#REF!</f>
        <v>#REF!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13"/>
      <c r="B216" s="137" t="e">
        <f>#REF!</f>
        <v>#REF!</v>
      </c>
      <c r="C216" s="165" t="e">
        <f>#REF!</f>
        <v>#REF!</v>
      </c>
      <c r="D216" s="139" t="e">
        <f>#REF!</f>
        <v>#REF!</v>
      </c>
      <c r="E216" s="139" t="e">
        <f>#REF!</f>
        <v>#REF!</v>
      </c>
      <c r="F216" s="140" t="e">
        <f>#REF!</f>
        <v>#REF!</v>
      </c>
      <c r="G216" s="141" t="e">
        <f>#REF!</f>
        <v>#REF!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30.75" customHeight="1" x14ac:dyDescent="0.25">
      <c r="A217" s="113"/>
      <c r="B217" s="137" t="e">
        <f>#REF!</f>
        <v>#REF!</v>
      </c>
      <c r="C217" s="165" t="e">
        <f>#REF!</f>
        <v>#REF!</v>
      </c>
      <c r="D217" s="139" t="e">
        <f>#REF!</f>
        <v>#REF!</v>
      </c>
      <c r="E217" s="139" t="e">
        <f>#REF!</f>
        <v>#REF!</v>
      </c>
      <c r="F217" s="140" t="e">
        <f>#REF!</f>
        <v>#REF!</v>
      </c>
      <c r="G217" s="141" t="e">
        <f>#REF!</f>
        <v>#REF!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13"/>
      <c r="B218" s="159" t="e">
        <f>#REF!</f>
        <v>#REF!</v>
      </c>
      <c r="C218" s="188" t="e">
        <f>#REF!</f>
        <v>#REF!</v>
      </c>
      <c r="D218" s="161"/>
      <c r="E218" s="161"/>
      <c r="F218" s="145"/>
      <c r="G218" s="162" t="e">
        <f>#REF!</f>
        <v>#REF!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13"/>
      <c r="B219" s="137" t="e">
        <f>#REF!</f>
        <v>#REF!</v>
      </c>
      <c r="C219" s="165" t="e">
        <f>#REF!</f>
        <v>#REF!</v>
      </c>
      <c r="D219" s="139" t="e">
        <f>#REF!</f>
        <v>#REF!</v>
      </c>
      <c r="E219" s="139" t="e">
        <f>#REF!</f>
        <v>#REF!</v>
      </c>
      <c r="F219" s="140" t="e">
        <f>#REF!</f>
        <v>#REF!</v>
      </c>
      <c r="G219" s="141" t="e">
        <f>#REF!</f>
        <v>#REF!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13"/>
      <c r="B220" s="137" t="e">
        <f>#REF!</f>
        <v>#REF!</v>
      </c>
      <c r="C220" s="165" t="e">
        <f>#REF!</f>
        <v>#REF!</v>
      </c>
      <c r="D220" s="139" t="e">
        <f>#REF!</f>
        <v>#REF!</v>
      </c>
      <c r="E220" s="139" t="e">
        <f>#REF!</f>
        <v>#REF!</v>
      </c>
      <c r="F220" s="140" t="e">
        <f>#REF!</f>
        <v>#REF!</v>
      </c>
      <c r="G220" s="141" t="e">
        <f>#REF!</f>
        <v>#REF!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13"/>
      <c r="B221" s="137" t="e">
        <f>#REF!</f>
        <v>#REF!</v>
      </c>
      <c r="C221" s="165" t="e">
        <f>#REF!</f>
        <v>#REF!</v>
      </c>
      <c r="D221" s="139" t="e">
        <f>#REF!</f>
        <v>#REF!</v>
      </c>
      <c r="E221" s="139" t="e">
        <f>#REF!</f>
        <v>#REF!</v>
      </c>
      <c r="F221" s="140" t="e">
        <f>#REF!</f>
        <v>#REF!</v>
      </c>
      <c r="G221" s="141" t="e">
        <f>#REF!</f>
        <v>#REF!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13"/>
      <c r="B222" s="137" t="e">
        <f>#REF!</f>
        <v>#REF!</v>
      </c>
      <c r="C222" s="165" t="e">
        <f>#REF!</f>
        <v>#REF!</v>
      </c>
      <c r="D222" s="139" t="e">
        <f>#REF!</f>
        <v>#REF!</v>
      </c>
      <c r="E222" s="139" t="e">
        <f>#REF!</f>
        <v>#REF!</v>
      </c>
      <c r="F222" s="140" t="e">
        <f>#REF!</f>
        <v>#REF!</v>
      </c>
      <c r="G222" s="141" t="e">
        <f>#REF!</f>
        <v>#REF!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13"/>
      <c r="B223" s="137" t="e">
        <f>#REF!</f>
        <v>#REF!</v>
      </c>
      <c r="C223" s="165" t="e">
        <f>#REF!</f>
        <v>#REF!</v>
      </c>
      <c r="D223" s="139" t="e">
        <f>#REF!</f>
        <v>#REF!</v>
      </c>
      <c r="E223" s="139" t="e">
        <f>#REF!</f>
        <v>#REF!</v>
      </c>
      <c r="F223" s="140" t="e">
        <f>#REF!</f>
        <v>#REF!</v>
      </c>
      <c r="G223" s="141" t="e">
        <f>#REF!</f>
        <v>#REF!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13"/>
      <c r="B224" s="137" t="e">
        <f>#REF!</f>
        <v>#REF!</v>
      </c>
      <c r="C224" s="165" t="e">
        <f>#REF!</f>
        <v>#REF!</v>
      </c>
      <c r="D224" s="139" t="e">
        <f>#REF!</f>
        <v>#REF!</v>
      </c>
      <c r="E224" s="139" t="e">
        <f>#REF!</f>
        <v>#REF!</v>
      </c>
      <c r="F224" s="140" t="e">
        <f>#REF!</f>
        <v>#REF!</v>
      </c>
      <c r="G224" s="141" t="e">
        <f>#REF!</f>
        <v>#REF!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13"/>
      <c r="B225" s="137" t="e">
        <f>#REF!</f>
        <v>#REF!</v>
      </c>
      <c r="C225" s="165" t="e">
        <f>#REF!</f>
        <v>#REF!</v>
      </c>
      <c r="D225" s="139" t="e">
        <f>#REF!</f>
        <v>#REF!</v>
      </c>
      <c r="E225" s="139" t="e">
        <f>#REF!</f>
        <v>#REF!</v>
      </c>
      <c r="F225" s="140" t="e">
        <f>#REF!</f>
        <v>#REF!</v>
      </c>
      <c r="G225" s="141" t="e">
        <f>#REF!</f>
        <v>#REF!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30.75" customHeight="1" x14ac:dyDescent="0.25">
      <c r="A226" s="113"/>
      <c r="B226" s="137" t="e">
        <f>#REF!</f>
        <v>#REF!</v>
      </c>
      <c r="C226" s="165" t="e">
        <f>#REF!</f>
        <v>#REF!</v>
      </c>
      <c r="D226" s="139" t="e">
        <f>#REF!</f>
        <v>#REF!</v>
      </c>
      <c r="E226" s="139" t="e">
        <f>#REF!</f>
        <v>#REF!</v>
      </c>
      <c r="F226" s="140" t="e">
        <f>#REF!</f>
        <v>#REF!</v>
      </c>
      <c r="G226" s="141" t="e">
        <f>#REF!</f>
        <v>#REF!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30.75" customHeight="1" x14ac:dyDescent="0.25">
      <c r="A227" s="113"/>
      <c r="B227" s="137" t="e">
        <f>#REF!</f>
        <v>#REF!</v>
      </c>
      <c r="C227" s="165" t="e">
        <f>#REF!</f>
        <v>#REF!</v>
      </c>
      <c r="D227" s="139" t="e">
        <f>#REF!</f>
        <v>#REF!</v>
      </c>
      <c r="E227" s="139" t="e">
        <f>#REF!</f>
        <v>#REF!</v>
      </c>
      <c r="F227" s="140" t="e">
        <f>#REF!</f>
        <v>#REF!</v>
      </c>
      <c r="G227" s="141" t="e">
        <f>#REF!</f>
        <v>#REF!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13"/>
      <c r="B228" s="159" t="e">
        <f>#REF!</f>
        <v>#REF!</v>
      </c>
      <c r="C228" s="188" t="e">
        <f>#REF!</f>
        <v>#REF!</v>
      </c>
      <c r="D228" s="161"/>
      <c r="E228" s="161"/>
      <c r="F228" s="145"/>
      <c r="G228" s="162" t="e">
        <f>#REF!</f>
        <v>#REF!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13"/>
      <c r="B229" s="137" t="e">
        <f>#REF!</f>
        <v>#REF!</v>
      </c>
      <c r="C229" s="165" t="e">
        <f>#REF!</f>
        <v>#REF!</v>
      </c>
      <c r="D229" s="139" t="e">
        <f>#REF!</f>
        <v>#REF!</v>
      </c>
      <c r="E229" s="139" t="e">
        <f>#REF!</f>
        <v>#REF!</v>
      </c>
      <c r="F229" s="140" t="e">
        <f>#REF!</f>
        <v>#REF!</v>
      </c>
      <c r="G229" s="141" t="e">
        <f>#REF!</f>
        <v>#REF!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13"/>
      <c r="B230" s="137" t="e">
        <f>#REF!</f>
        <v>#REF!</v>
      </c>
      <c r="C230" s="165" t="e">
        <f>#REF!</f>
        <v>#REF!</v>
      </c>
      <c r="D230" s="139" t="e">
        <f>#REF!</f>
        <v>#REF!</v>
      </c>
      <c r="E230" s="139" t="e">
        <f>#REF!</f>
        <v>#REF!</v>
      </c>
      <c r="F230" s="140" t="e">
        <f>#REF!</f>
        <v>#REF!</v>
      </c>
      <c r="G230" s="141" t="e">
        <f>#REF!</f>
        <v>#REF!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13"/>
      <c r="B231" s="137" t="e">
        <f>#REF!</f>
        <v>#REF!</v>
      </c>
      <c r="C231" s="165" t="e">
        <f>#REF!</f>
        <v>#REF!</v>
      </c>
      <c r="D231" s="139" t="e">
        <f>#REF!</f>
        <v>#REF!</v>
      </c>
      <c r="E231" s="139" t="e">
        <f>#REF!</f>
        <v>#REF!</v>
      </c>
      <c r="F231" s="140" t="e">
        <f>#REF!</f>
        <v>#REF!</v>
      </c>
      <c r="G231" s="141" t="e">
        <f>#REF!</f>
        <v>#REF!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9.25" customHeight="1" x14ac:dyDescent="0.25">
      <c r="A232" s="113"/>
      <c r="B232" s="137" t="e">
        <f>#REF!</f>
        <v>#REF!</v>
      </c>
      <c r="C232" s="165" t="e">
        <f>#REF!</f>
        <v>#REF!</v>
      </c>
      <c r="D232" s="139" t="e">
        <f>#REF!</f>
        <v>#REF!</v>
      </c>
      <c r="E232" s="139" t="e">
        <f>#REF!</f>
        <v>#REF!</v>
      </c>
      <c r="F232" s="140" t="e">
        <f>#REF!</f>
        <v>#REF!</v>
      </c>
      <c r="G232" s="141" t="e">
        <f>#REF!</f>
        <v>#REF!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13"/>
      <c r="B233" s="137" t="e">
        <f>#REF!</f>
        <v>#REF!</v>
      </c>
      <c r="C233" s="165" t="e">
        <f>#REF!</f>
        <v>#REF!</v>
      </c>
      <c r="D233" s="139" t="e">
        <f>#REF!</f>
        <v>#REF!</v>
      </c>
      <c r="E233" s="139" t="e">
        <f>#REF!</f>
        <v>#REF!</v>
      </c>
      <c r="F233" s="140" t="e">
        <f>#REF!</f>
        <v>#REF!</v>
      </c>
      <c r="G233" s="141" t="e">
        <f>#REF!</f>
        <v>#REF!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13"/>
      <c r="B234" s="159" t="e">
        <f>#REF!</f>
        <v>#REF!</v>
      </c>
      <c r="C234" s="188" t="e">
        <f>#REF!</f>
        <v>#REF!</v>
      </c>
      <c r="D234" s="161"/>
      <c r="E234" s="161"/>
      <c r="F234" s="145"/>
      <c r="G234" s="162" t="e">
        <f>#REF!</f>
        <v>#REF!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13"/>
      <c r="B235" s="137" t="e">
        <f>#REF!</f>
        <v>#REF!</v>
      </c>
      <c r="C235" s="165" t="e">
        <f>#REF!</f>
        <v>#REF!</v>
      </c>
      <c r="D235" s="139" t="e">
        <f>#REF!</f>
        <v>#REF!</v>
      </c>
      <c r="E235" s="139" t="e">
        <f>#REF!</f>
        <v>#REF!</v>
      </c>
      <c r="F235" s="140" t="e">
        <f>#REF!</f>
        <v>#REF!</v>
      </c>
      <c r="G235" s="141" t="e">
        <f>#REF!</f>
        <v>#REF!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13"/>
      <c r="B236" s="137" t="e">
        <f>#REF!</f>
        <v>#REF!</v>
      </c>
      <c r="C236" s="165" t="e">
        <f>#REF!</f>
        <v>#REF!</v>
      </c>
      <c r="D236" s="139" t="e">
        <f>#REF!</f>
        <v>#REF!</v>
      </c>
      <c r="E236" s="139" t="e">
        <f>#REF!</f>
        <v>#REF!</v>
      </c>
      <c r="F236" s="140" t="e">
        <f>#REF!</f>
        <v>#REF!</v>
      </c>
      <c r="G236" s="141" t="e">
        <f>#REF!</f>
        <v>#REF!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13"/>
      <c r="B237" s="137" t="e">
        <f>#REF!</f>
        <v>#REF!</v>
      </c>
      <c r="C237" s="165" t="e">
        <f>#REF!</f>
        <v>#REF!</v>
      </c>
      <c r="D237" s="139" t="e">
        <f>#REF!</f>
        <v>#REF!</v>
      </c>
      <c r="E237" s="139" t="e">
        <f>#REF!</f>
        <v>#REF!</v>
      </c>
      <c r="F237" s="140" t="e">
        <f>#REF!</f>
        <v>#REF!</v>
      </c>
      <c r="G237" s="141" t="e">
        <f>#REF!</f>
        <v>#REF!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13"/>
      <c r="B238" s="159" t="e">
        <f>#REF!</f>
        <v>#REF!</v>
      </c>
      <c r="C238" s="188" t="e">
        <f>#REF!</f>
        <v>#REF!</v>
      </c>
      <c r="D238" s="161"/>
      <c r="E238" s="161"/>
      <c r="F238" s="145"/>
      <c r="G238" s="162" t="e">
        <f>#REF!</f>
        <v>#REF!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13"/>
      <c r="B239" s="137" t="e">
        <f>#REF!</f>
        <v>#REF!</v>
      </c>
      <c r="C239" s="165" t="e">
        <f>#REF!</f>
        <v>#REF!</v>
      </c>
      <c r="D239" s="139" t="e">
        <f>#REF!</f>
        <v>#REF!</v>
      </c>
      <c r="E239" s="139" t="e">
        <f>#REF!</f>
        <v>#REF!</v>
      </c>
      <c r="F239" s="140" t="e">
        <f>#REF!</f>
        <v>#REF!</v>
      </c>
      <c r="G239" s="141" t="e">
        <f>#REF!</f>
        <v>#REF!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13"/>
      <c r="B240" s="137" t="e">
        <f>#REF!</f>
        <v>#REF!</v>
      </c>
      <c r="C240" s="165" t="e">
        <f>#REF!</f>
        <v>#REF!</v>
      </c>
      <c r="D240" s="139" t="e">
        <f>#REF!</f>
        <v>#REF!</v>
      </c>
      <c r="E240" s="139" t="e">
        <f>#REF!</f>
        <v>#REF!</v>
      </c>
      <c r="F240" s="140" t="e">
        <f>#REF!</f>
        <v>#REF!</v>
      </c>
      <c r="G240" s="141" t="e">
        <f>#REF!</f>
        <v>#REF!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13"/>
      <c r="B241" s="137" t="e">
        <f>#REF!</f>
        <v>#REF!</v>
      </c>
      <c r="C241" s="165" t="e">
        <f>#REF!</f>
        <v>#REF!</v>
      </c>
      <c r="D241" s="139" t="e">
        <f>#REF!</f>
        <v>#REF!</v>
      </c>
      <c r="E241" s="139" t="e">
        <f>#REF!</f>
        <v>#REF!</v>
      </c>
      <c r="F241" s="140" t="e">
        <f>#REF!</f>
        <v>#REF!</v>
      </c>
      <c r="G241" s="141" t="e">
        <f>#REF!</f>
        <v>#REF!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13"/>
      <c r="B242" s="137" t="e">
        <f>#REF!</f>
        <v>#REF!</v>
      </c>
      <c r="C242" s="165" t="e">
        <f>#REF!</f>
        <v>#REF!</v>
      </c>
      <c r="D242" s="139" t="e">
        <f>#REF!</f>
        <v>#REF!</v>
      </c>
      <c r="E242" s="139" t="e">
        <f>#REF!</f>
        <v>#REF!</v>
      </c>
      <c r="F242" s="140" t="e">
        <f>#REF!</f>
        <v>#REF!</v>
      </c>
      <c r="G242" s="141" t="e">
        <f>#REF!</f>
        <v>#REF!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13"/>
      <c r="B243" s="137" t="e">
        <f>#REF!</f>
        <v>#REF!</v>
      </c>
      <c r="C243" s="165" t="e">
        <f>#REF!</f>
        <v>#REF!</v>
      </c>
      <c r="D243" s="139" t="e">
        <f>#REF!</f>
        <v>#REF!</v>
      </c>
      <c r="E243" s="139" t="e">
        <f>#REF!</f>
        <v>#REF!</v>
      </c>
      <c r="F243" s="140" t="e">
        <f>#REF!</f>
        <v>#REF!</v>
      </c>
      <c r="G243" s="141" t="e">
        <f>#REF!</f>
        <v>#REF!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13"/>
      <c r="B244" s="137" t="e">
        <f>#REF!</f>
        <v>#REF!</v>
      </c>
      <c r="C244" s="165" t="e">
        <f>#REF!</f>
        <v>#REF!</v>
      </c>
      <c r="D244" s="139" t="e">
        <f>#REF!</f>
        <v>#REF!</v>
      </c>
      <c r="E244" s="139" t="e">
        <f>#REF!</f>
        <v>#REF!</v>
      </c>
      <c r="F244" s="140" t="e">
        <f>#REF!</f>
        <v>#REF!</v>
      </c>
      <c r="G244" s="141" t="e">
        <f>#REF!</f>
        <v>#REF!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13"/>
      <c r="B245" s="137" t="e">
        <f>#REF!</f>
        <v>#REF!</v>
      </c>
      <c r="C245" s="165" t="e">
        <f>#REF!</f>
        <v>#REF!</v>
      </c>
      <c r="D245" s="139" t="e">
        <f>#REF!</f>
        <v>#REF!</v>
      </c>
      <c r="E245" s="139" t="e">
        <f>#REF!</f>
        <v>#REF!</v>
      </c>
      <c r="F245" s="140" t="e">
        <f>#REF!</f>
        <v>#REF!</v>
      </c>
      <c r="G245" s="141" t="e">
        <f>#REF!</f>
        <v>#REF!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13"/>
      <c r="B246" s="137" t="e">
        <f>#REF!</f>
        <v>#REF!</v>
      </c>
      <c r="C246" s="165" t="e">
        <f>#REF!</f>
        <v>#REF!</v>
      </c>
      <c r="D246" s="139" t="e">
        <f>#REF!</f>
        <v>#REF!</v>
      </c>
      <c r="E246" s="139" t="e">
        <f>#REF!</f>
        <v>#REF!</v>
      </c>
      <c r="F246" s="140" t="e">
        <f>#REF!</f>
        <v>#REF!</v>
      </c>
      <c r="G246" s="141" t="e">
        <f>#REF!</f>
        <v>#REF!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25">
      <c r="A247" s="113"/>
      <c r="B247" s="137" t="e">
        <f>#REF!</f>
        <v>#REF!</v>
      </c>
      <c r="C247" s="165" t="e">
        <f>#REF!</f>
        <v>#REF!</v>
      </c>
      <c r="D247" s="139" t="e">
        <f>#REF!</f>
        <v>#REF!</v>
      </c>
      <c r="E247" s="139" t="e">
        <f>#REF!</f>
        <v>#REF!</v>
      </c>
      <c r="F247" s="140" t="e">
        <f>#REF!</f>
        <v>#REF!</v>
      </c>
      <c r="G247" s="141" t="e">
        <f>#REF!</f>
        <v>#REF!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13"/>
      <c r="B248" s="137" t="e">
        <f>#REF!</f>
        <v>#REF!</v>
      </c>
      <c r="C248" s="165" t="e">
        <f>#REF!</f>
        <v>#REF!</v>
      </c>
      <c r="D248" s="139" t="e">
        <f>#REF!</f>
        <v>#REF!</v>
      </c>
      <c r="E248" s="139" t="e">
        <f>#REF!</f>
        <v>#REF!</v>
      </c>
      <c r="F248" s="140" t="e">
        <f>#REF!</f>
        <v>#REF!</v>
      </c>
      <c r="G248" s="141" t="e">
        <f>#REF!</f>
        <v>#REF!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13"/>
      <c r="B249" s="137" t="e">
        <f>#REF!</f>
        <v>#REF!</v>
      </c>
      <c r="C249" s="165" t="e">
        <f>#REF!</f>
        <v>#REF!</v>
      </c>
      <c r="D249" s="139" t="e">
        <f>#REF!</f>
        <v>#REF!</v>
      </c>
      <c r="E249" s="139" t="e">
        <f>#REF!</f>
        <v>#REF!</v>
      </c>
      <c r="F249" s="140" t="e">
        <f>#REF!</f>
        <v>#REF!</v>
      </c>
      <c r="G249" s="141" t="e">
        <f>#REF!</f>
        <v>#REF!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8.5" customHeight="1" x14ac:dyDescent="0.25">
      <c r="A250" s="113"/>
      <c r="B250" s="137" t="e">
        <f>#REF!</f>
        <v>#REF!</v>
      </c>
      <c r="C250" s="165" t="e">
        <f>#REF!</f>
        <v>#REF!</v>
      </c>
      <c r="D250" s="139" t="e">
        <f>#REF!</f>
        <v>#REF!</v>
      </c>
      <c r="E250" s="139" t="e">
        <f>#REF!</f>
        <v>#REF!</v>
      </c>
      <c r="F250" s="140" t="e">
        <f>#REF!</f>
        <v>#REF!</v>
      </c>
      <c r="G250" s="141" t="e">
        <f>#REF!</f>
        <v>#REF!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 x14ac:dyDescent="0.25">
      <c r="A251" s="113"/>
      <c r="B251" s="137" t="e">
        <f>#REF!</f>
        <v>#REF!</v>
      </c>
      <c r="C251" s="189" t="e">
        <f>#REF!</f>
        <v>#REF!</v>
      </c>
      <c r="D251" s="139" t="e">
        <f>#REF!</f>
        <v>#REF!</v>
      </c>
      <c r="E251" s="139" t="e">
        <f>#REF!</f>
        <v>#REF!</v>
      </c>
      <c r="F251" s="140" t="e">
        <f>#REF!</f>
        <v>#REF!</v>
      </c>
      <c r="G251" s="141" t="e">
        <f>#REF!</f>
        <v>#REF!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13"/>
      <c r="B252" s="137" t="e">
        <f>#REF!</f>
        <v>#REF!</v>
      </c>
      <c r="C252" s="165" t="e">
        <f>#REF!</f>
        <v>#REF!</v>
      </c>
      <c r="D252" s="139" t="e">
        <f>#REF!</f>
        <v>#REF!</v>
      </c>
      <c r="E252" s="139" t="e">
        <f>#REF!</f>
        <v>#REF!</v>
      </c>
      <c r="F252" s="140" t="e">
        <f>#REF!</f>
        <v>#REF!</v>
      </c>
      <c r="G252" s="141" t="e">
        <f>#REF!</f>
        <v>#REF!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13"/>
      <c r="B253" s="137" t="e">
        <f>#REF!</f>
        <v>#REF!</v>
      </c>
      <c r="C253" s="165" t="e">
        <f>#REF!</f>
        <v>#REF!</v>
      </c>
      <c r="D253" s="139" t="e">
        <f>#REF!</f>
        <v>#REF!</v>
      </c>
      <c r="E253" s="139" t="e">
        <f>#REF!</f>
        <v>#REF!</v>
      </c>
      <c r="F253" s="140" t="e">
        <f>#REF!</f>
        <v>#REF!</v>
      </c>
      <c r="G253" s="141" t="e">
        <f>#REF!</f>
        <v>#REF!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13"/>
      <c r="B254" s="137" t="e">
        <f>#REF!</f>
        <v>#REF!</v>
      </c>
      <c r="C254" s="165" t="e">
        <f>#REF!</f>
        <v>#REF!</v>
      </c>
      <c r="D254" s="139" t="e">
        <f>#REF!</f>
        <v>#REF!</v>
      </c>
      <c r="E254" s="139" t="e">
        <f>#REF!</f>
        <v>#REF!</v>
      </c>
      <c r="F254" s="140" t="e">
        <f>#REF!</f>
        <v>#REF!</v>
      </c>
      <c r="G254" s="141" t="e">
        <f>#REF!</f>
        <v>#REF!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30.75" customHeight="1" x14ac:dyDescent="0.25">
      <c r="A255" s="113"/>
      <c r="B255" s="137" t="e">
        <f>#REF!</f>
        <v>#REF!</v>
      </c>
      <c r="C255" s="165" t="e">
        <f>#REF!</f>
        <v>#REF!</v>
      </c>
      <c r="D255" s="139" t="e">
        <f>#REF!</f>
        <v>#REF!</v>
      </c>
      <c r="E255" s="139" t="e">
        <f>#REF!</f>
        <v>#REF!</v>
      </c>
      <c r="F255" s="140" t="e">
        <f>#REF!</f>
        <v>#REF!</v>
      </c>
      <c r="G255" s="141" t="e">
        <f>#REF!</f>
        <v>#REF!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13"/>
      <c r="B256" s="137" t="e">
        <f>#REF!</f>
        <v>#REF!</v>
      </c>
      <c r="C256" s="165" t="e">
        <f>#REF!</f>
        <v>#REF!</v>
      </c>
      <c r="D256" s="139" t="e">
        <f>#REF!</f>
        <v>#REF!</v>
      </c>
      <c r="E256" s="139" t="e">
        <f>#REF!</f>
        <v>#REF!</v>
      </c>
      <c r="F256" s="140" t="e">
        <f>#REF!</f>
        <v>#REF!</v>
      </c>
      <c r="G256" s="141" t="e">
        <f>#REF!</f>
        <v>#REF!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13"/>
      <c r="B257" s="137" t="e">
        <f>#REF!</f>
        <v>#REF!</v>
      </c>
      <c r="C257" s="165" t="e">
        <f>#REF!</f>
        <v>#REF!</v>
      </c>
      <c r="D257" s="139" t="e">
        <f>#REF!</f>
        <v>#REF!</v>
      </c>
      <c r="E257" s="139" t="e">
        <f>#REF!</f>
        <v>#REF!</v>
      </c>
      <c r="F257" s="140" t="e">
        <f>#REF!</f>
        <v>#REF!</v>
      </c>
      <c r="G257" s="141" t="e">
        <f>#REF!</f>
        <v>#REF!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13"/>
      <c r="B258" s="137" t="e">
        <f>#REF!</f>
        <v>#REF!</v>
      </c>
      <c r="C258" s="165" t="e">
        <f>#REF!</f>
        <v>#REF!</v>
      </c>
      <c r="D258" s="139" t="e">
        <f>#REF!</f>
        <v>#REF!</v>
      </c>
      <c r="E258" s="139" t="e">
        <f>#REF!</f>
        <v>#REF!</v>
      </c>
      <c r="F258" s="140" t="e">
        <f>#REF!</f>
        <v>#REF!</v>
      </c>
      <c r="G258" s="141" t="e">
        <f>#REF!</f>
        <v>#REF!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13"/>
      <c r="B259" s="159" t="e">
        <f>#REF!</f>
        <v>#REF!</v>
      </c>
      <c r="C259" s="188" t="e">
        <f>#REF!</f>
        <v>#REF!</v>
      </c>
      <c r="D259" s="161"/>
      <c r="E259" s="161"/>
      <c r="F259" s="145"/>
      <c r="G259" s="162" t="e">
        <f>#REF!</f>
        <v>#REF!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13"/>
      <c r="B260" s="137" t="e">
        <f>#REF!</f>
        <v>#REF!</v>
      </c>
      <c r="C260" s="165" t="e">
        <f>#REF!</f>
        <v>#REF!</v>
      </c>
      <c r="D260" s="139" t="e">
        <f>#REF!</f>
        <v>#REF!</v>
      </c>
      <c r="E260" s="139" t="e">
        <f>#REF!</f>
        <v>#REF!</v>
      </c>
      <c r="F260" s="140" t="e">
        <f>#REF!</f>
        <v>#REF!</v>
      </c>
      <c r="G260" s="141" t="e">
        <f>#REF!</f>
        <v>#REF!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13"/>
      <c r="B261" s="137" t="e">
        <f>#REF!</f>
        <v>#REF!</v>
      </c>
      <c r="C261" s="165" t="e">
        <f>#REF!</f>
        <v>#REF!</v>
      </c>
      <c r="D261" s="139" t="e">
        <f>#REF!</f>
        <v>#REF!</v>
      </c>
      <c r="E261" s="139" t="e">
        <f>#REF!</f>
        <v>#REF!</v>
      </c>
      <c r="F261" s="140" t="e">
        <f>#REF!</f>
        <v>#REF!</v>
      </c>
      <c r="G261" s="141" t="e">
        <f>#REF!</f>
        <v>#REF!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13"/>
      <c r="B262" s="137" t="e">
        <f>#REF!</f>
        <v>#REF!</v>
      </c>
      <c r="C262" s="165" t="e">
        <f>#REF!</f>
        <v>#REF!</v>
      </c>
      <c r="D262" s="139" t="e">
        <f>#REF!</f>
        <v>#REF!</v>
      </c>
      <c r="E262" s="139" t="e">
        <f>#REF!</f>
        <v>#REF!</v>
      </c>
      <c r="F262" s="140" t="e">
        <f>#REF!</f>
        <v>#REF!</v>
      </c>
      <c r="G262" s="141" t="e">
        <f>#REF!</f>
        <v>#REF!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13"/>
      <c r="B263" s="137" t="e">
        <f>#REF!</f>
        <v>#REF!</v>
      </c>
      <c r="C263" s="165" t="e">
        <f>#REF!</f>
        <v>#REF!</v>
      </c>
      <c r="D263" s="139" t="e">
        <f>#REF!</f>
        <v>#REF!</v>
      </c>
      <c r="E263" s="139" t="e">
        <f>#REF!</f>
        <v>#REF!</v>
      </c>
      <c r="F263" s="140" t="e">
        <f>#REF!</f>
        <v>#REF!</v>
      </c>
      <c r="G263" s="141" t="e">
        <f>#REF!</f>
        <v>#REF!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13"/>
      <c r="B264" s="137" t="e">
        <f>#REF!</f>
        <v>#REF!</v>
      </c>
      <c r="C264" s="165" t="e">
        <f>#REF!</f>
        <v>#REF!</v>
      </c>
      <c r="D264" s="139" t="e">
        <f>#REF!</f>
        <v>#REF!</v>
      </c>
      <c r="E264" s="139" t="e">
        <f>#REF!</f>
        <v>#REF!</v>
      </c>
      <c r="F264" s="140" t="e">
        <f>#REF!</f>
        <v>#REF!</v>
      </c>
      <c r="G264" s="141" t="e">
        <f>#REF!</f>
        <v>#REF!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30.75" customHeight="1" x14ac:dyDescent="0.25">
      <c r="A265" s="113"/>
      <c r="B265" s="137" t="e">
        <f>#REF!</f>
        <v>#REF!</v>
      </c>
      <c r="C265" s="165" t="e">
        <f>#REF!</f>
        <v>#REF!</v>
      </c>
      <c r="D265" s="139" t="e">
        <f>#REF!</f>
        <v>#REF!</v>
      </c>
      <c r="E265" s="139" t="e">
        <f>#REF!</f>
        <v>#REF!</v>
      </c>
      <c r="F265" s="140" t="e">
        <f>#REF!</f>
        <v>#REF!</v>
      </c>
      <c r="G265" s="141" t="e">
        <f>#REF!</f>
        <v>#REF!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13"/>
      <c r="B266" s="137" t="e">
        <f>#REF!</f>
        <v>#REF!</v>
      </c>
      <c r="C266" s="165" t="e">
        <f>#REF!</f>
        <v>#REF!</v>
      </c>
      <c r="D266" s="139" t="e">
        <f>#REF!</f>
        <v>#REF!</v>
      </c>
      <c r="E266" s="139" t="e">
        <f>#REF!</f>
        <v>#REF!</v>
      </c>
      <c r="F266" s="140" t="e">
        <f>#REF!</f>
        <v>#REF!</v>
      </c>
      <c r="G266" s="141" t="e">
        <f>#REF!</f>
        <v>#REF!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13"/>
      <c r="B267" s="137" t="e">
        <f>#REF!</f>
        <v>#REF!</v>
      </c>
      <c r="C267" s="165" t="e">
        <f>#REF!</f>
        <v>#REF!</v>
      </c>
      <c r="D267" s="139" t="e">
        <f>#REF!</f>
        <v>#REF!</v>
      </c>
      <c r="E267" s="139" t="e">
        <f>#REF!</f>
        <v>#REF!</v>
      </c>
      <c r="F267" s="140" t="e">
        <f>#REF!</f>
        <v>#REF!</v>
      </c>
      <c r="G267" s="141" t="e">
        <f>#REF!</f>
        <v>#REF!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13"/>
      <c r="B268" s="137" t="e">
        <f>#REF!</f>
        <v>#REF!</v>
      </c>
      <c r="C268" s="165" t="e">
        <f>#REF!</f>
        <v>#REF!</v>
      </c>
      <c r="D268" s="139" t="e">
        <f>#REF!</f>
        <v>#REF!</v>
      </c>
      <c r="E268" s="139" t="e">
        <f>#REF!</f>
        <v>#REF!</v>
      </c>
      <c r="F268" s="140" t="e">
        <f>#REF!</f>
        <v>#REF!</v>
      </c>
      <c r="G268" s="141" t="e">
        <f>#REF!</f>
        <v>#REF!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13"/>
      <c r="B269" s="159" t="e">
        <f>#REF!</f>
        <v>#REF!</v>
      </c>
      <c r="C269" s="188" t="e">
        <f>#REF!</f>
        <v>#REF!</v>
      </c>
      <c r="D269" s="161"/>
      <c r="E269" s="161"/>
      <c r="F269" s="145"/>
      <c r="G269" s="162" t="e">
        <f>#REF!</f>
        <v>#REF!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30.75" customHeight="1" x14ac:dyDescent="0.25">
      <c r="A270" s="113"/>
      <c r="B270" s="137" t="e">
        <f>#REF!</f>
        <v>#REF!</v>
      </c>
      <c r="C270" s="165" t="e">
        <f>#REF!</f>
        <v>#REF!</v>
      </c>
      <c r="D270" s="139" t="e">
        <f>#REF!</f>
        <v>#REF!</v>
      </c>
      <c r="E270" s="139" t="e">
        <f>#REF!</f>
        <v>#REF!</v>
      </c>
      <c r="F270" s="140" t="e">
        <f>#REF!</f>
        <v>#REF!</v>
      </c>
      <c r="G270" s="141" t="e">
        <f>#REF!</f>
        <v>#REF!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30" customHeight="1" x14ac:dyDescent="0.25">
      <c r="A271" s="113"/>
      <c r="B271" s="137" t="e">
        <f>#REF!</f>
        <v>#REF!</v>
      </c>
      <c r="C271" s="165" t="e">
        <f>#REF!</f>
        <v>#REF!</v>
      </c>
      <c r="D271" s="139" t="e">
        <f>#REF!</f>
        <v>#REF!</v>
      </c>
      <c r="E271" s="139" t="e">
        <f>#REF!</f>
        <v>#REF!</v>
      </c>
      <c r="F271" s="140" t="e">
        <f>#REF!</f>
        <v>#REF!</v>
      </c>
      <c r="G271" s="141" t="e">
        <f>#REF!</f>
        <v>#REF!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 x14ac:dyDescent="0.25">
      <c r="A272" s="113"/>
      <c r="B272" s="137" t="e">
        <f>#REF!</f>
        <v>#REF!</v>
      </c>
      <c r="C272" s="165" t="e">
        <f>#REF!</f>
        <v>#REF!</v>
      </c>
      <c r="D272" s="139" t="e">
        <f>#REF!</f>
        <v>#REF!</v>
      </c>
      <c r="E272" s="139" t="e">
        <f>#REF!</f>
        <v>#REF!</v>
      </c>
      <c r="F272" s="140" t="e">
        <f>#REF!</f>
        <v>#REF!</v>
      </c>
      <c r="G272" s="141" t="e">
        <f>#REF!</f>
        <v>#REF!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30" customHeight="1" x14ac:dyDescent="0.25">
      <c r="A273" s="113"/>
      <c r="B273" s="137" t="e">
        <f>#REF!</f>
        <v>#REF!</v>
      </c>
      <c r="C273" s="165" t="e">
        <f>#REF!</f>
        <v>#REF!</v>
      </c>
      <c r="D273" s="139" t="e">
        <f>#REF!</f>
        <v>#REF!</v>
      </c>
      <c r="E273" s="139" t="e">
        <f>#REF!</f>
        <v>#REF!</v>
      </c>
      <c r="F273" s="140" t="e">
        <f>#REF!</f>
        <v>#REF!</v>
      </c>
      <c r="G273" s="141" t="e">
        <f>#REF!</f>
        <v>#REF!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13"/>
      <c r="B274" s="137" t="e">
        <f>#REF!</f>
        <v>#REF!</v>
      </c>
      <c r="C274" s="165" t="e">
        <f>#REF!</f>
        <v>#REF!</v>
      </c>
      <c r="D274" s="139" t="e">
        <f>#REF!</f>
        <v>#REF!</v>
      </c>
      <c r="E274" s="139" t="e">
        <f>#REF!</f>
        <v>#REF!</v>
      </c>
      <c r="F274" s="140" t="e">
        <f>#REF!</f>
        <v>#REF!</v>
      </c>
      <c r="G274" s="141" t="e">
        <f>#REF!</f>
        <v>#REF!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30" customHeight="1" x14ac:dyDescent="0.25">
      <c r="A275" s="113"/>
      <c r="B275" s="137" t="e">
        <f>#REF!</f>
        <v>#REF!</v>
      </c>
      <c r="C275" s="165" t="e">
        <f>#REF!</f>
        <v>#REF!</v>
      </c>
      <c r="D275" s="139" t="e">
        <f>#REF!</f>
        <v>#REF!</v>
      </c>
      <c r="E275" s="139" t="e">
        <f>#REF!</f>
        <v>#REF!</v>
      </c>
      <c r="F275" s="140" t="e">
        <f>#REF!</f>
        <v>#REF!</v>
      </c>
      <c r="G275" s="141" t="e">
        <f>#REF!</f>
        <v>#REF!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30" customHeight="1" x14ac:dyDescent="0.25">
      <c r="A276" s="113"/>
      <c r="B276" s="137" t="e">
        <f>#REF!</f>
        <v>#REF!</v>
      </c>
      <c r="C276" s="165" t="e">
        <f>#REF!</f>
        <v>#REF!</v>
      </c>
      <c r="D276" s="139" t="e">
        <f>#REF!</f>
        <v>#REF!</v>
      </c>
      <c r="E276" s="139" t="e">
        <f>#REF!</f>
        <v>#REF!</v>
      </c>
      <c r="F276" s="140" t="e">
        <f>#REF!</f>
        <v>#REF!</v>
      </c>
      <c r="G276" s="141" t="e">
        <f>#REF!</f>
        <v>#REF!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30" customHeight="1" x14ac:dyDescent="0.25">
      <c r="A277" s="113"/>
      <c r="B277" s="137" t="e">
        <f>#REF!</f>
        <v>#REF!</v>
      </c>
      <c r="C277" s="165" t="e">
        <f>#REF!</f>
        <v>#REF!</v>
      </c>
      <c r="D277" s="139" t="e">
        <f>#REF!</f>
        <v>#REF!</v>
      </c>
      <c r="E277" s="139" t="e">
        <f>#REF!</f>
        <v>#REF!</v>
      </c>
      <c r="F277" s="140" t="e">
        <f>#REF!</f>
        <v>#REF!</v>
      </c>
      <c r="G277" s="141" t="e">
        <f>#REF!</f>
        <v>#REF!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13"/>
      <c r="B278" s="137" t="e">
        <f>#REF!</f>
        <v>#REF!</v>
      </c>
      <c r="C278" s="165" t="e">
        <f>#REF!</f>
        <v>#REF!</v>
      </c>
      <c r="D278" s="139" t="e">
        <f>#REF!</f>
        <v>#REF!</v>
      </c>
      <c r="E278" s="139" t="e">
        <f>#REF!</f>
        <v>#REF!</v>
      </c>
      <c r="F278" s="140" t="e">
        <f>#REF!</f>
        <v>#REF!</v>
      </c>
      <c r="G278" s="141" t="e">
        <f>#REF!</f>
        <v>#REF!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30" customHeight="1" x14ac:dyDescent="0.25">
      <c r="A279" s="113"/>
      <c r="B279" s="137" t="e">
        <f>#REF!</f>
        <v>#REF!</v>
      </c>
      <c r="C279" s="165" t="e">
        <f>#REF!</f>
        <v>#REF!</v>
      </c>
      <c r="D279" s="139" t="e">
        <f>#REF!</f>
        <v>#REF!</v>
      </c>
      <c r="E279" s="139" t="e">
        <f>#REF!</f>
        <v>#REF!</v>
      </c>
      <c r="F279" s="140" t="e">
        <f>#REF!</f>
        <v>#REF!</v>
      </c>
      <c r="G279" s="141" t="e">
        <f>#REF!</f>
        <v>#REF!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13"/>
      <c r="B280" s="137" t="e">
        <f>#REF!</f>
        <v>#REF!</v>
      </c>
      <c r="C280" s="165" t="e">
        <f>#REF!</f>
        <v>#REF!</v>
      </c>
      <c r="D280" s="139" t="e">
        <f>#REF!</f>
        <v>#REF!</v>
      </c>
      <c r="E280" s="139" t="e">
        <f>#REF!</f>
        <v>#REF!</v>
      </c>
      <c r="F280" s="140" t="e">
        <f>#REF!</f>
        <v>#REF!</v>
      </c>
      <c r="G280" s="141" t="e">
        <f>#REF!</f>
        <v>#REF!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13"/>
      <c r="B281" s="137" t="e">
        <f>#REF!</f>
        <v>#REF!</v>
      </c>
      <c r="C281" s="165" t="e">
        <f>#REF!</f>
        <v>#REF!</v>
      </c>
      <c r="D281" s="139" t="e">
        <f>#REF!</f>
        <v>#REF!</v>
      </c>
      <c r="E281" s="139" t="e">
        <f>#REF!</f>
        <v>#REF!</v>
      </c>
      <c r="F281" s="140" t="e">
        <f>#REF!</f>
        <v>#REF!</v>
      </c>
      <c r="G281" s="141" t="e">
        <f>#REF!</f>
        <v>#REF!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13"/>
      <c r="B282" s="137" t="e">
        <f>#REF!</f>
        <v>#REF!</v>
      </c>
      <c r="C282" s="165" t="e">
        <f>#REF!</f>
        <v>#REF!</v>
      </c>
      <c r="D282" s="139" t="e">
        <f>#REF!</f>
        <v>#REF!</v>
      </c>
      <c r="E282" s="139" t="e">
        <f>#REF!</f>
        <v>#REF!</v>
      </c>
      <c r="F282" s="140" t="e">
        <f>#REF!</f>
        <v>#REF!</v>
      </c>
      <c r="G282" s="141" t="e">
        <f>#REF!</f>
        <v>#REF!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13"/>
      <c r="B283" s="137" t="e">
        <f>#REF!</f>
        <v>#REF!</v>
      </c>
      <c r="C283" s="165" t="e">
        <f>#REF!</f>
        <v>#REF!</v>
      </c>
      <c r="D283" s="139" t="e">
        <f>#REF!</f>
        <v>#REF!</v>
      </c>
      <c r="E283" s="139" t="e">
        <f>#REF!</f>
        <v>#REF!</v>
      </c>
      <c r="F283" s="140" t="e">
        <f>#REF!</f>
        <v>#REF!</v>
      </c>
      <c r="G283" s="141" t="e">
        <f>#REF!</f>
        <v>#REF!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13"/>
      <c r="B284" s="137" t="e">
        <f>#REF!</f>
        <v>#REF!</v>
      </c>
      <c r="C284" s="165" t="e">
        <f>#REF!</f>
        <v>#REF!</v>
      </c>
      <c r="D284" s="139" t="e">
        <f>#REF!</f>
        <v>#REF!</v>
      </c>
      <c r="E284" s="139" t="e">
        <f>#REF!</f>
        <v>#REF!</v>
      </c>
      <c r="F284" s="140" t="e">
        <f>#REF!</f>
        <v>#REF!</v>
      </c>
      <c r="G284" s="141" t="e">
        <f>#REF!</f>
        <v>#REF!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13"/>
      <c r="B285" s="137" t="e">
        <f>#REF!</f>
        <v>#REF!</v>
      </c>
      <c r="C285" s="165" t="e">
        <f>#REF!</f>
        <v>#REF!</v>
      </c>
      <c r="D285" s="139" t="e">
        <f>#REF!</f>
        <v>#REF!</v>
      </c>
      <c r="E285" s="139" t="e">
        <f>#REF!</f>
        <v>#REF!</v>
      </c>
      <c r="F285" s="140" t="e">
        <f>#REF!</f>
        <v>#REF!</v>
      </c>
      <c r="G285" s="141" t="e">
        <f>#REF!</f>
        <v>#REF!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13"/>
      <c r="B286" s="137" t="e">
        <f>#REF!</f>
        <v>#REF!</v>
      </c>
      <c r="C286" s="165" t="e">
        <f>#REF!</f>
        <v>#REF!</v>
      </c>
      <c r="D286" s="139" t="e">
        <f>#REF!</f>
        <v>#REF!</v>
      </c>
      <c r="E286" s="139" t="e">
        <f>#REF!</f>
        <v>#REF!</v>
      </c>
      <c r="F286" s="140" t="e">
        <f>#REF!</f>
        <v>#REF!</v>
      </c>
      <c r="G286" s="141" t="e">
        <f>#REF!</f>
        <v>#REF!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13"/>
      <c r="B287" s="137" t="e">
        <f>#REF!</f>
        <v>#REF!</v>
      </c>
      <c r="C287" s="165" t="e">
        <f>#REF!</f>
        <v>#REF!</v>
      </c>
      <c r="D287" s="139" t="e">
        <f>#REF!</f>
        <v>#REF!</v>
      </c>
      <c r="E287" s="139" t="e">
        <f>#REF!</f>
        <v>#REF!</v>
      </c>
      <c r="F287" s="140" t="e">
        <f>#REF!</f>
        <v>#REF!</v>
      </c>
      <c r="G287" s="141" t="e">
        <f>#REF!</f>
        <v>#REF!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13"/>
      <c r="B288" s="137" t="e">
        <f>#REF!</f>
        <v>#REF!</v>
      </c>
      <c r="C288" s="165" t="e">
        <f>#REF!</f>
        <v>#REF!</v>
      </c>
      <c r="D288" s="139" t="e">
        <f>#REF!</f>
        <v>#REF!</v>
      </c>
      <c r="E288" s="139" t="e">
        <f>#REF!</f>
        <v>#REF!</v>
      </c>
      <c r="F288" s="140" t="e">
        <f>#REF!</f>
        <v>#REF!</v>
      </c>
      <c r="G288" s="141" t="e">
        <f>#REF!</f>
        <v>#REF!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13"/>
      <c r="B289" s="137" t="e">
        <f>#REF!</f>
        <v>#REF!</v>
      </c>
      <c r="C289" s="165" t="e">
        <f>#REF!</f>
        <v>#REF!</v>
      </c>
      <c r="D289" s="139" t="e">
        <f>#REF!</f>
        <v>#REF!</v>
      </c>
      <c r="E289" s="139" t="e">
        <f>#REF!</f>
        <v>#REF!</v>
      </c>
      <c r="F289" s="140" t="e">
        <f>#REF!</f>
        <v>#REF!</v>
      </c>
      <c r="G289" s="141" t="e">
        <f>#REF!</f>
        <v>#REF!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13"/>
      <c r="B290" s="137" t="e">
        <f>#REF!</f>
        <v>#REF!</v>
      </c>
      <c r="C290" s="165" t="e">
        <f>#REF!</f>
        <v>#REF!</v>
      </c>
      <c r="D290" s="139" t="e">
        <f>#REF!</f>
        <v>#REF!</v>
      </c>
      <c r="E290" s="139" t="e">
        <f>#REF!</f>
        <v>#REF!</v>
      </c>
      <c r="F290" s="140" t="e">
        <f>#REF!</f>
        <v>#REF!</v>
      </c>
      <c r="G290" s="141" t="e">
        <f>#REF!</f>
        <v>#REF!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13"/>
      <c r="B291" s="137" t="e">
        <f>#REF!</f>
        <v>#REF!</v>
      </c>
      <c r="C291" s="165" t="e">
        <f>#REF!</f>
        <v>#REF!</v>
      </c>
      <c r="D291" s="139" t="e">
        <f>#REF!</f>
        <v>#REF!</v>
      </c>
      <c r="E291" s="139" t="e">
        <f>#REF!</f>
        <v>#REF!</v>
      </c>
      <c r="F291" s="140" t="e">
        <f>#REF!</f>
        <v>#REF!</v>
      </c>
      <c r="G291" s="141" t="e">
        <f>#REF!</f>
        <v>#REF!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13"/>
      <c r="B292" s="137" t="e">
        <f>#REF!</f>
        <v>#REF!</v>
      </c>
      <c r="C292" s="165" t="e">
        <f>#REF!</f>
        <v>#REF!</v>
      </c>
      <c r="D292" s="139" t="e">
        <f>#REF!</f>
        <v>#REF!</v>
      </c>
      <c r="E292" s="139" t="e">
        <f>#REF!</f>
        <v>#REF!</v>
      </c>
      <c r="F292" s="140" t="e">
        <f>#REF!</f>
        <v>#REF!</v>
      </c>
      <c r="G292" s="141" t="e">
        <f>#REF!</f>
        <v>#REF!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13"/>
      <c r="B293" s="137" t="e">
        <f>#REF!</f>
        <v>#REF!</v>
      </c>
      <c r="C293" s="165" t="e">
        <f>#REF!</f>
        <v>#REF!</v>
      </c>
      <c r="D293" s="139" t="e">
        <f>#REF!</f>
        <v>#REF!</v>
      </c>
      <c r="E293" s="139" t="e">
        <f>#REF!</f>
        <v>#REF!</v>
      </c>
      <c r="F293" s="140" t="e">
        <f>#REF!</f>
        <v>#REF!</v>
      </c>
      <c r="G293" s="141" t="e">
        <f>#REF!</f>
        <v>#REF!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13"/>
      <c r="B294" s="159"/>
      <c r="C294" s="190" t="e">
        <f>#REF!</f>
        <v>#REF!</v>
      </c>
      <c r="D294" s="161"/>
      <c r="E294" s="161"/>
      <c r="F294" s="145"/>
      <c r="G294" s="191" t="e">
        <f>#REF!</f>
        <v>#REF!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13"/>
      <c r="B295" s="132"/>
      <c r="C295" s="133" t="e">
        <f>#REF!</f>
        <v>#REF!</v>
      </c>
      <c r="D295" s="147"/>
      <c r="E295" s="147"/>
      <c r="F295" s="148"/>
      <c r="G295" s="149" t="e">
        <f>#REF!</f>
        <v>#REF!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13"/>
      <c r="B296" s="159"/>
      <c r="C296" s="188" t="e">
        <f>#REF!</f>
        <v>#REF!</v>
      </c>
      <c r="D296" s="161"/>
      <c r="E296" s="161"/>
      <c r="F296" s="145"/>
      <c r="G296" s="162" t="e">
        <f>#REF!</f>
        <v>#REF!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13"/>
      <c r="B297" s="137" t="e">
        <f>#REF!</f>
        <v>#REF!</v>
      </c>
      <c r="C297" s="165" t="e">
        <f>#REF!</f>
        <v>#REF!</v>
      </c>
      <c r="D297" s="139" t="e">
        <f>#REF!</f>
        <v>#REF!</v>
      </c>
      <c r="E297" s="139" t="e">
        <f>#REF!</f>
        <v>#REF!</v>
      </c>
      <c r="F297" s="140" t="e">
        <f>#REF!</f>
        <v>#REF!</v>
      </c>
      <c r="G297" s="141" t="e">
        <f>#REF!</f>
        <v>#REF!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13"/>
      <c r="B298" s="137" t="e">
        <f>#REF!</f>
        <v>#REF!</v>
      </c>
      <c r="C298" s="165" t="e">
        <f>#REF!</f>
        <v>#REF!</v>
      </c>
      <c r="D298" s="139" t="e">
        <f>#REF!</f>
        <v>#REF!</v>
      </c>
      <c r="E298" s="139" t="e">
        <f>#REF!</f>
        <v>#REF!</v>
      </c>
      <c r="F298" s="140" t="e">
        <f>#REF!</f>
        <v>#REF!</v>
      </c>
      <c r="G298" s="141" t="e">
        <f>#REF!</f>
        <v>#REF!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13"/>
      <c r="B299" s="137" t="e">
        <f>#REF!</f>
        <v>#REF!</v>
      </c>
      <c r="C299" s="165" t="e">
        <f>#REF!</f>
        <v>#REF!</v>
      </c>
      <c r="D299" s="139" t="e">
        <f>#REF!</f>
        <v>#REF!</v>
      </c>
      <c r="E299" s="139" t="e">
        <f>#REF!</f>
        <v>#REF!</v>
      </c>
      <c r="F299" s="140" t="e">
        <f>#REF!</f>
        <v>#REF!</v>
      </c>
      <c r="G299" s="141" t="e">
        <f>#REF!</f>
        <v>#REF!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13"/>
      <c r="B300" s="137" t="e">
        <f>#REF!</f>
        <v>#REF!</v>
      </c>
      <c r="C300" s="165" t="e">
        <f>#REF!</f>
        <v>#REF!</v>
      </c>
      <c r="D300" s="139" t="e">
        <f>#REF!</f>
        <v>#REF!</v>
      </c>
      <c r="E300" s="139" t="e">
        <f>#REF!</f>
        <v>#REF!</v>
      </c>
      <c r="F300" s="140" t="e">
        <f>#REF!</f>
        <v>#REF!</v>
      </c>
      <c r="G300" s="141" t="e">
        <f>#REF!</f>
        <v>#REF!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13"/>
      <c r="B301" s="137" t="e">
        <f>#REF!</f>
        <v>#REF!</v>
      </c>
      <c r="C301" s="165" t="e">
        <f>#REF!</f>
        <v>#REF!</v>
      </c>
      <c r="D301" s="139" t="e">
        <f>#REF!</f>
        <v>#REF!</v>
      </c>
      <c r="E301" s="139" t="e">
        <f>#REF!</f>
        <v>#REF!</v>
      </c>
      <c r="F301" s="140" t="e">
        <f>#REF!</f>
        <v>#REF!</v>
      </c>
      <c r="G301" s="141" t="e">
        <f>#REF!</f>
        <v>#REF!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13"/>
      <c r="B302" s="137" t="e">
        <f>#REF!</f>
        <v>#REF!</v>
      </c>
      <c r="C302" s="165" t="e">
        <f>#REF!</f>
        <v>#REF!</v>
      </c>
      <c r="D302" s="139" t="e">
        <f>#REF!</f>
        <v>#REF!</v>
      </c>
      <c r="E302" s="139" t="e">
        <f>#REF!</f>
        <v>#REF!</v>
      </c>
      <c r="F302" s="140" t="e">
        <f>#REF!</f>
        <v>#REF!</v>
      </c>
      <c r="G302" s="141" t="e">
        <f>#REF!</f>
        <v>#REF!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13"/>
      <c r="B303" s="137" t="e">
        <f>#REF!</f>
        <v>#REF!</v>
      </c>
      <c r="C303" s="165" t="e">
        <f>#REF!</f>
        <v>#REF!</v>
      </c>
      <c r="D303" s="139" t="e">
        <f>#REF!</f>
        <v>#REF!</v>
      </c>
      <c r="E303" s="139" t="e">
        <f>#REF!</f>
        <v>#REF!</v>
      </c>
      <c r="F303" s="140" t="e">
        <f>#REF!</f>
        <v>#REF!</v>
      </c>
      <c r="G303" s="141" t="e">
        <f>#REF!</f>
        <v>#REF!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 x14ac:dyDescent="0.25">
      <c r="A304" s="113"/>
      <c r="B304" s="137" t="e">
        <f>#REF!</f>
        <v>#REF!</v>
      </c>
      <c r="C304" s="165" t="e">
        <f>#REF!</f>
        <v>#REF!</v>
      </c>
      <c r="D304" s="139" t="e">
        <f>#REF!</f>
        <v>#REF!</v>
      </c>
      <c r="E304" s="139" t="e">
        <f>#REF!</f>
        <v>#REF!</v>
      </c>
      <c r="F304" s="140" t="e">
        <f>#REF!</f>
        <v>#REF!</v>
      </c>
      <c r="G304" s="141" t="e">
        <f>#REF!</f>
        <v>#REF!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13"/>
      <c r="B305" s="137" t="e">
        <f>#REF!</f>
        <v>#REF!</v>
      </c>
      <c r="C305" s="165" t="e">
        <f>#REF!</f>
        <v>#REF!</v>
      </c>
      <c r="D305" s="139" t="e">
        <f>#REF!</f>
        <v>#REF!</v>
      </c>
      <c r="E305" s="139" t="e">
        <f>#REF!</f>
        <v>#REF!</v>
      </c>
      <c r="F305" s="140" t="e">
        <f>#REF!</f>
        <v>#REF!</v>
      </c>
      <c r="G305" s="141" t="e">
        <f>#REF!</f>
        <v>#REF!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13"/>
      <c r="B306" s="137" t="e">
        <f>#REF!</f>
        <v>#REF!</v>
      </c>
      <c r="C306" s="165" t="e">
        <f>#REF!</f>
        <v>#REF!</v>
      </c>
      <c r="D306" s="139" t="e">
        <f>#REF!</f>
        <v>#REF!</v>
      </c>
      <c r="E306" s="139" t="e">
        <f>#REF!</f>
        <v>#REF!</v>
      </c>
      <c r="F306" s="140" t="e">
        <f>#REF!</f>
        <v>#REF!</v>
      </c>
      <c r="G306" s="141" t="e">
        <f>#REF!</f>
        <v>#REF!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39" customHeight="1" x14ac:dyDescent="0.25">
      <c r="A307" s="113"/>
      <c r="B307" s="137" t="e">
        <f>#REF!</f>
        <v>#REF!</v>
      </c>
      <c r="C307" s="165" t="e">
        <f>#REF!</f>
        <v>#REF!</v>
      </c>
      <c r="D307" s="139" t="e">
        <f>#REF!</f>
        <v>#REF!</v>
      </c>
      <c r="E307" s="139" t="e">
        <f>#REF!</f>
        <v>#REF!</v>
      </c>
      <c r="F307" s="140" t="e">
        <f>#REF!</f>
        <v>#REF!</v>
      </c>
      <c r="G307" s="141" t="e">
        <f>#REF!</f>
        <v>#REF!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13"/>
      <c r="B308" s="159" t="e">
        <f>#REF!</f>
        <v>#REF!</v>
      </c>
      <c r="C308" s="188" t="e">
        <f>#REF!</f>
        <v>#REF!</v>
      </c>
      <c r="D308" s="161"/>
      <c r="E308" s="161"/>
      <c r="F308" s="145"/>
      <c r="G308" s="162" t="e">
        <f>#REF!</f>
        <v>#REF!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9.25" customHeight="1" x14ac:dyDescent="0.25">
      <c r="A309" s="113"/>
      <c r="B309" s="137" t="e">
        <f>#REF!</f>
        <v>#REF!</v>
      </c>
      <c r="C309" s="165" t="e">
        <f>#REF!</f>
        <v>#REF!</v>
      </c>
      <c r="D309" s="139" t="e">
        <f>#REF!</f>
        <v>#REF!</v>
      </c>
      <c r="E309" s="139" t="e">
        <f>#REF!</f>
        <v>#REF!</v>
      </c>
      <c r="F309" s="140" t="e">
        <f>#REF!</f>
        <v>#REF!</v>
      </c>
      <c r="G309" s="141" t="e">
        <f>#REF!</f>
        <v>#REF!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13"/>
      <c r="B310" s="137" t="e">
        <f>#REF!</f>
        <v>#REF!</v>
      </c>
      <c r="C310" s="165" t="e">
        <f>#REF!</f>
        <v>#REF!</v>
      </c>
      <c r="D310" s="139" t="e">
        <f>#REF!</f>
        <v>#REF!</v>
      </c>
      <c r="E310" s="139" t="e">
        <f>#REF!</f>
        <v>#REF!</v>
      </c>
      <c r="F310" s="140" t="e">
        <f>#REF!</f>
        <v>#REF!</v>
      </c>
      <c r="G310" s="141" t="e">
        <f>#REF!</f>
        <v>#REF!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13"/>
      <c r="B311" s="137" t="e">
        <f>#REF!</f>
        <v>#REF!</v>
      </c>
      <c r="C311" s="165" t="e">
        <f>#REF!</f>
        <v>#REF!</v>
      </c>
      <c r="D311" s="139" t="e">
        <f>#REF!</f>
        <v>#REF!</v>
      </c>
      <c r="E311" s="139" t="e">
        <f>#REF!</f>
        <v>#REF!</v>
      </c>
      <c r="F311" s="140" t="e">
        <f>#REF!</f>
        <v>#REF!</v>
      </c>
      <c r="G311" s="141" t="e">
        <f>#REF!</f>
        <v>#REF!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13"/>
      <c r="B312" s="137" t="e">
        <f>#REF!</f>
        <v>#REF!</v>
      </c>
      <c r="C312" s="165" t="e">
        <f>#REF!</f>
        <v>#REF!</v>
      </c>
      <c r="D312" s="139" t="e">
        <f>#REF!</f>
        <v>#REF!</v>
      </c>
      <c r="E312" s="139" t="e">
        <f>#REF!</f>
        <v>#REF!</v>
      </c>
      <c r="F312" s="140" t="e">
        <f>#REF!</f>
        <v>#REF!</v>
      </c>
      <c r="G312" s="141" t="e">
        <f>#REF!</f>
        <v>#REF!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30.75" customHeight="1" x14ac:dyDescent="0.25">
      <c r="A313" s="113"/>
      <c r="B313" s="137" t="e">
        <f>#REF!</f>
        <v>#REF!</v>
      </c>
      <c r="C313" s="165" t="e">
        <f>#REF!</f>
        <v>#REF!</v>
      </c>
      <c r="D313" s="139" t="e">
        <f>#REF!</f>
        <v>#REF!</v>
      </c>
      <c r="E313" s="139" t="e">
        <f>#REF!</f>
        <v>#REF!</v>
      </c>
      <c r="F313" s="140" t="e">
        <f>#REF!</f>
        <v>#REF!</v>
      </c>
      <c r="G313" s="141" t="e">
        <f>#REF!</f>
        <v>#REF!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13"/>
      <c r="B314" s="159" t="e">
        <f>#REF!</f>
        <v>#REF!</v>
      </c>
      <c r="C314" s="188" t="e">
        <f>#REF!</f>
        <v>#REF!</v>
      </c>
      <c r="D314" s="161"/>
      <c r="E314" s="161"/>
      <c r="F314" s="145"/>
      <c r="G314" s="162" t="e">
        <f>#REF!</f>
        <v>#REF!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13"/>
      <c r="B315" s="137" t="e">
        <f>#REF!</f>
        <v>#REF!</v>
      </c>
      <c r="C315" s="165" t="e">
        <f>#REF!</f>
        <v>#REF!</v>
      </c>
      <c r="D315" s="139" t="e">
        <f>#REF!</f>
        <v>#REF!</v>
      </c>
      <c r="E315" s="139" t="e">
        <f>#REF!</f>
        <v>#REF!</v>
      </c>
      <c r="F315" s="140" t="e">
        <f>#REF!</f>
        <v>#REF!</v>
      </c>
      <c r="G315" s="141" t="e">
        <f>#REF!</f>
        <v>#REF!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13"/>
      <c r="B316" s="137" t="e">
        <f>#REF!</f>
        <v>#REF!</v>
      </c>
      <c r="C316" s="165" t="e">
        <f>#REF!</f>
        <v>#REF!</v>
      </c>
      <c r="D316" s="139" t="e">
        <f>#REF!</f>
        <v>#REF!</v>
      </c>
      <c r="E316" s="139" t="e">
        <f>#REF!</f>
        <v>#REF!</v>
      </c>
      <c r="F316" s="140" t="e">
        <f>#REF!</f>
        <v>#REF!</v>
      </c>
      <c r="G316" s="141" t="e">
        <f>#REF!</f>
        <v>#REF!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13"/>
      <c r="B317" s="137" t="e">
        <f>#REF!</f>
        <v>#REF!</v>
      </c>
      <c r="C317" s="165" t="e">
        <f>#REF!</f>
        <v>#REF!</v>
      </c>
      <c r="D317" s="139" t="e">
        <f>#REF!</f>
        <v>#REF!</v>
      </c>
      <c r="E317" s="139" t="e">
        <f>#REF!</f>
        <v>#REF!</v>
      </c>
      <c r="F317" s="140" t="e">
        <f>#REF!</f>
        <v>#REF!</v>
      </c>
      <c r="G317" s="141" t="e">
        <f>#REF!</f>
        <v>#REF!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30" customHeight="1" x14ac:dyDescent="0.25">
      <c r="A318" s="113"/>
      <c r="B318" s="137" t="e">
        <f>#REF!</f>
        <v>#REF!</v>
      </c>
      <c r="C318" s="165" t="e">
        <f>#REF!</f>
        <v>#REF!</v>
      </c>
      <c r="D318" s="139" t="e">
        <f>#REF!</f>
        <v>#REF!</v>
      </c>
      <c r="E318" s="139" t="e">
        <f>#REF!</f>
        <v>#REF!</v>
      </c>
      <c r="F318" s="140" t="e">
        <f>#REF!</f>
        <v>#REF!</v>
      </c>
      <c r="G318" s="141" t="e">
        <f>#REF!</f>
        <v>#REF!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13"/>
      <c r="B319" s="159" t="e">
        <f>#REF!</f>
        <v>#REF!</v>
      </c>
      <c r="C319" s="188" t="e">
        <f>#REF!</f>
        <v>#REF!</v>
      </c>
      <c r="D319" s="161"/>
      <c r="E319" s="161"/>
      <c r="F319" s="145"/>
      <c r="G319" s="162" t="e">
        <f>#REF!</f>
        <v>#REF!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13"/>
      <c r="B320" s="137" t="e">
        <f>#REF!</f>
        <v>#REF!</v>
      </c>
      <c r="C320" s="165" t="e">
        <f>#REF!</f>
        <v>#REF!</v>
      </c>
      <c r="D320" s="139" t="e">
        <f>#REF!</f>
        <v>#REF!</v>
      </c>
      <c r="E320" s="139" t="e">
        <f>#REF!</f>
        <v>#REF!</v>
      </c>
      <c r="F320" s="140" t="e">
        <f>#REF!</f>
        <v>#REF!</v>
      </c>
      <c r="G320" s="141" t="e">
        <f>#REF!</f>
        <v>#REF!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30" customHeight="1" x14ac:dyDescent="0.25">
      <c r="A321" s="113"/>
      <c r="B321" s="137" t="e">
        <f>#REF!</f>
        <v>#REF!</v>
      </c>
      <c r="C321" s="165" t="e">
        <f>#REF!</f>
        <v>#REF!</v>
      </c>
      <c r="D321" s="139" t="e">
        <f>#REF!</f>
        <v>#REF!</v>
      </c>
      <c r="E321" s="139" t="e">
        <f>#REF!</f>
        <v>#REF!</v>
      </c>
      <c r="F321" s="140" t="e">
        <f>#REF!</f>
        <v>#REF!</v>
      </c>
      <c r="G321" s="141" t="e">
        <f>#REF!</f>
        <v>#REF!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9.25" customHeight="1" x14ac:dyDescent="0.25">
      <c r="A322" s="113"/>
      <c r="B322" s="137" t="e">
        <f>#REF!</f>
        <v>#REF!</v>
      </c>
      <c r="C322" s="165" t="e">
        <f>#REF!</f>
        <v>#REF!</v>
      </c>
      <c r="D322" s="139" t="e">
        <f>#REF!</f>
        <v>#REF!</v>
      </c>
      <c r="E322" s="139" t="e">
        <f>#REF!</f>
        <v>#REF!</v>
      </c>
      <c r="F322" s="140" t="e">
        <f>#REF!</f>
        <v>#REF!</v>
      </c>
      <c r="G322" s="141" t="e">
        <f>#REF!</f>
        <v>#REF!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30" customHeight="1" x14ac:dyDescent="0.25">
      <c r="A323" s="113"/>
      <c r="B323" s="137" t="e">
        <f>#REF!</f>
        <v>#REF!</v>
      </c>
      <c r="C323" s="165" t="e">
        <f>#REF!</f>
        <v>#REF!</v>
      </c>
      <c r="D323" s="139" t="e">
        <f>#REF!</f>
        <v>#REF!</v>
      </c>
      <c r="E323" s="139" t="e">
        <f>#REF!</f>
        <v>#REF!</v>
      </c>
      <c r="F323" s="140" t="e">
        <f>#REF!</f>
        <v>#REF!</v>
      </c>
      <c r="G323" s="141" t="e">
        <f>#REF!</f>
        <v>#REF!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13"/>
      <c r="B324" s="159" t="e">
        <f>#REF!</f>
        <v>#REF!</v>
      </c>
      <c r="C324" s="188" t="e">
        <f>#REF!</f>
        <v>#REF!</v>
      </c>
      <c r="D324" s="161"/>
      <c r="E324" s="161"/>
      <c r="F324" s="145"/>
      <c r="G324" s="162" t="e">
        <f>#REF!</f>
        <v>#REF!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13"/>
      <c r="B325" s="137" t="e">
        <f>#REF!</f>
        <v>#REF!</v>
      </c>
      <c r="C325" s="165" t="e">
        <f>#REF!</f>
        <v>#REF!</v>
      </c>
      <c r="D325" s="139" t="e">
        <f>#REF!</f>
        <v>#REF!</v>
      </c>
      <c r="E325" s="139" t="e">
        <f>#REF!</f>
        <v>#REF!</v>
      </c>
      <c r="F325" s="140" t="e">
        <f>#REF!</f>
        <v>#REF!</v>
      </c>
      <c r="G325" s="141" t="e">
        <f>#REF!</f>
        <v>#REF!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customHeight="1" x14ac:dyDescent="0.25">
      <c r="A326" s="192"/>
      <c r="B326" s="137" t="e">
        <f>#REF!</f>
        <v>#REF!</v>
      </c>
      <c r="C326" s="165" t="e">
        <f>#REF!</f>
        <v>#REF!</v>
      </c>
      <c r="D326" s="139" t="e">
        <f>#REF!</f>
        <v>#REF!</v>
      </c>
      <c r="E326" s="139" t="e">
        <f>#REF!</f>
        <v>#REF!</v>
      </c>
      <c r="F326" s="140" t="e">
        <f>#REF!</f>
        <v>#REF!</v>
      </c>
      <c r="G326" s="141" t="e">
        <f>#REF!</f>
        <v>#REF!</v>
      </c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5">
      <c r="A327" s="113"/>
      <c r="B327" s="137" t="e">
        <f>#REF!</f>
        <v>#REF!</v>
      </c>
      <c r="C327" s="165" t="e">
        <f>#REF!</f>
        <v>#REF!</v>
      </c>
      <c r="D327" s="139" t="e">
        <f>#REF!</f>
        <v>#REF!</v>
      </c>
      <c r="E327" s="139" t="e">
        <f>#REF!</f>
        <v>#REF!</v>
      </c>
      <c r="F327" s="140" t="e">
        <f>#REF!</f>
        <v>#REF!</v>
      </c>
      <c r="G327" s="141" t="e">
        <f>#REF!</f>
        <v>#REF!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13"/>
      <c r="B328" s="137" t="e">
        <f>#REF!</f>
        <v>#REF!</v>
      </c>
      <c r="C328" s="165" t="e">
        <f>#REF!</f>
        <v>#REF!</v>
      </c>
      <c r="D328" s="139" t="e">
        <f>#REF!</f>
        <v>#REF!</v>
      </c>
      <c r="E328" s="139" t="e">
        <f>#REF!</f>
        <v>#REF!</v>
      </c>
      <c r="F328" s="140" t="e">
        <f>#REF!</f>
        <v>#REF!</v>
      </c>
      <c r="G328" s="141" t="e">
        <f>#REF!</f>
        <v>#REF!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13"/>
      <c r="B329" s="137" t="e">
        <f>#REF!</f>
        <v>#REF!</v>
      </c>
      <c r="C329" s="165" t="e">
        <f>#REF!</f>
        <v>#REF!</v>
      </c>
      <c r="D329" s="139" t="e">
        <f>#REF!</f>
        <v>#REF!</v>
      </c>
      <c r="E329" s="139" t="e">
        <f>#REF!</f>
        <v>#REF!</v>
      </c>
      <c r="F329" s="140" t="e">
        <f>#REF!</f>
        <v>#REF!</v>
      </c>
      <c r="G329" s="141" t="e">
        <f>#REF!</f>
        <v>#REF!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13"/>
      <c r="B330" s="137" t="e">
        <f>#REF!</f>
        <v>#REF!</v>
      </c>
      <c r="C330" s="165" t="e">
        <f>#REF!</f>
        <v>#REF!</v>
      </c>
      <c r="D330" s="139" t="e">
        <f>#REF!</f>
        <v>#REF!</v>
      </c>
      <c r="E330" s="139" t="e">
        <f>#REF!</f>
        <v>#REF!</v>
      </c>
      <c r="F330" s="140" t="e">
        <f>#REF!</f>
        <v>#REF!</v>
      </c>
      <c r="G330" s="141" t="e">
        <f>#REF!</f>
        <v>#REF!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9.25" customHeight="1" x14ac:dyDescent="0.25">
      <c r="A331" s="113"/>
      <c r="B331" s="137" t="e">
        <f>#REF!</f>
        <v>#REF!</v>
      </c>
      <c r="C331" s="165" t="e">
        <f>#REF!</f>
        <v>#REF!</v>
      </c>
      <c r="D331" s="139" t="e">
        <f>#REF!</f>
        <v>#REF!</v>
      </c>
      <c r="E331" s="139" t="e">
        <f>#REF!</f>
        <v>#REF!</v>
      </c>
      <c r="F331" s="140" t="e">
        <f>#REF!</f>
        <v>#REF!</v>
      </c>
      <c r="G331" s="141" t="e">
        <f>#REF!</f>
        <v>#REF!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13"/>
      <c r="B332" s="137" t="e">
        <f>#REF!</f>
        <v>#REF!</v>
      </c>
      <c r="C332" s="165" t="e">
        <f>#REF!</f>
        <v>#REF!</v>
      </c>
      <c r="D332" s="139" t="e">
        <f>#REF!</f>
        <v>#REF!</v>
      </c>
      <c r="E332" s="139" t="e">
        <f>#REF!</f>
        <v>#REF!</v>
      </c>
      <c r="F332" s="140" t="e">
        <f>#REF!</f>
        <v>#REF!</v>
      </c>
      <c r="G332" s="141" t="e">
        <f>#REF!</f>
        <v>#REF!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30.75" customHeight="1" x14ac:dyDescent="0.25">
      <c r="A333" s="113"/>
      <c r="B333" s="137" t="e">
        <f>#REF!</f>
        <v>#REF!</v>
      </c>
      <c r="C333" s="165" t="e">
        <f>#REF!</f>
        <v>#REF!</v>
      </c>
      <c r="D333" s="139" t="e">
        <f>#REF!</f>
        <v>#REF!</v>
      </c>
      <c r="E333" s="139" t="e">
        <f>#REF!</f>
        <v>#REF!</v>
      </c>
      <c r="F333" s="140" t="e">
        <f>#REF!</f>
        <v>#REF!</v>
      </c>
      <c r="G333" s="141" t="e">
        <f>#REF!</f>
        <v>#REF!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13"/>
      <c r="B334" s="137" t="e">
        <f>#REF!</f>
        <v>#REF!</v>
      </c>
      <c r="C334" s="165" t="e">
        <f>#REF!</f>
        <v>#REF!</v>
      </c>
      <c r="D334" s="139" t="e">
        <f>#REF!</f>
        <v>#REF!</v>
      </c>
      <c r="E334" s="139" t="e">
        <f>#REF!</f>
        <v>#REF!</v>
      </c>
      <c r="F334" s="140" t="e">
        <f>#REF!</f>
        <v>#REF!</v>
      </c>
      <c r="G334" s="141" t="e">
        <f>#REF!</f>
        <v>#REF!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13"/>
      <c r="B335" s="137" t="e">
        <f>#REF!</f>
        <v>#REF!</v>
      </c>
      <c r="C335" s="165" t="e">
        <f>#REF!</f>
        <v>#REF!</v>
      </c>
      <c r="D335" s="139" t="e">
        <f>#REF!</f>
        <v>#REF!</v>
      </c>
      <c r="E335" s="139" t="e">
        <f>#REF!</f>
        <v>#REF!</v>
      </c>
      <c r="F335" s="140" t="e">
        <f>#REF!</f>
        <v>#REF!</v>
      </c>
      <c r="G335" s="141" t="e">
        <f>#REF!</f>
        <v>#REF!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13"/>
      <c r="B336" s="137" t="e">
        <f>#REF!</f>
        <v>#REF!</v>
      </c>
      <c r="C336" s="165" t="e">
        <f>#REF!</f>
        <v>#REF!</v>
      </c>
      <c r="D336" s="139" t="e">
        <f>#REF!</f>
        <v>#REF!</v>
      </c>
      <c r="E336" s="139" t="e">
        <f>#REF!</f>
        <v>#REF!</v>
      </c>
      <c r="F336" s="140" t="e">
        <f>#REF!</f>
        <v>#REF!</v>
      </c>
      <c r="G336" s="141" t="e">
        <f>#REF!</f>
        <v>#REF!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13"/>
      <c r="B337" s="137" t="e">
        <f>#REF!</f>
        <v>#REF!</v>
      </c>
      <c r="C337" s="165" t="e">
        <f>#REF!</f>
        <v>#REF!</v>
      </c>
      <c r="D337" s="139" t="e">
        <f>#REF!</f>
        <v>#REF!</v>
      </c>
      <c r="E337" s="139" t="e">
        <f>#REF!</f>
        <v>#REF!</v>
      </c>
      <c r="F337" s="140" t="e">
        <f>#REF!</f>
        <v>#REF!</v>
      </c>
      <c r="G337" s="141" t="e">
        <f>#REF!</f>
        <v>#REF!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30" customHeight="1" x14ac:dyDescent="0.25">
      <c r="A338" s="113"/>
      <c r="B338" s="137" t="e">
        <f>#REF!</f>
        <v>#REF!</v>
      </c>
      <c r="C338" s="165" t="e">
        <f>#REF!</f>
        <v>#REF!</v>
      </c>
      <c r="D338" s="139" t="e">
        <f>#REF!</f>
        <v>#REF!</v>
      </c>
      <c r="E338" s="139" t="e">
        <f>#REF!</f>
        <v>#REF!</v>
      </c>
      <c r="F338" s="140" t="e">
        <f>#REF!</f>
        <v>#REF!</v>
      </c>
      <c r="G338" s="141" t="e">
        <f>#REF!</f>
        <v>#REF!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13"/>
      <c r="B339" s="137" t="e">
        <f>#REF!</f>
        <v>#REF!</v>
      </c>
      <c r="C339" s="165" t="e">
        <f>#REF!</f>
        <v>#REF!</v>
      </c>
      <c r="D339" s="139" t="e">
        <f>#REF!</f>
        <v>#REF!</v>
      </c>
      <c r="E339" s="139" t="e">
        <f>#REF!</f>
        <v>#REF!</v>
      </c>
      <c r="F339" s="140" t="e">
        <f>#REF!</f>
        <v>#REF!</v>
      </c>
      <c r="G339" s="141" t="e">
        <f>#REF!</f>
        <v>#REF!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13"/>
      <c r="B340" s="159" t="e">
        <f>#REF!</f>
        <v>#REF!</v>
      </c>
      <c r="C340" s="188" t="e">
        <f>#REF!</f>
        <v>#REF!</v>
      </c>
      <c r="D340" s="161"/>
      <c r="E340" s="161"/>
      <c r="F340" s="145"/>
      <c r="G340" s="162" t="e">
        <f>#REF!</f>
        <v>#REF!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13"/>
      <c r="B341" s="137" t="e">
        <f>#REF!</f>
        <v>#REF!</v>
      </c>
      <c r="C341" s="165" t="e">
        <f>#REF!</f>
        <v>#REF!</v>
      </c>
      <c r="D341" s="139" t="e">
        <f>#REF!</f>
        <v>#REF!</v>
      </c>
      <c r="E341" s="139" t="e">
        <f>#REF!</f>
        <v>#REF!</v>
      </c>
      <c r="F341" s="140" t="e">
        <f>#REF!</f>
        <v>#REF!</v>
      </c>
      <c r="G341" s="141" t="e">
        <f>#REF!</f>
        <v>#REF!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13"/>
      <c r="B342" s="137" t="e">
        <f>#REF!</f>
        <v>#REF!</v>
      </c>
      <c r="C342" s="165" t="e">
        <f>#REF!</f>
        <v>#REF!</v>
      </c>
      <c r="D342" s="139" t="e">
        <f>#REF!</f>
        <v>#REF!</v>
      </c>
      <c r="E342" s="139" t="e">
        <f>#REF!</f>
        <v>#REF!</v>
      </c>
      <c r="F342" s="140" t="e">
        <f>#REF!</f>
        <v>#REF!</v>
      </c>
      <c r="G342" s="141" t="e">
        <f>#REF!</f>
        <v>#REF!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13"/>
      <c r="B343" s="137" t="e">
        <f>#REF!</f>
        <v>#REF!</v>
      </c>
      <c r="C343" s="165" t="e">
        <f>#REF!</f>
        <v>#REF!</v>
      </c>
      <c r="D343" s="139" t="e">
        <f>#REF!</f>
        <v>#REF!</v>
      </c>
      <c r="E343" s="139" t="e">
        <f>#REF!</f>
        <v>#REF!</v>
      </c>
      <c r="F343" s="140" t="e">
        <f>#REF!</f>
        <v>#REF!</v>
      </c>
      <c r="G343" s="141" t="e">
        <f>#REF!</f>
        <v>#REF!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13"/>
      <c r="B344" s="137" t="e">
        <f>#REF!</f>
        <v>#REF!</v>
      </c>
      <c r="C344" s="165" t="e">
        <f>#REF!</f>
        <v>#REF!</v>
      </c>
      <c r="D344" s="139" t="e">
        <f>#REF!</f>
        <v>#REF!</v>
      </c>
      <c r="E344" s="139" t="e">
        <f>#REF!</f>
        <v>#REF!</v>
      </c>
      <c r="F344" s="140" t="e">
        <f>#REF!</f>
        <v>#REF!</v>
      </c>
      <c r="G344" s="141" t="e">
        <f>#REF!</f>
        <v>#REF!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13"/>
      <c r="B345" s="137" t="e">
        <f>#REF!</f>
        <v>#REF!</v>
      </c>
      <c r="C345" s="165" t="e">
        <f>#REF!</f>
        <v>#REF!</v>
      </c>
      <c r="D345" s="139" t="e">
        <f>#REF!</f>
        <v>#REF!</v>
      </c>
      <c r="E345" s="139" t="e">
        <f>#REF!</f>
        <v>#REF!</v>
      </c>
      <c r="F345" s="140" t="e">
        <f>#REF!</f>
        <v>#REF!</v>
      </c>
      <c r="G345" s="141" t="e">
        <f>#REF!</f>
        <v>#REF!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13"/>
      <c r="B346" s="137" t="e">
        <f>#REF!</f>
        <v>#REF!</v>
      </c>
      <c r="C346" s="165" t="e">
        <f>#REF!</f>
        <v>#REF!</v>
      </c>
      <c r="D346" s="139" t="e">
        <f>#REF!</f>
        <v>#REF!</v>
      </c>
      <c r="E346" s="139" t="e">
        <f>#REF!</f>
        <v>#REF!</v>
      </c>
      <c r="F346" s="140" t="e">
        <f>#REF!</f>
        <v>#REF!</v>
      </c>
      <c r="G346" s="141" t="e">
        <f>#REF!</f>
        <v>#REF!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13"/>
      <c r="B347" s="159" t="e">
        <f>#REF!</f>
        <v>#REF!</v>
      </c>
      <c r="C347" s="188" t="e">
        <f>#REF!</f>
        <v>#REF!</v>
      </c>
      <c r="D347" s="161"/>
      <c r="E347" s="161"/>
      <c r="F347" s="145"/>
      <c r="G347" s="162" t="e">
        <f>#REF!</f>
        <v>#REF!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13"/>
      <c r="B348" s="137" t="e">
        <f>#REF!</f>
        <v>#REF!</v>
      </c>
      <c r="C348" s="165" t="e">
        <f>#REF!</f>
        <v>#REF!</v>
      </c>
      <c r="D348" s="139" t="e">
        <f>#REF!</f>
        <v>#REF!</v>
      </c>
      <c r="E348" s="139" t="e">
        <f>#REF!</f>
        <v>#REF!</v>
      </c>
      <c r="F348" s="140" t="e">
        <f>#REF!</f>
        <v>#REF!</v>
      </c>
      <c r="G348" s="141" t="e">
        <f>#REF!</f>
        <v>#REF!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customHeight="1" x14ac:dyDescent="0.25">
      <c r="A349" s="113"/>
      <c r="B349" s="137" t="e">
        <f>#REF!</f>
        <v>#REF!</v>
      </c>
      <c r="C349" s="165" t="e">
        <f>#REF!</f>
        <v>#REF!</v>
      </c>
      <c r="D349" s="139" t="e">
        <f>#REF!</f>
        <v>#REF!</v>
      </c>
      <c r="E349" s="139" t="e">
        <f>#REF!</f>
        <v>#REF!</v>
      </c>
      <c r="F349" s="140" t="e">
        <f>#REF!</f>
        <v>#REF!</v>
      </c>
      <c r="G349" s="141" t="e">
        <f>#REF!</f>
        <v>#REF!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13"/>
      <c r="B350" s="137" t="e">
        <f>#REF!</f>
        <v>#REF!</v>
      </c>
      <c r="C350" s="165" t="e">
        <f>#REF!</f>
        <v>#REF!</v>
      </c>
      <c r="D350" s="139" t="e">
        <f>#REF!</f>
        <v>#REF!</v>
      </c>
      <c r="E350" s="139" t="e">
        <f>#REF!</f>
        <v>#REF!</v>
      </c>
      <c r="F350" s="140" t="e">
        <f>#REF!</f>
        <v>#REF!</v>
      </c>
      <c r="G350" s="141" t="e">
        <f>#REF!</f>
        <v>#REF!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13"/>
      <c r="B351" s="137" t="e">
        <f>#REF!</f>
        <v>#REF!</v>
      </c>
      <c r="C351" s="165" t="e">
        <f>#REF!</f>
        <v>#REF!</v>
      </c>
      <c r="D351" s="139" t="e">
        <f>#REF!</f>
        <v>#REF!</v>
      </c>
      <c r="E351" s="139" t="e">
        <f>#REF!</f>
        <v>#REF!</v>
      </c>
      <c r="F351" s="140" t="e">
        <f>#REF!</f>
        <v>#REF!</v>
      </c>
      <c r="G351" s="141" t="e">
        <f>#REF!</f>
        <v>#REF!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13"/>
      <c r="B352" s="137" t="e">
        <f>#REF!</f>
        <v>#REF!</v>
      </c>
      <c r="C352" s="165" t="e">
        <f>#REF!</f>
        <v>#REF!</v>
      </c>
      <c r="D352" s="139" t="e">
        <f>#REF!</f>
        <v>#REF!</v>
      </c>
      <c r="E352" s="139" t="e">
        <f>#REF!</f>
        <v>#REF!</v>
      </c>
      <c r="F352" s="140" t="e">
        <f>#REF!</f>
        <v>#REF!</v>
      </c>
      <c r="G352" s="141" t="e">
        <f>#REF!</f>
        <v>#REF!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13"/>
      <c r="B353" s="137" t="e">
        <f>#REF!</f>
        <v>#REF!</v>
      </c>
      <c r="C353" s="165" t="e">
        <f>#REF!</f>
        <v>#REF!</v>
      </c>
      <c r="D353" s="139" t="e">
        <f>#REF!</f>
        <v>#REF!</v>
      </c>
      <c r="E353" s="139" t="e">
        <f>#REF!</f>
        <v>#REF!</v>
      </c>
      <c r="F353" s="140" t="e">
        <f>#REF!</f>
        <v>#REF!</v>
      </c>
      <c r="G353" s="141" t="e">
        <f>#REF!</f>
        <v>#REF!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13"/>
      <c r="B354" s="137" t="e">
        <f>#REF!</f>
        <v>#REF!</v>
      </c>
      <c r="C354" s="165" t="e">
        <f>#REF!</f>
        <v>#REF!</v>
      </c>
      <c r="D354" s="139" t="e">
        <f>#REF!</f>
        <v>#REF!</v>
      </c>
      <c r="E354" s="139" t="e">
        <f>#REF!</f>
        <v>#REF!</v>
      </c>
      <c r="F354" s="140" t="e">
        <f>#REF!</f>
        <v>#REF!</v>
      </c>
      <c r="G354" s="141" t="e">
        <f>#REF!</f>
        <v>#REF!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13"/>
      <c r="B355" s="137" t="e">
        <f>#REF!</f>
        <v>#REF!</v>
      </c>
      <c r="C355" s="165" t="e">
        <f>#REF!</f>
        <v>#REF!</v>
      </c>
      <c r="D355" s="139" t="e">
        <f>#REF!</f>
        <v>#REF!</v>
      </c>
      <c r="E355" s="139" t="e">
        <f>#REF!</f>
        <v>#REF!</v>
      </c>
      <c r="F355" s="140" t="e">
        <f>#REF!</f>
        <v>#REF!</v>
      </c>
      <c r="G355" s="141" t="e">
        <f>#REF!</f>
        <v>#REF!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13"/>
      <c r="B356" s="137" t="e">
        <f>#REF!</f>
        <v>#REF!</v>
      </c>
      <c r="C356" s="165" t="e">
        <f>#REF!</f>
        <v>#REF!</v>
      </c>
      <c r="D356" s="139" t="e">
        <f>#REF!</f>
        <v>#REF!</v>
      </c>
      <c r="E356" s="139" t="e">
        <f>#REF!</f>
        <v>#REF!</v>
      </c>
      <c r="F356" s="140" t="e">
        <f>#REF!</f>
        <v>#REF!</v>
      </c>
      <c r="G356" s="141" t="e">
        <f>#REF!</f>
        <v>#REF!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13"/>
      <c r="B357" s="137" t="e">
        <f>#REF!</f>
        <v>#REF!</v>
      </c>
      <c r="C357" s="165" t="e">
        <f>#REF!</f>
        <v>#REF!</v>
      </c>
      <c r="D357" s="139" t="e">
        <f>#REF!</f>
        <v>#REF!</v>
      </c>
      <c r="E357" s="139" t="e">
        <f>#REF!</f>
        <v>#REF!</v>
      </c>
      <c r="F357" s="140" t="e">
        <f>#REF!</f>
        <v>#REF!</v>
      </c>
      <c r="G357" s="141" t="e">
        <f>#REF!</f>
        <v>#REF!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13"/>
      <c r="B358" s="137" t="e">
        <f>#REF!</f>
        <v>#REF!</v>
      </c>
      <c r="C358" s="165" t="e">
        <f>#REF!</f>
        <v>#REF!</v>
      </c>
      <c r="D358" s="139" t="e">
        <f>#REF!</f>
        <v>#REF!</v>
      </c>
      <c r="E358" s="139" t="e">
        <f>#REF!</f>
        <v>#REF!</v>
      </c>
      <c r="F358" s="140" t="e">
        <f>#REF!</f>
        <v>#REF!</v>
      </c>
      <c r="G358" s="141" t="e">
        <f>#REF!</f>
        <v>#REF!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13"/>
      <c r="B359" s="137" t="e">
        <f>#REF!</f>
        <v>#REF!</v>
      </c>
      <c r="C359" s="165" t="e">
        <f>#REF!</f>
        <v>#REF!</v>
      </c>
      <c r="D359" s="139" t="e">
        <f>#REF!</f>
        <v>#REF!</v>
      </c>
      <c r="E359" s="139" t="e">
        <f>#REF!</f>
        <v>#REF!</v>
      </c>
      <c r="F359" s="140" t="e">
        <f>#REF!</f>
        <v>#REF!</v>
      </c>
      <c r="G359" s="141" t="e">
        <f>#REF!</f>
        <v>#REF!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13"/>
      <c r="B360" s="137" t="e">
        <f>#REF!</f>
        <v>#REF!</v>
      </c>
      <c r="C360" s="165" t="e">
        <f>#REF!</f>
        <v>#REF!</v>
      </c>
      <c r="D360" s="139" t="e">
        <f>#REF!</f>
        <v>#REF!</v>
      </c>
      <c r="E360" s="139" t="e">
        <f>#REF!</f>
        <v>#REF!</v>
      </c>
      <c r="F360" s="140" t="e">
        <f>#REF!</f>
        <v>#REF!</v>
      </c>
      <c r="G360" s="141" t="e">
        <f>#REF!</f>
        <v>#REF!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13"/>
      <c r="B361" s="137" t="e">
        <f>#REF!</f>
        <v>#REF!</v>
      </c>
      <c r="C361" s="165" t="e">
        <f>#REF!</f>
        <v>#REF!</v>
      </c>
      <c r="D361" s="139" t="e">
        <f>#REF!</f>
        <v>#REF!</v>
      </c>
      <c r="E361" s="139" t="e">
        <f>#REF!</f>
        <v>#REF!</v>
      </c>
      <c r="F361" s="140" t="e">
        <f>#REF!</f>
        <v>#REF!</v>
      </c>
      <c r="G361" s="141" t="e">
        <f>#REF!</f>
        <v>#REF!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13"/>
      <c r="B362" s="137" t="e">
        <f>#REF!</f>
        <v>#REF!</v>
      </c>
      <c r="C362" s="165" t="e">
        <f>#REF!</f>
        <v>#REF!</v>
      </c>
      <c r="D362" s="139" t="e">
        <f>#REF!</f>
        <v>#REF!</v>
      </c>
      <c r="E362" s="139" t="e">
        <f>#REF!</f>
        <v>#REF!</v>
      </c>
      <c r="F362" s="140" t="e">
        <f>#REF!</f>
        <v>#REF!</v>
      </c>
      <c r="G362" s="141" t="e">
        <f>#REF!</f>
        <v>#REF!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13"/>
      <c r="B363" s="137" t="e">
        <f>#REF!</f>
        <v>#REF!</v>
      </c>
      <c r="C363" s="165" t="e">
        <f>#REF!</f>
        <v>#REF!</v>
      </c>
      <c r="D363" s="139" t="e">
        <f>#REF!</f>
        <v>#REF!</v>
      </c>
      <c r="E363" s="139" t="e">
        <f>#REF!</f>
        <v>#REF!</v>
      </c>
      <c r="F363" s="140" t="e">
        <f>#REF!</f>
        <v>#REF!</v>
      </c>
      <c r="G363" s="141" t="e">
        <f>#REF!</f>
        <v>#REF!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13"/>
      <c r="B364" s="137" t="e">
        <f>#REF!</f>
        <v>#REF!</v>
      </c>
      <c r="C364" s="165" t="e">
        <f>#REF!</f>
        <v>#REF!</v>
      </c>
      <c r="D364" s="139" t="e">
        <f>#REF!</f>
        <v>#REF!</v>
      </c>
      <c r="E364" s="139" t="e">
        <f>#REF!</f>
        <v>#REF!</v>
      </c>
      <c r="F364" s="140" t="e">
        <f>#REF!</f>
        <v>#REF!</v>
      </c>
      <c r="G364" s="141" t="e">
        <f>#REF!</f>
        <v>#REF!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13"/>
      <c r="B365" s="137" t="e">
        <f>#REF!</f>
        <v>#REF!</v>
      </c>
      <c r="C365" s="165" t="e">
        <f>#REF!</f>
        <v>#REF!</v>
      </c>
      <c r="D365" s="139" t="e">
        <f>#REF!</f>
        <v>#REF!</v>
      </c>
      <c r="E365" s="139" t="e">
        <f>#REF!</f>
        <v>#REF!</v>
      </c>
      <c r="F365" s="140" t="e">
        <f>#REF!</f>
        <v>#REF!</v>
      </c>
      <c r="G365" s="141" t="e">
        <f>#REF!</f>
        <v>#REF!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13"/>
      <c r="B366" s="137" t="e">
        <f>#REF!</f>
        <v>#REF!</v>
      </c>
      <c r="C366" s="165" t="e">
        <f>#REF!</f>
        <v>#REF!</v>
      </c>
      <c r="D366" s="139" t="e">
        <f>#REF!</f>
        <v>#REF!</v>
      </c>
      <c r="E366" s="139" t="e">
        <f>#REF!</f>
        <v>#REF!</v>
      </c>
      <c r="F366" s="140" t="e">
        <f>#REF!</f>
        <v>#REF!</v>
      </c>
      <c r="G366" s="141" t="e">
        <f>#REF!</f>
        <v>#REF!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13"/>
      <c r="B367" s="159" t="e">
        <f>#REF!</f>
        <v>#REF!</v>
      </c>
      <c r="C367" s="188" t="e">
        <f>#REF!</f>
        <v>#REF!</v>
      </c>
      <c r="D367" s="161"/>
      <c r="E367" s="161"/>
      <c r="F367" s="145"/>
      <c r="G367" s="162" t="e">
        <f>#REF!</f>
        <v>#REF!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13"/>
      <c r="B368" s="137" t="e">
        <f>#REF!</f>
        <v>#REF!</v>
      </c>
      <c r="C368" s="165" t="e">
        <f>#REF!</f>
        <v>#REF!</v>
      </c>
      <c r="D368" s="139" t="e">
        <f>#REF!</f>
        <v>#REF!</v>
      </c>
      <c r="E368" s="139" t="e">
        <f>#REF!</f>
        <v>#REF!</v>
      </c>
      <c r="F368" s="140" t="e">
        <f>#REF!</f>
        <v>#REF!</v>
      </c>
      <c r="G368" s="141" t="e">
        <f>#REF!</f>
        <v>#REF!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13"/>
      <c r="B369" s="137" t="e">
        <f>#REF!</f>
        <v>#REF!</v>
      </c>
      <c r="C369" s="165" t="e">
        <f>#REF!</f>
        <v>#REF!</v>
      </c>
      <c r="D369" s="139" t="e">
        <f>#REF!</f>
        <v>#REF!</v>
      </c>
      <c r="E369" s="139" t="e">
        <f>#REF!</f>
        <v>#REF!</v>
      </c>
      <c r="F369" s="140" t="e">
        <f>#REF!</f>
        <v>#REF!</v>
      </c>
      <c r="G369" s="141" t="e">
        <f>#REF!</f>
        <v>#REF!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13"/>
      <c r="B370" s="137" t="e">
        <f>#REF!</f>
        <v>#REF!</v>
      </c>
      <c r="C370" s="165" t="e">
        <f>#REF!</f>
        <v>#REF!</v>
      </c>
      <c r="D370" s="139" t="e">
        <f>#REF!</f>
        <v>#REF!</v>
      </c>
      <c r="E370" s="139" t="e">
        <f>#REF!</f>
        <v>#REF!</v>
      </c>
      <c r="F370" s="140" t="e">
        <f>#REF!</f>
        <v>#REF!</v>
      </c>
      <c r="G370" s="141" t="e">
        <f>#REF!</f>
        <v>#REF!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13"/>
      <c r="B371" s="137" t="e">
        <f>#REF!</f>
        <v>#REF!</v>
      </c>
      <c r="C371" s="165" t="e">
        <f>#REF!</f>
        <v>#REF!</v>
      </c>
      <c r="D371" s="139" t="e">
        <f>#REF!</f>
        <v>#REF!</v>
      </c>
      <c r="E371" s="139" t="e">
        <f>#REF!</f>
        <v>#REF!</v>
      </c>
      <c r="F371" s="140" t="e">
        <f>#REF!</f>
        <v>#REF!</v>
      </c>
      <c r="G371" s="141" t="e">
        <f>#REF!</f>
        <v>#REF!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13"/>
      <c r="B372" s="137" t="e">
        <f>#REF!</f>
        <v>#REF!</v>
      </c>
      <c r="C372" s="165" t="e">
        <f>#REF!</f>
        <v>#REF!</v>
      </c>
      <c r="D372" s="139" t="e">
        <f>#REF!</f>
        <v>#REF!</v>
      </c>
      <c r="E372" s="139" t="e">
        <f>#REF!</f>
        <v>#REF!</v>
      </c>
      <c r="F372" s="140" t="e">
        <f>#REF!</f>
        <v>#REF!</v>
      </c>
      <c r="G372" s="141" t="e">
        <f>#REF!</f>
        <v>#REF!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13"/>
      <c r="B373" s="137" t="e">
        <f>#REF!</f>
        <v>#REF!</v>
      </c>
      <c r="C373" s="165" t="e">
        <f>#REF!</f>
        <v>#REF!</v>
      </c>
      <c r="D373" s="139" t="e">
        <f>#REF!</f>
        <v>#REF!</v>
      </c>
      <c r="E373" s="139" t="e">
        <f>#REF!</f>
        <v>#REF!</v>
      </c>
      <c r="F373" s="140" t="e">
        <f>#REF!</f>
        <v>#REF!</v>
      </c>
      <c r="G373" s="141" t="e">
        <f>#REF!</f>
        <v>#REF!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13"/>
      <c r="B374" s="137" t="e">
        <f>#REF!</f>
        <v>#REF!</v>
      </c>
      <c r="C374" s="165" t="e">
        <f>#REF!</f>
        <v>#REF!</v>
      </c>
      <c r="D374" s="139" t="e">
        <f>#REF!</f>
        <v>#REF!</v>
      </c>
      <c r="E374" s="139" t="e">
        <f>#REF!</f>
        <v>#REF!</v>
      </c>
      <c r="F374" s="140" t="e">
        <f>#REF!</f>
        <v>#REF!</v>
      </c>
      <c r="G374" s="141" t="e">
        <f>#REF!</f>
        <v>#REF!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13"/>
      <c r="B375" s="137" t="e">
        <f>#REF!</f>
        <v>#REF!</v>
      </c>
      <c r="C375" s="165" t="e">
        <f>#REF!</f>
        <v>#REF!</v>
      </c>
      <c r="D375" s="139" t="e">
        <f>#REF!</f>
        <v>#REF!</v>
      </c>
      <c r="E375" s="139" t="e">
        <f>#REF!</f>
        <v>#REF!</v>
      </c>
      <c r="F375" s="140" t="e">
        <f>#REF!</f>
        <v>#REF!</v>
      </c>
      <c r="G375" s="141" t="e">
        <f>#REF!</f>
        <v>#REF!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13"/>
      <c r="B376" s="159"/>
      <c r="C376" s="193" t="e">
        <f>#REF!</f>
        <v>#REF!</v>
      </c>
      <c r="D376" s="161"/>
      <c r="E376" s="161"/>
      <c r="F376" s="145"/>
      <c r="G376" s="191" t="e">
        <f>#REF!</f>
        <v>#REF!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13"/>
      <c r="B377" s="132"/>
      <c r="C377" s="133" t="e">
        <f>#REF!</f>
        <v>#REF!</v>
      </c>
      <c r="D377" s="147"/>
      <c r="E377" s="147"/>
      <c r="F377" s="148"/>
      <c r="G377" s="149" t="e">
        <f>#REF!</f>
        <v>#REF!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13"/>
      <c r="B378" s="194"/>
      <c r="C378" s="188" t="e">
        <f>#REF!</f>
        <v>#REF!</v>
      </c>
      <c r="D378" s="195"/>
      <c r="E378" s="195"/>
      <c r="F378" s="196"/>
      <c r="G378" s="197" t="e">
        <f>#REF!</f>
        <v>#REF!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13"/>
      <c r="B379" s="137" t="e">
        <f>#REF!</f>
        <v>#REF!</v>
      </c>
      <c r="C379" s="165" t="e">
        <f>#REF!</f>
        <v>#REF!</v>
      </c>
      <c r="D379" s="139" t="e">
        <f>#REF!</f>
        <v>#REF!</v>
      </c>
      <c r="E379" s="139" t="e">
        <f>#REF!</f>
        <v>#REF!</v>
      </c>
      <c r="F379" s="140" t="e">
        <f>#REF!</f>
        <v>#REF!</v>
      </c>
      <c r="G379" s="141" t="e">
        <f>#REF!</f>
        <v>#REF!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13"/>
      <c r="B380" s="137" t="e">
        <f>#REF!</f>
        <v>#REF!</v>
      </c>
      <c r="C380" s="165" t="e">
        <f>#REF!</f>
        <v>#REF!</v>
      </c>
      <c r="D380" s="139" t="e">
        <f>#REF!</f>
        <v>#REF!</v>
      </c>
      <c r="E380" s="139" t="e">
        <f>#REF!</f>
        <v>#REF!</v>
      </c>
      <c r="F380" s="140" t="e">
        <f>#REF!</f>
        <v>#REF!</v>
      </c>
      <c r="G380" s="141" t="e">
        <f>#REF!</f>
        <v>#REF!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13"/>
      <c r="B381" s="137" t="e">
        <f>#REF!</f>
        <v>#REF!</v>
      </c>
      <c r="C381" s="165" t="e">
        <f>#REF!</f>
        <v>#REF!</v>
      </c>
      <c r="D381" s="139" t="e">
        <f>#REF!</f>
        <v>#REF!</v>
      </c>
      <c r="E381" s="139" t="e">
        <f>#REF!</f>
        <v>#REF!</v>
      </c>
      <c r="F381" s="140" t="e">
        <f>#REF!</f>
        <v>#REF!</v>
      </c>
      <c r="G381" s="141" t="e">
        <f>#REF!</f>
        <v>#REF!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13"/>
      <c r="B382" s="137" t="e">
        <f>#REF!</f>
        <v>#REF!</v>
      </c>
      <c r="C382" s="165" t="e">
        <f>#REF!</f>
        <v>#REF!</v>
      </c>
      <c r="D382" s="139" t="e">
        <f>#REF!</f>
        <v>#REF!</v>
      </c>
      <c r="E382" s="139" t="e">
        <f>#REF!</f>
        <v>#REF!</v>
      </c>
      <c r="F382" s="140" t="e">
        <f>#REF!</f>
        <v>#REF!</v>
      </c>
      <c r="G382" s="141" t="e">
        <f>#REF!</f>
        <v>#REF!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13"/>
      <c r="B383" s="137" t="e">
        <f>#REF!</f>
        <v>#REF!</v>
      </c>
      <c r="C383" s="165" t="e">
        <f>#REF!</f>
        <v>#REF!</v>
      </c>
      <c r="D383" s="139" t="e">
        <f>#REF!</f>
        <v>#REF!</v>
      </c>
      <c r="E383" s="139" t="e">
        <f>#REF!</f>
        <v>#REF!</v>
      </c>
      <c r="F383" s="140" t="e">
        <f>#REF!</f>
        <v>#REF!</v>
      </c>
      <c r="G383" s="141" t="e">
        <f>#REF!</f>
        <v>#REF!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13"/>
      <c r="B384" s="137" t="e">
        <f>#REF!</f>
        <v>#REF!</v>
      </c>
      <c r="C384" s="165" t="e">
        <f>#REF!</f>
        <v>#REF!</v>
      </c>
      <c r="D384" s="139" t="e">
        <f>#REF!</f>
        <v>#REF!</v>
      </c>
      <c r="E384" s="139" t="e">
        <f>#REF!</f>
        <v>#REF!</v>
      </c>
      <c r="F384" s="140" t="e">
        <f>#REF!</f>
        <v>#REF!</v>
      </c>
      <c r="G384" s="141" t="e">
        <f>#REF!</f>
        <v>#REF!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13"/>
      <c r="B385" s="137" t="e">
        <f>#REF!</f>
        <v>#REF!</v>
      </c>
      <c r="C385" s="165" t="e">
        <f>#REF!</f>
        <v>#REF!</v>
      </c>
      <c r="D385" s="139" t="e">
        <f>#REF!</f>
        <v>#REF!</v>
      </c>
      <c r="E385" s="139" t="e">
        <f>#REF!</f>
        <v>#REF!</v>
      </c>
      <c r="F385" s="140" t="e">
        <f>#REF!</f>
        <v>#REF!</v>
      </c>
      <c r="G385" s="141" t="e">
        <f>#REF!</f>
        <v>#REF!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13"/>
      <c r="B386" s="137" t="e">
        <f>#REF!</f>
        <v>#REF!</v>
      </c>
      <c r="C386" s="165" t="e">
        <f>#REF!</f>
        <v>#REF!</v>
      </c>
      <c r="D386" s="139" t="e">
        <f>#REF!</f>
        <v>#REF!</v>
      </c>
      <c r="E386" s="139" t="e">
        <f>#REF!</f>
        <v>#REF!</v>
      </c>
      <c r="F386" s="140" t="e">
        <f>#REF!</f>
        <v>#REF!</v>
      </c>
      <c r="G386" s="141" t="e">
        <f>#REF!</f>
        <v>#REF!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13"/>
      <c r="B387" s="137" t="e">
        <f>#REF!</f>
        <v>#REF!</v>
      </c>
      <c r="C387" s="165" t="e">
        <f>#REF!</f>
        <v>#REF!</v>
      </c>
      <c r="D387" s="139" t="e">
        <f>#REF!</f>
        <v>#REF!</v>
      </c>
      <c r="E387" s="139" t="e">
        <f>#REF!</f>
        <v>#REF!</v>
      </c>
      <c r="F387" s="140" t="e">
        <f>#REF!</f>
        <v>#REF!</v>
      </c>
      <c r="G387" s="141" t="e">
        <f>#REF!</f>
        <v>#REF!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13"/>
      <c r="B388" s="194" t="e">
        <f>#REF!</f>
        <v>#REF!</v>
      </c>
      <c r="C388" s="188" t="e">
        <f>#REF!</f>
        <v>#REF!</v>
      </c>
      <c r="D388" s="195"/>
      <c r="E388" s="195"/>
      <c r="F388" s="196"/>
      <c r="G388" s="162" t="e">
        <f>#REF!</f>
        <v>#REF!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13"/>
      <c r="B389" s="137" t="e">
        <f>#REF!</f>
        <v>#REF!</v>
      </c>
      <c r="C389" s="165" t="e">
        <f>#REF!</f>
        <v>#REF!</v>
      </c>
      <c r="D389" s="139" t="e">
        <f>#REF!</f>
        <v>#REF!</v>
      </c>
      <c r="E389" s="139" t="e">
        <f>#REF!</f>
        <v>#REF!</v>
      </c>
      <c r="F389" s="140" t="e">
        <f>#REF!</f>
        <v>#REF!</v>
      </c>
      <c r="G389" s="141" t="e">
        <f>#REF!</f>
        <v>#REF!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13"/>
      <c r="B390" s="137" t="e">
        <f>#REF!</f>
        <v>#REF!</v>
      </c>
      <c r="C390" s="165" t="e">
        <f>#REF!</f>
        <v>#REF!</v>
      </c>
      <c r="D390" s="139" t="e">
        <f>#REF!</f>
        <v>#REF!</v>
      </c>
      <c r="E390" s="139" t="e">
        <f>#REF!</f>
        <v>#REF!</v>
      </c>
      <c r="F390" s="140" t="e">
        <f>#REF!</f>
        <v>#REF!</v>
      </c>
      <c r="G390" s="141" t="e">
        <f>#REF!</f>
        <v>#REF!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13"/>
      <c r="B391" s="137" t="e">
        <f>#REF!</f>
        <v>#REF!</v>
      </c>
      <c r="C391" s="165" t="e">
        <f>#REF!</f>
        <v>#REF!</v>
      </c>
      <c r="D391" s="139" t="e">
        <f>#REF!</f>
        <v>#REF!</v>
      </c>
      <c r="E391" s="139" t="e">
        <f>#REF!</f>
        <v>#REF!</v>
      </c>
      <c r="F391" s="140" t="e">
        <f>#REF!</f>
        <v>#REF!</v>
      </c>
      <c r="G391" s="141" t="e">
        <f>#REF!</f>
        <v>#REF!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13"/>
      <c r="B392" s="137" t="e">
        <f>#REF!</f>
        <v>#REF!</v>
      </c>
      <c r="C392" s="165" t="e">
        <f>#REF!</f>
        <v>#REF!</v>
      </c>
      <c r="D392" s="139" t="e">
        <f>#REF!</f>
        <v>#REF!</v>
      </c>
      <c r="E392" s="139" t="e">
        <f>#REF!</f>
        <v>#REF!</v>
      </c>
      <c r="F392" s="140" t="e">
        <f>#REF!</f>
        <v>#REF!</v>
      </c>
      <c r="G392" s="141" t="e">
        <f>#REF!</f>
        <v>#REF!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13"/>
      <c r="B393" s="137" t="e">
        <f>#REF!</f>
        <v>#REF!</v>
      </c>
      <c r="C393" s="165" t="e">
        <f>#REF!</f>
        <v>#REF!</v>
      </c>
      <c r="D393" s="139" t="e">
        <f>#REF!</f>
        <v>#REF!</v>
      </c>
      <c r="E393" s="139" t="e">
        <f>#REF!</f>
        <v>#REF!</v>
      </c>
      <c r="F393" s="140" t="e">
        <f>#REF!</f>
        <v>#REF!</v>
      </c>
      <c r="G393" s="141" t="e">
        <f>#REF!</f>
        <v>#REF!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13"/>
      <c r="B394" s="137" t="e">
        <f>#REF!</f>
        <v>#REF!</v>
      </c>
      <c r="C394" s="165" t="e">
        <f>#REF!</f>
        <v>#REF!</v>
      </c>
      <c r="D394" s="139" t="e">
        <f>#REF!</f>
        <v>#REF!</v>
      </c>
      <c r="E394" s="139" t="e">
        <f>#REF!</f>
        <v>#REF!</v>
      </c>
      <c r="F394" s="140" t="e">
        <f>#REF!</f>
        <v>#REF!</v>
      </c>
      <c r="G394" s="141" t="e">
        <f>#REF!</f>
        <v>#REF!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13"/>
      <c r="B395" s="137" t="e">
        <f>#REF!</f>
        <v>#REF!</v>
      </c>
      <c r="C395" s="165" t="e">
        <f>#REF!</f>
        <v>#REF!</v>
      </c>
      <c r="D395" s="139" t="e">
        <f>#REF!</f>
        <v>#REF!</v>
      </c>
      <c r="E395" s="139" t="e">
        <f>#REF!</f>
        <v>#REF!</v>
      </c>
      <c r="F395" s="140" t="e">
        <f>#REF!</f>
        <v>#REF!</v>
      </c>
      <c r="G395" s="141" t="e">
        <f>#REF!</f>
        <v>#REF!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5.5" customHeight="1" x14ac:dyDescent="0.25">
      <c r="A396" s="113"/>
      <c r="B396" s="137" t="e">
        <f>#REF!</f>
        <v>#REF!</v>
      </c>
      <c r="C396" s="165" t="e">
        <f>#REF!</f>
        <v>#REF!</v>
      </c>
      <c r="D396" s="139" t="e">
        <f>#REF!</f>
        <v>#REF!</v>
      </c>
      <c r="E396" s="139" t="e">
        <f>#REF!</f>
        <v>#REF!</v>
      </c>
      <c r="F396" s="140" t="e">
        <f>#REF!</f>
        <v>#REF!</v>
      </c>
      <c r="G396" s="141" t="e">
        <f>#REF!</f>
        <v>#REF!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13"/>
      <c r="B397" s="137" t="e">
        <f>#REF!</f>
        <v>#REF!</v>
      </c>
      <c r="C397" s="165" t="e">
        <f>#REF!</f>
        <v>#REF!</v>
      </c>
      <c r="D397" s="139" t="e">
        <f>#REF!</f>
        <v>#REF!</v>
      </c>
      <c r="E397" s="139" t="e">
        <f>#REF!</f>
        <v>#REF!</v>
      </c>
      <c r="F397" s="140" t="e">
        <f>#REF!</f>
        <v>#REF!</v>
      </c>
      <c r="G397" s="141" t="e">
        <f>#REF!</f>
        <v>#REF!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13"/>
      <c r="B398" s="137" t="e">
        <f>#REF!</f>
        <v>#REF!</v>
      </c>
      <c r="C398" s="165" t="e">
        <f>#REF!</f>
        <v>#REF!</v>
      </c>
      <c r="D398" s="139" t="e">
        <f>#REF!</f>
        <v>#REF!</v>
      </c>
      <c r="E398" s="139" t="e">
        <f>#REF!</f>
        <v>#REF!</v>
      </c>
      <c r="F398" s="140" t="e">
        <f>#REF!</f>
        <v>#REF!</v>
      </c>
      <c r="G398" s="141" t="e">
        <f>#REF!</f>
        <v>#REF!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13"/>
      <c r="B399" s="159" t="e">
        <f>#REF!</f>
        <v>#REF!</v>
      </c>
      <c r="C399" s="188" t="e">
        <f>#REF!</f>
        <v>#REF!</v>
      </c>
      <c r="D399" s="161"/>
      <c r="E399" s="161"/>
      <c r="F399" s="145"/>
      <c r="G399" s="162" t="e">
        <f>#REF!</f>
        <v>#REF!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13"/>
      <c r="B400" s="137" t="e">
        <f>#REF!</f>
        <v>#REF!</v>
      </c>
      <c r="C400" s="165" t="e">
        <f>#REF!</f>
        <v>#REF!</v>
      </c>
      <c r="D400" s="139" t="e">
        <f>#REF!</f>
        <v>#REF!</v>
      </c>
      <c r="E400" s="139" t="e">
        <f>#REF!</f>
        <v>#REF!</v>
      </c>
      <c r="F400" s="140" t="e">
        <f>#REF!</f>
        <v>#REF!</v>
      </c>
      <c r="G400" s="141" t="e">
        <f>#REF!</f>
        <v>#REF!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13"/>
      <c r="B401" s="137" t="e">
        <f>#REF!</f>
        <v>#REF!</v>
      </c>
      <c r="C401" s="165" t="e">
        <f>#REF!</f>
        <v>#REF!</v>
      </c>
      <c r="D401" s="139" t="e">
        <f>#REF!</f>
        <v>#REF!</v>
      </c>
      <c r="E401" s="139" t="e">
        <f>#REF!</f>
        <v>#REF!</v>
      </c>
      <c r="F401" s="140" t="e">
        <f>#REF!</f>
        <v>#REF!</v>
      </c>
      <c r="G401" s="141" t="e">
        <f>#REF!</f>
        <v>#REF!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13"/>
      <c r="B402" s="137" t="e">
        <f>#REF!</f>
        <v>#REF!</v>
      </c>
      <c r="C402" s="165" t="e">
        <f>#REF!</f>
        <v>#REF!</v>
      </c>
      <c r="D402" s="139" t="e">
        <f>#REF!</f>
        <v>#REF!</v>
      </c>
      <c r="E402" s="139" t="e">
        <f>#REF!</f>
        <v>#REF!</v>
      </c>
      <c r="F402" s="140" t="e">
        <f>#REF!</f>
        <v>#REF!</v>
      </c>
      <c r="G402" s="141" t="e">
        <f>#REF!</f>
        <v>#REF!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13"/>
      <c r="B403" s="137" t="e">
        <f>#REF!</f>
        <v>#REF!</v>
      </c>
      <c r="C403" s="165" t="e">
        <f>#REF!</f>
        <v>#REF!</v>
      </c>
      <c r="D403" s="139" t="e">
        <f>#REF!</f>
        <v>#REF!</v>
      </c>
      <c r="E403" s="139" t="e">
        <f>#REF!</f>
        <v>#REF!</v>
      </c>
      <c r="F403" s="140" t="e">
        <f>#REF!</f>
        <v>#REF!</v>
      </c>
      <c r="G403" s="141" t="e">
        <f>#REF!</f>
        <v>#REF!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13"/>
      <c r="B404" s="137" t="e">
        <f>#REF!</f>
        <v>#REF!</v>
      </c>
      <c r="C404" s="165" t="e">
        <f>#REF!</f>
        <v>#REF!</v>
      </c>
      <c r="D404" s="139" t="e">
        <f>#REF!</f>
        <v>#REF!</v>
      </c>
      <c r="E404" s="139" t="e">
        <f>#REF!</f>
        <v>#REF!</v>
      </c>
      <c r="F404" s="140" t="e">
        <f>#REF!</f>
        <v>#REF!</v>
      </c>
      <c r="G404" s="141" t="e">
        <f>#REF!</f>
        <v>#REF!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13"/>
      <c r="B405" s="159" t="e">
        <f>#REF!</f>
        <v>#REF!</v>
      </c>
      <c r="C405" s="188" t="e">
        <f>#REF!</f>
        <v>#REF!</v>
      </c>
      <c r="D405" s="161"/>
      <c r="E405" s="161"/>
      <c r="F405" s="145"/>
      <c r="G405" s="162" t="e">
        <f>#REF!</f>
        <v>#REF!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13"/>
      <c r="B406" s="137" t="e">
        <f>#REF!</f>
        <v>#REF!</v>
      </c>
      <c r="C406" s="165" t="e">
        <f>#REF!</f>
        <v>#REF!</v>
      </c>
      <c r="D406" s="139" t="e">
        <f>#REF!</f>
        <v>#REF!</v>
      </c>
      <c r="E406" s="139" t="e">
        <f>#REF!</f>
        <v>#REF!</v>
      </c>
      <c r="F406" s="140" t="e">
        <f>#REF!</f>
        <v>#REF!</v>
      </c>
      <c r="G406" s="141" t="e">
        <f>#REF!</f>
        <v>#REF!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13"/>
      <c r="B407" s="137" t="e">
        <f>#REF!</f>
        <v>#REF!</v>
      </c>
      <c r="C407" s="165" t="e">
        <f>#REF!</f>
        <v>#REF!</v>
      </c>
      <c r="D407" s="139" t="e">
        <f>#REF!</f>
        <v>#REF!</v>
      </c>
      <c r="E407" s="139" t="e">
        <f>#REF!</f>
        <v>#REF!</v>
      </c>
      <c r="F407" s="140" t="e">
        <f>#REF!</f>
        <v>#REF!</v>
      </c>
      <c r="G407" s="141" t="e">
        <f>#REF!</f>
        <v>#REF!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13"/>
      <c r="B408" s="137" t="e">
        <f>#REF!</f>
        <v>#REF!</v>
      </c>
      <c r="C408" s="165" t="e">
        <f>#REF!</f>
        <v>#REF!</v>
      </c>
      <c r="D408" s="198" t="e">
        <f>#REF!</f>
        <v>#REF!</v>
      </c>
      <c r="E408" s="198" t="e">
        <f>#REF!</f>
        <v>#REF!</v>
      </c>
      <c r="F408" s="140" t="e">
        <f>#REF!</f>
        <v>#REF!</v>
      </c>
      <c r="G408" s="141" t="e">
        <f>#REF!</f>
        <v>#REF!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13"/>
      <c r="B409" s="137" t="e">
        <f>#REF!</f>
        <v>#REF!</v>
      </c>
      <c r="C409" s="199" t="s">
        <v>1711</v>
      </c>
      <c r="D409" s="200" t="e">
        <f>#REF!</f>
        <v>#REF!</v>
      </c>
      <c r="E409" s="201">
        <v>6320</v>
      </c>
      <c r="F409" s="140" t="e">
        <f>#REF!</f>
        <v>#REF!</v>
      </c>
      <c r="G409" s="141" t="e">
        <f>#REF!</f>
        <v>#REF!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13"/>
      <c r="B410" s="137" t="e">
        <f>#REF!</f>
        <v>#REF!</v>
      </c>
      <c r="C410" s="199" t="s">
        <v>1712</v>
      </c>
      <c r="D410" s="200" t="e">
        <f>#REF!</f>
        <v>#REF!</v>
      </c>
      <c r="E410" s="201">
        <v>15575</v>
      </c>
      <c r="F410" s="140" t="e">
        <f>#REF!</f>
        <v>#REF!</v>
      </c>
      <c r="G410" s="141" t="e">
        <f>#REF!</f>
        <v>#REF!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13"/>
      <c r="B411" s="137" t="e">
        <f>#REF!</f>
        <v>#REF!</v>
      </c>
      <c r="C411" s="165" t="e">
        <f>#REF!</f>
        <v>#REF!</v>
      </c>
      <c r="D411" s="139" t="e">
        <f>#REF!</f>
        <v>#REF!</v>
      </c>
      <c r="E411" s="139" t="e">
        <f>#REF!</f>
        <v>#REF!</v>
      </c>
      <c r="F411" s="140" t="e">
        <f>#REF!</f>
        <v>#REF!</v>
      </c>
      <c r="G411" s="141" t="e">
        <f>#REF!</f>
        <v>#REF!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13"/>
      <c r="B412" s="137" t="e">
        <f>#REF!</f>
        <v>#REF!</v>
      </c>
      <c r="C412" s="165" t="e">
        <f>#REF!</f>
        <v>#REF!</v>
      </c>
      <c r="D412" s="139" t="e">
        <f>#REF!</f>
        <v>#REF!</v>
      </c>
      <c r="E412" s="139" t="e">
        <f>#REF!</f>
        <v>#REF!</v>
      </c>
      <c r="F412" s="140" t="e">
        <f>#REF!</f>
        <v>#REF!</v>
      </c>
      <c r="G412" s="141" t="e">
        <f>#REF!</f>
        <v>#REF!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13"/>
      <c r="B413" s="137" t="e">
        <f>#REF!</f>
        <v>#REF!</v>
      </c>
      <c r="C413" s="165" t="e">
        <f>#REF!</f>
        <v>#REF!</v>
      </c>
      <c r="D413" s="139" t="e">
        <f>#REF!</f>
        <v>#REF!</v>
      </c>
      <c r="E413" s="139" t="e">
        <f>#REF!</f>
        <v>#REF!</v>
      </c>
      <c r="F413" s="140" t="e">
        <f>#REF!</f>
        <v>#REF!</v>
      </c>
      <c r="G413" s="141" t="e">
        <f>#REF!</f>
        <v>#REF!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5">
      <c r="A414" s="113"/>
      <c r="B414" s="137" t="e">
        <f>#REF!</f>
        <v>#REF!</v>
      </c>
      <c r="C414" s="165" t="e">
        <f>#REF!</f>
        <v>#REF!</v>
      </c>
      <c r="D414" s="139" t="e">
        <f>#REF!</f>
        <v>#REF!</v>
      </c>
      <c r="E414" s="139" t="e">
        <f>#REF!</f>
        <v>#REF!</v>
      </c>
      <c r="F414" s="140" t="e">
        <f>#REF!</f>
        <v>#REF!</v>
      </c>
      <c r="G414" s="141" t="e">
        <f>#REF!</f>
        <v>#REF!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13"/>
      <c r="B415" s="137" t="e">
        <f>#REF!</f>
        <v>#REF!</v>
      </c>
      <c r="C415" s="165" t="e">
        <f>#REF!</f>
        <v>#REF!</v>
      </c>
      <c r="D415" s="139" t="e">
        <f>#REF!</f>
        <v>#REF!</v>
      </c>
      <c r="E415" s="139" t="e">
        <f>#REF!</f>
        <v>#REF!</v>
      </c>
      <c r="F415" s="140" t="e">
        <f>#REF!</f>
        <v>#REF!</v>
      </c>
      <c r="G415" s="141" t="e">
        <f>#REF!</f>
        <v>#REF!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.75" customHeight="1" x14ac:dyDescent="0.25">
      <c r="A416" s="113"/>
      <c r="B416" s="137" t="e">
        <f>#REF!</f>
        <v>#REF!</v>
      </c>
      <c r="C416" s="165" t="e">
        <f>#REF!</f>
        <v>#REF!</v>
      </c>
      <c r="D416" s="139" t="e">
        <f>#REF!</f>
        <v>#REF!</v>
      </c>
      <c r="E416" s="139" t="e">
        <f>#REF!</f>
        <v>#REF!</v>
      </c>
      <c r="F416" s="140" t="e">
        <f>#REF!</f>
        <v>#REF!</v>
      </c>
      <c r="G416" s="141" t="e">
        <f>#REF!</f>
        <v>#REF!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36.75" customHeight="1" x14ac:dyDescent="0.25">
      <c r="A417" s="113"/>
      <c r="B417" s="137" t="e">
        <f>#REF!</f>
        <v>#REF!</v>
      </c>
      <c r="C417" s="165" t="e">
        <f>#REF!</f>
        <v>#REF!</v>
      </c>
      <c r="D417" s="139" t="e">
        <f>#REF!</f>
        <v>#REF!</v>
      </c>
      <c r="E417" s="139" t="e">
        <f>#REF!</f>
        <v>#REF!</v>
      </c>
      <c r="F417" s="140" t="e">
        <f>#REF!</f>
        <v>#REF!</v>
      </c>
      <c r="G417" s="141" t="e">
        <f>#REF!</f>
        <v>#REF!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13"/>
      <c r="B418" s="137" t="e">
        <f>#REF!</f>
        <v>#REF!</v>
      </c>
      <c r="C418" s="165" t="e">
        <f>#REF!</f>
        <v>#REF!</v>
      </c>
      <c r="D418" s="139" t="e">
        <f>#REF!</f>
        <v>#REF!</v>
      </c>
      <c r="E418" s="139" t="e">
        <f>#REF!</f>
        <v>#REF!</v>
      </c>
      <c r="F418" s="140" t="e">
        <f>#REF!</f>
        <v>#REF!</v>
      </c>
      <c r="G418" s="141" t="e">
        <f>#REF!</f>
        <v>#REF!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13"/>
      <c r="B419" s="137" t="e">
        <f>#REF!</f>
        <v>#REF!</v>
      </c>
      <c r="C419" s="165" t="e">
        <f>#REF!</f>
        <v>#REF!</v>
      </c>
      <c r="D419" s="139" t="e">
        <f>#REF!</f>
        <v>#REF!</v>
      </c>
      <c r="E419" s="139" t="e">
        <f>#REF!</f>
        <v>#REF!</v>
      </c>
      <c r="F419" s="140" t="e">
        <f>#REF!</f>
        <v>#REF!</v>
      </c>
      <c r="G419" s="141" t="e">
        <f>#REF!</f>
        <v>#REF!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13"/>
      <c r="B420" s="137" t="e">
        <f>#REF!</f>
        <v>#REF!</v>
      </c>
      <c r="C420" s="165" t="e">
        <f>#REF!</f>
        <v>#REF!</v>
      </c>
      <c r="D420" s="139" t="e">
        <f>#REF!</f>
        <v>#REF!</v>
      </c>
      <c r="E420" s="139" t="e">
        <f>#REF!</f>
        <v>#REF!</v>
      </c>
      <c r="F420" s="140" t="e">
        <f>#REF!</f>
        <v>#REF!</v>
      </c>
      <c r="G420" s="141" t="e">
        <f>#REF!</f>
        <v>#REF!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25">
      <c r="A421" s="113"/>
      <c r="B421" s="137" t="e">
        <f>#REF!</f>
        <v>#REF!</v>
      </c>
      <c r="C421" s="165" t="e">
        <f>#REF!</f>
        <v>#REF!</v>
      </c>
      <c r="D421" s="139" t="e">
        <f>#REF!</f>
        <v>#REF!</v>
      </c>
      <c r="E421" s="139" t="e">
        <f>#REF!</f>
        <v>#REF!</v>
      </c>
      <c r="F421" s="140" t="e">
        <f>#REF!</f>
        <v>#REF!</v>
      </c>
      <c r="G421" s="141" t="e">
        <f>#REF!</f>
        <v>#REF!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3.25" customHeight="1" x14ac:dyDescent="0.25">
      <c r="A422" s="113"/>
      <c r="B422" s="137" t="e">
        <f>#REF!</f>
        <v>#REF!</v>
      </c>
      <c r="C422" s="165" t="e">
        <f>#REF!</f>
        <v>#REF!</v>
      </c>
      <c r="D422" s="139" t="e">
        <f>#REF!</f>
        <v>#REF!</v>
      </c>
      <c r="E422" s="139" t="e">
        <f>#REF!</f>
        <v>#REF!</v>
      </c>
      <c r="F422" s="140" t="e">
        <f>#REF!</f>
        <v>#REF!</v>
      </c>
      <c r="G422" s="141" t="e">
        <f>#REF!</f>
        <v>#REF!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13"/>
      <c r="B423" s="137" t="e">
        <f>#REF!</f>
        <v>#REF!</v>
      </c>
      <c r="C423" s="165" t="e">
        <f>#REF!</f>
        <v>#REF!</v>
      </c>
      <c r="D423" s="139" t="e">
        <f>#REF!</f>
        <v>#REF!</v>
      </c>
      <c r="E423" s="139" t="e">
        <f>#REF!</f>
        <v>#REF!</v>
      </c>
      <c r="F423" s="140" t="e">
        <f>#REF!</f>
        <v>#REF!</v>
      </c>
      <c r="G423" s="141" t="e">
        <f>#REF!</f>
        <v>#REF!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13"/>
      <c r="B424" s="137" t="e">
        <f>#REF!</f>
        <v>#REF!</v>
      </c>
      <c r="C424" s="165" t="e">
        <f>#REF!</f>
        <v>#REF!</v>
      </c>
      <c r="D424" s="139" t="e">
        <f>#REF!</f>
        <v>#REF!</v>
      </c>
      <c r="E424" s="139" t="e">
        <f>#REF!</f>
        <v>#REF!</v>
      </c>
      <c r="F424" s="140" t="e">
        <f>#REF!</f>
        <v>#REF!</v>
      </c>
      <c r="G424" s="141" t="e">
        <f>#REF!</f>
        <v>#REF!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13"/>
      <c r="B425" s="137" t="e">
        <f>#REF!</f>
        <v>#REF!</v>
      </c>
      <c r="C425" s="165" t="e">
        <f>#REF!</f>
        <v>#REF!</v>
      </c>
      <c r="D425" s="139" t="e">
        <f>#REF!</f>
        <v>#REF!</v>
      </c>
      <c r="E425" s="139" t="e">
        <f>#REF!</f>
        <v>#REF!</v>
      </c>
      <c r="F425" s="140" t="e">
        <f>#REF!</f>
        <v>#REF!</v>
      </c>
      <c r="G425" s="141" t="e">
        <f>#REF!</f>
        <v>#REF!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13"/>
      <c r="B426" s="137" t="e">
        <f>#REF!</f>
        <v>#REF!</v>
      </c>
      <c r="C426" s="165" t="e">
        <f>#REF!</f>
        <v>#REF!</v>
      </c>
      <c r="D426" s="139" t="e">
        <f>#REF!</f>
        <v>#REF!</v>
      </c>
      <c r="E426" s="139" t="e">
        <f>#REF!</f>
        <v>#REF!</v>
      </c>
      <c r="F426" s="140" t="e">
        <f>#REF!</f>
        <v>#REF!</v>
      </c>
      <c r="G426" s="141" t="e">
        <f>#REF!</f>
        <v>#REF!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13"/>
      <c r="B427" s="137" t="e">
        <f>#REF!</f>
        <v>#REF!</v>
      </c>
      <c r="C427" s="165" t="e">
        <f>#REF!</f>
        <v>#REF!</v>
      </c>
      <c r="D427" s="139" t="e">
        <f>#REF!</f>
        <v>#REF!</v>
      </c>
      <c r="E427" s="139" t="e">
        <f>#REF!</f>
        <v>#REF!</v>
      </c>
      <c r="F427" s="140" t="e">
        <f>#REF!</f>
        <v>#REF!</v>
      </c>
      <c r="G427" s="141" t="e">
        <f>#REF!</f>
        <v>#REF!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13"/>
      <c r="B428" s="137" t="e">
        <f>#REF!</f>
        <v>#REF!</v>
      </c>
      <c r="C428" s="165" t="e">
        <f>#REF!</f>
        <v>#REF!</v>
      </c>
      <c r="D428" s="139" t="e">
        <f>#REF!</f>
        <v>#REF!</v>
      </c>
      <c r="E428" s="139" t="e">
        <f>#REF!</f>
        <v>#REF!</v>
      </c>
      <c r="F428" s="140" t="e">
        <f>#REF!</f>
        <v>#REF!</v>
      </c>
      <c r="G428" s="141" t="e">
        <f>#REF!</f>
        <v>#REF!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13"/>
      <c r="B429" s="137" t="e">
        <f>#REF!</f>
        <v>#REF!</v>
      </c>
      <c r="C429" s="165" t="e">
        <f>#REF!</f>
        <v>#REF!</v>
      </c>
      <c r="D429" s="139" t="e">
        <f>#REF!</f>
        <v>#REF!</v>
      </c>
      <c r="E429" s="139" t="e">
        <f>#REF!</f>
        <v>#REF!</v>
      </c>
      <c r="F429" s="140" t="e">
        <f>#REF!</f>
        <v>#REF!</v>
      </c>
      <c r="G429" s="141" t="e">
        <f>#REF!</f>
        <v>#REF!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13"/>
      <c r="B430" s="137" t="e">
        <f>#REF!</f>
        <v>#REF!</v>
      </c>
      <c r="C430" s="165" t="e">
        <f>#REF!</f>
        <v>#REF!</v>
      </c>
      <c r="D430" s="139" t="e">
        <f>#REF!</f>
        <v>#REF!</v>
      </c>
      <c r="E430" s="139" t="e">
        <f>#REF!</f>
        <v>#REF!</v>
      </c>
      <c r="F430" s="140" t="e">
        <f>#REF!</f>
        <v>#REF!</v>
      </c>
      <c r="G430" s="141" t="e">
        <f>#REF!</f>
        <v>#REF!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13"/>
      <c r="B431" s="137" t="e">
        <f>#REF!</f>
        <v>#REF!</v>
      </c>
      <c r="C431" s="165" t="e">
        <f>#REF!</f>
        <v>#REF!</v>
      </c>
      <c r="D431" s="139" t="e">
        <f>#REF!</f>
        <v>#REF!</v>
      </c>
      <c r="E431" s="139" t="e">
        <f>#REF!</f>
        <v>#REF!</v>
      </c>
      <c r="F431" s="140" t="e">
        <f>#REF!</f>
        <v>#REF!</v>
      </c>
      <c r="G431" s="141" t="e">
        <f>#REF!</f>
        <v>#REF!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13"/>
      <c r="B432" s="194" t="e">
        <f>#REF!</f>
        <v>#REF!</v>
      </c>
      <c r="C432" s="188" t="e">
        <f>#REF!</f>
        <v>#REF!</v>
      </c>
      <c r="D432" s="195"/>
      <c r="E432" s="195"/>
      <c r="F432" s="196"/>
      <c r="G432" s="162" t="e">
        <f>#REF!</f>
        <v>#REF!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13"/>
      <c r="B433" s="137" t="e">
        <f>#REF!</f>
        <v>#REF!</v>
      </c>
      <c r="C433" s="165" t="e">
        <f>#REF!</f>
        <v>#REF!</v>
      </c>
      <c r="D433" s="139" t="e">
        <f>#REF!</f>
        <v>#REF!</v>
      </c>
      <c r="E433" s="139" t="e">
        <f>#REF!</f>
        <v>#REF!</v>
      </c>
      <c r="F433" s="140" t="e">
        <f>#REF!</f>
        <v>#REF!</v>
      </c>
      <c r="G433" s="141" t="e">
        <f>#REF!</f>
        <v>#REF!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13"/>
      <c r="B434" s="137" t="e">
        <f>#REF!</f>
        <v>#REF!</v>
      </c>
      <c r="C434" s="165" t="e">
        <f>#REF!</f>
        <v>#REF!</v>
      </c>
      <c r="D434" s="139" t="e">
        <f>#REF!</f>
        <v>#REF!</v>
      </c>
      <c r="E434" s="139" t="e">
        <f>#REF!</f>
        <v>#REF!</v>
      </c>
      <c r="F434" s="140" t="e">
        <f>#REF!</f>
        <v>#REF!</v>
      </c>
      <c r="G434" s="141" t="e">
        <f>#REF!</f>
        <v>#REF!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13"/>
      <c r="B435" s="137" t="e">
        <f>#REF!</f>
        <v>#REF!</v>
      </c>
      <c r="C435" s="165" t="e">
        <f>#REF!</f>
        <v>#REF!</v>
      </c>
      <c r="D435" s="139" t="e">
        <f>#REF!</f>
        <v>#REF!</v>
      </c>
      <c r="E435" s="139" t="e">
        <f>#REF!</f>
        <v>#REF!</v>
      </c>
      <c r="F435" s="140" t="e">
        <f>#REF!</f>
        <v>#REF!</v>
      </c>
      <c r="G435" s="141" t="e">
        <f>#REF!</f>
        <v>#REF!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13"/>
      <c r="B436" s="159" t="e">
        <f>#REF!</f>
        <v>#REF!</v>
      </c>
      <c r="C436" s="188" t="e">
        <f>#REF!</f>
        <v>#REF!</v>
      </c>
      <c r="D436" s="161"/>
      <c r="E436" s="161"/>
      <c r="F436" s="145"/>
      <c r="G436" s="162" t="e">
        <f>#REF!</f>
        <v>#REF!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13"/>
      <c r="B437" s="137" t="e">
        <f>#REF!</f>
        <v>#REF!</v>
      </c>
      <c r="C437" s="165" t="e">
        <f>#REF!</f>
        <v>#REF!</v>
      </c>
      <c r="D437" s="139" t="e">
        <f>#REF!</f>
        <v>#REF!</v>
      </c>
      <c r="E437" s="139" t="e">
        <f>#REF!</f>
        <v>#REF!</v>
      </c>
      <c r="F437" s="140" t="e">
        <f>#REF!</f>
        <v>#REF!</v>
      </c>
      <c r="G437" s="141" t="e">
        <f>#REF!</f>
        <v>#REF!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13"/>
      <c r="B438" s="137" t="e">
        <f>#REF!</f>
        <v>#REF!</v>
      </c>
      <c r="C438" s="165" t="e">
        <f>#REF!</f>
        <v>#REF!</v>
      </c>
      <c r="D438" s="139" t="e">
        <f>#REF!</f>
        <v>#REF!</v>
      </c>
      <c r="E438" s="139" t="e">
        <f>#REF!</f>
        <v>#REF!</v>
      </c>
      <c r="F438" s="140" t="e">
        <f>#REF!</f>
        <v>#REF!</v>
      </c>
      <c r="G438" s="141" t="e">
        <f>#REF!</f>
        <v>#REF!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13"/>
      <c r="B439" s="137" t="e">
        <f>#REF!</f>
        <v>#REF!</v>
      </c>
      <c r="C439" s="165" t="e">
        <f>#REF!</f>
        <v>#REF!</v>
      </c>
      <c r="D439" s="139" t="e">
        <f>#REF!</f>
        <v>#REF!</v>
      </c>
      <c r="E439" s="139" t="e">
        <f>#REF!</f>
        <v>#REF!</v>
      </c>
      <c r="F439" s="140" t="e">
        <f>#REF!</f>
        <v>#REF!</v>
      </c>
      <c r="G439" s="141" t="e">
        <f>#REF!</f>
        <v>#REF!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13"/>
      <c r="B440" s="137" t="e">
        <f>#REF!</f>
        <v>#REF!</v>
      </c>
      <c r="C440" s="165" t="e">
        <f>#REF!</f>
        <v>#REF!</v>
      </c>
      <c r="D440" s="139" t="e">
        <f>#REF!</f>
        <v>#REF!</v>
      </c>
      <c r="E440" s="139" t="e">
        <f>#REF!</f>
        <v>#REF!</v>
      </c>
      <c r="F440" s="140" t="e">
        <f>#REF!</f>
        <v>#REF!</v>
      </c>
      <c r="G440" s="141" t="e">
        <f>#REF!</f>
        <v>#REF!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13"/>
      <c r="B441" s="137" t="e">
        <f>#REF!</f>
        <v>#REF!</v>
      </c>
      <c r="C441" s="165" t="e">
        <f>#REF!</f>
        <v>#REF!</v>
      </c>
      <c r="D441" s="139" t="e">
        <f>#REF!</f>
        <v>#REF!</v>
      </c>
      <c r="E441" s="139" t="e">
        <f>#REF!</f>
        <v>#REF!</v>
      </c>
      <c r="F441" s="140" t="e">
        <f>#REF!</f>
        <v>#REF!</v>
      </c>
      <c r="G441" s="141" t="e">
        <f>#REF!</f>
        <v>#REF!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13"/>
      <c r="B442" s="137" t="e">
        <f>#REF!</f>
        <v>#REF!</v>
      </c>
      <c r="C442" s="165" t="e">
        <f>#REF!</f>
        <v>#REF!</v>
      </c>
      <c r="D442" s="139" t="e">
        <f>#REF!</f>
        <v>#REF!</v>
      </c>
      <c r="E442" s="139" t="e">
        <f>#REF!</f>
        <v>#REF!</v>
      </c>
      <c r="F442" s="140" t="e">
        <f>#REF!</f>
        <v>#REF!</v>
      </c>
      <c r="G442" s="141" t="e">
        <f>#REF!</f>
        <v>#REF!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13"/>
      <c r="B443" s="137" t="e">
        <f>#REF!</f>
        <v>#REF!</v>
      </c>
      <c r="C443" s="165" t="e">
        <f>#REF!</f>
        <v>#REF!</v>
      </c>
      <c r="D443" s="139" t="e">
        <f>#REF!</f>
        <v>#REF!</v>
      </c>
      <c r="E443" s="139" t="e">
        <f>#REF!</f>
        <v>#REF!</v>
      </c>
      <c r="F443" s="140" t="e">
        <f>#REF!</f>
        <v>#REF!</v>
      </c>
      <c r="G443" s="141" t="e">
        <f>#REF!</f>
        <v>#REF!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13"/>
      <c r="B444" s="159" t="e">
        <f>#REF!</f>
        <v>#REF!</v>
      </c>
      <c r="C444" s="188" t="e">
        <f>#REF!</f>
        <v>#REF!</v>
      </c>
      <c r="D444" s="161"/>
      <c r="E444" s="161"/>
      <c r="F444" s="145"/>
      <c r="G444" s="162" t="e">
        <f>#REF!</f>
        <v>#REF!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13"/>
      <c r="B445" s="137" t="e">
        <f>#REF!</f>
        <v>#REF!</v>
      </c>
      <c r="C445" s="165" t="e">
        <f>#REF!</f>
        <v>#REF!</v>
      </c>
      <c r="D445" s="139" t="e">
        <f>#REF!</f>
        <v>#REF!</v>
      </c>
      <c r="E445" s="139" t="e">
        <f>#REF!</f>
        <v>#REF!</v>
      </c>
      <c r="F445" s="140" t="e">
        <f>#REF!</f>
        <v>#REF!</v>
      </c>
      <c r="G445" s="141" t="e">
        <f>#REF!</f>
        <v>#REF!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13"/>
      <c r="B446" s="137" t="e">
        <f>#REF!</f>
        <v>#REF!</v>
      </c>
      <c r="C446" s="165" t="e">
        <f>#REF!</f>
        <v>#REF!</v>
      </c>
      <c r="D446" s="139" t="e">
        <f>#REF!</f>
        <v>#REF!</v>
      </c>
      <c r="E446" s="139" t="e">
        <f>#REF!</f>
        <v>#REF!</v>
      </c>
      <c r="F446" s="140" t="e">
        <f>#REF!</f>
        <v>#REF!</v>
      </c>
      <c r="G446" s="141" t="e">
        <f>#REF!</f>
        <v>#REF!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13"/>
      <c r="B447" s="137" t="e">
        <f>#REF!</f>
        <v>#REF!</v>
      </c>
      <c r="C447" s="165" t="e">
        <f>#REF!</f>
        <v>#REF!</v>
      </c>
      <c r="D447" s="139" t="e">
        <f>#REF!</f>
        <v>#REF!</v>
      </c>
      <c r="E447" s="139" t="e">
        <f>#REF!</f>
        <v>#REF!</v>
      </c>
      <c r="F447" s="140" t="e">
        <f>#REF!</f>
        <v>#REF!</v>
      </c>
      <c r="G447" s="141" t="e">
        <f>#REF!</f>
        <v>#REF!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13"/>
      <c r="B448" s="137" t="e">
        <f>#REF!</f>
        <v>#REF!</v>
      </c>
      <c r="C448" s="165" t="e">
        <f>#REF!</f>
        <v>#REF!</v>
      </c>
      <c r="D448" s="139" t="e">
        <f>#REF!</f>
        <v>#REF!</v>
      </c>
      <c r="E448" s="139" t="e">
        <f>#REF!</f>
        <v>#REF!</v>
      </c>
      <c r="F448" s="140" t="e">
        <f>#REF!</f>
        <v>#REF!</v>
      </c>
      <c r="G448" s="141" t="e">
        <f>#REF!</f>
        <v>#REF!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13"/>
      <c r="B449" s="137" t="e">
        <f>#REF!</f>
        <v>#REF!</v>
      </c>
      <c r="C449" s="165" t="e">
        <f>#REF!</f>
        <v>#REF!</v>
      </c>
      <c r="D449" s="139" t="e">
        <f>#REF!</f>
        <v>#REF!</v>
      </c>
      <c r="E449" s="139" t="e">
        <f>#REF!</f>
        <v>#REF!</v>
      </c>
      <c r="F449" s="140" t="e">
        <f>#REF!</f>
        <v>#REF!</v>
      </c>
      <c r="G449" s="141" t="e">
        <f>#REF!</f>
        <v>#REF!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13"/>
      <c r="B450" s="137" t="e">
        <f>#REF!</f>
        <v>#REF!</v>
      </c>
      <c r="C450" s="165" t="e">
        <f>#REF!</f>
        <v>#REF!</v>
      </c>
      <c r="D450" s="139" t="e">
        <f>#REF!</f>
        <v>#REF!</v>
      </c>
      <c r="E450" s="139" t="e">
        <f>#REF!</f>
        <v>#REF!</v>
      </c>
      <c r="F450" s="140" t="e">
        <f>#REF!</f>
        <v>#REF!</v>
      </c>
      <c r="G450" s="141" t="e">
        <f>#REF!</f>
        <v>#REF!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13"/>
      <c r="B451" s="137" t="e">
        <f>#REF!</f>
        <v>#REF!</v>
      </c>
      <c r="C451" s="165" t="e">
        <f>#REF!</f>
        <v>#REF!</v>
      </c>
      <c r="D451" s="139" t="e">
        <f>#REF!</f>
        <v>#REF!</v>
      </c>
      <c r="E451" s="139" t="e">
        <f>#REF!</f>
        <v>#REF!</v>
      </c>
      <c r="F451" s="140" t="e">
        <f>#REF!</f>
        <v>#REF!</v>
      </c>
      <c r="G451" s="141" t="e">
        <f>#REF!</f>
        <v>#REF!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13"/>
      <c r="B452" s="137" t="e">
        <f>#REF!</f>
        <v>#REF!</v>
      </c>
      <c r="C452" s="165" t="e">
        <f>#REF!</f>
        <v>#REF!</v>
      </c>
      <c r="D452" s="139" t="e">
        <f>#REF!</f>
        <v>#REF!</v>
      </c>
      <c r="E452" s="139" t="e">
        <f>#REF!</f>
        <v>#REF!</v>
      </c>
      <c r="F452" s="140" t="e">
        <f>#REF!</f>
        <v>#REF!</v>
      </c>
      <c r="G452" s="141" t="e">
        <f>#REF!</f>
        <v>#REF!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13"/>
      <c r="B453" s="137" t="e">
        <f>#REF!</f>
        <v>#REF!</v>
      </c>
      <c r="C453" s="165" t="e">
        <f>#REF!</f>
        <v>#REF!</v>
      </c>
      <c r="D453" s="139" t="e">
        <f>#REF!</f>
        <v>#REF!</v>
      </c>
      <c r="E453" s="139" t="e">
        <f>#REF!</f>
        <v>#REF!</v>
      </c>
      <c r="F453" s="140" t="e">
        <f>#REF!</f>
        <v>#REF!</v>
      </c>
      <c r="G453" s="141" t="e">
        <f>#REF!</f>
        <v>#REF!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13"/>
      <c r="B454" s="159" t="e">
        <f>#REF!</f>
        <v>#REF!</v>
      </c>
      <c r="C454" s="188" t="e">
        <f>#REF!</f>
        <v>#REF!</v>
      </c>
      <c r="D454" s="161"/>
      <c r="E454" s="161"/>
      <c r="F454" s="145"/>
      <c r="G454" s="162" t="e">
        <f>#REF!</f>
        <v>#REF!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13"/>
      <c r="B455" s="137" t="e">
        <f>#REF!</f>
        <v>#REF!</v>
      </c>
      <c r="C455" s="165" t="e">
        <f>#REF!</f>
        <v>#REF!</v>
      </c>
      <c r="D455" s="139" t="e">
        <f>#REF!</f>
        <v>#REF!</v>
      </c>
      <c r="E455" s="139" t="e">
        <f>#REF!</f>
        <v>#REF!</v>
      </c>
      <c r="F455" s="140" t="e">
        <f>#REF!</f>
        <v>#REF!</v>
      </c>
      <c r="G455" s="141" t="e">
        <f>#REF!</f>
        <v>#REF!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13"/>
      <c r="B456" s="159" t="e">
        <f>#REF!</f>
        <v>#REF!</v>
      </c>
      <c r="C456" s="188" t="e">
        <f>#REF!</f>
        <v>#REF!</v>
      </c>
      <c r="D456" s="161"/>
      <c r="E456" s="161"/>
      <c r="F456" s="145"/>
      <c r="G456" s="162" t="e">
        <f>#REF!</f>
        <v>#REF!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13"/>
      <c r="B457" s="137" t="e">
        <f>#REF!</f>
        <v>#REF!</v>
      </c>
      <c r="C457" s="165" t="e">
        <f>#REF!</f>
        <v>#REF!</v>
      </c>
      <c r="D457" s="139" t="e">
        <f>#REF!</f>
        <v>#REF!</v>
      </c>
      <c r="E457" s="139" t="e">
        <f>#REF!</f>
        <v>#REF!</v>
      </c>
      <c r="F457" s="140" t="e">
        <f>#REF!</f>
        <v>#REF!</v>
      </c>
      <c r="G457" s="141" t="e">
        <f>#REF!</f>
        <v>#REF!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13"/>
      <c r="B458" s="137" t="e">
        <f>#REF!</f>
        <v>#REF!</v>
      </c>
      <c r="C458" s="165" t="e">
        <f>#REF!</f>
        <v>#REF!</v>
      </c>
      <c r="D458" s="139" t="e">
        <f>#REF!</f>
        <v>#REF!</v>
      </c>
      <c r="E458" s="139" t="e">
        <f>#REF!</f>
        <v>#REF!</v>
      </c>
      <c r="F458" s="140" t="e">
        <f>#REF!</f>
        <v>#REF!</v>
      </c>
      <c r="G458" s="141" t="e">
        <f>#REF!</f>
        <v>#REF!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13"/>
      <c r="B459" s="137" t="e">
        <f>#REF!</f>
        <v>#REF!</v>
      </c>
      <c r="C459" s="165" t="e">
        <f>#REF!</f>
        <v>#REF!</v>
      </c>
      <c r="D459" s="139" t="e">
        <f>#REF!</f>
        <v>#REF!</v>
      </c>
      <c r="E459" s="139" t="e">
        <f>#REF!</f>
        <v>#REF!</v>
      </c>
      <c r="F459" s="140" t="e">
        <f>#REF!</f>
        <v>#REF!</v>
      </c>
      <c r="G459" s="141" t="e">
        <f>#REF!</f>
        <v>#REF!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13"/>
      <c r="B460" s="137" t="e">
        <f>#REF!</f>
        <v>#REF!</v>
      </c>
      <c r="C460" s="165" t="e">
        <f>#REF!</f>
        <v>#REF!</v>
      </c>
      <c r="D460" s="139" t="e">
        <f>#REF!</f>
        <v>#REF!</v>
      </c>
      <c r="E460" s="139" t="e">
        <f>#REF!</f>
        <v>#REF!</v>
      </c>
      <c r="F460" s="140" t="e">
        <f>#REF!</f>
        <v>#REF!</v>
      </c>
      <c r="G460" s="141" t="e">
        <f>#REF!</f>
        <v>#REF!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13"/>
      <c r="B461" s="137" t="e">
        <f>#REF!</f>
        <v>#REF!</v>
      </c>
      <c r="C461" s="165" t="e">
        <f>#REF!</f>
        <v>#REF!</v>
      </c>
      <c r="D461" s="139" t="e">
        <f>#REF!</f>
        <v>#REF!</v>
      </c>
      <c r="E461" s="139" t="e">
        <f>#REF!</f>
        <v>#REF!</v>
      </c>
      <c r="F461" s="140" t="e">
        <f>#REF!</f>
        <v>#REF!</v>
      </c>
      <c r="G461" s="141" t="e">
        <f>#REF!</f>
        <v>#REF!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13"/>
      <c r="B462" s="137" t="e">
        <f>#REF!</f>
        <v>#REF!</v>
      </c>
      <c r="C462" s="165" t="e">
        <f>#REF!</f>
        <v>#REF!</v>
      </c>
      <c r="D462" s="139" t="e">
        <f>#REF!</f>
        <v>#REF!</v>
      </c>
      <c r="E462" s="139" t="e">
        <f>#REF!</f>
        <v>#REF!</v>
      </c>
      <c r="F462" s="140" t="e">
        <f>#REF!</f>
        <v>#REF!</v>
      </c>
      <c r="G462" s="141" t="e">
        <f>#REF!</f>
        <v>#REF!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13"/>
      <c r="B463" s="137" t="e">
        <f>#REF!</f>
        <v>#REF!</v>
      </c>
      <c r="C463" s="165" t="e">
        <f>#REF!</f>
        <v>#REF!</v>
      </c>
      <c r="D463" s="139" t="e">
        <f>#REF!</f>
        <v>#REF!</v>
      </c>
      <c r="E463" s="139" t="e">
        <f>#REF!</f>
        <v>#REF!</v>
      </c>
      <c r="F463" s="140" t="e">
        <f>#REF!</f>
        <v>#REF!</v>
      </c>
      <c r="G463" s="141" t="e">
        <f>#REF!</f>
        <v>#REF!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13"/>
      <c r="B464" s="137" t="e">
        <f>#REF!</f>
        <v>#REF!</v>
      </c>
      <c r="C464" s="165" t="e">
        <f>#REF!</f>
        <v>#REF!</v>
      </c>
      <c r="D464" s="139" t="e">
        <f>#REF!</f>
        <v>#REF!</v>
      </c>
      <c r="E464" s="139" t="e">
        <f>#REF!</f>
        <v>#REF!</v>
      </c>
      <c r="F464" s="140" t="e">
        <f>#REF!</f>
        <v>#REF!</v>
      </c>
      <c r="G464" s="141" t="e">
        <f>#REF!</f>
        <v>#REF!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13"/>
      <c r="B465" s="137" t="e">
        <f>#REF!</f>
        <v>#REF!</v>
      </c>
      <c r="C465" s="165" t="e">
        <f>#REF!</f>
        <v>#REF!</v>
      </c>
      <c r="D465" s="139" t="e">
        <f>#REF!</f>
        <v>#REF!</v>
      </c>
      <c r="E465" s="139" t="e">
        <f>#REF!</f>
        <v>#REF!</v>
      </c>
      <c r="F465" s="140" t="e">
        <f>#REF!</f>
        <v>#REF!</v>
      </c>
      <c r="G465" s="141" t="e">
        <f>#REF!</f>
        <v>#REF!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13"/>
      <c r="B466" s="137" t="e">
        <f>#REF!</f>
        <v>#REF!</v>
      </c>
      <c r="C466" s="165" t="e">
        <f>#REF!</f>
        <v>#REF!</v>
      </c>
      <c r="D466" s="139" t="e">
        <f>#REF!</f>
        <v>#REF!</v>
      </c>
      <c r="E466" s="139" t="e">
        <f>#REF!</f>
        <v>#REF!</v>
      </c>
      <c r="F466" s="140" t="e">
        <f>#REF!</f>
        <v>#REF!</v>
      </c>
      <c r="G466" s="141" t="e">
        <f>#REF!</f>
        <v>#REF!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13"/>
      <c r="B467" s="159"/>
      <c r="C467" s="193" t="e">
        <f>#REF!</f>
        <v>#REF!</v>
      </c>
      <c r="D467" s="161"/>
      <c r="E467" s="161"/>
      <c r="F467" s="145"/>
      <c r="G467" s="191" t="e">
        <f>#REF!</f>
        <v>#REF!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13"/>
      <c r="B468" s="132"/>
      <c r="C468" s="133" t="e">
        <f>#REF!</f>
        <v>#REF!</v>
      </c>
      <c r="D468" s="147"/>
      <c r="E468" s="147"/>
      <c r="F468" s="148"/>
      <c r="G468" s="149" t="e">
        <f>#REF!</f>
        <v>#REF!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13"/>
      <c r="B469" s="194"/>
      <c r="C469" s="188" t="e">
        <f>#REF!</f>
        <v>#REF!</v>
      </c>
      <c r="D469" s="195"/>
      <c r="E469" s="195"/>
      <c r="F469" s="196"/>
      <c r="G469" s="197" t="e">
        <f>#REF!</f>
        <v>#REF!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13"/>
      <c r="B470" s="137" t="e">
        <f>#REF!</f>
        <v>#REF!</v>
      </c>
      <c r="C470" s="165" t="e">
        <f>#REF!</f>
        <v>#REF!</v>
      </c>
      <c r="D470" s="139" t="e">
        <f>#REF!</f>
        <v>#REF!</v>
      </c>
      <c r="E470" s="139" t="e">
        <f>#REF!</f>
        <v>#REF!</v>
      </c>
      <c r="F470" s="140" t="e">
        <f>#REF!</f>
        <v>#REF!</v>
      </c>
      <c r="G470" s="141" t="e">
        <f>#REF!</f>
        <v>#REF!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13"/>
      <c r="B471" s="137" t="e">
        <f>#REF!</f>
        <v>#REF!</v>
      </c>
      <c r="C471" s="165" t="e">
        <f>#REF!</f>
        <v>#REF!</v>
      </c>
      <c r="D471" s="139" t="e">
        <f>#REF!</f>
        <v>#REF!</v>
      </c>
      <c r="E471" s="139" t="e">
        <f>#REF!</f>
        <v>#REF!</v>
      </c>
      <c r="F471" s="140" t="e">
        <f>#REF!</f>
        <v>#REF!</v>
      </c>
      <c r="G471" s="141" t="e">
        <f>#REF!</f>
        <v>#REF!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13"/>
      <c r="B472" s="137" t="e">
        <f>#REF!</f>
        <v>#REF!</v>
      </c>
      <c r="C472" s="202" t="e">
        <f>#REF!</f>
        <v>#REF!</v>
      </c>
      <c r="D472" s="139" t="e">
        <f>#REF!</f>
        <v>#REF!</v>
      </c>
      <c r="E472" s="139" t="e">
        <f>#REF!</f>
        <v>#REF!</v>
      </c>
      <c r="F472" s="140" t="e">
        <f>#REF!</f>
        <v>#REF!</v>
      </c>
      <c r="G472" s="141" t="e">
        <f>#REF!</f>
        <v>#REF!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13"/>
      <c r="B473" s="159"/>
      <c r="C473" s="188" t="e">
        <f>#REF!</f>
        <v>#REF!</v>
      </c>
      <c r="D473" s="161"/>
      <c r="E473" s="161"/>
      <c r="F473" s="145"/>
      <c r="G473" s="162" t="e">
        <f>#REF!</f>
        <v>#REF!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13"/>
      <c r="B474" s="137" t="e">
        <f>#REF!</f>
        <v>#REF!</v>
      </c>
      <c r="C474" s="165" t="e">
        <f>#REF!</f>
        <v>#REF!</v>
      </c>
      <c r="D474" s="139" t="e">
        <f>#REF!</f>
        <v>#REF!</v>
      </c>
      <c r="E474" s="139" t="e">
        <f>#REF!</f>
        <v>#REF!</v>
      </c>
      <c r="F474" s="140" t="e">
        <f>#REF!</f>
        <v>#REF!</v>
      </c>
      <c r="G474" s="141" t="e">
        <f>#REF!</f>
        <v>#REF!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13"/>
      <c r="B475" s="137" t="e">
        <f>#REF!</f>
        <v>#REF!</v>
      </c>
      <c r="C475" s="165" t="e">
        <f>#REF!</f>
        <v>#REF!</v>
      </c>
      <c r="D475" s="139" t="e">
        <f>#REF!</f>
        <v>#REF!</v>
      </c>
      <c r="E475" s="139" t="e">
        <f>#REF!</f>
        <v>#REF!</v>
      </c>
      <c r="F475" s="140" t="e">
        <f>#REF!</f>
        <v>#REF!</v>
      </c>
      <c r="G475" s="141" t="e">
        <f>#REF!</f>
        <v>#REF!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13"/>
      <c r="B476" s="137" t="e">
        <f>#REF!</f>
        <v>#REF!</v>
      </c>
      <c r="C476" s="165" t="e">
        <f>#REF!</f>
        <v>#REF!</v>
      </c>
      <c r="D476" s="139" t="e">
        <f>#REF!</f>
        <v>#REF!</v>
      </c>
      <c r="E476" s="139" t="e">
        <f>#REF!</f>
        <v>#REF!</v>
      </c>
      <c r="F476" s="140" t="e">
        <f>#REF!</f>
        <v>#REF!</v>
      </c>
      <c r="G476" s="141" t="e">
        <f>#REF!</f>
        <v>#REF!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13"/>
      <c r="B477" s="159"/>
      <c r="C477" s="188" t="e">
        <f>#REF!</f>
        <v>#REF!</v>
      </c>
      <c r="D477" s="161"/>
      <c r="E477" s="161"/>
      <c r="F477" s="145"/>
      <c r="G477" s="162" t="e">
        <f>#REF!</f>
        <v>#REF!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13"/>
      <c r="B478" s="137" t="e">
        <f>#REF!</f>
        <v>#REF!</v>
      </c>
      <c r="C478" s="165" t="e">
        <f>#REF!</f>
        <v>#REF!</v>
      </c>
      <c r="D478" s="139" t="e">
        <f>#REF!</f>
        <v>#REF!</v>
      </c>
      <c r="E478" s="139" t="e">
        <f>#REF!</f>
        <v>#REF!</v>
      </c>
      <c r="F478" s="140" t="e">
        <f>#REF!</f>
        <v>#REF!</v>
      </c>
      <c r="G478" s="141" t="e">
        <f>#REF!</f>
        <v>#REF!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13"/>
      <c r="B479" s="137" t="e">
        <f>#REF!</f>
        <v>#REF!</v>
      </c>
      <c r="C479" s="165" t="e">
        <f>#REF!</f>
        <v>#REF!</v>
      </c>
      <c r="D479" s="139" t="e">
        <f>#REF!</f>
        <v>#REF!</v>
      </c>
      <c r="E479" s="139" t="e">
        <f>#REF!</f>
        <v>#REF!</v>
      </c>
      <c r="F479" s="140" t="e">
        <f>#REF!</f>
        <v>#REF!</v>
      </c>
      <c r="G479" s="141" t="e">
        <f>#REF!</f>
        <v>#REF!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13"/>
      <c r="B480" s="137" t="e">
        <f>#REF!</f>
        <v>#REF!</v>
      </c>
      <c r="C480" s="165" t="e">
        <f>#REF!</f>
        <v>#REF!</v>
      </c>
      <c r="D480" s="139" t="e">
        <f>#REF!</f>
        <v>#REF!</v>
      </c>
      <c r="E480" s="139" t="e">
        <f>#REF!</f>
        <v>#REF!</v>
      </c>
      <c r="F480" s="140" t="e">
        <f>#REF!</f>
        <v>#REF!</v>
      </c>
      <c r="G480" s="141" t="e">
        <f>#REF!</f>
        <v>#REF!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13"/>
      <c r="B481" s="159"/>
      <c r="C481" s="188" t="e">
        <f>#REF!</f>
        <v>#REF!</v>
      </c>
      <c r="D481" s="161"/>
      <c r="E481" s="161"/>
      <c r="F481" s="145"/>
      <c r="G481" s="162" t="e">
        <f>#REF!</f>
        <v>#REF!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13"/>
      <c r="B482" s="137" t="e">
        <f>#REF!</f>
        <v>#REF!</v>
      </c>
      <c r="C482" s="165" t="e">
        <f>#REF!</f>
        <v>#REF!</v>
      </c>
      <c r="D482" s="139" t="e">
        <f>#REF!</f>
        <v>#REF!</v>
      </c>
      <c r="E482" s="139" t="e">
        <f>#REF!</f>
        <v>#REF!</v>
      </c>
      <c r="F482" s="140" t="e">
        <f>#REF!</f>
        <v>#REF!</v>
      </c>
      <c r="G482" s="141" t="e">
        <f>#REF!</f>
        <v>#REF!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13"/>
      <c r="B483" s="137" t="e">
        <f>#REF!</f>
        <v>#REF!</v>
      </c>
      <c r="C483" s="165" t="e">
        <f>#REF!</f>
        <v>#REF!</v>
      </c>
      <c r="D483" s="139" t="e">
        <f>#REF!</f>
        <v>#REF!</v>
      </c>
      <c r="E483" s="139" t="e">
        <f>#REF!</f>
        <v>#REF!</v>
      </c>
      <c r="F483" s="140" t="e">
        <f>#REF!</f>
        <v>#REF!</v>
      </c>
      <c r="G483" s="141" t="e">
        <f>#REF!</f>
        <v>#REF!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13"/>
      <c r="B484" s="137" t="e">
        <f>#REF!</f>
        <v>#REF!</v>
      </c>
      <c r="C484" s="165" t="e">
        <f>#REF!</f>
        <v>#REF!</v>
      </c>
      <c r="D484" s="139" t="e">
        <f>#REF!</f>
        <v>#REF!</v>
      </c>
      <c r="E484" s="139" t="e">
        <f>#REF!</f>
        <v>#REF!</v>
      </c>
      <c r="F484" s="140" t="e">
        <f>#REF!</f>
        <v>#REF!</v>
      </c>
      <c r="G484" s="141" t="e">
        <f>#REF!</f>
        <v>#REF!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13"/>
      <c r="B485" s="137" t="e">
        <f>#REF!</f>
        <v>#REF!</v>
      </c>
      <c r="C485" s="165" t="e">
        <f>#REF!</f>
        <v>#REF!</v>
      </c>
      <c r="D485" s="139" t="e">
        <f>#REF!</f>
        <v>#REF!</v>
      </c>
      <c r="E485" s="139" t="e">
        <f>#REF!</f>
        <v>#REF!</v>
      </c>
      <c r="F485" s="140" t="e">
        <f>#REF!</f>
        <v>#REF!</v>
      </c>
      <c r="G485" s="141" t="e">
        <f>#REF!</f>
        <v>#REF!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13"/>
      <c r="B486" s="137" t="e">
        <f>#REF!</f>
        <v>#REF!</v>
      </c>
      <c r="C486" s="165" t="e">
        <f>#REF!</f>
        <v>#REF!</v>
      </c>
      <c r="D486" s="139" t="e">
        <f>#REF!</f>
        <v>#REF!</v>
      </c>
      <c r="E486" s="139" t="e">
        <f>#REF!</f>
        <v>#REF!</v>
      </c>
      <c r="F486" s="140" t="e">
        <f>#REF!</f>
        <v>#REF!</v>
      </c>
      <c r="G486" s="141" t="e">
        <f>#REF!</f>
        <v>#REF!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13"/>
      <c r="B487" s="137" t="e">
        <f>#REF!</f>
        <v>#REF!</v>
      </c>
      <c r="C487" s="165" t="e">
        <f>#REF!</f>
        <v>#REF!</v>
      </c>
      <c r="D487" s="139" t="e">
        <f>#REF!</f>
        <v>#REF!</v>
      </c>
      <c r="E487" s="139" t="e">
        <f>#REF!</f>
        <v>#REF!</v>
      </c>
      <c r="F487" s="140" t="e">
        <f>#REF!</f>
        <v>#REF!</v>
      </c>
      <c r="G487" s="141" t="e">
        <f>#REF!</f>
        <v>#REF!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13"/>
      <c r="B488" s="137" t="e">
        <f>#REF!</f>
        <v>#REF!</v>
      </c>
      <c r="C488" s="165" t="e">
        <f>#REF!</f>
        <v>#REF!</v>
      </c>
      <c r="D488" s="139" t="e">
        <f>#REF!</f>
        <v>#REF!</v>
      </c>
      <c r="E488" s="139" t="e">
        <f>#REF!</f>
        <v>#REF!</v>
      </c>
      <c r="F488" s="140" t="e">
        <f>#REF!</f>
        <v>#REF!</v>
      </c>
      <c r="G488" s="141" t="e">
        <f>#REF!</f>
        <v>#REF!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13"/>
      <c r="B489" s="137" t="e">
        <f>#REF!</f>
        <v>#REF!</v>
      </c>
      <c r="C489" s="165" t="e">
        <f>#REF!</f>
        <v>#REF!</v>
      </c>
      <c r="D489" s="139" t="e">
        <f>#REF!</f>
        <v>#REF!</v>
      </c>
      <c r="E489" s="139" t="e">
        <f>#REF!</f>
        <v>#REF!</v>
      </c>
      <c r="F489" s="140" t="e">
        <f>#REF!</f>
        <v>#REF!</v>
      </c>
      <c r="G489" s="141" t="e">
        <f>#REF!</f>
        <v>#REF!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13"/>
      <c r="B490" s="137" t="e">
        <f>#REF!</f>
        <v>#REF!</v>
      </c>
      <c r="C490" s="165" t="e">
        <f>#REF!</f>
        <v>#REF!</v>
      </c>
      <c r="D490" s="139" t="e">
        <f>#REF!</f>
        <v>#REF!</v>
      </c>
      <c r="E490" s="139" t="e">
        <f>#REF!</f>
        <v>#REF!</v>
      </c>
      <c r="F490" s="140" t="e">
        <f>#REF!</f>
        <v>#REF!</v>
      </c>
      <c r="G490" s="141" t="e">
        <f>#REF!</f>
        <v>#REF!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13"/>
      <c r="B491" s="159"/>
      <c r="C491" s="193" t="e">
        <f>#REF!</f>
        <v>#REF!</v>
      </c>
      <c r="D491" s="161"/>
      <c r="E491" s="161"/>
      <c r="F491" s="145"/>
      <c r="G491" s="191" t="e">
        <f>#REF!</f>
        <v>#REF!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13"/>
      <c r="B492" s="132"/>
      <c r="C492" s="133" t="e">
        <f>#REF!</f>
        <v>#REF!</v>
      </c>
      <c r="D492" s="147"/>
      <c r="E492" s="147"/>
      <c r="F492" s="148"/>
      <c r="G492" s="149" t="e">
        <f>#REF!</f>
        <v>#REF!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13"/>
      <c r="B493" s="137" t="e">
        <f>#REF!</f>
        <v>#REF!</v>
      </c>
      <c r="C493" s="165" t="e">
        <f>#REF!</f>
        <v>#REF!</v>
      </c>
      <c r="D493" s="139" t="e">
        <f>#REF!</f>
        <v>#REF!</v>
      </c>
      <c r="E493" s="139" t="e">
        <f>#REF!</f>
        <v>#REF!</v>
      </c>
      <c r="F493" s="140" t="e">
        <f>#REF!</f>
        <v>#REF!</v>
      </c>
      <c r="G493" s="141" t="e">
        <f>#REF!</f>
        <v>#REF!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13"/>
      <c r="B494" s="137" t="e">
        <f>#REF!</f>
        <v>#REF!</v>
      </c>
      <c r="C494" s="165" t="e">
        <f>#REF!</f>
        <v>#REF!</v>
      </c>
      <c r="D494" s="139" t="e">
        <f>#REF!</f>
        <v>#REF!</v>
      </c>
      <c r="E494" s="139" t="e">
        <f>#REF!</f>
        <v>#REF!</v>
      </c>
      <c r="F494" s="140" t="e">
        <f>#REF!</f>
        <v>#REF!</v>
      </c>
      <c r="G494" s="141" t="e">
        <f>#REF!</f>
        <v>#REF!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13"/>
      <c r="B495" s="137" t="e">
        <f>#REF!</f>
        <v>#REF!</v>
      </c>
      <c r="C495" s="165" t="e">
        <f>#REF!</f>
        <v>#REF!</v>
      </c>
      <c r="D495" s="139" t="e">
        <f>#REF!</f>
        <v>#REF!</v>
      </c>
      <c r="E495" s="139" t="e">
        <f>#REF!</f>
        <v>#REF!</v>
      </c>
      <c r="F495" s="140" t="e">
        <f>#REF!</f>
        <v>#REF!</v>
      </c>
      <c r="G495" s="141" t="e">
        <f>#REF!</f>
        <v>#REF!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13"/>
      <c r="B496" s="137" t="e">
        <f>#REF!</f>
        <v>#REF!</v>
      </c>
      <c r="C496" s="165" t="e">
        <f>#REF!</f>
        <v>#REF!</v>
      </c>
      <c r="D496" s="139" t="e">
        <f>#REF!</f>
        <v>#REF!</v>
      </c>
      <c r="E496" s="139" t="e">
        <f>#REF!</f>
        <v>#REF!</v>
      </c>
      <c r="F496" s="140" t="e">
        <f>#REF!</f>
        <v>#REF!</v>
      </c>
      <c r="G496" s="141" t="e">
        <f>#REF!</f>
        <v>#REF!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13"/>
      <c r="B497" s="137" t="e">
        <f>#REF!</f>
        <v>#REF!</v>
      </c>
      <c r="C497" s="165" t="e">
        <f>#REF!</f>
        <v>#REF!</v>
      </c>
      <c r="D497" s="139" t="e">
        <f>#REF!</f>
        <v>#REF!</v>
      </c>
      <c r="E497" s="139" t="e">
        <f>#REF!</f>
        <v>#REF!</v>
      </c>
      <c r="F497" s="140" t="e">
        <f>#REF!</f>
        <v>#REF!</v>
      </c>
      <c r="G497" s="141" t="e">
        <f>#REF!</f>
        <v>#REF!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13"/>
      <c r="B498" s="137" t="e">
        <f>#REF!</f>
        <v>#REF!</v>
      </c>
      <c r="C498" s="165" t="e">
        <f>#REF!</f>
        <v>#REF!</v>
      </c>
      <c r="D498" s="139" t="e">
        <f>#REF!</f>
        <v>#REF!</v>
      </c>
      <c r="E498" s="139" t="e">
        <f>#REF!</f>
        <v>#REF!</v>
      </c>
      <c r="F498" s="140" t="e">
        <f>#REF!</f>
        <v>#REF!</v>
      </c>
      <c r="G498" s="141" t="e">
        <f>#REF!</f>
        <v>#REF!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13"/>
      <c r="B499" s="137" t="e">
        <f>#REF!</f>
        <v>#REF!</v>
      </c>
      <c r="C499" s="165" t="e">
        <f>#REF!</f>
        <v>#REF!</v>
      </c>
      <c r="D499" s="139" t="e">
        <f>#REF!</f>
        <v>#REF!</v>
      </c>
      <c r="E499" s="139" t="e">
        <f>#REF!</f>
        <v>#REF!</v>
      </c>
      <c r="F499" s="140" t="e">
        <f>#REF!</f>
        <v>#REF!</v>
      </c>
      <c r="G499" s="141" t="e">
        <f>#REF!</f>
        <v>#REF!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13"/>
      <c r="B500" s="137" t="e">
        <f>#REF!</f>
        <v>#REF!</v>
      </c>
      <c r="C500" s="165" t="e">
        <f>#REF!</f>
        <v>#REF!</v>
      </c>
      <c r="D500" s="139" t="e">
        <f>#REF!</f>
        <v>#REF!</v>
      </c>
      <c r="E500" s="139" t="e">
        <f>#REF!</f>
        <v>#REF!</v>
      </c>
      <c r="F500" s="140" t="e">
        <f>#REF!</f>
        <v>#REF!</v>
      </c>
      <c r="G500" s="141" t="e">
        <f>#REF!</f>
        <v>#REF!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13"/>
      <c r="B501" s="137" t="e">
        <f>#REF!</f>
        <v>#REF!</v>
      </c>
      <c r="C501" s="165" t="e">
        <f>#REF!</f>
        <v>#REF!</v>
      </c>
      <c r="D501" s="139" t="e">
        <f>#REF!</f>
        <v>#REF!</v>
      </c>
      <c r="E501" s="139" t="e">
        <f>#REF!</f>
        <v>#REF!</v>
      </c>
      <c r="F501" s="140" t="e">
        <f>#REF!</f>
        <v>#REF!</v>
      </c>
      <c r="G501" s="141" t="e">
        <f>#REF!</f>
        <v>#REF!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13"/>
      <c r="B502" s="137" t="e">
        <f>#REF!</f>
        <v>#REF!</v>
      </c>
      <c r="C502" s="165" t="e">
        <f>#REF!</f>
        <v>#REF!</v>
      </c>
      <c r="D502" s="139" t="e">
        <f>#REF!</f>
        <v>#REF!</v>
      </c>
      <c r="E502" s="139" t="e">
        <f>#REF!</f>
        <v>#REF!</v>
      </c>
      <c r="F502" s="140" t="e">
        <f>#REF!</f>
        <v>#REF!</v>
      </c>
      <c r="G502" s="141" t="e">
        <f>#REF!</f>
        <v>#REF!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13"/>
      <c r="B503" s="137" t="e">
        <f>#REF!</f>
        <v>#REF!</v>
      </c>
      <c r="C503" s="165" t="e">
        <f>#REF!</f>
        <v>#REF!</v>
      </c>
      <c r="D503" s="139" t="e">
        <f>#REF!</f>
        <v>#REF!</v>
      </c>
      <c r="E503" s="139" t="e">
        <f>#REF!</f>
        <v>#REF!</v>
      </c>
      <c r="F503" s="140" t="e">
        <f>#REF!</f>
        <v>#REF!</v>
      </c>
      <c r="G503" s="141" t="e">
        <f>#REF!</f>
        <v>#REF!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13"/>
      <c r="B504" s="137" t="e">
        <f>#REF!</f>
        <v>#REF!</v>
      </c>
      <c r="C504" s="165" t="e">
        <f>#REF!</f>
        <v>#REF!</v>
      </c>
      <c r="D504" s="139" t="e">
        <f>#REF!</f>
        <v>#REF!</v>
      </c>
      <c r="E504" s="139" t="e">
        <f>#REF!</f>
        <v>#REF!</v>
      </c>
      <c r="F504" s="140" t="e">
        <f>#REF!</f>
        <v>#REF!</v>
      </c>
      <c r="G504" s="141" t="e">
        <f>#REF!</f>
        <v>#REF!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13"/>
      <c r="B505" s="137" t="e">
        <f>#REF!</f>
        <v>#REF!</v>
      </c>
      <c r="C505" s="165" t="e">
        <f>#REF!</f>
        <v>#REF!</v>
      </c>
      <c r="D505" s="139" t="e">
        <f>#REF!</f>
        <v>#REF!</v>
      </c>
      <c r="E505" s="139" t="e">
        <f>#REF!</f>
        <v>#REF!</v>
      </c>
      <c r="F505" s="140" t="e">
        <f>#REF!</f>
        <v>#REF!</v>
      </c>
      <c r="G505" s="141" t="e">
        <f>#REF!</f>
        <v>#REF!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13"/>
      <c r="B506" s="137" t="e">
        <f>#REF!</f>
        <v>#REF!</v>
      </c>
      <c r="C506" s="165" t="e">
        <f>#REF!</f>
        <v>#REF!</v>
      </c>
      <c r="D506" s="139" t="e">
        <f>#REF!</f>
        <v>#REF!</v>
      </c>
      <c r="E506" s="139" t="e">
        <f>#REF!</f>
        <v>#REF!</v>
      </c>
      <c r="F506" s="140" t="e">
        <f>#REF!</f>
        <v>#REF!</v>
      </c>
      <c r="G506" s="141" t="e">
        <f>#REF!</f>
        <v>#REF!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13"/>
      <c r="B507" s="137" t="e">
        <f>#REF!</f>
        <v>#REF!</v>
      </c>
      <c r="C507" s="165" t="e">
        <f>#REF!</f>
        <v>#REF!</v>
      </c>
      <c r="D507" s="139" t="e">
        <f>#REF!</f>
        <v>#REF!</v>
      </c>
      <c r="E507" s="139" t="e">
        <f>#REF!</f>
        <v>#REF!</v>
      </c>
      <c r="F507" s="140" t="e">
        <f>#REF!</f>
        <v>#REF!</v>
      </c>
      <c r="G507" s="141" t="e">
        <f>#REF!</f>
        <v>#REF!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13"/>
      <c r="B508" s="137" t="e">
        <f>#REF!</f>
        <v>#REF!</v>
      </c>
      <c r="C508" s="165" t="e">
        <f>#REF!</f>
        <v>#REF!</v>
      </c>
      <c r="D508" s="139" t="e">
        <f>#REF!</f>
        <v>#REF!</v>
      </c>
      <c r="E508" s="139" t="e">
        <f>#REF!</f>
        <v>#REF!</v>
      </c>
      <c r="F508" s="140" t="e">
        <f>#REF!</f>
        <v>#REF!</v>
      </c>
      <c r="G508" s="141" t="e">
        <f>#REF!</f>
        <v>#REF!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13"/>
      <c r="B509" s="137" t="e">
        <f>#REF!</f>
        <v>#REF!</v>
      </c>
      <c r="C509" s="165" t="e">
        <f>#REF!</f>
        <v>#REF!</v>
      </c>
      <c r="D509" s="139" t="e">
        <f>#REF!</f>
        <v>#REF!</v>
      </c>
      <c r="E509" s="139" t="e">
        <f>#REF!</f>
        <v>#REF!</v>
      </c>
      <c r="F509" s="140" t="e">
        <f>#REF!</f>
        <v>#REF!</v>
      </c>
      <c r="G509" s="141" t="e">
        <f>#REF!</f>
        <v>#REF!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13"/>
      <c r="B510" s="137" t="e">
        <f>#REF!</f>
        <v>#REF!</v>
      </c>
      <c r="C510" s="165" t="e">
        <f>#REF!</f>
        <v>#REF!</v>
      </c>
      <c r="D510" s="139" t="e">
        <f>#REF!</f>
        <v>#REF!</v>
      </c>
      <c r="E510" s="139" t="e">
        <f>#REF!</f>
        <v>#REF!</v>
      </c>
      <c r="F510" s="140" t="e">
        <f>#REF!</f>
        <v>#REF!</v>
      </c>
      <c r="G510" s="141" t="e">
        <f>#REF!</f>
        <v>#REF!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13"/>
      <c r="B511" s="137" t="e">
        <f>#REF!</f>
        <v>#REF!</v>
      </c>
      <c r="C511" s="165" t="e">
        <f>#REF!</f>
        <v>#REF!</v>
      </c>
      <c r="D511" s="139" t="e">
        <f>#REF!</f>
        <v>#REF!</v>
      </c>
      <c r="E511" s="139" t="e">
        <f>#REF!</f>
        <v>#REF!</v>
      </c>
      <c r="F511" s="140" t="e">
        <f>#REF!</f>
        <v>#REF!</v>
      </c>
      <c r="G511" s="141" t="e">
        <f>#REF!</f>
        <v>#REF!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13"/>
      <c r="B512" s="137" t="e">
        <f>#REF!</f>
        <v>#REF!</v>
      </c>
      <c r="C512" s="165" t="e">
        <f>#REF!</f>
        <v>#REF!</v>
      </c>
      <c r="D512" s="139" t="e">
        <f>#REF!</f>
        <v>#REF!</v>
      </c>
      <c r="E512" s="139" t="e">
        <f>#REF!</f>
        <v>#REF!</v>
      </c>
      <c r="F512" s="140" t="e">
        <f>#REF!</f>
        <v>#REF!</v>
      </c>
      <c r="G512" s="141" t="e">
        <f>#REF!</f>
        <v>#REF!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13"/>
      <c r="B513" s="137" t="e">
        <f>#REF!</f>
        <v>#REF!</v>
      </c>
      <c r="C513" s="165" t="e">
        <f>#REF!</f>
        <v>#REF!</v>
      </c>
      <c r="D513" s="139" t="e">
        <f>#REF!</f>
        <v>#REF!</v>
      </c>
      <c r="E513" s="139" t="e">
        <f>#REF!</f>
        <v>#REF!</v>
      </c>
      <c r="F513" s="140" t="e">
        <f>#REF!</f>
        <v>#REF!</v>
      </c>
      <c r="G513" s="141" t="e">
        <f>#REF!</f>
        <v>#REF!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13"/>
      <c r="B514" s="137" t="e">
        <f>#REF!</f>
        <v>#REF!</v>
      </c>
      <c r="C514" s="165" t="e">
        <f>#REF!</f>
        <v>#REF!</v>
      </c>
      <c r="D514" s="139" t="e">
        <f>#REF!</f>
        <v>#REF!</v>
      </c>
      <c r="E514" s="139" t="e">
        <f>#REF!</f>
        <v>#REF!</v>
      </c>
      <c r="F514" s="140" t="e">
        <f>#REF!</f>
        <v>#REF!</v>
      </c>
      <c r="G514" s="141" t="e">
        <f>#REF!</f>
        <v>#REF!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13"/>
      <c r="B515" s="137" t="e">
        <f>#REF!</f>
        <v>#REF!</v>
      </c>
      <c r="C515" s="165" t="e">
        <f>#REF!</f>
        <v>#REF!</v>
      </c>
      <c r="D515" s="139" t="e">
        <f>#REF!</f>
        <v>#REF!</v>
      </c>
      <c r="E515" s="139" t="e">
        <f>#REF!</f>
        <v>#REF!</v>
      </c>
      <c r="F515" s="140" t="e">
        <f>#REF!</f>
        <v>#REF!</v>
      </c>
      <c r="G515" s="141" t="e">
        <f>#REF!</f>
        <v>#REF!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13"/>
      <c r="B516" s="137" t="e">
        <f>#REF!</f>
        <v>#REF!</v>
      </c>
      <c r="C516" s="165" t="e">
        <f>#REF!</f>
        <v>#REF!</v>
      </c>
      <c r="D516" s="139" t="e">
        <f>#REF!</f>
        <v>#REF!</v>
      </c>
      <c r="E516" s="139" t="e">
        <f>#REF!</f>
        <v>#REF!</v>
      </c>
      <c r="F516" s="140" t="e">
        <f>#REF!</f>
        <v>#REF!</v>
      </c>
      <c r="G516" s="141" t="e">
        <f>#REF!</f>
        <v>#REF!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13"/>
      <c r="B517" s="137" t="e">
        <f>#REF!</f>
        <v>#REF!</v>
      </c>
      <c r="C517" s="165" t="e">
        <f>#REF!</f>
        <v>#REF!</v>
      </c>
      <c r="D517" s="139" t="e">
        <f>#REF!</f>
        <v>#REF!</v>
      </c>
      <c r="E517" s="139" t="e">
        <f>#REF!</f>
        <v>#REF!</v>
      </c>
      <c r="F517" s="140" t="e">
        <f>#REF!</f>
        <v>#REF!</v>
      </c>
      <c r="G517" s="141" t="e">
        <f>#REF!</f>
        <v>#REF!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13"/>
      <c r="B518" s="137" t="e">
        <f>#REF!</f>
        <v>#REF!</v>
      </c>
      <c r="C518" s="165" t="e">
        <f>#REF!</f>
        <v>#REF!</v>
      </c>
      <c r="D518" s="139" t="e">
        <f>#REF!</f>
        <v>#REF!</v>
      </c>
      <c r="E518" s="139" t="e">
        <f>#REF!</f>
        <v>#REF!</v>
      </c>
      <c r="F518" s="140" t="e">
        <f>#REF!</f>
        <v>#REF!</v>
      </c>
      <c r="G518" s="141" t="e">
        <f>#REF!</f>
        <v>#REF!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13"/>
      <c r="B519" s="137" t="e">
        <f>#REF!</f>
        <v>#REF!</v>
      </c>
      <c r="C519" s="165" t="e">
        <f>#REF!</f>
        <v>#REF!</v>
      </c>
      <c r="D519" s="139" t="e">
        <f>#REF!</f>
        <v>#REF!</v>
      </c>
      <c r="E519" s="139" t="e">
        <f>#REF!</f>
        <v>#REF!</v>
      </c>
      <c r="F519" s="140" t="e">
        <f>#REF!</f>
        <v>#REF!</v>
      </c>
      <c r="G519" s="141" t="e">
        <f>#REF!</f>
        <v>#REF!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13"/>
      <c r="B520" s="137" t="e">
        <f>#REF!</f>
        <v>#REF!</v>
      </c>
      <c r="C520" s="165" t="e">
        <f>#REF!</f>
        <v>#REF!</v>
      </c>
      <c r="D520" s="139" t="e">
        <f>#REF!</f>
        <v>#REF!</v>
      </c>
      <c r="E520" s="139" t="e">
        <f>#REF!</f>
        <v>#REF!</v>
      </c>
      <c r="F520" s="140" t="e">
        <f>#REF!</f>
        <v>#REF!</v>
      </c>
      <c r="G520" s="141" t="e">
        <f>#REF!</f>
        <v>#REF!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13"/>
      <c r="B521" s="137" t="e">
        <f>#REF!</f>
        <v>#REF!</v>
      </c>
      <c r="C521" s="165" t="e">
        <f>#REF!</f>
        <v>#REF!</v>
      </c>
      <c r="D521" s="139" t="e">
        <f>#REF!</f>
        <v>#REF!</v>
      </c>
      <c r="E521" s="139" t="e">
        <f>#REF!</f>
        <v>#REF!</v>
      </c>
      <c r="F521" s="140" t="e">
        <f>#REF!</f>
        <v>#REF!</v>
      </c>
      <c r="G521" s="141" t="e">
        <f>#REF!</f>
        <v>#REF!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13"/>
      <c r="B522" s="137" t="e">
        <f>#REF!</f>
        <v>#REF!</v>
      </c>
      <c r="C522" s="165" t="e">
        <f>#REF!</f>
        <v>#REF!</v>
      </c>
      <c r="D522" s="139" t="e">
        <f>#REF!</f>
        <v>#REF!</v>
      </c>
      <c r="E522" s="139" t="e">
        <f>#REF!</f>
        <v>#REF!</v>
      </c>
      <c r="F522" s="140" t="e">
        <f>#REF!</f>
        <v>#REF!</v>
      </c>
      <c r="G522" s="141" t="e">
        <f>#REF!</f>
        <v>#REF!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13"/>
      <c r="B523" s="137" t="e">
        <f>#REF!</f>
        <v>#REF!</v>
      </c>
      <c r="C523" s="165" t="e">
        <f>#REF!</f>
        <v>#REF!</v>
      </c>
      <c r="D523" s="139" t="e">
        <f>#REF!</f>
        <v>#REF!</v>
      </c>
      <c r="E523" s="139" t="e">
        <f>#REF!</f>
        <v>#REF!</v>
      </c>
      <c r="F523" s="140" t="e">
        <f>#REF!</f>
        <v>#REF!</v>
      </c>
      <c r="G523" s="141" t="e">
        <f>#REF!</f>
        <v>#REF!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13"/>
      <c r="B524" s="137" t="e">
        <f>#REF!</f>
        <v>#REF!</v>
      </c>
      <c r="C524" s="165" t="e">
        <f>#REF!</f>
        <v>#REF!</v>
      </c>
      <c r="D524" s="139" t="e">
        <f>#REF!</f>
        <v>#REF!</v>
      </c>
      <c r="E524" s="139" t="e">
        <f>#REF!</f>
        <v>#REF!</v>
      </c>
      <c r="F524" s="140" t="e">
        <f>#REF!</f>
        <v>#REF!</v>
      </c>
      <c r="G524" s="141" t="e">
        <f>#REF!</f>
        <v>#REF!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13"/>
      <c r="B525" s="137" t="e">
        <f>#REF!</f>
        <v>#REF!</v>
      </c>
      <c r="C525" s="165" t="e">
        <f>#REF!</f>
        <v>#REF!</v>
      </c>
      <c r="D525" s="139" t="e">
        <f>#REF!</f>
        <v>#REF!</v>
      </c>
      <c r="E525" s="139" t="e">
        <f>#REF!</f>
        <v>#REF!</v>
      </c>
      <c r="F525" s="140" t="e">
        <f>#REF!</f>
        <v>#REF!</v>
      </c>
      <c r="G525" s="141" t="e">
        <f>#REF!</f>
        <v>#REF!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13"/>
      <c r="B526" s="137" t="e">
        <f>#REF!</f>
        <v>#REF!</v>
      </c>
      <c r="C526" s="165" t="e">
        <f>#REF!</f>
        <v>#REF!</v>
      </c>
      <c r="D526" s="139" t="e">
        <f>#REF!</f>
        <v>#REF!</v>
      </c>
      <c r="E526" s="139" t="e">
        <f>#REF!</f>
        <v>#REF!</v>
      </c>
      <c r="F526" s="140" t="e">
        <f>#REF!</f>
        <v>#REF!</v>
      </c>
      <c r="G526" s="141" t="e">
        <f>#REF!</f>
        <v>#REF!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30" customHeight="1" x14ac:dyDescent="0.25">
      <c r="A527" s="113"/>
      <c r="B527" s="137" t="e">
        <f>#REF!</f>
        <v>#REF!</v>
      </c>
      <c r="C527" s="165" t="e">
        <f>#REF!</f>
        <v>#REF!</v>
      </c>
      <c r="D527" s="139" t="e">
        <f>#REF!</f>
        <v>#REF!</v>
      </c>
      <c r="E527" s="139" t="e">
        <f>#REF!</f>
        <v>#REF!</v>
      </c>
      <c r="F527" s="140" t="e">
        <f>#REF!</f>
        <v>#REF!</v>
      </c>
      <c r="G527" s="141" t="e">
        <f>#REF!</f>
        <v>#REF!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30" customHeight="1" x14ac:dyDescent="0.25">
      <c r="A528" s="113"/>
      <c r="B528" s="137" t="e">
        <f>#REF!</f>
        <v>#REF!</v>
      </c>
      <c r="C528" s="165" t="e">
        <f>#REF!</f>
        <v>#REF!</v>
      </c>
      <c r="D528" s="139" t="e">
        <f>#REF!</f>
        <v>#REF!</v>
      </c>
      <c r="E528" s="139" t="e">
        <f>#REF!</f>
        <v>#REF!</v>
      </c>
      <c r="F528" s="140" t="e">
        <f>#REF!</f>
        <v>#REF!</v>
      </c>
      <c r="G528" s="141" t="e">
        <f>#REF!</f>
        <v>#REF!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30" customHeight="1" x14ac:dyDescent="0.25">
      <c r="A529" s="113"/>
      <c r="B529" s="137" t="e">
        <f>#REF!</f>
        <v>#REF!</v>
      </c>
      <c r="C529" s="165" t="e">
        <f>#REF!</f>
        <v>#REF!</v>
      </c>
      <c r="D529" s="139" t="e">
        <f>#REF!</f>
        <v>#REF!</v>
      </c>
      <c r="E529" s="139" t="e">
        <f>#REF!</f>
        <v>#REF!</v>
      </c>
      <c r="F529" s="140" t="e">
        <f>#REF!</f>
        <v>#REF!</v>
      </c>
      <c r="G529" s="141" t="e">
        <f>#REF!</f>
        <v>#REF!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30" customHeight="1" x14ac:dyDescent="0.25">
      <c r="A530" s="113"/>
      <c r="B530" s="137" t="e">
        <f>#REF!</f>
        <v>#REF!</v>
      </c>
      <c r="C530" s="165" t="e">
        <f>#REF!</f>
        <v>#REF!</v>
      </c>
      <c r="D530" s="139" t="e">
        <f>#REF!</f>
        <v>#REF!</v>
      </c>
      <c r="E530" s="139" t="e">
        <f>#REF!</f>
        <v>#REF!</v>
      </c>
      <c r="F530" s="140" t="e">
        <f>#REF!</f>
        <v>#REF!</v>
      </c>
      <c r="G530" s="141" t="e">
        <f>#REF!</f>
        <v>#REF!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30" customHeight="1" x14ac:dyDescent="0.25">
      <c r="A531" s="113"/>
      <c r="B531" s="137" t="e">
        <f>#REF!</f>
        <v>#REF!</v>
      </c>
      <c r="C531" s="165" t="e">
        <f>#REF!</f>
        <v>#REF!</v>
      </c>
      <c r="D531" s="139" t="e">
        <f>#REF!</f>
        <v>#REF!</v>
      </c>
      <c r="E531" s="139" t="e">
        <f>#REF!</f>
        <v>#REF!</v>
      </c>
      <c r="F531" s="140" t="e">
        <f>#REF!</f>
        <v>#REF!</v>
      </c>
      <c r="G531" s="141" t="e">
        <f>#REF!</f>
        <v>#REF!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30" customHeight="1" x14ac:dyDescent="0.25">
      <c r="A532" s="113"/>
      <c r="B532" s="137" t="e">
        <f>#REF!</f>
        <v>#REF!</v>
      </c>
      <c r="C532" s="165" t="e">
        <f>#REF!</f>
        <v>#REF!</v>
      </c>
      <c r="D532" s="139" t="e">
        <f>#REF!</f>
        <v>#REF!</v>
      </c>
      <c r="E532" s="139" t="e">
        <f>#REF!</f>
        <v>#REF!</v>
      </c>
      <c r="F532" s="140" t="e">
        <f>#REF!</f>
        <v>#REF!</v>
      </c>
      <c r="G532" s="141" t="e">
        <f>#REF!</f>
        <v>#REF!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30" customHeight="1" x14ac:dyDescent="0.25">
      <c r="A533" s="113"/>
      <c r="B533" s="137" t="e">
        <f>#REF!</f>
        <v>#REF!</v>
      </c>
      <c r="C533" s="165" t="e">
        <f>#REF!</f>
        <v>#REF!</v>
      </c>
      <c r="D533" s="139" t="e">
        <f>#REF!</f>
        <v>#REF!</v>
      </c>
      <c r="E533" s="139" t="e">
        <f>#REF!</f>
        <v>#REF!</v>
      </c>
      <c r="F533" s="140" t="e">
        <f>#REF!</f>
        <v>#REF!</v>
      </c>
      <c r="G533" s="141" t="e">
        <f>#REF!</f>
        <v>#REF!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30" customHeight="1" x14ac:dyDescent="0.25">
      <c r="A534" s="113"/>
      <c r="B534" s="137" t="e">
        <f>#REF!</f>
        <v>#REF!</v>
      </c>
      <c r="C534" s="165" t="e">
        <f>#REF!</f>
        <v>#REF!</v>
      </c>
      <c r="D534" s="139" t="e">
        <f>#REF!</f>
        <v>#REF!</v>
      </c>
      <c r="E534" s="139" t="e">
        <f>#REF!</f>
        <v>#REF!</v>
      </c>
      <c r="F534" s="140" t="e">
        <f>#REF!</f>
        <v>#REF!</v>
      </c>
      <c r="G534" s="141" t="e">
        <f>#REF!</f>
        <v>#REF!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30" customHeight="1" x14ac:dyDescent="0.25">
      <c r="A535" s="113"/>
      <c r="B535" s="137" t="e">
        <f>#REF!</f>
        <v>#REF!</v>
      </c>
      <c r="C535" s="165" t="e">
        <f>#REF!</f>
        <v>#REF!</v>
      </c>
      <c r="D535" s="139" t="e">
        <f>#REF!</f>
        <v>#REF!</v>
      </c>
      <c r="E535" s="139" t="e">
        <f>#REF!</f>
        <v>#REF!</v>
      </c>
      <c r="F535" s="140" t="e">
        <f>#REF!</f>
        <v>#REF!</v>
      </c>
      <c r="G535" s="141" t="e">
        <f>#REF!</f>
        <v>#REF!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30" customHeight="1" x14ac:dyDescent="0.25">
      <c r="A536" s="113"/>
      <c r="B536" s="137" t="e">
        <f>#REF!</f>
        <v>#REF!</v>
      </c>
      <c r="C536" s="165" t="e">
        <f>#REF!</f>
        <v>#REF!</v>
      </c>
      <c r="D536" s="139" t="e">
        <f>#REF!</f>
        <v>#REF!</v>
      </c>
      <c r="E536" s="139" t="e">
        <f>#REF!</f>
        <v>#REF!</v>
      </c>
      <c r="F536" s="140" t="e">
        <f>#REF!</f>
        <v>#REF!</v>
      </c>
      <c r="G536" s="141" t="e">
        <f>#REF!</f>
        <v>#REF!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30" customHeight="1" x14ac:dyDescent="0.25">
      <c r="A537" s="113"/>
      <c r="B537" s="137" t="e">
        <f>#REF!</f>
        <v>#REF!</v>
      </c>
      <c r="C537" s="165" t="e">
        <f>#REF!</f>
        <v>#REF!</v>
      </c>
      <c r="D537" s="139" t="e">
        <f>#REF!</f>
        <v>#REF!</v>
      </c>
      <c r="E537" s="139" t="e">
        <f>#REF!</f>
        <v>#REF!</v>
      </c>
      <c r="F537" s="140" t="e">
        <f>#REF!</f>
        <v>#REF!</v>
      </c>
      <c r="G537" s="141" t="e">
        <f>#REF!</f>
        <v>#REF!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30" customHeight="1" x14ac:dyDescent="0.25">
      <c r="A538" s="113"/>
      <c r="B538" s="137" t="e">
        <f>#REF!</f>
        <v>#REF!</v>
      </c>
      <c r="C538" s="165" t="e">
        <f>#REF!</f>
        <v>#REF!</v>
      </c>
      <c r="D538" s="139" t="e">
        <f>#REF!</f>
        <v>#REF!</v>
      </c>
      <c r="E538" s="139" t="e">
        <f>#REF!</f>
        <v>#REF!</v>
      </c>
      <c r="F538" s="140" t="e">
        <f>#REF!</f>
        <v>#REF!</v>
      </c>
      <c r="G538" s="141" t="e">
        <f>#REF!</f>
        <v>#REF!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13"/>
      <c r="B539" s="137" t="e">
        <f>#REF!</f>
        <v>#REF!</v>
      </c>
      <c r="C539" s="165" t="e">
        <f>#REF!</f>
        <v>#REF!</v>
      </c>
      <c r="D539" s="139" t="e">
        <f>#REF!</f>
        <v>#REF!</v>
      </c>
      <c r="E539" s="139" t="e">
        <f>#REF!</f>
        <v>#REF!</v>
      </c>
      <c r="F539" s="140" t="e">
        <f>#REF!</f>
        <v>#REF!</v>
      </c>
      <c r="G539" s="141" t="e">
        <f>#REF!</f>
        <v>#REF!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13"/>
      <c r="B540" s="137" t="e">
        <f>#REF!</f>
        <v>#REF!</v>
      </c>
      <c r="C540" s="165" t="e">
        <f>#REF!</f>
        <v>#REF!</v>
      </c>
      <c r="D540" s="139" t="e">
        <f>#REF!</f>
        <v>#REF!</v>
      </c>
      <c r="E540" s="139" t="e">
        <f>#REF!</f>
        <v>#REF!</v>
      </c>
      <c r="F540" s="140" t="e">
        <f>#REF!</f>
        <v>#REF!</v>
      </c>
      <c r="G540" s="141" t="e">
        <f>#REF!</f>
        <v>#REF!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13"/>
      <c r="B541" s="137" t="e">
        <f>#REF!</f>
        <v>#REF!</v>
      </c>
      <c r="C541" s="165" t="e">
        <f>#REF!</f>
        <v>#REF!</v>
      </c>
      <c r="D541" s="139" t="e">
        <f>#REF!</f>
        <v>#REF!</v>
      </c>
      <c r="E541" s="139" t="e">
        <f>#REF!</f>
        <v>#REF!</v>
      </c>
      <c r="F541" s="140" t="e">
        <f>#REF!</f>
        <v>#REF!</v>
      </c>
      <c r="G541" s="141" t="e">
        <f>#REF!</f>
        <v>#REF!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30.75" customHeight="1" x14ac:dyDescent="0.25">
      <c r="A542" s="113"/>
      <c r="B542" s="137" t="e">
        <f>#REF!</f>
        <v>#REF!</v>
      </c>
      <c r="C542" s="165" t="e">
        <f>#REF!</f>
        <v>#REF!</v>
      </c>
      <c r="D542" s="139" t="e">
        <f>#REF!</f>
        <v>#REF!</v>
      </c>
      <c r="E542" s="139" t="e">
        <f>#REF!</f>
        <v>#REF!</v>
      </c>
      <c r="F542" s="140" t="e">
        <f>#REF!</f>
        <v>#REF!</v>
      </c>
      <c r="G542" s="141" t="e">
        <f>#REF!</f>
        <v>#REF!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9.25" customHeight="1" x14ac:dyDescent="0.25">
      <c r="A543" s="113"/>
      <c r="B543" s="137" t="e">
        <f>#REF!</f>
        <v>#REF!</v>
      </c>
      <c r="C543" s="165" t="e">
        <f>#REF!</f>
        <v>#REF!</v>
      </c>
      <c r="D543" s="139" t="e">
        <f>#REF!</f>
        <v>#REF!</v>
      </c>
      <c r="E543" s="139" t="e">
        <f>#REF!</f>
        <v>#REF!</v>
      </c>
      <c r="F543" s="140" t="e">
        <f>#REF!</f>
        <v>#REF!</v>
      </c>
      <c r="G543" s="141" t="e">
        <f>#REF!</f>
        <v>#REF!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9.25" customHeight="1" x14ac:dyDescent="0.25">
      <c r="A544" s="113"/>
      <c r="B544" s="137" t="e">
        <f>#REF!</f>
        <v>#REF!</v>
      </c>
      <c r="C544" s="165" t="e">
        <f>#REF!</f>
        <v>#REF!</v>
      </c>
      <c r="D544" s="139" t="e">
        <f>#REF!</f>
        <v>#REF!</v>
      </c>
      <c r="E544" s="139" t="e">
        <f>#REF!</f>
        <v>#REF!</v>
      </c>
      <c r="F544" s="140" t="e">
        <f>#REF!</f>
        <v>#REF!</v>
      </c>
      <c r="G544" s="141" t="e">
        <f>#REF!</f>
        <v>#REF!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.75" customHeight="1" x14ac:dyDescent="0.25">
      <c r="A545" s="113"/>
      <c r="B545" s="137" t="e">
        <f>#REF!</f>
        <v>#REF!</v>
      </c>
      <c r="C545" s="165" t="e">
        <f>#REF!</f>
        <v>#REF!</v>
      </c>
      <c r="D545" s="139" t="e">
        <f>#REF!</f>
        <v>#REF!</v>
      </c>
      <c r="E545" s="139" t="e">
        <f>#REF!</f>
        <v>#REF!</v>
      </c>
      <c r="F545" s="140" t="e">
        <f>#REF!</f>
        <v>#REF!</v>
      </c>
      <c r="G545" s="141" t="e">
        <f>#REF!</f>
        <v>#REF!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13"/>
      <c r="B546" s="137" t="e">
        <f>#REF!</f>
        <v>#REF!</v>
      </c>
      <c r="C546" s="165" t="e">
        <f>#REF!</f>
        <v>#REF!</v>
      </c>
      <c r="D546" s="139" t="e">
        <f>#REF!</f>
        <v>#REF!</v>
      </c>
      <c r="E546" s="139" t="e">
        <f>#REF!</f>
        <v>#REF!</v>
      </c>
      <c r="F546" s="140" t="e">
        <f>#REF!</f>
        <v>#REF!</v>
      </c>
      <c r="G546" s="141" t="e">
        <f>#REF!</f>
        <v>#REF!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13"/>
      <c r="B547" s="137" t="e">
        <f>#REF!</f>
        <v>#REF!</v>
      </c>
      <c r="C547" s="165" t="e">
        <f>#REF!</f>
        <v>#REF!</v>
      </c>
      <c r="D547" s="139" t="e">
        <f>#REF!</f>
        <v>#REF!</v>
      </c>
      <c r="E547" s="139" t="e">
        <f>#REF!</f>
        <v>#REF!</v>
      </c>
      <c r="F547" s="140" t="e">
        <f>#REF!</f>
        <v>#REF!</v>
      </c>
      <c r="G547" s="141" t="e">
        <f>#REF!</f>
        <v>#REF!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13"/>
      <c r="B548" s="159"/>
      <c r="C548" s="193" t="e">
        <f>#REF!</f>
        <v>#REF!</v>
      </c>
      <c r="D548" s="161"/>
      <c r="E548" s="161"/>
      <c r="F548" s="145"/>
      <c r="G548" s="191" t="e">
        <f>#REF!</f>
        <v>#REF!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13"/>
      <c r="B549" s="132"/>
      <c r="C549" s="133" t="e">
        <f>#REF!</f>
        <v>#REF!</v>
      </c>
      <c r="D549" s="147"/>
      <c r="E549" s="147"/>
      <c r="F549" s="148"/>
      <c r="G549" s="149" t="e">
        <f>#REF!</f>
        <v>#REF!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13"/>
      <c r="B550" s="137" t="e">
        <f>#REF!</f>
        <v>#REF!</v>
      </c>
      <c r="C550" s="165" t="e">
        <f>#REF!</f>
        <v>#REF!</v>
      </c>
      <c r="D550" s="139" t="e">
        <f>#REF!</f>
        <v>#REF!</v>
      </c>
      <c r="E550" s="139" t="e">
        <f>#REF!</f>
        <v>#REF!</v>
      </c>
      <c r="F550" s="140" t="e">
        <f>#REF!</f>
        <v>#REF!</v>
      </c>
      <c r="G550" s="141" t="e">
        <f>#REF!</f>
        <v>#REF!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13"/>
      <c r="B551" s="137" t="e">
        <f>#REF!</f>
        <v>#REF!</v>
      </c>
      <c r="C551" s="165" t="e">
        <f>#REF!</f>
        <v>#REF!</v>
      </c>
      <c r="D551" s="139" t="e">
        <f>#REF!</f>
        <v>#REF!</v>
      </c>
      <c r="E551" s="139" t="e">
        <f>#REF!</f>
        <v>#REF!</v>
      </c>
      <c r="F551" s="140" t="e">
        <f>#REF!</f>
        <v>#REF!</v>
      </c>
      <c r="G551" s="141" t="e">
        <f>#REF!</f>
        <v>#REF!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13"/>
      <c r="B552" s="137" t="e">
        <f>#REF!</f>
        <v>#REF!</v>
      </c>
      <c r="C552" s="165" t="e">
        <f>#REF!</f>
        <v>#REF!</v>
      </c>
      <c r="D552" s="139" t="e">
        <f>#REF!</f>
        <v>#REF!</v>
      </c>
      <c r="E552" s="139" t="e">
        <f>#REF!</f>
        <v>#REF!</v>
      </c>
      <c r="F552" s="140" t="e">
        <f>#REF!</f>
        <v>#REF!</v>
      </c>
      <c r="G552" s="141" t="e">
        <f>#REF!</f>
        <v>#REF!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13"/>
      <c r="B553" s="137" t="e">
        <f>#REF!</f>
        <v>#REF!</v>
      </c>
      <c r="C553" s="165" t="e">
        <f>#REF!</f>
        <v>#REF!</v>
      </c>
      <c r="D553" s="139" t="e">
        <f>#REF!</f>
        <v>#REF!</v>
      </c>
      <c r="E553" s="139" t="e">
        <f>#REF!</f>
        <v>#REF!</v>
      </c>
      <c r="F553" s="140" t="e">
        <f>#REF!</f>
        <v>#REF!</v>
      </c>
      <c r="G553" s="141" t="e">
        <f>#REF!</f>
        <v>#REF!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13"/>
      <c r="B554" s="137" t="e">
        <f>#REF!</f>
        <v>#REF!</v>
      </c>
      <c r="C554" s="165" t="e">
        <f>#REF!</f>
        <v>#REF!</v>
      </c>
      <c r="D554" s="139" t="e">
        <f>#REF!</f>
        <v>#REF!</v>
      </c>
      <c r="E554" s="139" t="e">
        <f>#REF!</f>
        <v>#REF!</v>
      </c>
      <c r="F554" s="140" t="e">
        <f>#REF!</f>
        <v>#REF!</v>
      </c>
      <c r="G554" s="141" t="e">
        <f>#REF!</f>
        <v>#REF!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13"/>
      <c r="B555" s="137" t="e">
        <f>#REF!</f>
        <v>#REF!</v>
      </c>
      <c r="C555" s="165" t="e">
        <f>#REF!</f>
        <v>#REF!</v>
      </c>
      <c r="D555" s="139" t="e">
        <f>#REF!</f>
        <v>#REF!</v>
      </c>
      <c r="E555" s="139" t="e">
        <f>#REF!</f>
        <v>#REF!</v>
      </c>
      <c r="F555" s="140" t="e">
        <f>#REF!</f>
        <v>#REF!</v>
      </c>
      <c r="G555" s="141" t="e">
        <f>#REF!</f>
        <v>#REF!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13"/>
      <c r="B556" s="137" t="e">
        <f>#REF!</f>
        <v>#REF!</v>
      </c>
      <c r="C556" s="165" t="e">
        <f>#REF!</f>
        <v>#REF!</v>
      </c>
      <c r="D556" s="139" t="e">
        <f>#REF!</f>
        <v>#REF!</v>
      </c>
      <c r="E556" s="139" t="e">
        <f>#REF!</f>
        <v>#REF!</v>
      </c>
      <c r="F556" s="140" t="e">
        <f>#REF!</f>
        <v>#REF!</v>
      </c>
      <c r="G556" s="141" t="e">
        <f>#REF!</f>
        <v>#REF!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13"/>
      <c r="B557" s="137" t="e">
        <f>#REF!</f>
        <v>#REF!</v>
      </c>
      <c r="C557" s="165" t="e">
        <f>#REF!</f>
        <v>#REF!</v>
      </c>
      <c r="D557" s="139" t="e">
        <f>#REF!</f>
        <v>#REF!</v>
      </c>
      <c r="E557" s="139" t="e">
        <f>#REF!</f>
        <v>#REF!</v>
      </c>
      <c r="F557" s="140" t="e">
        <f>#REF!</f>
        <v>#REF!</v>
      </c>
      <c r="G557" s="141" t="e">
        <f>#REF!</f>
        <v>#REF!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13"/>
      <c r="B558" s="137" t="e">
        <f>#REF!</f>
        <v>#REF!</v>
      </c>
      <c r="C558" s="165" t="e">
        <f>#REF!</f>
        <v>#REF!</v>
      </c>
      <c r="D558" s="139" t="e">
        <f>#REF!</f>
        <v>#REF!</v>
      </c>
      <c r="E558" s="139" t="e">
        <f>#REF!</f>
        <v>#REF!</v>
      </c>
      <c r="F558" s="140" t="e">
        <f>#REF!</f>
        <v>#REF!</v>
      </c>
      <c r="G558" s="141" t="e">
        <f>#REF!</f>
        <v>#REF!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13"/>
      <c r="B559" s="137" t="e">
        <f>#REF!</f>
        <v>#REF!</v>
      </c>
      <c r="C559" s="165" t="e">
        <f>#REF!</f>
        <v>#REF!</v>
      </c>
      <c r="D559" s="139" t="e">
        <f>#REF!</f>
        <v>#REF!</v>
      </c>
      <c r="E559" s="139" t="e">
        <f>#REF!</f>
        <v>#REF!</v>
      </c>
      <c r="F559" s="140" t="e">
        <f>#REF!</f>
        <v>#REF!</v>
      </c>
      <c r="G559" s="141" t="e">
        <f>#REF!</f>
        <v>#REF!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13"/>
      <c r="B560" s="137" t="e">
        <f>#REF!</f>
        <v>#REF!</v>
      </c>
      <c r="C560" s="165" t="e">
        <f>#REF!</f>
        <v>#REF!</v>
      </c>
      <c r="D560" s="139" t="e">
        <f>#REF!</f>
        <v>#REF!</v>
      </c>
      <c r="E560" s="139" t="e">
        <f>#REF!</f>
        <v>#REF!</v>
      </c>
      <c r="F560" s="140" t="e">
        <f>#REF!</f>
        <v>#REF!</v>
      </c>
      <c r="G560" s="141" t="e">
        <f>#REF!</f>
        <v>#REF!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13"/>
      <c r="B561" s="137" t="e">
        <f>#REF!</f>
        <v>#REF!</v>
      </c>
      <c r="C561" s="165" t="e">
        <f>#REF!</f>
        <v>#REF!</v>
      </c>
      <c r="D561" s="139" t="e">
        <f>#REF!</f>
        <v>#REF!</v>
      </c>
      <c r="E561" s="139" t="e">
        <f>#REF!</f>
        <v>#REF!</v>
      </c>
      <c r="F561" s="140" t="e">
        <f>#REF!</f>
        <v>#REF!</v>
      </c>
      <c r="G561" s="141" t="e">
        <f>#REF!</f>
        <v>#REF!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13"/>
      <c r="B562" s="137" t="e">
        <f>#REF!</f>
        <v>#REF!</v>
      </c>
      <c r="C562" s="165" t="e">
        <f>#REF!</f>
        <v>#REF!</v>
      </c>
      <c r="D562" s="139" t="e">
        <f>#REF!</f>
        <v>#REF!</v>
      </c>
      <c r="E562" s="139" t="e">
        <f>#REF!</f>
        <v>#REF!</v>
      </c>
      <c r="F562" s="140" t="e">
        <f>#REF!</f>
        <v>#REF!</v>
      </c>
      <c r="G562" s="141" t="e">
        <f>#REF!</f>
        <v>#REF!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13"/>
      <c r="B563" s="137" t="e">
        <f>#REF!</f>
        <v>#REF!</v>
      </c>
      <c r="C563" s="165" t="e">
        <f>#REF!</f>
        <v>#REF!</v>
      </c>
      <c r="D563" s="139" t="e">
        <f>#REF!</f>
        <v>#REF!</v>
      </c>
      <c r="E563" s="139" t="e">
        <f>#REF!</f>
        <v>#REF!</v>
      </c>
      <c r="F563" s="140" t="e">
        <f>#REF!</f>
        <v>#REF!</v>
      </c>
      <c r="G563" s="141" t="e">
        <f>#REF!</f>
        <v>#REF!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13"/>
      <c r="B564" s="137" t="e">
        <f>#REF!</f>
        <v>#REF!</v>
      </c>
      <c r="C564" s="165" t="e">
        <f>#REF!</f>
        <v>#REF!</v>
      </c>
      <c r="D564" s="139" t="e">
        <f>#REF!</f>
        <v>#REF!</v>
      </c>
      <c r="E564" s="139" t="e">
        <f>#REF!</f>
        <v>#REF!</v>
      </c>
      <c r="F564" s="140" t="e">
        <f>#REF!</f>
        <v>#REF!</v>
      </c>
      <c r="G564" s="141" t="e">
        <f>#REF!</f>
        <v>#REF!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13"/>
      <c r="B565" s="137" t="e">
        <f>#REF!</f>
        <v>#REF!</v>
      </c>
      <c r="C565" s="165" t="e">
        <f>#REF!</f>
        <v>#REF!</v>
      </c>
      <c r="D565" s="139" t="e">
        <f>#REF!</f>
        <v>#REF!</v>
      </c>
      <c r="E565" s="139" t="e">
        <f>#REF!</f>
        <v>#REF!</v>
      </c>
      <c r="F565" s="140" t="e">
        <f>#REF!</f>
        <v>#REF!</v>
      </c>
      <c r="G565" s="141" t="e">
        <f>#REF!</f>
        <v>#REF!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13"/>
      <c r="B566" s="137" t="e">
        <f>#REF!</f>
        <v>#REF!</v>
      </c>
      <c r="C566" s="165" t="e">
        <f>#REF!</f>
        <v>#REF!</v>
      </c>
      <c r="D566" s="139" t="e">
        <f>#REF!</f>
        <v>#REF!</v>
      </c>
      <c r="E566" s="139" t="e">
        <f>#REF!</f>
        <v>#REF!</v>
      </c>
      <c r="F566" s="140" t="e">
        <f>#REF!</f>
        <v>#REF!</v>
      </c>
      <c r="G566" s="141" t="e">
        <f>#REF!</f>
        <v>#REF!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9.25" customHeight="1" x14ac:dyDescent="0.25">
      <c r="A567" s="113"/>
      <c r="B567" s="137" t="e">
        <f>#REF!</f>
        <v>#REF!</v>
      </c>
      <c r="C567" s="165" t="e">
        <f>#REF!</f>
        <v>#REF!</v>
      </c>
      <c r="D567" s="139" t="e">
        <f>#REF!</f>
        <v>#REF!</v>
      </c>
      <c r="E567" s="139" t="e">
        <f>#REF!</f>
        <v>#REF!</v>
      </c>
      <c r="F567" s="140" t="e">
        <f>#REF!</f>
        <v>#REF!</v>
      </c>
      <c r="G567" s="141" t="e">
        <f>#REF!</f>
        <v>#REF!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13"/>
      <c r="B568" s="137" t="e">
        <f>#REF!</f>
        <v>#REF!</v>
      </c>
      <c r="C568" s="165" t="e">
        <f>#REF!</f>
        <v>#REF!</v>
      </c>
      <c r="D568" s="139" t="e">
        <f>#REF!</f>
        <v>#REF!</v>
      </c>
      <c r="E568" s="139" t="e">
        <f>#REF!</f>
        <v>#REF!</v>
      </c>
      <c r="F568" s="140" t="e">
        <f>#REF!</f>
        <v>#REF!</v>
      </c>
      <c r="G568" s="141" t="e">
        <f>#REF!</f>
        <v>#REF!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31.5" customHeight="1" x14ac:dyDescent="0.25">
      <c r="A569" s="113"/>
      <c r="B569" s="137" t="e">
        <f>#REF!</f>
        <v>#REF!</v>
      </c>
      <c r="C569" s="165" t="e">
        <f>#REF!</f>
        <v>#REF!</v>
      </c>
      <c r="D569" s="139" t="e">
        <f>#REF!</f>
        <v>#REF!</v>
      </c>
      <c r="E569" s="139" t="e">
        <f>#REF!</f>
        <v>#REF!</v>
      </c>
      <c r="F569" s="140" t="e">
        <f>#REF!</f>
        <v>#REF!</v>
      </c>
      <c r="G569" s="141" t="e">
        <f>#REF!</f>
        <v>#REF!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13"/>
      <c r="B570" s="137" t="e">
        <f>#REF!</f>
        <v>#REF!</v>
      </c>
      <c r="C570" s="165" t="e">
        <f>#REF!</f>
        <v>#REF!</v>
      </c>
      <c r="D570" s="139" t="e">
        <f>#REF!</f>
        <v>#REF!</v>
      </c>
      <c r="E570" s="139" t="e">
        <f>#REF!</f>
        <v>#REF!</v>
      </c>
      <c r="F570" s="140" t="e">
        <f>#REF!</f>
        <v>#REF!</v>
      </c>
      <c r="G570" s="141" t="e">
        <f>#REF!</f>
        <v>#REF!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13"/>
      <c r="B571" s="137" t="e">
        <f>#REF!</f>
        <v>#REF!</v>
      </c>
      <c r="C571" s="165" t="e">
        <f>#REF!</f>
        <v>#REF!</v>
      </c>
      <c r="D571" s="139" t="e">
        <f>#REF!</f>
        <v>#REF!</v>
      </c>
      <c r="E571" s="139" t="e">
        <f>#REF!</f>
        <v>#REF!</v>
      </c>
      <c r="F571" s="140" t="e">
        <f>#REF!</f>
        <v>#REF!</v>
      </c>
      <c r="G571" s="141" t="e">
        <f>#REF!</f>
        <v>#REF!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13"/>
      <c r="B572" s="137" t="e">
        <f>#REF!</f>
        <v>#REF!</v>
      </c>
      <c r="C572" s="165" t="e">
        <f>#REF!</f>
        <v>#REF!</v>
      </c>
      <c r="D572" s="139" t="e">
        <f>#REF!</f>
        <v>#REF!</v>
      </c>
      <c r="E572" s="139" t="e">
        <f>#REF!</f>
        <v>#REF!</v>
      </c>
      <c r="F572" s="140" t="e">
        <f>#REF!</f>
        <v>#REF!</v>
      </c>
      <c r="G572" s="141" t="e">
        <f>#REF!</f>
        <v>#REF!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13"/>
      <c r="B573" s="137" t="e">
        <f>#REF!</f>
        <v>#REF!</v>
      </c>
      <c r="C573" s="165" t="e">
        <f>#REF!</f>
        <v>#REF!</v>
      </c>
      <c r="D573" s="139" t="e">
        <f>#REF!</f>
        <v>#REF!</v>
      </c>
      <c r="E573" s="139" t="e">
        <f>#REF!</f>
        <v>#REF!</v>
      </c>
      <c r="F573" s="140" t="e">
        <f>#REF!</f>
        <v>#REF!</v>
      </c>
      <c r="G573" s="141" t="e">
        <f>#REF!</f>
        <v>#REF!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13"/>
      <c r="B574" s="137" t="e">
        <f>#REF!</f>
        <v>#REF!</v>
      </c>
      <c r="C574" s="165" t="e">
        <f>#REF!</f>
        <v>#REF!</v>
      </c>
      <c r="D574" s="139" t="e">
        <f>#REF!</f>
        <v>#REF!</v>
      </c>
      <c r="E574" s="139" t="e">
        <f>#REF!</f>
        <v>#REF!</v>
      </c>
      <c r="F574" s="140" t="e">
        <f>#REF!</f>
        <v>#REF!</v>
      </c>
      <c r="G574" s="141" t="e">
        <f>#REF!</f>
        <v>#REF!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13"/>
      <c r="B575" s="137" t="e">
        <f>#REF!</f>
        <v>#REF!</v>
      </c>
      <c r="C575" s="165" t="e">
        <f>#REF!</f>
        <v>#REF!</v>
      </c>
      <c r="D575" s="139" t="e">
        <f>#REF!</f>
        <v>#REF!</v>
      </c>
      <c r="E575" s="139" t="e">
        <f>#REF!</f>
        <v>#REF!</v>
      </c>
      <c r="F575" s="140" t="e">
        <f>#REF!</f>
        <v>#REF!</v>
      </c>
      <c r="G575" s="141" t="e">
        <f>#REF!</f>
        <v>#REF!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13"/>
      <c r="B576" s="137" t="e">
        <f>#REF!</f>
        <v>#REF!</v>
      </c>
      <c r="C576" s="165" t="e">
        <f>#REF!</f>
        <v>#REF!</v>
      </c>
      <c r="D576" s="139" t="e">
        <f>#REF!</f>
        <v>#REF!</v>
      </c>
      <c r="E576" s="139" t="e">
        <f>#REF!</f>
        <v>#REF!</v>
      </c>
      <c r="F576" s="140" t="e">
        <f>#REF!</f>
        <v>#REF!</v>
      </c>
      <c r="G576" s="141" t="e">
        <f>#REF!</f>
        <v>#REF!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13"/>
      <c r="B577" s="159"/>
      <c r="C577" s="193" t="e">
        <f>#REF!</f>
        <v>#REF!</v>
      </c>
      <c r="D577" s="161"/>
      <c r="E577" s="161"/>
      <c r="F577" s="145"/>
      <c r="G577" s="191" t="e">
        <f>#REF!</f>
        <v>#REF!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5">
      <c r="A578" s="113"/>
      <c r="B578" s="132"/>
      <c r="C578" s="133" t="e">
        <f>#REF!</f>
        <v>#REF!</v>
      </c>
      <c r="D578" s="147"/>
      <c r="E578" s="147"/>
      <c r="F578" s="148"/>
      <c r="G578" s="149" t="e">
        <f>#REF!</f>
        <v>#REF!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13"/>
      <c r="B579" s="137" t="e">
        <f>#REF!</f>
        <v>#REF!</v>
      </c>
      <c r="C579" s="165" t="e">
        <f>#REF!</f>
        <v>#REF!</v>
      </c>
      <c r="D579" s="139" t="e">
        <f>#REF!</f>
        <v>#REF!</v>
      </c>
      <c r="E579" s="139" t="e">
        <f>#REF!</f>
        <v>#REF!</v>
      </c>
      <c r="F579" s="140" t="e">
        <f>#REF!</f>
        <v>#REF!</v>
      </c>
      <c r="G579" s="141" t="e">
        <f>#REF!</f>
        <v>#REF!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13"/>
      <c r="B580" s="137" t="e">
        <f>#REF!</f>
        <v>#REF!</v>
      </c>
      <c r="C580" s="165" t="e">
        <f>#REF!</f>
        <v>#REF!</v>
      </c>
      <c r="D580" s="139" t="e">
        <f>#REF!</f>
        <v>#REF!</v>
      </c>
      <c r="E580" s="139" t="e">
        <f>#REF!</f>
        <v>#REF!</v>
      </c>
      <c r="F580" s="140" t="e">
        <f>#REF!</f>
        <v>#REF!</v>
      </c>
      <c r="G580" s="141" t="e">
        <f>#REF!</f>
        <v>#REF!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30.75" customHeight="1" x14ac:dyDescent="0.25">
      <c r="A581" s="113"/>
      <c r="B581" s="137" t="e">
        <f>#REF!</f>
        <v>#REF!</v>
      </c>
      <c r="C581" s="165" t="e">
        <f>#REF!</f>
        <v>#REF!</v>
      </c>
      <c r="D581" s="139" t="e">
        <f>#REF!</f>
        <v>#REF!</v>
      </c>
      <c r="E581" s="139" t="e">
        <f>#REF!</f>
        <v>#REF!</v>
      </c>
      <c r="F581" s="140" t="e">
        <f>#REF!</f>
        <v>#REF!</v>
      </c>
      <c r="G581" s="141" t="e">
        <f>#REF!</f>
        <v>#REF!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8.5" customHeight="1" x14ac:dyDescent="0.25">
      <c r="A582" s="113"/>
      <c r="B582" s="137" t="e">
        <f>#REF!</f>
        <v>#REF!</v>
      </c>
      <c r="C582" s="165" t="e">
        <f>#REF!</f>
        <v>#REF!</v>
      </c>
      <c r="D582" s="139" t="e">
        <f>#REF!</f>
        <v>#REF!</v>
      </c>
      <c r="E582" s="139" t="e">
        <f>#REF!</f>
        <v>#REF!</v>
      </c>
      <c r="F582" s="140" t="e">
        <f>#REF!</f>
        <v>#REF!</v>
      </c>
      <c r="G582" s="141" t="e">
        <f>#REF!</f>
        <v>#REF!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8.5" customHeight="1" x14ac:dyDescent="0.25">
      <c r="A583" s="113"/>
      <c r="B583" s="137" t="e">
        <f>#REF!</f>
        <v>#REF!</v>
      </c>
      <c r="C583" s="165" t="e">
        <f>#REF!</f>
        <v>#REF!</v>
      </c>
      <c r="D583" s="139" t="e">
        <f>#REF!</f>
        <v>#REF!</v>
      </c>
      <c r="E583" s="139" t="e">
        <f>#REF!</f>
        <v>#REF!</v>
      </c>
      <c r="F583" s="140" t="e">
        <f>#REF!</f>
        <v>#REF!</v>
      </c>
      <c r="G583" s="141" t="e">
        <f>#REF!</f>
        <v>#REF!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9.25" customHeight="1" x14ac:dyDescent="0.25">
      <c r="A584" s="113"/>
      <c r="B584" s="137" t="e">
        <f>#REF!</f>
        <v>#REF!</v>
      </c>
      <c r="C584" s="165" t="e">
        <f>#REF!</f>
        <v>#REF!</v>
      </c>
      <c r="D584" s="139" t="e">
        <f>#REF!</f>
        <v>#REF!</v>
      </c>
      <c r="E584" s="139" t="e">
        <f>#REF!</f>
        <v>#REF!</v>
      </c>
      <c r="F584" s="140" t="e">
        <f>#REF!</f>
        <v>#REF!</v>
      </c>
      <c r="G584" s="141" t="e">
        <f>#REF!</f>
        <v>#REF!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9.25" customHeight="1" x14ac:dyDescent="0.25">
      <c r="A585" s="113"/>
      <c r="B585" s="137" t="e">
        <f>#REF!</f>
        <v>#REF!</v>
      </c>
      <c r="C585" s="165" t="e">
        <f>#REF!</f>
        <v>#REF!</v>
      </c>
      <c r="D585" s="139" t="e">
        <f>#REF!</f>
        <v>#REF!</v>
      </c>
      <c r="E585" s="139" t="e">
        <f>#REF!</f>
        <v>#REF!</v>
      </c>
      <c r="F585" s="140" t="e">
        <f>#REF!</f>
        <v>#REF!</v>
      </c>
      <c r="G585" s="141" t="e">
        <f>#REF!</f>
        <v>#REF!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9.25" customHeight="1" x14ac:dyDescent="0.25">
      <c r="A586" s="113"/>
      <c r="B586" s="137" t="e">
        <f>#REF!</f>
        <v>#REF!</v>
      </c>
      <c r="C586" s="165" t="e">
        <f>#REF!</f>
        <v>#REF!</v>
      </c>
      <c r="D586" s="139" t="e">
        <f>#REF!</f>
        <v>#REF!</v>
      </c>
      <c r="E586" s="139" t="e">
        <f>#REF!</f>
        <v>#REF!</v>
      </c>
      <c r="F586" s="140" t="e">
        <f>#REF!</f>
        <v>#REF!</v>
      </c>
      <c r="G586" s="141" t="e">
        <f>#REF!</f>
        <v>#REF!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9.25" customHeight="1" x14ac:dyDescent="0.25">
      <c r="A587" s="113"/>
      <c r="B587" s="137" t="e">
        <f>#REF!</f>
        <v>#REF!</v>
      </c>
      <c r="C587" s="165" t="e">
        <f>#REF!</f>
        <v>#REF!</v>
      </c>
      <c r="D587" s="139" t="e">
        <f>#REF!</f>
        <v>#REF!</v>
      </c>
      <c r="E587" s="139" t="e">
        <f>#REF!</f>
        <v>#REF!</v>
      </c>
      <c r="F587" s="140" t="e">
        <f>#REF!</f>
        <v>#REF!</v>
      </c>
      <c r="G587" s="141" t="e">
        <f>#REF!</f>
        <v>#REF!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13"/>
      <c r="B588" s="159"/>
      <c r="C588" s="193" t="e">
        <f>#REF!</f>
        <v>#REF!</v>
      </c>
      <c r="D588" s="161"/>
      <c r="E588" s="161"/>
      <c r="F588" s="145"/>
      <c r="G588" s="191" t="e">
        <f>#REF!</f>
        <v>#REF!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13"/>
      <c r="B589" s="132"/>
      <c r="C589" s="133" t="e">
        <f>#REF!</f>
        <v>#REF!</v>
      </c>
      <c r="D589" s="147"/>
      <c r="E589" s="147"/>
      <c r="F589" s="148"/>
      <c r="G589" s="149" t="e">
        <f>#REF!</f>
        <v>#REF!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13"/>
      <c r="B590" s="137" t="e">
        <f>#REF!</f>
        <v>#REF!</v>
      </c>
      <c r="C590" s="165" t="e">
        <f>#REF!</f>
        <v>#REF!</v>
      </c>
      <c r="D590" s="139" t="e">
        <f>#REF!</f>
        <v>#REF!</v>
      </c>
      <c r="E590" s="139" t="e">
        <f>#REF!</f>
        <v>#REF!</v>
      </c>
      <c r="F590" s="140" t="e">
        <f>#REF!</f>
        <v>#REF!</v>
      </c>
      <c r="G590" s="141" t="e">
        <f>#REF!</f>
        <v>#REF!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13"/>
      <c r="B591" s="137" t="e">
        <f>#REF!</f>
        <v>#REF!</v>
      </c>
      <c r="C591" s="165" t="e">
        <f>#REF!</f>
        <v>#REF!</v>
      </c>
      <c r="D591" s="139" t="e">
        <f>#REF!</f>
        <v>#REF!</v>
      </c>
      <c r="E591" s="139" t="e">
        <f>#REF!</f>
        <v>#REF!</v>
      </c>
      <c r="F591" s="140" t="e">
        <f>#REF!</f>
        <v>#REF!</v>
      </c>
      <c r="G591" s="141" t="e">
        <f>#REF!</f>
        <v>#REF!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13"/>
      <c r="B592" s="137" t="e">
        <f>#REF!</f>
        <v>#REF!</v>
      </c>
      <c r="C592" s="165" t="e">
        <f>#REF!</f>
        <v>#REF!</v>
      </c>
      <c r="D592" s="139" t="e">
        <f>#REF!</f>
        <v>#REF!</v>
      </c>
      <c r="E592" s="139" t="e">
        <f>#REF!</f>
        <v>#REF!</v>
      </c>
      <c r="F592" s="140" t="e">
        <f>#REF!</f>
        <v>#REF!</v>
      </c>
      <c r="G592" s="141" t="e">
        <f>#REF!</f>
        <v>#REF!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13"/>
      <c r="B593" s="137" t="e">
        <f>#REF!</f>
        <v>#REF!</v>
      </c>
      <c r="C593" s="165" t="e">
        <f>#REF!</f>
        <v>#REF!</v>
      </c>
      <c r="D593" s="139" t="e">
        <f>#REF!</f>
        <v>#REF!</v>
      </c>
      <c r="E593" s="139" t="e">
        <f>#REF!</f>
        <v>#REF!</v>
      </c>
      <c r="F593" s="140" t="e">
        <f>#REF!</f>
        <v>#REF!</v>
      </c>
      <c r="G593" s="141" t="e">
        <f>#REF!</f>
        <v>#REF!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13"/>
      <c r="B594" s="137" t="e">
        <f>#REF!</f>
        <v>#REF!</v>
      </c>
      <c r="C594" s="165" t="e">
        <f>#REF!</f>
        <v>#REF!</v>
      </c>
      <c r="D594" s="139" t="e">
        <f>#REF!</f>
        <v>#REF!</v>
      </c>
      <c r="E594" s="139" t="e">
        <f>#REF!</f>
        <v>#REF!</v>
      </c>
      <c r="F594" s="140" t="e">
        <f>#REF!</f>
        <v>#REF!</v>
      </c>
      <c r="G594" s="141" t="e">
        <f>#REF!</f>
        <v>#REF!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13"/>
      <c r="B595" s="137" t="e">
        <f>#REF!</f>
        <v>#REF!</v>
      </c>
      <c r="C595" s="165" t="e">
        <f>#REF!</f>
        <v>#REF!</v>
      </c>
      <c r="D595" s="139" t="e">
        <f>#REF!</f>
        <v>#REF!</v>
      </c>
      <c r="E595" s="139" t="e">
        <f>#REF!</f>
        <v>#REF!</v>
      </c>
      <c r="F595" s="140" t="e">
        <f>#REF!</f>
        <v>#REF!</v>
      </c>
      <c r="G595" s="141" t="e">
        <f>#REF!</f>
        <v>#REF!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13"/>
      <c r="B596" s="137" t="e">
        <f>#REF!</f>
        <v>#REF!</v>
      </c>
      <c r="C596" s="165" t="e">
        <f>#REF!</f>
        <v>#REF!</v>
      </c>
      <c r="D596" s="139" t="e">
        <f>#REF!</f>
        <v>#REF!</v>
      </c>
      <c r="E596" s="139" t="e">
        <f>#REF!</f>
        <v>#REF!</v>
      </c>
      <c r="F596" s="140" t="e">
        <f>#REF!</f>
        <v>#REF!</v>
      </c>
      <c r="G596" s="141" t="e">
        <f>#REF!</f>
        <v>#REF!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13"/>
      <c r="B597" s="137" t="e">
        <f>#REF!</f>
        <v>#REF!</v>
      </c>
      <c r="C597" s="165" t="e">
        <f>#REF!</f>
        <v>#REF!</v>
      </c>
      <c r="D597" s="139" t="e">
        <f>#REF!</f>
        <v>#REF!</v>
      </c>
      <c r="E597" s="139" t="e">
        <f>#REF!</f>
        <v>#REF!</v>
      </c>
      <c r="F597" s="140" t="e">
        <f>#REF!</f>
        <v>#REF!</v>
      </c>
      <c r="G597" s="141" t="e">
        <f>#REF!</f>
        <v>#REF!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13"/>
      <c r="B598" s="137" t="e">
        <f>#REF!</f>
        <v>#REF!</v>
      </c>
      <c r="C598" s="165" t="e">
        <f>#REF!</f>
        <v>#REF!</v>
      </c>
      <c r="D598" s="139" t="e">
        <f>#REF!</f>
        <v>#REF!</v>
      </c>
      <c r="E598" s="139" t="e">
        <f>#REF!</f>
        <v>#REF!</v>
      </c>
      <c r="F598" s="140" t="e">
        <f>#REF!</f>
        <v>#REF!</v>
      </c>
      <c r="G598" s="141" t="e">
        <f>#REF!</f>
        <v>#REF!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13"/>
      <c r="B599" s="137" t="e">
        <f>#REF!</f>
        <v>#REF!</v>
      </c>
      <c r="C599" s="165" t="e">
        <f>#REF!</f>
        <v>#REF!</v>
      </c>
      <c r="D599" s="139" t="e">
        <f>#REF!</f>
        <v>#REF!</v>
      </c>
      <c r="E599" s="139" t="e">
        <f>#REF!</f>
        <v>#REF!</v>
      </c>
      <c r="F599" s="140" t="e">
        <f>#REF!</f>
        <v>#REF!</v>
      </c>
      <c r="G599" s="141" t="e">
        <f>#REF!</f>
        <v>#REF!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13"/>
      <c r="B600" s="159"/>
      <c r="C600" s="193" t="e">
        <f>#REF!</f>
        <v>#REF!</v>
      </c>
      <c r="D600" s="161"/>
      <c r="E600" s="161"/>
      <c r="F600" s="145"/>
      <c r="G600" s="191" t="e">
        <f>#REF!</f>
        <v>#REF!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13"/>
      <c r="B601" s="132"/>
      <c r="C601" s="133" t="e">
        <f>#REF!</f>
        <v>#REF!</v>
      </c>
      <c r="D601" s="147"/>
      <c r="E601" s="147"/>
      <c r="F601" s="148"/>
      <c r="G601" s="149" t="e">
        <f>#REF!</f>
        <v>#REF!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13"/>
      <c r="B602" s="137" t="e">
        <f>#REF!</f>
        <v>#REF!</v>
      </c>
      <c r="C602" s="165" t="e">
        <f>#REF!</f>
        <v>#REF!</v>
      </c>
      <c r="D602" s="139" t="e">
        <f>#REF!</f>
        <v>#REF!</v>
      </c>
      <c r="E602" s="139" t="e">
        <f>#REF!</f>
        <v>#REF!</v>
      </c>
      <c r="F602" s="140" t="e">
        <f>#REF!</f>
        <v>#REF!</v>
      </c>
      <c r="G602" s="141" t="e">
        <f>#REF!</f>
        <v>#REF!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13"/>
      <c r="B603" s="137" t="e">
        <f>#REF!</f>
        <v>#REF!</v>
      </c>
      <c r="C603" s="165" t="e">
        <f>#REF!</f>
        <v>#REF!</v>
      </c>
      <c r="D603" s="139" t="e">
        <f>#REF!</f>
        <v>#REF!</v>
      </c>
      <c r="E603" s="139" t="e">
        <f>#REF!</f>
        <v>#REF!</v>
      </c>
      <c r="F603" s="140" t="e">
        <f>#REF!</f>
        <v>#REF!</v>
      </c>
      <c r="G603" s="141" t="e">
        <f>#REF!</f>
        <v>#REF!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13"/>
      <c r="B604" s="137" t="e">
        <f>#REF!</f>
        <v>#REF!</v>
      </c>
      <c r="C604" s="165" t="e">
        <f>#REF!</f>
        <v>#REF!</v>
      </c>
      <c r="D604" s="139" t="e">
        <f>#REF!</f>
        <v>#REF!</v>
      </c>
      <c r="E604" s="139" t="e">
        <f>#REF!</f>
        <v>#REF!</v>
      </c>
      <c r="F604" s="140" t="e">
        <f>#REF!</f>
        <v>#REF!</v>
      </c>
      <c r="G604" s="141" t="e">
        <f>#REF!</f>
        <v>#REF!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13"/>
      <c r="B605" s="137" t="e">
        <f>#REF!</f>
        <v>#REF!</v>
      </c>
      <c r="C605" s="165" t="e">
        <f>#REF!</f>
        <v>#REF!</v>
      </c>
      <c r="D605" s="139" t="e">
        <f>#REF!</f>
        <v>#REF!</v>
      </c>
      <c r="E605" s="139" t="e">
        <f>#REF!</f>
        <v>#REF!</v>
      </c>
      <c r="F605" s="140" t="e">
        <f>#REF!</f>
        <v>#REF!</v>
      </c>
      <c r="G605" s="141" t="e">
        <f>#REF!</f>
        <v>#REF!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13"/>
      <c r="B606" s="137" t="e">
        <f>#REF!</f>
        <v>#REF!</v>
      </c>
      <c r="C606" s="165" t="e">
        <f>#REF!</f>
        <v>#REF!</v>
      </c>
      <c r="D606" s="139" t="e">
        <f>#REF!</f>
        <v>#REF!</v>
      </c>
      <c r="E606" s="139" t="e">
        <f>#REF!</f>
        <v>#REF!</v>
      </c>
      <c r="F606" s="140" t="e">
        <f>#REF!</f>
        <v>#REF!</v>
      </c>
      <c r="G606" s="141" t="e">
        <f>#REF!</f>
        <v>#REF!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13"/>
      <c r="B607" s="137" t="e">
        <f>#REF!</f>
        <v>#REF!</v>
      </c>
      <c r="C607" s="165" t="e">
        <f>#REF!</f>
        <v>#REF!</v>
      </c>
      <c r="D607" s="139" t="e">
        <f>#REF!</f>
        <v>#REF!</v>
      </c>
      <c r="E607" s="139" t="e">
        <f>#REF!</f>
        <v>#REF!</v>
      </c>
      <c r="F607" s="140" t="e">
        <f>#REF!</f>
        <v>#REF!</v>
      </c>
      <c r="G607" s="141" t="e">
        <f>#REF!</f>
        <v>#REF!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13"/>
      <c r="B608" s="137" t="e">
        <f>#REF!</f>
        <v>#REF!</v>
      </c>
      <c r="C608" s="165" t="e">
        <f>#REF!</f>
        <v>#REF!</v>
      </c>
      <c r="D608" s="139" t="e">
        <f>#REF!</f>
        <v>#REF!</v>
      </c>
      <c r="E608" s="139" t="e">
        <f>#REF!</f>
        <v>#REF!</v>
      </c>
      <c r="F608" s="140" t="e">
        <f>#REF!</f>
        <v>#REF!</v>
      </c>
      <c r="G608" s="141" t="e">
        <f>#REF!</f>
        <v>#REF!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13"/>
      <c r="B609" s="137" t="e">
        <f>#REF!</f>
        <v>#REF!</v>
      </c>
      <c r="C609" s="165" t="e">
        <f>#REF!</f>
        <v>#REF!</v>
      </c>
      <c r="D609" s="139" t="e">
        <f>#REF!</f>
        <v>#REF!</v>
      </c>
      <c r="E609" s="139" t="e">
        <f>#REF!</f>
        <v>#REF!</v>
      </c>
      <c r="F609" s="140" t="e">
        <f>#REF!</f>
        <v>#REF!</v>
      </c>
      <c r="G609" s="141" t="e">
        <f>#REF!</f>
        <v>#REF!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13"/>
      <c r="B610" s="137" t="e">
        <f>#REF!</f>
        <v>#REF!</v>
      </c>
      <c r="C610" s="165" t="e">
        <f>#REF!</f>
        <v>#REF!</v>
      </c>
      <c r="D610" s="139" t="e">
        <f>#REF!</f>
        <v>#REF!</v>
      </c>
      <c r="E610" s="139" t="e">
        <f>#REF!</f>
        <v>#REF!</v>
      </c>
      <c r="F610" s="140" t="e">
        <f>#REF!</f>
        <v>#REF!</v>
      </c>
      <c r="G610" s="141" t="e">
        <f>#REF!</f>
        <v>#REF!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13"/>
      <c r="B611" s="137" t="e">
        <f>#REF!</f>
        <v>#REF!</v>
      </c>
      <c r="C611" s="165" t="e">
        <f>#REF!</f>
        <v>#REF!</v>
      </c>
      <c r="D611" s="139" t="e">
        <f>#REF!</f>
        <v>#REF!</v>
      </c>
      <c r="E611" s="139" t="e">
        <f>#REF!</f>
        <v>#REF!</v>
      </c>
      <c r="F611" s="140" t="e">
        <f>#REF!</f>
        <v>#REF!</v>
      </c>
      <c r="G611" s="141" t="e">
        <f>#REF!</f>
        <v>#REF!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13"/>
      <c r="B612" s="137" t="e">
        <f>#REF!</f>
        <v>#REF!</v>
      </c>
      <c r="C612" s="165" t="e">
        <f>#REF!</f>
        <v>#REF!</v>
      </c>
      <c r="D612" s="139" t="e">
        <f>#REF!</f>
        <v>#REF!</v>
      </c>
      <c r="E612" s="139" t="e">
        <f>#REF!</f>
        <v>#REF!</v>
      </c>
      <c r="F612" s="140" t="e">
        <f>#REF!</f>
        <v>#REF!</v>
      </c>
      <c r="G612" s="141" t="e">
        <f>#REF!</f>
        <v>#REF!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13"/>
      <c r="B613" s="137" t="e">
        <f>#REF!</f>
        <v>#REF!</v>
      </c>
      <c r="C613" s="165" t="e">
        <f>#REF!</f>
        <v>#REF!</v>
      </c>
      <c r="D613" s="139" t="e">
        <f>#REF!</f>
        <v>#REF!</v>
      </c>
      <c r="E613" s="139" t="e">
        <f>#REF!</f>
        <v>#REF!</v>
      </c>
      <c r="F613" s="140" t="e">
        <f>#REF!</f>
        <v>#REF!</v>
      </c>
      <c r="G613" s="141" t="e">
        <f>#REF!</f>
        <v>#REF!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13"/>
      <c r="B614" s="137" t="e">
        <f>#REF!</f>
        <v>#REF!</v>
      </c>
      <c r="C614" s="165" t="e">
        <f>#REF!</f>
        <v>#REF!</v>
      </c>
      <c r="D614" s="139" t="e">
        <f>#REF!</f>
        <v>#REF!</v>
      </c>
      <c r="E614" s="139" t="e">
        <f>#REF!</f>
        <v>#REF!</v>
      </c>
      <c r="F614" s="140" t="e">
        <f>#REF!</f>
        <v>#REF!</v>
      </c>
      <c r="G614" s="141" t="e">
        <f>#REF!</f>
        <v>#REF!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13"/>
      <c r="B615" s="137" t="e">
        <f>#REF!</f>
        <v>#REF!</v>
      </c>
      <c r="C615" s="165" t="e">
        <f>#REF!</f>
        <v>#REF!</v>
      </c>
      <c r="D615" s="139" t="e">
        <f>#REF!</f>
        <v>#REF!</v>
      </c>
      <c r="E615" s="139" t="e">
        <f>#REF!</f>
        <v>#REF!</v>
      </c>
      <c r="F615" s="140" t="e">
        <f>#REF!</f>
        <v>#REF!</v>
      </c>
      <c r="G615" s="141" t="e">
        <f>#REF!</f>
        <v>#REF!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13"/>
      <c r="B616" s="137" t="e">
        <f>#REF!</f>
        <v>#REF!</v>
      </c>
      <c r="C616" s="165" t="e">
        <f>#REF!</f>
        <v>#REF!</v>
      </c>
      <c r="D616" s="139" t="e">
        <f>#REF!</f>
        <v>#REF!</v>
      </c>
      <c r="E616" s="139" t="e">
        <f>#REF!</f>
        <v>#REF!</v>
      </c>
      <c r="F616" s="140" t="e">
        <f>#REF!</f>
        <v>#REF!</v>
      </c>
      <c r="G616" s="141" t="e">
        <f>#REF!</f>
        <v>#REF!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13"/>
      <c r="B617" s="137" t="e">
        <f>#REF!</f>
        <v>#REF!</v>
      </c>
      <c r="C617" s="165" t="e">
        <f>#REF!</f>
        <v>#REF!</v>
      </c>
      <c r="D617" s="139" t="e">
        <f>#REF!</f>
        <v>#REF!</v>
      </c>
      <c r="E617" s="139" t="e">
        <f>#REF!</f>
        <v>#REF!</v>
      </c>
      <c r="F617" s="140" t="e">
        <f>#REF!</f>
        <v>#REF!</v>
      </c>
      <c r="G617" s="141" t="e">
        <f>#REF!</f>
        <v>#REF!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13"/>
      <c r="B618" s="137" t="e">
        <f>#REF!</f>
        <v>#REF!</v>
      </c>
      <c r="C618" s="165" t="e">
        <f>#REF!</f>
        <v>#REF!</v>
      </c>
      <c r="D618" s="139" t="e">
        <f>#REF!</f>
        <v>#REF!</v>
      </c>
      <c r="E618" s="139" t="e">
        <f>#REF!</f>
        <v>#REF!</v>
      </c>
      <c r="F618" s="140" t="e">
        <f>#REF!</f>
        <v>#REF!</v>
      </c>
      <c r="G618" s="141" t="e">
        <f>#REF!</f>
        <v>#REF!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13"/>
      <c r="B619" s="137" t="e">
        <f>#REF!</f>
        <v>#REF!</v>
      </c>
      <c r="C619" s="165" t="e">
        <f>#REF!</f>
        <v>#REF!</v>
      </c>
      <c r="D619" s="139" t="e">
        <f>#REF!</f>
        <v>#REF!</v>
      </c>
      <c r="E619" s="139" t="e">
        <f>#REF!</f>
        <v>#REF!</v>
      </c>
      <c r="F619" s="140" t="e">
        <f>#REF!</f>
        <v>#REF!</v>
      </c>
      <c r="G619" s="141" t="e">
        <f>#REF!</f>
        <v>#REF!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13"/>
      <c r="B620" s="137" t="e">
        <f>#REF!</f>
        <v>#REF!</v>
      </c>
      <c r="C620" s="165" t="e">
        <f>#REF!</f>
        <v>#REF!</v>
      </c>
      <c r="D620" s="139" t="e">
        <f>#REF!</f>
        <v>#REF!</v>
      </c>
      <c r="E620" s="139" t="e">
        <f>#REF!</f>
        <v>#REF!</v>
      </c>
      <c r="F620" s="140" t="e">
        <f>#REF!</f>
        <v>#REF!</v>
      </c>
      <c r="G620" s="141" t="e">
        <f>#REF!</f>
        <v>#REF!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13"/>
      <c r="B621" s="137" t="e">
        <f>#REF!</f>
        <v>#REF!</v>
      </c>
      <c r="C621" s="165" t="e">
        <f>#REF!</f>
        <v>#REF!</v>
      </c>
      <c r="D621" s="139" t="e">
        <f>#REF!</f>
        <v>#REF!</v>
      </c>
      <c r="E621" s="139" t="e">
        <f>#REF!</f>
        <v>#REF!</v>
      </c>
      <c r="F621" s="140" t="e">
        <f>#REF!</f>
        <v>#REF!</v>
      </c>
      <c r="G621" s="141" t="e">
        <f>#REF!</f>
        <v>#REF!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13"/>
      <c r="B622" s="137" t="e">
        <f>#REF!</f>
        <v>#REF!</v>
      </c>
      <c r="C622" s="165" t="e">
        <f>#REF!</f>
        <v>#REF!</v>
      </c>
      <c r="D622" s="139" t="e">
        <f>#REF!</f>
        <v>#REF!</v>
      </c>
      <c r="E622" s="139" t="e">
        <f>#REF!</f>
        <v>#REF!</v>
      </c>
      <c r="F622" s="140" t="e">
        <f>#REF!</f>
        <v>#REF!</v>
      </c>
      <c r="G622" s="141" t="e">
        <f>#REF!</f>
        <v>#REF!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13"/>
      <c r="B623" s="137" t="e">
        <f>#REF!</f>
        <v>#REF!</v>
      </c>
      <c r="C623" s="165" t="e">
        <f>#REF!</f>
        <v>#REF!</v>
      </c>
      <c r="D623" s="139" t="e">
        <f>#REF!</f>
        <v>#REF!</v>
      </c>
      <c r="E623" s="139" t="e">
        <f>#REF!</f>
        <v>#REF!</v>
      </c>
      <c r="F623" s="140" t="e">
        <f>#REF!</f>
        <v>#REF!</v>
      </c>
      <c r="G623" s="141" t="e">
        <f>#REF!</f>
        <v>#REF!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13"/>
      <c r="B624" s="203"/>
      <c r="C624" s="204" t="e">
        <f>#REF!</f>
        <v>#REF!</v>
      </c>
      <c r="D624" s="144"/>
      <c r="E624" s="144"/>
      <c r="F624" s="205"/>
      <c r="G624" s="146" t="e">
        <f>#REF!</f>
        <v>#REF!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50.25" customHeight="1" x14ac:dyDescent="0.25">
      <c r="A625" s="1"/>
      <c r="B625" s="206"/>
      <c r="C625" s="207" t="e">
        <f>#REF!</f>
        <v>#REF!</v>
      </c>
      <c r="D625" s="208" t="e">
        <f>#REF!</f>
        <v>#REF!</v>
      </c>
      <c r="E625" s="208"/>
      <c r="F625" s="209" t="e">
        <f>#REF!</f>
        <v>#REF!</v>
      </c>
      <c r="G625" s="209" t="e">
        <f>#REF!</f>
        <v>#REF!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210"/>
      <c r="C626" s="207" t="e">
        <f>#REF!</f>
        <v>#REF!</v>
      </c>
      <c r="D626" s="208"/>
      <c r="E626" s="208"/>
      <c r="F626" s="211"/>
      <c r="G626" s="212" t="e">
        <f>#REF!</f>
        <v>#REF!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30.75" customHeight="1" x14ac:dyDescent="0.25">
      <c r="A627" s="1"/>
      <c r="B627" s="206"/>
      <c r="C627" s="207" t="e">
        <f>#REF!</f>
        <v>#REF!</v>
      </c>
      <c r="D627" s="208" t="e">
        <f>#REF!</f>
        <v>#REF!</v>
      </c>
      <c r="E627" s="208"/>
      <c r="F627" s="211" t="e">
        <f>#REF!</f>
        <v>#REF!</v>
      </c>
      <c r="G627" s="212" t="e">
        <f>#REF!</f>
        <v>#REF!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206"/>
      <c r="C628" s="207" t="e">
        <f>#REF!</f>
        <v>#REF!</v>
      </c>
      <c r="D628" s="213"/>
      <c r="E628" s="213"/>
      <c r="F628" s="211"/>
      <c r="G628" s="212" t="e">
        <f>#REF!</f>
        <v>#REF!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214"/>
      <c r="C629" s="215"/>
      <c r="D629" s="200"/>
      <c r="E629" s="200"/>
      <c r="F629" s="164"/>
      <c r="G629" s="21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214"/>
      <c r="C630" s="217" t="e">
        <f>#REF!</f>
        <v>#REF!</v>
      </c>
      <c r="D630" s="200"/>
      <c r="E630" s="200"/>
      <c r="F630" s="164"/>
      <c r="G630" s="21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214"/>
      <c r="C631" s="215"/>
      <c r="D631" s="200"/>
      <c r="E631" s="200"/>
      <c r="F631" s="164"/>
      <c r="G631" s="21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customHeight="1" x14ac:dyDescent="0.25">
      <c r="A632" s="1"/>
      <c r="B632" s="417" t="s">
        <v>1713</v>
      </c>
      <c r="C632" s="401"/>
      <c r="D632" s="401"/>
      <c r="E632" s="401"/>
      <c r="F632" s="401"/>
      <c r="G632" s="40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214"/>
      <c r="C633" s="7"/>
      <c r="D633" s="200"/>
      <c r="E633" s="200"/>
      <c r="F633" s="164"/>
      <c r="G633" s="21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214"/>
      <c r="C634" s="218" t="s">
        <v>1714</v>
      </c>
      <c r="D634" s="200"/>
      <c r="E634" s="219" t="s">
        <v>1669</v>
      </c>
      <c r="F634" s="164"/>
      <c r="G634" s="21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214"/>
      <c r="C635" s="215"/>
      <c r="D635" s="200"/>
      <c r="E635" s="200"/>
      <c r="F635" s="164"/>
      <c r="G635" s="21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214"/>
      <c r="C636" s="215"/>
      <c r="D636" s="200"/>
      <c r="E636" s="200"/>
      <c r="F636" s="164"/>
      <c r="G636" s="21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15"/>
      <c r="C637" s="7"/>
      <c r="D637" s="4"/>
      <c r="E637" s="117"/>
      <c r="F637" s="20"/>
      <c r="G637" s="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15"/>
      <c r="C638" s="7"/>
      <c r="D638" s="4"/>
      <c r="E638" s="117"/>
      <c r="F638" s="20"/>
      <c r="G638" s="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15"/>
      <c r="C639" s="7"/>
      <c r="D639" s="4"/>
      <c r="E639" s="117"/>
      <c r="F639" s="20"/>
      <c r="G639" s="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15"/>
      <c r="C640" s="7"/>
      <c r="D640" s="4"/>
      <c r="E640" s="117"/>
      <c r="F640" s="20"/>
      <c r="G640" s="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15"/>
      <c r="C641" s="7"/>
      <c r="D641" s="4"/>
      <c r="E641" s="117"/>
      <c r="F641" s="20"/>
      <c r="G641" s="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15"/>
      <c r="C642" s="7"/>
      <c r="D642" s="4"/>
      <c r="E642" s="117"/>
      <c r="F642" s="20"/>
      <c r="G642" s="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15"/>
      <c r="C643" s="7"/>
      <c r="D643" s="4"/>
      <c r="E643" s="117"/>
      <c r="F643" s="20"/>
      <c r="G643" s="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15"/>
      <c r="C644" s="7"/>
      <c r="D644" s="4"/>
      <c r="E644" s="117"/>
      <c r="F644" s="20"/>
      <c r="G644" s="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15"/>
      <c r="C645" s="7"/>
      <c r="D645" s="4"/>
      <c r="E645" s="117"/>
      <c r="F645" s="20"/>
      <c r="G645" s="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15"/>
      <c r="C646" s="7"/>
      <c r="D646" s="4"/>
      <c r="E646" s="117"/>
      <c r="F646" s="20"/>
      <c r="G646" s="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15"/>
      <c r="C647" s="7"/>
      <c r="D647" s="4"/>
      <c r="E647" s="117"/>
      <c r="F647" s="20"/>
      <c r="G647" s="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15"/>
      <c r="C648" s="7"/>
      <c r="D648" s="4"/>
      <c r="E648" s="117"/>
      <c r="F648" s="20"/>
      <c r="G648" s="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15"/>
      <c r="C649" s="7"/>
      <c r="D649" s="4"/>
      <c r="E649" s="117"/>
      <c r="F649" s="20"/>
      <c r="G649" s="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15"/>
      <c r="C650" s="7"/>
      <c r="D650" s="4"/>
      <c r="E650" s="117"/>
      <c r="F650" s="20"/>
      <c r="G650" s="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15"/>
      <c r="C651" s="7"/>
      <c r="D651" s="4"/>
      <c r="E651" s="117"/>
      <c r="F651" s="20"/>
      <c r="G651" s="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15"/>
      <c r="C652" s="7"/>
      <c r="D652" s="4"/>
      <c r="E652" s="117"/>
      <c r="F652" s="20"/>
      <c r="G652" s="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15"/>
      <c r="C653" s="7"/>
      <c r="D653" s="4"/>
      <c r="E653" s="117"/>
      <c r="F653" s="20"/>
      <c r="G653" s="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15"/>
      <c r="C654" s="7"/>
      <c r="D654" s="4"/>
      <c r="E654" s="117"/>
      <c r="F654" s="20"/>
      <c r="G654" s="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15"/>
      <c r="C655" s="7"/>
      <c r="D655" s="4"/>
      <c r="E655" s="117"/>
      <c r="F655" s="20"/>
      <c r="G655" s="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15"/>
      <c r="C656" s="7"/>
      <c r="D656" s="4"/>
      <c r="E656" s="117"/>
      <c r="F656" s="20"/>
      <c r="G656" s="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15"/>
      <c r="C657" s="7"/>
      <c r="D657" s="4"/>
      <c r="E657" s="117"/>
      <c r="F657" s="20"/>
      <c r="G657" s="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15"/>
      <c r="C658" s="7"/>
      <c r="D658" s="4"/>
      <c r="E658" s="117"/>
      <c r="F658" s="20"/>
      <c r="G658" s="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15"/>
      <c r="C659" s="7"/>
      <c r="D659" s="4"/>
      <c r="E659" s="117"/>
      <c r="F659" s="20"/>
      <c r="G659" s="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15"/>
      <c r="C660" s="7"/>
      <c r="D660" s="4"/>
      <c r="E660" s="117"/>
      <c r="F660" s="20"/>
      <c r="G660" s="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15"/>
      <c r="C661" s="7"/>
      <c r="D661" s="4"/>
      <c r="E661" s="117"/>
      <c r="F661" s="20"/>
      <c r="G661" s="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15"/>
      <c r="C662" s="7"/>
      <c r="D662" s="4"/>
      <c r="E662" s="117"/>
      <c r="F662" s="20"/>
      <c r="G662" s="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15"/>
      <c r="C663" s="7"/>
      <c r="D663" s="4"/>
      <c r="E663" s="117"/>
      <c r="F663" s="20"/>
      <c r="G663" s="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15"/>
      <c r="C664" s="7"/>
      <c r="D664" s="4"/>
      <c r="E664" s="117"/>
      <c r="F664" s="20"/>
      <c r="G664" s="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15"/>
      <c r="C665" s="7"/>
      <c r="D665" s="4"/>
      <c r="E665" s="117"/>
      <c r="F665" s="20"/>
      <c r="G665" s="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15"/>
      <c r="C666" s="7"/>
      <c r="D666" s="4"/>
      <c r="E666" s="117"/>
      <c r="F666" s="20"/>
      <c r="G666" s="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15"/>
      <c r="C667" s="7"/>
      <c r="D667" s="4"/>
      <c r="E667" s="117"/>
      <c r="F667" s="20"/>
      <c r="G667" s="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15"/>
      <c r="C668" s="7"/>
      <c r="D668" s="4"/>
      <c r="E668" s="117"/>
      <c r="F668" s="20"/>
      <c r="G668" s="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15"/>
      <c r="C669" s="7"/>
      <c r="D669" s="4"/>
      <c r="E669" s="117"/>
      <c r="F669" s="20"/>
      <c r="G669" s="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15"/>
      <c r="C670" s="7"/>
      <c r="D670" s="4"/>
      <c r="E670" s="117"/>
      <c r="F670" s="20"/>
      <c r="G670" s="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15"/>
      <c r="C671" s="7"/>
      <c r="D671" s="4"/>
      <c r="E671" s="117"/>
      <c r="F671" s="20"/>
      <c r="G671" s="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15"/>
      <c r="C672" s="7"/>
      <c r="D672" s="4"/>
      <c r="E672" s="117"/>
      <c r="F672" s="20"/>
      <c r="G672" s="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15"/>
      <c r="C673" s="7"/>
      <c r="D673" s="4"/>
      <c r="E673" s="117"/>
      <c r="F673" s="20"/>
      <c r="G673" s="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15"/>
      <c r="C674" s="7"/>
      <c r="D674" s="4"/>
      <c r="E674" s="117"/>
      <c r="F674" s="20"/>
      <c r="G674" s="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15"/>
      <c r="C675" s="7"/>
      <c r="D675" s="4"/>
      <c r="E675" s="117"/>
      <c r="F675" s="20"/>
      <c r="G675" s="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15"/>
      <c r="C676" s="7"/>
      <c r="D676" s="4"/>
      <c r="E676" s="117"/>
      <c r="F676" s="20"/>
      <c r="G676" s="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15"/>
      <c r="C677" s="7"/>
      <c r="D677" s="4"/>
      <c r="E677" s="117"/>
      <c r="F677" s="20"/>
      <c r="G677" s="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15"/>
      <c r="C678" s="7"/>
      <c r="D678" s="4"/>
      <c r="E678" s="117"/>
      <c r="F678" s="20"/>
      <c r="G678" s="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15"/>
      <c r="C679" s="7"/>
      <c r="D679" s="4"/>
      <c r="E679" s="117"/>
      <c r="F679" s="20"/>
      <c r="G679" s="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15"/>
      <c r="C680" s="7"/>
      <c r="D680" s="4"/>
      <c r="E680" s="117"/>
      <c r="F680" s="20"/>
      <c r="G680" s="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15"/>
      <c r="C681" s="7"/>
      <c r="D681" s="4"/>
      <c r="E681" s="117"/>
      <c r="F681" s="20"/>
      <c r="G681" s="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15"/>
      <c r="C682" s="7"/>
      <c r="D682" s="4"/>
      <c r="E682" s="117"/>
      <c r="F682" s="20"/>
      <c r="G682" s="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15"/>
      <c r="C683" s="7"/>
      <c r="D683" s="4"/>
      <c r="E683" s="117"/>
      <c r="F683" s="20"/>
      <c r="G683" s="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15"/>
      <c r="C684" s="7"/>
      <c r="D684" s="4"/>
      <c r="E684" s="117"/>
      <c r="F684" s="20"/>
      <c r="G684" s="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15"/>
      <c r="C685" s="7"/>
      <c r="D685" s="4"/>
      <c r="E685" s="117"/>
      <c r="F685" s="20"/>
      <c r="G685" s="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15"/>
      <c r="C686" s="7"/>
      <c r="D686" s="4"/>
      <c r="E686" s="117"/>
      <c r="F686" s="20"/>
      <c r="G686" s="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15"/>
      <c r="C687" s="7"/>
      <c r="D687" s="4"/>
      <c r="E687" s="117"/>
      <c r="F687" s="20"/>
      <c r="G687" s="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15"/>
      <c r="C688" s="7"/>
      <c r="D688" s="4"/>
      <c r="E688" s="117"/>
      <c r="F688" s="20"/>
      <c r="G688" s="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15"/>
      <c r="C689" s="7"/>
      <c r="D689" s="4"/>
      <c r="E689" s="117"/>
      <c r="F689" s="20"/>
      <c r="G689" s="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15"/>
      <c r="C690" s="7"/>
      <c r="D690" s="4"/>
      <c r="E690" s="117"/>
      <c r="F690" s="20"/>
      <c r="G690" s="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15"/>
      <c r="C691" s="7"/>
      <c r="D691" s="4"/>
      <c r="E691" s="117"/>
      <c r="F691" s="20"/>
      <c r="G691" s="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15"/>
      <c r="C692" s="7"/>
      <c r="D692" s="4"/>
      <c r="E692" s="117"/>
      <c r="F692" s="20"/>
      <c r="G692" s="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15"/>
      <c r="C693" s="7"/>
      <c r="D693" s="4"/>
      <c r="E693" s="117"/>
      <c r="F693" s="20"/>
      <c r="G693" s="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15"/>
      <c r="C694" s="7"/>
      <c r="D694" s="4"/>
      <c r="E694" s="117"/>
      <c r="F694" s="20"/>
      <c r="G694" s="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15"/>
      <c r="C695" s="7"/>
      <c r="D695" s="4"/>
      <c r="E695" s="117"/>
      <c r="F695" s="20"/>
      <c r="G695" s="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15"/>
      <c r="C696" s="7"/>
      <c r="D696" s="4"/>
      <c r="E696" s="117"/>
      <c r="F696" s="20"/>
      <c r="G696" s="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15"/>
      <c r="C697" s="7"/>
      <c r="D697" s="4"/>
      <c r="E697" s="117"/>
      <c r="F697" s="20"/>
      <c r="G697" s="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15"/>
      <c r="C698" s="7"/>
      <c r="D698" s="4"/>
      <c r="E698" s="117"/>
      <c r="F698" s="20"/>
      <c r="G698" s="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15"/>
      <c r="C699" s="7"/>
      <c r="D699" s="4"/>
      <c r="E699" s="117"/>
      <c r="F699" s="20"/>
      <c r="G699" s="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15"/>
      <c r="C700" s="7"/>
      <c r="D700" s="4"/>
      <c r="E700" s="117"/>
      <c r="F700" s="20"/>
      <c r="G700" s="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15"/>
      <c r="C701" s="7"/>
      <c r="D701" s="4"/>
      <c r="E701" s="117"/>
      <c r="F701" s="20"/>
      <c r="G701" s="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15"/>
      <c r="C702" s="7"/>
      <c r="D702" s="4"/>
      <c r="E702" s="117"/>
      <c r="F702" s="20"/>
      <c r="G702" s="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15"/>
      <c r="C703" s="7"/>
      <c r="D703" s="4"/>
      <c r="E703" s="117"/>
      <c r="F703" s="20"/>
      <c r="G703" s="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15"/>
      <c r="C704" s="7"/>
      <c r="D704" s="4"/>
      <c r="E704" s="117"/>
      <c r="F704" s="20"/>
      <c r="G704" s="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15"/>
      <c r="C705" s="7"/>
      <c r="D705" s="4"/>
      <c r="E705" s="117"/>
      <c r="F705" s="20"/>
      <c r="G705" s="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15"/>
      <c r="C706" s="7"/>
      <c r="D706" s="4"/>
      <c r="E706" s="117"/>
      <c r="F706" s="20"/>
      <c r="G706" s="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15"/>
      <c r="C707" s="7"/>
      <c r="D707" s="4"/>
      <c r="E707" s="117"/>
      <c r="F707" s="20"/>
      <c r="G707" s="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15"/>
      <c r="C708" s="7"/>
      <c r="D708" s="4"/>
      <c r="E708" s="117"/>
      <c r="F708" s="20"/>
      <c r="G708" s="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15"/>
      <c r="C709" s="7"/>
      <c r="D709" s="4"/>
      <c r="E709" s="117"/>
      <c r="F709" s="20"/>
      <c r="G709" s="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15"/>
      <c r="C710" s="7"/>
      <c r="D710" s="4"/>
      <c r="E710" s="117"/>
      <c r="F710" s="20"/>
      <c r="G710" s="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15"/>
      <c r="C711" s="7"/>
      <c r="D711" s="4"/>
      <c r="E711" s="117"/>
      <c r="F711" s="20"/>
      <c r="G711" s="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15"/>
      <c r="C712" s="7"/>
      <c r="D712" s="4"/>
      <c r="E712" s="117"/>
      <c r="F712" s="20"/>
      <c r="G712" s="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15"/>
      <c r="C713" s="7"/>
      <c r="D713" s="4"/>
      <c r="E713" s="117"/>
      <c r="F713" s="20"/>
      <c r="G713" s="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15"/>
      <c r="C714" s="7"/>
      <c r="D714" s="4"/>
      <c r="E714" s="117"/>
      <c r="F714" s="20"/>
      <c r="G714" s="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15"/>
      <c r="C715" s="7"/>
      <c r="D715" s="4"/>
      <c r="E715" s="117"/>
      <c r="F715" s="20"/>
      <c r="G715" s="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15"/>
      <c r="C716" s="7"/>
      <c r="D716" s="4"/>
      <c r="E716" s="117"/>
      <c r="F716" s="20"/>
      <c r="G716" s="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15"/>
      <c r="C717" s="7"/>
      <c r="D717" s="4"/>
      <c r="E717" s="117"/>
      <c r="F717" s="20"/>
      <c r="G717" s="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15"/>
      <c r="C718" s="7"/>
      <c r="D718" s="4"/>
      <c r="E718" s="117"/>
      <c r="F718" s="20"/>
      <c r="G718" s="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15"/>
      <c r="C719" s="7"/>
      <c r="D719" s="4"/>
      <c r="E719" s="117"/>
      <c r="F719" s="20"/>
      <c r="G719" s="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15"/>
      <c r="C720" s="7"/>
      <c r="D720" s="4"/>
      <c r="E720" s="117"/>
      <c r="F720" s="20"/>
      <c r="G720" s="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15"/>
      <c r="C721" s="7"/>
      <c r="D721" s="4"/>
      <c r="E721" s="117"/>
      <c r="F721" s="20"/>
      <c r="G721" s="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15"/>
      <c r="C722" s="7"/>
      <c r="D722" s="4"/>
      <c r="E722" s="117"/>
      <c r="F722" s="20"/>
      <c r="G722" s="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15"/>
      <c r="C723" s="7"/>
      <c r="D723" s="4"/>
      <c r="E723" s="117"/>
      <c r="F723" s="20"/>
      <c r="G723" s="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15"/>
      <c r="C724" s="7"/>
      <c r="D724" s="4"/>
      <c r="E724" s="117"/>
      <c r="F724" s="20"/>
      <c r="G724" s="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15"/>
      <c r="C725" s="7"/>
      <c r="D725" s="4"/>
      <c r="E725" s="117"/>
      <c r="F725" s="20"/>
      <c r="G725" s="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15"/>
      <c r="C726" s="7"/>
      <c r="D726" s="4"/>
      <c r="E726" s="117"/>
      <c r="F726" s="20"/>
      <c r="G726" s="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15"/>
      <c r="C727" s="7"/>
      <c r="D727" s="4"/>
      <c r="E727" s="117"/>
      <c r="F727" s="20"/>
      <c r="G727" s="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15"/>
      <c r="C728" s="7"/>
      <c r="D728" s="4"/>
      <c r="E728" s="117"/>
      <c r="F728" s="20"/>
      <c r="G728" s="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15"/>
      <c r="C729" s="7"/>
      <c r="D729" s="4"/>
      <c r="E729" s="117"/>
      <c r="F729" s="20"/>
      <c r="G729" s="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15"/>
      <c r="C730" s="7"/>
      <c r="D730" s="4"/>
      <c r="E730" s="117"/>
      <c r="F730" s="20"/>
      <c r="G730" s="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15"/>
      <c r="C731" s="7"/>
      <c r="D731" s="4"/>
      <c r="E731" s="117"/>
      <c r="F731" s="20"/>
      <c r="G731" s="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15"/>
      <c r="C732" s="7"/>
      <c r="D732" s="4"/>
      <c r="E732" s="117"/>
      <c r="F732" s="20"/>
      <c r="G732" s="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15"/>
      <c r="C733" s="7"/>
      <c r="D733" s="4"/>
      <c r="E733" s="117"/>
      <c r="F733" s="20"/>
      <c r="G733" s="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15"/>
      <c r="C734" s="7"/>
      <c r="D734" s="4"/>
      <c r="E734" s="117"/>
      <c r="F734" s="20"/>
      <c r="G734" s="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15"/>
      <c r="C735" s="7"/>
      <c r="D735" s="4"/>
      <c r="E735" s="117"/>
      <c r="F735" s="20"/>
      <c r="G735" s="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15"/>
      <c r="C736" s="7"/>
      <c r="D736" s="4"/>
      <c r="E736" s="117"/>
      <c r="F736" s="20"/>
      <c r="G736" s="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15"/>
      <c r="C737" s="7"/>
      <c r="D737" s="4"/>
      <c r="E737" s="117"/>
      <c r="F737" s="20"/>
      <c r="G737" s="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15"/>
      <c r="C738" s="7"/>
      <c r="D738" s="4"/>
      <c r="E738" s="117"/>
      <c r="F738" s="20"/>
      <c r="G738" s="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15"/>
      <c r="C739" s="7"/>
      <c r="D739" s="4"/>
      <c r="E739" s="117"/>
      <c r="F739" s="20"/>
      <c r="G739" s="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15"/>
      <c r="C740" s="7"/>
      <c r="D740" s="4"/>
      <c r="E740" s="117"/>
      <c r="F740" s="20"/>
      <c r="G740" s="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15"/>
      <c r="C741" s="7"/>
      <c r="D741" s="4"/>
      <c r="E741" s="117"/>
      <c r="F741" s="20"/>
      <c r="G741" s="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15"/>
      <c r="C742" s="7"/>
      <c r="D742" s="4"/>
      <c r="E742" s="117"/>
      <c r="F742" s="20"/>
      <c r="G742" s="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15"/>
      <c r="C743" s="7"/>
      <c r="D743" s="4"/>
      <c r="E743" s="117"/>
      <c r="F743" s="20"/>
      <c r="G743" s="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15"/>
      <c r="C744" s="7"/>
      <c r="D744" s="4"/>
      <c r="E744" s="117"/>
      <c r="F744" s="20"/>
      <c r="G744" s="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15"/>
      <c r="C745" s="7"/>
      <c r="D745" s="4"/>
      <c r="E745" s="117"/>
      <c r="F745" s="20"/>
      <c r="G745" s="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15"/>
      <c r="C746" s="7"/>
      <c r="D746" s="4"/>
      <c r="E746" s="117"/>
      <c r="F746" s="20"/>
      <c r="G746" s="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15"/>
      <c r="C747" s="7"/>
      <c r="D747" s="4"/>
      <c r="E747" s="117"/>
      <c r="F747" s="20"/>
      <c r="G747" s="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15"/>
      <c r="C748" s="7"/>
      <c r="D748" s="4"/>
      <c r="E748" s="117"/>
      <c r="F748" s="20"/>
      <c r="G748" s="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15"/>
      <c r="C749" s="7"/>
      <c r="D749" s="4"/>
      <c r="E749" s="117"/>
      <c r="F749" s="20"/>
      <c r="G749" s="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15"/>
      <c r="C750" s="7"/>
      <c r="D750" s="4"/>
      <c r="E750" s="117"/>
      <c r="F750" s="20"/>
      <c r="G750" s="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15"/>
      <c r="C751" s="7"/>
      <c r="D751" s="4"/>
      <c r="E751" s="117"/>
      <c r="F751" s="20"/>
      <c r="G751" s="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B10:G628" xr:uid="{00000000-0009-0000-0000-00000A000000}"/>
  <mergeCells count="13">
    <mergeCell ref="B632:G632"/>
    <mergeCell ref="B2:C2"/>
    <mergeCell ref="B3:C3"/>
    <mergeCell ref="B4:C4"/>
    <mergeCell ref="B5:C5"/>
    <mergeCell ref="D5:G5"/>
    <mergeCell ref="B6:C6"/>
    <mergeCell ref="D6:G6"/>
    <mergeCell ref="B7:C7"/>
    <mergeCell ref="D7:G7"/>
    <mergeCell ref="B8:C8"/>
    <mergeCell ref="D8:G8"/>
    <mergeCell ref="B9:G9"/>
  </mergeCells>
  <hyperlinks>
    <hyperlink ref="D6" r:id="rId1" xr:uid="{00000000-0004-0000-0A00-000000000000}"/>
  </hyperlinks>
  <pageMargins left="0.74803149606299213" right="0.74803149606299213" top="0.98425196850393704" bottom="0.98425196850393704" header="0" footer="0"/>
  <pageSetup paperSize="9" orientation="portrait"/>
  <rowBreaks count="1" manualBreakCount="1">
    <brk id="63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2060"/>
  </sheetPr>
  <dimension ref="A1:Z1000"/>
  <sheetViews>
    <sheetView workbookViewId="0"/>
  </sheetViews>
  <sheetFormatPr defaultColWidth="14.42578125" defaultRowHeight="15" customHeight="1" x14ac:dyDescent="0.25"/>
  <cols>
    <col min="1" max="1" width="4.28515625" customWidth="1"/>
    <col min="2" max="2" width="49" customWidth="1"/>
    <col min="3" max="3" width="6.7109375" customWidth="1"/>
    <col min="4" max="4" width="11.28515625" customWidth="1"/>
    <col min="5" max="5" width="11.140625" customWidth="1"/>
    <col min="6" max="6" width="10.7109375" customWidth="1"/>
    <col min="7" max="7" width="10.140625" customWidth="1"/>
    <col min="8" max="8" width="10.7109375" customWidth="1"/>
    <col min="9" max="9" width="11.28515625" customWidth="1"/>
    <col min="10" max="10" width="10.7109375" customWidth="1"/>
    <col min="11" max="11" width="9.42578125" customWidth="1"/>
    <col min="12" max="22" width="7.7109375" customWidth="1"/>
    <col min="23" max="26" width="15.140625" customWidth="1"/>
  </cols>
  <sheetData>
    <row r="1" spans="1:26" ht="15.75" customHeight="1" x14ac:dyDescent="0.25">
      <c r="A1" s="425" t="e">
        <f>"Приложение №2 к договору № "&amp;#REF!</f>
        <v>#REF!</v>
      </c>
      <c r="B1" s="401"/>
      <c r="C1" s="220"/>
      <c r="D1" s="117"/>
      <c r="E1" s="221"/>
      <c r="F1" s="220"/>
      <c r="G1" s="220"/>
      <c r="H1" s="7"/>
      <c r="I1" s="7"/>
      <c r="J1" s="7"/>
      <c r="K1" s="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 x14ac:dyDescent="0.25">
      <c r="A2" s="222" t="s">
        <v>1</v>
      </c>
      <c r="B2" s="223" t="s">
        <v>1715</v>
      </c>
      <c r="C2" s="224" t="s">
        <v>1716</v>
      </c>
      <c r="D2" s="225" t="s">
        <v>1717</v>
      </c>
      <c r="E2" s="226" t="s">
        <v>1718</v>
      </c>
      <c r="F2" s="227" t="s">
        <v>1225</v>
      </c>
      <c r="G2" s="228" t="s">
        <v>1667</v>
      </c>
      <c r="H2" s="7" t="s">
        <v>1719</v>
      </c>
      <c r="I2" s="7" t="s">
        <v>1720</v>
      </c>
      <c r="J2" s="7" t="s">
        <v>1721</v>
      </c>
      <c r="K2" s="7" t="s">
        <v>1722</v>
      </c>
      <c r="L2" s="229" t="e">
        <f>#REF!</f>
        <v>#REF!</v>
      </c>
      <c r="M2" s="7"/>
      <c r="N2" s="7"/>
      <c r="O2" s="7"/>
      <c r="P2" s="1"/>
      <c r="Q2" s="7"/>
      <c r="R2" s="7"/>
      <c r="S2" s="7"/>
      <c r="T2" s="7"/>
      <c r="U2" s="7"/>
      <c r="V2" s="7"/>
      <c r="W2" s="1"/>
      <c r="X2" s="1"/>
      <c r="Y2" s="1"/>
      <c r="Z2" s="1"/>
    </row>
    <row r="3" spans="1:26" ht="15" customHeight="1" x14ac:dyDescent="0.25">
      <c r="A3" s="230"/>
      <c r="B3" s="231" t="s">
        <v>1723</v>
      </c>
      <c r="C3" s="232"/>
      <c r="D3" s="232"/>
      <c r="E3" s="232"/>
      <c r="F3" s="232"/>
      <c r="G3" s="232" t="s">
        <v>8</v>
      </c>
      <c r="H3" s="233"/>
      <c r="I3" s="7"/>
      <c r="J3" s="7"/>
      <c r="K3" s="7"/>
      <c r="L3" s="7"/>
      <c r="M3" s="7"/>
      <c r="N3" s="234"/>
      <c r="O3" s="235"/>
      <c r="P3" s="236"/>
      <c r="Q3" s="7"/>
      <c r="R3" s="7"/>
      <c r="S3" s="7"/>
      <c r="T3" s="7"/>
      <c r="U3" s="7"/>
      <c r="V3" s="7"/>
      <c r="W3" s="1"/>
      <c r="X3" s="1"/>
      <c r="Y3" s="1"/>
      <c r="Z3" s="1"/>
    </row>
    <row r="4" spans="1:26" x14ac:dyDescent="0.25">
      <c r="A4" s="237"/>
      <c r="B4" s="238" t="s">
        <v>1724</v>
      </c>
      <c r="C4" s="239"/>
      <c r="D4" s="240"/>
      <c r="E4" s="240"/>
      <c r="F4" s="240"/>
      <c r="G4" s="241" t="s">
        <v>8</v>
      </c>
      <c r="H4" s="242">
        <v>0</v>
      </c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4"/>
      <c r="X4" s="244"/>
      <c r="Y4" s="244"/>
      <c r="Z4" s="244"/>
    </row>
    <row r="5" spans="1:26" x14ac:dyDescent="0.25">
      <c r="A5" s="245" t="s">
        <v>39</v>
      </c>
      <c r="B5" s="246" t="s">
        <v>1725</v>
      </c>
      <c r="C5" s="247" t="s">
        <v>326</v>
      </c>
      <c r="D5" s="248">
        <v>113</v>
      </c>
      <c r="E5" s="249" t="e">
        <f t="shared" ref="E5:E18" si="0">ROUND(D5*$L$2,-0.1)</f>
        <v>#REF!</v>
      </c>
      <c r="F5" s="250">
        <v>1</v>
      </c>
      <c r="G5" s="251" t="e">
        <f t="shared" ref="G5:G18" si="1">E5*F5</f>
        <v>#REF!</v>
      </c>
      <c r="H5" s="242">
        <v>0</v>
      </c>
      <c r="I5" s="243"/>
      <c r="J5" s="243"/>
      <c r="K5" s="243"/>
      <c r="L5" s="243"/>
      <c r="M5" s="243"/>
      <c r="N5" s="243"/>
      <c r="O5" s="243"/>
      <c r="P5" s="243"/>
      <c r="Q5" s="252"/>
      <c r="R5" s="243"/>
      <c r="S5" s="243"/>
      <c r="T5" s="243"/>
      <c r="U5" s="243"/>
      <c r="V5" s="243"/>
      <c r="W5" s="244"/>
      <c r="X5" s="244"/>
      <c r="Y5" s="244"/>
      <c r="Z5" s="244"/>
    </row>
    <row r="6" spans="1:26" x14ac:dyDescent="0.25">
      <c r="A6" s="245" t="s">
        <v>41</v>
      </c>
      <c r="B6" s="246" t="s">
        <v>1726</v>
      </c>
      <c r="C6" s="247" t="s">
        <v>326</v>
      </c>
      <c r="D6" s="248">
        <v>94</v>
      </c>
      <c r="E6" s="249" t="e">
        <f t="shared" si="0"/>
        <v>#REF!</v>
      </c>
      <c r="F6" s="250"/>
      <c r="G6" s="251" t="e">
        <f t="shared" si="1"/>
        <v>#REF!</v>
      </c>
      <c r="H6" s="242">
        <v>0</v>
      </c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4"/>
      <c r="X6" s="244"/>
      <c r="Y6" s="244"/>
      <c r="Z6" s="244"/>
    </row>
    <row r="7" spans="1:26" x14ac:dyDescent="0.25">
      <c r="A7" s="245" t="s">
        <v>43</v>
      </c>
      <c r="B7" s="246" t="s">
        <v>1727</v>
      </c>
      <c r="C7" s="247" t="s">
        <v>326</v>
      </c>
      <c r="D7" s="248">
        <v>139</v>
      </c>
      <c r="E7" s="249" t="e">
        <f t="shared" si="0"/>
        <v>#REF!</v>
      </c>
      <c r="F7" s="250"/>
      <c r="G7" s="251" t="e">
        <f t="shared" si="1"/>
        <v>#REF!</v>
      </c>
      <c r="H7" s="242">
        <v>0</v>
      </c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4"/>
      <c r="X7" s="244"/>
      <c r="Y7" s="244"/>
      <c r="Z7" s="244"/>
    </row>
    <row r="8" spans="1:26" x14ac:dyDescent="0.25">
      <c r="A8" s="245" t="s">
        <v>45</v>
      </c>
      <c r="B8" s="246" t="s">
        <v>1728</v>
      </c>
      <c r="C8" s="247" t="s">
        <v>326</v>
      </c>
      <c r="D8" s="248">
        <v>124</v>
      </c>
      <c r="E8" s="249" t="e">
        <f t="shared" si="0"/>
        <v>#REF!</v>
      </c>
      <c r="F8" s="250"/>
      <c r="G8" s="251" t="e">
        <f t="shared" si="1"/>
        <v>#REF!</v>
      </c>
      <c r="H8" s="242">
        <v>0</v>
      </c>
      <c r="I8" s="243"/>
      <c r="J8" s="243"/>
      <c r="K8" s="243"/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4"/>
      <c r="X8" s="244"/>
      <c r="Y8" s="244"/>
      <c r="Z8" s="244"/>
    </row>
    <row r="9" spans="1:26" x14ac:dyDescent="0.25">
      <c r="A9" s="245" t="s">
        <v>47</v>
      </c>
      <c r="B9" s="246" t="s">
        <v>1729</v>
      </c>
      <c r="C9" s="247" t="s">
        <v>326</v>
      </c>
      <c r="D9" s="248">
        <v>788</v>
      </c>
      <c r="E9" s="249" t="e">
        <f t="shared" si="0"/>
        <v>#REF!</v>
      </c>
      <c r="F9" s="250">
        <v>1</v>
      </c>
      <c r="G9" s="251" t="e">
        <f t="shared" si="1"/>
        <v>#REF!</v>
      </c>
      <c r="H9" s="242">
        <v>0</v>
      </c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4"/>
      <c r="X9" s="244"/>
      <c r="Y9" s="244"/>
      <c r="Z9" s="244"/>
    </row>
    <row r="10" spans="1:26" x14ac:dyDescent="0.25">
      <c r="A10" s="245" t="s">
        <v>49</v>
      </c>
      <c r="B10" s="246" t="s">
        <v>1730</v>
      </c>
      <c r="C10" s="247" t="s">
        <v>326</v>
      </c>
      <c r="D10" s="248">
        <v>356</v>
      </c>
      <c r="E10" s="249" t="e">
        <f t="shared" si="0"/>
        <v>#REF!</v>
      </c>
      <c r="F10" s="250"/>
      <c r="G10" s="251" t="e">
        <f t="shared" si="1"/>
        <v>#REF!</v>
      </c>
      <c r="H10" s="242">
        <v>0</v>
      </c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4"/>
      <c r="X10" s="244"/>
      <c r="Y10" s="244"/>
      <c r="Z10" s="244"/>
    </row>
    <row r="11" spans="1:26" x14ac:dyDescent="0.25">
      <c r="A11" s="245" t="s">
        <v>51</v>
      </c>
      <c r="B11" s="246" t="s">
        <v>1731</v>
      </c>
      <c r="C11" s="247" t="s">
        <v>326</v>
      </c>
      <c r="D11" s="248">
        <v>299</v>
      </c>
      <c r="E11" s="249" t="e">
        <f t="shared" si="0"/>
        <v>#REF!</v>
      </c>
      <c r="F11" s="250"/>
      <c r="G11" s="251" t="e">
        <f t="shared" si="1"/>
        <v>#REF!</v>
      </c>
      <c r="H11" s="242">
        <v>0</v>
      </c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243"/>
      <c r="T11" s="243"/>
      <c r="U11" s="243"/>
      <c r="V11" s="243"/>
      <c r="W11" s="244"/>
      <c r="X11" s="244"/>
      <c r="Y11" s="244"/>
      <c r="Z11" s="244"/>
    </row>
    <row r="12" spans="1:26" x14ac:dyDescent="0.25">
      <c r="A12" s="245" t="s">
        <v>53</v>
      </c>
      <c r="B12" s="253" t="s">
        <v>1732</v>
      </c>
      <c r="C12" s="247" t="s">
        <v>326</v>
      </c>
      <c r="D12" s="248">
        <v>494</v>
      </c>
      <c r="E12" s="249" t="e">
        <f t="shared" si="0"/>
        <v>#REF!</v>
      </c>
      <c r="F12" s="250"/>
      <c r="G12" s="251" t="e">
        <f t="shared" si="1"/>
        <v>#REF!</v>
      </c>
      <c r="H12" s="242">
        <v>0</v>
      </c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4"/>
      <c r="X12" s="244"/>
      <c r="Y12" s="244"/>
      <c r="Z12" s="244"/>
    </row>
    <row r="13" spans="1:26" x14ac:dyDescent="0.25">
      <c r="A13" s="245" t="s">
        <v>55</v>
      </c>
      <c r="B13" s="246" t="s">
        <v>1733</v>
      </c>
      <c r="C13" s="247" t="s">
        <v>326</v>
      </c>
      <c r="D13" s="248">
        <v>644</v>
      </c>
      <c r="E13" s="249" t="e">
        <f t="shared" si="0"/>
        <v>#REF!</v>
      </c>
      <c r="F13" s="250">
        <v>1</v>
      </c>
      <c r="G13" s="251" t="e">
        <f t="shared" si="1"/>
        <v>#REF!</v>
      </c>
      <c r="H13" s="242">
        <v>0</v>
      </c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4"/>
      <c r="X13" s="244"/>
      <c r="Y13" s="244"/>
      <c r="Z13" s="244"/>
    </row>
    <row r="14" spans="1:26" x14ac:dyDescent="0.25">
      <c r="A14" s="245" t="s">
        <v>57</v>
      </c>
      <c r="B14" s="253" t="s">
        <v>1734</v>
      </c>
      <c r="C14" s="247" t="s">
        <v>326</v>
      </c>
      <c r="D14" s="248">
        <v>713</v>
      </c>
      <c r="E14" s="249" t="e">
        <f t="shared" si="0"/>
        <v>#REF!</v>
      </c>
      <c r="F14" s="250"/>
      <c r="G14" s="251" t="e">
        <f t="shared" si="1"/>
        <v>#REF!</v>
      </c>
      <c r="H14" s="242">
        <v>0</v>
      </c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243"/>
      <c r="T14" s="243"/>
      <c r="U14" s="243"/>
      <c r="V14" s="243"/>
      <c r="W14" s="244"/>
      <c r="X14" s="244"/>
      <c r="Y14" s="244"/>
      <c r="Z14" s="244"/>
    </row>
    <row r="15" spans="1:26" x14ac:dyDescent="0.25">
      <c r="A15" s="245" t="s">
        <v>59</v>
      </c>
      <c r="B15" s="246" t="s">
        <v>1735</v>
      </c>
      <c r="C15" s="247" t="s">
        <v>326</v>
      </c>
      <c r="D15" s="248">
        <v>488</v>
      </c>
      <c r="E15" s="249" t="e">
        <f t="shared" si="0"/>
        <v>#REF!</v>
      </c>
      <c r="F15" s="250"/>
      <c r="G15" s="251" t="e">
        <f t="shared" si="1"/>
        <v>#REF!</v>
      </c>
      <c r="H15" s="242">
        <v>0</v>
      </c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4"/>
      <c r="X15" s="244"/>
      <c r="Y15" s="244"/>
      <c r="Z15" s="244"/>
    </row>
    <row r="16" spans="1:26" x14ac:dyDescent="0.25">
      <c r="A16" s="245" t="s">
        <v>61</v>
      </c>
      <c r="B16" s="253" t="s">
        <v>1736</v>
      </c>
      <c r="C16" s="247" t="s">
        <v>326</v>
      </c>
      <c r="D16" s="248">
        <v>1177</v>
      </c>
      <c r="E16" s="249" t="e">
        <f t="shared" si="0"/>
        <v>#REF!</v>
      </c>
      <c r="F16" s="250"/>
      <c r="G16" s="251" t="e">
        <f t="shared" si="1"/>
        <v>#REF!</v>
      </c>
      <c r="H16" s="242">
        <v>0</v>
      </c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4"/>
      <c r="X16" s="244"/>
      <c r="Y16" s="244"/>
      <c r="Z16" s="244"/>
    </row>
    <row r="17" spans="1:26" x14ac:dyDescent="0.25">
      <c r="A17" s="245" t="s">
        <v>63</v>
      </c>
      <c r="B17" s="253" t="s">
        <v>1737</v>
      </c>
      <c r="C17" s="247" t="s">
        <v>326</v>
      </c>
      <c r="D17" s="248">
        <v>650</v>
      </c>
      <c r="E17" s="249" t="e">
        <f t="shared" si="0"/>
        <v>#REF!</v>
      </c>
      <c r="F17" s="250"/>
      <c r="G17" s="251" t="e">
        <f t="shared" si="1"/>
        <v>#REF!</v>
      </c>
      <c r="H17" s="242">
        <v>0</v>
      </c>
      <c r="I17" s="243"/>
      <c r="J17" s="243"/>
      <c r="K17" s="243"/>
      <c r="L17" s="243"/>
      <c r="M17" s="243"/>
      <c r="N17" s="243"/>
      <c r="O17" s="243"/>
      <c r="P17" s="243"/>
      <c r="Q17" s="243"/>
      <c r="R17" s="243"/>
      <c r="S17" s="243"/>
      <c r="T17" s="243"/>
      <c r="U17" s="243"/>
      <c r="V17" s="243"/>
      <c r="W17" s="244"/>
      <c r="X17" s="244"/>
      <c r="Y17" s="244"/>
      <c r="Z17" s="244"/>
    </row>
    <row r="18" spans="1:26" x14ac:dyDescent="0.25">
      <c r="A18" s="245" t="s">
        <v>65</v>
      </c>
      <c r="B18" s="253" t="s">
        <v>1738</v>
      </c>
      <c r="C18" s="247" t="s">
        <v>326</v>
      </c>
      <c r="D18" s="248">
        <v>2662</v>
      </c>
      <c r="E18" s="249" t="e">
        <f t="shared" si="0"/>
        <v>#REF!</v>
      </c>
      <c r="F18" s="250"/>
      <c r="G18" s="251" t="e">
        <f t="shared" si="1"/>
        <v>#REF!</v>
      </c>
      <c r="H18" s="242">
        <v>0</v>
      </c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4"/>
      <c r="X18" s="244"/>
      <c r="Y18" s="244"/>
      <c r="Z18" s="244"/>
    </row>
    <row r="19" spans="1:26" x14ac:dyDescent="0.25">
      <c r="A19" s="254"/>
      <c r="B19" s="255" t="s">
        <v>1739</v>
      </c>
      <c r="C19" s="256"/>
      <c r="D19" s="257"/>
      <c r="E19" s="257"/>
      <c r="F19" s="258"/>
      <c r="G19" s="257" t="s">
        <v>8</v>
      </c>
      <c r="H19" s="242"/>
      <c r="I19" s="243"/>
      <c r="J19" s="243"/>
      <c r="K19" s="243"/>
      <c r="L19" s="259"/>
      <c r="M19" s="260"/>
      <c r="N19" s="261"/>
      <c r="O19" s="261" t="e">
        <f>ROUND(N19*$L$2,-0.1)</f>
        <v>#REF!</v>
      </c>
      <c r="P19" s="262"/>
      <c r="Q19" s="263"/>
      <c r="R19" s="243"/>
      <c r="S19" s="243"/>
      <c r="T19" s="243"/>
      <c r="U19" s="243"/>
      <c r="V19" s="243"/>
      <c r="W19" s="244"/>
      <c r="X19" s="244"/>
      <c r="Y19" s="244"/>
      <c r="Z19" s="244"/>
    </row>
    <row r="20" spans="1:26" ht="15" customHeight="1" x14ac:dyDescent="0.25">
      <c r="A20" s="245" t="s">
        <v>67</v>
      </c>
      <c r="B20" s="246" t="s">
        <v>1740</v>
      </c>
      <c r="C20" s="247" t="s">
        <v>326</v>
      </c>
      <c r="D20" s="248">
        <v>37</v>
      </c>
      <c r="E20" s="249" t="e">
        <f t="shared" ref="E20:E29" si="2">ROUND(D20*$L$2,-0.1)</f>
        <v>#REF!</v>
      </c>
      <c r="F20" s="250"/>
      <c r="G20" s="251" t="e">
        <f t="shared" ref="G20:G29" si="3">E20*F20</f>
        <v>#REF!</v>
      </c>
      <c r="H20" s="242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4"/>
      <c r="X20" s="244"/>
      <c r="Y20" s="244"/>
      <c r="Z20" s="244"/>
    </row>
    <row r="21" spans="1:26" ht="15" customHeight="1" x14ac:dyDescent="0.25">
      <c r="A21" s="245" t="s">
        <v>69</v>
      </c>
      <c r="B21" s="246" t="s">
        <v>1741</v>
      </c>
      <c r="C21" s="247" t="s">
        <v>326</v>
      </c>
      <c r="D21" s="248">
        <v>37</v>
      </c>
      <c r="E21" s="249" t="e">
        <f t="shared" si="2"/>
        <v>#REF!</v>
      </c>
      <c r="F21" s="250">
        <v>1</v>
      </c>
      <c r="G21" s="251" t="e">
        <f t="shared" si="3"/>
        <v>#REF!</v>
      </c>
      <c r="H21" s="242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4"/>
      <c r="X21" s="244"/>
      <c r="Y21" s="244"/>
      <c r="Z21" s="244"/>
    </row>
    <row r="22" spans="1:26" ht="15" customHeight="1" x14ac:dyDescent="0.25">
      <c r="A22" s="245" t="s">
        <v>71</v>
      </c>
      <c r="B22" s="246" t="s">
        <v>1742</v>
      </c>
      <c r="C22" s="247" t="s">
        <v>326</v>
      </c>
      <c r="D22" s="248">
        <v>44</v>
      </c>
      <c r="E22" s="249" t="e">
        <f t="shared" si="2"/>
        <v>#REF!</v>
      </c>
      <c r="F22" s="250"/>
      <c r="G22" s="251" t="e">
        <f t="shared" si="3"/>
        <v>#REF!</v>
      </c>
      <c r="H22" s="242"/>
      <c r="I22" s="243"/>
      <c r="J22" s="243"/>
      <c r="K22" s="243"/>
      <c r="L22" s="243"/>
      <c r="M22" s="243"/>
      <c r="N22" s="243"/>
      <c r="O22" s="243"/>
      <c r="P22" s="243"/>
      <c r="Q22" s="243"/>
      <c r="R22" s="243"/>
      <c r="S22" s="243"/>
      <c r="T22" s="243"/>
      <c r="U22" s="243"/>
      <c r="V22" s="243"/>
      <c r="W22" s="244"/>
      <c r="X22" s="244"/>
      <c r="Y22" s="244"/>
      <c r="Z22" s="244"/>
    </row>
    <row r="23" spans="1:26" ht="15" customHeight="1" x14ac:dyDescent="0.25">
      <c r="A23" s="245" t="s">
        <v>74</v>
      </c>
      <c r="B23" s="246" t="s">
        <v>1743</v>
      </c>
      <c r="C23" s="247" t="s">
        <v>326</v>
      </c>
      <c r="D23" s="248">
        <v>52</v>
      </c>
      <c r="E23" s="249" t="e">
        <f t="shared" si="2"/>
        <v>#REF!</v>
      </c>
      <c r="F23" s="250"/>
      <c r="G23" s="251" t="e">
        <f t="shared" si="3"/>
        <v>#REF!</v>
      </c>
      <c r="H23" s="242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4"/>
      <c r="X23" s="244"/>
      <c r="Y23" s="244"/>
      <c r="Z23" s="244"/>
    </row>
    <row r="24" spans="1:26" ht="15" customHeight="1" x14ac:dyDescent="0.25">
      <c r="A24" s="245" t="s">
        <v>1744</v>
      </c>
      <c r="B24" s="246" t="s">
        <v>1745</v>
      </c>
      <c r="C24" s="247" t="s">
        <v>326</v>
      </c>
      <c r="D24" s="248">
        <v>67</v>
      </c>
      <c r="E24" s="249" t="e">
        <f t="shared" si="2"/>
        <v>#REF!</v>
      </c>
      <c r="F24" s="250"/>
      <c r="G24" s="251" t="e">
        <f t="shared" si="3"/>
        <v>#REF!</v>
      </c>
      <c r="H24" s="242"/>
      <c r="I24" s="243"/>
      <c r="J24" s="243"/>
      <c r="K24" s="243"/>
      <c r="L24" s="243"/>
      <c r="M24" s="243"/>
      <c r="N24" s="243"/>
      <c r="O24" s="243"/>
      <c r="P24" s="243"/>
      <c r="Q24" s="243"/>
      <c r="R24" s="243"/>
      <c r="S24" s="243"/>
      <c r="T24" s="243"/>
      <c r="U24" s="243"/>
      <c r="V24" s="243"/>
      <c r="W24" s="244"/>
      <c r="X24" s="244"/>
      <c r="Y24" s="244"/>
      <c r="Z24" s="244"/>
    </row>
    <row r="25" spans="1:26" ht="15" customHeight="1" x14ac:dyDescent="0.25">
      <c r="A25" s="245" t="s">
        <v>1746</v>
      </c>
      <c r="B25" s="246" t="s">
        <v>1747</v>
      </c>
      <c r="C25" s="247" t="s">
        <v>326</v>
      </c>
      <c r="D25" s="248">
        <v>74</v>
      </c>
      <c r="E25" s="249" t="e">
        <f t="shared" si="2"/>
        <v>#REF!</v>
      </c>
      <c r="F25" s="250"/>
      <c r="G25" s="251" t="e">
        <f t="shared" si="3"/>
        <v>#REF!</v>
      </c>
      <c r="H25" s="242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244"/>
      <c r="Y25" s="244"/>
      <c r="Z25" s="244"/>
    </row>
    <row r="26" spans="1:26" ht="15" customHeight="1" x14ac:dyDescent="0.25">
      <c r="A26" s="245" t="s">
        <v>1748</v>
      </c>
      <c r="B26" s="246" t="s">
        <v>1749</v>
      </c>
      <c r="C26" s="247" t="s">
        <v>326</v>
      </c>
      <c r="D26" s="248">
        <v>82</v>
      </c>
      <c r="E26" s="249" t="e">
        <f t="shared" si="2"/>
        <v>#REF!</v>
      </c>
      <c r="F26" s="250"/>
      <c r="G26" s="251" t="e">
        <f t="shared" si="3"/>
        <v>#REF!</v>
      </c>
      <c r="H26" s="242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4"/>
      <c r="X26" s="244"/>
      <c r="Y26" s="244"/>
      <c r="Z26" s="244"/>
    </row>
    <row r="27" spans="1:26" ht="15" customHeight="1" x14ac:dyDescent="0.25">
      <c r="A27" s="245" t="s">
        <v>1750</v>
      </c>
      <c r="B27" s="246" t="s">
        <v>1751</v>
      </c>
      <c r="C27" s="247" t="s">
        <v>326</v>
      </c>
      <c r="D27" s="248">
        <v>90</v>
      </c>
      <c r="E27" s="249" t="e">
        <f t="shared" si="2"/>
        <v>#REF!</v>
      </c>
      <c r="F27" s="250"/>
      <c r="G27" s="251" t="e">
        <f t="shared" si="3"/>
        <v>#REF!</v>
      </c>
      <c r="H27" s="242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243"/>
      <c r="U27" s="243"/>
      <c r="V27" s="243"/>
      <c r="W27" s="244"/>
      <c r="X27" s="244"/>
      <c r="Y27" s="244"/>
      <c r="Z27" s="244"/>
    </row>
    <row r="28" spans="1:26" ht="28.5" customHeight="1" x14ac:dyDescent="0.25">
      <c r="A28" s="245" t="s">
        <v>1752</v>
      </c>
      <c r="B28" s="253" t="s">
        <v>1753</v>
      </c>
      <c r="C28" s="247" t="s">
        <v>326</v>
      </c>
      <c r="D28" s="248">
        <v>59</v>
      </c>
      <c r="E28" s="249" t="e">
        <f t="shared" si="2"/>
        <v>#REF!</v>
      </c>
      <c r="F28" s="250"/>
      <c r="G28" s="251" t="e">
        <f t="shared" si="3"/>
        <v>#REF!</v>
      </c>
      <c r="H28" s="242"/>
      <c r="I28" s="243"/>
      <c r="J28" s="243"/>
      <c r="K28" s="243"/>
      <c r="L28" s="243"/>
      <c r="M28" s="243"/>
      <c r="N28" s="243"/>
      <c r="O28" s="243"/>
      <c r="P28" s="243"/>
      <c r="Q28" s="243"/>
      <c r="R28" s="243"/>
      <c r="S28" s="243"/>
      <c r="T28" s="243"/>
      <c r="U28" s="243"/>
      <c r="V28" s="243"/>
      <c r="W28" s="244"/>
      <c r="X28" s="244"/>
      <c r="Y28" s="244"/>
      <c r="Z28" s="244"/>
    </row>
    <row r="29" spans="1:26" ht="15" customHeight="1" x14ac:dyDescent="0.25">
      <c r="A29" s="245" t="s">
        <v>1754</v>
      </c>
      <c r="B29" s="246" t="s">
        <v>1755</v>
      </c>
      <c r="C29" s="247" t="s">
        <v>326</v>
      </c>
      <c r="D29" s="248">
        <v>158</v>
      </c>
      <c r="E29" s="249" t="e">
        <f t="shared" si="2"/>
        <v>#REF!</v>
      </c>
      <c r="F29" s="250"/>
      <c r="G29" s="251" t="e">
        <f t="shared" si="3"/>
        <v>#REF!</v>
      </c>
      <c r="H29" s="242"/>
      <c r="I29" s="243"/>
      <c r="J29" s="243"/>
      <c r="K29" s="243"/>
      <c r="L29" s="264"/>
      <c r="M29" s="265"/>
      <c r="N29" s="265"/>
      <c r="O29" s="266" t="e">
        <f>ROUND(N29*$L$2,-0.1)</f>
        <v>#REF!</v>
      </c>
      <c r="P29" s="267"/>
      <c r="Q29" s="268"/>
      <c r="R29" s="243"/>
      <c r="S29" s="243"/>
      <c r="T29" s="243"/>
      <c r="U29" s="243"/>
      <c r="V29" s="243"/>
      <c r="W29" s="244"/>
      <c r="X29" s="244"/>
      <c r="Y29" s="244"/>
      <c r="Z29" s="244"/>
    </row>
    <row r="30" spans="1:26" ht="15.75" customHeight="1" x14ac:dyDescent="0.25">
      <c r="A30" s="254"/>
      <c r="B30" s="255" t="s">
        <v>1756</v>
      </c>
      <c r="C30" s="256"/>
      <c r="D30" s="257"/>
      <c r="E30" s="257"/>
      <c r="F30" s="258"/>
      <c r="G30" s="257" t="s">
        <v>8</v>
      </c>
      <c r="H30" s="242"/>
      <c r="I30" s="243"/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243"/>
      <c r="U30" s="243"/>
      <c r="V30" s="243"/>
      <c r="W30" s="244"/>
      <c r="X30" s="244"/>
      <c r="Y30" s="244"/>
      <c r="Z30" s="244"/>
    </row>
    <row r="31" spans="1:26" ht="15.75" customHeight="1" x14ac:dyDescent="0.25">
      <c r="A31" s="245" t="s">
        <v>1757</v>
      </c>
      <c r="B31" s="269" t="s">
        <v>1758</v>
      </c>
      <c r="C31" s="270" t="s">
        <v>326</v>
      </c>
      <c r="D31" s="248">
        <v>59</v>
      </c>
      <c r="E31" s="249" t="e">
        <f t="shared" ref="E31:E33" si="4">ROUND(D31*$L$2,-0.1)</f>
        <v>#REF!</v>
      </c>
      <c r="F31" s="250"/>
      <c r="G31" s="251" t="e">
        <f t="shared" ref="G31:G33" si="5">E31*F31</f>
        <v>#REF!</v>
      </c>
      <c r="H31" s="242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243"/>
      <c r="T31" s="243"/>
      <c r="U31" s="243"/>
      <c r="V31" s="243"/>
      <c r="W31" s="244"/>
      <c r="X31" s="244"/>
      <c r="Y31" s="244"/>
      <c r="Z31" s="244"/>
    </row>
    <row r="32" spans="1:26" ht="15.75" customHeight="1" x14ac:dyDescent="0.25">
      <c r="A32" s="245" t="s">
        <v>1759</v>
      </c>
      <c r="B32" s="269" t="s">
        <v>1760</v>
      </c>
      <c r="C32" s="271" t="s">
        <v>326</v>
      </c>
      <c r="D32" s="248">
        <v>488</v>
      </c>
      <c r="E32" s="249" t="e">
        <f t="shared" si="4"/>
        <v>#REF!</v>
      </c>
      <c r="F32" s="250"/>
      <c r="G32" s="251" t="e">
        <f t="shared" si="5"/>
        <v>#REF!</v>
      </c>
      <c r="H32" s="242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243"/>
      <c r="T32" s="243"/>
      <c r="U32" s="243"/>
      <c r="V32" s="243"/>
      <c r="W32" s="244"/>
      <c r="X32" s="244"/>
      <c r="Y32" s="244"/>
      <c r="Z32" s="244"/>
    </row>
    <row r="33" spans="1:26" ht="15.75" customHeight="1" x14ac:dyDescent="0.25">
      <c r="A33" s="245" t="s">
        <v>1761</v>
      </c>
      <c r="B33" s="246" t="s">
        <v>1762</v>
      </c>
      <c r="C33" s="247" t="s">
        <v>326</v>
      </c>
      <c r="D33" s="248">
        <v>180</v>
      </c>
      <c r="E33" s="249" t="e">
        <f t="shared" si="4"/>
        <v>#REF!</v>
      </c>
      <c r="F33" s="250"/>
      <c r="G33" s="251" t="e">
        <f t="shared" si="5"/>
        <v>#REF!</v>
      </c>
      <c r="H33" s="242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4"/>
      <c r="X33" s="244"/>
      <c r="Y33" s="244"/>
      <c r="Z33" s="244"/>
    </row>
    <row r="34" spans="1:26" ht="15.75" customHeight="1" x14ac:dyDescent="0.25">
      <c r="A34" s="254"/>
      <c r="B34" s="272" t="s">
        <v>1763</v>
      </c>
      <c r="C34" s="256"/>
      <c r="D34" s="257"/>
      <c r="E34" s="257"/>
      <c r="F34" s="258"/>
      <c r="G34" s="257" t="s">
        <v>8</v>
      </c>
      <c r="H34" s="242"/>
      <c r="I34" s="243"/>
      <c r="J34" s="243"/>
      <c r="K34" s="243"/>
      <c r="L34" s="264"/>
      <c r="M34" s="273"/>
      <c r="N34" s="273"/>
      <c r="O34" s="261" t="e">
        <f>ROUND(N34*$L$2,-0.1)</f>
        <v>#REF!</v>
      </c>
      <c r="P34" s="274"/>
      <c r="Q34" s="275"/>
      <c r="R34" s="243"/>
      <c r="S34" s="243"/>
      <c r="T34" s="243"/>
      <c r="U34" s="243"/>
      <c r="V34" s="243"/>
      <c r="W34" s="244"/>
      <c r="X34" s="244"/>
      <c r="Y34" s="244"/>
      <c r="Z34" s="244"/>
    </row>
    <row r="35" spans="1:26" ht="15.75" customHeight="1" x14ac:dyDescent="0.25">
      <c r="A35" s="245" t="s">
        <v>1764</v>
      </c>
      <c r="B35" s="246" t="s">
        <v>1765</v>
      </c>
      <c r="C35" s="247" t="s">
        <v>326</v>
      </c>
      <c r="D35" s="248">
        <v>428</v>
      </c>
      <c r="E35" s="249" t="e">
        <f t="shared" ref="E35:E61" si="6">ROUND(D35*$L$2,-0.1)</f>
        <v>#REF!</v>
      </c>
      <c r="F35" s="250"/>
      <c r="G35" s="251" t="e">
        <f t="shared" ref="G35:G61" si="7">E35*F35</f>
        <v>#REF!</v>
      </c>
      <c r="H35" s="242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4"/>
      <c r="X35" s="244"/>
      <c r="Y35" s="244"/>
      <c r="Z35" s="244"/>
    </row>
    <row r="36" spans="1:26" ht="15.75" customHeight="1" x14ac:dyDescent="0.25">
      <c r="A36" s="245" t="s">
        <v>1766</v>
      </c>
      <c r="B36" s="253" t="s">
        <v>1767</v>
      </c>
      <c r="C36" s="247" t="s">
        <v>326</v>
      </c>
      <c r="D36" s="248">
        <v>673</v>
      </c>
      <c r="E36" s="249" t="e">
        <f t="shared" si="6"/>
        <v>#REF!</v>
      </c>
      <c r="F36" s="250"/>
      <c r="G36" s="251" t="e">
        <f t="shared" si="7"/>
        <v>#REF!</v>
      </c>
      <c r="H36" s="242"/>
      <c r="I36" s="243"/>
      <c r="J36" s="243"/>
      <c r="K36" s="243"/>
      <c r="L36" s="243"/>
      <c r="M36" s="243"/>
      <c r="N36" s="243"/>
      <c r="O36" s="243"/>
      <c r="P36" s="243"/>
      <c r="Q36" s="243"/>
      <c r="R36" s="243"/>
      <c r="S36" s="243"/>
      <c r="T36" s="243"/>
      <c r="U36" s="243"/>
      <c r="V36" s="243"/>
      <c r="W36" s="244"/>
      <c r="X36" s="244"/>
      <c r="Y36" s="244"/>
      <c r="Z36" s="244"/>
    </row>
    <row r="37" spans="1:26" ht="15.75" customHeight="1" x14ac:dyDescent="0.25">
      <c r="A37" s="245" t="s">
        <v>1768</v>
      </c>
      <c r="B37" s="253" t="s">
        <v>1769</v>
      </c>
      <c r="C37" s="247" t="s">
        <v>326</v>
      </c>
      <c r="D37" s="248">
        <v>209</v>
      </c>
      <c r="E37" s="249" t="e">
        <f t="shared" si="6"/>
        <v>#REF!</v>
      </c>
      <c r="F37" s="250"/>
      <c r="G37" s="251" t="e">
        <f t="shared" si="7"/>
        <v>#REF!</v>
      </c>
      <c r="H37" s="242"/>
      <c r="I37" s="243"/>
      <c r="J37" s="243"/>
      <c r="K37" s="243"/>
      <c r="L37" s="243"/>
      <c r="M37" s="243"/>
      <c r="N37" s="243"/>
      <c r="O37" s="243"/>
      <c r="P37" s="243"/>
      <c r="Q37" s="243"/>
      <c r="R37" s="243"/>
      <c r="S37" s="243"/>
      <c r="T37" s="243"/>
      <c r="U37" s="243"/>
      <c r="V37" s="243"/>
      <c r="W37" s="244"/>
      <c r="X37" s="244"/>
      <c r="Y37" s="244"/>
      <c r="Z37" s="244"/>
    </row>
    <row r="38" spans="1:26" ht="15.75" customHeight="1" x14ac:dyDescent="0.25">
      <c r="A38" s="245" t="s">
        <v>1770</v>
      </c>
      <c r="B38" s="253" t="s">
        <v>1771</v>
      </c>
      <c r="C38" s="247" t="s">
        <v>326</v>
      </c>
      <c r="D38" s="248">
        <v>251</v>
      </c>
      <c r="E38" s="249" t="e">
        <f t="shared" si="6"/>
        <v>#REF!</v>
      </c>
      <c r="F38" s="250"/>
      <c r="G38" s="251" t="e">
        <f t="shared" si="7"/>
        <v>#REF!</v>
      </c>
      <c r="H38" s="242"/>
      <c r="I38" s="243"/>
      <c r="J38" s="243"/>
      <c r="K38" s="243"/>
      <c r="L38" s="243"/>
      <c r="M38" s="243"/>
      <c r="N38" s="243"/>
      <c r="O38" s="243"/>
      <c r="P38" s="243"/>
      <c r="Q38" s="243"/>
      <c r="R38" s="243"/>
      <c r="S38" s="243"/>
      <c r="T38" s="243"/>
      <c r="U38" s="243"/>
      <c r="V38" s="243"/>
      <c r="W38" s="244"/>
      <c r="X38" s="244"/>
      <c r="Y38" s="244"/>
      <c r="Z38" s="244"/>
    </row>
    <row r="39" spans="1:26" ht="15.75" customHeight="1" x14ac:dyDescent="0.25">
      <c r="A39" s="245" t="s">
        <v>1772</v>
      </c>
      <c r="B39" s="253" t="s">
        <v>1773</v>
      </c>
      <c r="C39" s="247" t="s">
        <v>326</v>
      </c>
      <c r="D39" s="248">
        <v>269</v>
      </c>
      <c r="E39" s="249" t="e">
        <f t="shared" si="6"/>
        <v>#REF!</v>
      </c>
      <c r="F39" s="250"/>
      <c r="G39" s="251" t="e">
        <f t="shared" si="7"/>
        <v>#REF!</v>
      </c>
      <c r="H39" s="242"/>
      <c r="I39" s="243"/>
      <c r="J39" s="243"/>
      <c r="K39" s="243"/>
      <c r="L39" s="243"/>
      <c r="M39" s="243"/>
      <c r="N39" s="243"/>
      <c r="O39" s="243"/>
      <c r="P39" s="243"/>
      <c r="Q39" s="243"/>
      <c r="R39" s="243"/>
      <c r="S39" s="243"/>
      <c r="T39" s="243"/>
      <c r="U39" s="243"/>
      <c r="V39" s="243"/>
      <c r="W39" s="244"/>
      <c r="X39" s="244"/>
      <c r="Y39" s="244"/>
      <c r="Z39" s="244"/>
    </row>
    <row r="40" spans="1:26" ht="15.75" customHeight="1" x14ac:dyDescent="0.25">
      <c r="A40" s="245" t="s">
        <v>1774</v>
      </c>
      <c r="B40" s="253" t="s">
        <v>1775</v>
      </c>
      <c r="C40" s="247" t="s">
        <v>326</v>
      </c>
      <c r="D40" s="248">
        <v>286</v>
      </c>
      <c r="E40" s="249" t="e">
        <f t="shared" si="6"/>
        <v>#REF!</v>
      </c>
      <c r="F40" s="250"/>
      <c r="G40" s="251" t="e">
        <f t="shared" si="7"/>
        <v>#REF!</v>
      </c>
      <c r="H40" s="242"/>
      <c r="I40" s="243"/>
      <c r="J40" s="243"/>
      <c r="K40" s="243"/>
      <c r="L40" s="243"/>
      <c r="M40" s="243"/>
      <c r="N40" s="243"/>
      <c r="O40" s="243"/>
      <c r="P40" s="243"/>
      <c r="Q40" s="243"/>
      <c r="R40" s="243"/>
      <c r="S40" s="243"/>
      <c r="T40" s="243"/>
      <c r="U40" s="243"/>
      <c r="V40" s="243"/>
      <c r="W40" s="244"/>
      <c r="X40" s="244"/>
      <c r="Y40" s="244"/>
      <c r="Z40" s="244"/>
    </row>
    <row r="41" spans="1:26" ht="15.75" customHeight="1" x14ac:dyDescent="0.25">
      <c r="A41" s="245" t="s">
        <v>1776</v>
      </c>
      <c r="B41" s="253" t="s">
        <v>1777</v>
      </c>
      <c r="C41" s="247" t="s">
        <v>326</v>
      </c>
      <c r="D41" s="248">
        <v>368</v>
      </c>
      <c r="E41" s="249" t="e">
        <f t="shared" si="6"/>
        <v>#REF!</v>
      </c>
      <c r="F41" s="250"/>
      <c r="G41" s="251" t="e">
        <f t="shared" si="7"/>
        <v>#REF!</v>
      </c>
      <c r="H41" s="242"/>
      <c r="I41" s="243"/>
      <c r="J41" s="243"/>
      <c r="K41" s="243"/>
      <c r="L41" s="243"/>
      <c r="M41" s="243"/>
      <c r="N41" s="243"/>
      <c r="O41" s="243"/>
      <c r="P41" s="243"/>
      <c r="Q41" s="243"/>
      <c r="R41" s="243"/>
      <c r="S41" s="243"/>
      <c r="T41" s="243"/>
      <c r="U41" s="243"/>
      <c r="V41" s="243"/>
      <c r="W41" s="244"/>
      <c r="X41" s="244"/>
      <c r="Y41" s="244"/>
      <c r="Z41" s="244"/>
    </row>
    <row r="42" spans="1:26" ht="15.75" customHeight="1" x14ac:dyDescent="0.25">
      <c r="A42" s="245" t="s">
        <v>1778</v>
      </c>
      <c r="B42" s="253" t="s">
        <v>1779</v>
      </c>
      <c r="C42" s="247" t="s">
        <v>326</v>
      </c>
      <c r="D42" s="248">
        <v>287</v>
      </c>
      <c r="E42" s="249" t="e">
        <f t="shared" si="6"/>
        <v>#REF!</v>
      </c>
      <c r="F42" s="250"/>
      <c r="G42" s="251" t="e">
        <f t="shared" si="7"/>
        <v>#REF!</v>
      </c>
      <c r="H42" s="242"/>
      <c r="I42" s="243"/>
      <c r="J42" s="243"/>
      <c r="K42" s="243"/>
      <c r="L42" s="243"/>
      <c r="M42" s="243"/>
      <c r="N42" s="243"/>
      <c r="O42" s="243"/>
      <c r="P42" s="243"/>
      <c r="Q42" s="243"/>
      <c r="R42" s="243"/>
      <c r="S42" s="243"/>
      <c r="T42" s="243"/>
      <c r="U42" s="243"/>
      <c r="V42" s="243"/>
      <c r="W42" s="244"/>
      <c r="X42" s="244"/>
      <c r="Y42" s="244"/>
      <c r="Z42" s="244"/>
    </row>
    <row r="43" spans="1:26" ht="15.75" customHeight="1" x14ac:dyDescent="0.25">
      <c r="A43" s="245" t="s">
        <v>1780</v>
      </c>
      <c r="B43" s="253" t="s">
        <v>1781</v>
      </c>
      <c r="C43" s="247" t="s">
        <v>326</v>
      </c>
      <c r="D43" s="248">
        <v>229</v>
      </c>
      <c r="E43" s="249" t="e">
        <f t="shared" si="6"/>
        <v>#REF!</v>
      </c>
      <c r="F43" s="250"/>
      <c r="G43" s="251" t="e">
        <f t="shared" si="7"/>
        <v>#REF!</v>
      </c>
      <c r="H43" s="242"/>
      <c r="I43" s="243"/>
      <c r="J43" s="243"/>
      <c r="K43" s="243"/>
      <c r="L43" s="243"/>
      <c r="M43" s="243"/>
      <c r="N43" s="243"/>
      <c r="O43" s="243"/>
      <c r="P43" s="243"/>
      <c r="Q43" s="243"/>
      <c r="R43" s="243"/>
      <c r="S43" s="243"/>
      <c r="T43" s="243"/>
      <c r="U43" s="243"/>
      <c r="V43" s="243"/>
      <c r="W43" s="244"/>
      <c r="X43" s="244"/>
      <c r="Y43" s="244"/>
      <c r="Z43" s="244"/>
    </row>
    <row r="44" spans="1:26" ht="15.75" customHeight="1" x14ac:dyDescent="0.25">
      <c r="A44" s="245" t="s">
        <v>1782</v>
      </c>
      <c r="B44" s="253" t="s">
        <v>1783</v>
      </c>
      <c r="C44" s="247" t="s">
        <v>326</v>
      </c>
      <c r="D44" s="248">
        <v>287</v>
      </c>
      <c r="E44" s="249" t="e">
        <f t="shared" si="6"/>
        <v>#REF!</v>
      </c>
      <c r="F44" s="250"/>
      <c r="G44" s="251" t="e">
        <f t="shared" si="7"/>
        <v>#REF!</v>
      </c>
      <c r="H44" s="242"/>
      <c r="I44" s="243"/>
      <c r="J44" s="243"/>
      <c r="K44" s="243"/>
      <c r="L44" s="243"/>
      <c r="M44" s="243"/>
      <c r="N44" s="243"/>
      <c r="O44" s="243"/>
      <c r="P44" s="243"/>
      <c r="Q44" s="243"/>
      <c r="R44" s="243"/>
      <c r="S44" s="243"/>
      <c r="T44" s="243"/>
      <c r="U44" s="243"/>
      <c r="V44" s="243"/>
      <c r="W44" s="244"/>
      <c r="X44" s="244"/>
      <c r="Y44" s="244"/>
      <c r="Z44" s="244"/>
    </row>
    <row r="45" spans="1:26" ht="15.75" customHeight="1" x14ac:dyDescent="0.25">
      <c r="A45" s="245" t="s">
        <v>1784</v>
      </c>
      <c r="B45" s="246" t="s">
        <v>1785</v>
      </c>
      <c r="C45" s="247" t="s">
        <v>326</v>
      </c>
      <c r="D45" s="248">
        <v>308</v>
      </c>
      <c r="E45" s="249" t="e">
        <f t="shared" si="6"/>
        <v>#REF!</v>
      </c>
      <c r="F45" s="250"/>
      <c r="G45" s="251" t="e">
        <f t="shared" si="7"/>
        <v>#REF!</v>
      </c>
      <c r="H45" s="242"/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4"/>
      <c r="X45" s="244"/>
      <c r="Y45" s="244"/>
      <c r="Z45" s="244"/>
    </row>
    <row r="46" spans="1:26" ht="15.75" customHeight="1" x14ac:dyDescent="0.25">
      <c r="A46" s="245" t="s">
        <v>1786</v>
      </c>
      <c r="B46" s="246" t="s">
        <v>1787</v>
      </c>
      <c r="C46" s="247" t="s">
        <v>326</v>
      </c>
      <c r="D46" s="248">
        <v>293</v>
      </c>
      <c r="E46" s="249" t="e">
        <f t="shared" si="6"/>
        <v>#REF!</v>
      </c>
      <c r="F46" s="250"/>
      <c r="G46" s="251" t="e">
        <f t="shared" si="7"/>
        <v>#REF!</v>
      </c>
      <c r="H46" s="242"/>
      <c r="I46" s="243"/>
      <c r="J46" s="243"/>
      <c r="K46" s="243"/>
      <c r="L46" s="243"/>
      <c r="M46" s="243"/>
      <c r="N46" s="243"/>
      <c r="O46" s="243"/>
      <c r="P46" s="243"/>
      <c r="Q46" s="243"/>
      <c r="R46" s="243"/>
      <c r="S46" s="243"/>
      <c r="T46" s="243"/>
      <c r="U46" s="243"/>
      <c r="V46" s="243"/>
      <c r="W46" s="244"/>
      <c r="X46" s="244"/>
      <c r="Y46" s="244"/>
      <c r="Z46" s="244"/>
    </row>
    <row r="47" spans="1:26" ht="15.75" customHeight="1" x14ac:dyDescent="0.25">
      <c r="A47" s="245" t="s">
        <v>1788</v>
      </c>
      <c r="B47" s="246" t="s">
        <v>1789</v>
      </c>
      <c r="C47" s="247" t="s">
        <v>326</v>
      </c>
      <c r="D47" s="248">
        <v>368</v>
      </c>
      <c r="E47" s="249" t="e">
        <f t="shared" si="6"/>
        <v>#REF!</v>
      </c>
      <c r="F47" s="250"/>
      <c r="G47" s="251" t="e">
        <f t="shared" si="7"/>
        <v>#REF!</v>
      </c>
      <c r="H47" s="242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4"/>
      <c r="X47" s="244"/>
      <c r="Y47" s="244"/>
      <c r="Z47" s="244"/>
    </row>
    <row r="48" spans="1:26" ht="15.75" customHeight="1" x14ac:dyDescent="0.25">
      <c r="A48" s="245" t="s">
        <v>1790</v>
      </c>
      <c r="B48" s="246" t="s">
        <v>1791</v>
      </c>
      <c r="C48" s="247" t="s">
        <v>326</v>
      </c>
      <c r="D48" s="248">
        <v>413</v>
      </c>
      <c r="E48" s="249" t="e">
        <f t="shared" si="6"/>
        <v>#REF!</v>
      </c>
      <c r="F48" s="250"/>
      <c r="G48" s="251" t="e">
        <f t="shared" si="7"/>
        <v>#REF!</v>
      </c>
      <c r="H48" s="242"/>
      <c r="I48" s="243"/>
      <c r="J48" s="243"/>
      <c r="K48" s="243"/>
      <c r="L48" s="243"/>
      <c r="M48" s="243"/>
      <c r="N48" s="243"/>
      <c r="O48" s="243"/>
      <c r="P48" s="243"/>
      <c r="Q48" s="243"/>
      <c r="R48" s="243"/>
      <c r="S48" s="243"/>
      <c r="T48" s="243"/>
      <c r="U48" s="243"/>
      <c r="V48" s="243"/>
      <c r="W48" s="244"/>
      <c r="X48" s="244"/>
      <c r="Y48" s="244"/>
      <c r="Z48" s="244"/>
    </row>
    <row r="49" spans="1:26" ht="15.75" customHeight="1" x14ac:dyDescent="0.25">
      <c r="A49" s="245" t="s">
        <v>1792</v>
      </c>
      <c r="B49" s="246" t="s">
        <v>1793</v>
      </c>
      <c r="C49" s="247" t="s">
        <v>326</v>
      </c>
      <c r="D49" s="248">
        <v>150</v>
      </c>
      <c r="E49" s="249" t="e">
        <f t="shared" si="6"/>
        <v>#REF!</v>
      </c>
      <c r="F49" s="250"/>
      <c r="G49" s="251" t="e">
        <f t="shared" si="7"/>
        <v>#REF!</v>
      </c>
      <c r="H49" s="242"/>
      <c r="I49" s="243"/>
      <c r="J49" s="243"/>
      <c r="K49" s="243"/>
      <c r="L49" s="243"/>
      <c r="M49" s="243"/>
      <c r="N49" s="243"/>
      <c r="O49" s="243"/>
      <c r="P49" s="243"/>
      <c r="Q49" s="243"/>
      <c r="R49" s="243"/>
      <c r="S49" s="243"/>
      <c r="T49" s="243"/>
      <c r="U49" s="243"/>
      <c r="V49" s="243"/>
      <c r="W49" s="244"/>
      <c r="X49" s="244"/>
      <c r="Y49" s="244"/>
      <c r="Z49" s="244"/>
    </row>
    <row r="50" spans="1:26" ht="15.75" customHeight="1" x14ac:dyDescent="0.25">
      <c r="A50" s="245" t="s">
        <v>1794</v>
      </c>
      <c r="B50" s="246" t="s">
        <v>1795</v>
      </c>
      <c r="C50" s="247" t="s">
        <v>326</v>
      </c>
      <c r="D50" s="248">
        <v>563</v>
      </c>
      <c r="E50" s="249" t="e">
        <f t="shared" si="6"/>
        <v>#REF!</v>
      </c>
      <c r="F50" s="250"/>
      <c r="G50" s="251" t="e">
        <f t="shared" si="7"/>
        <v>#REF!</v>
      </c>
      <c r="H50" s="242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4"/>
      <c r="X50" s="244"/>
      <c r="Y50" s="244"/>
      <c r="Z50" s="244"/>
    </row>
    <row r="51" spans="1:26" ht="15.75" customHeight="1" x14ac:dyDescent="0.25">
      <c r="A51" s="245" t="s">
        <v>1796</v>
      </c>
      <c r="B51" s="253" t="s">
        <v>1797</v>
      </c>
      <c r="C51" s="247" t="s">
        <v>1798</v>
      </c>
      <c r="D51" s="248">
        <v>59</v>
      </c>
      <c r="E51" s="249" t="e">
        <f t="shared" si="6"/>
        <v>#REF!</v>
      </c>
      <c r="F51" s="250"/>
      <c r="G51" s="251" t="e">
        <f t="shared" si="7"/>
        <v>#REF!</v>
      </c>
      <c r="H51" s="242"/>
      <c r="I51" s="243"/>
      <c r="J51" s="243"/>
      <c r="K51" s="243"/>
      <c r="L51" s="243"/>
      <c r="M51" s="243"/>
      <c r="N51" s="243"/>
      <c r="O51" s="243"/>
      <c r="P51" s="243"/>
      <c r="Q51" s="243"/>
      <c r="R51" s="243"/>
      <c r="S51" s="243"/>
      <c r="T51" s="243"/>
      <c r="U51" s="243"/>
      <c r="V51" s="243"/>
      <c r="W51" s="244"/>
      <c r="X51" s="244"/>
      <c r="Y51" s="244"/>
      <c r="Z51" s="244"/>
    </row>
    <row r="52" spans="1:26" ht="15.75" customHeight="1" x14ac:dyDescent="0.25">
      <c r="A52" s="245" t="s">
        <v>1799</v>
      </c>
      <c r="B52" s="253" t="s">
        <v>1800</v>
      </c>
      <c r="C52" s="247" t="s">
        <v>1798</v>
      </c>
      <c r="D52" s="248">
        <v>59</v>
      </c>
      <c r="E52" s="249" t="e">
        <f t="shared" si="6"/>
        <v>#REF!</v>
      </c>
      <c r="F52" s="250"/>
      <c r="G52" s="251" t="e">
        <f t="shared" si="7"/>
        <v>#REF!</v>
      </c>
      <c r="H52" s="242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4"/>
      <c r="X52" s="244"/>
      <c r="Y52" s="244"/>
      <c r="Z52" s="244"/>
    </row>
    <row r="53" spans="1:26" ht="15.75" customHeight="1" x14ac:dyDescent="0.25">
      <c r="A53" s="245" t="s">
        <v>1801</v>
      </c>
      <c r="B53" s="253" t="s">
        <v>1802</v>
      </c>
      <c r="C53" s="247" t="s">
        <v>1798</v>
      </c>
      <c r="D53" s="248">
        <v>74</v>
      </c>
      <c r="E53" s="249" t="e">
        <f t="shared" si="6"/>
        <v>#REF!</v>
      </c>
      <c r="F53" s="250"/>
      <c r="G53" s="251" t="e">
        <f t="shared" si="7"/>
        <v>#REF!</v>
      </c>
      <c r="H53" s="242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4"/>
      <c r="X53" s="244"/>
      <c r="Y53" s="244"/>
      <c r="Z53" s="244"/>
    </row>
    <row r="54" spans="1:26" ht="15.75" customHeight="1" x14ac:dyDescent="0.25">
      <c r="A54" s="245" t="s">
        <v>1803</v>
      </c>
      <c r="B54" s="253" t="s">
        <v>1804</v>
      </c>
      <c r="C54" s="247" t="s">
        <v>1798</v>
      </c>
      <c r="D54" s="248">
        <v>89</v>
      </c>
      <c r="E54" s="249" t="e">
        <f t="shared" si="6"/>
        <v>#REF!</v>
      </c>
      <c r="F54" s="250"/>
      <c r="G54" s="251" t="e">
        <f t="shared" si="7"/>
        <v>#REF!</v>
      </c>
      <c r="H54" s="242"/>
      <c r="I54" s="243"/>
      <c r="J54" s="243"/>
      <c r="K54" s="243"/>
      <c r="L54" s="243"/>
      <c r="M54" s="243"/>
      <c r="N54" s="243"/>
      <c r="O54" s="243"/>
      <c r="P54" s="243"/>
      <c r="Q54" s="243"/>
      <c r="R54" s="243"/>
      <c r="S54" s="243"/>
      <c r="T54" s="243"/>
      <c r="U54" s="243"/>
      <c r="V54" s="243"/>
      <c r="W54" s="244"/>
      <c r="X54" s="244"/>
      <c r="Y54" s="244"/>
      <c r="Z54" s="244"/>
    </row>
    <row r="55" spans="1:26" ht="15.75" customHeight="1" x14ac:dyDescent="0.25">
      <c r="A55" s="245" t="s">
        <v>1805</v>
      </c>
      <c r="B55" s="253" t="s">
        <v>1806</v>
      </c>
      <c r="C55" s="247" t="s">
        <v>326</v>
      </c>
      <c r="D55" s="248">
        <v>61</v>
      </c>
      <c r="E55" s="249" t="e">
        <f t="shared" si="6"/>
        <v>#REF!</v>
      </c>
      <c r="F55" s="250"/>
      <c r="G55" s="251" t="e">
        <f t="shared" si="7"/>
        <v>#REF!</v>
      </c>
      <c r="H55" s="242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4"/>
      <c r="X55" s="244"/>
      <c r="Y55" s="244"/>
      <c r="Z55" s="244"/>
    </row>
    <row r="56" spans="1:26" ht="15.75" customHeight="1" x14ac:dyDescent="0.25">
      <c r="A56" s="245" t="s">
        <v>1807</v>
      </c>
      <c r="B56" s="276" t="s">
        <v>1808</v>
      </c>
      <c r="C56" s="247" t="s">
        <v>326</v>
      </c>
      <c r="D56" s="248">
        <v>74</v>
      </c>
      <c r="E56" s="249" t="e">
        <f t="shared" si="6"/>
        <v>#REF!</v>
      </c>
      <c r="F56" s="277"/>
      <c r="G56" s="251" t="e">
        <f t="shared" si="7"/>
        <v>#REF!</v>
      </c>
      <c r="H56" s="242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4"/>
      <c r="X56" s="244"/>
      <c r="Y56" s="244"/>
      <c r="Z56" s="244"/>
    </row>
    <row r="57" spans="1:26" ht="15.75" customHeight="1" x14ac:dyDescent="0.25">
      <c r="A57" s="245" t="s">
        <v>1809</v>
      </c>
      <c r="B57" s="253" t="s">
        <v>1810</v>
      </c>
      <c r="C57" s="247" t="s">
        <v>1811</v>
      </c>
      <c r="D57" s="248">
        <v>41</v>
      </c>
      <c r="E57" s="249" t="e">
        <f t="shared" si="6"/>
        <v>#REF!</v>
      </c>
      <c r="F57" s="250"/>
      <c r="G57" s="251" t="e">
        <f t="shared" si="7"/>
        <v>#REF!</v>
      </c>
      <c r="H57" s="242"/>
      <c r="I57" s="243"/>
      <c r="J57" s="243"/>
      <c r="K57" s="243"/>
      <c r="L57" s="243"/>
      <c r="M57" s="243"/>
      <c r="N57" s="243"/>
      <c r="O57" s="243"/>
      <c r="P57" s="243"/>
      <c r="Q57" s="243"/>
      <c r="R57" s="243"/>
      <c r="S57" s="243"/>
      <c r="T57" s="243"/>
      <c r="U57" s="243"/>
      <c r="V57" s="243"/>
      <c r="W57" s="244"/>
      <c r="X57" s="244"/>
      <c r="Y57" s="244"/>
      <c r="Z57" s="244"/>
    </row>
    <row r="58" spans="1:26" ht="15.75" customHeight="1" x14ac:dyDescent="0.25">
      <c r="A58" s="245" t="s">
        <v>1812</v>
      </c>
      <c r="B58" s="253" t="s">
        <v>1813</v>
      </c>
      <c r="C58" s="247" t="s">
        <v>326</v>
      </c>
      <c r="D58" s="248">
        <v>72</v>
      </c>
      <c r="E58" s="249" t="e">
        <f t="shared" si="6"/>
        <v>#REF!</v>
      </c>
      <c r="F58" s="250"/>
      <c r="G58" s="251" t="e">
        <f t="shared" si="7"/>
        <v>#REF!</v>
      </c>
      <c r="H58" s="242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43"/>
      <c r="T58" s="243"/>
      <c r="U58" s="243"/>
      <c r="V58" s="243"/>
      <c r="W58" s="244"/>
      <c r="X58" s="244"/>
      <c r="Y58" s="244"/>
      <c r="Z58" s="244"/>
    </row>
    <row r="59" spans="1:26" ht="15.75" customHeight="1" x14ac:dyDescent="0.25">
      <c r="A59" s="245" t="s">
        <v>1814</v>
      </c>
      <c r="B59" s="246" t="s">
        <v>1815</v>
      </c>
      <c r="C59" s="247" t="s">
        <v>326</v>
      </c>
      <c r="D59" s="248">
        <v>149</v>
      </c>
      <c r="E59" s="249" t="e">
        <f t="shared" si="6"/>
        <v>#REF!</v>
      </c>
      <c r="F59" s="250"/>
      <c r="G59" s="251" t="e">
        <f t="shared" si="7"/>
        <v>#REF!</v>
      </c>
      <c r="H59" s="242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4"/>
      <c r="X59" s="244"/>
      <c r="Y59" s="244"/>
      <c r="Z59" s="244"/>
    </row>
    <row r="60" spans="1:26" ht="15.75" customHeight="1" x14ac:dyDescent="0.25">
      <c r="A60" s="245" t="s">
        <v>1816</v>
      </c>
      <c r="B60" s="246" t="s">
        <v>1817</v>
      </c>
      <c r="C60" s="247" t="s">
        <v>326</v>
      </c>
      <c r="D60" s="248">
        <v>209</v>
      </c>
      <c r="E60" s="249" t="e">
        <f t="shared" si="6"/>
        <v>#REF!</v>
      </c>
      <c r="F60" s="250"/>
      <c r="G60" s="251" t="e">
        <f t="shared" si="7"/>
        <v>#REF!</v>
      </c>
      <c r="H60" s="242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  <c r="U60" s="243"/>
      <c r="V60" s="243"/>
      <c r="W60" s="244"/>
      <c r="X60" s="244"/>
      <c r="Y60" s="244"/>
      <c r="Z60" s="244"/>
    </row>
    <row r="61" spans="1:26" ht="15.75" customHeight="1" x14ac:dyDescent="0.25">
      <c r="A61" s="245" t="s">
        <v>1818</v>
      </c>
      <c r="B61" s="246" t="s">
        <v>1819</v>
      </c>
      <c r="C61" s="247" t="s">
        <v>326</v>
      </c>
      <c r="D61" s="248">
        <v>263</v>
      </c>
      <c r="E61" s="249" t="e">
        <f t="shared" si="6"/>
        <v>#REF!</v>
      </c>
      <c r="F61" s="250"/>
      <c r="G61" s="251" t="e">
        <f t="shared" si="7"/>
        <v>#REF!</v>
      </c>
      <c r="H61" s="242"/>
      <c r="I61" s="243"/>
      <c r="J61" s="243"/>
      <c r="K61" s="243"/>
      <c r="L61" s="243"/>
      <c r="M61" s="243"/>
      <c r="N61" s="243"/>
      <c r="O61" s="243"/>
      <c r="P61" s="243"/>
      <c r="Q61" s="243"/>
      <c r="R61" s="243"/>
      <c r="S61" s="243"/>
      <c r="T61" s="243"/>
      <c r="U61" s="243"/>
      <c r="V61" s="243"/>
      <c r="W61" s="244"/>
      <c r="X61" s="244"/>
      <c r="Y61" s="244"/>
      <c r="Z61" s="244"/>
    </row>
    <row r="62" spans="1:26" ht="15.75" customHeight="1" x14ac:dyDescent="0.25">
      <c r="A62" s="254"/>
      <c r="B62" s="255" t="s">
        <v>1820</v>
      </c>
      <c r="C62" s="256"/>
      <c r="D62" s="257"/>
      <c r="E62" s="257"/>
      <c r="F62" s="258"/>
      <c r="G62" s="257" t="s">
        <v>8</v>
      </c>
      <c r="H62" s="242"/>
      <c r="I62" s="243"/>
      <c r="J62" s="243"/>
      <c r="K62" s="243"/>
      <c r="L62" s="259"/>
      <c r="M62" s="260"/>
      <c r="N62" s="261"/>
      <c r="O62" s="261" t="e">
        <f>ROUND(N62*$L$2,-0.1)</f>
        <v>#REF!</v>
      </c>
      <c r="P62" s="262"/>
      <c r="Q62" s="263"/>
      <c r="R62" s="243"/>
      <c r="S62" s="243"/>
      <c r="T62" s="243"/>
      <c r="U62" s="243"/>
      <c r="V62" s="243"/>
      <c r="W62" s="244"/>
      <c r="X62" s="244"/>
      <c r="Y62" s="244"/>
      <c r="Z62" s="244"/>
    </row>
    <row r="63" spans="1:26" ht="15.75" customHeight="1" x14ac:dyDescent="0.25">
      <c r="A63" s="245" t="s">
        <v>1821</v>
      </c>
      <c r="B63" s="269" t="s">
        <v>1822</v>
      </c>
      <c r="C63" s="278" t="s">
        <v>326</v>
      </c>
      <c r="D63" s="248">
        <v>234</v>
      </c>
      <c r="E63" s="249" t="e">
        <f t="shared" ref="E63:E77" si="8">ROUND(D63*$L$2,-0.1)</f>
        <v>#REF!</v>
      </c>
      <c r="F63" s="250"/>
      <c r="G63" s="251" t="e">
        <f t="shared" ref="G63:G77" si="9">E63*F63</f>
        <v>#REF!</v>
      </c>
      <c r="H63" s="242"/>
      <c r="I63" s="243"/>
      <c r="J63" s="243"/>
      <c r="K63" s="243"/>
      <c r="L63" s="243"/>
      <c r="M63" s="243"/>
      <c r="N63" s="243"/>
      <c r="O63" s="243"/>
      <c r="P63" s="243"/>
      <c r="Q63" s="243"/>
      <c r="R63" s="243"/>
      <c r="S63" s="243"/>
      <c r="T63" s="243"/>
      <c r="U63" s="243"/>
      <c r="V63" s="243"/>
      <c r="W63" s="244"/>
      <c r="X63" s="244"/>
      <c r="Y63" s="244"/>
      <c r="Z63" s="244"/>
    </row>
    <row r="64" spans="1:26" ht="15.75" customHeight="1" x14ac:dyDescent="0.25">
      <c r="A64" s="245" t="s">
        <v>1823</v>
      </c>
      <c r="B64" s="276" t="s">
        <v>1824</v>
      </c>
      <c r="C64" s="278" t="s">
        <v>326</v>
      </c>
      <c r="D64" s="248">
        <v>97</v>
      </c>
      <c r="E64" s="249" t="e">
        <f t="shared" si="8"/>
        <v>#REF!</v>
      </c>
      <c r="F64" s="277"/>
      <c r="G64" s="251" t="e">
        <f t="shared" si="9"/>
        <v>#REF!</v>
      </c>
      <c r="H64" s="242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4"/>
      <c r="X64" s="244"/>
      <c r="Y64" s="244"/>
      <c r="Z64" s="244"/>
    </row>
    <row r="65" spans="1:26" ht="15.75" customHeight="1" x14ac:dyDescent="0.25">
      <c r="A65" s="245" t="s">
        <v>1825</v>
      </c>
      <c r="B65" s="276" t="s">
        <v>1808</v>
      </c>
      <c r="C65" s="278" t="s">
        <v>326</v>
      </c>
      <c r="D65" s="248">
        <v>74</v>
      </c>
      <c r="E65" s="249" t="e">
        <f t="shared" si="8"/>
        <v>#REF!</v>
      </c>
      <c r="F65" s="277"/>
      <c r="G65" s="251" t="e">
        <f t="shared" si="9"/>
        <v>#REF!</v>
      </c>
      <c r="H65" s="242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4"/>
      <c r="X65" s="244"/>
      <c r="Y65" s="244"/>
      <c r="Z65" s="244"/>
    </row>
    <row r="66" spans="1:26" ht="15.75" customHeight="1" x14ac:dyDescent="0.25">
      <c r="A66" s="245" t="s">
        <v>1826</v>
      </c>
      <c r="B66" s="276" t="s">
        <v>1806</v>
      </c>
      <c r="C66" s="278" t="s">
        <v>326</v>
      </c>
      <c r="D66" s="248">
        <v>61</v>
      </c>
      <c r="E66" s="249" t="e">
        <f t="shared" si="8"/>
        <v>#REF!</v>
      </c>
      <c r="F66" s="279"/>
      <c r="G66" s="251" t="e">
        <f t="shared" si="9"/>
        <v>#REF!</v>
      </c>
      <c r="H66" s="242"/>
      <c r="I66" s="243"/>
      <c r="J66" s="243"/>
      <c r="K66" s="243"/>
      <c r="L66" s="243"/>
      <c r="M66" s="243"/>
      <c r="N66" s="243"/>
      <c r="O66" s="243"/>
      <c r="P66" s="243"/>
      <c r="Q66" s="243"/>
      <c r="R66" s="243"/>
      <c r="S66" s="243"/>
      <c r="T66" s="243"/>
      <c r="U66" s="243"/>
      <c r="V66" s="243"/>
      <c r="W66" s="244"/>
      <c r="X66" s="244"/>
      <c r="Y66" s="244"/>
      <c r="Z66" s="244"/>
    </row>
    <row r="67" spans="1:26" ht="15.75" customHeight="1" x14ac:dyDescent="0.25">
      <c r="A67" s="245" t="s">
        <v>1827</v>
      </c>
      <c r="B67" s="269" t="s">
        <v>1828</v>
      </c>
      <c r="C67" s="278" t="s">
        <v>326</v>
      </c>
      <c r="D67" s="248">
        <v>10</v>
      </c>
      <c r="E67" s="249" t="e">
        <f t="shared" si="8"/>
        <v>#REF!</v>
      </c>
      <c r="F67" s="279"/>
      <c r="G67" s="251" t="e">
        <f t="shared" si="9"/>
        <v>#REF!</v>
      </c>
      <c r="H67" s="242"/>
      <c r="I67" s="243"/>
      <c r="J67" s="243"/>
      <c r="K67" s="243"/>
      <c r="L67" s="243"/>
      <c r="M67" s="243"/>
      <c r="N67" s="243"/>
      <c r="O67" s="243"/>
      <c r="P67" s="243"/>
      <c r="Q67" s="243"/>
      <c r="R67" s="243"/>
      <c r="S67" s="243"/>
      <c r="T67" s="243"/>
      <c r="U67" s="243"/>
      <c r="V67" s="243"/>
      <c r="W67" s="244"/>
      <c r="X67" s="244"/>
      <c r="Y67" s="244"/>
      <c r="Z67" s="244"/>
    </row>
    <row r="68" spans="1:26" ht="15.75" customHeight="1" x14ac:dyDescent="0.25">
      <c r="A68" s="245" t="s">
        <v>1829</v>
      </c>
      <c r="B68" s="276" t="s">
        <v>1830</v>
      </c>
      <c r="C68" s="278" t="s">
        <v>326</v>
      </c>
      <c r="D68" s="248">
        <v>269</v>
      </c>
      <c r="E68" s="249" t="e">
        <f t="shared" si="8"/>
        <v>#REF!</v>
      </c>
      <c r="F68" s="279"/>
      <c r="G68" s="251" t="e">
        <f t="shared" si="9"/>
        <v>#REF!</v>
      </c>
      <c r="H68" s="242"/>
      <c r="I68" s="243"/>
      <c r="J68" s="243"/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4"/>
      <c r="X68" s="244"/>
      <c r="Y68" s="244"/>
      <c r="Z68" s="244"/>
    </row>
    <row r="69" spans="1:26" ht="15.75" customHeight="1" x14ac:dyDescent="0.25">
      <c r="A69" s="245" t="s">
        <v>1831</v>
      </c>
      <c r="B69" s="276" t="s">
        <v>1832</v>
      </c>
      <c r="C69" s="278" t="s">
        <v>326</v>
      </c>
      <c r="D69" s="248">
        <v>292</v>
      </c>
      <c r="E69" s="249" t="e">
        <f t="shared" si="8"/>
        <v>#REF!</v>
      </c>
      <c r="F69" s="279"/>
      <c r="G69" s="251" t="e">
        <f t="shared" si="9"/>
        <v>#REF!</v>
      </c>
      <c r="H69" s="242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4"/>
      <c r="X69" s="244"/>
      <c r="Y69" s="244"/>
      <c r="Z69" s="244"/>
    </row>
    <row r="70" spans="1:26" ht="15.75" customHeight="1" x14ac:dyDescent="0.25">
      <c r="A70" s="245" t="s">
        <v>1833</v>
      </c>
      <c r="B70" s="280" t="s">
        <v>1834</v>
      </c>
      <c r="C70" s="278" t="s">
        <v>326</v>
      </c>
      <c r="D70" s="248">
        <v>134</v>
      </c>
      <c r="E70" s="249" t="e">
        <f t="shared" si="8"/>
        <v>#REF!</v>
      </c>
      <c r="F70" s="279"/>
      <c r="G70" s="251" t="e">
        <f t="shared" si="9"/>
        <v>#REF!</v>
      </c>
      <c r="H70" s="242"/>
      <c r="I70" s="243"/>
      <c r="J70" s="243"/>
      <c r="K70" s="243"/>
      <c r="L70" s="243"/>
      <c r="M70" s="243"/>
      <c r="N70" s="243"/>
      <c r="O70" s="243"/>
      <c r="P70" s="243"/>
      <c r="Q70" s="243"/>
      <c r="R70" s="243"/>
      <c r="S70" s="243"/>
      <c r="T70" s="243"/>
      <c r="U70" s="243"/>
      <c r="V70" s="243"/>
      <c r="W70" s="244"/>
      <c r="X70" s="244"/>
      <c r="Y70" s="244"/>
      <c r="Z70" s="244"/>
    </row>
    <row r="71" spans="1:26" ht="15.75" customHeight="1" x14ac:dyDescent="0.25">
      <c r="A71" s="245" t="s">
        <v>1835</v>
      </c>
      <c r="B71" s="276" t="s">
        <v>1810</v>
      </c>
      <c r="C71" s="278" t="s">
        <v>1811</v>
      </c>
      <c r="D71" s="248">
        <v>41</v>
      </c>
      <c r="E71" s="249" t="e">
        <f t="shared" si="8"/>
        <v>#REF!</v>
      </c>
      <c r="F71" s="279"/>
      <c r="G71" s="251" t="e">
        <f t="shared" si="9"/>
        <v>#REF!</v>
      </c>
      <c r="H71" s="242"/>
      <c r="I71" s="243"/>
      <c r="J71" s="243"/>
      <c r="K71" s="243"/>
      <c r="L71" s="243"/>
      <c r="M71" s="243"/>
      <c r="N71" s="243"/>
      <c r="O71" s="243"/>
      <c r="P71" s="243"/>
      <c r="Q71" s="243"/>
      <c r="R71" s="243"/>
      <c r="S71" s="243"/>
      <c r="T71" s="243"/>
      <c r="U71" s="243"/>
      <c r="V71" s="243"/>
      <c r="W71" s="244"/>
      <c r="X71" s="244"/>
      <c r="Y71" s="244"/>
      <c r="Z71" s="244"/>
    </row>
    <row r="72" spans="1:26" ht="15.75" customHeight="1" x14ac:dyDescent="0.25">
      <c r="A72" s="245" t="s">
        <v>1836</v>
      </c>
      <c r="B72" s="276" t="s">
        <v>1837</v>
      </c>
      <c r="C72" s="278" t="s">
        <v>1811</v>
      </c>
      <c r="D72" s="248">
        <v>41</v>
      </c>
      <c r="E72" s="249" t="e">
        <f t="shared" si="8"/>
        <v>#REF!</v>
      </c>
      <c r="F72" s="279"/>
      <c r="G72" s="251" t="e">
        <f t="shared" si="9"/>
        <v>#REF!</v>
      </c>
      <c r="H72" s="242"/>
      <c r="I72" s="243"/>
      <c r="J72" s="243"/>
      <c r="K72" s="243"/>
      <c r="L72" s="243"/>
      <c r="M72" s="243"/>
      <c r="N72" s="243"/>
      <c r="O72" s="243"/>
      <c r="P72" s="243"/>
      <c r="Q72" s="243"/>
      <c r="R72" s="243"/>
      <c r="S72" s="243"/>
      <c r="T72" s="243"/>
      <c r="U72" s="243"/>
      <c r="V72" s="243"/>
      <c r="W72" s="244"/>
      <c r="X72" s="244"/>
      <c r="Y72" s="244"/>
      <c r="Z72" s="244"/>
    </row>
    <row r="73" spans="1:26" ht="15.75" customHeight="1" x14ac:dyDescent="0.25">
      <c r="A73" s="245" t="s">
        <v>1838</v>
      </c>
      <c r="B73" s="276" t="s">
        <v>1813</v>
      </c>
      <c r="C73" s="278" t="s">
        <v>326</v>
      </c>
      <c r="D73" s="248">
        <v>72</v>
      </c>
      <c r="E73" s="249" t="e">
        <f t="shared" si="8"/>
        <v>#REF!</v>
      </c>
      <c r="F73" s="279"/>
      <c r="G73" s="251" t="e">
        <f t="shared" si="9"/>
        <v>#REF!</v>
      </c>
      <c r="H73" s="242"/>
      <c r="I73" s="243"/>
      <c r="J73" s="243"/>
      <c r="K73" s="243"/>
      <c r="L73" s="243"/>
      <c r="M73" s="243"/>
      <c r="N73" s="243"/>
      <c r="O73" s="243"/>
      <c r="P73" s="243"/>
      <c r="Q73" s="243"/>
      <c r="R73" s="243"/>
      <c r="S73" s="243"/>
      <c r="T73" s="243"/>
      <c r="U73" s="243"/>
      <c r="V73" s="243"/>
      <c r="W73" s="244"/>
      <c r="X73" s="244"/>
      <c r="Y73" s="244"/>
      <c r="Z73" s="244"/>
    </row>
    <row r="74" spans="1:26" ht="15.75" customHeight="1" x14ac:dyDescent="0.25">
      <c r="A74" s="245" t="s">
        <v>1839</v>
      </c>
      <c r="B74" s="269" t="s">
        <v>1840</v>
      </c>
      <c r="C74" s="278" t="s">
        <v>1811</v>
      </c>
      <c r="D74" s="248">
        <v>68</v>
      </c>
      <c r="E74" s="249" t="e">
        <f t="shared" si="8"/>
        <v>#REF!</v>
      </c>
      <c r="F74" s="279"/>
      <c r="G74" s="251" t="e">
        <f t="shared" si="9"/>
        <v>#REF!</v>
      </c>
      <c r="H74" s="242"/>
      <c r="I74" s="243"/>
      <c r="J74" s="243"/>
      <c r="K74" s="243"/>
      <c r="L74" s="243"/>
      <c r="M74" s="243"/>
      <c r="N74" s="243"/>
      <c r="O74" s="243"/>
      <c r="P74" s="243"/>
      <c r="Q74" s="243"/>
      <c r="R74" s="243"/>
      <c r="S74" s="243"/>
      <c r="T74" s="243"/>
      <c r="U74" s="243"/>
      <c r="V74" s="243"/>
      <c r="W74" s="244"/>
      <c r="X74" s="244"/>
      <c r="Y74" s="244"/>
      <c r="Z74" s="244"/>
    </row>
    <row r="75" spans="1:26" ht="15.75" customHeight="1" x14ac:dyDescent="0.25">
      <c r="A75" s="245" t="s">
        <v>1841</v>
      </c>
      <c r="B75" s="269" t="s">
        <v>1842</v>
      </c>
      <c r="C75" s="278" t="s">
        <v>326</v>
      </c>
      <c r="D75" s="248">
        <v>300</v>
      </c>
      <c r="E75" s="249" t="e">
        <f t="shared" si="8"/>
        <v>#REF!</v>
      </c>
      <c r="F75" s="279"/>
      <c r="G75" s="251" t="e">
        <f t="shared" si="9"/>
        <v>#REF!</v>
      </c>
      <c r="H75" s="242"/>
      <c r="I75" s="243"/>
      <c r="J75" s="243"/>
      <c r="K75" s="243"/>
      <c r="L75" s="243"/>
      <c r="M75" s="243"/>
      <c r="N75" s="243"/>
      <c r="O75" s="243"/>
      <c r="P75" s="243"/>
      <c r="Q75" s="243"/>
      <c r="R75" s="243"/>
      <c r="S75" s="243"/>
      <c r="T75" s="243"/>
      <c r="U75" s="243"/>
      <c r="V75" s="243"/>
      <c r="W75" s="244"/>
      <c r="X75" s="244"/>
      <c r="Y75" s="244"/>
      <c r="Z75" s="244"/>
    </row>
    <row r="76" spans="1:26" ht="15.75" customHeight="1" x14ac:dyDescent="0.25">
      <c r="A76" s="245" t="s">
        <v>1843</v>
      </c>
      <c r="B76" s="281" t="s">
        <v>1844</v>
      </c>
      <c r="C76" s="247" t="s">
        <v>326</v>
      </c>
      <c r="D76" s="248">
        <v>113</v>
      </c>
      <c r="E76" s="249" t="e">
        <f t="shared" si="8"/>
        <v>#REF!</v>
      </c>
      <c r="F76" s="279"/>
      <c r="G76" s="251" t="e">
        <f t="shared" si="9"/>
        <v>#REF!</v>
      </c>
      <c r="H76" s="242"/>
      <c r="I76" s="243"/>
      <c r="J76" s="243"/>
      <c r="K76" s="243"/>
      <c r="L76" s="243"/>
      <c r="M76" s="243"/>
      <c r="N76" s="243"/>
      <c r="O76" s="243"/>
      <c r="P76" s="243"/>
      <c r="Q76" s="243"/>
      <c r="R76" s="243"/>
      <c r="S76" s="243"/>
      <c r="T76" s="243"/>
      <c r="U76" s="243"/>
      <c r="V76" s="243"/>
      <c r="W76" s="244"/>
      <c r="X76" s="244"/>
      <c r="Y76" s="244"/>
      <c r="Z76" s="244"/>
    </row>
    <row r="77" spans="1:26" ht="15.75" customHeight="1" x14ac:dyDescent="0.25">
      <c r="A77" s="245" t="s">
        <v>1845</v>
      </c>
      <c r="B77" s="253" t="s">
        <v>1846</v>
      </c>
      <c r="C77" s="247" t="s">
        <v>326</v>
      </c>
      <c r="D77" s="282">
        <v>450</v>
      </c>
      <c r="E77" s="249" t="e">
        <f t="shared" si="8"/>
        <v>#REF!</v>
      </c>
      <c r="F77" s="279"/>
      <c r="G77" s="251" t="e">
        <f t="shared" si="9"/>
        <v>#REF!</v>
      </c>
      <c r="H77" s="242"/>
      <c r="I77" s="243"/>
      <c r="J77" s="243"/>
      <c r="K77" s="243"/>
      <c r="L77" s="243"/>
      <c r="M77" s="243"/>
      <c r="N77" s="243"/>
      <c r="O77" s="243"/>
      <c r="P77" s="243"/>
      <c r="Q77" s="243"/>
      <c r="R77" s="243"/>
      <c r="S77" s="243"/>
      <c r="T77" s="243"/>
      <c r="U77" s="243"/>
      <c r="V77" s="243"/>
      <c r="W77" s="244"/>
      <c r="X77" s="244"/>
      <c r="Y77" s="244"/>
      <c r="Z77" s="244"/>
    </row>
    <row r="78" spans="1:26" ht="15.75" customHeight="1" x14ac:dyDescent="0.25">
      <c r="A78" s="254"/>
      <c r="B78" s="255" t="s">
        <v>1847</v>
      </c>
      <c r="C78" s="256"/>
      <c r="D78" s="257"/>
      <c r="E78" s="257"/>
      <c r="F78" s="258"/>
      <c r="G78" s="257" t="s">
        <v>8</v>
      </c>
      <c r="H78" s="242"/>
      <c r="I78" s="243"/>
      <c r="J78" s="243"/>
      <c r="K78" s="243"/>
      <c r="L78" s="259"/>
      <c r="M78" s="283"/>
      <c r="N78" s="266"/>
      <c r="O78" s="261" t="e">
        <f>ROUND(N78*$L$2,-0.1)</f>
        <v>#REF!</v>
      </c>
      <c r="P78" s="262"/>
      <c r="Q78" s="284"/>
      <c r="R78" s="243"/>
      <c r="S78" s="243"/>
      <c r="T78" s="243"/>
      <c r="U78" s="243"/>
      <c r="V78" s="243"/>
      <c r="W78" s="244"/>
      <c r="X78" s="244"/>
      <c r="Y78" s="244"/>
      <c r="Z78" s="244"/>
    </row>
    <row r="79" spans="1:26" ht="15.75" customHeight="1" x14ac:dyDescent="0.25">
      <c r="A79" s="245" t="s">
        <v>1848</v>
      </c>
      <c r="B79" s="269" t="s">
        <v>1849</v>
      </c>
      <c r="C79" s="278" t="s">
        <v>326</v>
      </c>
      <c r="D79" s="285">
        <v>413</v>
      </c>
      <c r="E79" s="286" t="e">
        <f t="shared" ref="E79:E106" si="10">ROUND(D79*$L$2,-0.1)</f>
        <v>#REF!</v>
      </c>
      <c r="F79" s="250"/>
      <c r="G79" s="287" t="e">
        <f t="shared" ref="G79:G106" si="11">E79*F79</f>
        <v>#REF!</v>
      </c>
      <c r="H79" s="242"/>
      <c r="I79" s="243"/>
      <c r="J79" s="243"/>
      <c r="K79" s="243"/>
      <c r="L79" s="243"/>
      <c r="M79" s="243"/>
      <c r="N79" s="243"/>
      <c r="O79" s="243"/>
      <c r="P79" s="243"/>
      <c r="Q79" s="243"/>
      <c r="R79" s="243"/>
      <c r="S79" s="243"/>
      <c r="T79" s="243"/>
      <c r="U79" s="243"/>
      <c r="V79" s="243"/>
      <c r="W79" s="244"/>
      <c r="X79" s="244"/>
      <c r="Y79" s="244"/>
      <c r="Z79" s="244"/>
    </row>
    <row r="80" spans="1:26" ht="15.75" customHeight="1" x14ac:dyDescent="0.25">
      <c r="A80" s="245" t="s">
        <v>1850</v>
      </c>
      <c r="B80" s="269" t="s">
        <v>1851</v>
      </c>
      <c r="C80" s="278" t="s">
        <v>326</v>
      </c>
      <c r="D80" s="248">
        <v>135</v>
      </c>
      <c r="E80" s="249" t="e">
        <f t="shared" si="10"/>
        <v>#REF!</v>
      </c>
      <c r="F80" s="250"/>
      <c r="G80" s="251" t="e">
        <f t="shared" si="11"/>
        <v>#REF!</v>
      </c>
      <c r="H80" s="242"/>
      <c r="I80" s="243"/>
      <c r="J80" s="243"/>
      <c r="K80" s="243"/>
      <c r="L80" s="243"/>
      <c r="M80" s="243"/>
      <c r="N80" s="243"/>
      <c r="O80" s="243"/>
      <c r="P80" s="243"/>
      <c r="Q80" s="243"/>
      <c r="R80" s="243"/>
      <c r="S80" s="243"/>
      <c r="T80" s="243"/>
      <c r="U80" s="243"/>
      <c r="V80" s="243"/>
      <c r="W80" s="244"/>
      <c r="X80" s="244"/>
      <c r="Y80" s="244"/>
      <c r="Z80" s="244"/>
    </row>
    <row r="81" spans="1:26" ht="15.75" customHeight="1" x14ac:dyDescent="0.25">
      <c r="A81" s="245" t="s">
        <v>1852</v>
      </c>
      <c r="B81" s="269" t="s">
        <v>1853</v>
      </c>
      <c r="C81" s="278" t="s">
        <v>326</v>
      </c>
      <c r="D81" s="248">
        <v>150</v>
      </c>
      <c r="E81" s="249" t="e">
        <f t="shared" si="10"/>
        <v>#REF!</v>
      </c>
      <c r="F81" s="250"/>
      <c r="G81" s="251" t="e">
        <f t="shared" si="11"/>
        <v>#REF!</v>
      </c>
      <c r="H81" s="242"/>
      <c r="I81" s="243"/>
      <c r="J81" s="243"/>
      <c r="K81" s="243"/>
      <c r="L81" s="243"/>
      <c r="M81" s="243"/>
      <c r="N81" s="243"/>
      <c r="O81" s="243"/>
      <c r="P81" s="243"/>
      <c r="Q81" s="243"/>
      <c r="R81" s="243"/>
      <c r="S81" s="243"/>
      <c r="T81" s="243"/>
      <c r="U81" s="243"/>
      <c r="V81" s="243"/>
      <c r="W81" s="244"/>
      <c r="X81" s="244"/>
      <c r="Y81" s="244"/>
      <c r="Z81" s="244"/>
    </row>
    <row r="82" spans="1:26" ht="15.75" customHeight="1" x14ac:dyDescent="0.25">
      <c r="A82" s="245" t="s">
        <v>1854</v>
      </c>
      <c r="B82" s="269" t="s">
        <v>1855</v>
      </c>
      <c r="C82" s="278" t="s">
        <v>326</v>
      </c>
      <c r="D82" s="248">
        <v>225</v>
      </c>
      <c r="E82" s="249" t="e">
        <f t="shared" si="10"/>
        <v>#REF!</v>
      </c>
      <c r="F82" s="250"/>
      <c r="G82" s="251" t="e">
        <f t="shared" si="11"/>
        <v>#REF!</v>
      </c>
      <c r="H82" s="242"/>
      <c r="I82" s="243"/>
      <c r="J82" s="243"/>
      <c r="K82" s="243"/>
      <c r="L82" s="243"/>
      <c r="M82" s="243"/>
      <c r="N82" s="243"/>
      <c r="O82" s="243"/>
      <c r="P82" s="243"/>
      <c r="Q82" s="243"/>
      <c r="R82" s="243"/>
      <c r="S82" s="243"/>
      <c r="T82" s="243"/>
      <c r="U82" s="243"/>
      <c r="V82" s="243"/>
      <c r="W82" s="244"/>
      <c r="X82" s="244"/>
      <c r="Y82" s="244"/>
      <c r="Z82" s="244"/>
    </row>
    <row r="83" spans="1:26" ht="15.75" customHeight="1" x14ac:dyDescent="0.25">
      <c r="A83" s="245" t="s">
        <v>1856</v>
      </c>
      <c r="B83" s="269" t="s">
        <v>1857</v>
      </c>
      <c r="C83" s="278" t="s">
        <v>326</v>
      </c>
      <c r="D83" s="248">
        <v>300</v>
      </c>
      <c r="E83" s="249" t="e">
        <f t="shared" si="10"/>
        <v>#REF!</v>
      </c>
      <c r="F83" s="250"/>
      <c r="G83" s="251" t="e">
        <f t="shared" si="11"/>
        <v>#REF!</v>
      </c>
      <c r="H83" s="242"/>
      <c r="I83" s="243"/>
      <c r="J83" s="243"/>
      <c r="K83" s="243"/>
      <c r="L83" s="243"/>
      <c r="M83" s="243"/>
      <c r="N83" s="243"/>
      <c r="O83" s="243"/>
      <c r="P83" s="243"/>
      <c r="Q83" s="243"/>
      <c r="R83" s="243"/>
      <c r="S83" s="243"/>
      <c r="T83" s="243"/>
      <c r="U83" s="243"/>
      <c r="V83" s="243"/>
      <c r="W83" s="244"/>
      <c r="X83" s="244"/>
      <c r="Y83" s="244"/>
      <c r="Z83" s="244"/>
    </row>
    <row r="84" spans="1:26" ht="15.75" customHeight="1" x14ac:dyDescent="0.25">
      <c r="A84" s="245" t="s">
        <v>1858</v>
      </c>
      <c r="B84" s="269" t="s">
        <v>1859</v>
      </c>
      <c r="C84" s="247" t="s">
        <v>326</v>
      </c>
      <c r="D84" s="288">
        <v>270</v>
      </c>
      <c r="E84" s="249" t="e">
        <f t="shared" si="10"/>
        <v>#REF!</v>
      </c>
      <c r="F84" s="250"/>
      <c r="G84" s="251" t="e">
        <f t="shared" si="11"/>
        <v>#REF!</v>
      </c>
      <c r="H84" s="242">
        <v>0</v>
      </c>
      <c r="I84" s="243"/>
      <c r="J84" s="243"/>
      <c r="K84" s="243"/>
      <c r="L84" s="243"/>
      <c r="M84" s="243"/>
      <c r="N84" s="243"/>
      <c r="O84" s="243"/>
      <c r="P84" s="243"/>
      <c r="Q84" s="243"/>
      <c r="R84" s="243"/>
      <c r="S84" s="243"/>
      <c r="T84" s="243"/>
      <c r="U84" s="243"/>
      <c r="V84" s="243"/>
      <c r="W84" s="244"/>
      <c r="X84" s="244"/>
      <c r="Y84" s="244"/>
      <c r="Z84" s="244"/>
    </row>
    <row r="85" spans="1:26" ht="15.75" customHeight="1" x14ac:dyDescent="0.25">
      <c r="A85" s="245" t="s">
        <v>1860</v>
      </c>
      <c r="B85" s="276" t="s">
        <v>1861</v>
      </c>
      <c r="C85" s="278" t="s">
        <v>326</v>
      </c>
      <c r="D85" s="248">
        <v>142</v>
      </c>
      <c r="E85" s="249" t="e">
        <f t="shared" si="10"/>
        <v>#REF!</v>
      </c>
      <c r="F85" s="250"/>
      <c r="G85" s="251" t="e">
        <f t="shared" si="11"/>
        <v>#REF!</v>
      </c>
      <c r="H85" s="242"/>
      <c r="I85" s="243"/>
      <c r="J85" s="243"/>
      <c r="K85" s="243"/>
      <c r="L85" s="243"/>
      <c r="M85" s="243"/>
      <c r="N85" s="243"/>
      <c r="O85" s="243"/>
      <c r="P85" s="243"/>
      <c r="Q85" s="243"/>
      <c r="R85" s="243"/>
      <c r="S85" s="243"/>
      <c r="T85" s="243"/>
      <c r="U85" s="243"/>
      <c r="V85" s="243"/>
      <c r="W85" s="244"/>
      <c r="X85" s="244"/>
      <c r="Y85" s="244"/>
      <c r="Z85" s="244"/>
    </row>
    <row r="86" spans="1:26" ht="15.75" customHeight="1" x14ac:dyDescent="0.25">
      <c r="A86" s="245" t="s">
        <v>1862</v>
      </c>
      <c r="B86" s="276" t="s">
        <v>1863</v>
      </c>
      <c r="C86" s="278" t="s">
        <v>326</v>
      </c>
      <c r="D86" s="248">
        <v>269</v>
      </c>
      <c r="E86" s="249" t="e">
        <f t="shared" si="10"/>
        <v>#REF!</v>
      </c>
      <c r="F86" s="250"/>
      <c r="G86" s="251" t="e">
        <f t="shared" si="11"/>
        <v>#REF!</v>
      </c>
      <c r="H86" s="242"/>
      <c r="I86" s="243"/>
      <c r="J86" s="243"/>
      <c r="K86" s="243"/>
      <c r="L86" s="243"/>
      <c r="M86" s="243"/>
      <c r="N86" s="243"/>
      <c r="O86" s="243"/>
      <c r="P86" s="243"/>
      <c r="Q86" s="243"/>
      <c r="R86" s="243"/>
      <c r="S86" s="243"/>
      <c r="T86" s="243"/>
      <c r="U86" s="243"/>
      <c r="V86" s="243"/>
      <c r="W86" s="244"/>
      <c r="X86" s="244"/>
      <c r="Y86" s="244"/>
      <c r="Z86" s="244"/>
    </row>
    <row r="87" spans="1:26" ht="15.75" customHeight="1" x14ac:dyDescent="0.25">
      <c r="A87" s="245" t="s">
        <v>1864</v>
      </c>
      <c r="B87" s="276" t="s">
        <v>1865</v>
      </c>
      <c r="C87" s="278" t="s">
        <v>326</v>
      </c>
      <c r="D87" s="248">
        <v>217</v>
      </c>
      <c r="E87" s="249" t="e">
        <f t="shared" si="10"/>
        <v>#REF!</v>
      </c>
      <c r="F87" s="250"/>
      <c r="G87" s="251" t="e">
        <f t="shared" si="11"/>
        <v>#REF!</v>
      </c>
      <c r="H87" s="242"/>
      <c r="I87" s="243"/>
      <c r="J87" s="243"/>
      <c r="K87" s="243"/>
      <c r="L87" s="243"/>
      <c r="M87" s="243"/>
      <c r="N87" s="243"/>
      <c r="O87" s="243"/>
      <c r="P87" s="243"/>
      <c r="Q87" s="243"/>
      <c r="R87" s="243"/>
      <c r="S87" s="243"/>
      <c r="T87" s="243"/>
      <c r="U87" s="243"/>
      <c r="V87" s="243"/>
      <c r="W87" s="244"/>
      <c r="X87" s="244"/>
      <c r="Y87" s="244"/>
      <c r="Z87" s="244"/>
    </row>
    <row r="88" spans="1:26" ht="15.75" customHeight="1" x14ac:dyDescent="0.25">
      <c r="A88" s="245" t="s">
        <v>1866</v>
      </c>
      <c r="B88" s="276" t="s">
        <v>1867</v>
      </c>
      <c r="C88" s="278" t="s">
        <v>326</v>
      </c>
      <c r="D88" s="248">
        <v>487</v>
      </c>
      <c r="E88" s="249" t="e">
        <f t="shared" si="10"/>
        <v>#REF!</v>
      </c>
      <c r="F88" s="250"/>
      <c r="G88" s="251" t="e">
        <f t="shared" si="11"/>
        <v>#REF!</v>
      </c>
      <c r="H88" s="242"/>
      <c r="I88" s="243"/>
      <c r="J88" s="243"/>
      <c r="K88" s="243"/>
      <c r="L88" s="243"/>
      <c r="M88" s="243"/>
      <c r="N88" s="243"/>
      <c r="O88" s="243"/>
      <c r="P88" s="243"/>
      <c r="Q88" s="243"/>
      <c r="R88" s="243"/>
      <c r="S88" s="243"/>
      <c r="T88" s="243"/>
      <c r="U88" s="243"/>
      <c r="V88" s="243"/>
      <c r="W88" s="244"/>
      <c r="X88" s="244"/>
      <c r="Y88" s="244"/>
      <c r="Z88" s="244"/>
    </row>
    <row r="89" spans="1:26" ht="15.75" customHeight="1" x14ac:dyDescent="0.25">
      <c r="A89" s="245" t="s">
        <v>1868</v>
      </c>
      <c r="B89" s="269" t="s">
        <v>1869</v>
      </c>
      <c r="C89" s="278" t="s">
        <v>326</v>
      </c>
      <c r="D89" s="248">
        <v>188</v>
      </c>
      <c r="E89" s="249" t="e">
        <f t="shared" si="10"/>
        <v>#REF!</v>
      </c>
      <c r="F89" s="250"/>
      <c r="G89" s="251" t="e">
        <f t="shared" si="11"/>
        <v>#REF!</v>
      </c>
      <c r="H89" s="242"/>
      <c r="I89" s="243"/>
      <c r="J89" s="243"/>
      <c r="K89" s="243"/>
      <c r="L89" s="243"/>
      <c r="M89" s="243"/>
      <c r="N89" s="243"/>
      <c r="O89" s="243"/>
      <c r="P89" s="243"/>
      <c r="Q89" s="243"/>
      <c r="R89" s="243"/>
      <c r="S89" s="243"/>
      <c r="T89" s="243"/>
      <c r="U89" s="243"/>
      <c r="V89" s="243"/>
      <c r="W89" s="244"/>
      <c r="X89" s="244"/>
      <c r="Y89" s="244"/>
      <c r="Z89" s="244"/>
    </row>
    <row r="90" spans="1:26" ht="15.75" customHeight="1" x14ac:dyDescent="0.25">
      <c r="A90" s="245" t="s">
        <v>1870</v>
      </c>
      <c r="B90" s="269" t="s">
        <v>1871</v>
      </c>
      <c r="C90" s="278" t="s">
        <v>326</v>
      </c>
      <c r="D90" s="248">
        <v>188</v>
      </c>
      <c r="E90" s="249" t="e">
        <f t="shared" si="10"/>
        <v>#REF!</v>
      </c>
      <c r="F90" s="250"/>
      <c r="G90" s="251" t="e">
        <f t="shared" si="11"/>
        <v>#REF!</v>
      </c>
      <c r="H90" s="242"/>
      <c r="I90" s="243"/>
      <c r="J90" s="243"/>
      <c r="K90" s="243"/>
      <c r="L90" s="243"/>
      <c r="M90" s="243"/>
      <c r="N90" s="243"/>
      <c r="O90" s="243"/>
      <c r="P90" s="243"/>
      <c r="Q90" s="243"/>
      <c r="R90" s="243"/>
      <c r="S90" s="243"/>
      <c r="T90" s="243"/>
      <c r="U90" s="243"/>
      <c r="V90" s="243"/>
      <c r="W90" s="244"/>
      <c r="X90" s="244"/>
      <c r="Y90" s="244"/>
      <c r="Z90" s="244"/>
    </row>
    <row r="91" spans="1:26" ht="15.75" customHeight="1" x14ac:dyDescent="0.25">
      <c r="A91" s="245" t="s">
        <v>1872</v>
      </c>
      <c r="B91" s="269" t="s">
        <v>1873</v>
      </c>
      <c r="C91" s="278" t="s">
        <v>326</v>
      </c>
      <c r="D91" s="248">
        <v>203</v>
      </c>
      <c r="E91" s="249" t="e">
        <f t="shared" si="10"/>
        <v>#REF!</v>
      </c>
      <c r="F91" s="250"/>
      <c r="G91" s="251" t="e">
        <f t="shared" si="11"/>
        <v>#REF!</v>
      </c>
      <c r="H91" s="242"/>
      <c r="I91" s="243"/>
      <c r="J91" s="243"/>
      <c r="K91" s="243"/>
      <c r="L91" s="243"/>
      <c r="M91" s="243"/>
      <c r="N91" s="243"/>
      <c r="O91" s="243"/>
      <c r="P91" s="243"/>
      <c r="Q91" s="243"/>
      <c r="R91" s="243"/>
      <c r="S91" s="243"/>
      <c r="T91" s="243"/>
      <c r="U91" s="243"/>
      <c r="V91" s="243"/>
      <c r="W91" s="244"/>
      <c r="X91" s="244"/>
      <c r="Y91" s="244"/>
      <c r="Z91" s="244"/>
    </row>
    <row r="92" spans="1:26" ht="15.75" customHeight="1" x14ac:dyDescent="0.25">
      <c r="A92" s="245" t="s">
        <v>1874</v>
      </c>
      <c r="B92" s="276" t="s">
        <v>1875</v>
      </c>
      <c r="C92" s="278" t="s">
        <v>326</v>
      </c>
      <c r="D92" s="248">
        <v>296</v>
      </c>
      <c r="E92" s="249" t="e">
        <f t="shared" si="10"/>
        <v>#REF!</v>
      </c>
      <c r="F92" s="250"/>
      <c r="G92" s="251" t="e">
        <f t="shared" si="11"/>
        <v>#REF!</v>
      </c>
      <c r="H92" s="242"/>
      <c r="I92" s="243"/>
      <c r="J92" s="243"/>
      <c r="K92" s="243"/>
      <c r="L92" s="243"/>
      <c r="M92" s="243"/>
      <c r="N92" s="243"/>
      <c r="O92" s="243"/>
      <c r="P92" s="243"/>
      <c r="Q92" s="243"/>
      <c r="R92" s="243"/>
      <c r="S92" s="243"/>
      <c r="T92" s="243"/>
      <c r="U92" s="243"/>
      <c r="V92" s="243"/>
      <c r="W92" s="244"/>
      <c r="X92" s="244"/>
      <c r="Y92" s="244"/>
      <c r="Z92" s="244"/>
    </row>
    <row r="93" spans="1:26" ht="15.75" customHeight="1" x14ac:dyDescent="0.25">
      <c r="A93" s="245" t="s">
        <v>1876</v>
      </c>
      <c r="B93" s="269" t="s">
        <v>1877</v>
      </c>
      <c r="C93" s="278" t="s">
        <v>326</v>
      </c>
      <c r="D93" s="248">
        <v>75</v>
      </c>
      <c r="E93" s="249" t="e">
        <f t="shared" si="10"/>
        <v>#REF!</v>
      </c>
      <c r="F93" s="250"/>
      <c r="G93" s="251" t="e">
        <f t="shared" si="11"/>
        <v>#REF!</v>
      </c>
      <c r="H93" s="242">
        <v>0</v>
      </c>
      <c r="I93" s="243"/>
      <c r="J93" s="243"/>
      <c r="K93" s="243"/>
      <c r="L93" s="243"/>
      <c r="M93" s="243"/>
      <c r="N93" s="243"/>
      <c r="O93" s="243"/>
      <c r="P93" s="243"/>
      <c r="Q93" s="243"/>
      <c r="R93" s="243"/>
      <c r="S93" s="243"/>
      <c r="T93" s="243"/>
      <c r="U93" s="243"/>
      <c r="V93" s="243"/>
      <c r="W93" s="244"/>
      <c r="X93" s="244"/>
      <c r="Y93" s="244"/>
      <c r="Z93" s="244"/>
    </row>
    <row r="94" spans="1:26" ht="15.75" customHeight="1" x14ac:dyDescent="0.25">
      <c r="A94" s="245" t="s">
        <v>1878</v>
      </c>
      <c r="B94" s="269" t="s">
        <v>1879</v>
      </c>
      <c r="C94" s="278" t="s">
        <v>326</v>
      </c>
      <c r="D94" s="248">
        <v>75</v>
      </c>
      <c r="E94" s="249" t="e">
        <f t="shared" si="10"/>
        <v>#REF!</v>
      </c>
      <c r="F94" s="250"/>
      <c r="G94" s="251" t="e">
        <f t="shared" si="11"/>
        <v>#REF!</v>
      </c>
      <c r="H94" s="242"/>
      <c r="I94" s="243"/>
      <c r="J94" s="243"/>
      <c r="K94" s="243"/>
      <c r="L94" s="243"/>
      <c r="M94" s="243"/>
      <c r="N94" s="243"/>
      <c r="O94" s="243"/>
      <c r="P94" s="243"/>
      <c r="Q94" s="243"/>
      <c r="R94" s="243"/>
      <c r="S94" s="243"/>
      <c r="T94" s="243"/>
      <c r="U94" s="243"/>
      <c r="V94" s="243"/>
      <c r="W94" s="244"/>
      <c r="X94" s="244"/>
      <c r="Y94" s="244"/>
      <c r="Z94" s="244"/>
    </row>
    <row r="95" spans="1:26" ht="15.75" customHeight="1" x14ac:dyDescent="0.25">
      <c r="A95" s="245" t="s">
        <v>1880</v>
      </c>
      <c r="B95" s="276" t="s">
        <v>1881</v>
      </c>
      <c r="C95" s="278" t="s">
        <v>326</v>
      </c>
      <c r="D95" s="248">
        <v>67</v>
      </c>
      <c r="E95" s="249" t="e">
        <f t="shared" si="10"/>
        <v>#REF!</v>
      </c>
      <c r="F95" s="250"/>
      <c r="G95" s="251" t="e">
        <f t="shared" si="11"/>
        <v>#REF!</v>
      </c>
      <c r="H95" s="242"/>
      <c r="I95" s="243"/>
      <c r="J95" s="243"/>
      <c r="K95" s="243"/>
      <c r="L95" s="243"/>
      <c r="M95" s="243"/>
      <c r="N95" s="243"/>
      <c r="O95" s="243"/>
      <c r="P95" s="243"/>
      <c r="Q95" s="243"/>
      <c r="R95" s="243"/>
      <c r="S95" s="243"/>
      <c r="T95" s="243"/>
      <c r="U95" s="243"/>
      <c r="V95" s="243"/>
      <c r="W95" s="244"/>
      <c r="X95" s="244"/>
      <c r="Y95" s="244"/>
      <c r="Z95" s="244"/>
    </row>
    <row r="96" spans="1:26" ht="15.75" customHeight="1" x14ac:dyDescent="0.25">
      <c r="A96" s="245" t="s">
        <v>1882</v>
      </c>
      <c r="B96" s="276" t="s">
        <v>1883</v>
      </c>
      <c r="C96" s="278" t="s">
        <v>326</v>
      </c>
      <c r="D96" s="248">
        <v>139</v>
      </c>
      <c r="E96" s="249" t="e">
        <f t="shared" si="10"/>
        <v>#REF!</v>
      </c>
      <c r="F96" s="250"/>
      <c r="G96" s="251" t="e">
        <f t="shared" si="11"/>
        <v>#REF!</v>
      </c>
      <c r="H96" s="242"/>
      <c r="I96" s="243"/>
      <c r="J96" s="243"/>
      <c r="K96" s="243"/>
      <c r="L96" s="243"/>
      <c r="M96" s="243"/>
      <c r="N96" s="243"/>
      <c r="O96" s="243"/>
      <c r="P96" s="243"/>
      <c r="Q96" s="243"/>
      <c r="R96" s="243"/>
      <c r="S96" s="243"/>
      <c r="T96" s="243"/>
      <c r="U96" s="243"/>
      <c r="V96" s="243"/>
      <c r="W96" s="244"/>
      <c r="X96" s="244"/>
      <c r="Y96" s="244"/>
      <c r="Z96" s="244"/>
    </row>
    <row r="97" spans="1:26" ht="15.75" customHeight="1" x14ac:dyDescent="0.25">
      <c r="A97" s="245" t="s">
        <v>1884</v>
      </c>
      <c r="B97" s="269" t="s">
        <v>1885</v>
      </c>
      <c r="C97" s="278" t="s">
        <v>326</v>
      </c>
      <c r="D97" s="248">
        <v>188</v>
      </c>
      <c r="E97" s="249" t="e">
        <f t="shared" si="10"/>
        <v>#REF!</v>
      </c>
      <c r="F97" s="250"/>
      <c r="G97" s="251" t="e">
        <f t="shared" si="11"/>
        <v>#REF!</v>
      </c>
      <c r="H97" s="242"/>
      <c r="I97" s="243"/>
      <c r="J97" s="243"/>
      <c r="K97" s="243"/>
      <c r="L97" s="243"/>
      <c r="M97" s="243"/>
      <c r="N97" s="243"/>
      <c r="O97" s="243"/>
      <c r="P97" s="243"/>
      <c r="Q97" s="243"/>
      <c r="R97" s="243"/>
      <c r="S97" s="243"/>
      <c r="T97" s="243"/>
      <c r="U97" s="243"/>
      <c r="V97" s="243"/>
      <c r="W97" s="244"/>
      <c r="X97" s="244"/>
      <c r="Y97" s="244"/>
      <c r="Z97" s="244"/>
    </row>
    <row r="98" spans="1:26" ht="15.75" customHeight="1" x14ac:dyDescent="0.25">
      <c r="A98" s="245" t="s">
        <v>1886</v>
      </c>
      <c r="B98" s="276" t="s">
        <v>1887</v>
      </c>
      <c r="C98" s="278" t="s">
        <v>326</v>
      </c>
      <c r="D98" s="248">
        <v>514</v>
      </c>
      <c r="E98" s="249" t="e">
        <f t="shared" si="10"/>
        <v>#REF!</v>
      </c>
      <c r="F98" s="250"/>
      <c r="G98" s="251" t="e">
        <f t="shared" si="11"/>
        <v>#REF!</v>
      </c>
      <c r="H98" s="242"/>
      <c r="I98" s="243"/>
      <c r="J98" s="243"/>
      <c r="K98" s="243"/>
      <c r="L98" s="243"/>
      <c r="M98" s="243"/>
      <c r="N98" s="243"/>
      <c r="O98" s="243"/>
      <c r="P98" s="243"/>
      <c r="Q98" s="243"/>
      <c r="R98" s="243"/>
      <c r="S98" s="243"/>
      <c r="T98" s="243"/>
      <c r="U98" s="243"/>
      <c r="V98" s="243"/>
      <c r="W98" s="244"/>
      <c r="X98" s="244"/>
      <c r="Y98" s="244"/>
      <c r="Z98" s="244"/>
    </row>
    <row r="99" spans="1:26" ht="15.75" customHeight="1" x14ac:dyDescent="0.25">
      <c r="A99" s="245" t="s">
        <v>1888</v>
      </c>
      <c r="B99" s="276" t="s">
        <v>1889</v>
      </c>
      <c r="C99" s="278" t="s">
        <v>326</v>
      </c>
      <c r="D99" s="248">
        <v>709</v>
      </c>
      <c r="E99" s="249" t="e">
        <f t="shared" si="10"/>
        <v>#REF!</v>
      </c>
      <c r="F99" s="250"/>
      <c r="G99" s="251" t="e">
        <f t="shared" si="11"/>
        <v>#REF!</v>
      </c>
      <c r="H99" s="242"/>
      <c r="I99" s="243"/>
      <c r="J99" s="243"/>
      <c r="K99" s="243"/>
      <c r="L99" s="243"/>
      <c r="M99" s="243"/>
      <c r="N99" s="243"/>
      <c r="O99" s="243"/>
      <c r="P99" s="243"/>
      <c r="Q99" s="243"/>
      <c r="R99" s="243"/>
      <c r="S99" s="243"/>
      <c r="T99" s="243"/>
      <c r="U99" s="243"/>
      <c r="V99" s="243"/>
      <c r="W99" s="244"/>
      <c r="X99" s="244"/>
      <c r="Y99" s="244"/>
      <c r="Z99" s="244"/>
    </row>
    <row r="100" spans="1:26" ht="15.75" customHeight="1" x14ac:dyDescent="0.25">
      <c r="A100" s="245" t="s">
        <v>1890</v>
      </c>
      <c r="B100" s="269" t="s">
        <v>1891</v>
      </c>
      <c r="C100" s="278" t="s">
        <v>326</v>
      </c>
      <c r="D100" s="248">
        <v>292</v>
      </c>
      <c r="E100" s="249" t="e">
        <f t="shared" si="10"/>
        <v>#REF!</v>
      </c>
      <c r="F100" s="250"/>
      <c r="G100" s="251" t="e">
        <f t="shared" si="11"/>
        <v>#REF!</v>
      </c>
      <c r="H100" s="242"/>
      <c r="I100" s="243"/>
      <c r="J100" s="243"/>
      <c r="K100" s="243"/>
      <c r="L100" s="243"/>
      <c r="M100" s="243"/>
      <c r="N100" s="243"/>
      <c r="O100" s="243"/>
      <c r="P100" s="243"/>
      <c r="Q100" s="243"/>
      <c r="R100" s="243"/>
      <c r="S100" s="243"/>
      <c r="T100" s="243"/>
      <c r="U100" s="243"/>
      <c r="V100" s="243"/>
      <c r="W100" s="244"/>
      <c r="X100" s="244"/>
      <c r="Y100" s="244"/>
      <c r="Z100" s="244"/>
    </row>
    <row r="101" spans="1:26" ht="15.75" customHeight="1" x14ac:dyDescent="0.25">
      <c r="A101" s="245" t="s">
        <v>1892</v>
      </c>
      <c r="B101" s="269" t="s">
        <v>1893</v>
      </c>
      <c r="C101" s="278" t="s">
        <v>326</v>
      </c>
      <c r="D101" s="248">
        <v>443</v>
      </c>
      <c r="E101" s="249" t="e">
        <f t="shared" si="10"/>
        <v>#REF!</v>
      </c>
      <c r="F101" s="250"/>
      <c r="G101" s="251" t="e">
        <f t="shared" si="11"/>
        <v>#REF!</v>
      </c>
      <c r="H101" s="242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43"/>
      <c r="W101" s="244"/>
      <c r="X101" s="244"/>
      <c r="Y101" s="244"/>
      <c r="Z101" s="244"/>
    </row>
    <row r="102" spans="1:26" ht="15.75" customHeight="1" x14ac:dyDescent="0.25">
      <c r="A102" s="245" t="s">
        <v>1894</v>
      </c>
      <c r="B102" s="269" t="s">
        <v>1895</v>
      </c>
      <c r="C102" s="278" t="s">
        <v>326</v>
      </c>
      <c r="D102" s="248">
        <v>120</v>
      </c>
      <c r="E102" s="249" t="e">
        <f t="shared" si="10"/>
        <v>#REF!</v>
      </c>
      <c r="F102" s="250"/>
      <c r="G102" s="251" t="e">
        <f t="shared" si="11"/>
        <v>#REF!</v>
      </c>
      <c r="H102" s="242">
        <v>0</v>
      </c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43"/>
      <c r="W102" s="244"/>
      <c r="X102" s="244"/>
      <c r="Y102" s="244"/>
      <c r="Z102" s="244"/>
    </row>
    <row r="103" spans="1:26" ht="15.75" customHeight="1" x14ac:dyDescent="0.25">
      <c r="A103" s="245" t="s">
        <v>1896</v>
      </c>
      <c r="B103" s="269" t="s">
        <v>1897</v>
      </c>
      <c r="C103" s="278" t="s">
        <v>326</v>
      </c>
      <c r="D103" s="248">
        <v>98</v>
      </c>
      <c r="E103" s="249" t="e">
        <f t="shared" si="10"/>
        <v>#REF!</v>
      </c>
      <c r="F103" s="250"/>
      <c r="G103" s="251" t="e">
        <f t="shared" si="11"/>
        <v>#REF!</v>
      </c>
      <c r="H103" s="242"/>
      <c r="I103" s="243"/>
      <c r="J103" s="243"/>
      <c r="K103" s="243"/>
      <c r="L103" s="243"/>
      <c r="M103" s="243"/>
      <c r="N103" s="243"/>
      <c r="O103" s="243"/>
      <c r="P103" s="243"/>
      <c r="Q103" s="243"/>
      <c r="R103" s="243"/>
      <c r="S103" s="243"/>
      <c r="T103" s="243"/>
      <c r="U103" s="243"/>
      <c r="V103" s="243"/>
      <c r="W103" s="244"/>
      <c r="X103" s="244"/>
      <c r="Y103" s="244"/>
      <c r="Z103" s="244"/>
    </row>
    <row r="104" spans="1:26" ht="15.75" customHeight="1" x14ac:dyDescent="0.25">
      <c r="A104" s="245" t="s">
        <v>1898</v>
      </c>
      <c r="B104" s="269" t="s">
        <v>1899</v>
      </c>
      <c r="C104" s="278" t="s">
        <v>326</v>
      </c>
      <c r="D104" s="285">
        <v>135</v>
      </c>
      <c r="E104" s="249" t="e">
        <f t="shared" si="10"/>
        <v>#REF!</v>
      </c>
      <c r="F104" s="250"/>
      <c r="G104" s="251" t="e">
        <f t="shared" si="11"/>
        <v>#REF!</v>
      </c>
      <c r="H104" s="242"/>
      <c r="I104" s="243"/>
      <c r="J104" s="243"/>
      <c r="K104" s="243"/>
      <c r="L104" s="243"/>
      <c r="M104" s="243"/>
      <c r="N104" s="243"/>
      <c r="O104" s="243"/>
      <c r="P104" s="243"/>
      <c r="Q104" s="243"/>
      <c r="R104" s="243"/>
      <c r="S104" s="243"/>
      <c r="T104" s="243"/>
      <c r="U104" s="243"/>
      <c r="V104" s="243"/>
      <c r="W104" s="244"/>
      <c r="X104" s="244"/>
      <c r="Y104" s="244"/>
      <c r="Z104" s="244"/>
    </row>
    <row r="105" spans="1:26" ht="15.75" customHeight="1" x14ac:dyDescent="0.25">
      <c r="A105" s="245" t="s">
        <v>1900</v>
      </c>
      <c r="B105" s="276" t="s">
        <v>1901</v>
      </c>
      <c r="C105" s="271" t="s">
        <v>326</v>
      </c>
      <c r="D105" s="285">
        <v>300</v>
      </c>
      <c r="E105" s="249" t="e">
        <f t="shared" si="10"/>
        <v>#REF!</v>
      </c>
      <c r="F105" s="250"/>
      <c r="G105" s="251" t="e">
        <f t="shared" si="11"/>
        <v>#REF!</v>
      </c>
      <c r="H105" s="242"/>
      <c r="I105" s="243"/>
      <c r="J105" s="243"/>
      <c r="K105" s="243"/>
      <c r="L105" s="243"/>
      <c r="M105" s="243"/>
      <c r="N105" s="243"/>
      <c r="O105" s="243"/>
      <c r="P105" s="243"/>
      <c r="Q105" s="243"/>
      <c r="R105" s="243"/>
      <c r="S105" s="243"/>
      <c r="T105" s="243"/>
      <c r="U105" s="243"/>
      <c r="V105" s="243"/>
      <c r="W105" s="244"/>
      <c r="X105" s="244"/>
      <c r="Y105" s="244"/>
      <c r="Z105" s="244"/>
    </row>
    <row r="106" spans="1:26" ht="15.75" customHeight="1" x14ac:dyDescent="0.25">
      <c r="A106" s="289" t="s">
        <v>1902</v>
      </c>
      <c r="B106" s="280" t="s">
        <v>1844</v>
      </c>
      <c r="C106" s="247" t="s">
        <v>326</v>
      </c>
      <c r="D106" s="248">
        <v>113</v>
      </c>
      <c r="E106" s="249" t="e">
        <f t="shared" si="10"/>
        <v>#REF!</v>
      </c>
      <c r="F106" s="250"/>
      <c r="G106" s="251" t="e">
        <f t="shared" si="11"/>
        <v>#REF!</v>
      </c>
      <c r="H106" s="242">
        <v>0</v>
      </c>
      <c r="I106" s="243"/>
      <c r="J106" s="243"/>
      <c r="K106" s="243"/>
      <c r="L106" s="243"/>
      <c r="M106" s="243"/>
      <c r="N106" s="243"/>
      <c r="O106" s="243"/>
      <c r="P106" s="243"/>
      <c r="Q106" s="243"/>
      <c r="R106" s="243"/>
      <c r="S106" s="243"/>
      <c r="T106" s="243"/>
      <c r="U106" s="243"/>
      <c r="V106" s="243"/>
      <c r="W106" s="244"/>
      <c r="X106" s="244"/>
      <c r="Y106" s="244"/>
      <c r="Z106" s="244"/>
    </row>
    <row r="107" spans="1:26" ht="15.75" customHeight="1" x14ac:dyDescent="0.25">
      <c r="A107" s="254"/>
      <c r="B107" s="290" t="s">
        <v>1903</v>
      </c>
      <c r="C107" s="256"/>
      <c r="D107" s="257"/>
      <c r="E107" s="257"/>
      <c r="F107" s="258"/>
      <c r="G107" s="257" t="s">
        <v>8</v>
      </c>
      <c r="H107" s="242"/>
      <c r="I107" s="243"/>
      <c r="J107" s="243"/>
      <c r="K107" s="243"/>
      <c r="L107" s="244"/>
      <c r="M107" s="244"/>
      <c r="N107" s="244"/>
      <c r="O107" s="261" t="e">
        <f>ROUND(N107*$L$2,-0.1)</f>
        <v>#REF!</v>
      </c>
      <c r="P107" s="291"/>
      <c r="Q107" s="284"/>
      <c r="R107" s="243"/>
      <c r="S107" s="243"/>
      <c r="T107" s="243"/>
      <c r="U107" s="243"/>
      <c r="V107" s="243"/>
      <c r="W107" s="244"/>
      <c r="X107" s="244"/>
      <c r="Y107" s="244"/>
      <c r="Z107" s="244"/>
    </row>
    <row r="108" spans="1:26" ht="15.75" customHeight="1" x14ac:dyDescent="0.25">
      <c r="A108" s="292" t="s">
        <v>1904</v>
      </c>
      <c r="B108" s="269" t="s">
        <v>1905</v>
      </c>
      <c r="C108" s="278" t="s">
        <v>326</v>
      </c>
      <c r="D108" s="285">
        <v>338</v>
      </c>
      <c r="E108" s="286" t="e">
        <f t="shared" ref="E108:E124" si="12">ROUND(D108*$L$2,-0.1)</f>
        <v>#REF!</v>
      </c>
      <c r="F108" s="250"/>
      <c r="G108" s="287" t="e">
        <f t="shared" ref="G108:G124" si="13">E108*F108</f>
        <v>#REF!</v>
      </c>
      <c r="H108" s="242"/>
      <c r="I108" s="243"/>
      <c r="J108" s="243"/>
      <c r="K108" s="243"/>
      <c r="L108" s="243"/>
      <c r="M108" s="243"/>
      <c r="N108" s="243"/>
      <c r="O108" s="243"/>
      <c r="P108" s="243"/>
      <c r="Q108" s="243"/>
      <c r="R108" s="243"/>
      <c r="S108" s="243"/>
      <c r="T108" s="243"/>
      <c r="U108" s="243"/>
      <c r="V108" s="243"/>
      <c r="W108" s="244"/>
      <c r="X108" s="244"/>
      <c r="Y108" s="244"/>
      <c r="Z108" s="244"/>
    </row>
    <row r="109" spans="1:26" ht="15.75" customHeight="1" x14ac:dyDescent="0.25">
      <c r="A109" s="245" t="s">
        <v>1906</v>
      </c>
      <c r="B109" s="269" t="s">
        <v>1907</v>
      </c>
      <c r="C109" s="278" t="s">
        <v>326</v>
      </c>
      <c r="D109" s="248">
        <v>450</v>
      </c>
      <c r="E109" s="249" t="e">
        <f t="shared" si="12"/>
        <v>#REF!</v>
      </c>
      <c r="F109" s="250"/>
      <c r="G109" s="251" t="e">
        <f t="shared" si="13"/>
        <v>#REF!</v>
      </c>
      <c r="H109" s="242"/>
      <c r="I109" s="243"/>
      <c r="J109" s="243"/>
      <c r="K109" s="243"/>
      <c r="L109" s="243"/>
      <c r="M109" s="243"/>
      <c r="N109" s="243"/>
      <c r="O109" s="243"/>
      <c r="P109" s="243"/>
      <c r="Q109" s="243"/>
      <c r="R109" s="243"/>
      <c r="S109" s="243"/>
      <c r="T109" s="243"/>
      <c r="U109" s="243"/>
      <c r="V109" s="243"/>
      <c r="W109" s="244"/>
      <c r="X109" s="244"/>
      <c r="Y109" s="244"/>
      <c r="Z109" s="244"/>
    </row>
    <row r="110" spans="1:26" ht="15.75" customHeight="1" x14ac:dyDescent="0.25">
      <c r="A110" s="245" t="s">
        <v>1908</v>
      </c>
      <c r="B110" s="269" t="s">
        <v>1909</v>
      </c>
      <c r="C110" s="278" t="s">
        <v>326</v>
      </c>
      <c r="D110" s="248">
        <v>570</v>
      </c>
      <c r="E110" s="249" t="e">
        <f t="shared" si="12"/>
        <v>#REF!</v>
      </c>
      <c r="F110" s="250"/>
      <c r="G110" s="251" t="e">
        <f t="shared" si="13"/>
        <v>#REF!</v>
      </c>
      <c r="H110" s="242"/>
      <c r="I110" s="243"/>
      <c r="J110" s="243"/>
      <c r="K110" s="243"/>
      <c r="L110" s="243"/>
      <c r="M110" s="243"/>
      <c r="N110" s="243"/>
      <c r="O110" s="243"/>
      <c r="P110" s="243"/>
      <c r="Q110" s="243"/>
      <c r="R110" s="243"/>
      <c r="S110" s="243"/>
      <c r="T110" s="243"/>
      <c r="U110" s="243"/>
      <c r="V110" s="243"/>
      <c r="W110" s="244"/>
      <c r="X110" s="244"/>
      <c r="Y110" s="244"/>
      <c r="Z110" s="244"/>
    </row>
    <row r="111" spans="1:26" ht="15.75" customHeight="1" x14ac:dyDescent="0.25">
      <c r="A111" s="245" t="s">
        <v>1910</v>
      </c>
      <c r="B111" s="269" t="s">
        <v>1911</v>
      </c>
      <c r="C111" s="278" t="s">
        <v>326</v>
      </c>
      <c r="D111" s="248">
        <v>728</v>
      </c>
      <c r="E111" s="249" t="e">
        <f t="shared" si="12"/>
        <v>#REF!</v>
      </c>
      <c r="F111" s="250"/>
      <c r="G111" s="251" t="e">
        <f t="shared" si="13"/>
        <v>#REF!</v>
      </c>
      <c r="H111" s="242"/>
      <c r="I111" s="243"/>
      <c r="J111" s="243"/>
      <c r="K111" s="243"/>
      <c r="L111" s="243"/>
      <c r="M111" s="243"/>
      <c r="N111" s="243"/>
      <c r="O111" s="243"/>
      <c r="P111" s="243"/>
      <c r="Q111" s="243"/>
      <c r="R111" s="243"/>
      <c r="S111" s="243"/>
      <c r="T111" s="243"/>
      <c r="U111" s="243"/>
      <c r="V111" s="243"/>
      <c r="W111" s="244"/>
      <c r="X111" s="244"/>
      <c r="Y111" s="244"/>
      <c r="Z111" s="244"/>
    </row>
    <row r="112" spans="1:26" ht="15.75" customHeight="1" x14ac:dyDescent="0.25">
      <c r="A112" s="245" t="s">
        <v>1912</v>
      </c>
      <c r="B112" s="269" t="s">
        <v>1913</v>
      </c>
      <c r="C112" s="278" t="s">
        <v>326</v>
      </c>
      <c r="D112" s="248">
        <v>1088</v>
      </c>
      <c r="E112" s="249" t="e">
        <f t="shared" si="12"/>
        <v>#REF!</v>
      </c>
      <c r="F112" s="250"/>
      <c r="G112" s="251" t="e">
        <f t="shared" si="13"/>
        <v>#REF!</v>
      </c>
      <c r="H112" s="242"/>
      <c r="I112" s="243"/>
      <c r="J112" s="243"/>
      <c r="K112" s="243"/>
      <c r="L112" s="243"/>
      <c r="M112" s="243"/>
      <c r="N112" s="243"/>
      <c r="O112" s="243"/>
      <c r="P112" s="243"/>
      <c r="Q112" s="243"/>
      <c r="R112" s="243"/>
      <c r="S112" s="243"/>
      <c r="T112" s="243"/>
      <c r="U112" s="243"/>
      <c r="V112" s="243"/>
      <c r="W112" s="244"/>
      <c r="X112" s="244"/>
      <c r="Y112" s="244"/>
      <c r="Z112" s="244"/>
    </row>
    <row r="113" spans="1:26" ht="15.75" customHeight="1" x14ac:dyDescent="0.25">
      <c r="A113" s="245" t="s">
        <v>1914</v>
      </c>
      <c r="B113" s="269" t="s">
        <v>1915</v>
      </c>
      <c r="C113" s="278" t="s">
        <v>326</v>
      </c>
      <c r="D113" s="248">
        <v>240</v>
      </c>
      <c r="E113" s="249" t="e">
        <f t="shared" si="12"/>
        <v>#REF!</v>
      </c>
      <c r="F113" s="250"/>
      <c r="G113" s="251" t="e">
        <f t="shared" si="13"/>
        <v>#REF!</v>
      </c>
      <c r="H113" s="242"/>
      <c r="I113" s="243"/>
      <c r="J113" s="243"/>
      <c r="K113" s="243"/>
      <c r="L113" s="243"/>
      <c r="M113" s="243"/>
      <c r="N113" s="243"/>
      <c r="O113" s="243"/>
      <c r="P113" s="243"/>
      <c r="Q113" s="243"/>
      <c r="R113" s="243"/>
      <c r="S113" s="243"/>
      <c r="T113" s="243"/>
      <c r="U113" s="243"/>
      <c r="V113" s="243"/>
      <c r="W113" s="244"/>
      <c r="X113" s="244"/>
      <c r="Y113" s="244"/>
      <c r="Z113" s="244"/>
    </row>
    <row r="114" spans="1:26" ht="15.75" customHeight="1" x14ac:dyDescent="0.25">
      <c r="A114" s="245" t="s">
        <v>1916</v>
      </c>
      <c r="B114" s="269" t="s">
        <v>1917</v>
      </c>
      <c r="C114" s="278" t="s">
        <v>326</v>
      </c>
      <c r="D114" s="285">
        <v>270</v>
      </c>
      <c r="E114" s="249" t="e">
        <f t="shared" si="12"/>
        <v>#REF!</v>
      </c>
      <c r="F114" s="250"/>
      <c r="G114" s="251" t="e">
        <f t="shared" si="13"/>
        <v>#REF!</v>
      </c>
      <c r="H114" s="242"/>
      <c r="I114" s="243"/>
      <c r="J114" s="243"/>
      <c r="K114" s="243"/>
      <c r="L114" s="243"/>
      <c r="M114" s="243"/>
      <c r="N114" s="243"/>
      <c r="O114" s="243"/>
      <c r="P114" s="243"/>
      <c r="Q114" s="243"/>
      <c r="R114" s="243"/>
      <c r="S114" s="243"/>
      <c r="T114" s="243"/>
      <c r="U114" s="243"/>
      <c r="V114" s="243"/>
      <c r="W114" s="244"/>
      <c r="X114" s="244"/>
      <c r="Y114" s="244"/>
      <c r="Z114" s="244"/>
    </row>
    <row r="115" spans="1:26" ht="15.75" customHeight="1" x14ac:dyDescent="0.25">
      <c r="A115" s="245" t="s">
        <v>1918</v>
      </c>
      <c r="B115" s="269" t="s">
        <v>1919</v>
      </c>
      <c r="C115" s="278" t="s">
        <v>326</v>
      </c>
      <c r="D115" s="248">
        <v>563</v>
      </c>
      <c r="E115" s="249" t="e">
        <f t="shared" si="12"/>
        <v>#REF!</v>
      </c>
      <c r="F115" s="250"/>
      <c r="G115" s="251" t="e">
        <f t="shared" si="13"/>
        <v>#REF!</v>
      </c>
      <c r="H115" s="242"/>
      <c r="I115" s="243"/>
      <c r="J115" s="243"/>
      <c r="K115" s="243"/>
      <c r="L115" s="243"/>
      <c r="M115" s="243"/>
      <c r="N115" s="243"/>
      <c r="O115" s="243"/>
      <c r="P115" s="243"/>
      <c r="Q115" s="243"/>
      <c r="R115" s="243"/>
      <c r="S115" s="243"/>
      <c r="T115" s="243"/>
      <c r="U115" s="243"/>
      <c r="V115" s="243"/>
      <c r="W115" s="244"/>
      <c r="X115" s="244"/>
      <c r="Y115" s="244"/>
      <c r="Z115" s="244"/>
    </row>
    <row r="116" spans="1:26" ht="15.75" customHeight="1" x14ac:dyDescent="0.25">
      <c r="A116" s="245" t="s">
        <v>1920</v>
      </c>
      <c r="B116" s="269" t="s">
        <v>1851</v>
      </c>
      <c r="C116" s="278" t="s">
        <v>326</v>
      </c>
      <c r="D116" s="248">
        <v>135</v>
      </c>
      <c r="E116" s="249" t="e">
        <f t="shared" si="12"/>
        <v>#REF!</v>
      </c>
      <c r="F116" s="250"/>
      <c r="G116" s="251" t="e">
        <f t="shared" si="13"/>
        <v>#REF!</v>
      </c>
      <c r="H116" s="242"/>
      <c r="I116" s="243"/>
      <c r="J116" s="243"/>
      <c r="K116" s="243"/>
      <c r="L116" s="243"/>
      <c r="M116" s="243"/>
      <c r="N116" s="243"/>
      <c r="O116" s="243"/>
      <c r="P116" s="243"/>
      <c r="Q116" s="243"/>
      <c r="R116" s="243"/>
      <c r="S116" s="243"/>
      <c r="T116" s="243"/>
      <c r="U116" s="243"/>
      <c r="V116" s="243"/>
      <c r="W116" s="244"/>
      <c r="X116" s="244"/>
      <c r="Y116" s="244"/>
      <c r="Z116" s="244"/>
    </row>
    <row r="117" spans="1:26" ht="15.75" customHeight="1" x14ac:dyDescent="0.25">
      <c r="A117" s="245" t="s">
        <v>1921</v>
      </c>
      <c r="B117" s="269" t="s">
        <v>1853</v>
      </c>
      <c r="C117" s="278" t="s">
        <v>326</v>
      </c>
      <c r="D117" s="248">
        <v>150</v>
      </c>
      <c r="E117" s="249" t="e">
        <f t="shared" si="12"/>
        <v>#REF!</v>
      </c>
      <c r="F117" s="250"/>
      <c r="G117" s="251" t="e">
        <f t="shared" si="13"/>
        <v>#REF!</v>
      </c>
      <c r="H117" s="242"/>
      <c r="I117" s="243"/>
      <c r="J117" s="243"/>
      <c r="K117" s="243"/>
      <c r="L117" s="243"/>
      <c r="M117" s="243"/>
      <c r="N117" s="243"/>
      <c r="O117" s="243"/>
      <c r="P117" s="243"/>
      <c r="Q117" s="243"/>
      <c r="R117" s="243"/>
      <c r="S117" s="243"/>
      <c r="T117" s="243"/>
      <c r="U117" s="243"/>
      <c r="V117" s="243"/>
      <c r="W117" s="244"/>
      <c r="X117" s="244"/>
      <c r="Y117" s="244"/>
      <c r="Z117" s="244"/>
    </row>
    <row r="118" spans="1:26" ht="15.75" customHeight="1" x14ac:dyDescent="0.25">
      <c r="A118" s="245" t="s">
        <v>1922</v>
      </c>
      <c r="B118" s="269" t="s">
        <v>1815</v>
      </c>
      <c r="C118" s="278" t="s">
        <v>326</v>
      </c>
      <c r="D118" s="248">
        <v>149</v>
      </c>
      <c r="E118" s="249" t="e">
        <f t="shared" si="12"/>
        <v>#REF!</v>
      </c>
      <c r="F118" s="250"/>
      <c r="G118" s="251" t="e">
        <f t="shared" si="13"/>
        <v>#REF!</v>
      </c>
      <c r="H118" s="242"/>
      <c r="I118" s="243"/>
      <c r="J118" s="243"/>
      <c r="K118" s="243"/>
      <c r="L118" s="243"/>
      <c r="M118" s="243"/>
      <c r="N118" s="243"/>
      <c r="O118" s="243"/>
      <c r="P118" s="243"/>
      <c r="Q118" s="243"/>
      <c r="R118" s="243"/>
      <c r="S118" s="243"/>
      <c r="T118" s="243"/>
      <c r="U118" s="243"/>
      <c r="V118" s="243"/>
      <c r="W118" s="244"/>
      <c r="X118" s="244"/>
      <c r="Y118" s="244"/>
      <c r="Z118" s="244"/>
    </row>
    <row r="119" spans="1:26" ht="15.75" customHeight="1" x14ac:dyDescent="0.25">
      <c r="A119" s="245" t="s">
        <v>1923</v>
      </c>
      <c r="B119" s="269" t="s">
        <v>1817</v>
      </c>
      <c r="C119" s="278" t="s">
        <v>326</v>
      </c>
      <c r="D119" s="248">
        <v>209</v>
      </c>
      <c r="E119" s="249" t="e">
        <f t="shared" si="12"/>
        <v>#REF!</v>
      </c>
      <c r="F119" s="250"/>
      <c r="G119" s="251" t="e">
        <f t="shared" si="13"/>
        <v>#REF!</v>
      </c>
      <c r="H119" s="242"/>
      <c r="I119" s="243"/>
      <c r="J119" s="243"/>
      <c r="K119" s="243"/>
      <c r="L119" s="243"/>
      <c r="M119" s="243"/>
      <c r="N119" s="243"/>
      <c r="O119" s="243"/>
      <c r="P119" s="243"/>
      <c r="Q119" s="243"/>
      <c r="R119" s="243"/>
      <c r="S119" s="243"/>
      <c r="T119" s="243"/>
      <c r="U119" s="243"/>
      <c r="V119" s="243"/>
      <c r="W119" s="244"/>
      <c r="X119" s="244"/>
      <c r="Y119" s="244"/>
      <c r="Z119" s="244"/>
    </row>
    <row r="120" spans="1:26" ht="15.75" customHeight="1" x14ac:dyDescent="0.25">
      <c r="A120" s="245" t="s">
        <v>1924</v>
      </c>
      <c r="B120" s="276" t="s">
        <v>1925</v>
      </c>
      <c r="C120" s="278" t="s">
        <v>326</v>
      </c>
      <c r="D120" s="248">
        <v>422</v>
      </c>
      <c r="E120" s="249" t="e">
        <f t="shared" si="12"/>
        <v>#REF!</v>
      </c>
      <c r="F120" s="250"/>
      <c r="G120" s="251" t="e">
        <f t="shared" si="13"/>
        <v>#REF!</v>
      </c>
      <c r="H120" s="242"/>
      <c r="I120" s="243"/>
      <c r="J120" s="243"/>
      <c r="K120" s="243"/>
      <c r="L120" s="243"/>
      <c r="M120" s="243"/>
      <c r="N120" s="243"/>
      <c r="O120" s="243"/>
      <c r="P120" s="243"/>
      <c r="Q120" s="243"/>
      <c r="R120" s="243"/>
      <c r="S120" s="243"/>
      <c r="T120" s="243"/>
      <c r="U120" s="243"/>
      <c r="V120" s="243"/>
      <c r="W120" s="244"/>
      <c r="X120" s="244"/>
      <c r="Y120" s="244"/>
      <c r="Z120" s="244"/>
    </row>
    <row r="121" spans="1:26" ht="15.75" customHeight="1" x14ac:dyDescent="0.25">
      <c r="A121" s="245" t="s">
        <v>1926</v>
      </c>
      <c r="B121" s="276" t="s">
        <v>1927</v>
      </c>
      <c r="C121" s="278" t="s">
        <v>326</v>
      </c>
      <c r="D121" s="248">
        <v>726</v>
      </c>
      <c r="E121" s="249" t="e">
        <f t="shared" si="12"/>
        <v>#REF!</v>
      </c>
      <c r="F121" s="250"/>
      <c r="G121" s="251" t="e">
        <f t="shared" si="13"/>
        <v>#REF!</v>
      </c>
      <c r="H121" s="242"/>
      <c r="I121" s="243"/>
      <c r="J121" s="243"/>
      <c r="K121" s="243"/>
      <c r="L121" s="243"/>
      <c r="M121" s="243"/>
      <c r="N121" s="243"/>
      <c r="O121" s="243"/>
      <c r="P121" s="243"/>
      <c r="Q121" s="243"/>
      <c r="R121" s="243"/>
      <c r="S121" s="243"/>
      <c r="T121" s="243"/>
      <c r="U121" s="243"/>
      <c r="V121" s="243"/>
      <c r="W121" s="244"/>
      <c r="X121" s="244"/>
      <c r="Y121" s="244"/>
      <c r="Z121" s="244"/>
    </row>
    <row r="122" spans="1:26" ht="15.75" customHeight="1" x14ac:dyDescent="0.25">
      <c r="A122" s="245" t="s">
        <v>1928</v>
      </c>
      <c r="B122" s="276" t="s">
        <v>1929</v>
      </c>
      <c r="C122" s="278" t="s">
        <v>326</v>
      </c>
      <c r="D122" s="248">
        <v>577</v>
      </c>
      <c r="E122" s="249" t="e">
        <f t="shared" si="12"/>
        <v>#REF!</v>
      </c>
      <c r="F122" s="250"/>
      <c r="G122" s="251" t="e">
        <f t="shared" si="13"/>
        <v>#REF!</v>
      </c>
      <c r="H122" s="242"/>
      <c r="I122" s="243"/>
      <c r="J122" s="243"/>
      <c r="K122" s="243"/>
      <c r="L122" s="243"/>
      <c r="M122" s="243"/>
      <c r="N122" s="243"/>
      <c r="O122" s="243"/>
      <c r="P122" s="243"/>
      <c r="Q122" s="243"/>
      <c r="R122" s="243"/>
      <c r="S122" s="243"/>
      <c r="T122" s="243"/>
      <c r="U122" s="243"/>
      <c r="V122" s="243"/>
      <c r="W122" s="244"/>
      <c r="X122" s="244"/>
      <c r="Y122" s="244"/>
      <c r="Z122" s="244"/>
    </row>
    <row r="123" spans="1:26" ht="15.75" customHeight="1" x14ac:dyDescent="0.25">
      <c r="A123" s="245" t="s">
        <v>1930</v>
      </c>
      <c r="B123" s="276" t="s">
        <v>1931</v>
      </c>
      <c r="C123" s="271" t="s">
        <v>326</v>
      </c>
      <c r="D123" s="293">
        <v>652</v>
      </c>
      <c r="E123" s="294" t="e">
        <f t="shared" si="12"/>
        <v>#REF!</v>
      </c>
      <c r="F123" s="250"/>
      <c r="G123" s="295" t="e">
        <f t="shared" si="13"/>
        <v>#REF!</v>
      </c>
      <c r="H123" s="242"/>
      <c r="I123" s="243"/>
      <c r="J123" s="243"/>
      <c r="K123" s="243"/>
      <c r="L123" s="243"/>
      <c r="M123" s="243"/>
      <c r="N123" s="243"/>
      <c r="O123" s="243"/>
      <c r="P123" s="243"/>
      <c r="Q123" s="243"/>
      <c r="R123" s="243"/>
      <c r="S123" s="243"/>
      <c r="T123" s="243"/>
      <c r="U123" s="243"/>
      <c r="V123" s="243"/>
      <c r="W123" s="244"/>
      <c r="X123" s="244"/>
      <c r="Y123" s="244"/>
      <c r="Z123" s="244"/>
    </row>
    <row r="124" spans="1:26" ht="15.75" customHeight="1" x14ac:dyDescent="0.25">
      <c r="A124" s="245" t="s">
        <v>1932</v>
      </c>
      <c r="B124" s="246" t="s">
        <v>1933</v>
      </c>
      <c r="C124" s="247" t="s">
        <v>326</v>
      </c>
      <c r="D124" s="248">
        <v>338</v>
      </c>
      <c r="E124" s="249" t="e">
        <f t="shared" si="12"/>
        <v>#REF!</v>
      </c>
      <c r="F124" s="250"/>
      <c r="G124" s="251" t="e">
        <f t="shared" si="13"/>
        <v>#REF!</v>
      </c>
      <c r="H124" s="242"/>
      <c r="I124" s="243"/>
      <c r="J124" s="243"/>
      <c r="K124" s="243"/>
      <c r="L124" s="243"/>
      <c r="M124" s="243"/>
      <c r="N124" s="243"/>
      <c r="O124" s="243"/>
      <c r="P124" s="243"/>
      <c r="Q124" s="243"/>
      <c r="R124" s="243"/>
      <c r="S124" s="243"/>
      <c r="T124" s="243"/>
      <c r="U124" s="243"/>
      <c r="V124" s="243"/>
      <c r="W124" s="244"/>
      <c r="X124" s="244"/>
      <c r="Y124" s="244"/>
      <c r="Z124" s="244"/>
    </row>
    <row r="125" spans="1:26" ht="15.75" customHeight="1" x14ac:dyDescent="0.25">
      <c r="A125" s="254"/>
      <c r="B125" s="290" t="s">
        <v>1934</v>
      </c>
      <c r="C125" s="256"/>
      <c r="D125" s="257"/>
      <c r="E125" s="257"/>
      <c r="F125" s="258"/>
      <c r="G125" s="257" t="s">
        <v>8</v>
      </c>
      <c r="H125" s="242"/>
      <c r="I125" s="243"/>
      <c r="J125" s="243"/>
      <c r="K125" s="243"/>
      <c r="L125" s="243"/>
      <c r="M125" s="266"/>
      <c r="N125" s="296"/>
      <c r="O125" s="297"/>
      <c r="P125" s="243"/>
      <c r="Q125" s="243"/>
      <c r="R125" s="243"/>
      <c r="S125" s="243"/>
      <c r="T125" s="243"/>
      <c r="U125" s="243"/>
      <c r="V125" s="243"/>
      <c r="W125" s="244"/>
      <c r="X125" s="244"/>
      <c r="Y125" s="244"/>
      <c r="Z125" s="244"/>
    </row>
    <row r="126" spans="1:26" ht="15.75" customHeight="1" x14ac:dyDescent="0.25">
      <c r="A126" s="298" t="s">
        <v>1935</v>
      </c>
      <c r="B126" s="299" t="s">
        <v>1936</v>
      </c>
      <c r="C126" s="247" t="s">
        <v>326</v>
      </c>
      <c r="D126" s="248">
        <v>494</v>
      </c>
      <c r="E126" s="249" t="e">
        <f t="shared" ref="E126:E132" si="14">ROUND(D126*$L$2,-0.1)</f>
        <v>#REF!</v>
      </c>
      <c r="F126" s="250"/>
      <c r="G126" s="251" t="e">
        <f t="shared" ref="G126:G132" si="15">E126*F126</f>
        <v>#REF!</v>
      </c>
      <c r="H126" s="242"/>
      <c r="I126" s="243"/>
      <c r="J126" s="243"/>
      <c r="K126" s="243"/>
      <c r="L126" s="243"/>
      <c r="M126" s="243"/>
      <c r="N126" s="243"/>
      <c r="O126" s="243"/>
      <c r="P126" s="243"/>
      <c r="Q126" s="243"/>
      <c r="R126" s="243"/>
      <c r="S126" s="243"/>
      <c r="T126" s="243"/>
      <c r="U126" s="243"/>
      <c r="V126" s="243"/>
      <c r="W126" s="244"/>
      <c r="X126" s="244"/>
      <c r="Y126" s="244"/>
      <c r="Z126" s="244"/>
    </row>
    <row r="127" spans="1:26" ht="15.75" customHeight="1" x14ac:dyDescent="0.25">
      <c r="A127" s="292" t="s">
        <v>1937</v>
      </c>
      <c r="B127" s="299" t="s">
        <v>1938</v>
      </c>
      <c r="C127" s="247" t="s">
        <v>326</v>
      </c>
      <c r="D127" s="248">
        <v>592</v>
      </c>
      <c r="E127" s="249" t="e">
        <f t="shared" si="14"/>
        <v>#REF!</v>
      </c>
      <c r="F127" s="250"/>
      <c r="G127" s="251" t="e">
        <f t="shared" si="15"/>
        <v>#REF!</v>
      </c>
      <c r="H127" s="242"/>
      <c r="I127" s="243"/>
      <c r="J127" s="243"/>
      <c r="K127" s="243"/>
      <c r="L127" s="243"/>
      <c r="M127" s="243"/>
      <c r="N127" s="243"/>
      <c r="O127" s="243"/>
      <c r="P127" s="243"/>
      <c r="Q127" s="243"/>
      <c r="R127" s="243"/>
      <c r="S127" s="243"/>
      <c r="T127" s="243"/>
      <c r="U127" s="243"/>
      <c r="V127" s="243"/>
      <c r="W127" s="244"/>
      <c r="X127" s="244"/>
      <c r="Y127" s="244"/>
      <c r="Z127" s="244"/>
    </row>
    <row r="128" spans="1:26" ht="15.75" customHeight="1" x14ac:dyDescent="0.25">
      <c r="A128" s="292" t="s">
        <v>1939</v>
      </c>
      <c r="B128" s="299" t="s">
        <v>1940</v>
      </c>
      <c r="C128" s="247" t="s">
        <v>326</v>
      </c>
      <c r="D128" s="248">
        <v>794</v>
      </c>
      <c r="E128" s="249" t="e">
        <f t="shared" si="14"/>
        <v>#REF!</v>
      </c>
      <c r="F128" s="250"/>
      <c r="G128" s="251" t="e">
        <f t="shared" si="15"/>
        <v>#REF!</v>
      </c>
      <c r="H128" s="242"/>
      <c r="I128" s="243"/>
      <c r="J128" s="243"/>
      <c r="K128" s="243"/>
      <c r="L128" s="243"/>
      <c r="M128" s="243"/>
      <c r="N128" s="243"/>
      <c r="O128" s="243"/>
      <c r="P128" s="243"/>
      <c r="Q128" s="243"/>
      <c r="R128" s="243"/>
      <c r="S128" s="243"/>
      <c r="T128" s="243"/>
      <c r="U128" s="243"/>
      <c r="V128" s="243"/>
      <c r="W128" s="244"/>
      <c r="X128" s="244"/>
      <c r="Y128" s="244"/>
      <c r="Z128" s="244"/>
    </row>
    <row r="129" spans="1:26" ht="15.75" customHeight="1" x14ac:dyDescent="0.25">
      <c r="A129" s="292" t="s">
        <v>1941</v>
      </c>
      <c r="B129" s="299" t="s">
        <v>1942</v>
      </c>
      <c r="C129" s="247" t="s">
        <v>326</v>
      </c>
      <c r="D129" s="248">
        <v>514</v>
      </c>
      <c r="E129" s="249" t="e">
        <f t="shared" si="14"/>
        <v>#REF!</v>
      </c>
      <c r="F129" s="250"/>
      <c r="G129" s="251" t="e">
        <f t="shared" si="15"/>
        <v>#REF!</v>
      </c>
      <c r="H129" s="242"/>
      <c r="I129" s="243"/>
      <c r="J129" s="243"/>
      <c r="K129" s="243"/>
      <c r="L129" s="243"/>
      <c r="M129" s="243"/>
      <c r="N129" s="243"/>
      <c r="O129" s="243"/>
      <c r="P129" s="243"/>
      <c r="Q129" s="243"/>
      <c r="R129" s="243"/>
      <c r="S129" s="243"/>
      <c r="T129" s="243"/>
      <c r="U129" s="243"/>
      <c r="V129" s="243"/>
      <c r="W129" s="244"/>
      <c r="X129" s="244"/>
      <c r="Y129" s="244"/>
      <c r="Z129" s="244"/>
    </row>
    <row r="130" spans="1:26" ht="15.75" customHeight="1" x14ac:dyDescent="0.25">
      <c r="A130" s="292" t="s">
        <v>1943</v>
      </c>
      <c r="B130" s="300" t="s">
        <v>1891</v>
      </c>
      <c r="C130" s="247" t="s">
        <v>326</v>
      </c>
      <c r="D130" s="248">
        <v>292</v>
      </c>
      <c r="E130" s="249" t="e">
        <f t="shared" si="14"/>
        <v>#REF!</v>
      </c>
      <c r="F130" s="250"/>
      <c r="G130" s="251" t="e">
        <f t="shared" si="15"/>
        <v>#REF!</v>
      </c>
      <c r="H130" s="242"/>
      <c r="I130" s="243"/>
      <c r="J130" s="243"/>
      <c r="K130" s="243"/>
      <c r="L130" s="243"/>
      <c r="M130" s="243"/>
      <c r="N130" s="243"/>
      <c r="O130" s="243"/>
      <c r="P130" s="243"/>
      <c r="Q130" s="243"/>
      <c r="R130" s="243"/>
      <c r="S130" s="243"/>
      <c r="T130" s="243"/>
      <c r="U130" s="243"/>
      <c r="V130" s="243"/>
      <c r="W130" s="244"/>
      <c r="X130" s="244"/>
      <c r="Y130" s="244"/>
      <c r="Z130" s="244"/>
    </row>
    <row r="131" spans="1:26" ht="15.75" customHeight="1" x14ac:dyDescent="0.25">
      <c r="A131" s="292" t="s">
        <v>1944</v>
      </c>
      <c r="B131" s="300" t="s">
        <v>1933</v>
      </c>
      <c r="C131" s="247" t="s">
        <v>326</v>
      </c>
      <c r="D131" s="248">
        <v>338</v>
      </c>
      <c r="E131" s="249" t="e">
        <f t="shared" si="14"/>
        <v>#REF!</v>
      </c>
      <c r="F131" s="250"/>
      <c r="G131" s="251" t="e">
        <f t="shared" si="15"/>
        <v>#REF!</v>
      </c>
      <c r="H131" s="242"/>
      <c r="I131" s="243"/>
      <c r="J131" s="243"/>
      <c r="K131" s="243"/>
      <c r="L131" s="243"/>
      <c r="M131" s="243"/>
      <c r="N131" s="243"/>
      <c r="O131" s="243"/>
      <c r="P131" s="243"/>
      <c r="Q131" s="243"/>
      <c r="R131" s="243"/>
      <c r="S131" s="243"/>
      <c r="T131" s="243"/>
      <c r="U131" s="243"/>
      <c r="V131" s="243"/>
      <c r="W131" s="244"/>
      <c r="X131" s="244"/>
      <c r="Y131" s="244"/>
      <c r="Z131" s="244"/>
    </row>
    <row r="132" spans="1:26" ht="15.75" customHeight="1" x14ac:dyDescent="0.25">
      <c r="A132" s="301" t="s">
        <v>1945</v>
      </c>
      <c r="B132" s="302" t="s">
        <v>1849</v>
      </c>
      <c r="C132" s="247" t="s">
        <v>326</v>
      </c>
      <c r="D132" s="248">
        <v>413</v>
      </c>
      <c r="E132" s="249" t="e">
        <f t="shared" si="14"/>
        <v>#REF!</v>
      </c>
      <c r="F132" s="250"/>
      <c r="G132" s="251" t="e">
        <f t="shared" si="15"/>
        <v>#REF!</v>
      </c>
      <c r="H132" s="242">
        <v>0</v>
      </c>
      <c r="I132" s="243"/>
      <c r="J132" s="243"/>
      <c r="K132" s="243"/>
      <c r="L132" s="243"/>
      <c r="M132" s="243"/>
      <c r="N132" s="243"/>
      <c r="O132" s="243"/>
      <c r="P132" s="243"/>
      <c r="Q132" s="243"/>
      <c r="R132" s="243"/>
      <c r="S132" s="243"/>
      <c r="T132" s="243"/>
      <c r="U132" s="243"/>
      <c r="V132" s="243"/>
      <c r="W132" s="244"/>
      <c r="X132" s="244"/>
      <c r="Y132" s="244"/>
      <c r="Z132" s="244"/>
    </row>
    <row r="133" spans="1:26" ht="15.75" customHeight="1" x14ac:dyDescent="0.25">
      <c r="A133" s="254"/>
      <c r="B133" s="255" t="s">
        <v>1946</v>
      </c>
      <c r="C133" s="303"/>
      <c r="D133" s="241"/>
      <c r="E133" s="241"/>
      <c r="F133" s="258"/>
      <c r="G133" s="241" t="s">
        <v>8</v>
      </c>
      <c r="H133" s="242"/>
      <c r="I133" s="243"/>
      <c r="J133" s="243"/>
      <c r="K133" s="243"/>
      <c r="L133" s="243"/>
      <c r="M133" s="304"/>
      <c r="N133" s="305"/>
      <c r="O133" s="305"/>
      <c r="P133" s="305"/>
      <c r="Q133" s="291"/>
      <c r="R133" s="306"/>
      <c r="S133" s="243"/>
      <c r="T133" s="243"/>
      <c r="U133" s="243"/>
      <c r="V133" s="243"/>
      <c r="W133" s="244"/>
      <c r="X133" s="244"/>
      <c r="Y133" s="244"/>
      <c r="Z133" s="244"/>
    </row>
    <row r="134" spans="1:26" ht="15.75" customHeight="1" x14ac:dyDescent="0.25">
      <c r="A134" s="301" t="s">
        <v>1947</v>
      </c>
      <c r="B134" s="300" t="s">
        <v>1948</v>
      </c>
      <c r="C134" s="247" t="s">
        <v>326</v>
      </c>
      <c r="D134" s="307">
        <v>143</v>
      </c>
      <c r="E134" s="249" t="e">
        <f t="shared" ref="E134:E168" si="16">ROUND(D134*$L$2,-0.1)</f>
        <v>#REF!</v>
      </c>
      <c r="F134" s="250"/>
      <c r="G134" s="251" t="e">
        <f t="shared" ref="G134:G168" si="17">E134*F134</f>
        <v>#REF!</v>
      </c>
      <c r="H134" s="242"/>
      <c r="I134" s="243"/>
      <c r="J134" s="243"/>
      <c r="K134" s="243"/>
      <c r="L134" s="243"/>
      <c r="M134" s="243"/>
      <c r="N134" s="243"/>
      <c r="O134" s="243"/>
      <c r="P134" s="243"/>
      <c r="Q134" s="243"/>
      <c r="R134" s="243"/>
      <c r="S134" s="243"/>
      <c r="T134" s="243"/>
      <c r="U134" s="243"/>
      <c r="V134" s="243"/>
      <c r="W134" s="244"/>
      <c r="X134" s="244"/>
      <c r="Y134" s="244"/>
      <c r="Z134" s="244"/>
    </row>
    <row r="135" spans="1:26" ht="15.75" customHeight="1" x14ac:dyDescent="0.25">
      <c r="A135" s="301" t="s">
        <v>1949</v>
      </c>
      <c r="B135" s="299" t="s">
        <v>1950</v>
      </c>
      <c r="C135" s="247" t="s">
        <v>326</v>
      </c>
      <c r="D135" s="307">
        <v>105</v>
      </c>
      <c r="E135" s="249" t="e">
        <f t="shared" si="16"/>
        <v>#REF!</v>
      </c>
      <c r="F135" s="250"/>
      <c r="G135" s="251" t="e">
        <f t="shared" si="17"/>
        <v>#REF!</v>
      </c>
      <c r="H135" s="242"/>
      <c r="I135" s="243"/>
      <c r="J135" s="243"/>
      <c r="K135" s="243"/>
      <c r="L135" s="243"/>
      <c r="M135" s="243"/>
      <c r="N135" s="243"/>
      <c r="O135" s="243"/>
      <c r="P135" s="243"/>
      <c r="Q135" s="243"/>
      <c r="R135" s="243"/>
      <c r="S135" s="243"/>
      <c r="T135" s="243"/>
      <c r="U135" s="243"/>
      <c r="V135" s="243"/>
      <c r="W135" s="244"/>
      <c r="X135" s="244"/>
      <c r="Y135" s="244"/>
      <c r="Z135" s="244"/>
    </row>
    <row r="136" spans="1:26" ht="15.75" customHeight="1" x14ac:dyDescent="0.25">
      <c r="A136" s="301" t="s">
        <v>1951</v>
      </c>
      <c r="B136" s="299" t="s">
        <v>1952</v>
      </c>
      <c r="C136" s="247" t="s">
        <v>1670</v>
      </c>
      <c r="D136" s="307">
        <v>113</v>
      </c>
      <c r="E136" s="249" t="e">
        <f t="shared" si="16"/>
        <v>#REF!</v>
      </c>
      <c r="F136" s="250"/>
      <c r="G136" s="251" t="e">
        <f t="shared" si="17"/>
        <v>#REF!</v>
      </c>
      <c r="H136" s="242"/>
      <c r="I136" s="243"/>
      <c r="J136" s="243"/>
      <c r="K136" s="243"/>
      <c r="L136" s="243"/>
      <c r="M136" s="243"/>
      <c r="N136" s="243"/>
      <c r="O136" s="308"/>
      <c r="P136" s="243"/>
      <c r="Q136" s="243"/>
      <c r="R136" s="243"/>
      <c r="S136" s="243"/>
      <c r="T136" s="243"/>
      <c r="U136" s="243"/>
      <c r="V136" s="243"/>
      <c r="W136" s="244"/>
      <c r="X136" s="244"/>
      <c r="Y136" s="244"/>
      <c r="Z136" s="244"/>
    </row>
    <row r="137" spans="1:26" ht="15.75" customHeight="1" x14ac:dyDescent="0.25">
      <c r="A137" s="301" t="s">
        <v>1953</v>
      </c>
      <c r="B137" s="299" t="s">
        <v>1954</v>
      </c>
      <c r="C137" s="247" t="s">
        <v>326</v>
      </c>
      <c r="D137" s="307">
        <v>720</v>
      </c>
      <c r="E137" s="249" t="e">
        <f t="shared" si="16"/>
        <v>#REF!</v>
      </c>
      <c r="F137" s="250"/>
      <c r="G137" s="251" t="e">
        <f t="shared" si="17"/>
        <v>#REF!</v>
      </c>
      <c r="H137" s="242"/>
      <c r="I137" s="243"/>
      <c r="J137" s="243"/>
      <c r="K137" s="243"/>
      <c r="L137" s="243"/>
      <c r="M137" s="243"/>
      <c r="N137" s="243"/>
      <c r="O137" s="243"/>
      <c r="P137" s="243"/>
      <c r="Q137" s="243"/>
      <c r="R137" s="243"/>
      <c r="S137" s="243"/>
      <c r="T137" s="243"/>
      <c r="U137" s="243"/>
      <c r="V137" s="243"/>
      <c r="W137" s="244"/>
      <c r="X137" s="244"/>
      <c r="Y137" s="244"/>
      <c r="Z137" s="244"/>
    </row>
    <row r="138" spans="1:26" ht="18" customHeight="1" x14ac:dyDescent="0.25">
      <c r="A138" s="301" t="s">
        <v>1955</v>
      </c>
      <c r="B138" s="299" t="s">
        <v>1956</v>
      </c>
      <c r="C138" s="247" t="s">
        <v>1798</v>
      </c>
      <c r="D138" s="307">
        <v>263</v>
      </c>
      <c r="E138" s="249" t="e">
        <f t="shared" si="16"/>
        <v>#REF!</v>
      </c>
      <c r="F138" s="250"/>
      <c r="G138" s="251" t="e">
        <f t="shared" si="17"/>
        <v>#REF!</v>
      </c>
      <c r="H138" s="242"/>
      <c r="I138" s="243"/>
      <c r="J138" s="243"/>
      <c r="K138" s="243"/>
      <c r="L138" s="243"/>
      <c r="M138" s="243"/>
      <c r="N138" s="243"/>
      <c r="O138" s="243"/>
      <c r="P138" s="243"/>
      <c r="Q138" s="243"/>
      <c r="R138" s="243"/>
      <c r="S138" s="243"/>
      <c r="T138" s="243"/>
      <c r="U138" s="243"/>
      <c r="V138" s="243"/>
      <c r="W138" s="244"/>
      <c r="X138" s="244"/>
      <c r="Y138" s="244"/>
      <c r="Z138" s="244"/>
    </row>
    <row r="139" spans="1:26" ht="15.75" customHeight="1" x14ac:dyDescent="0.25">
      <c r="A139" s="301" t="s">
        <v>1957</v>
      </c>
      <c r="B139" s="299" t="s">
        <v>1958</v>
      </c>
      <c r="C139" s="247" t="s">
        <v>1798</v>
      </c>
      <c r="D139" s="307">
        <v>263</v>
      </c>
      <c r="E139" s="249" t="e">
        <f t="shared" si="16"/>
        <v>#REF!</v>
      </c>
      <c r="F139" s="250"/>
      <c r="G139" s="251" t="e">
        <f t="shared" si="17"/>
        <v>#REF!</v>
      </c>
      <c r="H139" s="242"/>
      <c r="I139" s="243"/>
      <c r="J139" s="243"/>
      <c r="K139" s="243"/>
      <c r="L139" s="243"/>
      <c r="M139" s="243"/>
      <c r="N139" s="243"/>
      <c r="O139" s="243"/>
      <c r="P139" s="243"/>
      <c r="Q139" s="243"/>
      <c r="R139" s="243"/>
      <c r="S139" s="243"/>
      <c r="T139" s="243"/>
      <c r="U139" s="243"/>
      <c r="V139" s="243"/>
      <c r="W139" s="244"/>
      <c r="X139" s="244"/>
      <c r="Y139" s="244"/>
      <c r="Z139" s="244"/>
    </row>
    <row r="140" spans="1:26" ht="15.75" customHeight="1" x14ac:dyDescent="0.25">
      <c r="A140" s="301" t="s">
        <v>1959</v>
      </c>
      <c r="B140" s="300" t="s">
        <v>1960</v>
      </c>
      <c r="C140" s="247" t="s">
        <v>1798</v>
      </c>
      <c r="D140" s="307">
        <v>263</v>
      </c>
      <c r="E140" s="249" t="e">
        <f t="shared" si="16"/>
        <v>#REF!</v>
      </c>
      <c r="F140" s="250"/>
      <c r="G140" s="251" t="e">
        <f t="shared" si="17"/>
        <v>#REF!</v>
      </c>
      <c r="H140" s="242"/>
      <c r="I140" s="243"/>
      <c r="J140" s="243"/>
      <c r="K140" s="243"/>
      <c r="L140" s="243"/>
      <c r="M140" s="243"/>
      <c r="N140" s="243"/>
      <c r="O140" s="243"/>
      <c r="P140" s="243"/>
      <c r="Q140" s="243"/>
      <c r="R140" s="243"/>
      <c r="S140" s="243"/>
      <c r="T140" s="243"/>
      <c r="U140" s="243"/>
      <c r="V140" s="243"/>
      <c r="W140" s="244"/>
      <c r="X140" s="244"/>
      <c r="Y140" s="244"/>
      <c r="Z140" s="244"/>
    </row>
    <row r="141" spans="1:26" ht="15.75" customHeight="1" x14ac:dyDescent="0.25">
      <c r="A141" s="301" t="s">
        <v>1961</v>
      </c>
      <c r="B141" s="300" t="s">
        <v>1962</v>
      </c>
      <c r="C141" s="247" t="s">
        <v>1798</v>
      </c>
      <c r="D141" s="307">
        <v>263</v>
      </c>
      <c r="E141" s="249" t="e">
        <f t="shared" si="16"/>
        <v>#REF!</v>
      </c>
      <c r="F141" s="250"/>
      <c r="G141" s="251" t="e">
        <f t="shared" si="17"/>
        <v>#REF!</v>
      </c>
      <c r="H141" s="242"/>
      <c r="I141" s="243"/>
      <c r="J141" s="243"/>
      <c r="K141" s="243"/>
      <c r="L141" s="243"/>
      <c r="M141" s="243"/>
      <c r="N141" s="243"/>
      <c r="O141" s="243"/>
      <c r="P141" s="243"/>
      <c r="Q141" s="243"/>
      <c r="R141" s="243"/>
      <c r="S141" s="243"/>
      <c r="T141" s="243"/>
      <c r="U141" s="243"/>
      <c r="V141" s="243"/>
      <c r="W141" s="244"/>
      <c r="X141" s="244"/>
      <c r="Y141" s="244"/>
      <c r="Z141" s="244"/>
    </row>
    <row r="142" spans="1:26" ht="15.75" customHeight="1" x14ac:dyDescent="0.25">
      <c r="A142" s="301" t="s">
        <v>1963</v>
      </c>
      <c r="B142" s="300" t="s">
        <v>1964</v>
      </c>
      <c r="C142" s="247" t="s">
        <v>1798</v>
      </c>
      <c r="D142" s="307">
        <v>263</v>
      </c>
      <c r="E142" s="249" t="e">
        <f t="shared" si="16"/>
        <v>#REF!</v>
      </c>
      <c r="F142" s="250"/>
      <c r="G142" s="251" t="e">
        <f t="shared" si="17"/>
        <v>#REF!</v>
      </c>
      <c r="H142" s="242"/>
      <c r="I142" s="243"/>
      <c r="J142" s="243"/>
      <c r="K142" s="243"/>
      <c r="L142" s="243"/>
      <c r="M142" s="243"/>
      <c r="N142" s="243"/>
      <c r="O142" s="243"/>
      <c r="P142" s="243"/>
      <c r="Q142" s="243"/>
      <c r="R142" s="243"/>
      <c r="S142" s="243"/>
      <c r="T142" s="243"/>
      <c r="U142" s="243"/>
      <c r="V142" s="243"/>
      <c r="W142" s="244"/>
      <c r="X142" s="244"/>
      <c r="Y142" s="244"/>
      <c r="Z142" s="244"/>
    </row>
    <row r="143" spans="1:26" ht="15.75" customHeight="1" x14ac:dyDescent="0.25">
      <c r="A143" s="301" t="s">
        <v>1965</v>
      </c>
      <c r="B143" s="299" t="s">
        <v>1966</v>
      </c>
      <c r="C143" s="247" t="s">
        <v>326</v>
      </c>
      <c r="D143" s="307">
        <v>6</v>
      </c>
      <c r="E143" s="249" t="e">
        <f t="shared" si="16"/>
        <v>#REF!</v>
      </c>
      <c r="F143" s="250"/>
      <c r="G143" s="251" t="e">
        <f t="shared" si="17"/>
        <v>#REF!</v>
      </c>
      <c r="H143" s="242"/>
      <c r="I143" s="243"/>
      <c r="J143" s="243"/>
      <c r="K143" s="243"/>
      <c r="L143" s="243"/>
      <c r="M143" s="243"/>
      <c r="N143" s="243"/>
      <c r="O143" s="243"/>
      <c r="P143" s="243"/>
      <c r="Q143" s="243"/>
      <c r="R143" s="243"/>
      <c r="S143" s="243"/>
      <c r="T143" s="243"/>
      <c r="U143" s="243"/>
      <c r="V143" s="243"/>
      <c r="W143" s="244"/>
      <c r="X143" s="244"/>
      <c r="Y143" s="244"/>
      <c r="Z143" s="244"/>
    </row>
    <row r="144" spans="1:26" ht="18" customHeight="1" x14ac:dyDescent="0.25">
      <c r="A144" s="301" t="s">
        <v>1967</v>
      </c>
      <c r="B144" s="302" t="s">
        <v>1968</v>
      </c>
      <c r="C144" s="247" t="s">
        <v>1798</v>
      </c>
      <c r="D144" s="307">
        <v>136</v>
      </c>
      <c r="E144" s="249" t="e">
        <f t="shared" si="16"/>
        <v>#REF!</v>
      </c>
      <c r="F144" s="250"/>
      <c r="G144" s="251" t="e">
        <f t="shared" si="17"/>
        <v>#REF!</v>
      </c>
      <c r="H144" s="242"/>
      <c r="I144" s="243"/>
      <c r="J144" s="243"/>
      <c r="K144" s="243"/>
      <c r="L144" s="243"/>
      <c r="M144" s="243"/>
      <c r="N144" s="243"/>
      <c r="O144" s="243"/>
      <c r="P144" s="243"/>
      <c r="Q144" s="243"/>
      <c r="R144" s="243"/>
      <c r="S144" s="243"/>
      <c r="T144" s="243"/>
      <c r="U144" s="243"/>
      <c r="V144" s="243"/>
      <c r="W144" s="244"/>
      <c r="X144" s="244"/>
      <c r="Y144" s="244"/>
      <c r="Z144" s="244"/>
    </row>
    <row r="145" spans="1:26" ht="15.75" customHeight="1" x14ac:dyDescent="0.25">
      <c r="A145" s="301" t="s">
        <v>1969</v>
      </c>
      <c r="B145" s="299" t="s">
        <v>1970</v>
      </c>
      <c r="C145" s="247" t="s">
        <v>1670</v>
      </c>
      <c r="D145" s="307">
        <v>224</v>
      </c>
      <c r="E145" s="249" t="e">
        <f t="shared" si="16"/>
        <v>#REF!</v>
      </c>
      <c r="F145" s="250"/>
      <c r="G145" s="251" t="e">
        <f t="shared" si="17"/>
        <v>#REF!</v>
      </c>
      <c r="H145" s="242"/>
      <c r="I145" s="243"/>
      <c r="J145" s="243"/>
      <c r="K145" s="243"/>
      <c r="L145" s="243"/>
      <c r="M145" s="243"/>
      <c r="N145" s="243"/>
      <c r="O145" s="243"/>
      <c r="P145" s="243"/>
      <c r="Q145" s="243"/>
      <c r="R145" s="243"/>
      <c r="S145" s="243"/>
      <c r="T145" s="243"/>
      <c r="U145" s="243"/>
      <c r="V145" s="243"/>
      <c r="W145" s="244"/>
      <c r="X145" s="244"/>
      <c r="Y145" s="244"/>
      <c r="Z145" s="244"/>
    </row>
    <row r="146" spans="1:26" ht="15.75" customHeight="1" x14ac:dyDescent="0.25">
      <c r="A146" s="301" t="s">
        <v>1971</v>
      </c>
      <c r="B146" s="299" t="s">
        <v>1972</v>
      </c>
      <c r="C146" s="247" t="s">
        <v>1670</v>
      </c>
      <c r="D146" s="307">
        <v>224</v>
      </c>
      <c r="E146" s="249" t="e">
        <f t="shared" si="16"/>
        <v>#REF!</v>
      </c>
      <c r="F146" s="250"/>
      <c r="G146" s="251" t="e">
        <f t="shared" si="17"/>
        <v>#REF!</v>
      </c>
      <c r="H146" s="242"/>
      <c r="I146" s="243"/>
      <c r="J146" s="243"/>
      <c r="K146" s="243"/>
      <c r="L146" s="243"/>
      <c r="M146" s="243"/>
      <c r="N146" s="243"/>
      <c r="O146" s="243"/>
      <c r="P146" s="243"/>
      <c r="Q146" s="243"/>
      <c r="R146" s="243"/>
      <c r="S146" s="243"/>
      <c r="T146" s="243"/>
      <c r="U146" s="243"/>
      <c r="V146" s="243"/>
      <c r="W146" s="244"/>
      <c r="X146" s="244"/>
      <c r="Y146" s="244"/>
      <c r="Z146" s="244"/>
    </row>
    <row r="147" spans="1:26" ht="15.75" customHeight="1" x14ac:dyDescent="0.25">
      <c r="A147" s="301" t="s">
        <v>1973</v>
      </c>
      <c r="B147" s="299" t="s">
        <v>1974</v>
      </c>
      <c r="C147" s="247" t="s">
        <v>1670</v>
      </c>
      <c r="D147" s="307">
        <v>224</v>
      </c>
      <c r="E147" s="249" t="e">
        <f t="shared" si="16"/>
        <v>#REF!</v>
      </c>
      <c r="F147" s="250"/>
      <c r="G147" s="251" t="e">
        <f t="shared" si="17"/>
        <v>#REF!</v>
      </c>
      <c r="H147" s="242"/>
      <c r="I147" s="243"/>
      <c r="J147" s="243"/>
      <c r="K147" s="243"/>
      <c r="L147" s="243"/>
      <c r="M147" s="243"/>
      <c r="N147" s="243"/>
      <c r="O147" s="243"/>
      <c r="P147" s="243"/>
      <c r="Q147" s="243"/>
      <c r="R147" s="243"/>
      <c r="S147" s="243"/>
      <c r="T147" s="243"/>
      <c r="U147" s="243"/>
      <c r="V147" s="243"/>
      <c r="W147" s="244"/>
      <c r="X147" s="244"/>
      <c r="Y147" s="244"/>
      <c r="Z147" s="244"/>
    </row>
    <row r="148" spans="1:26" ht="15.75" customHeight="1" x14ac:dyDescent="0.25">
      <c r="A148" s="301" t="s">
        <v>1975</v>
      </c>
      <c r="B148" s="299" t="s">
        <v>1976</v>
      </c>
      <c r="C148" s="247" t="s">
        <v>1670</v>
      </c>
      <c r="D148" s="307">
        <v>224</v>
      </c>
      <c r="E148" s="249" t="e">
        <f t="shared" si="16"/>
        <v>#REF!</v>
      </c>
      <c r="F148" s="250"/>
      <c r="G148" s="251" t="e">
        <f t="shared" si="17"/>
        <v>#REF!</v>
      </c>
      <c r="H148" s="242"/>
      <c r="I148" s="243"/>
      <c r="J148" s="243"/>
      <c r="K148" s="243"/>
      <c r="L148" s="243"/>
      <c r="M148" s="243"/>
      <c r="N148" s="243"/>
      <c r="O148" s="243"/>
      <c r="P148" s="243"/>
      <c r="Q148" s="243"/>
      <c r="R148" s="243"/>
      <c r="S148" s="243"/>
      <c r="T148" s="243"/>
      <c r="U148" s="243"/>
      <c r="V148" s="243"/>
      <c r="W148" s="244"/>
      <c r="X148" s="244"/>
      <c r="Y148" s="244"/>
      <c r="Z148" s="244"/>
    </row>
    <row r="149" spans="1:26" ht="15.75" customHeight="1" x14ac:dyDescent="0.25">
      <c r="A149" s="301" t="s">
        <v>1977</v>
      </c>
      <c r="B149" s="299" t="s">
        <v>1978</v>
      </c>
      <c r="C149" s="247" t="s">
        <v>1670</v>
      </c>
      <c r="D149" s="307">
        <v>224</v>
      </c>
      <c r="E149" s="249" t="e">
        <f t="shared" si="16"/>
        <v>#REF!</v>
      </c>
      <c r="F149" s="250"/>
      <c r="G149" s="251" t="e">
        <f t="shared" si="17"/>
        <v>#REF!</v>
      </c>
      <c r="H149" s="242"/>
      <c r="I149" s="243"/>
      <c r="J149" s="243"/>
      <c r="K149" s="243"/>
      <c r="L149" s="243"/>
      <c r="M149" s="243"/>
      <c r="N149" s="243"/>
      <c r="O149" s="243"/>
      <c r="P149" s="243"/>
      <c r="Q149" s="243"/>
      <c r="R149" s="243"/>
      <c r="S149" s="243"/>
      <c r="T149" s="243"/>
      <c r="U149" s="243"/>
      <c r="V149" s="243"/>
      <c r="W149" s="244"/>
      <c r="X149" s="244"/>
      <c r="Y149" s="244"/>
      <c r="Z149" s="244"/>
    </row>
    <row r="150" spans="1:26" ht="15.75" customHeight="1" x14ac:dyDescent="0.25">
      <c r="A150" s="301" t="s">
        <v>1979</v>
      </c>
      <c r="B150" s="299" t="s">
        <v>1980</v>
      </c>
      <c r="C150" s="247" t="s">
        <v>1670</v>
      </c>
      <c r="D150" s="307">
        <v>236</v>
      </c>
      <c r="E150" s="249" t="e">
        <f t="shared" si="16"/>
        <v>#REF!</v>
      </c>
      <c r="F150" s="250"/>
      <c r="G150" s="251" t="e">
        <f t="shared" si="17"/>
        <v>#REF!</v>
      </c>
      <c r="H150" s="242"/>
      <c r="I150" s="243"/>
      <c r="J150" s="243"/>
      <c r="K150" s="243"/>
      <c r="L150" s="243"/>
      <c r="M150" s="243"/>
      <c r="N150" s="243"/>
      <c r="O150" s="243"/>
      <c r="P150" s="243"/>
      <c r="Q150" s="243"/>
      <c r="R150" s="243"/>
      <c r="S150" s="243"/>
      <c r="T150" s="243"/>
      <c r="U150" s="243"/>
      <c r="V150" s="243"/>
      <c r="W150" s="244"/>
      <c r="X150" s="244"/>
      <c r="Y150" s="244"/>
      <c r="Z150" s="244"/>
    </row>
    <row r="151" spans="1:26" ht="15.75" customHeight="1" x14ac:dyDescent="0.25">
      <c r="A151" s="301" t="s">
        <v>1981</v>
      </c>
      <c r="B151" s="299" t="s">
        <v>1982</v>
      </c>
      <c r="C151" s="247" t="s">
        <v>1670</v>
      </c>
      <c r="D151" s="307">
        <v>236</v>
      </c>
      <c r="E151" s="249" t="e">
        <f t="shared" si="16"/>
        <v>#REF!</v>
      </c>
      <c r="F151" s="250"/>
      <c r="G151" s="251" t="e">
        <f t="shared" si="17"/>
        <v>#REF!</v>
      </c>
      <c r="H151" s="242"/>
      <c r="I151" s="243"/>
      <c r="J151" s="243"/>
      <c r="K151" s="243"/>
      <c r="L151" s="243"/>
      <c r="M151" s="243"/>
      <c r="N151" s="243"/>
      <c r="O151" s="243"/>
      <c r="P151" s="243"/>
      <c r="Q151" s="243"/>
      <c r="R151" s="243"/>
      <c r="S151" s="243"/>
      <c r="T151" s="243"/>
      <c r="U151" s="243"/>
      <c r="V151" s="243"/>
      <c r="W151" s="244"/>
      <c r="X151" s="244"/>
      <c r="Y151" s="244"/>
      <c r="Z151" s="244"/>
    </row>
    <row r="152" spans="1:26" ht="15.75" customHeight="1" x14ac:dyDescent="0.25">
      <c r="A152" s="301" t="s">
        <v>1983</v>
      </c>
      <c r="B152" s="299" t="s">
        <v>1984</v>
      </c>
      <c r="C152" s="247" t="s">
        <v>1670</v>
      </c>
      <c r="D152" s="307">
        <v>236</v>
      </c>
      <c r="E152" s="249" t="e">
        <f t="shared" si="16"/>
        <v>#REF!</v>
      </c>
      <c r="F152" s="250"/>
      <c r="G152" s="251" t="e">
        <f t="shared" si="17"/>
        <v>#REF!</v>
      </c>
      <c r="H152" s="242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43"/>
      <c r="W152" s="244"/>
      <c r="X152" s="244"/>
      <c r="Y152" s="244"/>
      <c r="Z152" s="244"/>
    </row>
    <row r="153" spans="1:26" ht="15.75" customHeight="1" x14ac:dyDescent="0.25">
      <c r="A153" s="301" t="s">
        <v>1985</v>
      </c>
      <c r="B153" s="299" t="s">
        <v>1986</v>
      </c>
      <c r="C153" s="247" t="s">
        <v>1670</v>
      </c>
      <c r="D153" s="307">
        <v>236</v>
      </c>
      <c r="E153" s="249" t="e">
        <f t="shared" si="16"/>
        <v>#REF!</v>
      </c>
      <c r="F153" s="250"/>
      <c r="G153" s="251" t="e">
        <f t="shared" si="17"/>
        <v>#REF!</v>
      </c>
      <c r="H153" s="242"/>
      <c r="I153" s="243"/>
      <c r="J153" s="243"/>
      <c r="K153" s="243"/>
      <c r="L153" s="243"/>
      <c r="M153" s="243"/>
      <c r="N153" s="243"/>
      <c r="O153" s="243"/>
      <c r="P153" s="243"/>
      <c r="Q153" s="243"/>
      <c r="R153" s="243"/>
      <c r="S153" s="243"/>
      <c r="T153" s="243"/>
      <c r="U153" s="243"/>
      <c r="V153" s="243"/>
      <c r="W153" s="244"/>
      <c r="X153" s="244"/>
      <c r="Y153" s="244"/>
      <c r="Z153" s="244"/>
    </row>
    <row r="154" spans="1:26" ht="15.75" customHeight="1" x14ac:dyDescent="0.25">
      <c r="A154" s="301" t="s">
        <v>1987</v>
      </c>
      <c r="B154" s="299" t="s">
        <v>1988</v>
      </c>
      <c r="C154" s="247" t="s">
        <v>1670</v>
      </c>
      <c r="D154" s="307">
        <v>236</v>
      </c>
      <c r="E154" s="249" t="e">
        <f t="shared" si="16"/>
        <v>#REF!</v>
      </c>
      <c r="F154" s="250"/>
      <c r="G154" s="251" t="e">
        <f t="shared" si="17"/>
        <v>#REF!</v>
      </c>
      <c r="H154" s="242"/>
      <c r="I154" s="243"/>
      <c r="J154" s="243"/>
      <c r="K154" s="243"/>
      <c r="L154" s="243"/>
      <c r="M154" s="243"/>
      <c r="N154" s="243"/>
      <c r="O154" s="243"/>
      <c r="P154" s="243"/>
      <c r="Q154" s="243"/>
      <c r="R154" s="243"/>
      <c r="S154" s="243"/>
      <c r="T154" s="243"/>
      <c r="U154" s="243"/>
      <c r="V154" s="243"/>
      <c r="W154" s="244"/>
      <c r="X154" s="244"/>
      <c r="Y154" s="244"/>
      <c r="Z154" s="244"/>
    </row>
    <row r="155" spans="1:26" ht="15.75" customHeight="1" x14ac:dyDescent="0.25">
      <c r="A155" s="301" t="s">
        <v>1989</v>
      </c>
      <c r="B155" s="299" t="s">
        <v>1990</v>
      </c>
      <c r="C155" s="247" t="s">
        <v>1670</v>
      </c>
      <c r="D155" s="307">
        <v>236</v>
      </c>
      <c r="E155" s="249" t="e">
        <f t="shared" si="16"/>
        <v>#REF!</v>
      </c>
      <c r="F155" s="250"/>
      <c r="G155" s="251" t="e">
        <f t="shared" si="17"/>
        <v>#REF!</v>
      </c>
      <c r="H155" s="242"/>
      <c r="I155" s="243"/>
      <c r="J155" s="243"/>
      <c r="K155" s="243"/>
      <c r="L155" s="243"/>
      <c r="M155" s="243"/>
      <c r="N155" s="243"/>
      <c r="O155" s="243"/>
      <c r="P155" s="243"/>
      <c r="Q155" s="243"/>
      <c r="R155" s="243"/>
      <c r="S155" s="243"/>
      <c r="T155" s="243"/>
      <c r="U155" s="243"/>
      <c r="V155" s="243"/>
      <c r="W155" s="244"/>
      <c r="X155" s="244"/>
      <c r="Y155" s="244"/>
      <c r="Z155" s="244"/>
    </row>
    <row r="156" spans="1:26" ht="18" customHeight="1" x14ac:dyDescent="0.25">
      <c r="A156" s="301" t="s">
        <v>1991</v>
      </c>
      <c r="B156" s="299" t="s">
        <v>1992</v>
      </c>
      <c r="C156" s="247" t="s">
        <v>1670</v>
      </c>
      <c r="D156" s="307">
        <v>251</v>
      </c>
      <c r="E156" s="249" t="e">
        <f t="shared" si="16"/>
        <v>#REF!</v>
      </c>
      <c r="F156" s="250"/>
      <c r="G156" s="251" t="e">
        <f t="shared" si="17"/>
        <v>#REF!</v>
      </c>
      <c r="H156" s="242"/>
      <c r="I156" s="243"/>
      <c r="J156" s="243"/>
      <c r="K156" s="243"/>
      <c r="L156" s="243"/>
      <c r="M156" s="243"/>
      <c r="N156" s="243"/>
      <c r="O156" s="243"/>
      <c r="P156" s="243"/>
      <c r="Q156" s="243"/>
      <c r="R156" s="243"/>
      <c r="S156" s="243"/>
      <c r="T156" s="243"/>
      <c r="U156" s="243"/>
      <c r="V156" s="243"/>
      <c r="W156" s="244"/>
      <c r="X156" s="244"/>
      <c r="Y156" s="244"/>
      <c r="Z156" s="244"/>
    </row>
    <row r="157" spans="1:26" ht="17.25" customHeight="1" x14ac:dyDescent="0.25">
      <c r="A157" s="301" t="s">
        <v>1993</v>
      </c>
      <c r="B157" s="299" t="s">
        <v>1994</v>
      </c>
      <c r="C157" s="247" t="s">
        <v>1670</v>
      </c>
      <c r="D157" s="307">
        <v>299</v>
      </c>
      <c r="E157" s="249" t="e">
        <f t="shared" si="16"/>
        <v>#REF!</v>
      </c>
      <c r="F157" s="250"/>
      <c r="G157" s="251" t="e">
        <f t="shared" si="17"/>
        <v>#REF!</v>
      </c>
      <c r="H157" s="242"/>
      <c r="I157" s="243"/>
      <c r="J157" s="243"/>
      <c r="K157" s="243"/>
      <c r="L157" s="243"/>
      <c r="M157" s="243"/>
      <c r="N157" s="243"/>
      <c r="O157" s="243"/>
      <c r="P157" s="243"/>
      <c r="Q157" s="243"/>
      <c r="R157" s="243"/>
      <c r="S157" s="243"/>
      <c r="T157" s="243"/>
      <c r="U157" s="243"/>
      <c r="V157" s="243"/>
      <c r="W157" s="244"/>
      <c r="X157" s="244"/>
      <c r="Y157" s="244"/>
      <c r="Z157" s="244"/>
    </row>
    <row r="158" spans="1:26" ht="15.75" customHeight="1" x14ac:dyDescent="0.25">
      <c r="A158" s="301" t="s">
        <v>1995</v>
      </c>
      <c r="B158" s="299" t="s">
        <v>1996</v>
      </c>
      <c r="C158" s="247" t="s">
        <v>1670</v>
      </c>
      <c r="D158" s="307">
        <v>315</v>
      </c>
      <c r="E158" s="249" t="e">
        <f t="shared" si="16"/>
        <v>#REF!</v>
      </c>
      <c r="F158" s="250"/>
      <c r="G158" s="251" t="e">
        <f t="shared" si="17"/>
        <v>#REF!</v>
      </c>
      <c r="H158" s="242"/>
      <c r="I158" s="243"/>
      <c r="J158" s="243"/>
      <c r="K158" s="243"/>
      <c r="L158" s="243"/>
      <c r="M158" s="243"/>
      <c r="N158" s="243"/>
      <c r="O158" s="243"/>
      <c r="P158" s="243"/>
      <c r="Q158" s="243"/>
      <c r="R158" s="243"/>
      <c r="S158" s="243"/>
      <c r="T158" s="243"/>
      <c r="U158" s="243"/>
      <c r="V158" s="243"/>
      <c r="W158" s="244"/>
      <c r="X158" s="244"/>
      <c r="Y158" s="244"/>
      <c r="Z158" s="244"/>
    </row>
    <row r="159" spans="1:26" ht="15.75" customHeight="1" x14ac:dyDescent="0.25">
      <c r="A159" s="301" t="s">
        <v>1997</v>
      </c>
      <c r="B159" s="300" t="s">
        <v>1998</v>
      </c>
      <c r="C159" s="247" t="s">
        <v>1670</v>
      </c>
      <c r="D159" s="307">
        <v>263</v>
      </c>
      <c r="E159" s="249" t="e">
        <f t="shared" si="16"/>
        <v>#REF!</v>
      </c>
      <c r="F159" s="250"/>
      <c r="G159" s="251" t="e">
        <f t="shared" si="17"/>
        <v>#REF!</v>
      </c>
      <c r="H159" s="242"/>
      <c r="I159" s="243"/>
      <c r="J159" s="243"/>
      <c r="K159" s="243"/>
      <c r="L159" s="243"/>
      <c r="M159" s="243"/>
      <c r="N159" s="243"/>
      <c r="O159" s="243"/>
      <c r="P159" s="243"/>
      <c r="Q159" s="243"/>
      <c r="R159" s="243"/>
      <c r="S159" s="243"/>
      <c r="T159" s="243"/>
      <c r="U159" s="243"/>
      <c r="V159" s="243"/>
      <c r="W159" s="244"/>
      <c r="X159" s="244"/>
      <c r="Y159" s="244"/>
      <c r="Z159" s="244"/>
    </row>
    <row r="160" spans="1:26" ht="15.75" customHeight="1" x14ac:dyDescent="0.25">
      <c r="A160" s="301" t="s">
        <v>1999</v>
      </c>
      <c r="B160" s="300" t="s">
        <v>2000</v>
      </c>
      <c r="C160" s="247" t="s">
        <v>1670</v>
      </c>
      <c r="D160" s="307">
        <v>263</v>
      </c>
      <c r="E160" s="249" t="e">
        <f t="shared" si="16"/>
        <v>#REF!</v>
      </c>
      <c r="F160" s="250"/>
      <c r="G160" s="251" t="e">
        <f t="shared" si="17"/>
        <v>#REF!</v>
      </c>
      <c r="H160" s="242"/>
      <c r="I160" s="243"/>
      <c r="J160" s="243"/>
      <c r="K160" s="243"/>
      <c r="L160" s="243"/>
      <c r="M160" s="243"/>
      <c r="N160" s="243"/>
      <c r="O160" s="243"/>
      <c r="P160" s="243"/>
      <c r="Q160" s="243"/>
      <c r="R160" s="243"/>
      <c r="S160" s="243"/>
      <c r="T160" s="243"/>
      <c r="U160" s="243"/>
      <c r="V160" s="243"/>
      <c r="W160" s="244"/>
      <c r="X160" s="244"/>
      <c r="Y160" s="244"/>
      <c r="Z160" s="244"/>
    </row>
    <row r="161" spans="1:26" ht="15.75" customHeight="1" x14ac:dyDescent="0.25">
      <c r="A161" s="301" t="s">
        <v>2001</v>
      </c>
      <c r="B161" s="299" t="s">
        <v>2002</v>
      </c>
      <c r="C161" s="247" t="s">
        <v>326</v>
      </c>
      <c r="D161" s="307">
        <v>101</v>
      </c>
      <c r="E161" s="249" t="e">
        <f t="shared" si="16"/>
        <v>#REF!</v>
      </c>
      <c r="F161" s="250"/>
      <c r="G161" s="251" t="e">
        <f t="shared" si="17"/>
        <v>#REF!</v>
      </c>
      <c r="H161" s="242"/>
      <c r="I161" s="243"/>
      <c r="J161" s="243"/>
      <c r="K161" s="243"/>
      <c r="L161" s="243"/>
      <c r="M161" s="243"/>
      <c r="N161" s="243"/>
      <c r="O161" s="243"/>
      <c r="P161" s="243"/>
      <c r="Q161" s="243"/>
      <c r="R161" s="243"/>
      <c r="S161" s="243"/>
      <c r="T161" s="243"/>
      <c r="U161" s="243"/>
      <c r="V161" s="243"/>
      <c r="W161" s="244"/>
      <c r="X161" s="244"/>
      <c r="Y161" s="244"/>
      <c r="Z161" s="244"/>
    </row>
    <row r="162" spans="1:26" ht="15.75" customHeight="1" x14ac:dyDescent="0.25">
      <c r="A162" s="301" t="s">
        <v>2003</v>
      </c>
      <c r="B162" s="299" t="s">
        <v>2004</v>
      </c>
      <c r="C162" s="247" t="s">
        <v>326</v>
      </c>
      <c r="D162" s="307">
        <v>74</v>
      </c>
      <c r="E162" s="249" t="e">
        <f t="shared" si="16"/>
        <v>#REF!</v>
      </c>
      <c r="F162" s="250"/>
      <c r="G162" s="251" t="e">
        <f t="shared" si="17"/>
        <v>#REF!</v>
      </c>
      <c r="H162" s="242"/>
      <c r="I162" s="243"/>
      <c r="J162" s="243"/>
      <c r="K162" s="243"/>
      <c r="L162" s="243"/>
      <c r="M162" s="243"/>
      <c r="N162" s="243"/>
      <c r="O162" s="243"/>
      <c r="P162" s="243"/>
      <c r="Q162" s="243"/>
      <c r="R162" s="243"/>
      <c r="S162" s="243"/>
      <c r="T162" s="243"/>
      <c r="U162" s="243"/>
      <c r="V162" s="243"/>
      <c r="W162" s="244"/>
      <c r="X162" s="244"/>
      <c r="Y162" s="244"/>
      <c r="Z162" s="244"/>
    </row>
    <row r="163" spans="1:26" ht="15.75" customHeight="1" x14ac:dyDescent="0.25">
      <c r="A163" s="301" t="s">
        <v>2005</v>
      </c>
      <c r="B163" s="299" t="s">
        <v>2006</v>
      </c>
      <c r="C163" s="247" t="s">
        <v>326</v>
      </c>
      <c r="D163" s="307">
        <v>122</v>
      </c>
      <c r="E163" s="249" t="e">
        <f t="shared" si="16"/>
        <v>#REF!</v>
      </c>
      <c r="F163" s="250"/>
      <c r="G163" s="251" t="e">
        <f t="shared" si="17"/>
        <v>#REF!</v>
      </c>
      <c r="H163" s="242"/>
      <c r="I163" s="243"/>
      <c r="J163" s="243"/>
      <c r="K163" s="243"/>
      <c r="L163" s="243"/>
      <c r="M163" s="243"/>
      <c r="N163" s="243"/>
      <c r="O163" s="243"/>
      <c r="P163" s="243"/>
      <c r="Q163" s="243"/>
      <c r="R163" s="243"/>
      <c r="S163" s="243"/>
      <c r="T163" s="243"/>
      <c r="U163" s="243"/>
      <c r="V163" s="243"/>
      <c r="W163" s="244"/>
      <c r="X163" s="244"/>
      <c r="Y163" s="244"/>
      <c r="Z163" s="244"/>
    </row>
    <row r="164" spans="1:26" ht="15.75" customHeight="1" x14ac:dyDescent="0.25">
      <c r="A164" s="301" t="s">
        <v>2007</v>
      </c>
      <c r="B164" s="299" t="s">
        <v>2008</v>
      </c>
      <c r="C164" s="247" t="s">
        <v>326</v>
      </c>
      <c r="D164" s="307">
        <v>74</v>
      </c>
      <c r="E164" s="249" t="e">
        <f t="shared" si="16"/>
        <v>#REF!</v>
      </c>
      <c r="F164" s="250"/>
      <c r="G164" s="251" t="e">
        <f t="shared" si="17"/>
        <v>#REF!</v>
      </c>
      <c r="H164" s="242"/>
      <c r="I164" s="243"/>
      <c r="J164" s="243"/>
      <c r="K164" s="243"/>
      <c r="L164" s="243"/>
      <c r="M164" s="243"/>
      <c r="N164" s="243"/>
      <c r="O164" s="243"/>
      <c r="P164" s="243"/>
      <c r="Q164" s="243"/>
      <c r="R164" s="243"/>
      <c r="S164" s="243"/>
      <c r="T164" s="243"/>
      <c r="U164" s="243"/>
      <c r="V164" s="243"/>
      <c r="W164" s="244"/>
      <c r="X164" s="244"/>
      <c r="Y164" s="244"/>
      <c r="Z164" s="244"/>
    </row>
    <row r="165" spans="1:26" ht="15.75" customHeight="1" x14ac:dyDescent="0.25">
      <c r="A165" s="301" t="s">
        <v>2009</v>
      </c>
      <c r="B165" s="299" t="s">
        <v>2010</v>
      </c>
      <c r="C165" s="247" t="s">
        <v>326</v>
      </c>
      <c r="D165" s="307">
        <v>62</v>
      </c>
      <c r="E165" s="249" t="e">
        <f t="shared" si="16"/>
        <v>#REF!</v>
      </c>
      <c r="F165" s="250"/>
      <c r="G165" s="251" t="e">
        <f t="shared" si="17"/>
        <v>#REF!</v>
      </c>
      <c r="H165" s="242"/>
      <c r="I165" s="243"/>
      <c r="J165" s="243"/>
      <c r="K165" s="243"/>
      <c r="L165" s="243"/>
      <c r="M165" s="243"/>
      <c r="N165" s="243"/>
      <c r="O165" s="243"/>
      <c r="P165" s="243"/>
      <c r="Q165" s="243"/>
      <c r="R165" s="243"/>
      <c r="S165" s="243"/>
      <c r="T165" s="243"/>
      <c r="U165" s="243"/>
      <c r="V165" s="243"/>
      <c r="W165" s="244"/>
      <c r="X165" s="244"/>
      <c r="Y165" s="244"/>
      <c r="Z165" s="244"/>
    </row>
    <row r="166" spans="1:26" ht="15.75" customHeight="1" x14ac:dyDescent="0.25">
      <c r="A166" s="301" t="s">
        <v>2011</v>
      </c>
      <c r="B166" s="299" t="s">
        <v>2012</v>
      </c>
      <c r="C166" s="247" t="s">
        <v>326</v>
      </c>
      <c r="D166" s="307">
        <v>543</v>
      </c>
      <c r="E166" s="249" t="e">
        <f t="shared" si="16"/>
        <v>#REF!</v>
      </c>
      <c r="F166" s="250"/>
      <c r="G166" s="251" t="e">
        <f t="shared" si="17"/>
        <v>#REF!</v>
      </c>
      <c r="H166" s="242"/>
      <c r="I166" s="243"/>
      <c r="J166" s="243"/>
      <c r="K166" s="243"/>
      <c r="L166" s="243"/>
      <c r="M166" s="243"/>
      <c r="N166" s="243"/>
      <c r="O166" s="243"/>
      <c r="P166" s="243"/>
      <c r="Q166" s="243"/>
      <c r="R166" s="243"/>
      <c r="S166" s="243"/>
      <c r="T166" s="243"/>
      <c r="U166" s="243"/>
      <c r="V166" s="243"/>
      <c r="W166" s="244"/>
      <c r="X166" s="244"/>
      <c r="Y166" s="244"/>
      <c r="Z166" s="244"/>
    </row>
    <row r="167" spans="1:26" ht="15.75" customHeight="1" x14ac:dyDescent="0.25">
      <c r="A167" s="301" t="s">
        <v>2013</v>
      </c>
      <c r="B167" s="299" t="s">
        <v>2014</v>
      </c>
      <c r="C167" s="247" t="s">
        <v>326</v>
      </c>
      <c r="D167" s="307">
        <v>407</v>
      </c>
      <c r="E167" s="249" t="e">
        <f t="shared" si="16"/>
        <v>#REF!</v>
      </c>
      <c r="F167" s="250"/>
      <c r="G167" s="251" t="e">
        <f t="shared" si="17"/>
        <v>#REF!</v>
      </c>
      <c r="H167" s="242"/>
      <c r="I167" s="243"/>
      <c r="J167" s="243"/>
      <c r="K167" s="243"/>
      <c r="L167" s="243"/>
      <c r="M167" s="243"/>
      <c r="N167" s="243"/>
      <c r="O167" s="243"/>
      <c r="P167" s="243"/>
      <c r="Q167" s="243"/>
      <c r="R167" s="243"/>
      <c r="S167" s="243"/>
      <c r="T167" s="243"/>
      <c r="U167" s="243"/>
      <c r="V167" s="243"/>
      <c r="W167" s="244"/>
      <c r="X167" s="244"/>
      <c r="Y167" s="244"/>
      <c r="Z167" s="244"/>
    </row>
    <row r="168" spans="1:26" ht="15.75" customHeight="1" x14ac:dyDescent="0.25">
      <c r="A168" s="301" t="s">
        <v>2015</v>
      </c>
      <c r="B168" s="299" t="s">
        <v>2016</v>
      </c>
      <c r="C168" s="247" t="s">
        <v>326</v>
      </c>
      <c r="D168" s="307">
        <v>305</v>
      </c>
      <c r="E168" s="249" t="e">
        <f t="shared" si="16"/>
        <v>#REF!</v>
      </c>
      <c r="F168" s="250"/>
      <c r="G168" s="251" t="e">
        <f t="shared" si="17"/>
        <v>#REF!</v>
      </c>
      <c r="H168" s="242"/>
      <c r="I168" s="243"/>
      <c r="J168" s="243"/>
      <c r="K168" s="243"/>
      <c r="L168" s="243"/>
      <c r="M168" s="243"/>
      <c r="N168" s="243"/>
      <c r="O168" s="243"/>
      <c r="P168" s="243"/>
      <c r="Q168" s="243"/>
      <c r="R168" s="243"/>
      <c r="S168" s="243"/>
      <c r="T168" s="243"/>
      <c r="U168" s="243"/>
      <c r="V168" s="243"/>
      <c r="W168" s="244"/>
      <c r="X168" s="244"/>
      <c r="Y168" s="244"/>
      <c r="Z168" s="244"/>
    </row>
    <row r="169" spans="1:26" ht="15.75" customHeight="1" x14ac:dyDescent="0.25">
      <c r="A169" s="254"/>
      <c r="B169" s="290" t="s">
        <v>2017</v>
      </c>
      <c r="C169" s="309"/>
      <c r="D169" s="257"/>
      <c r="E169" s="257"/>
      <c r="F169" s="258"/>
      <c r="G169" s="257" t="s">
        <v>8</v>
      </c>
      <c r="H169" s="242"/>
      <c r="I169" s="243"/>
      <c r="J169" s="243"/>
      <c r="K169" s="243"/>
      <c r="L169" s="244"/>
      <c r="M169" s="244"/>
      <c r="N169" s="244"/>
      <c r="O169" s="310"/>
      <c r="P169" s="291"/>
      <c r="Q169" s="306"/>
      <c r="R169" s="243"/>
      <c r="S169" s="243"/>
      <c r="T169" s="243"/>
      <c r="U169" s="243"/>
      <c r="V169" s="243"/>
      <c r="W169" s="244"/>
      <c r="X169" s="244"/>
      <c r="Y169" s="244"/>
      <c r="Z169" s="244"/>
    </row>
    <row r="170" spans="1:26" ht="15.75" customHeight="1" x14ac:dyDescent="0.25">
      <c r="A170" s="292" t="s">
        <v>2018</v>
      </c>
      <c r="B170" s="311" t="s">
        <v>2019</v>
      </c>
      <c r="C170" s="278" t="s">
        <v>28</v>
      </c>
      <c r="D170" s="312">
        <v>233</v>
      </c>
      <c r="E170" s="286" t="e">
        <f t="shared" ref="E170:E179" si="18">ROUND(D170*$L$2,-0.1)</f>
        <v>#REF!</v>
      </c>
      <c r="F170" s="250"/>
      <c r="G170" s="287" t="e">
        <f t="shared" ref="G170:G182" si="19">E170*F170</f>
        <v>#REF!</v>
      </c>
      <c r="H170" s="233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1"/>
      <c r="X170" s="1"/>
      <c r="Y170" s="1"/>
      <c r="Z170" s="1"/>
    </row>
    <row r="171" spans="1:26" ht="15.75" customHeight="1" x14ac:dyDescent="0.25">
      <c r="A171" s="292" t="s">
        <v>2020</v>
      </c>
      <c r="B171" s="311" t="s">
        <v>2021</v>
      </c>
      <c r="C171" s="278" t="s">
        <v>1798</v>
      </c>
      <c r="D171" s="312">
        <v>210</v>
      </c>
      <c r="E171" s="286" t="e">
        <f t="shared" si="18"/>
        <v>#REF!</v>
      </c>
      <c r="F171" s="250"/>
      <c r="G171" s="287" t="e">
        <f t="shared" si="19"/>
        <v>#REF!</v>
      </c>
      <c r="H171" s="233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1"/>
      <c r="X171" s="1"/>
      <c r="Y171" s="1"/>
      <c r="Z171" s="1"/>
    </row>
    <row r="172" spans="1:26" ht="15.75" customHeight="1" x14ac:dyDescent="0.25">
      <c r="A172" s="292" t="s">
        <v>2022</v>
      </c>
      <c r="B172" s="313" t="s">
        <v>2023</v>
      </c>
      <c r="C172" s="270" t="s">
        <v>1811</v>
      </c>
      <c r="D172" s="312">
        <v>277</v>
      </c>
      <c r="E172" s="286" t="e">
        <f t="shared" si="18"/>
        <v>#REF!</v>
      </c>
      <c r="F172" s="250"/>
      <c r="G172" s="287" t="e">
        <f t="shared" si="19"/>
        <v>#REF!</v>
      </c>
      <c r="H172" s="233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1"/>
      <c r="X172" s="1"/>
      <c r="Y172" s="1"/>
      <c r="Z172" s="1"/>
    </row>
    <row r="173" spans="1:26" ht="15.75" customHeight="1" x14ac:dyDescent="0.25">
      <c r="A173" s="292" t="s">
        <v>2024</v>
      </c>
      <c r="B173" s="313" t="s">
        <v>2025</v>
      </c>
      <c r="C173" s="270" t="s">
        <v>1811</v>
      </c>
      <c r="D173" s="312">
        <v>292</v>
      </c>
      <c r="E173" s="286" t="e">
        <f t="shared" si="18"/>
        <v>#REF!</v>
      </c>
      <c r="F173" s="250"/>
      <c r="G173" s="287" t="e">
        <f t="shared" si="19"/>
        <v>#REF!</v>
      </c>
      <c r="H173" s="233"/>
      <c r="I173" s="7"/>
      <c r="J173" s="7"/>
      <c r="K173" s="7"/>
      <c r="L173" s="7"/>
      <c r="M173" s="7"/>
      <c r="N173" s="7"/>
      <c r="O173" s="1"/>
      <c r="P173" s="7"/>
      <c r="Q173" s="7"/>
      <c r="R173" s="7"/>
      <c r="S173" s="7"/>
      <c r="T173" s="7"/>
      <c r="U173" s="7"/>
      <c r="V173" s="7"/>
      <c r="W173" s="1"/>
      <c r="X173" s="1"/>
      <c r="Y173" s="1"/>
      <c r="Z173" s="1"/>
    </row>
    <row r="174" spans="1:26" ht="15.75" customHeight="1" x14ac:dyDescent="0.25">
      <c r="A174" s="292" t="s">
        <v>2026</v>
      </c>
      <c r="B174" s="313" t="s">
        <v>2027</v>
      </c>
      <c r="C174" s="270" t="s">
        <v>1798</v>
      </c>
      <c r="D174" s="312">
        <v>292</v>
      </c>
      <c r="E174" s="286" t="e">
        <f t="shared" si="18"/>
        <v>#REF!</v>
      </c>
      <c r="F174" s="250"/>
      <c r="G174" s="287" t="e">
        <f t="shared" si="19"/>
        <v>#REF!</v>
      </c>
      <c r="H174" s="233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1"/>
      <c r="X174" s="1"/>
      <c r="Y174" s="1"/>
      <c r="Z174" s="1"/>
    </row>
    <row r="175" spans="1:26" ht="15.75" customHeight="1" x14ac:dyDescent="0.25">
      <c r="A175" s="292" t="s">
        <v>2028</v>
      </c>
      <c r="B175" s="313" t="s">
        <v>2029</v>
      </c>
      <c r="C175" s="270" t="s">
        <v>1798</v>
      </c>
      <c r="D175" s="312">
        <v>292</v>
      </c>
      <c r="E175" s="286" t="e">
        <f t="shared" si="18"/>
        <v>#REF!</v>
      </c>
      <c r="F175" s="250"/>
      <c r="G175" s="287" t="e">
        <f t="shared" si="19"/>
        <v>#REF!</v>
      </c>
      <c r="H175" s="233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1"/>
      <c r="X175" s="1"/>
      <c r="Y175" s="1"/>
      <c r="Z175" s="1"/>
    </row>
    <row r="176" spans="1:26" ht="15.75" customHeight="1" x14ac:dyDescent="0.25">
      <c r="A176" s="292" t="s">
        <v>2030</v>
      </c>
      <c r="B176" s="313" t="s">
        <v>2031</v>
      </c>
      <c r="C176" s="270" t="s">
        <v>1798</v>
      </c>
      <c r="D176" s="312">
        <v>219</v>
      </c>
      <c r="E176" s="286" t="e">
        <f t="shared" si="18"/>
        <v>#REF!</v>
      </c>
      <c r="F176" s="250"/>
      <c r="G176" s="287" t="e">
        <f t="shared" si="19"/>
        <v>#REF!</v>
      </c>
      <c r="H176" s="233">
        <v>0</v>
      </c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1"/>
      <c r="X176" s="1"/>
      <c r="Y176" s="1"/>
      <c r="Z176" s="1"/>
    </row>
    <row r="177" spans="1:26" ht="15.75" customHeight="1" x14ac:dyDescent="0.25">
      <c r="A177" s="292" t="s">
        <v>2032</v>
      </c>
      <c r="B177" s="313" t="s">
        <v>2033</v>
      </c>
      <c r="C177" s="270" t="s">
        <v>1798</v>
      </c>
      <c r="D177" s="312">
        <v>292</v>
      </c>
      <c r="E177" s="286" t="e">
        <f t="shared" si="18"/>
        <v>#REF!</v>
      </c>
      <c r="F177" s="250"/>
      <c r="G177" s="287" t="e">
        <f t="shared" si="19"/>
        <v>#REF!</v>
      </c>
      <c r="H177" s="233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1"/>
      <c r="X177" s="1"/>
      <c r="Y177" s="1"/>
      <c r="Z177" s="1"/>
    </row>
    <row r="178" spans="1:26" ht="15.75" customHeight="1" x14ac:dyDescent="0.25">
      <c r="A178" s="292" t="s">
        <v>2034</v>
      </c>
      <c r="B178" s="313" t="s">
        <v>2035</v>
      </c>
      <c r="C178" s="270" t="s">
        <v>1798</v>
      </c>
      <c r="D178" s="312">
        <v>292</v>
      </c>
      <c r="E178" s="286" t="e">
        <f t="shared" si="18"/>
        <v>#REF!</v>
      </c>
      <c r="F178" s="250"/>
      <c r="G178" s="287" t="e">
        <f t="shared" si="19"/>
        <v>#REF!</v>
      </c>
      <c r="H178" s="233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1"/>
      <c r="X178" s="1"/>
      <c r="Y178" s="1"/>
      <c r="Z178" s="1"/>
    </row>
    <row r="179" spans="1:26" ht="15.75" customHeight="1" x14ac:dyDescent="0.25">
      <c r="A179" s="292" t="s">
        <v>2036</v>
      </c>
      <c r="B179" s="313" t="s">
        <v>2037</v>
      </c>
      <c r="C179" s="270" t="s">
        <v>1798</v>
      </c>
      <c r="D179" s="312">
        <v>292</v>
      </c>
      <c r="E179" s="286" t="e">
        <f t="shared" si="18"/>
        <v>#REF!</v>
      </c>
      <c r="F179" s="250"/>
      <c r="G179" s="287" t="e">
        <f t="shared" si="19"/>
        <v>#REF!</v>
      </c>
      <c r="H179" s="233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1"/>
      <c r="X179" s="1"/>
      <c r="Y179" s="1"/>
      <c r="Z179" s="1"/>
    </row>
    <row r="180" spans="1:26" ht="15" customHeight="1" x14ac:dyDescent="0.25">
      <c r="A180" s="292" t="s">
        <v>2038</v>
      </c>
      <c r="B180" s="299" t="s">
        <v>2039</v>
      </c>
      <c r="C180" s="314" t="s">
        <v>326</v>
      </c>
      <c r="D180" s="315">
        <v>0</v>
      </c>
      <c r="E180" s="249" t="e">
        <f t="shared" ref="E180:E181" si="20">ROUND(D180*#REF!,-0.1)</f>
        <v>#REF!</v>
      </c>
      <c r="F180" s="316"/>
      <c r="G180" s="317" t="e">
        <f t="shared" si="19"/>
        <v>#REF!</v>
      </c>
      <c r="H180" s="318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4"/>
      <c r="X180" s="14"/>
      <c r="Y180" s="14"/>
      <c r="Z180" s="14"/>
    </row>
    <row r="181" spans="1:26" ht="15" customHeight="1" x14ac:dyDescent="0.25">
      <c r="A181" s="292" t="s">
        <v>2040</v>
      </c>
      <c r="B181" s="299" t="s">
        <v>2041</v>
      </c>
      <c r="C181" s="314" t="s">
        <v>326</v>
      </c>
      <c r="D181" s="315">
        <v>0</v>
      </c>
      <c r="E181" s="249" t="e">
        <f t="shared" si="20"/>
        <v>#REF!</v>
      </c>
      <c r="F181" s="316"/>
      <c r="G181" s="317" t="e">
        <f t="shared" si="19"/>
        <v>#REF!</v>
      </c>
      <c r="H181" s="318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4"/>
      <c r="X181" s="14"/>
      <c r="Y181" s="14"/>
      <c r="Z181" s="14"/>
    </row>
    <row r="182" spans="1:26" ht="15.75" customHeight="1" x14ac:dyDescent="0.25">
      <c r="A182" s="292" t="s">
        <v>2042</v>
      </c>
      <c r="B182" s="319" t="s">
        <v>2043</v>
      </c>
      <c r="C182" s="320" t="s">
        <v>1798</v>
      </c>
      <c r="D182" s="321">
        <v>292</v>
      </c>
      <c r="E182" s="322" t="e">
        <f>ROUND(D182*$L$2,-0.1)</f>
        <v>#REF!</v>
      </c>
      <c r="F182" s="323"/>
      <c r="G182" s="287" t="e">
        <f t="shared" si="19"/>
        <v>#REF!</v>
      </c>
      <c r="H182" s="233">
        <v>0</v>
      </c>
      <c r="I182" s="7"/>
      <c r="J182" s="7"/>
      <c r="K182" s="7"/>
      <c r="L182" s="7"/>
      <c r="M182" s="7"/>
      <c r="N182" s="324"/>
      <c r="O182" s="325"/>
      <c r="P182" s="326"/>
      <c r="Q182" s="327"/>
      <c r="R182" s="328">
        <v>0</v>
      </c>
      <c r="S182" s="7"/>
      <c r="T182" s="7"/>
      <c r="U182" s="7"/>
      <c r="V182" s="7"/>
      <c r="W182" s="1"/>
      <c r="X182" s="1"/>
      <c r="Y182" s="1"/>
      <c r="Z182" s="1"/>
    </row>
    <row r="183" spans="1:26" ht="15.75" customHeight="1" x14ac:dyDescent="0.25">
      <c r="A183" s="292"/>
      <c r="B183" s="329" t="s">
        <v>2044</v>
      </c>
      <c r="C183" s="330"/>
      <c r="D183" s="331"/>
      <c r="E183" s="331"/>
      <c r="F183" s="332"/>
      <c r="G183" s="333" t="e">
        <f>SUM(G5:G182)</f>
        <v>#REF!</v>
      </c>
      <c r="H183" s="318">
        <v>0</v>
      </c>
      <c r="I183" s="119"/>
      <c r="J183" s="119"/>
      <c r="K183" s="119"/>
      <c r="L183" s="334"/>
      <c r="M183" s="325"/>
      <c r="N183" s="326"/>
      <c r="O183" s="327" t="e">
        <f>ROUND(N183*$L$2,-1)</f>
        <v>#REF!</v>
      </c>
      <c r="P183" s="335"/>
      <c r="Q183" s="336"/>
      <c r="R183" s="119"/>
      <c r="S183" s="119"/>
      <c r="T183" s="119"/>
      <c r="U183" s="119"/>
      <c r="V183" s="119"/>
      <c r="W183" s="14"/>
      <c r="X183" s="14"/>
      <c r="Y183" s="14"/>
      <c r="Z183" s="14"/>
    </row>
    <row r="184" spans="1:26" ht="15.75" customHeight="1" x14ac:dyDescent="0.25">
      <c r="A184" s="292"/>
      <c r="B184" s="337"/>
      <c r="C184" s="338"/>
      <c r="D184" s="339"/>
      <c r="E184" s="339"/>
      <c r="F184" s="340"/>
      <c r="G184" s="341" t="s">
        <v>8</v>
      </c>
      <c r="H184" s="233">
        <v>0</v>
      </c>
      <c r="I184" s="116"/>
      <c r="J184" s="116"/>
      <c r="K184" s="116"/>
      <c r="L184" s="342"/>
      <c r="M184" s="343"/>
      <c r="N184" s="343"/>
      <c r="O184" s="344"/>
      <c r="P184" s="345"/>
      <c r="Q184" s="346" t="e">
        <f>E185*P184</f>
        <v>#REF!</v>
      </c>
      <c r="R184" s="116"/>
      <c r="S184" s="116"/>
      <c r="T184" s="116"/>
      <c r="U184" s="116"/>
      <c r="V184" s="116"/>
      <c r="W184" s="1"/>
      <c r="X184" s="1"/>
      <c r="Y184" s="1"/>
      <c r="Z184" s="1"/>
    </row>
    <row r="185" spans="1:26" ht="15.75" customHeight="1" x14ac:dyDescent="0.25">
      <c r="A185" s="292" t="s">
        <v>2045</v>
      </c>
      <c r="B185" s="347" t="s">
        <v>2046</v>
      </c>
      <c r="C185" s="247" t="s">
        <v>326</v>
      </c>
      <c r="D185" s="307"/>
      <c r="E185" s="249" t="e">
        <f t="shared" ref="E185:E200" si="21">ROUND(D185*$L$2,-0.1)</f>
        <v>#REF!</v>
      </c>
      <c r="F185" s="348"/>
      <c r="G185" s="251" t="e">
        <f t="shared" ref="G185:G200" si="22">E185*F185</f>
        <v>#REF!</v>
      </c>
      <c r="H185" s="233">
        <v>0</v>
      </c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"/>
      <c r="X185" s="1"/>
      <c r="Y185" s="1"/>
      <c r="Z185" s="1"/>
    </row>
    <row r="186" spans="1:26" ht="15.75" customHeight="1" x14ac:dyDescent="0.25">
      <c r="A186" s="292" t="s">
        <v>2047</v>
      </c>
      <c r="B186" s="347" t="s">
        <v>2048</v>
      </c>
      <c r="C186" s="247" t="s">
        <v>326</v>
      </c>
      <c r="D186" s="307"/>
      <c r="E186" s="249" t="e">
        <f t="shared" si="21"/>
        <v>#REF!</v>
      </c>
      <c r="F186" s="250"/>
      <c r="G186" s="251" t="e">
        <f t="shared" si="22"/>
        <v>#REF!</v>
      </c>
      <c r="H186" s="233">
        <v>0</v>
      </c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"/>
      <c r="X186" s="1"/>
      <c r="Y186" s="1"/>
      <c r="Z186" s="1"/>
    </row>
    <row r="187" spans="1:26" ht="15.75" customHeight="1" x14ac:dyDescent="0.25">
      <c r="A187" s="292" t="s">
        <v>2049</v>
      </c>
      <c r="B187" s="347" t="s">
        <v>2050</v>
      </c>
      <c r="C187" s="247" t="s">
        <v>326</v>
      </c>
      <c r="D187" s="307"/>
      <c r="E187" s="249" t="e">
        <f t="shared" si="21"/>
        <v>#REF!</v>
      </c>
      <c r="F187" s="250"/>
      <c r="G187" s="251" t="e">
        <f t="shared" si="22"/>
        <v>#REF!</v>
      </c>
      <c r="H187" s="233">
        <v>0</v>
      </c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"/>
      <c r="X187" s="1"/>
      <c r="Y187" s="1"/>
      <c r="Z187" s="1"/>
    </row>
    <row r="188" spans="1:26" ht="15.75" customHeight="1" x14ac:dyDescent="0.25">
      <c r="A188" s="292" t="s">
        <v>2051</v>
      </c>
      <c r="B188" s="347" t="s">
        <v>2052</v>
      </c>
      <c r="C188" s="247" t="s">
        <v>326</v>
      </c>
      <c r="D188" s="307"/>
      <c r="E188" s="249" t="e">
        <f t="shared" si="21"/>
        <v>#REF!</v>
      </c>
      <c r="F188" s="250"/>
      <c r="G188" s="251" t="e">
        <f t="shared" si="22"/>
        <v>#REF!</v>
      </c>
      <c r="H188" s="233">
        <v>0</v>
      </c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"/>
      <c r="X188" s="1"/>
      <c r="Y188" s="1"/>
      <c r="Z188" s="1"/>
    </row>
    <row r="189" spans="1:26" ht="15.75" customHeight="1" x14ac:dyDescent="0.25">
      <c r="A189" s="292" t="s">
        <v>2053</v>
      </c>
      <c r="B189" s="347" t="s">
        <v>2054</v>
      </c>
      <c r="C189" s="247" t="s">
        <v>326</v>
      </c>
      <c r="D189" s="307"/>
      <c r="E189" s="249" t="e">
        <f t="shared" si="21"/>
        <v>#REF!</v>
      </c>
      <c r="F189" s="250"/>
      <c r="G189" s="251" t="e">
        <f t="shared" si="22"/>
        <v>#REF!</v>
      </c>
      <c r="H189" s="233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"/>
      <c r="X189" s="1"/>
      <c r="Y189" s="1"/>
      <c r="Z189" s="1"/>
    </row>
    <row r="190" spans="1:26" ht="15.75" customHeight="1" x14ac:dyDescent="0.25">
      <c r="A190" s="292" t="s">
        <v>2055</v>
      </c>
      <c r="B190" s="349" t="s">
        <v>2056</v>
      </c>
      <c r="C190" s="247" t="s">
        <v>326</v>
      </c>
      <c r="D190" s="307"/>
      <c r="E190" s="249" t="e">
        <f t="shared" si="21"/>
        <v>#REF!</v>
      </c>
      <c r="F190" s="250"/>
      <c r="G190" s="251" t="e">
        <f t="shared" si="22"/>
        <v>#REF!</v>
      </c>
      <c r="H190" s="233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"/>
      <c r="X190" s="1"/>
      <c r="Y190" s="1"/>
      <c r="Z190" s="1"/>
    </row>
    <row r="191" spans="1:26" ht="15.75" customHeight="1" x14ac:dyDescent="0.25">
      <c r="A191" s="292" t="s">
        <v>2057</v>
      </c>
      <c r="B191" s="349" t="s">
        <v>2058</v>
      </c>
      <c r="C191" s="247" t="s">
        <v>326</v>
      </c>
      <c r="D191" s="307"/>
      <c r="E191" s="249" t="e">
        <f t="shared" si="21"/>
        <v>#REF!</v>
      </c>
      <c r="F191" s="250"/>
      <c r="G191" s="251" t="e">
        <f t="shared" si="22"/>
        <v>#REF!</v>
      </c>
      <c r="H191" s="233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"/>
      <c r="X191" s="1"/>
      <c r="Y191" s="1"/>
      <c r="Z191" s="1"/>
    </row>
    <row r="192" spans="1:26" ht="15.75" customHeight="1" x14ac:dyDescent="0.25">
      <c r="A192" s="292" t="s">
        <v>2059</v>
      </c>
      <c r="B192" s="349" t="s">
        <v>2060</v>
      </c>
      <c r="C192" s="247" t="s">
        <v>326</v>
      </c>
      <c r="D192" s="307"/>
      <c r="E192" s="249" t="e">
        <f t="shared" si="21"/>
        <v>#REF!</v>
      </c>
      <c r="F192" s="250"/>
      <c r="G192" s="251" t="e">
        <f t="shared" si="22"/>
        <v>#REF!</v>
      </c>
      <c r="H192" s="233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"/>
      <c r="X192" s="1"/>
      <c r="Y192" s="1"/>
      <c r="Z192" s="1"/>
    </row>
    <row r="193" spans="1:26" ht="15.75" customHeight="1" x14ac:dyDescent="0.25">
      <c r="A193" s="292" t="s">
        <v>2061</v>
      </c>
      <c r="B193" s="349" t="s">
        <v>2062</v>
      </c>
      <c r="C193" s="247" t="s">
        <v>326</v>
      </c>
      <c r="D193" s="307"/>
      <c r="E193" s="249" t="e">
        <f t="shared" si="21"/>
        <v>#REF!</v>
      </c>
      <c r="F193" s="250"/>
      <c r="G193" s="251" t="e">
        <f t="shared" si="22"/>
        <v>#REF!</v>
      </c>
      <c r="H193" s="233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"/>
      <c r="X193" s="1"/>
      <c r="Y193" s="1"/>
      <c r="Z193" s="1"/>
    </row>
    <row r="194" spans="1:26" ht="15.75" customHeight="1" x14ac:dyDescent="0.25">
      <c r="A194" s="292" t="s">
        <v>2063</v>
      </c>
      <c r="B194" s="349" t="s">
        <v>2064</v>
      </c>
      <c r="C194" s="247" t="s">
        <v>326</v>
      </c>
      <c r="D194" s="307"/>
      <c r="E194" s="249" t="e">
        <f t="shared" si="21"/>
        <v>#REF!</v>
      </c>
      <c r="F194" s="250"/>
      <c r="G194" s="251" t="e">
        <f t="shared" si="22"/>
        <v>#REF!</v>
      </c>
      <c r="H194" s="233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"/>
      <c r="X194" s="1"/>
      <c r="Y194" s="1"/>
      <c r="Z194" s="1"/>
    </row>
    <row r="195" spans="1:26" ht="15.75" customHeight="1" x14ac:dyDescent="0.25">
      <c r="A195" s="292" t="s">
        <v>2065</v>
      </c>
      <c r="B195" s="349" t="s">
        <v>2066</v>
      </c>
      <c r="C195" s="247" t="s">
        <v>326</v>
      </c>
      <c r="D195" s="307"/>
      <c r="E195" s="249" t="e">
        <f t="shared" si="21"/>
        <v>#REF!</v>
      </c>
      <c r="F195" s="250"/>
      <c r="G195" s="251" t="e">
        <f t="shared" si="22"/>
        <v>#REF!</v>
      </c>
      <c r="H195" s="233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"/>
      <c r="X195" s="1"/>
      <c r="Y195" s="1"/>
      <c r="Z195" s="1"/>
    </row>
    <row r="196" spans="1:26" ht="15.75" customHeight="1" x14ac:dyDescent="0.25">
      <c r="A196" s="292" t="s">
        <v>2067</v>
      </c>
      <c r="B196" s="349" t="s">
        <v>2068</v>
      </c>
      <c r="C196" s="247" t="s">
        <v>326</v>
      </c>
      <c r="D196" s="307"/>
      <c r="E196" s="249" t="e">
        <f t="shared" si="21"/>
        <v>#REF!</v>
      </c>
      <c r="F196" s="250"/>
      <c r="G196" s="251" t="e">
        <f t="shared" si="22"/>
        <v>#REF!</v>
      </c>
      <c r="H196" s="233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"/>
      <c r="X196" s="1"/>
      <c r="Y196" s="1"/>
      <c r="Z196" s="1"/>
    </row>
    <row r="197" spans="1:26" ht="15.75" customHeight="1" x14ac:dyDescent="0.25">
      <c r="A197" s="292" t="s">
        <v>2069</v>
      </c>
      <c r="B197" s="349" t="s">
        <v>2070</v>
      </c>
      <c r="C197" s="247" t="s">
        <v>326</v>
      </c>
      <c r="D197" s="307"/>
      <c r="E197" s="249" t="e">
        <f t="shared" si="21"/>
        <v>#REF!</v>
      </c>
      <c r="F197" s="250"/>
      <c r="G197" s="251" t="e">
        <f t="shared" si="22"/>
        <v>#REF!</v>
      </c>
      <c r="H197" s="233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"/>
      <c r="X197" s="1"/>
      <c r="Y197" s="1"/>
      <c r="Z197" s="1"/>
    </row>
    <row r="198" spans="1:26" ht="15.75" customHeight="1" x14ac:dyDescent="0.25">
      <c r="A198" s="292" t="s">
        <v>2071</v>
      </c>
      <c r="B198" s="349" t="s">
        <v>2072</v>
      </c>
      <c r="C198" s="247" t="s">
        <v>326</v>
      </c>
      <c r="D198" s="307"/>
      <c r="E198" s="249" t="e">
        <f t="shared" si="21"/>
        <v>#REF!</v>
      </c>
      <c r="F198" s="250"/>
      <c r="G198" s="251" t="e">
        <f t="shared" si="22"/>
        <v>#REF!</v>
      </c>
      <c r="H198" s="233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"/>
      <c r="X198" s="1"/>
      <c r="Y198" s="1"/>
      <c r="Z198" s="1"/>
    </row>
    <row r="199" spans="1:26" ht="15.75" customHeight="1" x14ac:dyDescent="0.25">
      <c r="A199" s="292" t="s">
        <v>2073</v>
      </c>
      <c r="B199" s="349" t="s">
        <v>2074</v>
      </c>
      <c r="C199" s="247" t="s">
        <v>326</v>
      </c>
      <c r="D199" s="307"/>
      <c r="E199" s="249" t="e">
        <f t="shared" si="21"/>
        <v>#REF!</v>
      </c>
      <c r="F199" s="250"/>
      <c r="G199" s="251" t="e">
        <f t="shared" si="22"/>
        <v>#REF!</v>
      </c>
      <c r="H199" s="233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"/>
      <c r="X199" s="1"/>
      <c r="Y199" s="1"/>
      <c r="Z199" s="1"/>
    </row>
    <row r="200" spans="1:26" ht="15.75" customHeight="1" x14ac:dyDescent="0.25">
      <c r="A200" s="292" t="s">
        <v>2075</v>
      </c>
      <c r="B200" s="349" t="s">
        <v>2076</v>
      </c>
      <c r="C200" s="247" t="s">
        <v>326</v>
      </c>
      <c r="D200" s="307"/>
      <c r="E200" s="249" t="e">
        <f t="shared" si="21"/>
        <v>#REF!</v>
      </c>
      <c r="F200" s="250"/>
      <c r="G200" s="251" t="e">
        <f t="shared" si="22"/>
        <v>#REF!</v>
      </c>
      <c r="H200" s="233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"/>
      <c r="X200" s="1"/>
      <c r="Y200" s="1"/>
      <c r="Z200" s="1"/>
    </row>
    <row r="201" spans="1:26" ht="15.75" customHeight="1" x14ac:dyDescent="0.25">
      <c r="A201" s="292" t="s">
        <v>2077</v>
      </c>
      <c r="B201" s="349" t="s">
        <v>2078</v>
      </c>
      <c r="C201" s="247" t="s">
        <v>326</v>
      </c>
      <c r="D201" s="307"/>
      <c r="E201" s="249"/>
      <c r="F201" s="250"/>
      <c r="G201" s="251"/>
      <c r="H201" s="233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"/>
      <c r="X201" s="1"/>
      <c r="Y201" s="1"/>
      <c r="Z201" s="1"/>
    </row>
    <row r="202" spans="1:26" ht="15.75" customHeight="1" x14ac:dyDescent="0.25">
      <c r="A202" s="292" t="s">
        <v>2079</v>
      </c>
      <c r="B202" s="349" t="s">
        <v>2080</v>
      </c>
      <c r="C202" s="247" t="s">
        <v>326</v>
      </c>
      <c r="D202" s="307"/>
      <c r="E202" s="249"/>
      <c r="F202" s="250"/>
      <c r="G202" s="251"/>
      <c r="H202" s="233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"/>
      <c r="X202" s="1"/>
      <c r="Y202" s="1"/>
      <c r="Z202" s="1"/>
    </row>
    <row r="203" spans="1:26" ht="15.75" customHeight="1" x14ac:dyDescent="0.25">
      <c r="A203" s="292" t="s">
        <v>2081</v>
      </c>
      <c r="B203" s="349" t="s">
        <v>2082</v>
      </c>
      <c r="C203" s="247" t="s">
        <v>326</v>
      </c>
      <c r="D203" s="307"/>
      <c r="E203" s="249" t="e">
        <f t="shared" ref="E203:E217" si="23">ROUND(D203*$L$2,-0.1)</f>
        <v>#REF!</v>
      </c>
      <c r="F203" s="250"/>
      <c r="G203" s="251" t="e">
        <f t="shared" ref="G203:G217" si="24">E203*F203</f>
        <v>#REF!</v>
      </c>
      <c r="H203" s="233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"/>
      <c r="X203" s="1"/>
      <c r="Y203" s="1"/>
      <c r="Z203" s="1"/>
    </row>
    <row r="204" spans="1:26" ht="15.75" customHeight="1" x14ac:dyDescent="0.25">
      <c r="A204" s="292" t="s">
        <v>2083</v>
      </c>
      <c r="B204" s="349" t="s">
        <v>2084</v>
      </c>
      <c r="C204" s="247" t="s">
        <v>326</v>
      </c>
      <c r="D204" s="307"/>
      <c r="E204" s="249" t="e">
        <f t="shared" si="23"/>
        <v>#REF!</v>
      </c>
      <c r="F204" s="250"/>
      <c r="G204" s="251" t="e">
        <f t="shared" si="24"/>
        <v>#REF!</v>
      </c>
      <c r="H204" s="233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"/>
      <c r="X204" s="1"/>
      <c r="Y204" s="1"/>
      <c r="Z204" s="1"/>
    </row>
    <row r="205" spans="1:26" ht="15.75" customHeight="1" x14ac:dyDescent="0.25">
      <c r="A205" s="292" t="s">
        <v>2085</v>
      </c>
      <c r="B205" s="349" t="s">
        <v>2086</v>
      </c>
      <c r="C205" s="247" t="s">
        <v>326</v>
      </c>
      <c r="D205" s="307"/>
      <c r="E205" s="249" t="e">
        <f t="shared" si="23"/>
        <v>#REF!</v>
      </c>
      <c r="F205" s="250"/>
      <c r="G205" s="251" t="e">
        <f t="shared" si="24"/>
        <v>#REF!</v>
      </c>
      <c r="H205" s="233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"/>
      <c r="X205" s="1"/>
      <c r="Y205" s="1"/>
      <c r="Z205" s="1"/>
    </row>
    <row r="206" spans="1:26" ht="15.75" customHeight="1" x14ac:dyDescent="0.25">
      <c r="A206" s="292" t="s">
        <v>2087</v>
      </c>
      <c r="B206" s="349" t="s">
        <v>2088</v>
      </c>
      <c r="C206" s="247" t="s">
        <v>326</v>
      </c>
      <c r="D206" s="307"/>
      <c r="E206" s="249" t="e">
        <f t="shared" si="23"/>
        <v>#REF!</v>
      </c>
      <c r="F206" s="250"/>
      <c r="G206" s="251" t="e">
        <f t="shared" si="24"/>
        <v>#REF!</v>
      </c>
      <c r="H206" s="233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"/>
      <c r="X206" s="1"/>
      <c r="Y206" s="1"/>
      <c r="Z206" s="1"/>
    </row>
    <row r="207" spans="1:26" ht="15.75" customHeight="1" x14ac:dyDescent="0.25">
      <c r="A207" s="292" t="s">
        <v>2089</v>
      </c>
      <c r="B207" s="349" t="s">
        <v>2090</v>
      </c>
      <c r="C207" s="247" t="s">
        <v>326</v>
      </c>
      <c r="D207" s="307"/>
      <c r="E207" s="249" t="e">
        <f t="shared" si="23"/>
        <v>#REF!</v>
      </c>
      <c r="F207" s="250"/>
      <c r="G207" s="251" t="e">
        <f t="shared" si="24"/>
        <v>#REF!</v>
      </c>
      <c r="H207" s="233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"/>
      <c r="X207" s="1"/>
      <c r="Y207" s="1"/>
      <c r="Z207" s="1"/>
    </row>
    <row r="208" spans="1:26" ht="15.75" customHeight="1" x14ac:dyDescent="0.25">
      <c r="A208" s="292" t="s">
        <v>2091</v>
      </c>
      <c r="B208" s="349" t="s">
        <v>2092</v>
      </c>
      <c r="C208" s="247" t="s">
        <v>326</v>
      </c>
      <c r="D208" s="307"/>
      <c r="E208" s="249" t="e">
        <f t="shared" si="23"/>
        <v>#REF!</v>
      </c>
      <c r="F208" s="250"/>
      <c r="G208" s="251" t="e">
        <f t="shared" si="24"/>
        <v>#REF!</v>
      </c>
      <c r="H208" s="233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"/>
      <c r="X208" s="1"/>
      <c r="Y208" s="1"/>
      <c r="Z208" s="1"/>
    </row>
    <row r="209" spans="1:26" ht="15.75" customHeight="1" x14ac:dyDescent="0.25">
      <c r="A209" s="292" t="s">
        <v>2093</v>
      </c>
      <c r="B209" s="349" t="s">
        <v>2094</v>
      </c>
      <c r="C209" s="247" t="s">
        <v>326</v>
      </c>
      <c r="D209" s="307"/>
      <c r="E209" s="249" t="e">
        <f t="shared" si="23"/>
        <v>#REF!</v>
      </c>
      <c r="F209" s="250"/>
      <c r="G209" s="251" t="e">
        <f t="shared" si="24"/>
        <v>#REF!</v>
      </c>
      <c r="H209" s="233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"/>
      <c r="X209" s="1"/>
      <c r="Y209" s="1"/>
      <c r="Z209" s="1"/>
    </row>
    <row r="210" spans="1:26" ht="15.75" customHeight="1" x14ac:dyDescent="0.25">
      <c r="A210" s="292" t="s">
        <v>2095</v>
      </c>
      <c r="B210" s="349" t="s">
        <v>2096</v>
      </c>
      <c r="C210" s="247" t="s">
        <v>326</v>
      </c>
      <c r="D210" s="307"/>
      <c r="E210" s="249" t="e">
        <f t="shared" si="23"/>
        <v>#REF!</v>
      </c>
      <c r="F210" s="250"/>
      <c r="G210" s="251" t="e">
        <f t="shared" si="24"/>
        <v>#REF!</v>
      </c>
      <c r="H210" s="233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"/>
      <c r="X210" s="1"/>
      <c r="Y210" s="1"/>
      <c r="Z210" s="1"/>
    </row>
    <row r="211" spans="1:26" ht="15.75" customHeight="1" x14ac:dyDescent="0.25">
      <c r="A211" s="292" t="s">
        <v>2097</v>
      </c>
      <c r="B211" s="349" t="s">
        <v>2098</v>
      </c>
      <c r="C211" s="247" t="s">
        <v>326</v>
      </c>
      <c r="D211" s="307"/>
      <c r="E211" s="249" t="e">
        <f t="shared" si="23"/>
        <v>#REF!</v>
      </c>
      <c r="F211" s="250"/>
      <c r="G211" s="251" t="e">
        <f t="shared" si="24"/>
        <v>#REF!</v>
      </c>
      <c r="H211" s="233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"/>
      <c r="X211" s="1"/>
      <c r="Y211" s="1"/>
      <c r="Z211" s="1"/>
    </row>
    <row r="212" spans="1:26" ht="15.75" customHeight="1" x14ac:dyDescent="0.25">
      <c r="A212" s="292" t="s">
        <v>2099</v>
      </c>
      <c r="B212" s="349" t="s">
        <v>2100</v>
      </c>
      <c r="C212" s="247" t="s">
        <v>326</v>
      </c>
      <c r="D212" s="307"/>
      <c r="E212" s="249" t="e">
        <f t="shared" si="23"/>
        <v>#REF!</v>
      </c>
      <c r="F212" s="250"/>
      <c r="G212" s="251" t="e">
        <f t="shared" si="24"/>
        <v>#REF!</v>
      </c>
      <c r="H212" s="233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"/>
      <c r="X212" s="1"/>
      <c r="Y212" s="1"/>
      <c r="Z212" s="1"/>
    </row>
    <row r="213" spans="1:26" ht="15.75" customHeight="1" x14ac:dyDescent="0.25">
      <c r="A213" s="292" t="s">
        <v>2101</v>
      </c>
      <c r="B213" s="349" t="s">
        <v>2102</v>
      </c>
      <c r="C213" s="247" t="s">
        <v>326</v>
      </c>
      <c r="D213" s="307"/>
      <c r="E213" s="249" t="e">
        <f t="shared" si="23"/>
        <v>#REF!</v>
      </c>
      <c r="F213" s="250"/>
      <c r="G213" s="251" t="e">
        <f t="shared" si="24"/>
        <v>#REF!</v>
      </c>
      <c r="H213" s="233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"/>
      <c r="X213" s="1"/>
      <c r="Y213" s="1"/>
      <c r="Z213" s="1"/>
    </row>
    <row r="214" spans="1:26" ht="15.75" customHeight="1" x14ac:dyDescent="0.25">
      <c r="A214" s="292" t="s">
        <v>2103</v>
      </c>
      <c r="B214" s="349" t="s">
        <v>2104</v>
      </c>
      <c r="C214" s="247" t="s">
        <v>326</v>
      </c>
      <c r="D214" s="307"/>
      <c r="E214" s="249" t="e">
        <f t="shared" si="23"/>
        <v>#REF!</v>
      </c>
      <c r="F214" s="250"/>
      <c r="G214" s="251" t="e">
        <f t="shared" si="24"/>
        <v>#REF!</v>
      </c>
      <c r="H214" s="233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"/>
      <c r="X214" s="1"/>
      <c r="Y214" s="1"/>
      <c r="Z214" s="1"/>
    </row>
    <row r="215" spans="1:26" ht="15.75" customHeight="1" x14ac:dyDescent="0.25">
      <c r="A215" s="292" t="s">
        <v>2105</v>
      </c>
      <c r="B215" s="349" t="s">
        <v>2106</v>
      </c>
      <c r="C215" s="247" t="s">
        <v>326</v>
      </c>
      <c r="D215" s="307"/>
      <c r="E215" s="249" t="e">
        <f t="shared" si="23"/>
        <v>#REF!</v>
      </c>
      <c r="F215" s="250"/>
      <c r="G215" s="251" t="e">
        <f t="shared" si="24"/>
        <v>#REF!</v>
      </c>
      <c r="H215" s="233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"/>
      <c r="X215" s="1"/>
      <c r="Y215" s="1"/>
      <c r="Z215" s="1"/>
    </row>
    <row r="216" spans="1:26" ht="15.75" customHeight="1" x14ac:dyDescent="0.25">
      <c r="A216" s="292" t="s">
        <v>2107</v>
      </c>
      <c r="B216" s="349" t="s">
        <v>2108</v>
      </c>
      <c r="C216" s="247" t="s">
        <v>326</v>
      </c>
      <c r="D216" s="307"/>
      <c r="E216" s="249" t="e">
        <f t="shared" si="23"/>
        <v>#REF!</v>
      </c>
      <c r="F216" s="250"/>
      <c r="G216" s="251" t="e">
        <f t="shared" si="24"/>
        <v>#REF!</v>
      </c>
      <c r="H216" s="233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"/>
      <c r="X216" s="1"/>
      <c r="Y216" s="1"/>
      <c r="Z216" s="1"/>
    </row>
    <row r="217" spans="1:26" ht="15.75" customHeight="1" x14ac:dyDescent="0.25">
      <c r="A217" s="292" t="s">
        <v>2109</v>
      </c>
      <c r="B217" s="276" t="s">
        <v>2110</v>
      </c>
      <c r="C217" s="247" t="s">
        <v>326</v>
      </c>
      <c r="D217" s="307"/>
      <c r="E217" s="249" t="e">
        <f t="shared" si="23"/>
        <v>#REF!</v>
      </c>
      <c r="F217" s="250"/>
      <c r="G217" s="251" t="e">
        <f t="shared" si="24"/>
        <v>#REF!</v>
      </c>
      <c r="H217" s="233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"/>
      <c r="X217" s="1"/>
      <c r="Y217" s="1"/>
      <c r="Z217" s="1"/>
    </row>
    <row r="218" spans="1:26" ht="15.75" customHeight="1" x14ac:dyDescent="0.25">
      <c r="A218" s="292" t="s">
        <v>2111</v>
      </c>
      <c r="B218" s="300" t="s">
        <v>2112</v>
      </c>
      <c r="C218" s="247" t="s">
        <v>326</v>
      </c>
      <c r="D218" s="350"/>
      <c r="E218" s="351"/>
      <c r="F218" s="250"/>
      <c r="G218" s="352"/>
      <c r="H218" s="233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"/>
      <c r="X218" s="1"/>
      <c r="Y218" s="1"/>
      <c r="Z218" s="1"/>
    </row>
    <row r="219" spans="1:26" ht="15.75" customHeight="1" x14ac:dyDescent="0.25">
      <c r="A219" s="292" t="s">
        <v>2113</v>
      </c>
      <c r="B219" s="300" t="s">
        <v>2114</v>
      </c>
      <c r="C219" s="247" t="s">
        <v>326</v>
      </c>
      <c r="D219" s="350"/>
      <c r="E219" s="351"/>
      <c r="F219" s="250"/>
      <c r="G219" s="352"/>
      <c r="H219" s="233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"/>
      <c r="X219" s="1"/>
      <c r="Y219" s="1"/>
      <c r="Z219" s="1"/>
    </row>
    <row r="220" spans="1:26" ht="15.75" customHeight="1" x14ac:dyDescent="0.25">
      <c r="A220" s="292" t="s">
        <v>2115</v>
      </c>
      <c r="B220" s="300" t="s">
        <v>2116</v>
      </c>
      <c r="C220" s="247" t="s">
        <v>326</v>
      </c>
      <c r="D220" s="350"/>
      <c r="E220" s="351"/>
      <c r="F220" s="250"/>
      <c r="G220" s="352"/>
      <c r="H220" s="233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"/>
      <c r="X220" s="1"/>
      <c r="Y220" s="1"/>
      <c r="Z220" s="1"/>
    </row>
    <row r="221" spans="1:26" ht="15.75" customHeight="1" x14ac:dyDescent="0.25">
      <c r="A221" s="292" t="s">
        <v>2117</v>
      </c>
      <c r="B221" s="300" t="s">
        <v>2118</v>
      </c>
      <c r="C221" s="247" t="s">
        <v>326</v>
      </c>
      <c r="D221" s="350"/>
      <c r="E221" s="351"/>
      <c r="F221" s="250"/>
      <c r="G221" s="352"/>
      <c r="H221" s="233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"/>
      <c r="X221" s="1"/>
      <c r="Y221" s="1"/>
      <c r="Z221" s="1"/>
    </row>
    <row r="222" spans="1:26" ht="15.75" customHeight="1" x14ac:dyDescent="0.25">
      <c r="A222" s="292" t="s">
        <v>2119</v>
      </c>
      <c r="B222" s="300" t="s">
        <v>2120</v>
      </c>
      <c r="C222" s="247" t="s">
        <v>326</v>
      </c>
      <c r="D222" s="350"/>
      <c r="E222" s="351"/>
      <c r="F222" s="250"/>
      <c r="G222" s="352"/>
      <c r="H222" s="233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"/>
      <c r="X222" s="1"/>
      <c r="Y222" s="1"/>
      <c r="Z222" s="1"/>
    </row>
    <row r="223" spans="1:26" ht="15.75" customHeight="1" x14ac:dyDescent="0.25">
      <c r="A223" s="292" t="s">
        <v>2121</v>
      </c>
      <c r="B223" s="300" t="s">
        <v>2122</v>
      </c>
      <c r="C223" s="247" t="s">
        <v>326</v>
      </c>
      <c r="D223" s="350"/>
      <c r="E223" s="351"/>
      <c r="F223" s="250"/>
      <c r="G223" s="352"/>
      <c r="H223" s="233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"/>
      <c r="X223" s="1"/>
      <c r="Y223" s="1"/>
      <c r="Z223" s="1"/>
    </row>
    <row r="224" spans="1:26" ht="15.75" customHeight="1" x14ac:dyDescent="0.25">
      <c r="A224" s="292" t="s">
        <v>2123</v>
      </c>
      <c r="B224" s="300" t="s">
        <v>2124</v>
      </c>
      <c r="C224" s="247" t="s">
        <v>326</v>
      </c>
      <c r="D224" s="350"/>
      <c r="E224" s="351"/>
      <c r="F224" s="250"/>
      <c r="G224" s="352"/>
      <c r="H224" s="233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"/>
      <c r="X224" s="1"/>
      <c r="Y224" s="1"/>
      <c r="Z224" s="1"/>
    </row>
    <row r="225" spans="1:26" ht="15.75" customHeight="1" x14ac:dyDescent="0.25">
      <c r="A225" s="292" t="s">
        <v>2125</v>
      </c>
      <c r="B225" s="300" t="s">
        <v>2126</v>
      </c>
      <c r="C225" s="247" t="s">
        <v>326</v>
      </c>
      <c r="D225" s="350"/>
      <c r="E225" s="351"/>
      <c r="F225" s="250"/>
      <c r="G225" s="352"/>
      <c r="H225" s="233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"/>
      <c r="X225" s="1"/>
      <c r="Y225" s="1"/>
      <c r="Z225" s="1"/>
    </row>
    <row r="226" spans="1:26" ht="15.75" customHeight="1" x14ac:dyDescent="0.25">
      <c r="A226" s="292" t="s">
        <v>2127</v>
      </c>
      <c r="B226" s="300" t="s">
        <v>2128</v>
      </c>
      <c r="C226" s="247" t="s">
        <v>326</v>
      </c>
      <c r="D226" s="350"/>
      <c r="E226" s="351"/>
      <c r="F226" s="250"/>
      <c r="G226" s="352"/>
      <c r="H226" s="233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"/>
      <c r="X226" s="1"/>
      <c r="Y226" s="1"/>
      <c r="Z226" s="1"/>
    </row>
    <row r="227" spans="1:26" ht="15.75" customHeight="1" x14ac:dyDescent="0.25">
      <c r="A227" s="292" t="s">
        <v>2129</v>
      </c>
      <c r="B227" s="300" t="s">
        <v>2130</v>
      </c>
      <c r="C227" s="247" t="s">
        <v>326</v>
      </c>
      <c r="D227" s="350"/>
      <c r="E227" s="351"/>
      <c r="F227" s="250"/>
      <c r="G227" s="352"/>
      <c r="H227" s="233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"/>
      <c r="X227" s="1"/>
      <c r="Y227" s="1"/>
      <c r="Z227" s="1"/>
    </row>
    <row r="228" spans="1:26" ht="15.75" customHeight="1" x14ac:dyDescent="0.25">
      <c r="A228" s="292" t="s">
        <v>2131</v>
      </c>
      <c r="B228" s="300" t="s">
        <v>2132</v>
      </c>
      <c r="C228" s="247" t="s">
        <v>326</v>
      </c>
      <c r="D228" s="350"/>
      <c r="E228" s="351"/>
      <c r="F228" s="250"/>
      <c r="G228" s="352"/>
      <c r="H228" s="233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"/>
      <c r="X228" s="1"/>
      <c r="Y228" s="1"/>
      <c r="Z228" s="1"/>
    </row>
    <row r="229" spans="1:26" ht="15.75" customHeight="1" x14ac:dyDescent="0.25">
      <c r="A229" s="292" t="s">
        <v>2133</v>
      </c>
      <c r="B229" s="300" t="s">
        <v>2134</v>
      </c>
      <c r="C229" s="247" t="s">
        <v>326</v>
      </c>
      <c r="D229" s="350"/>
      <c r="E229" s="351"/>
      <c r="F229" s="250"/>
      <c r="G229" s="352"/>
      <c r="H229" s="233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"/>
      <c r="X229" s="1"/>
      <c r="Y229" s="1"/>
      <c r="Z229" s="1"/>
    </row>
    <row r="230" spans="1:26" ht="15.75" customHeight="1" x14ac:dyDescent="0.25">
      <c r="A230" s="292" t="s">
        <v>2135</v>
      </c>
      <c r="B230" s="300" t="s">
        <v>2136</v>
      </c>
      <c r="C230" s="247" t="s">
        <v>326</v>
      </c>
      <c r="D230" s="350"/>
      <c r="E230" s="351"/>
      <c r="F230" s="250"/>
      <c r="G230" s="352"/>
      <c r="H230" s="233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"/>
      <c r="X230" s="1"/>
      <c r="Y230" s="1"/>
      <c r="Z230" s="1"/>
    </row>
    <row r="231" spans="1:26" ht="15.75" customHeight="1" x14ac:dyDescent="0.25">
      <c r="A231" s="292" t="s">
        <v>2137</v>
      </c>
      <c r="B231" s="300" t="s">
        <v>2138</v>
      </c>
      <c r="C231" s="247" t="s">
        <v>326</v>
      </c>
      <c r="D231" s="350"/>
      <c r="E231" s="351"/>
      <c r="F231" s="250"/>
      <c r="G231" s="352"/>
      <c r="H231" s="233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"/>
      <c r="X231" s="1"/>
      <c r="Y231" s="1"/>
      <c r="Z231" s="1"/>
    </row>
    <row r="232" spans="1:26" ht="15.75" customHeight="1" x14ac:dyDescent="0.25">
      <c r="A232" s="292" t="s">
        <v>2139</v>
      </c>
      <c r="B232" s="300" t="s">
        <v>2124</v>
      </c>
      <c r="C232" s="247" t="s">
        <v>326</v>
      </c>
      <c r="D232" s="350"/>
      <c r="E232" s="351"/>
      <c r="F232" s="250"/>
      <c r="G232" s="352"/>
      <c r="H232" s="233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"/>
      <c r="X232" s="1"/>
      <c r="Y232" s="1"/>
      <c r="Z232" s="1"/>
    </row>
    <row r="233" spans="1:26" ht="15.75" customHeight="1" x14ac:dyDescent="0.25">
      <c r="A233" s="292" t="s">
        <v>2140</v>
      </c>
      <c r="B233" s="300" t="s">
        <v>2141</v>
      </c>
      <c r="C233" s="247" t="s">
        <v>326</v>
      </c>
      <c r="D233" s="350"/>
      <c r="E233" s="351"/>
      <c r="F233" s="250"/>
      <c r="G233" s="352"/>
      <c r="H233" s="233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"/>
      <c r="X233" s="1"/>
      <c r="Y233" s="1"/>
      <c r="Z233" s="1"/>
    </row>
    <row r="234" spans="1:26" ht="15.75" customHeight="1" x14ac:dyDescent="0.25">
      <c r="A234" s="292" t="s">
        <v>2142</v>
      </c>
      <c r="B234" s="300" t="s">
        <v>2143</v>
      </c>
      <c r="C234" s="247" t="s">
        <v>326</v>
      </c>
      <c r="D234" s="350"/>
      <c r="E234" s="351"/>
      <c r="F234" s="250"/>
      <c r="G234" s="352"/>
      <c r="H234" s="233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"/>
      <c r="X234" s="1"/>
      <c r="Y234" s="1"/>
      <c r="Z234" s="1"/>
    </row>
    <row r="235" spans="1:26" ht="15.75" customHeight="1" x14ac:dyDescent="0.25">
      <c r="A235" s="292" t="s">
        <v>2144</v>
      </c>
      <c r="B235" s="300" t="s">
        <v>2145</v>
      </c>
      <c r="C235" s="247" t="s">
        <v>326</v>
      </c>
      <c r="D235" s="350"/>
      <c r="E235" s="351"/>
      <c r="F235" s="250"/>
      <c r="G235" s="352"/>
      <c r="H235" s="233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"/>
      <c r="X235" s="1"/>
      <c r="Y235" s="1"/>
      <c r="Z235" s="1"/>
    </row>
    <row r="236" spans="1:26" ht="15.75" customHeight="1" x14ac:dyDescent="0.25">
      <c r="A236" s="292" t="s">
        <v>2146</v>
      </c>
      <c r="B236" s="300" t="s">
        <v>2147</v>
      </c>
      <c r="C236" s="247" t="s">
        <v>326</v>
      </c>
      <c r="D236" s="350"/>
      <c r="E236" s="351"/>
      <c r="F236" s="250"/>
      <c r="G236" s="352"/>
      <c r="H236" s="233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"/>
      <c r="X236" s="1"/>
      <c r="Y236" s="1"/>
      <c r="Z236" s="1"/>
    </row>
    <row r="237" spans="1:26" ht="15.75" customHeight="1" x14ac:dyDescent="0.25">
      <c r="A237" s="292" t="s">
        <v>2148</v>
      </c>
      <c r="B237" s="300" t="s">
        <v>2149</v>
      </c>
      <c r="C237" s="247" t="s">
        <v>326</v>
      </c>
      <c r="D237" s="350"/>
      <c r="E237" s="351"/>
      <c r="F237" s="250"/>
      <c r="G237" s="352"/>
      <c r="H237" s="233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"/>
      <c r="X237" s="1"/>
      <c r="Y237" s="1"/>
      <c r="Z237" s="1"/>
    </row>
    <row r="238" spans="1:26" ht="15.75" customHeight="1" x14ac:dyDescent="0.25">
      <c r="A238" s="292" t="s">
        <v>2150</v>
      </c>
      <c r="B238" s="300" t="s">
        <v>2151</v>
      </c>
      <c r="C238" s="247" t="s">
        <v>326</v>
      </c>
      <c r="D238" s="350"/>
      <c r="E238" s="351"/>
      <c r="F238" s="250"/>
      <c r="G238" s="352"/>
      <c r="H238" s="233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"/>
      <c r="X238" s="1"/>
      <c r="Y238" s="1"/>
      <c r="Z238" s="1"/>
    </row>
    <row r="239" spans="1:26" ht="15.75" customHeight="1" x14ac:dyDescent="0.25">
      <c r="A239" s="292" t="s">
        <v>2152</v>
      </c>
      <c r="B239" s="300" t="s">
        <v>2151</v>
      </c>
      <c r="C239" s="247" t="s">
        <v>326</v>
      </c>
      <c r="D239" s="350"/>
      <c r="E239" s="351"/>
      <c r="F239" s="250"/>
      <c r="G239" s="352"/>
      <c r="H239" s="233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"/>
      <c r="X239" s="1"/>
      <c r="Y239" s="1"/>
      <c r="Z239" s="1"/>
    </row>
    <row r="240" spans="1:26" ht="15.75" customHeight="1" x14ac:dyDescent="0.25">
      <c r="A240" s="292" t="s">
        <v>2153</v>
      </c>
      <c r="B240" s="300" t="s">
        <v>2151</v>
      </c>
      <c r="C240" s="247" t="s">
        <v>326</v>
      </c>
      <c r="D240" s="350"/>
      <c r="E240" s="351"/>
      <c r="F240" s="323"/>
      <c r="G240" s="352"/>
      <c r="H240" s="233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"/>
      <c r="X240" s="1"/>
      <c r="Y240" s="1"/>
      <c r="Z240" s="1"/>
    </row>
    <row r="241" spans="1:26" ht="15.75" customHeight="1" x14ac:dyDescent="0.25">
      <c r="A241" s="292" t="s">
        <v>2154</v>
      </c>
      <c r="B241" s="300" t="s">
        <v>2151</v>
      </c>
      <c r="C241" s="247" t="s">
        <v>326</v>
      </c>
      <c r="D241" s="353"/>
      <c r="E241" s="353"/>
      <c r="F241" s="354"/>
      <c r="G241" s="353" t="s">
        <v>8</v>
      </c>
      <c r="H241" s="233"/>
      <c r="I241" s="116"/>
      <c r="J241" s="116"/>
      <c r="K241" s="116"/>
      <c r="L241" s="355"/>
      <c r="M241" s="356"/>
      <c r="N241" s="356"/>
      <c r="O241" s="315"/>
      <c r="P241" s="345"/>
      <c r="Q241" s="357"/>
      <c r="R241" s="116"/>
      <c r="S241" s="116"/>
      <c r="T241" s="116"/>
      <c r="U241" s="116"/>
      <c r="V241" s="116"/>
      <c r="W241" s="1"/>
      <c r="X241" s="1"/>
      <c r="Y241" s="1"/>
      <c r="Z241" s="1"/>
    </row>
    <row r="242" spans="1:26" ht="15.75" customHeight="1" x14ac:dyDescent="0.25">
      <c r="A242" s="358"/>
      <c r="B242" s="359" t="s">
        <v>2155</v>
      </c>
      <c r="C242" s="360"/>
      <c r="D242" s="361"/>
      <c r="E242" s="361"/>
      <c r="F242" s="340"/>
      <c r="G242" s="362" t="e">
        <f>SUM(#REF!)</f>
        <v>#REF!</v>
      </c>
      <c r="H242" s="7"/>
      <c r="I242" s="7"/>
      <c r="J242" s="7"/>
      <c r="K242" s="7"/>
      <c r="L242" s="363"/>
      <c r="M242" s="364"/>
      <c r="N242" s="5"/>
      <c r="O242" s="365"/>
      <c r="P242" s="366"/>
      <c r="Q242" s="7"/>
      <c r="R242" s="7"/>
      <c r="S242" s="7"/>
      <c r="T242" s="7"/>
      <c r="U242" s="7"/>
      <c r="V242" s="7"/>
      <c r="W242" s="1"/>
      <c r="X242" s="1"/>
      <c r="Y242" s="1"/>
      <c r="Z242" s="1"/>
    </row>
    <row r="243" spans="1:26" ht="15.75" customHeight="1" x14ac:dyDescent="0.25">
      <c r="A243" s="367"/>
      <c r="B243" s="368" t="s">
        <v>2156</v>
      </c>
      <c r="C243" s="369"/>
      <c r="D243" s="370"/>
      <c r="E243" s="371"/>
      <c r="F243" s="372"/>
      <c r="G243" s="373" t="e">
        <f>#REF!+G242</f>
        <v>#REF!</v>
      </c>
      <c r="H243" s="119"/>
      <c r="I243" s="119"/>
      <c r="J243" s="119"/>
      <c r="K243" s="119"/>
      <c r="L243" s="119"/>
      <c r="M243" s="119"/>
      <c r="N243" s="374"/>
      <c r="O243" s="375"/>
      <c r="P243" s="119"/>
      <c r="Q243" s="119"/>
      <c r="R243" s="119"/>
      <c r="S243" s="119"/>
      <c r="T243" s="119"/>
      <c r="U243" s="119"/>
      <c r="V243" s="119"/>
      <c r="W243" s="14"/>
      <c r="X243" s="14"/>
      <c r="Y243" s="14"/>
      <c r="Z243" s="14"/>
    </row>
    <row r="244" spans="1:26" ht="15.75" customHeight="1" x14ac:dyDescent="0.25">
      <c r="A244" s="376"/>
      <c r="B244" s="377"/>
      <c r="C244" s="19"/>
      <c r="D244" s="117"/>
      <c r="E244" s="378"/>
      <c r="F244" s="19"/>
      <c r="G244" s="379"/>
      <c r="H244" s="7"/>
      <c r="I244" s="7"/>
      <c r="J244" s="7"/>
      <c r="K244" s="7"/>
      <c r="L244" s="7"/>
      <c r="M244" s="7"/>
      <c r="N244" s="7"/>
      <c r="O244" s="380"/>
      <c r="P244" s="7"/>
      <c r="Q244" s="7"/>
      <c r="R244" s="7"/>
      <c r="S244" s="7"/>
      <c r="T244" s="7"/>
      <c r="U244" s="7"/>
      <c r="V244" s="7"/>
      <c r="W244" s="1"/>
      <c r="X244" s="1"/>
      <c r="Y244" s="1"/>
      <c r="Z244" s="1"/>
    </row>
    <row r="245" spans="1:26" ht="15.75" customHeight="1" x14ac:dyDescent="0.25">
      <c r="A245" s="376"/>
      <c r="B245" s="2"/>
      <c r="C245" s="1"/>
      <c r="D245" s="117"/>
      <c r="E245" s="3"/>
      <c r="F245" s="1"/>
      <c r="G245" s="1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1"/>
      <c r="X245" s="1"/>
      <c r="Y245" s="1"/>
      <c r="Z245" s="1"/>
    </row>
    <row r="246" spans="1:26" ht="15.75" customHeight="1" x14ac:dyDescent="0.25">
      <c r="A246" s="381"/>
      <c r="B246" s="381" t="s">
        <v>2157</v>
      </c>
      <c r="C246" s="381"/>
      <c r="D246" s="381" t="s">
        <v>2157</v>
      </c>
      <c r="E246" s="381" t="s">
        <v>2157</v>
      </c>
      <c r="F246" s="381"/>
      <c r="G246" s="381" t="s">
        <v>2157</v>
      </c>
      <c r="H246" s="381" t="s">
        <v>2157</v>
      </c>
      <c r="I246" s="381" t="s">
        <v>2157</v>
      </c>
      <c r="J246" s="381" t="s">
        <v>2157</v>
      </c>
      <c r="K246" s="381" t="s">
        <v>2157</v>
      </c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1"/>
      <c r="X246" s="1"/>
      <c r="Y246" s="1"/>
      <c r="Z246" s="1"/>
    </row>
    <row r="247" spans="1:26" ht="15.75" customHeight="1" x14ac:dyDescent="0.25">
      <c r="A247" s="376"/>
      <c r="B247" s="6"/>
      <c r="C247" s="7"/>
      <c r="D247" s="117"/>
      <c r="E247" s="5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1"/>
      <c r="X247" s="1"/>
      <c r="Y247" s="1"/>
      <c r="Z247" s="1"/>
    </row>
    <row r="248" spans="1:26" ht="15.75" customHeight="1" x14ac:dyDescent="0.25">
      <c r="A248" s="376"/>
      <c r="B248" s="2"/>
      <c r="C248" s="7"/>
      <c r="D248" s="117"/>
      <c r="E248" s="117" t="s">
        <v>1669</v>
      </c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1"/>
      <c r="X248" s="1"/>
      <c r="Y248" s="1"/>
      <c r="Z248" s="1"/>
    </row>
    <row r="249" spans="1:26" ht="15.75" customHeight="1" x14ac:dyDescent="0.25">
      <c r="A249" s="376"/>
      <c r="B249" s="6"/>
      <c r="C249" s="7"/>
      <c r="D249" s="117"/>
      <c r="E249" s="5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1"/>
      <c r="X249" s="1"/>
      <c r="Y249" s="1"/>
      <c r="Z249" s="1"/>
    </row>
    <row r="250" spans="1:26" ht="15.75" customHeight="1" x14ac:dyDescent="0.25">
      <c r="A250" s="376"/>
      <c r="B250" s="6"/>
      <c r="C250" s="7"/>
      <c r="D250" s="117"/>
      <c r="E250" s="5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1"/>
      <c r="X250" s="1"/>
      <c r="Y250" s="1"/>
      <c r="Z250" s="1"/>
    </row>
    <row r="251" spans="1:26" ht="15.75" customHeight="1" x14ac:dyDescent="0.25">
      <c r="A251" s="376"/>
      <c r="B251" s="6"/>
      <c r="C251" s="7"/>
      <c r="D251" s="117"/>
      <c r="E251" s="5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1"/>
      <c r="X251" s="1"/>
      <c r="Y251" s="1"/>
      <c r="Z251" s="1"/>
    </row>
    <row r="252" spans="1:26" ht="15.75" customHeight="1" x14ac:dyDescent="0.25">
      <c r="A252" s="376"/>
      <c r="B252" s="6"/>
      <c r="C252" s="7"/>
      <c r="D252" s="117"/>
      <c r="E252" s="5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1"/>
      <c r="X252" s="1"/>
      <c r="Y252" s="1"/>
      <c r="Z252" s="1"/>
    </row>
    <row r="253" spans="1:26" ht="15.75" customHeight="1" x14ac:dyDescent="0.25">
      <c r="A253" s="376"/>
      <c r="B253" s="6"/>
      <c r="C253" s="7"/>
      <c r="D253" s="117"/>
      <c r="E253" s="5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1"/>
      <c r="X253" s="1"/>
      <c r="Y253" s="1"/>
      <c r="Z253" s="1"/>
    </row>
    <row r="254" spans="1:26" ht="15.75" customHeight="1" x14ac:dyDescent="0.25">
      <c r="A254" s="376"/>
      <c r="B254" s="6"/>
      <c r="C254" s="7"/>
      <c r="D254" s="117"/>
      <c r="E254" s="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1"/>
      <c r="X254" s="1"/>
      <c r="Y254" s="1"/>
      <c r="Z254" s="1"/>
    </row>
    <row r="255" spans="1:26" ht="15.75" customHeight="1" x14ac:dyDescent="0.25">
      <c r="A255" s="376"/>
      <c r="B255" s="6"/>
      <c r="C255" s="7"/>
      <c r="D255" s="117"/>
      <c r="E255" s="5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1"/>
      <c r="X255" s="1"/>
      <c r="Y255" s="1"/>
      <c r="Z255" s="1"/>
    </row>
    <row r="256" spans="1:26" ht="15.75" customHeight="1" x14ac:dyDescent="0.25">
      <c r="A256" s="376"/>
      <c r="B256" s="6"/>
      <c r="C256" s="7"/>
      <c r="D256" s="117"/>
      <c r="E256" s="5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1"/>
      <c r="X256" s="1"/>
      <c r="Y256" s="1"/>
      <c r="Z256" s="1"/>
    </row>
    <row r="257" spans="1:26" ht="15.75" customHeight="1" x14ac:dyDescent="0.25">
      <c r="A257" s="376"/>
      <c r="B257" s="6"/>
      <c r="C257" s="7"/>
      <c r="D257" s="117"/>
      <c r="E257" s="5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1"/>
      <c r="X257" s="1"/>
      <c r="Y257" s="1"/>
      <c r="Z257" s="1"/>
    </row>
    <row r="258" spans="1:26" ht="15.75" customHeight="1" x14ac:dyDescent="0.25">
      <c r="A258" s="376"/>
      <c r="B258" s="6"/>
      <c r="C258" s="7"/>
      <c r="D258" s="117"/>
      <c r="E258" s="5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1"/>
      <c r="X258" s="1"/>
      <c r="Y258" s="1"/>
      <c r="Z258" s="1"/>
    </row>
    <row r="259" spans="1:26" ht="15.75" customHeight="1" x14ac:dyDescent="0.25">
      <c r="A259" s="376"/>
      <c r="B259" s="6"/>
      <c r="C259" s="7"/>
      <c r="D259" s="117"/>
      <c r="E259" s="5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1"/>
      <c r="X259" s="1"/>
      <c r="Y259" s="1"/>
      <c r="Z259" s="1"/>
    </row>
    <row r="260" spans="1:26" ht="15.75" customHeight="1" x14ac:dyDescent="0.25">
      <c r="A260" s="376"/>
      <c r="B260" s="6"/>
      <c r="C260" s="7"/>
      <c r="D260" s="117"/>
      <c r="E260" s="5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1"/>
      <c r="X260" s="1"/>
      <c r="Y260" s="1"/>
      <c r="Z260" s="1"/>
    </row>
    <row r="261" spans="1:26" ht="15.75" customHeight="1" x14ac:dyDescent="0.25">
      <c r="A261" s="376"/>
      <c r="B261" s="6"/>
      <c r="C261" s="7"/>
      <c r="D261" s="117"/>
      <c r="E261" s="5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1"/>
      <c r="X261" s="1"/>
      <c r="Y261" s="1"/>
      <c r="Z261" s="1"/>
    </row>
    <row r="262" spans="1:26" ht="15.75" customHeight="1" x14ac:dyDescent="0.25">
      <c r="A262" s="376"/>
      <c r="B262" s="6"/>
      <c r="C262" s="7"/>
      <c r="D262" s="117"/>
      <c r="E262" s="5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1"/>
      <c r="X262" s="1"/>
      <c r="Y262" s="1"/>
      <c r="Z262" s="1"/>
    </row>
    <row r="263" spans="1:26" ht="15.75" customHeight="1" x14ac:dyDescent="0.25">
      <c r="A263" s="376"/>
      <c r="B263" s="6"/>
      <c r="C263" s="7"/>
      <c r="D263" s="117"/>
      <c r="E263" s="5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1"/>
      <c r="X263" s="1"/>
      <c r="Y263" s="1"/>
      <c r="Z263" s="1"/>
    </row>
    <row r="264" spans="1:26" ht="15.75" customHeight="1" x14ac:dyDescent="0.25">
      <c r="A264" s="376"/>
      <c r="B264" s="6"/>
      <c r="C264" s="7"/>
      <c r="D264" s="117"/>
      <c r="E264" s="5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1"/>
      <c r="X264" s="1"/>
      <c r="Y264" s="1"/>
      <c r="Z264" s="1"/>
    </row>
    <row r="265" spans="1:26" ht="15.75" customHeight="1" x14ac:dyDescent="0.25">
      <c r="A265" s="376"/>
      <c r="B265" s="6"/>
      <c r="C265" s="7"/>
      <c r="D265" s="117"/>
      <c r="E265" s="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1"/>
      <c r="X265" s="1"/>
      <c r="Y265" s="1"/>
      <c r="Z265" s="1"/>
    </row>
    <row r="266" spans="1:26" ht="15.75" customHeight="1" x14ac:dyDescent="0.25">
      <c r="A266" s="376"/>
      <c r="B266" s="6"/>
      <c r="C266" s="7"/>
      <c r="D266" s="117"/>
      <c r="E266" s="5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1"/>
      <c r="X266" s="1"/>
      <c r="Y266" s="1"/>
      <c r="Z266" s="1"/>
    </row>
    <row r="267" spans="1:26" ht="15.75" customHeight="1" x14ac:dyDescent="0.25">
      <c r="A267" s="376"/>
      <c r="B267" s="6"/>
      <c r="C267" s="7"/>
      <c r="D267" s="117"/>
      <c r="E267" s="5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1"/>
      <c r="X267" s="1"/>
      <c r="Y267" s="1"/>
      <c r="Z267" s="1"/>
    </row>
    <row r="268" spans="1:26" ht="15.75" customHeight="1" x14ac:dyDescent="0.25">
      <c r="A268" s="376"/>
      <c r="B268" s="6"/>
      <c r="C268" s="7"/>
      <c r="D268" s="117"/>
      <c r="E268" s="5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1"/>
      <c r="X268" s="1"/>
      <c r="Y268" s="1"/>
      <c r="Z268" s="1"/>
    </row>
    <row r="269" spans="1:26" ht="15.75" customHeight="1" x14ac:dyDescent="0.25">
      <c r="A269" s="376"/>
      <c r="B269" s="6"/>
      <c r="C269" s="7"/>
      <c r="D269" s="117"/>
      <c r="E269" s="5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1"/>
      <c r="X269" s="1"/>
      <c r="Y269" s="1"/>
      <c r="Z269" s="1"/>
    </row>
    <row r="270" spans="1:26" ht="15.75" customHeight="1" x14ac:dyDescent="0.25">
      <c r="A270" s="376"/>
      <c r="B270" s="6"/>
      <c r="C270" s="7"/>
      <c r="D270" s="117"/>
      <c r="E270" s="5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1"/>
      <c r="X270" s="1"/>
      <c r="Y270" s="1"/>
      <c r="Z270" s="1"/>
    </row>
    <row r="271" spans="1:26" ht="15.75" customHeight="1" x14ac:dyDescent="0.25">
      <c r="A271" s="376"/>
      <c r="B271" s="6"/>
      <c r="C271" s="7"/>
      <c r="D271" s="117"/>
      <c r="E271" s="5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1"/>
      <c r="X271" s="1"/>
      <c r="Y271" s="1"/>
      <c r="Z271" s="1"/>
    </row>
    <row r="272" spans="1:26" ht="15.75" customHeight="1" x14ac:dyDescent="0.25">
      <c r="A272" s="376"/>
      <c r="B272" s="6"/>
      <c r="C272" s="7"/>
      <c r="D272" s="117"/>
      <c r="E272" s="5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1"/>
      <c r="X272" s="1"/>
      <c r="Y272" s="1"/>
      <c r="Z272" s="1"/>
    </row>
    <row r="273" spans="1:26" ht="15.75" customHeight="1" x14ac:dyDescent="0.25">
      <c r="A273" s="376"/>
      <c r="B273" s="6"/>
      <c r="C273" s="7"/>
      <c r="D273" s="117"/>
      <c r="E273" s="5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1"/>
      <c r="X273" s="1"/>
      <c r="Y273" s="1"/>
      <c r="Z273" s="1"/>
    </row>
    <row r="274" spans="1:26" ht="15.75" customHeight="1" x14ac:dyDescent="0.25">
      <c r="A274" s="376"/>
      <c r="B274" s="6"/>
      <c r="C274" s="7"/>
      <c r="D274" s="117"/>
      <c r="E274" s="5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1"/>
      <c r="X274" s="1"/>
      <c r="Y274" s="1"/>
      <c r="Z274" s="1"/>
    </row>
    <row r="275" spans="1:26" ht="15.75" customHeight="1" x14ac:dyDescent="0.25">
      <c r="A275" s="376"/>
      <c r="B275" s="6"/>
      <c r="C275" s="7"/>
      <c r="D275" s="117"/>
      <c r="E275" s="5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1"/>
      <c r="X275" s="1"/>
      <c r="Y275" s="1"/>
      <c r="Z275" s="1"/>
    </row>
    <row r="276" spans="1:26" ht="15.75" customHeight="1" x14ac:dyDescent="0.25">
      <c r="A276" s="376"/>
      <c r="B276" s="6"/>
      <c r="C276" s="7"/>
      <c r="D276" s="117"/>
      <c r="E276" s="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1"/>
      <c r="X276" s="1"/>
      <c r="Y276" s="1"/>
      <c r="Z276" s="1"/>
    </row>
    <row r="277" spans="1:26" ht="15.75" customHeight="1" x14ac:dyDescent="0.25">
      <c r="A277" s="376"/>
      <c r="B277" s="6"/>
      <c r="C277" s="7"/>
      <c r="D277" s="117"/>
      <c r="E277" s="5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1"/>
      <c r="X277" s="1"/>
      <c r="Y277" s="1"/>
      <c r="Z277" s="1"/>
    </row>
    <row r="278" spans="1:26" ht="15.75" customHeight="1" x14ac:dyDescent="0.25">
      <c r="A278" s="376"/>
      <c r="B278" s="6"/>
      <c r="C278" s="7"/>
      <c r="D278" s="117"/>
      <c r="E278" s="5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1"/>
      <c r="X278" s="1"/>
      <c r="Y278" s="1"/>
      <c r="Z278" s="1"/>
    </row>
    <row r="279" spans="1:26" ht="15.75" customHeight="1" x14ac:dyDescent="0.25">
      <c r="A279" s="376"/>
      <c r="B279" s="6"/>
      <c r="C279" s="7"/>
      <c r="D279" s="117"/>
      <c r="E279" s="5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1"/>
      <c r="X279" s="1"/>
      <c r="Y279" s="1"/>
      <c r="Z279" s="1"/>
    </row>
    <row r="280" spans="1:26" ht="15.75" customHeight="1" x14ac:dyDescent="0.25">
      <c r="A280" s="376"/>
      <c r="B280" s="6"/>
      <c r="C280" s="7"/>
      <c r="D280" s="117"/>
      <c r="E280" s="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1"/>
      <c r="X280" s="1"/>
      <c r="Y280" s="1"/>
      <c r="Z280" s="1"/>
    </row>
    <row r="281" spans="1:26" ht="15.75" customHeight="1" x14ac:dyDescent="0.25">
      <c r="A281" s="376"/>
      <c r="B281" s="6"/>
      <c r="C281" s="7"/>
      <c r="D281" s="117"/>
      <c r="E281" s="5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1"/>
      <c r="X281" s="1"/>
      <c r="Y281" s="1"/>
      <c r="Z281" s="1"/>
    </row>
    <row r="282" spans="1:26" ht="15.75" customHeight="1" x14ac:dyDescent="0.25">
      <c r="A282" s="376"/>
      <c r="B282" s="6"/>
      <c r="C282" s="7"/>
      <c r="D282" s="117"/>
      <c r="E282" s="5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1"/>
      <c r="X282" s="1"/>
      <c r="Y282" s="1"/>
      <c r="Z282" s="1"/>
    </row>
    <row r="283" spans="1:26" ht="15.75" customHeight="1" x14ac:dyDescent="0.25">
      <c r="A283" s="376"/>
      <c r="B283" s="6"/>
      <c r="C283" s="7"/>
      <c r="D283" s="117"/>
      <c r="E283" s="5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1"/>
      <c r="X283" s="1"/>
      <c r="Y283" s="1"/>
      <c r="Z283" s="1"/>
    </row>
    <row r="284" spans="1:26" ht="15.75" customHeight="1" x14ac:dyDescent="0.25">
      <c r="A284" s="376"/>
      <c r="B284" s="6"/>
      <c r="C284" s="7"/>
      <c r="D284" s="117"/>
      <c r="E284" s="5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1"/>
      <c r="X284" s="1"/>
      <c r="Y284" s="1"/>
      <c r="Z284" s="1"/>
    </row>
    <row r="285" spans="1:26" ht="15.75" customHeight="1" x14ac:dyDescent="0.25">
      <c r="A285" s="376"/>
      <c r="B285" s="6"/>
      <c r="C285" s="7"/>
      <c r="D285" s="117"/>
      <c r="E285" s="5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1"/>
      <c r="X285" s="1"/>
      <c r="Y285" s="1"/>
      <c r="Z285" s="1"/>
    </row>
    <row r="286" spans="1:26" ht="15.75" customHeight="1" x14ac:dyDescent="0.25">
      <c r="A286" s="376"/>
      <c r="B286" s="6"/>
      <c r="C286" s="7"/>
      <c r="D286" s="117"/>
      <c r="E286" s="5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1"/>
      <c r="X286" s="1"/>
      <c r="Y286" s="1"/>
      <c r="Z286" s="1"/>
    </row>
    <row r="287" spans="1:26" ht="15.75" customHeight="1" x14ac:dyDescent="0.25">
      <c r="A287" s="376"/>
      <c r="B287" s="6"/>
      <c r="C287" s="7"/>
      <c r="D287" s="117"/>
      <c r="E287" s="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1"/>
      <c r="X287" s="1"/>
      <c r="Y287" s="1"/>
      <c r="Z287" s="1"/>
    </row>
    <row r="288" spans="1:26" ht="15.75" customHeight="1" x14ac:dyDescent="0.25">
      <c r="A288" s="376"/>
      <c r="B288" s="6"/>
      <c r="C288" s="7"/>
      <c r="D288" s="117"/>
      <c r="E288" s="5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1"/>
      <c r="X288" s="1"/>
      <c r="Y288" s="1"/>
      <c r="Z288" s="1"/>
    </row>
    <row r="289" spans="1:26" ht="15.75" customHeight="1" x14ac:dyDescent="0.25">
      <c r="A289" s="376"/>
      <c r="B289" s="6"/>
      <c r="C289" s="7"/>
      <c r="D289" s="117"/>
      <c r="E289" s="5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1"/>
      <c r="X289" s="1"/>
      <c r="Y289" s="1"/>
      <c r="Z289" s="1"/>
    </row>
    <row r="290" spans="1:26" ht="15.75" customHeight="1" x14ac:dyDescent="0.25">
      <c r="A290" s="376"/>
      <c r="B290" s="6"/>
      <c r="C290" s="7"/>
      <c r="D290" s="117"/>
      <c r="E290" s="5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1"/>
      <c r="X290" s="1"/>
      <c r="Y290" s="1"/>
      <c r="Z290" s="1"/>
    </row>
    <row r="291" spans="1:26" ht="15.75" customHeight="1" x14ac:dyDescent="0.25">
      <c r="A291" s="376"/>
      <c r="B291" s="6"/>
      <c r="C291" s="7"/>
      <c r="D291" s="117"/>
      <c r="E291" s="5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1"/>
      <c r="X291" s="1"/>
      <c r="Y291" s="1"/>
      <c r="Z291" s="1"/>
    </row>
    <row r="292" spans="1:26" ht="15.75" customHeight="1" x14ac:dyDescent="0.25">
      <c r="A292" s="376"/>
      <c r="B292" s="6"/>
      <c r="C292" s="7"/>
      <c r="D292" s="117"/>
      <c r="E292" s="5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1"/>
      <c r="X292" s="1"/>
      <c r="Y292" s="1"/>
      <c r="Z292" s="1"/>
    </row>
    <row r="293" spans="1:26" ht="15.75" customHeight="1" x14ac:dyDescent="0.25">
      <c r="A293" s="376"/>
      <c r="B293" s="6"/>
      <c r="C293" s="7"/>
      <c r="D293" s="117"/>
      <c r="E293" s="5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1"/>
      <c r="X293" s="1"/>
      <c r="Y293" s="1"/>
      <c r="Z293" s="1"/>
    </row>
    <row r="294" spans="1:26" ht="15.75" customHeight="1" x14ac:dyDescent="0.25">
      <c r="A294" s="376"/>
      <c r="B294" s="6"/>
      <c r="C294" s="7"/>
      <c r="D294" s="117"/>
      <c r="E294" s="5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1"/>
      <c r="X294" s="1"/>
      <c r="Y294" s="1"/>
      <c r="Z294" s="1"/>
    </row>
    <row r="295" spans="1:26" ht="15.75" customHeight="1" x14ac:dyDescent="0.25">
      <c r="A295" s="376"/>
      <c r="B295" s="6"/>
      <c r="C295" s="7"/>
      <c r="D295" s="117"/>
      <c r="E295" s="5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1"/>
      <c r="X295" s="1"/>
      <c r="Y295" s="1"/>
      <c r="Z295" s="1"/>
    </row>
    <row r="296" spans="1:26" ht="15.75" customHeight="1" x14ac:dyDescent="0.25">
      <c r="A296" s="376"/>
      <c r="B296" s="6"/>
      <c r="C296" s="7"/>
      <c r="D296" s="117"/>
      <c r="E296" s="5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1"/>
      <c r="X296" s="1"/>
      <c r="Y296" s="1"/>
      <c r="Z296" s="1"/>
    </row>
    <row r="297" spans="1:26" ht="15.75" customHeight="1" x14ac:dyDescent="0.25">
      <c r="A297" s="376"/>
      <c r="B297" s="6"/>
      <c r="C297" s="7"/>
      <c r="D297" s="117"/>
      <c r="E297" s="5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1"/>
      <c r="X297" s="1"/>
      <c r="Y297" s="1"/>
      <c r="Z297" s="1"/>
    </row>
    <row r="298" spans="1:26" ht="15.75" customHeight="1" x14ac:dyDescent="0.25">
      <c r="A298" s="376"/>
      <c r="B298" s="6"/>
      <c r="C298" s="7"/>
      <c r="D298" s="117"/>
      <c r="E298" s="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1"/>
      <c r="X298" s="1"/>
      <c r="Y298" s="1"/>
      <c r="Z298" s="1"/>
    </row>
    <row r="299" spans="1:26" ht="15.75" customHeight="1" x14ac:dyDescent="0.25">
      <c r="A299" s="376"/>
      <c r="B299" s="6"/>
      <c r="C299" s="7"/>
      <c r="D299" s="117"/>
      <c r="E299" s="5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1"/>
      <c r="X299" s="1"/>
      <c r="Y299" s="1"/>
      <c r="Z299" s="1"/>
    </row>
    <row r="300" spans="1:26" ht="15.75" customHeight="1" x14ac:dyDescent="0.25">
      <c r="A300" s="376"/>
      <c r="B300" s="6"/>
      <c r="C300" s="7"/>
      <c r="D300" s="117"/>
      <c r="E300" s="5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1"/>
      <c r="X300" s="1"/>
      <c r="Y300" s="1"/>
      <c r="Z300" s="1"/>
    </row>
    <row r="301" spans="1:26" ht="15.75" customHeight="1" x14ac:dyDescent="0.25">
      <c r="A301" s="376"/>
      <c r="B301" s="6"/>
      <c r="C301" s="7"/>
      <c r="D301" s="117"/>
      <c r="E301" s="5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1"/>
      <c r="X301" s="1"/>
      <c r="Y301" s="1"/>
      <c r="Z301" s="1"/>
    </row>
    <row r="302" spans="1:26" ht="15.75" customHeight="1" x14ac:dyDescent="0.25">
      <c r="A302" s="376"/>
      <c r="B302" s="6"/>
      <c r="C302" s="7"/>
      <c r="D302" s="117"/>
      <c r="E302" s="5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1"/>
      <c r="X302" s="1"/>
      <c r="Y302" s="1"/>
      <c r="Z302" s="1"/>
    </row>
    <row r="303" spans="1:26" ht="15.75" customHeight="1" x14ac:dyDescent="0.25">
      <c r="A303" s="376"/>
      <c r="B303" s="6"/>
      <c r="C303" s="7"/>
      <c r="D303" s="117"/>
      <c r="E303" s="5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1"/>
      <c r="X303" s="1"/>
      <c r="Y303" s="1"/>
      <c r="Z303" s="1"/>
    </row>
    <row r="304" spans="1:26" ht="15.75" customHeight="1" x14ac:dyDescent="0.25">
      <c r="A304" s="376"/>
      <c r="B304" s="6"/>
      <c r="C304" s="7"/>
      <c r="D304" s="117"/>
      <c r="E304" s="5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1"/>
      <c r="X304" s="1"/>
      <c r="Y304" s="1"/>
      <c r="Z304" s="1"/>
    </row>
    <row r="305" spans="1:26" ht="15.75" customHeight="1" x14ac:dyDescent="0.25">
      <c r="A305" s="376"/>
      <c r="B305" s="6"/>
      <c r="C305" s="7"/>
      <c r="D305" s="117"/>
      <c r="E305" s="5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1"/>
      <c r="X305" s="1"/>
      <c r="Y305" s="1"/>
      <c r="Z305" s="1"/>
    </row>
    <row r="306" spans="1:26" ht="15.75" customHeight="1" x14ac:dyDescent="0.25">
      <c r="A306" s="376"/>
      <c r="B306" s="6"/>
      <c r="C306" s="7"/>
      <c r="D306" s="117"/>
      <c r="E306" s="5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1"/>
      <c r="X306" s="1"/>
      <c r="Y306" s="1"/>
      <c r="Z306" s="1"/>
    </row>
    <row r="307" spans="1:26" ht="15.75" customHeight="1" x14ac:dyDescent="0.25">
      <c r="A307" s="376"/>
      <c r="B307" s="6"/>
      <c r="C307" s="7"/>
      <c r="D307" s="117"/>
      <c r="E307" s="5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1"/>
      <c r="X307" s="1"/>
      <c r="Y307" s="1"/>
      <c r="Z307" s="1"/>
    </row>
    <row r="308" spans="1:26" ht="15.75" customHeight="1" x14ac:dyDescent="0.25">
      <c r="A308" s="376"/>
      <c r="B308" s="6"/>
      <c r="C308" s="7"/>
      <c r="D308" s="117"/>
      <c r="E308" s="5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1"/>
      <c r="X308" s="1"/>
      <c r="Y308" s="1"/>
      <c r="Z308" s="1"/>
    </row>
    <row r="309" spans="1:26" ht="15.75" customHeight="1" x14ac:dyDescent="0.25">
      <c r="A309" s="376"/>
      <c r="B309" s="6"/>
      <c r="C309" s="7"/>
      <c r="D309" s="117"/>
      <c r="E309" s="5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1"/>
      <c r="X309" s="1"/>
      <c r="Y309" s="1"/>
      <c r="Z309" s="1"/>
    </row>
    <row r="310" spans="1:26" ht="15.75" customHeight="1" x14ac:dyDescent="0.25">
      <c r="A310" s="376"/>
      <c r="B310" s="6"/>
      <c r="C310" s="7"/>
      <c r="D310" s="117"/>
      <c r="E310" s="5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1"/>
      <c r="X310" s="1"/>
      <c r="Y310" s="1"/>
      <c r="Z310" s="1"/>
    </row>
    <row r="311" spans="1:26" ht="15.75" customHeight="1" x14ac:dyDescent="0.25">
      <c r="A311" s="376"/>
      <c r="B311" s="6"/>
      <c r="C311" s="7"/>
      <c r="D311" s="117"/>
      <c r="E311" s="5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1"/>
      <c r="X311" s="1"/>
      <c r="Y311" s="1"/>
      <c r="Z311" s="1"/>
    </row>
    <row r="312" spans="1:26" ht="15.75" customHeight="1" x14ac:dyDescent="0.25">
      <c r="A312" s="376"/>
      <c r="B312" s="6"/>
      <c r="C312" s="7"/>
      <c r="D312" s="117"/>
      <c r="E312" s="5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1"/>
      <c r="X312" s="1"/>
      <c r="Y312" s="1"/>
      <c r="Z312" s="1"/>
    </row>
    <row r="313" spans="1:26" ht="15.75" customHeight="1" x14ac:dyDescent="0.25">
      <c r="A313" s="376"/>
      <c r="B313" s="6"/>
      <c r="C313" s="7"/>
      <c r="D313" s="117"/>
      <c r="E313" s="5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1"/>
      <c r="X313" s="1"/>
      <c r="Y313" s="1"/>
      <c r="Z313" s="1"/>
    </row>
    <row r="314" spans="1:26" ht="15.75" customHeight="1" x14ac:dyDescent="0.25">
      <c r="A314" s="376"/>
      <c r="B314" s="6"/>
      <c r="C314" s="7"/>
      <c r="D314" s="117"/>
      <c r="E314" s="5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1"/>
      <c r="X314" s="1"/>
      <c r="Y314" s="1"/>
      <c r="Z314" s="1"/>
    </row>
    <row r="315" spans="1:26" ht="15.75" customHeight="1" x14ac:dyDescent="0.25">
      <c r="A315" s="376"/>
      <c r="B315" s="6"/>
      <c r="C315" s="7"/>
      <c r="D315" s="117"/>
      <c r="E315" s="5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1"/>
      <c r="X315" s="1"/>
      <c r="Y315" s="1"/>
      <c r="Z315" s="1"/>
    </row>
    <row r="316" spans="1:26" ht="15.75" customHeight="1" x14ac:dyDescent="0.25">
      <c r="A316" s="376"/>
      <c r="B316" s="6"/>
      <c r="C316" s="7"/>
      <c r="D316" s="117"/>
      <c r="E316" s="5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1"/>
      <c r="X316" s="1"/>
      <c r="Y316" s="1"/>
      <c r="Z316" s="1"/>
    </row>
    <row r="317" spans="1:26" ht="15.75" customHeight="1" x14ac:dyDescent="0.25">
      <c r="A317" s="376"/>
      <c r="B317" s="6"/>
      <c r="C317" s="7"/>
      <c r="D317" s="117"/>
      <c r="E317" s="5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1"/>
      <c r="X317" s="1"/>
      <c r="Y317" s="1"/>
      <c r="Z317" s="1"/>
    </row>
    <row r="318" spans="1:26" ht="15.75" customHeight="1" x14ac:dyDescent="0.25">
      <c r="A318" s="376"/>
      <c r="B318" s="6"/>
      <c r="C318" s="7"/>
      <c r="D318" s="117"/>
      <c r="E318" s="5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1"/>
      <c r="X318" s="1"/>
      <c r="Y318" s="1"/>
      <c r="Z318" s="1"/>
    </row>
    <row r="319" spans="1:26" ht="15.75" customHeight="1" x14ac:dyDescent="0.25">
      <c r="A319" s="382"/>
      <c r="B319" s="2"/>
      <c r="C319" s="1"/>
      <c r="D319" s="4"/>
      <c r="E319" s="3"/>
      <c r="F319" s="1"/>
      <c r="G319" s="1"/>
      <c r="H319" s="1"/>
      <c r="I319" s="1"/>
      <c r="J319" s="1"/>
      <c r="K319" s="1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1"/>
      <c r="X319" s="1"/>
      <c r="Y319" s="1"/>
      <c r="Z319" s="1"/>
    </row>
    <row r="320" spans="1:26" ht="15.75" customHeight="1" x14ac:dyDescent="0.25">
      <c r="A320" s="382"/>
      <c r="B320" s="2"/>
      <c r="C320" s="1"/>
      <c r="D320" s="4"/>
      <c r="E320" s="3"/>
      <c r="F320" s="1"/>
      <c r="G320" s="1"/>
      <c r="H320" s="1"/>
      <c r="I320" s="1"/>
      <c r="J320" s="1"/>
      <c r="K320" s="1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1"/>
      <c r="X320" s="1"/>
      <c r="Y320" s="1"/>
      <c r="Z320" s="1"/>
    </row>
    <row r="321" spans="1:26" ht="15.75" customHeight="1" x14ac:dyDescent="0.25">
      <c r="A321" s="382"/>
      <c r="B321" s="2"/>
      <c r="C321" s="1"/>
      <c r="D321" s="4"/>
      <c r="E321" s="3"/>
      <c r="F321" s="1"/>
      <c r="G321" s="1"/>
      <c r="H321" s="1"/>
      <c r="I321" s="1"/>
      <c r="J321" s="1"/>
      <c r="K321" s="1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1"/>
      <c r="X321" s="1"/>
      <c r="Y321" s="1"/>
      <c r="Z321" s="1"/>
    </row>
    <row r="322" spans="1:26" ht="15.75" customHeight="1" x14ac:dyDescent="0.25">
      <c r="A322" s="382"/>
      <c r="B322" s="2"/>
      <c r="C322" s="1"/>
      <c r="D322" s="4"/>
      <c r="E322" s="3"/>
      <c r="F322" s="1"/>
      <c r="G322" s="1"/>
      <c r="H322" s="1"/>
      <c r="I322" s="1"/>
      <c r="J322" s="1"/>
      <c r="K322" s="1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1"/>
      <c r="X322" s="1"/>
      <c r="Y322" s="1"/>
      <c r="Z322" s="1"/>
    </row>
    <row r="323" spans="1:26" ht="15.75" customHeight="1" x14ac:dyDescent="0.25">
      <c r="A323" s="382"/>
      <c r="B323" s="2"/>
      <c r="C323" s="1"/>
      <c r="D323" s="4"/>
      <c r="E323" s="3"/>
      <c r="F323" s="1"/>
      <c r="G323" s="1"/>
      <c r="H323" s="1"/>
      <c r="I323" s="1"/>
      <c r="J323" s="1"/>
      <c r="K323" s="1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1"/>
      <c r="X323" s="1"/>
      <c r="Y323" s="1"/>
      <c r="Z323" s="1"/>
    </row>
    <row r="324" spans="1:26" ht="15.75" customHeight="1" x14ac:dyDescent="0.25">
      <c r="A324" s="382"/>
      <c r="B324" s="2"/>
      <c r="C324" s="1"/>
      <c r="D324" s="4"/>
      <c r="E324" s="3"/>
      <c r="F324" s="1"/>
      <c r="G324" s="1"/>
      <c r="H324" s="1"/>
      <c r="I324" s="1"/>
      <c r="J324" s="1"/>
      <c r="K324" s="1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1"/>
      <c r="X324" s="1"/>
      <c r="Y324" s="1"/>
      <c r="Z324" s="1"/>
    </row>
    <row r="325" spans="1:26" ht="15.75" customHeight="1" x14ac:dyDescent="0.25">
      <c r="A325" s="382"/>
      <c r="B325" s="2"/>
      <c r="C325" s="1"/>
      <c r="D325" s="4"/>
      <c r="E325" s="3"/>
      <c r="F325" s="1"/>
      <c r="G325" s="1"/>
      <c r="H325" s="1"/>
      <c r="I325" s="1"/>
      <c r="J325" s="1"/>
      <c r="K325" s="1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1"/>
      <c r="X325" s="1"/>
      <c r="Y325" s="1"/>
      <c r="Z325" s="1"/>
    </row>
    <row r="326" spans="1:26" ht="15.75" customHeight="1" x14ac:dyDescent="0.25">
      <c r="A326" s="382"/>
      <c r="B326" s="2"/>
      <c r="C326" s="1"/>
      <c r="D326" s="4"/>
      <c r="E326" s="3"/>
      <c r="F326" s="1"/>
      <c r="G326" s="1"/>
      <c r="H326" s="1"/>
      <c r="I326" s="1"/>
      <c r="J326" s="1"/>
      <c r="K326" s="1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1"/>
      <c r="X326" s="1"/>
      <c r="Y326" s="1"/>
      <c r="Z326" s="1"/>
    </row>
    <row r="327" spans="1:26" ht="15.75" customHeight="1" x14ac:dyDescent="0.25">
      <c r="A327" s="382"/>
      <c r="B327" s="2"/>
      <c r="C327" s="1"/>
      <c r="D327" s="4"/>
      <c r="E327" s="3"/>
      <c r="F327" s="1"/>
      <c r="G327" s="1"/>
      <c r="H327" s="1"/>
      <c r="I327" s="1"/>
      <c r="J327" s="1"/>
      <c r="K327" s="1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1"/>
      <c r="X327" s="1"/>
      <c r="Y327" s="1"/>
      <c r="Z327" s="1"/>
    </row>
    <row r="328" spans="1:26" ht="15.75" customHeight="1" x14ac:dyDescent="0.25">
      <c r="A328" s="382"/>
      <c r="B328" s="2"/>
      <c r="C328" s="1"/>
      <c r="D328" s="4"/>
      <c r="E328" s="3"/>
      <c r="F328" s="1"/>
      <c r="G328" s="1"/>
      <c r="H328" s="1"/>
      <c r="I328" s="1"/>
      <c r="J328" s="1"/>
      <c r="K328" s="1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1"/>
      <c r="X328" s="1"/>
      <c r="Y328" s="1"/>
      <c r="Z328" s="1"/>
    </row>
    <row r="329" spans="1:26" ht="15.75" customHeight="1" x14ac:dyDescent="0.25">
      <c r="A329" s="382"/>
      <c r="B329" s="2"/>
      <c r="C329" s="1"/>
      <c r="D329" s="4"/>
      <c r="E329" s="3"/>
      <c r="F329" s="1"/>
      <c r="G329" s="1"/>
      <c r="H329" s="1"/>
      <c r="I329" s="1"/>
      <c r="J329" s="1"/>
      <c r="K329" s="1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1"/>
      <c r="X329" s="1"/>
      <c r="Y329" s="1"/>
      <c r="Z329" s="1"/>
    </row>
    <row r="330" spans="1:26" ht="15.75" customHeight="1" x14ac:dyDescent="0.25">
      <c r="A330" s="382"/>
      <c r="B330" s="2"/>
      <c r="C330" s="1"/>
      <c r="D330" s="4"/>
      <c r="E330" s="3"/>
      <c r="F330" s="1"/>
      <c r="G330" s="1"/>
      <c r="H330" s="1"/>
      <c r="I330" s="1"/>
      <c r="J330" s="1"/>
      <c r="K330" s="1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1"/>
      <c r="X330" s="1"/>
      <c r="Y330" s="1"/>
      <c r="Z330" s="1"/>
    </row>
    <row r="331" spans="1:26" ht="15.75" customHeight="1" x14ac:dyDescent="0.25">
      <c r="A331" s="382"/>
      <c r="B331" s="2"/>
      <c r="C331" s="1"/>
      <c r="D331" s="4"/>
      <c r="E331" s="3"/>
      <c r="F331" s="1"/>
      <c r="G331" s="1"/>
      <c r="H331" s="1"/>
      <c r="I331" s="1"/>
      <c r="J331" s="1"/>
      <c r="K331" s="1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1"/>
      <c r="X331" s="1"/>
      <c r="Y331" s="1"/>
      <c r="Z331" s="1"/>
    </row>
    <row r="332" spans="1:26" ht="15.75" customHeight="1" x14ac:dyDescent="0.25">
      <c r="A332" s="382"/>
      <c r="B332" s="2"/>
      <c r="C332" s="1"/>
      <c r="D332" s="4"/>
      <c r="E332" s="3"/>
      <c r="F332" s="1"/>
      <c r="G332" s="1"/>
      <c r="H332" s="1"/>
      <c r="I332" s="1"/>
      <c r="J332" s="1"/>
      <c r="K332" s="1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1"/>
      <c r="X332" s="1"/>
      <c r="Y332" s="1"/>
      <c r="Z332" s="1"/>
    </row>
    <row r="333" spans="1:26" ht="15.75" customHeight="1" x14ac:dyDescent="0.25">
      <c r="A333" s="382"/>
      <c r="B333" s="2"/>
      <c r="C333" s="1"/>
      <c r="D333" s="4"/>
      <c r="E333" s="3"/>
      <c r="F333" s="1"/>
      <c r="G333" s="1"/>
      <c r="H333" s="1"/>
      <c r="I333" s="1"/>
      <c r="J333" s="1"/>
      <c r="K333" s="1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1"/>
      <c r="X333" s="1"/>
      <c r="Y333" s="1"/>
      <c r="Z333" s="1"/>
    </row>
    <row r="334" spans="1:26" ht="15.75" customHeight="1" x14ac:dyDescent="0.25">
      <c r="A334" s="382"/>
      <c r="B334" s="2"/>
      <c r="C334" s="1"/>
      <c r="D334" s="4"/>
      <c r="E334" s="3"/>
      <c r="F334" s="1"/>
      <c r="G334" s="1"/>
      <c r="H334" s="1"/>
      <c r="I334" s="1"/>
      <c r="J334" s="1"/>
      <c r="K334" s="1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1"/>
      <c r="X334" s="1"/>
      <c r="Y334" s="1"/>
      <c r="Z334" s="1"/>
    </row>
    <row r="335" spans="1:26" ht="15.75" customHeight="1" x14ac:dyDescent="0.25">
      <c r="A335" s="382"/>
      <c r="B335" s="2"/>
      <c r="C335" s="1"/>
      <c r="D335" s="4"/>
      <c r="E335" s="3"/>
      <c r="F335" s="1"/>
      <c r="G335" s="1"/>
      <c r="H335" s="1"/>
      <c r="I335" s="1"/>
      <c r="J335" s="1"/>
      <c r="K335" s="1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1"/>
      <c r="X335" s="1"/>
      <c r="Y335" s="1"/>
      <c r="Z335" s="1"/>
    </row>
    <row r="336" spans="1:26" ht="15.75" customHeight="1" x14ac:dyDescent="0.25">
      <c r="A336" s="382"/>
      <c r="B336" s="2"/>
      <c r="C336" s="1"/>
      <c r="D336" s="4"/>
      <c r="E336" s="3"/>
      <c r="F336" s="1"/>
      <c r="G336" s="1"/>
      <c r="H336" s="1"/>
      <c r="I336" s="1"/>
      <c r="J336" s="1"/>
      <c r="K336" s="1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1"/>
      <c r="X336" s="1"/>
      <c r="Y336" s="1"/>
      <c r="Z336" s="1"/>
    </row>
    <row r="337" spans="1:26" ht="15.75" customHeight="1" x14ac:dyDescent="0.25">
      <c r="A337" s="382"/>
      <c r="B337" s="2"/>
      <c r="C337" s="1"/>
      <c r="D337" s="4"/>
      <c r="E337" s="3"/>
      <c r="F337" s="1"/>
      <c r="G337" s="1"/>
      <c r="H337" s="1"/>
      <c r="I337" s="1"/>
      <c r="J337" s="1"/>
      <c r="K337" s="1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1"/>
      <c r="X337" s="1"/>
      <c r="Y337" s="1"/>
      <c r="Z337" s="1"/>
    </row>
    <row r="338" spans="1:26" ht="15.75" customHeight="1" x14ac:dyDescent="0.25">
      <c r="A338" s="382"/>
      <c r="B338" s="2"/>
      <c r="C338" s="1"/>
      <c r="D338" s="4"/>
      <c r="E338" s="3"/>
      <c r="F338" s="1"/>
      <c r="G338" s="1"/>
      <c r="H338" s="1"/>
      <c r="I338" s="1"/>
      <c r="J338" s="1"/>
      <c r="K338" s="1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1"/>
      <c r="X338" s="1"/>
      <c r="Y338" s="1"/>
      <c r="Z338" s="1"/>
    </row>
    <row r="339" spans="1:26" ht="15.75" customHeight="1" x14ac:dyDescent="0.25">
      <c r="A339" s="382"/>
      <c r="B339" s="2"/>
      <c r="C339" s="1"/>
      <c r="D339" s="4"/>
      <c r="E339" s="3"/>
      <c r="F339" s="1"/>
      <c r="G339" s="1"/>
      <c r="H339" s="1"/>
      <c r="I339" s="1"/>
      <c r="J339" s="1"/>
      <c r="K339" s="1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1"/>
      <c r="X339" s="1"/>
      <c r="Y339" s="1"/>
      <c r="Z339" s="1"/>
    </row>
    <row r="340" spans="1:26" ht="15.75" customHeight="1" x14ac:dyDescent="0.25">
      <c r="A340" s="382"/>
      <c r="B340" s="2"/>
      <c r="C340" s="1"/>
      <c r="D340" s="4"/>
      <c r="E340" s="3"/>
      <c r="F340" s="1"/>
      <c r="G340" s="1"/>
      <c r="H340" s="1"/>
      <c r="I340" s="1"/>
      <c r="J340" s="1"/>
      <c r="K340" s="1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1"/>
      <c r="X340" s="1"/>
      <c r="Y340" s="1"/>
      <c r="Z340" s="1"/>
    </row>
    <row r="341" spans="1:26" ht="15.75" customHeight="1" x14ac:dyDescent="0.25">
      <c r="A341" s="382"/>
      <c r="B341" s="2"/>
      <c r="C341" s="1"/>
      <c r="D341" s="4"/>
      <c r="E341" s="3"/>
      <c r="F341" s="1"/>
      <c r="G341" s="1"/>
      <c r="H341" s="1"/>
      <c r="I341" s="1"/>
      <c r="J341" s="1"/>
      <c r="K341" s="1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1"/>
      <c r="X341" s="1"/>
      <c r="Y341" s="1"/>
      <c r="Z341" s="1"/>
    </row>
    <row r="342" spans="1:26" ht="15.75" customHeight="1" x14ac:dyDescent="0.25">
      <c r="A342" s="382"/>
      <c r="B342" s="2"/>
      <c r="C342" s="1"/>
      <c r="D342" s="4"/>
      <c r="E342" s="3"/>
      <c r="F342" s="1"/>
      <c r="G342" s="1"/>
      <c r="H342" s="1"/>
      <c r="I342" s="1"/>
      <c r="J342" s="1"/>
      <c r="K342" s="1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1"/>
      <c r="X342" s="1"/>
      <c r="Y342" s="1"/>
      <c r="Z342" s="1"/>
    </row>
    <row r="343" spans="1:26" ht="15.75" customHeight="1" x14ac:dyDescent="0.25">
      <c r="A343" s="382"/>
      <c r="B343" s="2"/>
      <c r="C343" s="1"/>
      <c r="D343" s="4"/>
      <c r="E343" s="3"/>
      <c r="F343" s="1"/>
      <c r="G343" s="1"/>
      <c r="H343" s="1"/>
      <c r="I343" s="1"/>
      <c r="J343" s="1"/>
      <c r="K343" s="1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1"/>
      <c r="X343" s="1"/>
      <c r="Y343" s="1"/>
      <c r="Z343" s="1"/>
    </row>
    <row r="344" spans="1:26" ht="15.75" customHeight="1" x14ac:dyDescent="0.25">
      <c r="A344" s="382"/>
      <c r="B344" s="2"/>
      <c r="C344" s="1"/>
      <c r="D344" s="4"/>
      <c r="E344" s="3"/>
      <c r="F344" s="1"/>
      <c r="G344" s="1"/>
      <c r="H344" s="1"/>
      <c r="I344" s="1"/>
      <c r="J344" s="1"/>
      <c r="K344" s="1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1"/>
      <c r="X344" s="1"/>
      <c r="Y344" s="1"/>
      <c r="Z344" s="1"/>
    </row>
    <row r="345" spans="1:26" ht="15.75" customHeight="1" x14ac:dyDescent="0.25">
      <c r="A345" s="382"/>
      <c r="B345" s="2"/>
      <c r="C345" s="1"/>
      <c r="D345" s="4"/>
      <c r="E345" s="3"/>
      <c r="F345" s="1"/>
      <c r="G345" s="1"/>
      <c r="H345" s="1"/>
      <c r="I345" s="1"/>
      <c r="J345" s="1"/>
      <c r="K345" s="1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1"/>
      <c r="X345" s="1"/>
      <c r="Y345" s="1"/>
      <c r="Z345" s="1"/>
    </row>
    <row r="346" spans="1:26" ht="15.75" customHeight="1" x14ac:dyDescent="0.25">
      <c r="A346" s="382"/>
      <c r="B346" s="2"/>
      <c r="C346" s="1"/>
      <c r="D346" s="4"/>
      <c r="E346" s="3"/>
      <c r="F346" s="1"/>
      <c r="G346" s="1"/>
      <c r="H346" s="1"/>
      <c r="I346" s="1"/>
      <c r="J346" s="1"/>
      <c r="K346" s="1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1"/>
      <c r="X346" s="1"/>
      <c r="Y346" s="1"/>
      <c r="Z346" s="1"/>
    </row>
    <row r="347" spans="1:26" ht="15.75" customHeight="1" x14ac:dyDescent="0.25">
      <c r="A347" s="382"/>
      <c r="B347" s="2"/>
      <c r="C347" s="1"/>
      <c r="D347" s="4"/>
      <c r="E347" s="3"/>
      <c r="F347" s="1"/>
      <c r="G347" s="1"/>
      <c r="H347" s="1"/>
      <c r="I347" s="1"/>
      <c r="J347" s="1"/>
      <c r="K347" s="1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1"/>
      <c r="X347" s="1"/>
      <c r="Y347" s="1"/>
      <c r="Z347" s="1"/>
    </row>
    <row r="348" spans="1:26" ht="15.75" customHeight="1" x14ac:dyDescent="0.25">
      <c r="A348" s="382"/>
      <c r="B348" s="2"/>
      <c r="C348" s="1"/>
      <c r="D348" s="4"/>
      <c r="E348" s="3"/>
      <c r="F348" s="1"/>
      <c r="G348" s="1"/>
      <c r="H348" s="1"/>
      <c r="I348" s="1"/>
      <c r="J348" s="1"/>
      <c r="K348" s="1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1"/>
      <c r="X348" s="1"/>
      <c r="Y348" s="1"/>
      <c r="Z348" s="1"/>
    </row>
    <row r="349" spans="1:26" ht="15.75" customHeight="1" x14ac:dyDescent="0.25">
      <c r="A349" s="382"/>
      <c r="B349" s="2"/>
      <c r="C349" s="1"/>
      <c r="D349" s="4"/>
      <c r="E349" s="3"/>
      <c r="F349" s="1"/>
      <c r="G349" s="1"/>
      <c r="H349" s="1"/>
      <c r="I349" s="1"/>
      <c r="J349" s="1"/>
      <c r="K349" s="1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1"/>
      <c r="X349" s="1"/>
      <c r="Y349" s="1"/>
      <c r="Z349" s="1"/>
    </row>
    <row r="350" spans="1:26" ht="15.75" customHeight="1" x14ac:dyDescent="0.25">
      <c r="A350" s="382"/>
      <c r="B350" s="2"/>
      <c r="C350" s="1"/>
      <c r="D350" s="4"/>
      <c r="E350" s="3"/>
      <c r="F350" s="1"/>
      <c r="G350" s="1"/>
      <c r="H350" s="1"/>
      <c r="I350" s="1"/>
      <c r="J350" s="1"/>
      <c r="K350" s="1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1"/>
      <c r="X350" s="1"/>
      <c r="Y350" s="1"/>
      <c r="Z350" s="1"/>
    </row>
    <row r="351" spans="1:26" ht="15.75" customHeight="1" x14ac:dyDescent="0.25">
      <c r="A351" s="382"/>
      <c r="B351" s="2"/>
      <c r="C351" s="1"/>
      <c r="D351" s="4"/>
      <c r="E351" s="3"/>
      <c r="F351" s="1"/>
      <c r="G351" s="1"/>
      <c r="H351" s="1"/>
      <c r="I351" s="1"/>
      <c r="J351" s="1"/>
      <c r="K351" s="1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1"/>
      <c r="X351" s="1"/>
      <c r="Y351" s="1"/>
      <c r="Z351" s="1"/>
    </row>
    <row r="352" spans="1:26" ht="15.75" customHeight="1" x14ac:dyDescent="0.25">
      <c r="A352" s="382"/>
      <c r="B352" s="2"/>
      <c r="C352" s="1"/>
      <c r="D352" s="4"/>
      <c r="E352" s="3"/>
      <c r="F352" s="1"/>
      <c r="G352" s="1"/>
      <c r="H352" s="1"/>
      <c r="I352" s="1"/>
      <c r="J352" s="1"/>
      <c r="K352" s="1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1"/>
      <c r="X352" s="1"/>
      <c r="Y352" s="1"/>
      <c r="Z352" s="1"/>
    </row>
    <row r="353" spans="1:26" ht="15.75" customHeight="1" x14ac:dyDescent="0.25">
      <c r="A353" s="382"/>
      <c r="B353" s="2"/>
      <c r="C353" s="1"/>
      <c r="D353" s="4"/>
      <c r="E353" s="3"/>
      <c r="F353" s="1"/>
      <c r="G353" s="1"/>
      <c r="H353" s="1"/>
      <c r="I353" s="1"/>
      <c r="J353" s="1"/>
      <c r="K353" s="1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1"/>
      <c r="X353" s="1"/>
      <c r="Y353" s="1"/>
      <c r="Z353" s="1"/>
    </row>
    <row r="354" spans="1:26" ht="15.75" customHeight="1" x14ac:dyDescent="0.25">
      <c r="A354" s="382"/>
      <c r="B354" s="2"/>
      <c r="C354" s="1"/>
      <c r="D354" s="4"/>
      <c r="E354" s="3"/>
      <c r="F354" s="1"/>
      <c r="G354" s="1"/>
      <c r="H354" s="1"/>
      <c r="I354" s="1"/>
      <c r="J354" s="1"/>
      <c r="K354" s="1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1"/>
      <c r="X354" s="1"/>
      <c r="Y354" s="1"/>
      <c r="Z354" s="1"/>
    </row>
    <row r="355" spans="1:26" ht="15.75" customHeight="1" x14ac:dyDescent="0.25">
      <c r="A355" s="382"/>
      <c r="B355" s="2"/>
      <c r="C355" s="1"/>
      <c r="D355" s="4"/>
      <c r="E355" s="3"/>
      <c r="F355" s="1"/>
      <c r="G355" s="1"/>
      <c r="H355" s="1"/>
      <c r="I355" s="1"/>
      <c r="J355" s="1"/>
      <c r="K355" s="1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1"/>
      <c r="X355" s="1"/>
      <c r="Y355" s="1"/>
      <c r="Z355" s="1"/>
    </row>
    <row r="356" spans="1:26" ht="15.75" customHeight="1" x14ac:dyDescent="0.25">
      <c r="A356" s="382"/>
      <c r="B356" s="2"/>
      <c r="C356" s="1"/>
      <c r="D356" s="4"/>
      <c r="E356" s="3"/>
      <c r="F356" s="1"/>
      <c r="G356" s="1"/>
      <c r="H356" s="1"/>
      <c r="I356" s="1"/>
      <c r="J356" s="1"/>
      <c r="K356" s="1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1"/>
      <c r="X356" s="1"/>
      <c r="Y356" s="1"/>
      <c r="Z356" s="1"/>
    </row>
    <row r="357" spans="1:26" ht="15.75" customHeight="1" x14ac:dyDescent="0.25">
      <c r="A357" s="382"/>
      <c r="B357" s="2"/>
      <c r="C357" s="1"/>
      <c r="D357" s="4"/>
      <c r="E357" s="3"/>
      <c r="F357" s="1"/>
      <c r="G357" s="1"/>
      <c r="H357" s="1"/>
      <c r="I357" s="1"/>
      <c r="J357" s="1"/>
      <c r="K357" s="1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1"/>
      <c r="X357" s="1"/>
      <c r="Y357" s="1"/>
      <c r="Z357" s="1"/>
    </row>
    <row r="358" spans="1:26" ht="15.75" customHeight="1" x14ac:dyDescent="0.25">
      <c r="A358" s="382"/>
      <c r="B358" s="2"/>
      <c r="C358" s="1"/>
      <c r="D358" s="4"/>
      <c r="E358" s="3"/>
      <c r="F358" s="1"/>
      <c r="G358" s="1"/>
      <c r="H358" s="1"/>
      <c r="I358" s="1"/>
      <c r="J358" s="1"/>
      <c r="K358" s="1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1"/>
      <c r="X358" s="1"/>
      <c r="Y358" s="1"/>
      <c r="Z358" s="1"/>
    </row>
    <row r="359" spans="1:26" ht="15.75" customHeight="1" x14ac:dyDescent="0.25">
      <c r="A359" s="382"/>
      <c r="B359" s="2"/>
      <c r="C359" s="1"/>
      <c r="D359" s="4"/>
      <c r="E359" s="3"/>
      <c r="F359" s="1"/>
      <c r="G359" s="1"/>
      <c r="H359" s="1"/>
      <c r="I359" s="1"/>
      <c r="J359" s="1"/>
      <c r="K359" s="1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1"/>
      <c r="X359" s="1"/>
      <c r="Y359" s="1"/>
      <c r="Z359" s="1"/>
    </row>
    <row r="360" spans="1:26" ht="15.75" customHeight="1" x14ac:dyDescent="0.25">
      <c r="A360" s="382"/>
      <c r="B360" s="2"/>
      <c r="C360" s="1"/>
      <c r="D360" s="4"/>
      <c r="E360" s="3"/>
      <c r="F360" s="1"/>
      <c r="G360" s="1"/>
      <c r="H360" s="1"/>
      <c r="I360" s="1"/>
      <c r="J360" s="1"/>
      <c r="K360" s="1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1"/>
      <c r="X360" s="1"/>
      <c r="Y360" s="1"/>
      <c r="Z360" s="1"/>
    </row>
    <row r="361" spans="1:26" ht="15.75" customHeight="1" x14ac:dyDescent="0.25">
      <c r="A361" s="382"/>
      <c r="B361" s="2"/>
      <c r="C361" s="1"/>
      <c r="D361" s="4"/>
      <c r="E361" s="3"/>
      <c r="F361" s="1"/>
      <c r="G361" s="1"/>
      <c r="H361" s="1"/>
      <c r="I361" s="1"/>
      <c r="J361" s="1"/>
      <c r="K361" s="1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1"/>
      <c r="X361" s="1"/>
      <c r="Y361" s="1"/>
      <c r="Z361" s="1"/>
    </row>
    <row r="362" spans="1:26" ht="15.75" customHeight="1" x14ac:dyDescent="0.25">
      <c r="A362" s="382"/>
      <c r="B362" s="2"/>
      <c r="C362" s="1"/>
      <c r="D362" s="4"/>
      <c r="E362" s="3"/>
      <c r="F362" s="1"/>
      <c r="G362" s="1"/>
      <c r="H362" s="1"/>
      <c r="I362" s="1"/>
      <c r="J362" s="1"/>
      <c r="K362" s="1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1"/>
      <c r="X362" s="1"/>
      <c r="Y362" s="1"/>
      <c r="Z362" s="1"/>
    </row>
    <row r="363" spans="1:26" ht="15.75" customHeight="1" x14ac:dyDescent="0.25">
      <c r="A363" s="382"/>
      <c r="B363" s="2"/>
      <c r="C363" s="1"/>
      <c r="D363" s="4"/>
      <c r="E363" s="3"/>
      <c r="F363" s="1"/>
      <c r="G363" s="1"/>
      <c r="H363" s="1"/>
      <c r="I363" s="1"/>
      <c r="J363" s="1"/>
      <c r="K363" s="1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1"/>
      <c r="X363" s="1"/>
      <c r="Y363" s="1"/>
      <c r="Z363" s="1"/>
    </row>
    <row r="364" spans="1:26" ht="15.75" customHeight="1" x14ac:dyDescent="0.25">
      <c r="A364" s="382"/>
      <c r="B364" s="2"/>
      <c r="C364" s="1"/>
      <c r="D364" s="4"/>
      <c r="E364" s="3"/>
      <c r="F364" s="1"/>
      <c r="G364" s="1"/>
      <c r="H364" s="1"/>
      <c r="I364" s="1"/>
      <c r="J364" s="1"/>
      <c r="K364" s="1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1"/>
      <c r="X364" s="1"/>
      <c r="Y364" s="1"/>
      <c r="Z364" s="1"/>
    </row>
    <row r="365" spans="1:26" ht="15.75" customHeight="1" x14ac:dyDescent="0.25">
      <c r="A365" s="382"/>
      <c r="B365" s="2"/>
      <c r="C365" s="1"/>
      <c r="D365" s="4"/>
      <c r="E365" s="3"/>
      <c r="F365" s="1"/>
      <c r="G365" s="1"/>
      <c r="H365" s="1"/>
      <c r="I365" s="1"/>
      <c r="J365" s="1"/>
      <c r="K365" s="1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1"/>
      <c r="X365" s="1"/>
      <c r="Y365" s="1"/>
      <c r="Z365" s="1"/>
    </row>
    <row r="366" spans="1:26" ht="15.75" customHeight="1" x14ac:dyDescent="0.25">
      <c r="A366" s="382"/>
      <c r="B366" s="2"/>
      <c r="C366" s="1"/>
      <c r="D366" s="4"/>
      <c r="E366" s="3"/>
      <c r="F366" s="1"/>
      <c r="G366" s="1"/>
      <c r="H366" s="1"/>
      <c r="I366" s="1"/>
      <c r="J366" s="1"/>
      <c r="K366" s="1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1"/>
      <c r="X366" s="1"/>
      <c r="Y366" s="1"/>
      <c r="Z366" s="1"/>
    </row>
    <row r="367" spans="1:26" ht="15.75" customHeight="1" x14ac:dyDescent="0.25">
      <c r="A367" s="382"/>
      <c r="B367" s="2"/>
      <c r="C367" s="1"/>
      <c r="D367" s="4"/>
      <c r="E367" s="3"/>
      <c r="F367" s="1"/>
      <c r="G367" s="1"/>
      <c r="H367" s="1"/>
      <c r="I367" s="1"/>
      <c r="J367" s="1"/>
      <c r="K367" s="1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1"/>
      <c r="X367" s="1"/>
      <c r="Y367" s="1"/>
      <c r="Z367" s="1"/>
    </row>
    <row r="368" spans="1:26" ht="15.75" customHeight="1" x14ac:dyDescent="0.25">
      <c r="A368" s="382"/>
      <c r="B368" s="2"/>
      <c r="C368" s="1"/>
      <c r="D368" s="4"/>
      <c r="E368" s="3"/>
      <c r="F368" s="1"/>
      <c r="G368" s="1"/>
      <c r="H368" s="1"/>
      <c r="I368" s="1"/>
      <c r="J368" s="1"/>
      <c r="K368" s="1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1"/>
      <c r="X368" s="1"/>
      <c r="Y368" s="1"/>
      <c r="Z368" s="1"/>
    </row>
    <row r="369" spans="1:26" ht="15.75" customHeight="1" x14ac:dyDescent="0.25">
      <c r="A369" s="382"/>
      <c r="B369" s="2"/>
      <c r="C369" s="1"/>
      <c r="D369" s="4"/>
      <c r="E369" s="3"/>
      <c r="F369" s="1"/>
      <c r="G369" s="1"/>
      <c r="H369" s="1"/>
      <c r="I369" s="1"/>
      <c r="J369" s="1"/>
      <c r="K369" s="1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1"/>
      <c r="X369" s="1"/>
      <c r="Y369" s="1"/>
      <c r="Z369" s="1"/>
    </row>
    <row r="370" spans="1:26" ht="15.75" customHeight="1" x14ac:dyDescent="0.25">
      <c r="A370" s="382"/>
      <c r="B370" s="2"/>
      <c r="C370" s="1"/>
      <c r="D370" s="4"/>
      <c r="E370" s="3"/>
      <c r="F370" s="1"/>
      <c r="G370" s="1"/>
      <c r="H370" s="1"/>
      <c r="I370" s="1"/>
      <c r="J370" s="1"/>
      <c r="K370" s="1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1"/>
      <c r="X370" s="1"/>
      <c r="Y370" s="1"/>
      <c r="Z370" s="1"/>
    </row>
    <row r="371" spans="1:26" ht="15.75" customHeight="1" x14ac:dyDescent="0.25">
      <c r="A371" s="382"/>
      <c r="B371" s="2"/>
      <c r="C371" s="1"/>
      <c r="D371" s="4"/>
      <c r="E371" s="3"/>
      <c r="F371" s="1"/>
      <c r="G371" s="1"/>
      <c r="H371" s="1"/>
      <c r="I371" s="1"/>
      <c r="J371" s="1"/>
      <c r="K371" s="1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1"/>
      <c r="X371" s="1"/>
      <c r="Y371" s="1"/>
      <c r="Z371" s="1"/>
    </row>
    <row r="372" spans="1:26" ht="15.75" customHeight="1" x14ac:dyDescent="0.25">
      <c r="A372" s="382"/>
      <c r="B372" s="2"/>
      <c r="C372" s="1"/>
      <c r="D372" s="4"/>
      <c r="E372" s="3"/>
      <c r="F372" s="1"/>
      <c r="G372" s="1"/>
      <c r="H372" s="1"/>
      <c r="I372" s="1"/>
      <c r="J372" s="1"/>
      <c r="K372" s="1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1"/>
      <c r="X372" s="1"/>
      <c r="Y372" s="1"/>
      <c r="Z372" s="1"/>
    </row>
    <row r="373" spans="1:26" ht="15.75" customHeight="1" x14ac:dyDescent="0.25">
      <c r="A373" s="382"/>
      <c r="B373" s="2"/>
      <c r="C373" s="1"/>
      <c r="D373" s="4"/>
      <c r="E373" s="3"/>
      <c r="F373" s="1"/>
      <c r="G373" s="1"/>
      <c r="H373" s="1"/>
      <c r="I373" s="1"/>
      <c r="J373" s="1"/>
      <c r="K373" s="1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1"/>
      <c r="X373" s="1"/>
      <c r="Y373" s="1"/>
      <c r="Z373" s="1"/>
    </row>
    <row r="374" spans="1:26" ht="15.75" customHeight="1" x14ac:dyDescent="0.25">
      <c r="A374" s="382"/>
      <c r="B374" s="2"/>
      <c r="C374" s="1"/>
      <c r="D374" s="4"/>
      <c r="E374" s="3"/>
      <c r="F374" s="1"/>
      <c r="G374" s="1"/>
      <c r="H374" s="1"/>
      <c r="I374" s="1"/>
      <c r="J374" s="1"/>
      <c r="K374" s="1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1"/>
      <c r="X374" s="1"/>
      <c r="Y374" s="1"/>
      <c r="Z374" s="1"/>
    </row>
    <row r="375" spans="1:26" ht="15.75" customHeight="1" x14ac:dyDescent="0.25">
      <c r="A375" s="382"/>
      <c r="B375" s="2"/>
      <c r="C375" s="1"/>
      <c r="D375" s="4"/>
      <c r="E375" s="3"/>
      <c r="F375" s="1"/>
      <c r="G375" s="1"/>
      <c r="H375" s="1"/>
      <c r="I375" s="1"/>
      <c r="J375" s="1"/>
      <c r="K375" s="1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1"/>
      <c r="X375" s="1"/>
      <c r="Y375" s="1"/>
      <c r="Z375" s="1"/>
    </row>
    <row r="376" spans="1:26" ht="15.75" customHeight="1" x14ac:dyDescent="0.25">
      <c r="A376" s="382"/>
      <c r="B376" s="2"/>
      <c r="C376" s="1"/>
      <c r="D376" s="4"/>
      <c r="E376" s="3"/>
      <c r="F376" s="1"/>
      <c r="G376" s="1"/>
      <c r="H376" s="1"/>
      <c r="I376" s="1"/>
      <c r="J376" s="1"/>
      <c r="K376" s="1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1"/>
      <c r="X376" s="1"/>
      <c r="Y376" s="1"/>
      <c r="Z376" s="1"/>
    </row>
    <row r="377" spans="1:26" ht="15.75" customHeight="1" x14ac:dyDescent="0.25">
      <c r="A377" s="382"/>
      <c r="B377" s="2"/>
      <c r="C377" s="1"/>
      <c r="D377" s="4"/>
      <c r="E377" s="3"/>
      <c r="F377" s="1"/>
      <c r="G377" s="1"/>
      <c r="H377" s="1"/>
      <c r="I377" s="1"/>
      <c r="J377" s="1"/>
      <c r="K377" s="1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1"/>
      <c r="X377" s="1"/>
      <c r="Y377" s="1"/>
      <c r="Z377" s="1"/>
    </row>
    <row r="378" spans="1:26" ht="15.75" customHeight="1" x14ac:dyDescent="0.25">
      <c r="A378" s="382"/>
      <c r="B378" s="2"/>
      <c r="C378" s="1"/>
      <c r="D378" s="4"/>
      <c r="E378" s="3"/>
      <c r="F378" s="1"/>
      <c r="G378" s="1"/>
      <c r="H378" s="1"/>
      <c r="I378" s="1"/>
      <c r="J378" s="1"/>
      <c r="K378" s="1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1"/>
      <c r="X378" s="1"/>
      <c r="Y378" s="1"/>
      <c r="Z378" s="1"/>
    </row>
    <row r="379" spans="1:26" ht="15.75" customHeight="1" x14ac:dyDescent="0.25">
      <c r="A379" s="382"/>
      <c r="B379" s="2"/>
      <c r="C379" s="1"/>
      <c r="D379" s="4"/>
      <c r="E379" s="3"/>
      <c r="F379" s="1"/>
      <c r="G379" s="1"/>
      <c r="H379" s="1"/>
      <c r="I379" s="1"/>
      <c r="J379" s="1"/>
      <c r="K379" s="1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1"/>
      <c r="X379" s="1"/>
      <c r="Y379" s="1"/>
      <c r="Z379" s="1"/>
    </row>
    <row r="380" spans="1:26" ht="15.75" customHeight="1" x14ac:dyDescent="0.25">
      <c r="A380" s="382"/>
      <c r="B380" s="2"/>
      <c r="C380" s="1"/>
      <c r="D380" s="4"/>
      <c r="E380" s="3"/>
      <c r="F380" s="1"/>
      <c r="G380" s="1"/>
      <c r="H380" s="1"/>
      <c r="I380" s="1"/>
      <c r="J380" s="1"/>
      <c r="K380" s="1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1"/>
      <c r="X380" s="1"/>
      <c r="Y380" s="1"/>
      <c r="Z380" s="1"/>
    </row>
    <row r="381" spans="1:26" ht="15.75" customHeight="1" x14ac:dyDescent="0.25">
      <c r="A381" s="382"/>
      <c r="B381" s="2"/>
      <c r="C381" s="1"/>
      <c r="D381" s="4"/>
      <c r="E381" s="3"/>
      <c r="F381" s="1"/>
      <c r="G381" s="1"/>
      <c r="H381" s="1"/>
      <c r="I381" s="1"/>
      <c r="J381" s="1"/>
      <c r="K381" s="1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1"/>
      <c r="X381" s="1"/>
      <c r="Y381" s="1"/>
      <c r="Z381" s="1"/>
    </row>
    <row r="382" spans="1:26" ht="15.75" customHeight="1" x14ac:dyDescent="0.25">
      <c r="A382" s="382"/>
      <c r="B382" s="2"/>
      <c r="C382" s="1"/>
      <c r="D382" s="4"/>
      <c r="E382" s="3"/>
      <c r="F382" s="1"/>
      <c r="G382" s="1"/>
      <c r="H382" s="1"/>
      <c r="I382" s="1"/>
      <c r="J382" s="1"/>
      <c r="K382" s="1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1"/>
      <c r="X382" s="1"/>
      <c r="Y382" s="1"/>
      <c r="Z382" s="1"/>
    </row>
    <row r="383" spans="1:26" ht="15.75" customHeight="1" x14ac:dyDescent="0.25">
      <c r="A383" s="382"/>
      <c r="B383" s="2"/>
      <c r="C383" s="1"/>
      <c r="D383" s="4"/>
      <c r="E383" s="3"/>
      <c r="F383" s="1"/>
      <c r="G383" s="1"/>
      <c r="H383" s="1"/>
      <c r="I383" s="1"/>
      <c r="J383" s="1"/>
      <c r="K383" s="1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1"/>
      <c r="X383" s="1"/>
      <c r="Y383" s="1"/>
      <c r="Z383" s="1"/>
    </row>
    <row r="384" spans="1:26" ht="15.75" customHeight="1" x14ac:dyDescent="0.25">
      <c r="A384" s="382"/>
      <c r="B384" s="2"/>
      <c r="C384" s="1"/>
      <c r="D384" s="4"/>
      <c r="E384" s="3"/>
      <c r="F384" s="1"/>
      <c r="G384" s="1"/>
      <c r="H384" s="1"/>
      <c r="I384" s="1"/>
      <c r="J384" s="1"/>
      <c r="K384" s="1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1"/>
      <c r="X384" s="1"/>
      <c r="Y384" s="1"/>
      <c r="Z384" s="1"/>
    </row>
    <row r="385" spans="1:26" ht="15.75" customHeight="1" x14ac:dyDescent="0.25">
      <c r="A385" s="382"/>
      <c r="B385" s="2"/>
      <c r="C385" s="1"/>
      <c r="D385" s="4"/>
      <c r="E385" s="3"/>
      <c r="F385" s="1"/>
      <c r="G385" s="1"/>
      <c r="H385" s="1"/>
      <c r="I385" s="1"/>
      <c r="J385" s="1"/>
      <c r="K385" s="1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1"/>
      <c r="X385" s="1"/>
      <c r="Y385" s="1"/>
      <c r="Z385" s="1"/>
    </row>
    <row r="386" spans="1:26" ht="15.75" customHeight="1" x14ac:dyDescent="0.25">
      <c r="A386" s="382"/>
      <c r="B386" s="2"/>
      <c r="C386" s="1"/>
      <c r="D386" s="4"/>
      <c r="E386" s="3"/>
      <c r="F386" s="1"/>
      <c r="G386" s="1"/>
      <c r="H386" s="1"/>
      <c r="I386" s="1"/>
      <c r="J386" s="1"/>
      <c r="K386" s="1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1"/>
      <c r="X386" s="1"/>
      <c r="Y386" s="1"/>
      <c r="Z386" s="1"/>
    </row>
    <row r="387" spans="1:26" ht="15.75" customHeight="1" x14ac:dyDescent="0.25">
      <c r="A387" s="382"/>
      <c r="B387" s="2"/>
      <c r="C387" s="1"/>
      <c r="D387" s="4"/>
      <c r="E387" s="3"/>
      <c r="F387" s="1"/>
      <c r="G387" s="1"/>
      <c r="H387" s="1"/>
      <c r="I387" s="1"/>
      <c r="J387" s="1"/>
      <c r="K387" s="1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1"/>
      <c r="X387" s="1"/>
      <c r="Y387" s="1"/>
      <c r="Z387" s="1"/>
    </row>
    <row r="388" spans="1:26" ht="15.75" customHeight="1" x14ac:dyDescent="0.25">
      <c r="A388" s="382"/>
      <c r="B388" s="2"/>
      <c r="C388" s="1"/>
      <c r="D388" s="4"/>
      <c r="E388" s="3"/>
      <c r="F388" s="1"/>
      <c r="G388" s="1"/>
      <c r="H388" s="1"/>
      <c r="I388" s="1"/>
      <c r="J388" s="1"/>
      <c r="K388" s="1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1"/>
      <c r="X388" s="1"/>
      <c r="Y388" s="1"/>
      <c r="Z388" s="1"/>
    </row>
    <row r="389" spans="1:26" ht="15.75" customHeight="1" x14ac:dyDescent="0.25">
      <c r="A389" s="382"/>
      <c r="B389" s="2"/>
      <c r="C389" s="1"/>
      <c r="D389" s="4"/>
      <c r="E389" s="3"/>
      <c r="F389" s="1"/>
      <c r="G389" s="1"/>
      <c r="H389" s="1"/>
      <c r="I389" s="1"/>
      <c r="J389" s="1"/>
      <c r="K389" s="1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1"/>
      <c r="X389" s="1"/>
      <c r="Y389" s="1"/>
      <c r="Z389" s="1"/>
    </row>
    <row r="390" spans="1:26" ht="15.75" customHeight="1" x14ac:dyDescent="0.25">
      <c r="A390" s="382"/>
      <c r="B390" s="2"/>
      <c r="C390" s="1"/>
      <c r="D390" s="4"/>
      <c r="E390" s="3"/>
      <c r="F390" s="1"/>
      <c r="G390" s="1"/>
      <c r="H390" s="1"/>
      <c r="I390" s="1"/>
      <c r="J390" s="1"/>
      <c r="K390" s="1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1"/>
      <c r="X390" s="1"/>
      <c r="Y390" s="1"/>
      <c r="Z390" s="1"/>
    </row>
    <row r="391" spans="1:26" ht="15.75" customHeight="1" x14ac:dyDescent="0.25">
      <c r="A391" s="382"/>
      <c r="B391" s="2"/>
      <c r="C391" s="1"/>
      <c r="D391" s="4"/>
      <c r="E391" s="3"/>
      <c r="F391" s="1"/>
      <c r="G391" s="1"/>
      <c r="H391" s="1"/>
      <c r="I391" s="1"/>
      <c r="J391" s="1"/>
      <c r="K391" s="1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1"/>
      <c r="X391" s="1"/>
      <c r="Y391" s="1"/>
      <c r="Z391" s="1"/>
    </row>
    <row r="392" spans="1:26" ht="15.75" customHeight="1" x14ac:dyDescent="0.25">
      <c r="A392" s="382"/>
      <c r="B392" s="2"/>
      <c r="C392" s="1"/>
      <c r="D392" s="4"/>
      <c r="E392" s="3"/>
      <c r="F392" s="1"/>
      <c r="G392" s="1"/>
      <c r="H392" s="1"/>
      <c r="I392" s="1"/>
      <c r="J392" s="1"/>
      <c r="K392" s="1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1"/>
      <c r="X392" s="1"/>
      <c r="Y392" s="1"/>
      <c r="Z392" s="1"/>
    </row>
    <row r="393" spans="1:26" ht="15.75" customHeight="1" x14ac:dyDescent="0.25">
      <c r="A393" s="382"/>
      <c r="B393" s="2"/>
      <c r="C393" s="1"/>
      <c r="D393" s="4"/>
      <c r="E393" s="3"/>
      <c r="F393" s="1"/>
      <c r="G393" s="1"/>
      <c r="H393" s="1"/>
      <c r="I393" s="1"/>
      <c r="J393" s="1"/>
      <c r="K393" s="1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1"/>
      <c r="X393" s="1"/>
      <c r="Y393" s="1"/>
      <c r="Z393" s="1"/>
    </row>
    <row r="394" spans="1:26" ht="15.75" customHeight="1" x14ac:dyDescent="0.25">
      <c r="A394" s="382"/>
      <c r="B394" s="2"/>
      <c r="C394" s="1"/>
      <c r="D394" s="4"/>
      <c r="E394" s="3"/>
      <c r="F394" s="1"/>
      <c r="G394" s="1"/>
      <c r="H394" s="1"/>
      <c r="I394" s="1"/>
      <c r="J394" s="1"/>
      <c r="K394" s="1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1"/>
      <c r="X394" s="1"/>
      <c r="Y394" s="1"/>
      <c r="Z394" s="1"/>
    </row>
    <row r="395" spans="1:26" ht="15.75" customHeight="1" x14ac:dyDescent="0.25">
      <c r="A395" s="382"/>
      <c r="B395" s="2"/>
      <c r="C395" s="1"/>
      <c r="D395" s="4"/>
      <c r="E395" s="3"/>
      <c r="F395" s="1"/>
      <c r="G395" s="1"/>
      <c r="H395" s="1"/>
      <c r="I395" s="1"/>
      <c r="J395" s="1"/>
      <c r="K395" s="1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1"/>
      <c r="X395" s="1"/>
      <c r="Y395" s="1"/>
      <c r="Z395" s="1"/>
    </row>
    <row r="396" spans="1:26" ht="15.75" customHeight="1" x14ac:dyDescent="0.25">
      <c r="A396" s="382"/>
      <c r="B396" s="2"/>
      <c r="C396" s="1"/>
      <c r="D396" s="4"/>
      <c r="E396" s="3"/>
      <c r="F396" s="1"/>
      <c r="G396" s="1"/>
      <c r="H396" s="1"/>
      <c r="I396" s="1"/>
      <c r="J396" s="1"/>
      <c r="K396" s="1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1"/>
      <c r="X396" s="1"/>
      <c r="Y396" s="1"/>
      <c r="Z396" s="1"/>
    </row>
    <row r="397" spans="1:26" ht="15.75" customHeight="1" x14ac:dyDescent="0.25">
      <c r="A397" s="382"/>
      <c r="B397" s="2"/>
      <c r="C397" s="1"/>
      <c r="D397" s="4"/>
      <c r="E397" s="3"/>
      <c r="F397" s="1"/>
      <c r="G397" s="1"/>
      <c r="H397" s="1"/>
      <c r="I397" s="1"/>
      <c r="J397" s="1"/>
      <c r="K397" s="1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1"/>
      <c r="X397" s="1"/>
      <c r="Y397" s="1"/>
      <c r="Z397" s="1"/>
    </row>
    <row r="398" spans="1:26" ht="15.75" customHeight="1" x14ac:dyDescent="0.25">
      <c r="A398" s="382"/>
      <c r="B398" s="2"/>
      <c r="C398" s="1"/>
      <c r="D398" s="4"/>
      <c r="E398" s="3"/>
      <c r="F398" s="1"/>
      <c r="G398" s="1"/>
      <c r="H398" s="1"/>
      <c r="I398" s="1"/>
      <c r="J398" s="1"/>
      <c r="K398" s="1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1"/>
      <c r="X398" s="1"/>
      <c r="Y398" s="1"/>
      <c r="Z398" s="1"/>
    </row>
    <row r="399" spans="1:26" ht="15.75" customHeight="1" x14ac:dyDescent="0.25">
      <c r="A399" s="382"/>
      <c r="B399" s="2"/>
      <c r="C399" s="1"/>
      <c r="D399" s="4"/>
      <c r="E399" s="3"/>
      <c r="F399" s="1"/>
      <c r="G399" s="1"/>
      <c r="H399" s="1"/>
      <c r="I399" s="1"/>
      <c r="J399" s="1"/>
      <c r="K399" s="1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1"/>
      <c r="X399" s="1"/>
      <c r="Y399" s="1"/>
      <c r="Z399" s="1"/>
    </row>
    <row r="400" spans="1:26" ht="15.75" customHeight="1" x14ac:dyDescent="0.25">
      <c r="A400" s="382"/>
      <c r="B400" s="2"/>
      <c r="C400" s="1"/>
      <c r="D400" s="4"/>
      <c r="E400" s="3"/>
      <c r="F400" s="1"/>
      <c r="G400" s="1"/>
      <c r="H400" s="1"/>
      <c r="I400" s="1"/>
      <c r="J400" s="1"/>
      <c r="K400" s="1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1"/>
      <c r="X400" s="1"/>
      <c r="Y400" s="1"/>
      <c r="Z400" s="1"/>
    </row>
    <row r="401" spans="1:26" ht="15.75" customHeight="1" x14ac:dyDescent="0.25">
      <c r="A401" s="382"/>
      <c r="B401" s="2"/>
      <c r="C401" s="1"/>
      <c r="D401" s="4"/>
      <c r="E401" s="3"/>
      <c r="F401" s="1"/>
      <c r="G401" s="1"/>
      <c r="H401" s="1"/>
      <c r="I401" s="1"/>
      <c r="J401" s="1"/>
      <c r="K401" s="1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1"/>
      <c r="X401" s="1"/>
      <c r="Y401" s="1"/>
      <c r="Z401" s="1"/>
    </row>
    <row r="402" spans="1:26" ht="15.75" customHeight="1" x14ac:dyDescent="0.25">
      <c r="A402" s="382"/>
      <c r="B402" s="2"/>
      <c r="C402" s="1"/>
      <c r="D402" s="4"/>
      <c r="E402" s="3"/>
      <c r="F402" s="1"/>
      <c r="G402" s="1"/>
      <c r="H402" s="1"/>
      <c r="I402" s="1"/>
      <c r="J402" s="1"/>
      <c r="K402" s="1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1"/>
      <c r="X402" s="1"/>
      <c r="Y402" s="1"/>
      <c r="Z402" s="1"/>
    </row>
    <row r="403" spans="1:26" ht="15.75" customHeight="1" x14ac:dyDescent="0.25">
      <c r="A403" s="382"/>
      <c r="B403" s="2"/>
      <c r="C403" s="1"/>
      <c r="D403" s="4"/>
      <c r="E403" s="3"/>
      <c r="F403" s="1"/>
      <c r="G403" s="1"/>
      <c r="H403" s="1"/>
      <c r="I403" s="1"/>
      <c r="J403" s="1"/>
      <c r="K403" s="1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1"/>
      <c r="X403" s="1"/>
      <c r="Y403" s="1"/>
      <c r="Z403" s="1"/>
    </row>
    <row r="404" spans="1:26" ht="15.75" customHeight="1" x14ac:dyDescent="0.25">
      <c r="A404" s="382"/>
      <c r="B404" s="2"/>
      <c r="C404" s="1"/>
      <c r="D404" s="4"/>
      <c r="E404" s="3"/>
      <c r="F404" s="1"/>
      <c r="G404" s="1"/>
      <c r="H404" s="1"/>
      <c r="I404" s="1"/>
      <c r="J404" s="1"/>
      <c r="K404" s="1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1"/>
      <c r="X404" s="1"/>
      <c r="Y404" s="1"/>
      <c r="Z404" s="1"/>
    </row>
    <row r="405" spans="1:26" ht="15.75" customHeight="1" x14ac:dyDescent="0.25">
      <c r="A405" s="382"/>
      <c r="B405" s="2"/>
      <c r="C405" s="1"/>
      <c r="D405" s="4"/>
      <c r="E405" s="3"/>
      <c r="F405" s="1"/>
      <c r="G405" s="1"/>
      <c r="H405" s="1"/>
      <c r="I405" s="1"/>
      <c r="J405" s="1"/>
      <c r="K405" s="1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1"/>
      <c r="X405" s="1"/>
      <c r="Y405" s="1"/>
      <c r="Z405" s="1"/>
    </row>
    <row r="406" spans="1:26" ht="15.75" customHeight="1" x14ac:dyDescent="0.25">
      <c r="A406" s="382"/>
      <c r="B406" s="2"/>
      <c r="C406" s="1"/>
      <c r="D406" s="4"/>
      <c r="E406" s="3"/>
      <c r="F406" s="1"/>
      <c r="G406" s="1"/>
      <c r="H406" s="1"/>
      <c r="I406" s="1"/>
      <c r="J406" s="1"/>
      <c r="K406" s="1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1"/>
      <c r="X406" s="1"/>
      <c r="Y406" s="1"/>
      <c r="Z406" s="1"/>
    </row>
    <row r="407" spans="1:26" ht="15.75" customHeight="1" x14ac:dyDescent="0.25">
      <c r="A407" s="382"/>
      <c r="B407" s="2"/>
      <c r="C407" s="1"/>
      <c r="D407" s="4"/>
      <c r="E407" s="3"/>
      <c r="F407" s="1"/>
      <c r="G407" s="1"/>
      <c r="H407" s="1"/>
      <c r="I407" s="1"/>
      <c r="J407" s="1"/>
      <c r="K407" s="1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1"/>
      <c r="X407" s="1"/>
      <c r="Y407" s="1"/>
      <c r="Z407" s="1"/>
    </row>
    <row r="408" spans="1:26" ht="15.75" customHeight="1" x14ac:dyDescent="0.25">
      <c r="A408" s="382"/>
      <c r="B408" s="2"/>
      <c r="C408" s="1"/>
      <c r="D408" s="4"/>
      <c r="E408" s="3"/>
      <c r="F408" s="1"/>
      <c r="G408" s="1"/>
      <c r="H408" s="1"/>
      <c r="I408" s="1"/>
      <c r="J408" s="1"/>
      <c r="K408" s="1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1"/>
      <c r="X408" s="1"/>
      <c r="Y408" s="1"/>
      <c r="Z408" s="1"/>
    </row>
    <row r="409" spans="1:26" ht="15.75" customHeight="1" x14ac:dyDescent="0.25">
      <c r="A409" s="382"/>
      <c r="B409" s="2"/>
      <c r="C409" s="1"/>
      <c r="D409" s="4"/>
      <c r="E409" s="3"/>
      <c r="F409" s="1"/>
      <c r="G409" s="1"/>
      <c r="H409" s="1"/>
      <c r="I409" s="1"/>
      <c r="J409" s="1"/>
      <c r="K409" s="1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1"/>
      <c r="X409" s="1"/>
      <c r="Y409" s="1"/>
      <c r="Z409" s="1"/>
    </row>
    <row r="410" spans="1:26" ht="15.75" customHeight="1" x14ac:dyDescent="0.25">
      <c r="A410" s="382"/>
      <c r="B410" s="2"/>
      <c r="C410" s="1"/>
      <c r="D410" s="4"/>
      <c r="E410" s="3"/>
      <c r="F410" s="1"/>
      <c r="G410" s="1"/>
      <c r="H410" s="1"/>
      <c r="I410" s="1"/>
      <c r="J410" s="1"/>
      <c r="K410" s="1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1"/>
      <c r="X410" s="1"/>
      <c r="Y410" s="1"/>
      <c r="Z410" s="1"/>
    </row>
    <row r="411" spans="1:26" ht="15.75" customHeight="1" x14ac:dyDescent="0.25">
      <c r="A411" s="382"/>
      <c r="B411" s="2"/>
      <c r="C411" s="1"/>
      <c r="D411" s="4"/>
      <c r="E411" s="3"/>
      <c r="F411" s="1"/>
      <c r="G411" s="1"/>
      <c r="H411" s="1"/>
      <c r="I411" s="1"/>
      <c r="J411" s="1"/>
      <c r="K411" s="1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1"/>
      <c r="X411" s="1"/>
      <c r="Y411" s="1"/>
      <c r="Z411" s="1"/>
    </row>
    <row r="412" spans="1:26" ht="15.75" customHeight="1" x14ac:dyDescent="0.25">
      <c r="A412" s="382"/>
      <c r="B412" s="2"/>
      <c r="C412" s="1"/>
      <c r="D412" s="4"/>
      <c r="E412" s="3"/>
      <c r="F412" s="1"/>
      <c r="G412" s="1"/>
      <c r="H412" s="1"/>
      <c r="I412" s="1"/>
      <c r="J412" s="1"/>
      <c r="K412" s="1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1"/>
      <c r="X412" s="1"/>
      <c r="Y412" s="1"/>
      <c r="Z412" s="1"/>
    </row>
    <row r="413" spans="1:26" ht="15.75" customHeight="1" x14ac:dyDescent="0.25">
      <c r="A413" s="382"/>
      <c r="B413" s="2"/>
      <c r="C413" s="1"/>
      <c r="D413" s="4"/>
      <c r="E413" s="3"/>
      <c r="F413" s="1"/>
      <c r="G413" s="1"/>
      <c r="H413" s="1"/>
      <c r="I413" s="1"/>
      <c r="J413" s="1"/>
      <c r="K413" s="1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1"/>
      <c r="X413" s="1"/>
      <c r="Y413" s="1"/>
      <c r="Z413" s="1"/>
    </row>
    <row r="414" spans="1:26" ht="15.75" customHeight="1" x14ac:dyDescent="0.25">
      <c r="A414" s="382"/>
      <c r="B414" s="2"/>
      <c r="C414" s="1"/>
      <c r="D414" s="4"/>
      <c r="E414" s="3"/>
      <c r="F414" s="1"/>
      <c r="G414" s="1"/>
      <c r="H414" s="1"/>
      <c r="I414" s="1"/>
      <c r="J414" s="1"/>
      <c r="K414" s="1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1"/>
      <c r="X414" s="1"/>
      <c r="Y414" s="1"/>
      <c r="Z414" s="1"/>
    </row>
    <row r="415" spans="1:26" ht="15.75" customHeight="1" x14ac:dyDescent="0.25">
      <c r="A415" s="382"/>
      <c r="B415" s="2"/>
      <c r="C415" s="1"/>
      <c r="D415" s="4"/>
      <c r="E415" s="3"/>
      <c r="F415" s="1"/>
      <c r="G415" s="1"/>
      <c r="H415" s="1"/>
      <c r="I415" s="1"/>
      <c r="J415" s="1"/>
      <c r="K415" s="1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1"/>
      <c r="X415" s="1"/>
      <c r="Y415" s="1"/>
      <c r="Z415" s="1"/>
    </row>
    <row r="416" spans="1:26" ht="15.75" customHeight="1" x14ac:dyDescent="0.25">
      <c r="A416" s="382"/>
      <c r="B416" s="2"/>
      <c r="C416" s="1"/>
      <c r="D416" s="4"/>
      <c r="E416" s="3"/>
      <c r="F416" s="1"/>
      <c r="G416" s="1"/>
      <c r="H416" s="1"/>
      <c r="I416" s="1"/>
      <c r="J416" s="1"/>
      <c r="K416" s="1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1"/>
      <c r="X416" s="1"/>
      <c r="Y416" s="1"/>
      <c r="Z416" s="1"/>
    </row>
    <row r="417" spans="1:26" ht="15.75" customHeight="1" x14ac:dyDescent="0.25">
      <c r="A417" s="382"/>
      <c r="B417" s="2"/>
      <c r="C417" s="1"/>
      <c r="D417" s="4"/>
      <c r="E417" s="3"/>
      <c r="F417" s="1"/>
      <c r="G417" s="1"/>
      <c r="H417" s="1"/>
      <c r="I417" s="1"/>
      <c r="J417" s="1"/>
      <c r="K417" s="1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1"/>
      <c r="X417" s="1"/>
      <c r="Y417" s="1"/>
      <c r="Z417" s="1"/>
    </row>
    <row r="418" spans="1:26" ht="15.75" customHeight="1" x14ac:dyDescent="0.25">
      <c r="A418" s="382"/>
      <c r="B418" s="2"/>
      <c r="C418" s="1"/>
      <c r="D418" s="4"/>
      <c r="E418" s="3"/>
      <c r="F418" s="1"/>
      <c r="G418" s="1"/>
      <c r="H418" s="1"/>
      <c r="I418" s="1"/>
      <c r="J418" s="1"/>
      <c r="K418" s="1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1"/>
      <c r="X418" s="1"/>
      <c r="Y418" s="1"/>
      <c r="Z418" s="1"/>
    </row>
    <row r="419" spans="1:26" ht="15.75" customHeight="1" x14ac:dyDescent="0.25">
      <c r="A419" s="382"/>
      <c r="B419" s="2"/>
      <c r="C419" s="1"/>
      <c r="D419" s="4"/>
      <c r="E419" s="3"/>
      <c r="F419" s="1"/>
      <c r="G419" s="1"/>
      <c r="H419" s="1"/>
      <c r="I419" s="1"/>
      <c r="J419" s="1"/>
      <c r="K419" s="1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1"/>
      <c r="X419" s="1"/>
      <c r="Y419" s="1"/>
      <c r="Z419" s="1"/>
    </row>
    <row r="420" spans="1:26" ht="15.75" customHeight="1" x14ac:dyDescent="0.25">
      <c r="A420" s="382"/>
      <c r="B420" s="2"/>
      <c r="C420" s="1"/>
      <c r="D420" s="4"/>
      <c r="E420" s="3"/>
      <c r="F420" s="1"/>
      <c r="G420" s="1"/>
      <c r="H420" s="1"/>
      <c r="I420" s="1"/>
      <c r="J420" s="1"/>
      <c r="K420" s="1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1"/>
      <c r="X420" s="1"/>
      <c r="Y420" s="1"/>
      <c r="Z420" s="1"/>
    </row>
    <row r="421" spans="1:26" ht="15.75" customHeight="1" x14ac:dyDescent="0.25">
      <c r="A421" s="382"/>
      <c r="B421" s="2"/>
      <c r="C421" s="1"/>
      <c r="D421" s="4"/>
      <c r="E421" s="3"/>
      <c r="F421" s="1"/>
      <c r="G421" s="1"/>
      <c r="H421" s="1"/>
      <c r="I421" s="1"/>
      <c r="J421" s="1"/>
      <c r="K421" s="1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1"/>
      <c r="X421" s="1"/>
      <c r="Y421" s="1"/>
      <c r="Z421" s="1"/>
    </row>
    <row r="422" spans="1:26" ht="15.75" customHeight="1" x14ac:dyDescent="0.25">
      <c r="A422" s="382"/>
      <c r="B422" s="2"/>
      <c r="C422" s="1"/>
      <c r="D422" s="4"/>
      <c r="E422" s="3"/>
      <c r="F422" s="1"/>
      <c r="G422" s="1"/>
      <c r="H422" s="1"/>
      <c r="I422" s="1"/>
      <c r="J422" s="1"/>
      <c r="K422" s="1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1"/>
      <c r="X422" s="1"/>
      <c r="Y422" s="1"/>
      <c r="Z422" s="1"/>
    </row>
    <row r="423" spans="1:26" ht="15.75" customHeight="1" x14ac:dyDescent="0.25">
      <c r="A423" s="382"/>
      <c r="B423" s="2"/>
      <c r="C423" s="1"/>
      <c r="D423" s="4"/>
      <c r="E423" s="3"/>
      <c r="F423" s="1"/>
      <c r="G423" s="1"/>
      <c r="H423" s="1"/>
      <c r="I423" s="1"/>
      <c r="J423" s="1"/>
      <c r="K423" s="1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1"/>
      <c r="X423" s="1"/>
      <c r="Y423" s="1"/>
      <c r="Z423" s="1"/>
    </row>
    <row r="424" spans="1:26" ht="15.75" customHeight="1" x14ac:dyDescent="0.25">
      <c r="A424" s="382"/>
      <c r="B424" s="2"/>
      <c r="C424" s="1"/>
      <c r="D424" s="4"/>
      <c r="E424" s="3"/>
      <c r="F424" s="1"/>
      <c r="G424" s="1"/>
      <c r="H424" s="1"/>
      <c r="I424" s="1"/>
      <c r="J424" s="1"/>
      <c r="K424" s="1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1"/>
      <c r="X424" s="1"/>
      <c r="Y424" s="1"/>
      <c r="Z424" s="1"/>
    </row>
    <row r="425" spans="1:26" ht="15.75" customHeight="1" x14ac:dyDescent="0.25">
      <c r="A425" s="382"/>
      <c r="B425" s="2"/>
      <c r="C425" s="1"/>
      <c r="D425" s="4"/>
      <c r="E425" s="3"/>
      <c r="F425" s="1"/>
      <c r="G425" s="1"/>
      <c r="H425" s="1"/>
      <c r="I425" s="1"/>
      <c r="J425" s="1"/>
      <c r="K425" s="1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1"/>
      <c r="X425" s="1"/>
      <c r="Y425" s="1"/>
      <c r="Z425" s="1"/>
    </row>
    <row r="426" spans="1:26" ht="15.75" customHeight="1" x14ac:dyDescent="0.25">
      <c r="A426" s="382"/>
      <c r="B426" s="2"/>
      <c r="C426" s="1"/>
      <c r="D426" s="4"/>
      <c r="E426" s="3"/>
      <c r="F426" s="1"/>
      <c r="G426" s="1"/>
      <c r="H426" s="1"/>
      <c r="I426" s="1"/>
      <c r="J426" s="1"/>
      <c r="K426" s="1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1"/>
      <c r="X426" s="1"/>
      <c r="Y426" s="1"/>
      <c r="Z426" s="1"/>
    </row>
    <row r="427" spans="1:26" ht="15.75" customHeight="1" x14ac:dyDescent="0.25">
      <c r="A427" s="382"/>
      <c r="B427" s="2"/>
      <c r="C427" s="1"/>
      <c r="D427" s="4"/>
      <c r="E427" s="3"/>
      <c r="F427" s="1"/>
      <c r="G427" s="1"/>
      <c r="H427" s="1"/>
      <c r="I427" s="1"/>
      <c r="J427" s="1"/>
      <c r="K427" s="1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1"/>
      <c r="X427" s="1"/>
      <c r="Y427" s="1"/>
      <c r="Z427" s="1"/>
    </row>
    <row r="428" spans="1:26" ht="15.75" customHeight="1" x14ac:dyDescent="0.25">
      <c r="A428" s="382"/>
      <c r="B428" s="2"/>
      <c r="C428" s="1"/>
      <c r="D428" s="4"/>
      <c r="E428" s="3"/>
      <c r="F428" s="1"/>
      <c r="G428" s="1"/>
      <c r="H428" s="1"/>
      <c r="I428" s="1"/>
      <c r="J428" s="1"/>
      <c r="K428" s="1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1"/>
      <c r="X428" s="1"/>
      <c r="Y428" s="1"/>
      <c r="Z428" s="1"/>
    </row>
    <row r="429" spans="1:26" ht="15.75" customHeight="1" x14ac:dyDescent="0.25">
      <c r="A429" s="382"/>
      <c r="B429" s="2"/>
      <c r="C429" s="1"/>
      <c r="D429" s="4"/>
      <c r="E429" s="3"/>
      <c r="F429" s="1"/>
      <c r="G429" s="1"/>
      <c r="H429" s="1"/>
      <c r="I429" s="1"/>
      <c r="J429" s="1"/>
      <c r="K429" s="1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1"/>
      <c r="X429" s="1"/>
      <c r="Y429" s="1"/>
      <c r="Z429" s="1"/>
    </row>
    <row r="430" spans="1:26" ht="15.75" customHeight="1" x14ac:dyDescent="0.25">
      <c r="A430" s="382"/>
      <c r="B430" s="2"/>
      <c r="C430" s="1"/>
      <c r="D430" s="4"/>
      <c r="E430" s="3"/>
      <c r="F430" s="1"/>
      <c r="G430" s="1"/>
      <c r="H430" s="1"/>
      <c r="I430" s="1"/>
      <c r="J430" s="1"/>
      <c r="K430" s="1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1"/>
      <c r="X430" s="1"/>
      <c r="Y430" s="1"/>
      <c r="Z430" s="1"/>
    </row>
    <row r="431" spans="1:26" ht="15.75" customHeight="1" x14ac:dyDescent="0.25">
      <c r="A431" s="382"/>
      <c r="B431" s="2"/>
      <c r="C431" s="1"/>
      <c r="D431" s="4"/>
      <c r="E431" s="3"/>
      <c r="F431" s="1"/>
      <c r="G431" s="1"/>
      <c r="H431" s="1"/>
      <c r="I431" s="1"/>
      <c r="J431" s="1"/>
      <c r="K431" s="1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1"/>
      <c r="X431" s="1"/>
      <c r="Y431" s="1"/>
      <c r="Z431" s="1"/>
    </row>
    <row r="432" spans="1:26" ht="15.75" customHeight="1" x14ac:dyDescent="0.25">
      <c r="A432" s="382"/>
      <c r="B432" s="2"/>
      <c r="C432" s="1"/>
      <c r="D432" s="4"/>
      <c r="E432" s="3"/>
      <c r="F432" s="1"/>
      <c r="G432" s="1"/>
      <c r="H432" s="1"/>
      <c r="I432" s="1"/>
      <c r="J432" s="1"/>
      <c r="K432" s="1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1"/>
      <c r="X432" s="1"/>
      <c r="Y432" s="1"/>
      <c r="Z432" s="1"/>
    </row>
    <row r="433" spans="1:26" ht="15.75" customHeight="1" x14ac:dyDescent="0.25">
      <c r="A433" s="382"/>
      <c r="B433" s="2"/>
      <c r="C433" s="1"/>
      <c r="D433" s="4"/>
      <c r="E433" s="3"/>
      <c r="F433" s="1"/>
      <c r="G433" s="1"/>
      <c r="H433" s="1"/>
      <c r="I433" s="1"/>
      <c r="J433" s="1"/>
      <c r="K433" s="1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1"/>
      <c r="X433" s="1"/>
      <c r="Y433" s="1"/>
      <c r="Z433" s="1"/>
    </row>
    <row r="434" spans="1:26" ht="15.75" customHeight="1" x14ac:dyDescent="0.25">
      <c r="A434" s="382"/>
      <c r="B434" s="2"/>
      <c r="C434" s="1"/>
      <c r="D434" s="4"/>
      <c r="E434" s="3"/>
      <c r="F434" s="1"/>
      <c r="G434" s="1"/>
      <c r="H434" s="1"/>
      <c r="I434" s="1"/>
      <c r="J434" s="1"/>
      <c r="K434" s="1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1"/>
      <c r="X434" s="1"/>
      <c r="Y434" s="1"/>
      <c r="Z434" s="1"/>
    </row>
    <row r="435" spans="1:26" ht="15.75" customHeight="1" x14ac:dyDescent="0.25">
      <c r="A435" s="382"/>
      <c r="B435" s="2"/>
      <c r="C435" s="1"/>
      <c r="D435" s="4"/>
      <c r="E435" s="3"/>
      <c r="F435" s="1"/>
      <c r="G435" s="1"/>
      <c r="H435" s="1"/>
      <c r="I435" s="1"/>
      <c r="J435" s="1"/>
      <c r="K435" s="1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1"/>
      <c r="X435" s="1"/>
      <c r="Y435" s="1"/>
      <c r="Z435" s="1"/>
    </row>
    <row r="436" spans="1:26" ht="15.75" customHeight="1" x14ac:dyDescent="0.25">
      <c r="A436" s="382"/>
      <c r="B436" s="2"/>
      <c r="C436" s="1"/>
      <c r="D436" s="4"/>
      <c r="E436" s="3"/>
      <c r="F436" s="1"/>
      <c r="G436" s="1"/>
      <c r="H436" s="1"/>
      <c r="I436" s="1"/>
      <c r="J436" s="1"/>
      <c r="K436" s="1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1"/>
      <c r="X436" s="1"/>
      <c r="Y436" s="1"/>
      <c r="Z436" s="1"/>
    </row>
    <row r="437" spans="1:26" ht="15.75" customHeight="1" x14ac:dyDescent="0.25">
      <c r="A437" s="382"/>
      <c r="B437" s="2"/>
      <c r="C437" s="1"/>
      <c r="D437" s="4"/>
      <c r="E437" s="3"/>
      <c r="F437" s="1"/>
      <c r="G437" s="1"/>
      <c r="H437" s="1"/>
      <c r="I437" s="1"/>
      <c r="J437" s="1"/>
      <c r="K437" s="1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1"/>
      <c r="X437" s="1"/>
      <c r="Y437" s="1"/>
      <c r="Z437" s="1"/>
    </row>
    <row r="438" spans="1:26" ht="15.75" customHeight="1" x14ac:dyDescent="0.25">
      <c r="A438" s="382"/>
      <c r="B438" s="2"/>
      <c r="C438" s="1"/>
      <c r="D438" s="4"/>
      <c r="E438" s="3"/>
      <c r="F438" s="1"/>
      <c r="G438" s="1"/>
      <c r="H438" s="1"/>
      <c r="I438" s="1"/>
      <c r="J438" s="1"/>
      <c r="K438" s="1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1"/>
      <c r="X438" s="1"/>
      <c r="Y438" s="1"/>
      <c r="Z438" s="1"/>
    </row>
    <row r="439" spans="1:26" ht="15.75" customHeight="1" x14ac:dyDescent="0.25">
      <c r="A439" s="382"/>
      <c r="B439" s="2"/>
      <c r="C439" s="1"/>
      <c r="D439" s="4"/>
      <c r="E439" s="3"/>
      <c r="F439" s="1"/>
      <c r="G439" s="1"/>
      <c r="H439" s="1"/>
      <c r="I439" s="1"/>
      <c r="J439" s="1"/>
      <c r="K439" s="1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1"/>
      <c r="X439" s="1"/>
      <c r="Y439" s="1"/>
      <c r="Z439" s="1"/>
    </row>
    <row r="440" spans="1:26" ht="15.75" customHeight="1" x14ac:dyDescent="0.25">
      <c r="A440" s="382"/>
      <c r="B440" s="2"/>
      <c r="C440" s="1"/>
      <c r="D440" s="4"/>
      <c r="E440" s="3"/>
      <c r="F440" s="1"/>
      <c r="G440" s="1"/>
      <c r="H440" s="1"/>
      <c r="I440" s="1"/>
      <c r="J440" s="1"/>
      <c r="K440" s="1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1"/>
      <c r="X440" s="1"/>
      <c r="Y440" s="1"/>
      <c r="Z440" s="1"/>
    </row>
    <row r="441" spans="1:26" ht="15.75" customHeight="1" x14ac:dyDescent="0.25">
      <c r="A441" s="382"/>
      <c r="B441" s="2"/>
      <c r="C441" s="1"/>
      <c r="D441" s="4"/>
      <c r="E441" s="3"/>
      <c r="F441" s="1"/>
      <c r="G441" s="1"/>
      <c r="H441" s="1"/>
      <c r="I441" s="1"/>
      <c r="J441" s="1"/>
      <c r="K441" s="1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1"/>
      <c r="X441" s="1"/>
      <c r="Y441" s="1"/>
      <c r="Z441" s="1"/>
    </row>
    <row r="442" spans="1:26" ht="15.75" customHeight="1" x14ac:dyDescent="0.25">
      <c r="A442" s="382"/>
      <c r="B442" s="2"/>
      <c r="C442" s="1"/>
      <c r="D442" s="4"/>
      <c r="E442" s="3"/>
      <c r="F442" s="1"/>
      <c r="G442" s="1"/>
      <c r="H442" s="1"/>
      <c r="I442" s="1"/>
      <c r="J442" s="1"/>
      <c r="K442" s="1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1"/>
      <c r="X442" s="1"/>
      <c r="Y442" s="1"/>
      <c r="Z442" s="1"/>
    </row>
    <row r="443" spans="1:26" ht="15.75" customHeight="1" x14ac:dyDescent="0.25">
      <c r="A443" s="382"/>
      <c r="B443" s="2"/>
      <c r="C443" s="1"/>
      <c r="D443" s="4"/>
      <c r="E443" s="3"/>
      <c r="F443" s="1"/>
      <c r="G443" s="1"/>
      <c r="H443" s="1"/>
      <c r="I443" s="1"/>
      <c r="J443" s="1"/>
      <c r="K443" s="1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1"/>
      <c r="X443" s="1"/>
      <c r="Y443" s="1"/>
      <c r="Z443" s="1"/>
    </row>
    <row r="444" spans="1:26" ht="15.75" customHeight="1" x14ac:dyDescent="0.25">
      <c r="A444" s="382"/>
      <c r="B444" s="2"/>
      <c r="C444" s="1"/>
      <c r="D444" s="4"/>
      <c r="E444" s="3"/>
      <c r="F444" s="1"/>
      <c r="G444" s="1"/>
      <c r="H444" s="1"/>
      <c r="I444" s="1"/>
      <c r="J444" s="1"/>
      <c r="K444" s="1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1"/>
      <c r="X444" s="1"/>
      <c r="Y444" s="1"/>
      <c r="Z444" s="1"/>
    </row>
    <row r="445" spans="1:26" ht="15.75" customHeight="1" x14ac:dyDescent="0.25">
      <c r="A445" s="382"/>
      <c r="B445" s="2"/>
      <c r="C445" s="1"/>
      <c r="D445" s="4"/>
      <c r="E445" s="3"/>
      <c r="F445" s="1"/>
      <c r="G445" s="1"/>
      <c r="H445" s="1"/>
      <c r="I445" s="1"/>
      <c r="J445" s="1"/>
      <c r="K445" s="1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1"/>
      <c r="X445" s="1"/>
      <c r="Y445" s="1"/>
      <c r="Z445" s="1"/>
    </row>
    <row r="446" spans="1:26" ht="15.75" customHeight="1" x14ac:dyDescent="0.25">
      <c r="A446" s="382"/>
      <c r="B446" s="2"/>
      <c r="C446" s="1"/>
      <c r="D446" s="4"/>
      <c r="E446" s="3"/>
      <c r="F446" s="1"/>
      <c r="G446" s="1"/>
      <c r="H446" s="1"/>
      <c r="I446" s="1"/>
      <c r="J446" s="1"/>
      <c r="K446" s="1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1"/>
      <c r="X446" s="1"/>
      <c r="Y446" s="1"/>
      <c r="Z446" s="1"/>
    </row>
    <row r="447" spans="1:26" ht="15.75" customHeight="1" x14ac:dyDescent="0.25">
      <c r="A447" s="382"/>
      <c r="B447" s="2"/>
      <c r="C447" s="1"/>
      <c r="D447" s="4"/>
      <c r="E447" s="3"/>
      <c r="F447" s="1"/>
      <c r="G447" s="1"/>
      <c r="H447" s="1"/>
      <c r="I447" s="1"/>
      <c r="J447" s="1"/>
      <c r="K447" s="1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1"/>
      <c r="X447" s="1"/>
      <c r="Y447" s="1"/>
      <c r="Z447" s="1"/>
    </row>
    <row r="448" spans="1:26" ht="15.75" customHeight="1" x14ac:dyDescent="0.25">
      <c r="A448" s="382"/>
      <c r="B448" s="2"/>
      <c r="C448" s="1"/>
      <c r="D448" s="4"/>
      <c r="E448" s="3"/>
      <c r="F448" s="1"/>
      <c r="G448" s="1"/>
      <c r="H448" s="1"/>
      <c r="I448" s="1"/>
      <c r="J448" s="1"/>
      <c r="K448" s="1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1"/>
      <c r="X448" s="1"/>
      <c r="Y448" s="1"/>
      <c r="Z448" s="1"/>
    </row>
    <row r="449" spans="1:26" ht="15.75" customHeight="1" x14ac:dyDescent="0.25">
      <c r="A449" s="382"/>
      <c r="B449" s="2"/>
      <c r="C449" s="1"/>
      <c r="D449" s="4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382"/>
      <c r="B450" s="2"/>
      <c r="C450" s="1"/>
      <c r="D450" s="4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382"/>
      <c r="B451" s="2"/>
      <c r="C451" s="1"/>
      <c r="D451" s="4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382"/>
      <c r="B452" s="2"/>
      <c r="C452" s="1"/>
      <c r="D452" s="4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382"/>
      <c r="B453" s="2"/>
      <c r="C453" s="1"/>
      <c r="D453" s="4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382"/>
      <c r="B454" s="2"/>
      <c r="C454" s="1"/>
      <c r="D454" s="4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382"/>
      <c r="B455" s="2"/>
      <c r="C455" s="1"/>
      <c r="D455" s="4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382"/>
      <c r="B456" s="2"/>
      <c r="C456" s="1"/>
      <c r="D456" s="4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382"/>
      <c r="B457" s="2"/>
      <c r="C457" s="1"/>
      <c r="D457" s="4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382"/>
      <c r="B458" s="2"/>
      <c r="C458" s="1"/>
      <c r="D458" s="4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382"/>
      <c r="B459" s="2"/>
      <c r="C459" s="1"/>
      <c r="D459" s="4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382"/>
      <c r="B460" s="2"/>
      <c r="C460" s="1"/>
      <c r="D460" s="4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382"/>
      <c r="B461" s="2"/>
      <c r="C461" s="1"/>
      <c r="D461" s="4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382"/>
      <c r="B462" s="2"/>
      <c r="C462" s="1"/>
      <c r="D462" s="4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382"/>
      <c r="B463" s="2"/>
      <c r="C463" s="1"/>
      <c r="D463" s="4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382"/>
      <c r="B464" s="2"/>
      <c r="C464" s="1"/>
      <c r="D464" s="4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382"/>
      <c r="B465" s="2"/>
      <c r="C465" s="1"/>
      <c r="D465" s="4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382"/>
      <c r="B466" s="2"/>
      <c r="C466" s="1"/>
      <c r="D466" s="4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382"/>
      <c r="B467" s="2"/>
      <c r="C467" s="1"/>
      <c r="D467" s="4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382"/>
      <c r="B468" s="2"/>
      <c r="C468" s="1"/>
      <c r="D468" s="4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382"/>
      <c r="B469" s="2"/>
      <c r="C469" s="1"/>
      <c r="D469" s="4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382"/>
      <c r="B470" s="2"/>
      <c r="C470" s="1"/>
      <c r="D470" s="4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382"/>
      <c r="B471" s="2"/>
      <c r="C471" s="1"/>
      <c r="D471" s="4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382"/>
      <c r="B472" s="2"/>
      <c r="C472" s="1"/>
      <c r="D472" s="4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382"/>
      <c r="B473" s="2"/>
      <c r="C473" s="1"/>
      <c r="D473" s="4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382"/>
      <c r="B474" s="2"/>
      <c r="C474" s="1"/>
      <c r="D474" s="4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382"/>
      <c r="B475" s="2"/>
      <c r="C475" s="1"/>
      <c r="D475" s="4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382"/>
      <c r="B476" s="2"/>
      <c r="C476" s="1"/>
      <c r="D476" s="4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382"/>
      <c r="B477" s="2"/>
      <c r="C477" s="1"/>
      <c r="D477" s="4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382"/>
      <c r="B478" s="2"/>
      <c r="C478" s="1"/>
      <c r="D478" s="4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382"/>
      <c r="B479" s="2"/>
      <c r="C479" s="1"/>
      <c r="D479" s="4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382"/>
      <c r="B480" s="2"/>
      <c r="C480" s="1"/>
      <c r="D480" s="4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382"/>
      <c r="B481" s="2"/>
      <c r="C481" s="1"/>
      <c r="D481" s="4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382"/>
      <c r="B482" s="2"/>
      <c r="C482" s="1"/>
      <c r="D482" s="4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382"/>
      <c r="B483" s="2"/>
      <c r="C483" s="1"/>
      <c r="D483" s="4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382"/>
      <c r="B484" s="2"/>
      <c r="C484" s="1"/>
      <c r="D484" s="4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382"/>
      <c r="B485" s="2"/>
      <c r="C485" s="1"/>
      <c r="D485" s="4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382"/>
      <c r="B486" s="2"/>
      <c r="C486" s="1"/>
      <c r="D486" s="4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382"/>
      <c r="B487" s="2"/>
      <c r="C487" s="1"/>
      <c r="D487" s="4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382"/>
      <c r="B488" s="2"/>
      <c r="C488" s="1"/>
      <c r="D488" s="4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382"/>
      <c r="B489" s="2"/>
      <c r="C489" s="1"/>
      <c r="D489" s="4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382"/>
      <c r="B490" s="2"/>
      <c r="C490" s="1"/>
      <c r="D490" s="4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382"/>
      <c r="B491" s="2"/>
      <c r="C491" s="1"/>
      <c r="D491" s="4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382"/>
      <c r="B492" s="2"/>
      <c r="C492" s="1"/>
      <c r="D492" s="4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382"/>
      <c r="B493" s="2"/>
      <c r="C493" s="1"/>
      <c r="D493" s="4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382"/>
      <c r="B494" s="2"/>
      <c r="C494" s="1"/>
      <c r="D494" s="4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382"/>
      <c r="B495" s="2"/>
      <c r="C495" s="1"/>
      <c r="D495" s="4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382"/>
      <c r="B496" s="2"/>
      <c r="C496" s="1"/>
      <c r="D496" s="4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382"/>
      <c r="B497" s="2"/>
      <c r="C497" s="1"/>
      <c r="D497" s="4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382"/>
      <c r="B498" s="2"/>
      <c r="C498" s="1"/>
      <c r="D498" s="4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382"/>
      <c r="B499" s="2"/>
      <c r="C499" s="1"/>
      <c r="D499" s="4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382"/>
      <c r="B500" s="2"/>
      <c r="C500" s="1"/>
      <c r="D500" s="4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382"/>
      <c r="B501" s="2"/>
      <c r="C501" s="1"/>
      <c r="D501" s="4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382"/>
      <c r="B502" s="2"/>
      <c r="C502" s="1"/>
      <c r="D502" s="4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382"/>
      <c r="B503" s="2"/>
      <c r="C503" s="1"/>
      <c r="D503" s="4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382"/>
      <c r="B504" s="2"/>
      <c r="C504" s="1"/>
      <c r="D504" s="4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382"/>
      <c r="B505" s="2"/>
      <c r="C505" s="1"/>
      <c r="D505" s="4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382"/>
      <c r="B506" s="2"/>
      <c r="C506" s="1"/>
      <c r="D506" s="4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382"/>
      <c r="B507" s="2"/>
      <c r="C507" s="1"/>
      <c r="D507" s="4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382"/>
      <c r="B508" s="2"/>
      <c r="C508" s="1"/>
      <c r="D508" s="4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382"/>
      <c r="B509" s="2"/>
      <c r="C509" s="1"/>
      <c r="D509" s="4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382"/>
      <c r="B510" s="2"/>
      <c r="C510" s="1"/>
      <c r="D510" s="4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382"/>
      <c r="B511" s="2"/>
      <c r="C511" s="1"/>
      <c r="D511" s="4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382"/>
      <c r="B512" s="2"/>
      <c r="C512" s="1"/>
      <c r="D512" s="4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382"/>
      <c r="B513" s="2"/>
      <c r="C513" s="1"/>
      <c r="D513" s="4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382"/>
      <c r="B514" s="2"/>
      <c r="C514" s="1"/>
      <c r="D514" s="4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382"/>
      <c r="B515" s="2"/>
      <c r="C515" s="1"/>
      <c r="D515" s="4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382"/>
      <c r="B516" s="2"/>
      <c r="C516" s="1"/>
      <c r="D516" s="4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382"/>
      <c r="B517" s="2"/>
      <c r="C517" s="1"/>
      <c r="D517" s="4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382"/>
      <c r="B518" s="2"/>
      <c r="C518" s="1"/>
      <c r="D518" s="4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382"/>
      <c r="B519" s="2"/>
      <c r="C519" s="1"/>
      <c r="D519" s="4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382"/>
      <c r="B520" s="2"/>
      <c r="C520" s="1"/>
      <c r="D520" s="4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382"/>
      <c r="B521" s="2"/>
      <c r="C521" s="1"/>
      <c r="D521" s="4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382"/>
      <c r="B522" s="2"/>
      <c r="C522" s="1"/>
      <c r="D522" s="4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382"/>
      <c r="B523" s="2"/>
      <c r="C523" s="1"/>
      <c r="D523" s="4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382"/>
      <c r="B524" s="2"/>
      <c r="C524" s="1"/>
      <c r="D524" s="4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382"/>
      <c r="B525" s="2"/>
      <c r="C525" s="1"/>
      <c r="D525" s="4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382"/>
      <c r="B526" s="2"/>
      <c r="C526" s="1"/>
      <c r="D526" s="4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382"/>
      <c r="B527" s="2"/>
      <c r="C527" s="1"/>
      <c r="D527" s="4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382"/>
      <c r="B528" s="2"/>
      <c r="C528" s="1"/>
      <c r="D528" s="4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382"/>
      <c r="B529" s="2"/>
      <c r="C529" s="1"/>
      <c r="D529" s="4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382"/>
      <c r="B530" s="2"/>
      <c r="C530" s="1"/>
      <c r="D530" s="4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382"/>
      <c r="B531" s="2"/>
      <c r="C531" s="1"/>
      <c r="D531" s="4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382"/>
      <c r="B532" s="2"/>
      <c r="C532" s="1"/>
      <c r="D532" s="4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382"/>
      <c r="B533" s="2"/>
      <c r="C533" s="1"/>
      <c r="D533" s="4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382"/>
      <c r="B534" s="2"/>
      <c r="C534" s="1"/>
      <c r="D534" s="4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382"/>
      <c r="B535" s="2"/>
      <c r="C535" s="1"/>
      <c r="D535" s="4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382"/>
      <c r="B536" s="2"/>
      <c r="C536" s="1"/>
      <c r="D536" s="4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382"/>
      <c r="B537" s="2"/>
      <c r="C537" s="1"/>
      <c r="D537" s="4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382"/>
      <c r="B538" s="2"/>
      <c r="C538" s="1"/>
      <c r="D538" s="4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382"/>
      <c r="B539" s="2"/>
      <c r="C539" s="1"/>
      <c r="D539" s="4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382"/>
      <c r="B540" s="2"/>
      <c r="C540" s="1"/>
      <c r="D540" s="4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382"/>
      <c r="B541" s="2"/>
      <c r="C541" s="1"/>
      <c r="D541" s="4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382"/>
      <c r="B542" s="2"/>
      <c r="C542" s="1"/>
      <c r="D542" s="4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382"/>
      <c r="B543" s="2"/>
      <c r="C543" s="1"/>
      <c r="D543" s="4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382"/>
      <c r="B544" s="2"/>
      <c r="C544" s="1"/>
      <c r="D544" s="4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382"/>
      <c r="B545" s="2"/>
      <c r="C545" s="1"/>
      <c r="D545" s="4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382"/>
      <c r="B546" s="2"/>
      <c r="C546" s="1"/>
      <c r="D546" s="4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382"/>
      <c r="B547" s="2"/>
      <c r="C547" s="1"/>
      <c r="D547" s="4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382"/>
      <c r="B548" s="2"/>
      <c r="C548" s="1"/>
      <c r="D548" s="4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382"/>
      <c r="B549" s="2"/>
      <c r="C549" s="1"/>
      <c r="D549" s="4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382"/>
      <c r="B550" s="2"/>
      <c r="C550" s="1"/>
      <c r="D550" s="4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382"/>
      <c r="B551" s="2"/>
      <c r="C551" s="1"/>
      <c r="D551" s="4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382"/>
      <c r="B552" s="2"/>
      <c r="C552" s="1"/>
      <c r="D552" s="4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382"/>
      <c r="B553" s="2"/>
      <c r="C553" s="1"/>
      <c r="D553" s="4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382"/>
      <c r="B554" s="2"/>
      <c r="C554" s="1"/>
      <c r="D554" s="4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382"/>
      <c r="B555" s="2"/>
      <c r="C555" s="1"/>
      <c r="D555" s="4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382"/>
      <c r="B556" s="2"/>
      <c r="C556" s="1"/>
      <c r="D556" s="4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382"/>
      <c r="B557" s="2"/>
      <c r="C557" s="1"/>
      <c r="D557" s="4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382"/>
      <c r="B558" s="2"/>
      <c r="C558" s="1"/>
      <c r="D558" s="4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382"/>
      <c r="B559" s="2"/>
      <c r="C559" s="1"/>
      <c r="D559" s="4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382"/>
      <c r="B560" s="2"/>
      <c r="C560" s="1"/>
      <c r="D560" s="4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382"/>
      <c r="B561" s="2"/>
      <c r="C561" s="1"/>
      <c r="D561" s="4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382"/>
      <c r="B562" s="2"/>
      <c r="C562" s="1"/>
      <c r="D562" s="4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382"/>
      <c r="B563" s="2"/>
      <c r="C563" s="1"/>
      <c r="D563" s="4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382"/>
      <c r="B564" s="2"/>
      <c r="C564" s="1"/>
      <c r="D564" s="4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382"/>
      <c r="B565" s="2"/>
      <c r="C565" s="1"/>
      <c r="D565" s="4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382"/>
      <c r="B566" s="2"/>
      <c r="C566" s="1"/>
      <c r="D566" s="4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382"/>
      <c r="B567" s="2"/>
      <c r="C567" s="1"/>
      <c r="D567" s="4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382"/>
      <c r="B568" s="2"/>
      <c r="C568" s="1"/>
      <c r="D568" s="4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382"/>
      <c r="B569" s="2"/>
      <c r="C569" s="1"/>
      <c r="D569" s="4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382"/>
      <c r="B570" s="2"/>
      <c r="C570" s="1"/>
      <c r="D570" s="4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382"/>
      <c r="B571" s="2"/>
      <c r="C571" s="1"/>
      <c r="D571" s="4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382"/>
      <c r="B572" s="2"/>
      <c r="C572" s="1"/>
      <c r="D572" s="4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382"/>
      <c r="B573" s="2"/>
      <c r="C573" s="1"/>
      <c r="D573" s="4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382"/>
      <c r="B574" s="2"/>
      <c r="C574" s="1"/>
      <c r="D574" s="4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382"/>
      <c r="B575" s="2"/>
      <c r="C575" s="1"/>
      <c r="D575" s="4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382"/>
      <c r="B576" s="2"/>
      <c r="C576" s="1"/>
      <c r="D576" s="4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382"/>
      <c r="B577" s="2"/>
      <c r="C577" s="1"/>
      <c r="D577" s="4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382"/>
      <c r="B578" s="2"/>
      <c r="C578" s="1"/>
      <c r="D578" s="4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382"/>
      <c r="B579" s="2"/>
      <c r="C579" s="1"/>
      <c r="D579" s="4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382"/>
      <c r="B580" s="2"/>
      <c r="C580" s="1"/>
      <c r="D580" s="4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382"/>
      <c r="B581" s="2"/>
      <c r="C581" s="1"/>
      <c r="D581" s="4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382"/>
      <c r="B582" s="2"/>
      <c r="C582" s="1"/>
      <c r="D582" s="4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382"/>
      <c r="B583" s="2"/>
      <c r="C583" s="1"/>
      <c r="D583" s="4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382"/>
      <c r="B584" s="2"/>
      <c r="C584" s="1"/>
      <c r="D584" s="4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382"/>
      <c r="B585" s="2"/>
      <c r="C585" s="1"/>
      <c r="D585" s="4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382"/>
      <c r="B586" s="2"/>
      <c r="C586" s="1"/>
      <c r="D586" s="4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382"/>
      <c r="B587" s="2"/>
      <c r="C587" s="1"/>
      <c r="D587" s="4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382"/>
      <c r="B588" s="2"/>
      <c r="C588" s="1"/>
      <c r="D588" s="4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382"/>
      <c r="B589" s="2"/>
      <c r="C589" s="1"/>
      <c r="D589" s="4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382"/>
      <c r="B590" s="2"/>
      <c r="C590" s="1"/>
      <c r="D590" s="4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382"/>
      <c r="B591" s="2"/>
      <c r="C591" s="1"/>
      <c r="D591" s="4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382"/>
      <c r="B592" s="2"/>
      <c r="C592" s="1"/>
      <c r="D592" s="4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382"/>
      <c r="B593" s="2"/>
      <c r="C593" s="1"/>
      <c r="D593" s="4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382"/>
      <c r="B594" s="2"/>
      <c r="C594" s="1"/>
      <c r="D594" s="4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382"/>
      <c r="B595" s="2"/>
      <c r="C595" s="1"/>
      <c r="D595" s="4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382"/>
      <c r="B596" s="2"/>
      <c r="C596" s="1"/>
      <c r="D596" s="4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382"/>
      <c r="B597" s="2"/>
      <c r="C597" s="1"/>
      <c r="D597" s="4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382"/>
      <c r="B598" s="2"/>
      <c r="C598" s="1"/>
      <c r="D598" s="4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382"/>
      <c r="B599" s="2"/>
      <c r="C599" s="1"/>
      <c r="D599" s="4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382"/>
      <c r="B600" s="2"/>
      <c r="C600" s="1"/>
      <c r="D600" s="4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382"/>
      <c r="B601" s="2"/>
      <c r="C601" s="1"/>
      <c r="D601" s="4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382"/>
      <c r="B602" s="2"/>
      <c r="C602" s="1"/>
      <c r="D602" s="4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382"/>
      <c r="B603" s="2"/>
      <c r="C603" s="1"/>
      <c r="D603" s="4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382"/>
      <c r="B604" s="2"/>
      <c r="C604" s="1"/>
      <c r="D604" s="4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382"/>
      <c r="B605" s="2"/>
      <c r="C605" s="1"/>
      <c r="D605" s="4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382"/>
      <c r="B606" s="2"/>
      <c r="C606" s="1"/>
      <c r="D606" s="4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382"/>
      <c r="B607" s="2"/>
      <c r="C607" s="1"/>
      <c r="D607" s="4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382"/>
      <c r="B608" s="2"/>
      <c r="C608" s="1"/>
      <c r="D608" s="4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382"/>
      <c r="B609" s="2"/>
      <c r="C609" s="1"/>
      <c r="D609" s="4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382"/>
      <c r="B610" s="2"/>
      <c r="C610" s="1"/>
      <c r="D610" s="4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382"/>
      <c r="B611" s="2"/>
      <c r="C611" s="1"/>
      <c r="D611" s="4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382"/>
      <c r="B612" s="2"/>
      <c r="C612" s="1"/>
      <c r="D612" s="4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382"/>
      <c r="B613" s="2"/>
      <c r="C613" s="1"/>
      <c r="D613" s="4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382"/>
      <c r="B614" s="2"/>
      <c r="C614" s="1"/>
      <c r="D614" s="4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382"/>
      <c r="B615" s="2"/>
      <c r="C615" s="1"/>
      <c r="D615" s="4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382"/>
      <c r="B616" s="2"/>
      <c r="C616" s="1"/>
      <c r="D616" s="4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382"/>
      <c r="B617" s="2"/>
      <c r="C617" s="1"/>
      <c r="D617" s="4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382"/>
      <c r="B618" s="2"/>
      <c r="C618" s="1"/>
      <c r="D618" s="4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382"/>
      <c r="B619" s="2"/>
      <c r="C619" s="1"/>
      <c r="D619" s="4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382"/>
      <c r="B620" s="2"/>
      <c r="C620" s="1"/>
      <c r="D620" s="4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382"/>
      <c r="B621" s="2"/>
      <c r="C621" s="1"/>
      <c r="D621" s="4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382"/>
      <c r="B622" s="2"/>
      <c r="C622" s="1"/>
      <c r="D622" s="4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382"/>
      <c r="B623" s="2"/>
      <c r="C623" s="1"/>
      <c r="D623" s="4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382"/>
      <c r="B624" s="2"/>
      <c r="C624" s="1"/>
      <c r="D624" s="4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382"/>
      <c r="B625" s="2"/>
      <c r="C625" s="1"/>
      <c r="D625" s="4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382"/>
      <c r="B626" s="2"/>
      <c r="C626" s="1"/>
      <c r="D626" s="4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382"/>
      <c r="B627" s="2"/>
      <c r="C627" s="1"/>
      <c r="D627" s="4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382"/>
      <c r="B628" s="2"/>
      <c r="C628" s="1"/>
      <c r="D628" s="4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382"/>
      <c r="B629" s="2"/>
      <c r="C629" s="1"/>
      <c r="D629" s="4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382"/>
      <c r="B630" s="2"/>
      <c r="C630" s="1"/>
      <c r="D630" s="4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382"/>
      <c r="B631" s="2"/>
      <c r="C631" s="1"/>
      <c r="D631" s="4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382"/>
      <c r="B632" s="2"/>
      <c r="C632" s="1"/>
      <c r="D632" s="4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382"/>
      <c r="B633" s="2"/>
      <c r="C633" s="1"/>
      <c r="D633" s="4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382"/>
      <c r="B634" s="2"/>
      <c r="C634" s="1"/>
      <c r="D634" s="4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382"/>
      <c r="B635" s="2"/>
      <c r="C635" s="1"/>
      <c r="D635" s="4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382"/>
      <c r="B636" s="2"/>
      <c r="C636" s="1"/>
      <c r="D636" s="4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382"/>
      <c r="B637" s="2"/>
      <c r="C637" s="1"/>
      <c r="D637" s="4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382"/>
      <c r="B638" s="2"/>
      <c r="C638" s="1"/>
      <c r="D638" s="4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382"/>
      <c r="B639" s="2"/>
      <c r="C639" s="1"/>
      <c r="D639" s="4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382"/>
      <c r="B640" s="2"/>
      <c r="C640" s="1"/>
      <c r="D640" s="4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382"/>
      <c r="B641" s="2"/>
      <c r="C641" s="1"/>
      <c r="D641" s="4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382"/>
      <c r="B642" s="2"/>
      <c r="C642" s="1"/>
      <c r="D642" s="4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382"/>
      <c r="B643" s="2"/>
      <c r="C643" s="1"/>
      <c r="D643" s="4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382"/>
      <c r="B644" s="2"/>
      <c r="C644" s="1"/>
      <c r="D644" s="4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382"/>
      <c r="B645" s="2"/>
      <c r="C645" s="1"/>
      <c r="D645" s="4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382"/>
      <c r="B646" s="2"/>
      <c r="C646" s="1"/>
      <c r="D646" s="4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382"/>
      <c r="B647" s="2"/>
      <c r="C647" s="1"/>
      <c r="D647" s="4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382"/>
      <c r="B648" s="2"/>
      <c r="C648" s="1"/>
      <c r="D648" s="4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382"/>
      <c r="B649" s="2"/>
      <c r="C649" s="1"/>
      <c r="D649" s="4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382"/>
      <c r="B650" s="2"/>
      <c r="C650" s="1"/>
      <c r="D650" s="4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382"/>
      <c r="B651" s="2"/>
      <c r="C651" s="1"/>
      <c r="D651" s="4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382"/>
      <c r="B652" s="2"/>
      <c r="C652" s="1"/>
      <c r="D652" s="4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382"/>
      <c r="B653" s="2"/>
      <c r="C653" s="1"/>
      <c r="D653" s="4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382"/>
      <c r="B654" s="2"/>
      <c r="C654" s="1"/>
      <c r="D654" s="4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382"/>
      <c r="B655" s="2"/>
      <c r="C655" s="1"/>
      <c r="D655" s="4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382"/>
      <c r="B656" s="2"/>
      <c r="C656" s="1"/>
      <c r="D656" s="4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382"/>
      <c r="B657" s="2"/>
      <c r="C657" s="1"/>
      <c r="D657" s="4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382"/>
      <c r="B658" s="2"/>
      <c r="C658" s="1"/>
      <c r="D658" s="4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382"/>
      <c r="B659" s="2"/>
      <c r="C659" s="1"/>
      <c r="D659" s="4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382"/>
      <c r="B660" s="2"/>
      <c r="C660" s="1"/>
      <c r="D660" s="4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382"/>
      <c r="B661" s="2"/>
      <c r="C661" s="1"/>
      <c r="D661" s="4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382"/>
      <c r="B662" s="2"/>
      <c r="C662" s="1"/>
      <c r="D662" s="4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382"/>
      <c r="B663" s="2"/>
      <c r="C663" s="1"/>
      <c r="D663" s="4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382"/>
      <c r="B664" s="2"/>
      <c r="C664" s="1"/>
      <c r="D664" s="4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382"/>
      <c r="B665" s="2"/>
      <c r="C665" s="1"/>
      <c r="D665" s="4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382"/>
      <c r="B666" s="2"/>
      <c r="C666" s="1"/>
      <c r="D666" s="4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382"/>
      <c r="B667" s="2"/>
      <c r="C667" s="1"/>
      <c r="D667" s="4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382"/>
      <c r="B668" s="2"/>
      <c r="C668" s="1"/>
      <c r="D668" s="4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382"/>
      <c r="B669" s="2"/>
      <c r="C669" s="1"/>
      <c r="D669" s="4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382"/>
      <c r="B670" s="2"/>
      <c r="C670" s="1"/>
      <c r="D670" s="4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382"/>
      <c r="B671" s="2"/>
      <c r="C671" s="1"/>
      <c r="D671" s="4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382"/>
      <c r="B672" s="2"/>
      <c r="C672" s="1"/>
      <c r="D672" s="4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382"/>
      <c r="B673" s="2"/>
      <c r="C673" s="1"/>
      <c r="D673" s="4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382"/>
      <c r="B674" s="2"/>
      <c r="C674" s="1"/>
      <c r="D674" s="4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382"/>
      <c r="B675" s="2"/>
      <c r="C675" s="1"/>
      <c r="D675" s="4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382"/>
      <c r="B676" s="2"/>
      <c r="C676" s="1"/>
      <c r="D676" s="4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382"/>
      <c r="B677" s="2"/>
      <c r="C677" s="1"/>
      <c r="D677" s="4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382"/>
      <c r="B678" s="2"/>
      <c r="C678" s="1"/>
      <c r="D678" s="4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382"/>
      <c r="B679" s="2"/>
      <c r="C679" s="1"/>
      <c r="D679" s="4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382"/>
      <c r="B680" s="2"/>
      <c r="C680" s="1"/>
      <c r="D680" s="4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382"/>
      <c r="B681" s="2"/>
      <c r="C681" s="1"/>
      <c r="D681" s="4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382"/>
      <c r="B682" s="2"/>
      <c r="C682" s="1"/>
      <c r="D682" s="4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382"/>
      <c r="B683" s="2"/>
      <c r="C683" s="1"/>
      <c r="D683" s="4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382"/>
      <c r="B684" s="2"/>
      <c r="C684" s="1"/>
      <c r="D684" s="4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382"/>
      <c r="B685" s="2"/>
      <c r="C685" s="1"/>
      <c r="D685" s="4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382"/>
      <c r="B686" s="2"/>
      <c r="C686" s="1"/>
      <c r="D686" s="4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382"/>
      <c r="B687" s="2"/>
      <c r="C687" s="1"/>
      <c r="D687" s="4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382"/>
      <c r="B688" s="2"/>
      <c r="C688" s="1"/>
      <c r="D688" s="4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382"/>
      <c r="B689" s="2"/>
      <c r="C689" s="1"/>
      <c r="D689" s="4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382"/>
      <c r="B690" s="2"/>
      <c r="C690" s="1"/>
      <c r="D690" s="4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382"/>
      <c r="B691" s="2"/>
      <c r="C691" s="1"/>
      <c r="D691" s="4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382"/>
      <c r="B692" s="2"/>
      <c r="C692" s="1"/>
      <c r="D692" s="4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382"/>
      <c r="B693" s="2"/>
      <c r="C693" s="1"/>
      <c r="D693" s="4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382"/>
      <c r="B694" s="2"/>
      <c r="C694" s="1"/>
      <c r="D694" s="4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382"/>
      <c r="B695" s="2"/>
      <c r="C695" s="1"/>
      <c r="D695" s="4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382"/>
      <c r="B696" s="2"/>
      <c r="C696" s="1"/>
      <c r="D696" s="4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382"/>
      <c r="B697" s="2"/>
      <c r="C697" s="1"/>
      <c r="D697" s="4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382"/>
      <c r="B698" s="2"/>
      <c r="C698" s="1"/>
      <c r="D698" s="4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382"/>
      <c r="B699" s="2"/>
      <c r="C699" s="1"/>
      <c r="D699" s="4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382"/>
      <c r="B700" s="2"/>
      <c r="C700" s="1"/>
      <c r="D700" s="4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382"/>
      <c r="B701" s="2"/>
      <c r="C701" s="1"/>
      <c r="D701" s="4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382"/>
      <c r="B702" s="2"/>
      <c r="C702" s="1"/>
      <c r="D702" s="4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382"/>
      <c r="B703" s="2"/>
      <c r="C703" s="1"/>
      <c r="D703" s="4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382"/>
      <c r="B704" s="2"/>
      <c r="C704" s="1"/>
      <c r="D704" s="4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382"/>
      <c r="B705" s="2"/>
      <c r="C705" s="1"/>
      <c r="D705" s="4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382"/>
      <c r="B706" s="2"/>
      <c r="C706" s="1"/>
      <c r="D706" s="4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382"/>
      <c r="B707" s="2"/>
      <c r="C707" s="1"/>
      <c r="D707" s="4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382"/>
      <c r="B708" s="2"/>
      <c r="C708" s="1"/>
      <c r="D708" s="4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382"/>
      <c r="B709" s="2"/>
      <c r="C709" s="1"/>
      <c r="D709" s="4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382"/>
      <c r="B710" s="2"/>
      <c r="C710" s="1"/>
      <c r="D710" s="4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382"/>
      <c r="B711" s="2"/>
      <c r="C711" s="1"/>
      <c r="D711" s="4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382"/>
      <c r="B712" s="2"/>
      <c r="C712" s="1"/>
      <c r="D712" s="4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382"/>
      <c r="B713" s="2"/>
      <c r="C713" s="1"/>
      <c r="D713" s="4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382"/>
      <c r="B714" s="2"/>
      <c r="C714" s="1"/>
      <c r="D714" s="4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382"/>
      <c r="B715" s="2"/>
      <c r="C715" s="1"/>
      <c r="D715" s="4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382"/>
      <c r="B716" s="2"/>
      <c r="C716" s="1"/>
      <c r="D716" s="4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382"/>
      <c r="B717" s="2"/>
      <c r="C717" s="1"/>
      <c r="D717" s="4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382"/>
      <c r="B718" s="2"/>
      <c r="C718" s="1"/>
      <c r="D718" s="4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382"/>
      <c r="B719" s="2"/>
      <c r="C719" s="1"/>
      <c r="D719" s="4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382"/>
      <c r="B720" s="2"/>
      <c r="C720" s="1"/>
      <c r="D720" s="4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382"/>
      <c r="B721" s="2"/>
      <c r="C721" s="1"/>
      <c r="D721" s="4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382"/>
      <c r="B722" s="2"/>
      <c r="C722" s="1"/>
      <c r="D722" s="4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382"/>
      <c r="B723" s="2"/>
      <c r="C723" s="1"/>
      <c r="D723" s="4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382"/>
      <c r="B724" s="2"/>
      <c r="C724" s="1"/>
      <c r="D724" s="4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382"/>
      <c r="B725" s="2"/>
      <c r="C725" s="1"/>
      <c r="D725" s="4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382"/>
      <c r="B726" s="2"/>
      <c r="C726" s="1"/>
      <c r="D726" s="4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382"/>
      <c r="B727" s="2"/>
      <c r="C727" s="1"/>
      <c r="D727" s="4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382"/>
      <c r="B728" s="2"/>
      <c r="C728" s="1"/>
      <c r="D728" s="4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382"/>
      <c r="B729" s="2"/>
      <c r="C729" s="1"/>
      <c r="D729" s="4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382"/>
      <c r="B730" s="2"/>
      <c r="C730" s="1"/>
      <c r="D730" s="4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382"/>
      <c r="B731" s="2"/>
      <c r="C731" s="1"/>
      <c r="D731" s="4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382"/>
      <c r="B732" s="2"/>
      <c r="C732" s="1"/>
      <c r="D732" s="4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382"/>
      <c r="B733" s="2"/>
      <c r="C733" s="1"/>
      <c r="D733" s="4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382"/>
      <c r="B734" s="2"/>
      <c r="C734" s="1"/>
      <c r="D734" s="4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382"/>
      <c r="B735" s="2"/>
      <c r="C735" s="1"/>
      <c r="D735" s="4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382"/>
      <c r="B736" s="2"/>
      <c r="C736" s="1"/>
      <c r="D736" s="4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382"/>
      <c r="B737" s="2"/>
      <c r="C737" s="1"/>
      <c r="D737" s="4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382"/>
      <c r="B738" s="2"/>
      <c r="C738" s="1"/>
      <c r="D738" s="4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382"/>
      <c r="B739" s="2"/>
      <c r="C739" s="1"/>
      <c r="D739" s="4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382"/>
      <c r="B740" s="2"/>
      <c r="C740" s="1"/>
      <c r="D740" s="4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382"/>
      <c r="B741" s="2"/>
      <c r="C741" s="1"/>
      <c r="D741" s="4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382"/>
      <c r="B742" s="2"/>
      <c r="C742" s="1"/>
      <c r="D742" s="4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382"/>
      <c r="B743" s="2"/>
      <c r="C743" s="1"/>
      <c r="D743" s="4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382"/>
      <c r="B744" s="2"/>
      <c r="C744" s="1"/>
      <c r="D744" s="4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382"/>
      <c r="B745" s="2"/>
      <c r="C745" s="1"/>
      <c r="D745" s="4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382"/>
      <c r="B746" s="2"/>
      <c r="C746" s="1"/>
      <c r="D746" s="4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382"/>
      <c r="B747" s="2"/>
      <c r="C747" s="1"/>
      <c r="D747" s="4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382"/>
      <c r="B748" s="2"/>
      <c r="C748" s="1"/>
      <c r="D748" s="4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382"/>
      <c r="B749" s="2"/>
      <c r="C749" s="1"/>
      <c r="D749" s="4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382"/>
      <c r="B750" s="2"/>
      <c r="C750" s="1"/>
      <c r="D750" s="4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382"/>
      <c r="B751" s="2"/>
      <c r="C751" s="1"/>
      <c r="D751" s="4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382"/>
      <c r="B752" s="2"/>
      <c r="C752" s="1"/>
      <c r="D752" s="4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382"/>
      <c r="B753" s="2"/>
      <c r="C753" s="1"/>
      <c r="D753" s="4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382"/>
      <c r="B754" s="2"/>
      <c r="C754" s="1"/>
      <c r="D754" s="4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382"/>
      <c r="B755" s="2"/>
      <c r="C755" s="1"/>
      <c r="D755" s="4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382"/>
      <c r="B756" s="2"/>
      <c r="C756" s="1"/>
      <c r="D756" s="4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382"/>
      <c r="B757" s="2"/>
      <c r="C757" s="1"/>
      <c r="D757" s="4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382"/>
      <c r="B758" s="2"/>
      <c r="C758" s="1"/>
      <c r="D758" s="4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382"/>
      <c r="B759" s="2"/>
      <c r="C759" s="1"/>
      <c r="D759" s="4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382"/>
      <c r="B760" s="2"/>
      <c r="C760" s="1"/>
      <c r="D760" s="4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382"/>
      <c r="B761" s="2"/>
      <c r="C761" s="1"/>
      <c r="D761" s="4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382"/>
      <c r="B762" s="2"/>
      <c r="C762" s="1"/>
      <c r="D762" s="4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382"/>
      <c r="B763" s="2"/>
      <c r="C763" s="1"/>
      <c r="D763" s="4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382"/>
      <c r="B764" s="2"/>
      <c r="C764" s="1"/>
      <c r="D764" s="4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382"/>
      <c r="B765" s="2"/>
      <c r="C765" s="1"/>
      <c r="D765" s="4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382"/>
      <c r="B766" s="2"/>
      <c r="C766" s="1"/>
      <c r="D766" s="4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382"/>
      <c r="B767" s="2"/>
      <c r="C767" s="1"/>
      <c r="D767" s="4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382"/>
      <c r="B768" s="2"/>
      <c r="C768" s="1"/>
      <c r="D768" s="4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382"/>
      <c r="B769" s="2"/>
      <c r="C769" s="1"/>
      <c r="D769" s="4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382"/>
      <c r="B770" s="2"/>
      <c r="C770" s="1"/>
      <c r="D770" s="4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382"/>
      <c r="B771" s="2"/>
      <c r="C771" s="1"/>
      <c r="D771" s="4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382"/>
      <c r="B772" s="2"/>
      <c r="C772" s="1"/>
      <c r="D772" s="4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382"/>
      <c r="B773" s="2"/>
      <c r="C773" s="1"/>
      <c r="D773" s="4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382"/>
      <c r="B774" s="2"/>
      <c r="C774" s="1"/>
      <c r="D774" s="4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382"/>
      <c r="B775" s="2"/>
      <c r="C775" s="1"/>
      <c r="D775" s="4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382"/>
      <c r="B776" s="2"/>
      <c r="C776" s="1"/>
      <c r="D776" s="4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382"/>
      <c r="B777" s="2"/>
      <c r="C777" s="1"/>
      <c r="D777" s="4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382"/>
      <c r="B778" s="2"/>
      <c r="C778" s="1"/>
      <c r="D778" s="4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382"/>
      <c r="B779" s="2"/>
      <c r="C779" s="1"/>
      <c r="D779" s="4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382"/>
      <c r="B780" s="2"/>
      <c r="C780" s="1"/>
      <c r="D780" s="4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382"/>
      <c r="B781" s="2"/>
      <c r="C781" s="1"/>
      <c r="D781" s="4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382"/>
      <c r="B782" s="2"/>
      <c r="C782" s="1"/>
      <c r="D782" s="4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382"/>
      <c r="B783" s="2"/>
      <c r="C783" s="1"/>
      <c r="D783" s="4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382"/>
      <c r="B784" s="2"/>
      <c r="C784" s="1"/>
      <c r="D784" s="4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382"/>
      <c r="B785" s="2"/>
      <c r="C785" s="1"/>
      <c r="D785" s="4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382"/>
      <c r="B786" s="2"/>
      <c r="C786" s="1"/>
      <c r="D786" s="4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382"/>
      <c r="B787" s="2"/>
      <c r="C787" s="1"/>
      <c r="D787" s="4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382"/>
      <c r="B788" s="2"/>
      <c r="C788" s="1"/>
      <c r="D788" s="4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382"/>
      <c r="B789" s="2"/>
      <c r="C789" s="1"/>
      <c r="D789" s="4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382"/>
      <c r="B790" s="2"/>
      <c r="C790" s="1"/>
      <c r="D790" s="4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382"/>
      <c r="B791" s="2"/>
      <c r="C791" s="1"/>
      <c r="D791" s="4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382"/>
      <c r="B792" s="2"/>
      <c r="C792" s="1"/>
      <c r="D792" s="4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382"/>
      <c r="B793" s="2"/>
      <c r="C793" s="1"/>
      <c r="D793" s="4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382"/>
      <c r="B794" s="2"/>
      <c r="C794" s="1"/>
      <c r="D794" s="4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382"/>
      <c r="B795" s="2"/>
      <c r="C795" s="1"/>
      <c r="D795" s="4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382"/>
      <c r="B796" s="2"/>
      <c r="C796" s="1"/>
      <c r="D796" s="4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382"/>
      <c r="B797" s="2"/>
      <c r="C797" s="1"/>
      <c r="D797" s="4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382"/>
      <c r="B798" s="2"/>
      <c r="C798" s="1"/>
      <c r="D798" s="4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382"/>
      <c r="B799" s="2"/>
      <c r="C799" s="1"/>
      <c r="D799" s="4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382"/>
      <c r="B800" s="2"/>
      <c r="C800" s="1"/>
      <c r="D800" s="4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382"/>
      <c r="B801" s="2"/>
      <c r="C801" s="1"/>
      <c r="D801" s="4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382"/>
      <c r="B802" s="2"/>
      <c r="C802" s="1"/>
      <c r="D802" s="4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382"/>
      <c r="B803" s="2"/>
      <c r="C803" s="1"/>
      <c r="D803" s="4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382"/>
      <c r="B804" s="2"/>
      <c r="C804" s="1"/>
      <c r="D804" s="4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382"/>
      <c r="B805" s="2"/>
      <c r="C805" s="1"/>
      <c r="D805" s="4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382"/>
      <c r="B806" s="2"/>
      <c r="C806" s="1"/>
      <c r="D806" s="4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382"/>
      <c r="B807" s="2"/>
      <c r="C807" s="1"/>
      <c r="D807" s="4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382"/>
      <c r="B808" s="2"/>
      <c r="C808" s="1"/>
      <c r="D808" s="4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382"/>
      <c r="B809" s="2"/>
      <c r="C809" s="1"/>
      <c r="D809" s="4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382"/>
      <c r="B810" s="2"/>
      <c r="C810" s="1"/>
      <c r="D810" s="4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382"/>
      <c r="B811" s="2"/>
      <c r="C811" s="1"/>
      <c r="D811" s="4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382"/>
      <c r="B812" s="2"/>
      <c r="C812" s="1"/>
      <c r="D812" s="4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382"/>
      <c r="B813" s="2"/>
      <c r="C813" s="1"/>
      <c r="D813" s="4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382"/>
      <c r="B814" s="2"/>
      <c r="C814" s="1"/>
      <c r="D814" s="4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382"/>
      <c r="B815" s="2"/>
      <c r="C815" s="1"/>
      <c r="D815" s="4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382"/>
      <c r="B816" s="2"/>
      <c r="C816" s="1"/>
      <c r="D816" s="4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382"/>
      <c r="B817" s="2"/>
      <c r="C817" s="1"/>
      <c r="D817" s="4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382"/>
      <c r="B818" s="2"/>
      <c r="C818" s="1"/>
      <c r="D818" s="4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382"/>
      <c r="B819" s="2"/>
      <c r="C819" s="1"/>
      <c r="D819" s="4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382"/>
      <c r="B820" s="2"/>
      <c r="C820" s="1"/>
      <c r="D820" s="4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382"/>
      <c r="B821" s="2"/>
      <c r="C821" s="1"/>
      <c r="D821" s="4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382"/>
      <c r="B822" s="2"/>
      <c r="C822" s="1"/>
      <c r="D822" s="4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382"/>
      <c r="B823" s="2"/>
      <c r="C823" s="1"/>
      <c r="D823" s="4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382"/>
      <c r="B824" s="2"/>
      <c r="C824" s="1"/>
      <c r="D824" s="4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382"/>
      <c r="B825" s="2"/>
      <c r="C825" s="1"/>
      <c r="D825" s="4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382"/>
      <c r="B826" s="2"/>
      <c r="C826" s="1"/>
      <c r="D826" s="4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382"/>
      <c r="B827" s="2"/>
      <c r="C827" s="1"/>
      <c r="D827" s="4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382"/>
      <c r="B828" s="2"/>
      <c r="C828" s="1"/>
      <c r="D828" s="4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382"/>
      <c r="B829" s="2"/>
      <c r="C829" s="1"/>
      <c r="D829" s="4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382"/>
      <c r="B830" s="2"/>
      <c r="C830" s="1"/>
      <c r="D830" s="4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382"/>
      <c r="B831" s="2"/>
      <c r="C831" s="1"/>
      <c r="D831" s="4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382"/>
      <c r="B832" s="2"/>
      <c r="C832" s="1"/>
      <c r="D832" s="4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382"/>
      <c r="B833" s="2"/>
      <c r="C833" s="1"/>
      <c r="D833" s="4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382"/>
      <c r="B834" s="2"/>
      <c r="C834" s="1"/>
      <c r="D834" s="4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382"/>
      <c r="B835" s="2"/>
      <c r="C835" s="1"/>
      <c r="D835" s="4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382"/>
      <c r="B836" s="2"/>
      <c r="C836" s="1"/>
      <c r="D836" s="4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382"/>
      <c r="B837" s="2"/>
      <c r="C837" s="1"/>
      <c r="D837" s="4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382"/>
      <c r="B838" s="2"/>
      <c r="C838" s="1"/>
      <c r="D838" s="4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382"/>
      <c r="B839" s="2"/>
      <c r="C839" s="1"/>
      <c r="D839" s="4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382"/>
      <c r="B840" s="2"/>
      <c r="C840" s="1"/>
      <c r="D840" s="4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382"/>
      <c r="B841" s="2"/>
      <c r="C841" s="1"/>
      <c r="D841" s="4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382"/>
      <c r="B842" s="2"/>
      <c r="C842" s="1"/>
      <c r="D842" s="4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382"/>
      <c r="B843" s="2"/>
      <c r="C843" s="1"/>
      <c r="D843" s="4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382"/>
      <c r="B844" s="2"/>
      <c r="C844" s="1"/>
      <c r="D844" s="4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382"/>
      <c r="B845" s="2"/>
      <c r="C845" s="1"/>
      <c r="D845" s="4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382"/>
      <c r="B846" s="2"/>
      <c r="C846" s="1"/>
      <c r="D846" s="4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382"/>
      <c r="B847" s="2"/>
      <c r="C847" s="1"/>
      <c r="D847" s="4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382"/>
      <c r="B848" s="2"/>
      <c r="C848" s="1"/>
      <c r="D848" s="4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382"/>
      <c r="B849" s="2"/>
      <c r="C849" s="1"/>
      <c r="D849" s="4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382"/>
      <c r="B850" s="2"/>
      <c r="C850" s="1"/>
      <c r="D850" s="4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382"/>
      <c r="B851" s="2"/>
      <c r="C851" s="1"/>
      <c r="D851" s="4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382"/>
      <c r="B852" s="2"/>
      <c r="C852" s="1"/>
      <c r="D852" s="4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382"/>
      <c r="B853" s="2"/>
      <c r="C853" s="1"/>
      <c r="D853" s="4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382"/>
      <c r="B854" s="2"/>
      <c r="C854" s="1"/>
      <c r="D854" s="4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382"/>
      <c r="B855" s="2"/>
      <c r="C855" s="1"/>
      <c r="D855" s="4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382"/>
      <c r="B856" s="2"/>
      <c r="C856" s="1"/>
      <c r="D856" s="4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382"/>
      <c r="B857" s="2"/>
      <c r="C857" s="1"/>
      <c r="D857" s="4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382"/>
      <c r="B858" s="2"/>
      <c r="C858" s="1"/>
      <c r="D858" s="4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382"/>
      <c r="B859" s="2"/>
      <c r="C859" s="1"/>
      <c r="D859" s="4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382"/>
      <c r="B860" s="2"/>
      <c r="C860" s="1"/>
      <c r="D860" s="4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382"/>
      <c r="B861" s="2"/>
      <c r="C861" s="1"/>
      <c r="D861" s="4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382"/>
      <c r="B862" s="2"/>
      <c r="C862" s="1"/>
      <c r="D862" s="4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382"/>
      <c r="B863" s="2"/>
      <c r="C863" s="1"/>
      <c r="D863" s="4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382"/>
      <c r="B864" s="2"/>
      <c r="C864" s="1"/>
      <c r="D864" s="4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382"/>
      <c r="B865" s="2"/>
      <c r="C865" s="1"/>
      <c r="D865" s="4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382"/>
      <c r="B866" s="2"/>
      <c r="C866" s="1"/>
      <c r="D866" s="4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382"/>
      <c r="B867" s="2"/>
      <c r="C867" s="1"/>
      <c r="D867" s="4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382"/>
      <c r="B868" s="2"/>
      <c r="C868" s="1"/>
      <c r="D868" s="4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382"/>
      <c r="B869" s="2"/>
      <c r="C869" s="1"/>
      <c r="D869" s="4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382"/>
      <c r="B870" s="2"/>
      <c r="C870" s="1"/>
      <c r="D870" s="4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382"/>
      <c r="B871" s="2"/>
      <c r="C871" s="1"/>
      <c r="D871" s="4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382"/>
      <c r="B872" s="2"/>
      <c r="C872" s="1"/>
      <c r="D872" s="4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382"/>
      <c r="B873" s="2"/>
      <c r="C873" s="1"/>
      <c r="D873" s="4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382"/>
      <c r="B874" s="2"/>
      <c r="C874" s="1"/>
      <c r="D874" s="4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382"/>
      <c r="B875" s="2"/>
      <c r="C875" s="1"/>
      <c r="D875" s="4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382"/>
      <c r="B876" s="2"/>
      <c r="C876" s="1"/>
      <c r="D876" s="4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382"/>
      <c r="B877" s="2"/>
      <c r="C877" s="1"/>
      <c r="D877" s="4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382"/>
      <c r="B878" s="2"/>
      <c r="C878" s="1"/>
      <c r="D878" s="4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382"/>
      <c r="B879" s="2"/>
      <c r="C879" s="1"/>
      <c r="D879" s="4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382"/>
      <c r="B880" s="2"/>
      <c r="C880" s="1"/>
      <c r="D880" s="4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382"/>
      <c r="B881" s="2"/>
      <c r="C881" s="1"/>
      <c r="D881" s="4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382"/>
      <c r="B882" s="2"/>
      <c r="C882" s="1"/>
      <c r="D882" s="4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382"/>
      <c r="B883" s="2"/>
      <c r="C883" s="1"/>
      <c r="D883" s="4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382"/>
      <c r="B884" s="2"/>
      <c r="C884" s="1"/>
      <c r="D884" s="4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382"/>
      <c r="B885" s="2"/>
      <c r="C885" s="1"/>
      <c r="D885" s="4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382"/>
      <c r="B886" s="2"/>
      <c r="C886" s="1"/>
      <c r="D886" s="4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382"/>
      <c r="B887" s="2"/>
      <c r="C887" s="1"/>
      <c r="D887" s="4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382"/>
      <c r="B888" s="2"/>
      <c r="C888" s="1"/>
      <c r="D888" s="4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382"/>
      <c r="B889" s="2"/>
      <c r="C889" s="1"/>
      <c r="D889" s="4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382"/>
      <c r="B890" s="2"/>
      <c r="C890" s="1"/>
      <c r="D890" s="4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382"/>
      <c r="B891" s="2"/>
      <c r="C891" s="1"/>
      <c r="D891" s="4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382"/>
      <c r="B892" s="2"/>
      <c r="C892" s="1"/>
      <c r="D892" s="4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382"/>
      <c r="B893" s="2"/>
      <c r="C893" s="1"/>
      <c r="D893" s="4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382"/>
      <c r="B894" s="2"/>
      <c r="C894" s="1"/>
      <c r="D894" s="4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382"/>
      <c r="B895" s="2"/>
      <c r="C895" s="1"/>
      <c r="D895" s="4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382"/>
      <c r="B896" s="2"/>
      <c r="C896" s="1"/>
      <c r="D896" s="4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382"/>
      <c r="B897" s="2"/>
      <c r="C897" s="1"/>
      <c r="D897" s="4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382"/>
      <c r="B898" s="2"/>
      <c r="C898" s="1"/>
      <c r="D898" s="4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382"/>
      <c r="B899" s="2"/>
      <c r="C899" s="1"/>
      <c r="D899" s="4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382"/>
      <c r="B900" s="2"/>
      <c r="C900" s="1"/>
      <c r="D900" s="4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382"/>
      <c r="B901" s="2"/>
      <c r="C901" s="1"/>
      <c r="D901" s="4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382"/>
      <c r="B902" s="2"/>
      <c r="C902" s="1"/>
      <c r="D902" s="4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382"/>
      <c r="B903" s="2"/>
      <c r="C903" s="1"/>
      <c r="D903" s="4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382"/>
      <c r="B904" s="2"/>
      <c r="C904" s="1"/>
      <c r="D904" s="4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382"/>
      <c r="B905" s="2"/>
      <c r="C905" s="1"/>
      <c r="D905" s="4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382"/>
      <c r="B906" s="2"/>
      <c r="C906" s="1"/>
      <c r="D906" s="4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382"/>
      <c r="B907" s="2"/>
      <c r="C907" s="1"/>
      <c r="D907" s="4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382"/>
      <c r="B908" s="2"/>
      <c r="C908" s="1"/>
      <c r="D908" s="4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382"/>
      <c r="B909" s="2"/>
      <c r="C909" s="1"/>
      <c r="D909" s="4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382"/>
      <c r="B910" s="2"/>
      <c r="C910" s="1"/>
      <c r="D910" s="4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382"/>
      <c r="B911" s="2"/>
      <c r="C911" s="1"/>
      <c r="D911" s="4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382"/>
      <c r="B912" s="2"/>
      <c r="C912" s="1"/>
      <c r="D912" s="4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382"/>
      <c r="B913" s="2"/>
      <c r="C913" s="1"/>
      <c r="D913" s="4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382"/>
      <c r="B914" s="2"/>
      <c r="C914" s="1"/>
      <c r="D914" s="4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382"/>
      <c r="B915" s="2"/>
      <c r="C915" s="1"/>
      <c r="D915" s="4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382"/>
      <c r="B916" s="2"/>
      <c r="C916" s="1"/>
      <c r="D916" s="4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382"/>
      <c r="B917" s="2"/>
      <c r="C917" s="1"/>
      <c r="D917" s="4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382"/>
      <c r="B918" s="2"/>
      <c r="C918" s="1"/>
      <c r="D918" s="4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382"/>
      <c r="B919" s="2"/>
      <c r="C919" s="1"/>
      <c r="D919" s="4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382"/>
      <c r="B920" s="2"/>
      <c r="C920" s="1"/>
      <c r="D920" s="4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382"/>
      <c r="B921" s="2"/>
      <c r="C921" s="1"/>
      <c r="D921" s="4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382"/>
      <c r="B922" s="2"/>
      <c r="C922" s="1"/>
      <c r="D922" s="4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382"/>
      <c r="B923" s="2"/>
      <c r="C923" s="1"/>
      <c r="D923" s="4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382"/>
      <c r="B924" s="2"/>
      <c r="C924" s="1"/>
      <c r="D924" s="4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382"/>
      <c r="B925" s="2"/>
      <c r="C925" s="1"/>
      <c r="D925" s="4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382"/>
      <c r="B926" s="2"/>
      <c r="C926" s="1"/>
      <c r="D926" s="4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382"/>
      <c r="B927" s="2"/>
      <c r="C927" s="1"/>
      <c r="D927" s="4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382"/>
      <c r="B928" s="2"/>
      <c r="C928" s="1"/>
      <c r="D928" s="4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382"/>
      <c r="B929" s="2"/>
      <c r="C929" s="1"/>
      <c r="D929" s="4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382"/>
      <c r="B930" s="2"/>
      <c r="C930" s="1"/>
      <c r="D930" s="4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382"/>
      <c r="B931" s="2"/>
      <c r="C931" s="1"/>
      <c r="D931" s="4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382"/>
      <c r="B932" s="2"/>
      <c r="C932" s="1"/>
      <c r="D932" s="4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382"/>
      <c r="B933" s="2"/>
      <c r="C933" s="1"/>
      <c r="D933" s="4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382"/>
      <c r="B934" s="2"/>
      <c r="C934" s="1"/>
      <c r="D934" s="4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382"/>
      <c r="B935" s="2"/>
      <c r="C935" s="1"/>
      <c r="D935" s="4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382"/>
      <c r="B936" s="2"/>
      <c r="C936" s="1"/>
      <c r="D936" s="4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382"/>
      <c r="B937" s="2"/>
      <c r="C937" s="1"/>
      <c r="D937" s="4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382"/>
      <c r="B938" s="2"/>
      <c r="C938" s="1"/>
      <c r="D938" s="4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382"/>
      <c r="B939" s="2"/>
      <c r="C939" s="1"/>
      <c r="D939" s="4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382"/>
      <c r="B940" s="2"/>
      <c r="C940" s="1"/>
      <c r="D940" s="4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382"/>
      <c r="B941" s="2"/>
      <c r="C941" s="1"/>
      <c r="D941" s="4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382"/>
      <c r="B942" s="2"/>
      <c r="C942" s="1"/>
      <c r="D942" s="4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382"/>
      <c r="B943" s="2"/>
      <c r="C943" s="1"/>
      <c r="D943" s="4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382"/>
      <c r="B944" s="2"/>
      <c r="C944" s="1"/>
      <c r="D944" s="4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382"/>
      <c r="B945" s="2"/>
      <c r="C945" s="1"/>
      <c r="D945" s="4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382"/>
      <c r="B946" s="2"/>
      <c r="C946" s="1"/>
      <c r="D946" s="4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382"/>
      <c r="B947" s="2"/>
      <c r="C947" s="1"/>
      <c r="D947" s="4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382"/>
      <c r="B948" s="2"/>
      <c r="C948" s="1"/>
      <c r="D948" s="4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382"/>
      <c r="B949" s="2"/>
      <c r="C949" s="1"/>
      <c r="D949" s="4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382"/>
      <c r="B950" s="2"/>
      <c r="C950" s="1"/>
      <c r="D950" s="4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382"/>
      <c r="B951" s="2"/>
      <c r="C951" s="1"/>
      <c r="D951" s="4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382"/>
      <c r="B952" s="2"/>
      <c r="C952" s="1"/>
      <c r="D952" s="4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382"/>
      <c r="B953" s="2"/>
      <c r="C953" s="1"/>
      <c r="D953" s="4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382"/>
      <c r="B954" s="2"/>
      <c r="C954" s="1"/>
      <c r="D954" s="4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382"/>
      <c r="B955" s="2"/>
      <c r="C955" s="1"/>
      <c r="D955" s="4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382"/>
      <c r="B956" s="2"/>
      <c r="C956" s="1"/>
      <c r="D956" s="4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382"/>
      <c r="B957" s="2"/>
      <c r="C957" s="1"/>
      <c r="D957" s="4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382"/>
      <c r="B958" s="2"/>
      <c r="C958" s="1"/>
      <c r="D958" s="4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382"/>
      <c r="B959" s="2"/>
      <c r="C959" s="1"/>
      <c r="D959" s="4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382"/>
      <c r="B960" s="2"/>
      <c r="C960" s="1"/>
      <c r="D960" s="4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382"/>
      <c r="B961" s="2"/>
      <c r="C961" s="1"/>
      <c r="D961" s="4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382"/>
      <c r="B962" s="2"/>
      <c r="C962" s="1"/>
      <c r="D962" s="4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382"/>
      <c r="B963" s="2"/>
      <c r="C963" s="1"/>
      <c r="D963" s="4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382"/>
      <c r="B964" s="2"/>
      <c r="C964" s="1"/>
      <c r="D964" s="4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382"/>
      <c r="B965" s="2"/>
      <c r="C965" s="1"/>
      <c r="D965" s="4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382"/>
      <c r="B966" s="2"/>
      <c r="C966" s="1"/>
      <c r="D966" s="4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382"/>
      <c r="B967" s="2"/>
      <c r="C967" s="1"/>
      <c r="D967" s="4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382"/>
      <c r="B968" s="2"/>
      <c r="C968" s="1"/>
      <c r="D968" s="4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382"/>
      <c r="B969" s="2"/>
      <c r="C969" s="1"/>
      <c r="D969" s="4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382"/>
      <c r="B970" s="2"/>
      <c r="C970" s="1"/>
      <c r="D970" s="4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382"/>
      <c r="B971" s="2"/>
      <c r="C971" s="1"/>
      <c r="D971" s="4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382"/>
      <c r="B972" s="2"/>
      <c r="C972" s="1"/>
      <c r="D972" s="4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382"/>
      <c r="B973" s="2"/>
      <c r="C973" s="1"/>
      <c r="D973" s="4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382"/>
      <c r="B974" s="2"/>
      <c r="C974" s="1"/>
      <c r="D974" s="4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382"/>
      <c r="B975" s="2"/>
      <c r="C975" s="1"/>
      <c r="D975" s="4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382"/>
      <c r="B976" s="2"/>
      <c r="C976" s="1"/>
      <c r="D976" s="4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382"/>
      <c r="B977" s="2"/>
      <c r="C977" s="1"/>
      <c r="D977" s="4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382"/>
      <c r="B978" s="2"/>
      <c r="C978" s="1"/>
      <c r="D978" s="4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382"/>
      <c r="B979" s="2"/>
      <c r="C979" s="1"/>
      <c r="D979" s="4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382"/>
      <c r="B980" s="2"/>
      <c r="C980" s="1"/>
      <c r="D980" s="4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382"/>
      <c r="B981" s="2"/>
      <c r="C981" s="1"/>
      <c r="D981" s="4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382"/>
      <c r="B982" s="2"/>
      <c r="C982" s="1"/>
      <c r="D982" s="4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382"/>
      <c r="B983" s="2"/>
      <c r="C983" s="1"/>
      <c r="D983" s="4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382"/>
      <c r="B984" s="2"/>
      <c r="C984" s="1"/>
      <c r="D984" s="4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382"/>
      <c r="B985" s="2"/>
      <c r="C985" s="1"/>
      <c r="D985" s="4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382"/>
      <c r="B986" s="2"/>
      <c r="C986" s="1"/>
      <c r="D986" s="4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382"/>
      <c r="B987" s="2"/>
      <c r="C987" s="1"/>
      <c r="D987" s="4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382"/>
      <c r="B988" s="2"/>
      <c r="C988" s="1"/>
      <c r="D988" s="4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382"/>
      <c r="B989" s="2"/>
      <c r="C989" s="1"/>
      <c r="D989" s="4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382"/>
      <c r="B990" s="2"/>
      <c r="C990" s="1"/>
      <c r="D990" s="4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382"/>
      <c r="B991" s="2"/>
      <c r="C991" s="1"/>
      <c r="D991" s="4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382"/>
      <c r="B992" s="2"/>
      <c r="C992" s="1"/>
      <c r="D992" s="4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382"/>
      <c r="B993" s="2"/>
      <c r="C993" s="1"/>
      <c r="D993" s="4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382"/>
      <c r="B994" s="2"/>
      <c r="C994" s="1"/>
      <c r="D994" s="4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382"/>
      <c r="B995" s="2"/>
      <c r="C995" s="1"/>
      <c r="D995" s="4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382"/>
      <c r="B996" s="2"/>
      <c r="C996" s="1"/>
      <c r="D996" s="4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382"/>
      <c r="B997" s="2"/>
      <c r="C997" s="1"/>
      <c r="D997" s="4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382"/>
      <c r="B998" s="2"/>
      <c r="C998" s="1"/>
      <c r="D998" s="4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382"/>
      <c r="B999" s="2"/>
      <c r="C999" s="1"/>
      <c r="D999" s="4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382"/>
      <c r="B1000" s="2"/>
      <c r="C1000" s="1"/>
      <c r="D1000" s="4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2:V243" xr:uid="{00000000-0009-0000-0000-00000D000000}"/>
  <mergeCells count="1">
    <mergeCell ref="A1:B1"/>
  </mergeCells>
  <conditionalFormatting sqref="A5:C5 A6:A18 A20:G29 A31:G33 A35:G61 A63:G77 A79:G106 A108:G124 A126:G132 A134:A168 A170:G177 A178:A242 A244:A245 A247:A1000 B2:C2 B6:C14 B15:D18 B19 B30 B34 B62 B78 B133 B134:E143 B145:E168 B178:G182 B183 B185:G217 B218:C241 B243 B247:C247 B249:C1000 C144:E144 C248 D218:G240 E2:F2 E5:G18 E247:F1000 F134:G168 L19:Q19 L29:Q29 L34:Q34 L62:Q62 L78:Q78 L183:Q183 L241:Q241 L242:M242 M125:O125 M133:R133 N3:P3 N182:R182 N243 O107:Q107 O136 O242:P242 O243:O244 P169:Q169 P184:Q184 Q5">
    <cfRule type="cellIs" dxfId="13" priority="1" operator="equal">
      <formula>0</formula>
    </cfRule>
  </conditionalFormatting>
  <conditionalFormatting sqref="D5:D14">
    <cfRule type="cellIs" dxfId="12" priority="2" operator="equal">
      <formula>0</formula>
    </cfRule>
  </conditionalFormatting>
  <conditionalFormatting sqref="D5:D15 D27 D29 D32:D33 D35 D37:D50 D61 D63:D66 D68:D73 D79:D104 D108:D113 D115:D124 D126:D128 D161:D168 D185:D240 N19 N29 N34 N62 N78">
    <cfRule type="expression" dxfId="11" priority="3">
      <formula>AND(#REF!="*",D5&lt;=0)</formula>
    </cfRule>
  </conditionalFormatting>
  <conditionalFormatting sqref="D5:D15 D27 D29 D32:D33 D35 D37:D50 D61 D63:D66 D68:D73 D79:D104 D108:D113 D115:D124 D126:D128 D161:D168 N19 N29 N34 N62 N78">
    <cfRule type="expression" dxfId="10" priority="4">
      <formula>AND(#REF!&gt;0,D5=0)</formula>
    </cfRule>
  </conditionalFormatting>
  <conditionalFormatting sqref="D16:D18 D20:D26 D28 D31 D36 D51:D60 D67 D74:D76 D104:D106 D114 D134:D160 D170:D179 D182 N183 O133 P182">
    <cfRule type="expression" dxfId="9" priority="5">
      <formula>AND(#REF!="*",D16&lt;=0)</formula>
    </cfRule>
  </conditionalFormatting>
  <conditionalFormatting sqref="D16:D18 D20:D26 D28 D31 D36 D51:D60 D67 D74:D76 D104:D106 D114 D134:D160 D170:D179 D182 N183 O133 P182">
    <cfRule type="expression" dxfId="8" priority="6">
      <formula>AND(#REF!&gt;0,D16=0)</formula>
    </cfRule>
  </conditionalFormatting>
  <conditionalFormatting sqref="D129:D132">
    <cfRule type="expression" dxfId="7" priority="7">
      <formula>AND(#REF!="*",D129&lt;=0)</formula>
    </cfRule>
  </conditionalFormatting>
  <conditionalFormatting sqref="D129:D132">
    <cfRule type="expression" dxfId="6" priority="8">
      <formula>AND(#REF!&gt;0,D129=0)</formula>
    </cfRule>
  </conditionalFormatting>
  <conditionalFormatting sqref="D180:D181">
    <cfRule type="expression" dxfId="5" priority="9">
      <formula>AND(#REF!&gt;0,#REF!=0)</formula>
    </cfRule>
  </conditionalFormatting>
  <conditionalFormatting sqref="D180:E181">
    <cfRule type="expression" dxfId="4" priority="10">
      <formula>AND(#REF!="*",#REF!&lt;=0)</formula>
    </cfRule>
  </conditionalFormatting>
  <conditionalFormatting sqref="E5:E18 E20:E29 E31:E33 E35:E61 E63:E77 E79:E106 E108:E124 E126:E132 E134:E168 E170:E179 E182 E185:E240 M125 N241:O241 O19 O29 O34 O62 O78 O107 O183 P133 Q182">
    <cfRule type="expression" dxfId="3" priority="11">
      <formula>AND(#REF!="*",E5&lt;=0)</formula>
    </cfRule>
  </conditionalFormatting>
  <conditionalFormatting sqref="E5:E18 E20:E29 E31:E33 E35:E61 E63:E77 E79:E106 E108:E124 E126:E132 E134:E168 E170:E179 E182 E185:E240 M125 O19 O29 O34 O62 O78 O107 O183 O241 P133 Q182">
    <cfRule type="expression" dxfId="2" priority="12">
      <formula>AND(#REF!&gt;0,E5=0)</formula>
    </cfRule>
  </conditionalFormatting>
  <conditionalFormatting sqref="O242">
    <cfRule type="expression" dxfId="1" priority="13">
      <formula>AND(O244="*",O242&lt;=0)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000"/>
  <sheetViews>
    <sheetView workbookViewId="0"/>
  </sheetViews>
  <sheetFormatPr defaultColWidth="14.42578125" defaultRowHeight="15" customHeight="1" x14ac:dyDescent="0.25"/>
  <cols>
    <col min="1" max="1" width="54.42578125" customWidth="1"/>
    <col min="2" max="2" width="50.7109375" customWidth="1"/>
    <col min="3" max="3" width="13.7109375" customWidth="1"/>
    <col min="4" max="4" width="15.42578125" customWidth="1"/>
    <col min="5" max="5" width="14.7109375" customWidth="1"/>
    <col min="6" max="6" width="18.28515625" customWidth="1"/>
    <col min="7" max="26" width="8.7109375" customWidth="1"/>
  </cols>
  <sheetData>
    <row r="1" spans="1:26" x14ac:dyDescent="0.25">
      <c r="A1" s="19" t="s">
        <v>2158</v>
      </c>
      <c r="B1" s="19" t="s">
        <v>2159</v>
      </c>
      <c r="C1" s="19" t="s">
        <v>2160</v>
      </c>
      <c r="D1" s="19" t="s">
        <v>2161</v>
      </c>
      <c r="E1" s="19" t="s">
        <v>2162</v>
      </c>
      <c r="F1" s="19" t="s">
        <v>2163</v>
      </c>
    </row>
    <row r="2" spans="1:26" x14ac:dyDescent="0.25">
      <c r="A2" s="19" t="s">
        <v>2164</v>
      </c>
    </row>
    <row r="6" spans="1:26" x14ac:dyDescent="0.25">
      <c r="A6" s="19" t="s">
        <v>2165</v>
      </c>
      <c r="B6" s="19" t="s">
        <v>2159</v>
      </c>
      <c r="C6" s="19" t="s">
        <v>2160</v>
      </c>
      <c r="D6" s="19" t="s">
        <v>2161</v>
      </c>
      <c r="E6" s="19" t="s">
        <v>2162</v>
      </c>
      <c r="F6" s="19" t="s">
        <v>2163</v>
      </c>
    </row>
    <row r="7" spans="1:26" x14ac:dyDescent="0.25">
      <c r="A7" s="19" t="s">
        <v>2166</v>
      </c>
      <c r="B7" s="19" t="s">
        <v>2167</v>
      </c>
      <c r="C7" s="19">
        <v>3</v>
      </c>
    </row>
    <row r="8" spans="1:26" x14ac:dyDescent="0.25">
      <c r="A8" s="19" t="s">
        <v>2168</v>
      </c>
      <c r="B8" s="19" t="s">
        <v>2169</v>
      </c>
      <c r="C8" s="19">
        <v>3</v>
      </c>
    </row>
    <row r="9" spans="1:26" x14ac:dyDescent="0.25">
      <c r="A9" s="19" t="s">
        <v>2170</v>
      </c>
      <c r="B9" s="19" t="s">
        <v>2171</v>
      </c>
      <c r="C9" s="19">
        <v>5</v>
      </c>
    </row>
    <row r="10" spans="1:26" x14ac:dyDescent="0.25">
      <c r="A10" s="1" t="s">
        <v>2172</v>
      </c>
      <c r="B10" s="1" t="s">
        <v>2173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">
        <v>2174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2175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2176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2177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9" t="s">
        <v>2178</v>
      </c>
      <c r="B16" s="19" t="s">
        <v>2159</v>
      </c>
      <c r="C16" s="19" t="s">
        <v>2160</v>
      </c>
      <c r="D16" s="19" t="s">
        <v>2161</v>
      </c>
      <c r="E16" s="19" t="s">
        <v>2162</v>
      </c>
      <c r="F16" s="19" t="s">
        <v>2163</v>
      </c>
    </row>
    <row r="20" spans="1:6" x14ac:dyDescent="0.25">
      <c r="A20" s="19" t="s">
        <v>2179</v>
      </c>
      <c r="B20" s="19" t="s">
        <v>2159</v>
      </c>
      <c r="C20" s="19" t="s">
        <v>2160</v>
      </c>
      <c r="D20" s="19" t="s">
        <v>2161</v>
      </c>
      <c r="E20" s="19" t="s">
        <v>2162</v>
      </c>
      <c r="F20" s="19" t="s">
        <v>2163</v>
      </c>
    </row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>
      <c r="A24" s="19" t="s">
        <v>2180</v>
      </c>
      <c r="B24" s="19" t="s">
        <v>2159</v>
      </c>
      <c r="C24" s="19" t="s">
        <v>2160</v>
      </c>
      <c r="D24" s="19" t="s">
        <v>2161</v>
      </c>
      <c r="E24" s="19" t="s">
        <v>2162</v>
      </c>
      <c r="F24" s="19" t="s">
        <v>2163</v>
      </c>
    </row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>
      <c r="A28" s="19" t="s">
        <v>2181</v>
      </c>
      <c r="B28" s="19" t="s">
        <v>2159</v>
      </c>
      <c r="C28" s="19" t="s">
        <v>2160</v>
      </c>
      <c r="D28" s="19" t="s">
        <v>2161</v>
      </c>
      <c r="E28" s="19" t="s">
        <v>2162</v>
      </c>
      <c r="F28" s="19" t="s">
        <v>2163</v>
      </c>
    </row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>
      <c r="A32" s="19" t="s">
        <v>2182</v>
      </c>
      <c r="B32" s="19" t="s">
        <v>2159</v>
      </c>
      <c r="C32" s="19" t="s">
        <v>2160</v>
      </c>
      <c r="D32" s="19" t="s">
        <v>2161</v>
      </c>
      <c r="E32" s="19" t="s">
        <v>2162</v>
      </c>
      <c r="F32" s="19" t="s">
        <v>2163</v>
      </c>
    </row>
    <row r="33" spans="1:6" ht="15.75" customHeight="1" x14ac:dyDescent="0.25"/>
    <row r="34" spans="1:6" ht="15.75" customHeight="1" x14ac:dyDescent="0.25"/>
    <row r="35" spans="1:6" ht="15.75" customHeight="1" x14ac:dyDescent="0.25"/>
    <row r="36" spans="1:6" ht="15.75" customHeight="1" x14ac:dyDescent="0.25">
      <c r="A36" s="19" t="s">
        <v>2183</v>
      </c>
      <c r="B36" s="19" t="s">
        <v>2159</v>
      </c>
      <c r="C36" s="19" t="s">
        <v>2160</v>
      </c>
      <c r="D36" s="19" t="s">
        <v>2161</v>
      </c>
      <c r="E36" s="19" t="s">
        <v>2162</v>
      </c>
      <c r="F36" s="19" t="s">
        <v>2163</v>
      </c>
    </row>
    <row r="37" spans="1:6" ht="15.75" customHeight="1" x14ac:dyDescent="0.25"/>
    <row r="38" spans="1:6" ht="15.75" customHeight="1" x14ac:dyDescent="0.25"/>
    <row r="39" spans="1:6" ht="15.75" customHeight="1" x14ac:dyDescent="0.25"/>
    <row r="40" spans="1:6" ht="15.75" customHeight="1" x14ac:dyDescent="0.25">
      <c r="A40" s="19" t="s">
        <v>2184</v>
      </c>
      <c r="B40" s="19" t="s">
        <v>2159</v>
      </c>
      <c r="C40" s="19" t="s">
        <v>2160</v>
      </c>
      <c r="D40" s="19" t="s">
        <v>2161</v>
      </c>
      <c r="E40" s="19" t="s">
        <v>2162</v>
      </c>
      <c r="F40" s="19" t="s">
        <v>2163</v>
      </c>
    </row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>
      <c r="A44" s="19" t="s">
        <v>2185</v>
      </c>
      <c r="B44" s="19" t="s">
        <v>2159</v>
      </c>
      <c r="C44" s="19" t="s">
        <v>2160</v>
      </c>
      <c r="D44" s="19" t="s">
        <v>2161</v>
      </c>
      <c r="E44" s="19" t="s">
        <v>2162</v>
      </c>
      <c r="F44" s="19" t="s">
        <v>2163</v>
      </c>
    </row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>
      <c r="A48" s="19" t="s">
        <v>2186</v>
      </c>
      <c r="B48" s="19" t="s">
        <v>2159</v>
      </c>
      <c r="C48" s="19" t="s">
        <v>2160</v>
      </c>
      <c r="D48" s="19" t="s">
        <v>2161</v>
      </c>
      <c r="E48" s="19" t="s">
        <v>2162</v>
      </c>
      <c r="F48" s="19" t="s">
        <v>2163</v>
      </c>
    </row>
    <row r="49" spans="1:6" ht="15.75" customHeight="1" x14ac:dyDescent="0.25"/>
    <row r="50" spans="1:6" ht="15.75" customHeight="1" x14ac:dyDescent="0.25"/>
    <row r="51" spans="1:6" ht="15.75" customHeight="1" x14ac:dyDescent="0.25"/>
    <row r="52" spans="1:6" ht="15.75" customHeight="1" x14ac:dyDescent="0.25">
      <c r="A52" s="19" t="s">
        <v>2187</v>
      </c>
      <c r="B52" s="19" t="s">
        <v>2159</v>
      </c>
      <c r="C52" s="19" t="s">
        <v>2160</v>
      </c>
      <c r="D52" s="19" t="s">
        <v>2161</v>
      </c>
      <c r="E52" s="19" t="s">
        <v>2162</v>
      </c>
      <c r="F52" s="19" t="s">
        <v>2163</v>
      </c>
    </row>
    <row r="53" spans="1:6" ht="15.75" customHeight="1" x14ac:dyDescent="0.25"/>
    <row r="54" spans="1:6" ht="15.75" customHeight="1" x14ac:dyDescent="0.25"/>
    <row r="55" spans="1:6" ht="15.75" customHeight="1" x14ac:dyDescent="0.25"/>
    <row r="56" spans="1:6" ht="15.75" customHeight="1" x14ac:dyDescent="0.25">
      <c r="A56" s="19" t="s">
        <v>2188</v>
      </c>
      <c r="B56" s="19" t="s">
        <v>2159</v>
      </c>
      <c r="C56" s="19" t="s">
        <v>2160</v>
      </c>
      <c r="D56" s="19" t="s">
        <v>2161</v>
      </c>
      <c r="E56" s="19" t="s">
        <v>2162</v>
      </c>
      <c r="F56" s="19" t="s">
        <v>2163</v>
      </c>
    </row>
    <row r="57" spans="1:6" ht="15.75" customHeight="1" x14ac:dyDescent="0.25"/>
    <row r="58" spans="1:6" ht="15.75" customHeight="1" x14ac:dyDescent="0.25"/>
    <row r="59" spans="1:6" ht="15.75" customHeight="1" x14ac:dyDescent="0.25"/>
    <row r="60" spans="1:6" ht="15.75" customHeight="1" x14ac:dyDescent="0.25">
      <c r="A60" s="19" t="s">
        <v>2189</v>
      </c>
      <c r="B60" s="19" t="s">
        <v>2159</v>
      </c>
      <c r="C60" s="19" t="s">
        <v>2160</v>
      </c>
      <c r="D60" s="19" t="s">
        <v>2161</v>
      </c>
      <c r="E60" s="19" t="s">
        <v>2162</v>
      </c>
      <c r="F60" s="19" t="s">
        <v>2163</v>
      </c>
    </row>
    <row r="61" spans="1:6" ht="15.75" customHeight="1" x14ac:dyDescent="0.25"/>
    <row r="62" spans="1:6" ht="15.75" customHeight="1" x14ac:dyDescent="0.25"/>
    <row r="63" spans="1:6" ht="15.75" customHeight="1" x14ac:dyDescent="0.25"/>
    <row r="64" spans="1:6" ht="15.75" customHeight="1" x14ac:dyDescent="0.25">
      <c r="A64" s="19" t="s">
        <v>2190</v>
      </c>
      <c r="B64" s="19" t="s">
        <v>2159</v>
      </c>
      <c r="C64" s="19" t="s">
        <v>2160</v>
      </c>
      <c r="D64" s="19" t="s">
        <v>2161</v>
      </c>
      <c r="E64" s="19" t="s">
        <v>2162</v>
      </c>
      <c r="F64" s="19" t="s">
        <v>2163</v>
      </c>
    </row>
    <row r="65" spans="1:6" ht="15.75" customHeight="1" x14ac:dyDescent="0.25"/>
    <row r="66" spans="1:6" ht="15.75" customHeight="1" x14ac:dyDescent="0.25"/>
    <row r="67" spans="1:6" ht="15.75" customHeight="1" x14ac:dyDescent="0.25"/>
    <row r="68" spans="1:6" ht="15.75" customHeight="1" x14ac:dyDescent="0.25">
      <c r="A68" s="19" t="s">
        <v>2191</v>
      </c>
      <c r="B68" s="19" t="s">
        <v>2159</v>
      </c>
      <c r="C68" s="19" t="s">
        <v>2160</v>
      </c>
      <c r="D68" s="19" t="s">
        <v>2161</v>
      </c>
      <c r="E68" s="19" t="s">
        <v>2162</v>
      </c>
      <c r="F68" s="19" t="s">
        <v>2163</v>
      </c>
    </row>
    <row r="69" spans="1:6" ht="15.75" customHeight="1" x14ac:dyDescent="0.25"/>
    <row r="70" spans="1:6" ht="15.75" customHeight="1" x14ac:dyDescent="0.25"/>
    <row r="71" spans="1:6" ht="15.75" customHeight="1" x14ac:dyDescent="0.25"/>
    <row r="72" spans="1:6" ht="15.75" customHeight="1" x14ac:dyDescent="0.25">
      <c r="A72" s="19" t="s">
        <v>2192</v>
      </c>
      <c r="B72" s="19" t="s">
        <v>2159</v>
      </c>
      <c r="C72" s="19" t="s">
        <v>2160</v>
      </c>
      <c r="D72" s="19" t="s">
        <v>2161</v>
      </c>
      <c r="E72" s="19" t="s">
        <v>2162</v>
      </c>
      <c r="F72" s="19" t="s">
        <v>2163</v>
      </c>
    </row>
    <row r="73" spans="1:6" ht="15.75" customHeight="1" x14ac:dyDescent="0.25"/>
    <row r="74" spans="1:6" ht="15.75" customHeight="1" x14ac:dyDescent="0.25"/>
    <row r="75" spans="1:6" ht="15.75" customHeight="1" x14ac:dyDescent="0.25"/>
    <row r="76" spans="1:6" ht="15.75" customHeight="1" x14ac:dyDescent="0.25">
      <c r="A76" s="19" t="s">
        <v>2193</v>
      </c>
      <c r="B76" s="19" t="s">
        <v>2159</v>
      </c>
      <c r="C76" s="19" t="s">
        <v>2160</v>
      </c>
      <c r="D76" s="19" t="s">
        <v>2161</v>
      </c>
      <c r="E76" s="19" t="s">
        <v>2162</v>
      </c>
      <c r="F76" s="19" t="s">
        <v>2163</v>
      </c>
    </row>
    <row r="77" spans="1:6" ht="15.75" customHeight="1" x14ac:dyDescent="0.25"/>
    <row r="78" spans="1:6" ht="15.75" customHeight="1" x14ac:dyDescent="0.25"/>
    <row r="79" spans="1:6" ht="15.75" customHeight="1" x14ac:dyDescent="0.25"/>
    <row r="80" spans="1:6" ht="15.75" customHeight="1" x14ac:dyDescent="0.25">
      <c r="A80" s="19" t="s">
        <v>2194</v>
      </c>
      <c r="B80" s="19" t="s">
        <v>2159</v>
      </c>
      <c r="C80" s="19" t="s">
        <v>2160</v>
      </c>
      <c r="D80" s="19" t="s">
        <v>2161</v>
      </c>
      <c r="E80" s="19" t="s">
        <v>2162</v>
      </c>
      <c r="F80" s="19" t="s">
        <v>2163</v>
      </c>
    </row>
    <row r="81" spans="1:6" ht="15.75" customHeight="1" x14ac:dyDescent="0.25"/>
    <row r="82" spans="1:6" ht="15.75" customHeight="1" x14ac:dyDescent="0.25"/>
    <row r="83" spans="1:6" ht="15.75" customHeight="1" x14ac:dyDescent="0.25"/>
    <row r="84" spans="1:6" ht="15.75" customHeight="1" x14ac:dyDescent="0.25">
      <c r="A84" s="19" t="s">
        <v>2195</v>
      </c>
      <c r="B84" s="19" t="s">
        <v>2159</v>
      </c>
      <c r="C84" s="19" t="s">
        <v>2160</v>
      </c>
      <c r="D84" s="19" t="s">
        <v>2161</v>
      </c>
      <c r="E84" s="19" t="s">
        <v>2162</v>
      </c>
      <c r="F84" s="19" t="s">
        <v>2163</v>
      </c>
    </row>
    <row r="85" spans="1:6" ht="15.75" customHeight="1" x14ac:dyDescent="0.25"/>
    <row r="86" spans="1:6" ht="15.75" customHeight="1" x14ac:dyDescent="0.25"/>
    <row r="87" spans="1:6" ht="15.75" customHeight="1" x14ac:dyDescent="0.25"/>
    <row r="88" spans="1:6" ht="15.75" customHeight="1" x14ac:dyDescent="0.25">
      <c r="A88" s="19" t="s">
        <v>2196</v>
      </c>
      <c r="B88" s="19" t="s">
        <v>2159</v>
      </c>
      <c r="C88" s="19" t="s">
        <v>2160</v>
      </c>
      <c r="D88" s="19" t="s">
        <v>2161</v>
      </c>
      <c r="E88" s="19" t="s">
        <v>2162</v>
      </c>
      <c r="F88" s="19" t="s">
        <v>2163</v>
      </c>
    </row>
    <row r="89" spans="1:6" ht="15.75" customHeight="1" x14ac:dyDescent="0.25"/>
    <row r="90" spans="1:6" ht="15.75" customHeight="1" x14ac:dyDescent="0.25"/>
    <row r="91" spans="1:6" ht="15.75" customHeight="1" x14ac:dyDescent="0.25"/>
    <row r="92" spans="1:6" ht="15.75" customHeight="1" x14ac:dyDescent="0.25">
      <c r="A92" s="19" t="s">
        <v>2197</v>
      </c>
      <c r="B92" s="19" t="s">
        <v>2159</v>
      </c>
      <c r="C92" s="19" t="s">
        <v>2160</v>
      </c>
      <c r="D92" s="19" t="s">
        <v>2161</v>
      </c>
      <c r="E92" s="19" t="s">
        <v>2162</v>
      </c>
      <c r="F92" s="19" t="s">
        <v>2163</v>
      </c>
    </row>
    <row r="93" spans="1:6" ht="15.75" customHeight="1" x14ac:dyDescent="0.25"/>
    <row r="94" spans="1:6" ht="15.75" customHeight="1" x14ac:dyDescent="0.25"/>
    <row r="95" spans="1:6" ht="15.75" customHeight="1" x14ac:dyDescent="0.25"/>
    <row r="96" spans="1:6" ht="15.75" customHeight="1" x14ac:dyDescent="0.25">
      <c r="A96" s="19" t="s">
        <v>2198</v>
      </c>
      <c r="B96" s="19" t="s">
        <v>2159</v>
      </c>
      <c r="C96" s="19" t="s">
        <v>2160</v>
      </c>
      <c r="D96" s="19" t="s">
        <v>2161</v>
      </c>
      <c r="E96" s="19" t="s">
        <v>2162</v>
      </c>
      <c r="F96" s="19" t="s">
        <v>2163</v>
      </c>
    </row>
    <row r="97" spans="1:6" ht="15.75" customHeight="1" x14ac:dyDescent="0.25"/>
    <row r="98" spans="1:6" ht="15.75" customHeight="1" x14ac:dyDescent="0.25"/>
    <row r="99" spans="1:6" ht="15.75" customHeight="1" x14ac:dyDescent="0.25"/>
    <row r="100" spans="1:6" ht="15.75" customHeight="1" x14ac:dyDescent="0.25">
      <c r="A100" s="19" t="s">
        <v>2199</v>
      </c>
      <c r="B100" s="19" t="s">
        <v>2159</v>
      </c>
      <c r="C100" s="19" t="s">
        <v>2160</v>
      </c>
      <c r="D100" s="19" t="s">
        <v>2161</v>
      </c>
      <c r="E100" s="19" t="s">
        <v>2162</v>
      </c>
      <c r="F100" s="19" t="s">
        <v>2163</v>
      </c>
    </row>
    <row r="101" spans="1:6" ht="15.75" customHeight="1" x14ac:dyDescent="0.25"/>
    <row r="102" spans="1:6" ht="15.75" customHeight="1" x14ac:dyDescent="0.25"/>
    <row r="103" spans="1:6" ht="15.75" customHeight="1" x14ac:dyDescent="0.25"/>
    <row r="104" spans="1:6" ht="15.75" customHeight="1" x14ac:dyDescent="0.25"/>
    <row r="105" spans="1:6" ht="15.75" customHeight="1" x14ac:dyDescent="0.25"/>
    <row r="106" spans="1:6" ht="15.75" customHeight="1" x14ac:dyDescent="0.25"/>
    <row r="107" spans="1:6" ht="15.75" customHeight="1" x14ac:dyDescent="0.25"/>
    <row r="108" spans="1:6" ht="15.75" customHeight="1" x14ac:dyDescent="0.25"/>
    <row r="109" spans="1:6" ht="15.75" customHeight="1" x14ac:dyDescent="0.25"/>
    <row r="110" spans="1:6" ht="15.75" customHeight="1" x14ac:dyDescent="0.25"/>
    <row r="111" spans="1:6" ht="15.75" customHeight="1" x14ac:dyDescent="0.25"/>
    <row r="112" spans="1:6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58"/>
  <sheetViews>
    <sheetView workbookViewId="0"/>
  </sheetViews>
  <sheetFormatPr defaultColWidth="14.42578125" defaultRowHeight="15" customHeight="1" outlineLevelCol="1" x14ac:dyDescent="0.25"/>
  <cols>
    <col min="1" max="1" width="8" customWidth="1"/>
    <col min="2" max="2" width="80.140625" customWidth="1"/>
    <col min="3" max="3" width="14.85546875" customWidth="1"/>
    <col min="4" max="4" width="10.85546875" customWidth="1" outlineLevel="1"/>
    <col min="5" max="5" width="14.85546875" customWidth="1" outlineLevel="1"/>
    <col min="6" max="6" width="23.140625" customWidth="1"/>
  </cols>
  <sheetData>
    <row r="1" spans="1:6" x14ac:dyDescent="0.25">
      <c r="A1" s="383" t="s">
        <v>1</v>
      </c>
      <c r="B1" s="384" t="s">
        <v>1706</v>
      </c>
      <c r="C1" s="385" t="s">
        <v>1668</v>
      </c>
      <c r="D1" s="386" t="s">
        <v>5</v>
      </c>
      <c r="E1" s="387"/>
      <c r="F1" s="118"/>
    </row>
    <row r="2" spans="1:6" x14ac:dyDescent="0.25">
      <c r="A2" s="388">
        <v>1</v>
      </c>
      <c r="B2" s="389" t="s">
        <v>2200</v>
      </c>
      <c r="C2" s="390" t="str">
        <f>IFERROR(VLOOKUP(B2,#REF!,2,0),"")</f>
        <v/>
      </c>
      <c r="D2" s="391">
        <f>SUMIF('Смета с материалом'!C:C, B3, 'Смета с материалом'!F:F)</f>
        <v>0</v>
      </c>
      <c r="E2" s="387" t="e">
        <f t="shared" ref="E2:E427" si="0">D2*C2</f>
        <v>#VALUE!</v>
      </c>
      <c r="F2" s="118"/>
    </row>
    <row r="3" spans="1:6" ht="17.25" customHeight="1" x14ac:dyDescent="0.25">
      <c r="A3" s="388">
        <v>2</v>
      </c>
      <c r="B3" s="389" t="s">
        <v>2201</v>
      </c>
      <c r="C3" s="390" t="str">
        <f>IFERROR(VLOOKUP(B3,#REF!,2,0),"")</f>
        <v/>
      </c>
      <c r="D3" s="391">
        <f>SUMIF('Смета с материалом'!C:C, B4, 'Смета с материалом'!F:F)</f>
        <v>0</v>
      </c>
      <c r="E3" s="387" t="e">
        <f t="shared" si="0"/>
        <v>#VALUE!</v>
      </c>
      <c r="F3" s="118"/>
    </row>
    <row r="4" spans="1:6" ht="17.25" customHeight="1" x14ac:dyDescent="0.25">
      <c r="A4" s="388">
        <v>3</v>
      </c>
      <c r="B4" s="389" t="s">
        <v>1702</v>
      </c>
      <c r="C4" s="390" t="str">
        <f>IFERROR(VLOOKUP(B4,#REF!,2,0),"")</f>
        <v/>
      </c>
      <c r="D4" s="391">
        <f>SUMIF('Смета с материалом'!C:C, B5, 'Смета с материалом'!F:F)</f>
        <v>0</v>
      </c>
      <c r="E4" s="387" t="e">
        <f t="shared" si="0"/>
        <v>#VALUE!</v>
      </c>
      <c r="F4" s="118"/>
    </row>
    <row r="5" spans="1:6" ht="17.25" customHeight="1" x14ac:dyDescent="0.25">
      <c r="A5" s="388">
        <v>4</v>
      </c>
      <c r="B5" s="389" t="s">
        <v>2202</v>
      </c>
      <c r="C5" s="390" t="str">
        <f>IFERROR(VLOOKUP(B5,#REF!,2,0),"")</f>
        <v/>
      </c>
      <c r="D5" s="391">
        <f>SUMIF('Смета с материалом'!C:C, B6, 'Смета с материалом'!F:F)</f>
        <v>0</v>
      </c>
      <c r="E5" s="387" t="e">
        <f t="shared" si="0"/>
        <v>#VALUE!</v>
      </c>
      <c r="F5" s="118"/>
    </row>
    <row r="6" spans="1:6" ht="17.25" customHeight="1" x14ac:dyDescent="0.25">
      <c r="A6" s="388">
        <v>5</v>
      </c>
      <c r="B6" s="389" t="s">
        <v>1700</v>
      </c>
      <c r="C6" s="390" t="str">
        <f>IFERROR(VLOOKUP(B6,#REF!,2,0),"")</f>
        <v/>
      </c>
      <c r="D6" s="391">
        <f>SUMIF('Смета с материалом'!C:C, B7, 'Смета с материалом'!F:F)</f>
        <v>0</v>
      </c>
      <c r="E6" s="387" t="e">
        <f t="shared" si="0"/>
        <v>#VALUE!</v>
      </c>
      <c r="F6" s="118"/>
    </row>
    <row r="7" spans="1:6" ht="17.25" customHeight="1" x14ac:dyDescent="0.25">
      <c r="A7" s="388">
        <v>6</v>
      </c>
      <c r="B7" s="389" t="s">
        <v>1699</v>
      </c>
      <c r="C7" s="390" t="str">
        <f>IFERROR(VLOOKUP(B7,#REF!,2,0),"")</f>
        <v/>
      </c>
      <c r="D7" s="391">
        <f>SUMIF('Смета с материалом'!C:C, B8, 'Смета с материалом'!F:F)</f>
        <v>0</v>
      </c>
      <c r="E7" s="387" t="e">
        <f t="shared" si="0"/>
        <v>#VALUE!</v>
      </c>
      <c r="F7" s="118"/>
    </row>
    <row r="8" spans="1:6" ht="17.25" customHeight="1" x14ac:dyDescent="0.25">
      <c r="A8" s="388">
        <v>7</v>
      </c>
      <c r="B8" s="389" t="s">
        <v>1374</v>
      </c>
      <c r="C8" s="390" t="str">
        <f>IFERROR(VLOOKUP(B8,#REF!,2,0),"")</f>
        <v/>
      </c>
      <c r="D8" s="391">
        <f>SUMIF('Смета с материалом'!C:C, B9, 'Смета с материалом'!F:F)</f>
        <v>124.124</v>
      </c>
      <c r="E8" s="387" t="e">
        <f t="shared" si="0"/>
        <v>#VALUE!</v>
      </c>
      <c r="F8" s="118"/>
    </row>
    <row r="9" spans="1:6" ht="17.25" customHeight="1" x14ac:dyDescent="0.25">
      <c r="A9" s="388">
        <v>8</v>
      </c>
      <c r="B9" s="389" t="s">
        <v>1292</v>
      </c>
      <c r="C9" s="390" t="str">
        <f>IFERROR(VLOOKUP(B9,#REF!,2,0),"")</f>
        <v/>
      </c>
      <c r="D9" s="391">
        <f>SUMIF('Смета с материалом'!C:C, B10, 'Смета с материалом'!F:F)</f>
        <v>9.6750000000000003E-2</v>
      </c>
      <c r="E9" s="387" t="e">
        <f t="shared" si="0"/>
        <v>#VALUE!</v>
      </c>
      <c r="F9" s="118"/>
    </row>
    <row r="10" spans="1:6" ht="17.25" customHeight="1" x14ac:dyDescent="0.25">
      <c r="A10" s="388">
        <v>9</v>
      </c>
      <c r="B10" s="389" t="s">
        <v>1392</v>
      </c>
      <c r="C10" s="390" t="str">
        <f>IFERROR(VLOOKUP(B10,#REF!,2,0),"")</f>
        <v/>
      </c>
      <c r="D10" s="391">
        <f>SUMIF('Смета с материалом'!C:C, B11, 'Смета с материалом'!F:F)</f>
        <v>0.19738319999999998</v>
      </c>
      <c r="E10" s="387" t="e">
        <f t="shared" si="0"/>
        <v>#VALUE!</v>
      </c>
      <c r="F10" s="118"/>
    </row>
    <row r="11" spans="1:6" ht="17.25" customHeight="1" x14ac:dyDescent="0.25">
      <c r="A11" s="388">
        <v>10</v>
      </c>
      <c r="B11" s="389" t="s">
        <v>1416</v>
      </c>
      <c r="C11" s="390" t="str">
        <f>IFERROR(VLOOKUP(B11,#REF!,2,0),"")</f>
        <v/>
      </c>
      <c r="D11" s="391">
        <f>SUMIF('Смета с материалом'!C:C, B12, 'Смета с материалом'!F:F)</f>
        <v>0.44080725000000004</v>
      </c>
      <c r="E11" s="387" t="e">
        <f t="shared" si="0"/>
        <v>#VALUE!</v>
      </c>
      <c r="F11" s="118"/>
    </row>
    <row r="12" spans="1:6" ht="17.25" customHeight="1" x14ac:dyDescent="0.25">
      <c r="A12" s="388">
        <v>11</v>
      </c>
      <c r="B12" s="389" t="s">
        <v>1306</v>
      </c>
      <c r="C12" s="390" t="str">
        <f>IFERROR(VLOOKUP(B12,#REF!,2,0),"")</f>
        <v/>
      </c>
      <c r="D12" s="391">
        <f>SUMIF('Смета с материалом'!C:C, B13, 'Смета с материалом'!F:F)</f>
        <v>2.9175E-2</v>
      </c>
      <c r="E12" s="387" t="e">
        <f t="shared" si="0"/>
        <v>#VALUE!</v>
      </c>
      <c r="F12" s="118"/>
    </row>
    <row r="13" spans="1:6" ht="17.25" customHeight="1" x14ac:dyDescent="0.25">
      <c r="A13" s="388">
        <v>12</v>
      </c>
      <c r="B13" s="389" t="s">
        <v>1302</v>
      </c>
      <c r="C13" s="390" t="str">
        <f>IFERROR(VLOOKUP(B13,#REF!,2,0),"")</f>
        <v/>
      </c>
      <c r="D13" s="391">
        <f>SUMIF('Смета с материалом'!C:C, B14, 'Смета с материалом'!F:F)</f>
        <v>0</v>
      </c>
      <c r="E13" s="387" t="e">
        <f t="shared" si="0"/>
        <v>#VALUE!</v>
      </c>
      <c r="F13" s="118"/>
    </row>
    <row r="14" spans="1:6" ht="17.25" customHeight="1" x14ac:dyDescent="0.25">
      <c r="A14" s="388">
        <v>13</v>
      </c>
      <c r="B14" s="389" t="s">
        <v>1681</v>
      </c>
      <c r="C14" s="390" t="str">
        <f>IFERROR(VLOOKUP(B14,#REF!,2,0),"")</f>
        <v/>
      </c>
      <c r="D14" s="391">
        <f>SUMIF('Смета с материалом'!C:C, B15, 'Смета с материалом'!F:F)</f>
        <v>5</v>
      </c>
      <c r="E14" s="387" t="e">
        <f t="shared" si="0"/>
        <v>#VALUE!</v>
      </c>
      <c r="F14" s="118"/>
    </row>
    <row r="15" spans="1:6" ht="17.25" customHeight="1" x14ac:dyDescent="0.25">
      <c r="A15" s="388">
        <v>14</v>
      </c>
      <c r="B15" s="389" t="s">
        <v>1626</v>
      </c>
      <c r="C15" s="390" t="str">
        <f>IFERROR(VLOOKUP(B15,#REF!,2,0),"")</f>
        <v/>
      </c>
      <c r="D15" s="391">
        <f>SUMIF('Смета с материалом'!C:C, B16, 'Смета с материалом'!F:F)</f>
        <v>5</v>
      </c>
      <c r="E15" s="387" t="e">
        <f t="shared" si="0"/>
        <v>#VALUE!</v>
      </c>
      <c r="F15" s="118"/>
    </row>
    <row r="16" spans="1:6" ht="17.25" customHeight="1" x14ac:dyDescent="0.25">
      <c r="A16" s="388">
        <v>15</v>
      </c>
      <c r="B16" s="389" t="s">
        <v>1625</v>
      </c>
      <c r="C16" s="390" t="str">
        <f>IFERROR(VLOOKUP(B16,#REF!,2,0),"")</f>
        <v/>
      </c>
      <c r="D16" s="391">
        <f>SUMIF('Смета с материалом'!C:C, B17, 'Смета с материалом'!F:F)</f>
        <v>5.3485000000000014</v>
      </c>
      <c r="E16" s="387" t="e">
        <f t="shared" si="0"/>
        <v>#VALUE!</v>
      </c>
      <c r="F16" s="118"/>
    </row>
    <row r="17" spans="1:6" ht="17.25" customHeight="1" x14ac:dyDescent="0.25">
      <c r="A17" s="388">
        <v>16</v>
      </c>
      <c r="B17" s="389" t="s">
        <v>1310</v>
      </c>
      <c r="C17" s="390" t="str">
        <f>IFERROR(VLOOKUP(B17,#REF!,2,0),"")</f>
        <v/>
      </c>
      <c r="D17" s="391">
        <f>SUMIF('Смета с материалом'!C:C, B18, 'Смета с материалом'!F:F)</f>
        <v>12.238500000000002</v>
      </c>
      <c r="E17" s="387" t="e">
        <f t="shared" si="0"/>
        <v>#VALUE!</v>
      </c>
      <c r="F17" s="118"/>
    </row>
    <row r="18" spans="1:6" ht="17.25" customHeight="1" x14ac:dyDescent="0.25">
      <c r="A18" s="388">
        <v>17</v>
      </c>
      <c r="B18" s="389" t="s">
        <v>1311</v>
      </c>
      <c r="C18" s="390" t="str">
        <f>IFERROR(VLOOKUP(B18,#REF!,2,0),"")</f>
        <v/>
      </c>
      <c r="D18" s="391">
        <f>SUMIF('Смета с материалом'!C:C, B19, 'Смета с материалом'!F:F)</f>
        <v>0</v>
      </c>
      <c r="E18" s="387" t="e">
        <f t="shared" si="0"/>
        <v>#VALUE!</v>
      </c>
      <c r="F18" s="118"/>
    </row>
    <row r="19" spans="1:6" ht="17.25" customHeight="1" x14ac:dyDescent="0.25">
      <c r="A19" s="388">
        <v>18</v>
      </c>
      <c r="B19" s="389" t="s">
        <v>1425</v>
      </c>
      <c r="C19" s="390" t="str">
        <f>IFERROR(VLOOKUP(B19,#REF!,2,0),"")</f>
        <v/>
      </c>
      <c r="D19" s="391">
        <f>SUMIF('Смета с материалом'!C:C, B20, 'Смета с материалом'!F:F)</f>
        <v>0.04</v>
      </c>
      <c r="E19" s="387" t="e">
        <f t="shared" si="0"/>
        <v>#VALUE!</v>
      </c>
      <c r="F19" s="118"/>
    </row>
    <row r="20" spans="1:6" ht="17.25" customHeight="1" x14ac:dyDescent="0.25">
      <c r="A20" s="388">
        <v>19</v>
      </c>
      <c r="B20" s="389" t="s">
        <v>1272</v>
      </c>
      <c r="C20" s="390" t="str">
        <f>IFERROR(VLOOKUP(B20,#REF!,2,0),"")</f>
        <v/>
      </c>
      <c r="D20" s="391">
        <f>SUMIF('Смета с материалом'!C:C, B21, 'Смета с материалом'!F:F)</f>
        <v>8.6611999999999991</v>
      </c>
      <c r="E20" s="387" t="e">
        <f t="shared" si="0"/>
        <v>#VALUE!</v>
      </c>
      <c r="F20" s="118"/>
    </row>
    <row r="21" spans="1:6" ht="17.25" customHeight="1" x14ac:dyDescent="0.25">
      <c r="A21" s="388">
        <v>20</v>
      </c>
      <c r="B21" s="389" t="s">
        <v>1261</v>
      </c>
      <c r="C21" s="390" t="str">
        <f>IFERROR(VLOOKUP(B21,#REF!,2,0),"")</f>
        <v/>
      </c>
      <c r="D21" s="391">
        <f>SUMIF('Смета с материалом'!C:C, B22, 'Смета с материалом'!F:F)</f>
        <v>0</v>
      </c>
      <c r="E21" s="387" t="e">
        <f t="shared" si="0"/>
        <v>#VALUE!</v>
      </c>
      <c r="F21" s="118"/>
    </row>
    <row r="22" spans="1:6" ht="17.25" customHeight="1" x14ac:dyDescent="0.25">
      <c r="A22" s="388">
        <v>21</v>
      </c>
      <c r="B22" s="389" t="s">
        <v>2203</v>
      </c>
      <c r="C22" s="390" t="str">
        <f>IFERROR(VLOOKUP(B22,#REF!,2,0),"")</f>
        <v/>
      </c>
      <c r="D22" s="391">
        <f>SUMIF('Смета с материалом'!C:C, B23, 'Смета с материалом'!F:F)</f>
        <v>0</v>
      </c>
      <c r="E22" s="387" t="e">
        <f t="shared" si="0"/>
        <v>#VALUE!</v>
      </c>
      <c r="F22" s="118"/>
    </row>
    <row r="23" spans="1:6" ht="17.25" customHeight="1" x14ac:dyDescent="0.25">
      <c r="A23" s="388">
        <v>22</v>
      </c>
      <c r="B23" s="389" t="s">
        <v>1480</v>
      </c>
      <c r="C23" s="390" t="str">
        <f>IFERROR(VLOOKUP(B23,#REF!,2,0),"")</f>
        <v/>
      </c>
      <c r="D23" s="391">
        <f>SUMIF('Смета с материалом'!C:C, B24, 'Смета с материалом'!F:F)</f>
        <v>0.32091000000000003</v>
      </c>
      <c r="E23" s="387" t="e">
        <f t="shared" si="0"/>
        <v>#VALUE!</v>
      </c>
      <c r="F23" s="118"/>
    </row>
    <row r="24" spans="1:6" ht="17.25" customHeight="1" x14ac:dyDescent="0.25">
      <c r="A24" s="388">
        <v>23</v>
      </c>
      <c r="B24" s="389" t="s">
        <v>1342</v>
      </c>
      <c r="C24" s="390" t="str">
        <f>IFERROR(VLOOKUP(B24,#REF!,2,0),"")</f>
        <v/>
      </c>
      <c r="D24" s="391">
        <f>SUMIF('Смета с материалом'!C:C, B25, 'Смета с материалом'!F:F)</f>
        <v>0</v>
      </c>
      <c r="E24" s="387" t="e">
        <f t="shared" si="0"/>
        <v>#VALUE!</v>
      </c>
      <c r="F24" s="118"/>
    </row>
    <row r="25" spans="1:6" ht="17.25" customHeight="1" x14ac:dyDescent="0.25">
      <c r="A25" s="388">
        <v>24</v>
      </c>
      <c r="B25" s="389" t="s">
        <v>1674</v>
      </c>
      <c r="C25" s="390" t="str">
        <f>IFERROR(VLOOKUP(B25,#REF!,2,0),"")</f>
        <v/>
      </c>
      <c r="D25" s="391">
        <f>SUMIF('Смета с материалом'!C:C, B26, 'Смета с материалом'!F:F)</f>
        <v>0</v>
      </c>
      <c r="E25" s="387" t="e">
        <f t="shared" si="0"/>
        <v>#VALUE!</v>
      </c>
      <c r="F25" s="118"/>
    </row>
    <row r="26" spans="1:6" ht="17.25" customHeight="1" x14ac:dyDescent="0.25">
      <c r="A26" s="388">
        <v>25</v>
      </c>
      <c r="B26" s="392" t="s">
        <v>1240</v>
      </c>
      <c r="C26" s="390" t="str">
        <f>IFERROR(VLOOKUP(B26,#REF!,2,0),"")</f>
        <v/>
      </c>
      <c r="D26" s="391">
        <f>SUMIF('Смета с материалом'!C:C, B27, 'Смета с материалом'!F:F)</f>
        <v>0.32091000000000003</v>
      </c>
      <c r="E26" s="387" t="e">
        <f t="shared" si="0"/>
        <v>#VALUE!</v>
      </c>
      <c r="F26" s="118"/>
    </row>
    <row r="27" spans="1:6" ht="17.25" customHeight="1" x14ac:dyDescent="0.25">
      <c r="A27" s="388">
        <v>26</v>
      </c>
      <c r="B27" s="389" t="s">
        <v>1340</v>
      </c>
      <c r="C27" s="390" t="str">
        <f>IFERROR(VLOOKUP(B27,#REF!,2,0),"")</f>
        <v/>
      </c>
      <c r="D27" s="391">
        <f>SUMIF('Смета с материалом'!C:C, B28, 'Смета с материалом'!F:F)</f>
        <v>0</v>
      </c>
      <c r="E27" s="387" t="e">
        <f t="shared" si="0"/>
        <v>#VALUE!</v>
      </c>
      <c r="F27" s="118"/>
    </row>
    <row r="28" spans="1:6" ht="17.25" customHeight="1" x14ac:dyDescent="0.25">
      <c r="A28" s="388">
        <v>27</v>
      </c>
      <c r="B28" s="389" t="s">
        <v>1671</v>
      </c>
      <c r="C28" s="390" t="str">
        <f>IFERROR(VLOOKUP(B28,#REF!,2,0),"")</f>
        <v/>
      </c>
      <c r="D28" s="391">
        <f>SUMIF('Смета с материалом'!C:C, B29, 'Смета с материалом'!F:F)</f>
        <v>0</v>
      </c>
      <c r="E28" s="387" t="e">
        <f t="shared" si="0"/>
        <v>#VALUE!</v>
      </c>
      <c r="F28" s="118"/>
    </row>
    <row r="29" spans="1:6" ht="17.25" customHeight="1" x14ac:dyDescent="0.25">
      <c r="A29" s="388">
        <v>28</v>
      </c>
      <c r="B29" s="389" t="s">
        <v>1378</v>
      </c>
      <c r="C29" s="390" t="str">
        <f>IFERROR(VLOOKUP(B29,#REF!,2,0),"")</f>
        <v/>
      </c>
      <c r="D29" s="391">
        <f>SUMIF('Смета с материалом'!C:C, B30, 'Смета с материалом'!F:F)</f>
        <v>0</v>
      </c>
      <c r="E29" s="387" t="e">
        <f t="shared" si="0"/>
        <v>#VALUE!</v>
      </c>
      <c r="F29" s="118"/>
    </row>
    <row r="30" spans="1:6" ht="17.25" customHeight="1" x14ac:dyDescent="0.25">
      <c r="A30" s="388">
        <v>29</v>
      </c>
      <c r="B30" s="389" t="s">
        <v>1672</v>
      </c>
      <c r="C30" s="390" t="str">
        <f>IFERROR(VLOOKUP(B30,#REF!,2,0),"")</f>
        <v/>
      </c>
      <c r="D30" s="391">
        <f>SUMIF('Смета с материалом'!C:C, B31, 'Смета с материалом'!F:F)</f>
        <v>0</v>
      </c>
      <c r="E30" s="387" t="e">
        <f t="shared" si="0"/>
        <v>#VALUE!</v>
      </c>
      <c r="F30" s="118"/>
    </row>
    <row r="31" spans="1:6" ht="17.25" customHeight="1" x14ac:dyDescent="0.25">
      <c r="A31" s="388">
        <v>30</v>
      </c>
      <c r="B31" s="389" t="s">
        <v>1446</v>
      </c>
      <c r="C31" s="390" t="str">
        <f>IFERROR(VLOOKUP(B31,#REF!,2,0),"")</f>
        <v/>
      </c>
      <c r="D31" s="391">
        <f>SUMIF('Смета с материалом'!C:C, B32, 'Смета с материалом'!F:F)</f>
        <v>0</v>
      </c>
      <c r="E31" s="387" t="e">
        <f t="shared" si="0"/>
        <v>#VALUE!</v>
      </c>
      <c r="F31" s="118"/>
    </row>
    <row r="32" spans="1:6" ht="17.25" customHeight="1" x14ac:dyDescent="0.25">
      <c r="A32" s="388">
        <v>31</v>
      </c>
      <c r="B32" s="389" t="s">
        <v>2204</v>
      </c>
      <c r="C32" s="390" t="str">
        <f>IFERROR(VLOOKUP(B32,#REF!,2,0),"")</f>
        <v/>
      </c>
      <c r="D32" s="391">
        <f>SUMIF('Смета с материалом'!C:C, B33, 'Смета с материалом'!F:F)</f>
        <v>0</v>
      </c>
      <c r="E32" s="387" t="e">
        <f t="shared" si="0"/>
        <v>#VALUE!</v>
      </c>
      <c r="F32" s="118"/>
    </row>
    <row r="33" spans="1:6" ht="17.25" customHeight="1" x14ac:dyDescent="0.25">
      <c r="A33" s="388">
        <v>32</v>
      </c>
      <c r="B33" s="389" t="s">
        <v>2205</v>
      </c>
      <c r="C33" s="390" t="str">
        <f>IFERROR(VLOOKUP(B33,#REF!,2,0),"")</f>
        <v/>
      </c>
      <c r="D33" s="391">
        <f>SUMIF('Смета с материалом'!C:C, B34, 'Смета с материалом'!F:F)</f>
        <v>0</v>
      </c>
      <c r="E33" s="387" t="e">
        <f t="shared" si="0"/>
        <v>#VALUE!</v>
      </c>
      <c r="F33" s="118"/>
    </row>
    <row r="34" spans="1:6" ht="17.25" customHeight="1" x14ac:dyDescent="0.25">
      <c r="A34" s="388">
        <v>33</v>
      </c>
      <c r="B34" s="389" t="s">
        <v>1275</v>
      </c>
      <c r="C34" s="390" t="str">
        <f>IFERROR(VLOOKUP(B34,#REF!,2,0),"")</f>
        <v/>
      </c>
      <c r="D34" s="391">
        <f>SUMIF('Смета с материалом'!C:C, B35, 'Смета с материалом'!F:F)</f>
        <v>15</v>
      </c>
      <c r="E34" s="387" t="e">
        <f t="shared" si="0"/>
        <v>#VALUE!</v>
      </c>
      <c r="F34" s="118"/>
    </row>
    <row r="35" spans="1:6" ht="17.25" customHeight="1" x14ac:dyDescent="0.25">
      <c r="A35" s="388">
        <v>34</v>
      </c>
      <c r="B35" s="389" t="s">
        <v>1492</v>
      </c>
      <c r="C35" s="390" t="str">
        <f>IFERROR(VLOOKUP(B35,#REF!,2,0),"")</f>
        <v/>
      </c>
      <c r="D35" s="391">
        <f>SUMIF('Смета с материалом'!C:C, B36, 'Смета с материалом'!F:F)</f>
        <v>0</v>
      </c>
      <c r="E35" s="387" t="e">
        <f t="shared" si="0"/>
        <v>#VALUE!</v>
      </c>
      <c r="F35" s="118"/>
    </row>
    <row r="36" spans="1:6" ht="17.25" customHeight="1" x14ac:dyDescent="0.25">
      <c r="A36" s="388">
        <v>35</v>
      </c>
      <c r="B36" s="389" t="s">
        <v>2206</v>
      </c>
      <c r="C36" s="390" t="str">
        <f>IFERROR(VLOOKUP(B36,#REF!,2,0),"")</f>
        <v/>
      </c>
      <c r="D36" s="391">
        <f>SUMIF('Смета с материалом'!C:C, B37, 'Смета с материалом'!F:F)</f>
        <v>7</v>
      </c>
      <c r="E36" s="387" t="e">
        <f t="shared" si="0"/>
        <v>#VALUE!</v>
      </c>
      <c r="F36" s="118"/>
    </row>
    <row r="37" spans="1:6" ht="17.25" customHeight="1" x14ac:dyDescent="0.25">
      <c r="A37" s="388">
        <v>36</v>
      </c>
      <c r="B37" s="388" t="s">
        <v>1369</v>
      </c>
      <c r="C37" s="390" t="str">
        <f>IFERROR(VLOOKUP(B37,#REF!,2,0),"")</f>
        <v/>
      </c>
      <c r="D37" s="391">
        <f>SUMIF('Смета с материалом'!C:C, B38, 'Смета с материалом'!F:F)</f>
        <v>0</v>
      </c>
      <c r="E37" s="387" t="e">
        <f t="shared" si="0"/>
        <v>#VALUE!</v>
      </c>
      <c r="F37" s="118"/>
    </row>
    <row r="38" spans="1:6" ht="17.25" customHeight="1" x14ac:dyDescent="0.25">
      <c r="A38" s="388">
        <v>37</v>
      </c>
      <c r="B38" s="389" t="s">
        <v>1580</v>
      </c>
      <c r="C38" s="390" t="str">
        <f>IFERROR(VLOOKUP(B38,#REF!,2,0),"")</f>
        <v/>
      </c>
      <c r="D38" s="391">
        <f>SUMIF('Смета с материалом'!C:C, B39, 'Смета с материалом'!F:F)</f>
        <v>0</v>
      </c>
      <c r="E38" s="387" t="e">
        <f t="shared" si="0"/>
        <v>#VALUE!</v>
      </c>
      <c r="F38" s="118"/>
    </row>
    <row r="39" spans="1:6" ht="17.25" customHeight="1" x14ac:dyDescent="0.25">
      <c r="A39" s="388">
        <v>38</v>
      </c>
      <c r="B39" s="393" t="s">
        <v>1676</v>
      </c>
      <c r="C39" s="390" t="e">
        <f>IFERROR(VLOOKUP(B39,#REF!,2,0),"")*0.015</f>
        <v>#VALUE!</v>
      </c>
      <c r="D39" s="391">
        <f>SUMIF('Смета с материалом'!C:C, B40, 'Смета с материалом'!F:F)</f>
        <v>0</v>
      </c>
      <c r="E39" s="387" t="e">
        <f t="shared" si="0"/>
        <v>#VALUE!</v>
      </c>
      <c r="F39" s="118"/>
    </row>
    <row r="40" spans="1:6" ht="17.25" customHeight="1" x14ac:dyDescent="0.25">
      <c r="A40" s="388">
        <v>39</v>
      </c>
      <c r="B40" s="389" t="s">
        <v>1486</v>
      </c>
      <c r="C40" s="390" t="e">
        <f>IFERROR(VLOOKUP(B40,#REF!,2,0),"")*0.008</f>
        <v>#VALUE!</v>
      </c>
      <c r="D40" s="391">
        <f>SUMIF('Смета с материалом'!C:C, B41, 'Смета с материалом'!F:F)</f>
        <v>0</v>
      </c>
      <c r="E40" s="387" t="e">
        <f t="shared" si="0"/>
        <v>#VALUE!</v>
      </c>
      <c r="F40" s="118"/>
    </row>
    <row r="41" spans="1:6" ht="17.25" customHeight="1" x14ac:dyDescent="0.25">
      <c r="A41" s="388">
        <v>40</v>
      </c>
      <c r="B41" s="393" t="s">
        <v>1677</v>
      </c>
      <c r="C41" s="390" t="e">
        <f>IFERROR(VLOOKUP(B41,#REF!,2,0),"")*0.012</f>
        <v>#VALUE!</v>
      </c>
      <c r="D41" s="391">
        <f>SUMIF('Смета с материалом'!C:C, B42, 'Смета с материалом'!F:F)</f>
        <v>0</v>
      </c>
      <c r="E41" s="387" t="e">
        <f t="shared" si="0"/>
        <v>#VALUE!</v>
      </c>
      <c r="F41" s="118"/>
    </row>
    <row r="42" spans="1:6" ht="17.25" customHeight="1" x14ac:dyDescent="0.25">
      <c r="A42" s="388">
        <v>41</v>
      </c>
      <c r="B42" s="389" t="s">
        <v>1421</v>
      </c>
      <c r="C42" s="390" t="str">
        <f>IFERROR(VLOOKUP(B42,#REF!,2,0),"")</f>
        <v/>
      </c>
      <c r="D42" s="391">
        <f>SUMIF('Смета с материалом'!C:C, B43, 'Смета с материалом'!F:F)</f>
        <v>0</v>
      </c>
      <c r="E42" s="387" t="e">
        <f t="shared" si="0"/>
        <v>#VALUE!</v>
      </c>
      <c r="F42" s="118"/>
    </row>
    <row r="43" spans="1:6" ht="17.25" customHeight="1" x14ac:dyDescent="0.25">
      <c r="A43" s="388">
        <v>42</v>
      </c>
      <c r="B43" s="389" t="s">
        <v>1277</v>
      </c>
      <c r="C43" s="390" t="str">
        <f>IFERROR(VLOOKUP(B43,#REF!,2,0),"")</f>
        <v/>
      </c>
      <c r="D43" s="391">
        <f>SUMIF('Смета с материалом'!C:C, B44, 'Смета с материалом'!F:F)</f>
        <v>0.2</v>
      </c>
      <c r="E43" s="387" t="e">
        <f t="shared" si="0"/>
        <v>#VALUE!</v>
      </c>
      <c r="F43" s="118"/>
    </row>
    <row r="44" spans="1:6" ht="17.25" customHeight="1" x14ac:dyDescent="0.25">
      <c r="A44" s="388">
        <v>43</v>
      </c>
      <c r="B44" s="389" t="s">
        <v>1485</v>
      </c>
      <c r="C44" s="390" t="str">
        <f>IFERROR(VLOOKUP(B44,#REF!,2,0),"")</f>
        <v/>
      </c>
      <c r="D44" s="391">
        <f>SUMIF('Смета с материалом'!C:C, B45, 'Смета с материалом'!F:F)</f>
        <v>0</v>
      </c>
      <c r="E44" s="387" t="e">
        <f t="shared" si="0"/>
        <v>#VALUE!</v>
      </c>
      <c r="F44" s="118"/>
    </row>
    <row r="45" spans="1:6" ht="17.25" customHeight="1" x14ac:dyDescent="0.25">
      <c r="A45" s="388">
        <v>44</v>
      </c>
      <c r="B45" s="389" t="s">
        <v>1463</v>
      </c>
      <c r="C45" s="390" t="str">
        <f>IFERROR(VLOOKUP(B45,#REF!,2,0),"")</f>
        <v/>
      </c>
      <c r="D45" s="391">
        <f>SUMIF('Смета с материалом'!C:C, B46, 'Смета с материалом'!F:F)</f>
        <v>55.539000000000001</v>
      </c>
      <c r="E45" s="387" t="e">
        <f t="shared" si="0"/>
        <v>#VALUE!</v>
      </c>
      <c r="F45" s="118"/>
    </row>
    <row r="46" spans="1:6" ht="17.25" customHeight="1" x14ac:dyDescent="0.25">
      <c r="A46" s="388">
        <v>45</v>
      </c>
      <c r="B46" s="389" t="s">
        <v>1406</v>
      </c>
      <c r="C46" s="390" t="str">
        <f>IFERROR(VLOOKUP(B46,#REF!,2,0),"")</f>
        <v/>
      </c>
      <c r="D46" s="391">
        <f>SUMIF('Смета с материалом'!C:C, B47, 'Смета с материалом'!F:F)</f>
        <v>0.4</v>
      </c>
      <c r="E46" s="387" t="e">
        <f t="shared" si="0"/>
        <v>#VALUE!</v>
      </c>
      <c r="F46" s="118"/>
    </row>
    <row r="47" spans="1:6" ht="17.25" customHeight="1" x14ac:dyDescent="0.25">
      <c r="A47" s="388">
        <v>46</v>
      </c>
      <c r="B47" s="389" t="s">
        <v>1477</v>
      </c>
      <c r="C47" s="390" t="str">
        <f>IFERROR(VLOOKUP(B47,#REF!,2,0),"")</f>
        <v/>
      </c>
      <c r="D47" s="391">
        <f>SUMIF('Смета с материалом'!C:C, B48, 'Смета с материалом'!F:F)</f>
        <v>30</v>
      </c>
      <c r="E47" s="387" t="e">
        <f t="shared" si="0"/>
        <v>#VALUE!</v>
      </c>
      <c r="F47" s="118"/>
    </row>
    <row r="48" spans="1:6" ht="17.25" customHeight="1" x14ac:dyDescent="0.25">
      <c r="A48" s="388">
        <v>47</v>
      </c>
      <c r="B48" s="389" t="s">
        <v>1490</v>
      </c>
      <c r="C48" s="390" t="str">
        <f>IFERROR(VLOOKUP(B48,#REF!,2,0),"")</f>
        <v/>
      </c>
      <c r="D48" s="391">
        <f>SUMIF('Смета с материалом'!C:C, B49, 'Смета с материалом'!F:F)</f>
        <v>57.62700000000001</v>
      </c>
      <c r="E48" s="387" t="e">
        <f t="shared" si="0"/>
        <v>#VALUE!</v>
      </c>
      <c r="F48" s="118"/>
    </row>
    <row r="49" spans="1:6" ht="17.25" customHeight="1" x14ac:dyDescent="0.25">
      <c r="A49" s="388">
        <v>48</v>
      </c>
      <c r="B49" s="389" t="s">
        <v>1303</v>
      </c>
      <c r="C49" s="390" t="str">
        <f>IFERROR(VLOOKUP(B49,#REF!,2,0),"")</f>
        <v/>
      </c>
      <c r="D49" s="391">
        <f>SUMIF('Смета с материалом'!C:C, B50, 'Смета с материалом'!F:F)</f>
        <v>0</v>
      </c>
      <c r="E49" s="387" t="e">
        <f t="shared" si="0"/>
        <v>#VALUE!</v>
      </c>
      <c r="F49" s="118"/>
    </row>
    <row r="50" spans="1:6" ht="17.25" customHeight="1" x14ac:dyDescent="0.25">
      <c r="A50" s="388">
        <v>49</v>
      </c>
      <c r="B50" s="389" t="s">
        <v>1432</v>
      </c>
      <c r="C50" s="390" t="str">
        <f>IFERROR(VLOOKUP(B50,#REF!,2,0),"")</f>
        <v/>
      </c>
      <c r="D50" s="391">
        <f>SUMIF('Смета с материалом'!C:C, B51, 'Смета с материалом'!F:F)</f>
        <v>0</v>
      </c>
      <c r="E50" s="387" t="e">
        <f t="shared" si="0"/>
        <v>#VALUE!</v>
      </c>
      <c r="F50" s="118"/>
    </row>
    <row r="51" spans="1:6" ht="17.25" customHeight="1" x14ac:dyDescent="0.25">
      <c r="A51" s="388">
        <v>50</v>
      </c>
      <c r="B51" s="389" t="s">
        <v>1412</v>
      </c>
      <c r="C51" s="390" t="str">
        <f>IFERROR(VLOOKUP(B51,#REF!,2,0),"")</f>
        <v/>
      </c>
      <c r="D51" s="391">
        <f>SUMIF('Смета с материалом'!C:C, B52, 'Смета с материалом'!F:F)</f>
        <v>9.8691600000000008</v>
      </c>
      <c r="E51" s="387" t="e">
        <f t="shared" si="0"/>
        <v>#VALUE!</v>
      </c>
      <c r="F51" s="118"/>
    </row>
    <row r="52" spans="1:6" ht="17.25" customHeight="1" x14ac:dyDescent="0.25">
      <c r="A52" s="388">
        <v>51</v>
      </c>
      <c r="B52" s="388" t="s">
        <v>1307</v>
      </c>
      <c r="C52" s="390" t="str">
        <f>IFERROR(VLOOKUP(B52,#REF!,2,0),"")</f>
        <v/>
      </c>
      <c r="D52" s="391">
        <f>SUMIF('Смета с материалом'!C:C, B53, 'Смета с материалом'!F:F)</f>
        <v>0</v>
      </c>
      <c r="E52" s="387" t="e">
        <f t="shared" si="0"/>
        <v>#VALUE!</v>
      </c>
      <c r="F52" s="118"/>
    </row>
    <row r="53" spans="1:6" ht="17.25" customHeight="1" x14ac:dyDescent="0.25">
      <c r="A53" s="388">
        <v>52</v>
      </c>
      <c r="B53" s="389" t="s">
        <v>1355</v>
      </c>
      <c r="C53" s="390" t="str">
        <f>IFERROR(VLOOKUP(B53,#REF!,2,0),"")</f>
        <v/>
      </c>
      <c r="D53" s="391">
        <f>SUMIF('Смета с материалом'!C:C, B54, 'Смета с материалом'!F:F)</f>
        <v>0</v>
      </c>
      <c r="E53" s="387" t="e">
        <f t="shared" si="0"/>
        <v>#VALUE!</v>
      </c>
      <c r="F53" s="118"/>
    </row>
    <row r="54" spans="1:6" ht="17.25" customHeight="1" x14ac:dyDescent="0.25">
      <c r="A54" s="388">
        <v>53</v>
      </c>
      <c r="B54" s="389" t="s">
        <v>2207</v>
      </c>
      <c r="C54" s="390" t="str">
        <f>IFERROR(VLOOKUP(B54,#REF!,2,0),"")</f>
        <v/>
      </c>
      <c r="D54" s="391">
        <f>SUMIF('Смета с материалом'!C:C, B55, 'Смета с материалом'!F:F)</f>
        <v>0</v>
      </c>
      <c r="E54" s="387" t="e">
        <f t="shared" si="0"/>
        <v>#VALUE!</v>
      </c>
      <c r="F54" s="118"/>
    </row>
    <row r="55" spans="1:6" ht="17.25" customHeight="1" x14ac:dyDescent="0.25">
      <c r="A55" s="388">
        <v>54</v>
      </c>
      <c r="B55" s="389" t="s">
        <v>1249</v>
      </c>
      <c r="C55" s="390" t="str">
        <f>IFERROR(VLOOKUP(B55,#REF!,2,0),"")</f>
        <v/>
      </c>
      <c r="D55" s="391">
        <f>SUMIF('Смета с материалом'!C:C, B56, 'Смета с материалом'!F:F)</f>
        <v>1.080325</v>
      </c>
      <c r="E55" s="387" t="e">
        <f t="shared" si="0"/>
        <v>#VALUE!</v>
      </c>
      <c r="F55" s="118"/>
    </row>
    <row r="56" spans="1:6" ht="17.25" customHeight="1" x14ac:dyDescent="0.25">
      <c r="A56" s="388">
        <v>55</v>
      </c>
      <c r="B56" s="393" t="s">
        <v>1253</v>
      </c>
      <c r="C56" s="390" t="str">
        <f>IFERROR(VLOOKUP(B56,#REF!,2,0),"")</f>
        <v/>
      </c>
      <c r="D56" s="391">
        <f>SUMIF('Смета с материалом'!C:C, B57, 'Смета с материалом'!F:F)</f>
        <v>17.422710000000002</v>
      </c>
      <c r="E56" s="387" t="e">
        <f t="shared" si="0"/>
        <v>#VALUE!</v>
      </c>
      <c r="F56" s="118"/>
    </row>
    <row r="57" spans="1:6" ht="17.25" customHeight="1" x14ac:dyDescent="0.25">
      <c r="A57" s="388">
        <v>56</v>
      </c>
      <c r="B57" s="389" t="s">
        <v>1401</v>
      </c>
      <c r="C57" s="390" t="str">
        <f>IFERROR(VLOOKUP(B57,#REF!,2,0),"")</f>
        <v/>
      </c>
      <c r="D57" s="391">
        <f>SUMIF('Смета с материалом'!C:C, B58, 'Смета с материалом'!F:F)</f>
        <v>11.022400000000001</v>
      </c>
      <c r="E57" s="387" t="e">
        <f t="shared" si="0"/>
        <v>#VALUE!</v>
      </c>
      <c r="F57" s="118"/>
    </row>
    <row r="58" spans="1:6" ht="17.25" customHeight="1" x14ac:dyDescent="0.25">
      <c r="A58" s="388">
        <v>57</v>
      </c>
      <c r="B58" s="389" t="s">
        <v>1314</v>
      </c>
      <c r="C58" s="390" t="str">
        <f>IFERROR(VLOOKUP(B58,#REF!,2,0),"")</f>
        <v/>
      </c>
      <c r="D58" s="391">
        <f>SUMIF('Смета с материалом'!C:C, B59, 'Смета с материалом'!F:F)</f>
        <v>0</v>
      </c>
      <c r="E58" s="387" t="e">
        <f t="shared" si="0"/>
        <v>#VALUE!</v>
      </c>
      <c r="F58" s="118"/>
    </row>
    <row r="59" spans="1:6" ht="17.25" customHeight="1" x14ac:dyDescent="0.25">
      <c r="A59" s="388">
        <v>58</v>
      </c>
      <c r="B59" s="389" t="s">
        <v>2208</v>
      </c>
      <c r="C59" s="390" t="str">
        <f>IFERROR(VLOOKUP(B59,#REF!,2,0),"")</f>
        <v/>
      </c>
      <c r="D59" s="391">
        <f>SUMIF('Смета с материалом'!C:C, B60, 'Смета с материалом'!F:F)</f>
        <v>0</v>
      </c>
      <c r="E59" s="387" t="e">
        <f t="shared" si="0"/>
        <v>#VALUE!</v>
      </c>
      <c r="F59" s="118"/>
    </row>
    <row r="60" spans="1:6" ht="17.25" customHeight="1" x14ac:dyDescent="0.25">
      <c r="A60" s="388">
        <v>59</v>
      </c>
      <c r="B60" s="393" t="s">
        <v>1453</v>
      </c>
      <c r="C60" s="390" t="str">
        <f>IFERROR(VLOOKUP(B60,#REF!,2,0),"")</f>
        <v/>
      </c>
      <c r="D60" s="391">
        <f>SUMIF('Смета с материалом'!C:C, B61, 'Смета с материалом'!F:F)</f>
        <v>0</v>
      </c>
      <c r="E60" s="387" t="e">
        <f t="shared" si="0"/>
        <v>#VALUE!</v>
      </c>
      <c r="F60" s="118"/>
    </row>
    <row r="61" spans="1:6" ht="17.25" customHeight="1" x14ac:dyDescent="0.25">
      <c r="A61" s="388">
        <v>60</v>
      </c>
      <c r="B61" s="389" t="s">
        <v>1696</v>
      </c>
      <c r="C61" s="390" t="str">
        <f>IFERROR(VLOOKUP(B61,#REF!,2,0),"")</f>
        <v/>
      </c>
      <c r="D61" s="391">
        <f>SUMIF('Смета с материалом'!C:C, B62, 'Смета с материалом'!F:F)</f>
        <v>3.8461538461538458</v>
      </c>
      <c r="E61" s="387" t="e">
        <f t="shared" si="0"/>
        <v>#VALUE!</v>
      </c>
      <c r="F61" s="118"/>
    </row>
    <row r="62" spans="1:6" ht="17.25" customHeight="1" x14ac:dyDescent="0.25">
      <c r="A62" s="388">
        <v>61</v>
      </c>
      <c r="B62" s="389" t="s">
        <v>1627</v>
      </c>
      <c r="C62" s="390" t="str">
        <f>IFERROR(VLOOKUP(B62,#REF!,2,0),"")</f>
        <v/>
      </c>
      <c r="D62" s="391">
        <f>SUMIF('Смета с материалом'!C:C, B63, 'Смета с материалом'!F:F)</f>
        <v>0</v>
      </c>
      <c r="E62" s="387" t="e">
        <f t="shared" si="0"/>
        <v>#VALUE!</v>
      </c>
      <c r="F62" s="118"/>
    </row>
    <row r="63" spans="1:6" ht="17.25" customHeight="1" x14ac:dyDescent="0.25">
      <c r="A63" s="388">
        <v>62</v>
      </c>
      <c r="B63" s="389" t="s">
        <v>1396</v>
      </c>
      <c r="C63" s="390" t="str">
        <f>IFERROR(VLOOKUP(B63,#REF!,2,0),"")</f>
        <v/>
      </c>
      <c r="D63" s="391">
        <f>SUMIF('Смета с материалом'!C:C, B64, 'Смета с материалом'!F:F)</f>
        <v>0.107</v>
      </c>
      <c r="E63" s="387" t="e">
        <f t="shared" si="0"/>
        <v>#VALUE!</v>
      </c>
      <c r="F63" s="118"/>
    </row>
    <row r="64" spans="1:6" ht="17.25" customHeight="1" x14ac:dyDescent="0.25">
      <c r="A64" s="388">
        <v>63</v>
      </c>
      <c r="B64" s="389" t="s">
        <v>1245</v>
      </c>
      <c r="C64" s="390" t="str">
        <f>IFERROR(VLOOKUP(B64,#REF!,2,0),"")</f>
        <v/>
      </c>
      <c r="D64" s="391">
        <f>SUMIF('Смета с материалом'!C:C, B65, 'Смета с материалом'!F:F)</f>
        <v>0</v>
      </c>
      <c r="E64" s="387" t="e">
        <f t="shared" si="0"/>
        <v>#VALUE!</v>
      </c>
      <c r="F64" s="118"/>
    </row>
    <row r="65" spans="1:6" ht="17.25" customHeight="1" x14ac:dyDescent="0.25">
      <c r="A65" s="388">
        <v>64</v>
      </c>
      <c r="B65" s="389" t="s">
        <v>2209</v>
      </c>
      <c r="C65" s="390" t="str">
        <f>IFERROR(VLOOKUP(B65,#REF!,2,0),"")</f>
        <v/>
      </c>
      <c r="D65" s="391">
        <f>SUMIF('Смета с материалом'!C:C, B66, 'Смета с материалом'!F:F)</f>
        <v>0</v>
      </c>
      <c r="E65" s="387" t="e">
        <f t="shared" si="0"/>
        <v>#VALUE!</v>
      </c>
      <c r="F65" s="118"/>
    </row>
    <row r="66" spans="1:6" ht="17.25" customHeight="1" x14ac:dyDescent="0.25">
      <c r="A66" s="388">
        <v>65</v>
      </c>
      <c r="B66" s="389" t="s">
        <v>2210</v>
      </c>
      <c r="C66" s="390" t="str">
        <f>IFERROR(VLOOKUP(B66,#REF!,2,0),"")</f>
        <v/>
      </c>
      <c r="D66" s="391">
        <f>SUMIF('Смета с материалом'!C:C, B67, 'Смета с материалом'!F:F)</f>
        <v>0</v>
      </c>
      <c r="E66" s="387" t="e">
        <f t="shared" si="0"/>
        <v>#VALUE!</v>
      </c>
      <c r="F66" s="118"/>
    </row>
    <row r="67" spans="1:6" ht="17.25" customHeight="1" x14ac:dyDescent="0.25">
      <c r="A67" s="388">
        <v>66</v>
      </c>
      <c r="B67" s="389" t="s">
        <v>1565</v>
      </c>
      <c r="C67" s="390" t="str">
        <f>IFERROR(VLOOKUP(B67,#REF!,2,0),"")</f>
        <v/>
      </c>
      <c r="D67" s="391">
        <f>SUMIF('Смета с материалом'!C:C, B68, 'Смета с материалом'!F:F)</f>
        <v>1.8</v>
      </c>
      <c r="E67" s="387" t="e">
        <f t="shared" si="0"/>
        <v>#VALUE!</v>
      </c>
      <c r="F67" s="118"/>
    </row>
    <row r="68" spans="1:6" ht="17.25" customHeight="1" x14ac:dyDescent="0.25">
      <c r="A68" s="388">
        <v>67</v>
      </c>
      <c r="B68" s="389" t="s">
        <v>1457</v>
      </c>
      <c r="C68" s="390" t="str">
        <f>IFERROR(VLOOKUP(B68,#REF!,2,0),"")</f>
        <v/>
      </c>
      <c r="D68" s="391">
        <f>SUMIF('Смета с материалом'!C:C, B69, 'Смета с материалом'!F:F)</f>
        <v>0</v>
      </c>
      <c r="E68" s="387" t="e">
        <f t="shared" si="0"/>
        <v>#VALUE!</v>
      </c>
      <c r="F68" s="118"/>
    </row>
    <row r="69" spans="1:6" ht="17.25" customHeight="1" x14ac:dyDescent="0.25">
      <c r="A69" s="388">
        <v>68</v>
      </c>
      <c r="B69" s="389" t="s">
        <v>1359</v>
      </c>
      <c r="C69" s="390" t="str">
        <f>IFERROR(VLOOKUP(B69,#REF!,2,0),"")</f>
        <v/>
      </c>
      <c r="D69" s="391">
        <f>SUMIF('Смета с материалом'!C:C, B70, 'Смета с материалом'!F:F)</f>
        <v>0.69990000000000008</v>
      </c>
      <c r="E69" s="387" t="e">
        <f t="shared" si="0"/>
        <v>#VALUE!</v>
      </c>
      <c r="F69" s="118"/>
    </row>
    <row r="70" spans="1:6" ht="17.25" customHeight="1" x14ac:dyDescent="0.25">
      <c r="A70" s="388">
        <v>69</v>
      </c>
      <c r="B70" s="389" t="s">
        <v>1331</v>
      </c>
      <c r="C70" s="390" t="str">
        <f>IFERROR(VLOOKUP(B70,#REF!,2,0),"")</f>
        <v/>
      </c>
      <c r="D70" s="391">
        <f>SUMIF('Смета с материалом'!C:C, B71, 'Смета с материалом'!F:F)</f>
        <v>0.69990000000000008</v>
      </c>
      <c r="E70" s="387" t="e">
        <f t="shared" si="0"/>
        <v>#VALUE!</v>
      </c>
      <c r="F70" s="118"/>
    </row>
    <row r="71" spans="1:6" ht="17.25" customHeight="1" x14ac:dyDescent="0.25">
      <c r="A71" s="388">
        <v>70</v>
      </c>
      <c r="B71" s="389" t="s">
        <v>1330</v>
      </c>
      <c r="C71" s="390" t="str">
        <f>IFERROR(VLOOKUP(B71,#REF!,2,0),"")</f>
        <v/>
      </c>
      <c r="D71" s="391">
        <f>SUMIF('Смета с материалом'!C:C, B72, 'Смета с материалом'!F:F)</f>
        <v>4.8954000000000004</v>
      </c>
      <c r="E71" s="387" t="e">
        <f t="shared" si="0"/>
        <v>#VALUE!</v>
      </c>
      <c r="F71" s="118"/>
    </row>
    <row r="72" spans="1:6" ht="17.25" customHeight="1" x14ac:dyDescent="0.25">
      <c r="A72" s="388">
        <v>71</v>
      </c>
      <c r="B72" s="389" t="s">
        <v>1334</v>
      </c>
      <c r="C72" s="390" t="str">
        <f>IFERROR(VLOOKUP(B72,#REF!,2,0),"")</f>
        <v/>
      </c>
      <c r="D72" s="391">
        <f>SUMIF('Смета с материалом'!C:C, B73, 'Смета с материалом'!F:F)</f>
        <v>0</v>
      </c>
      <c r="E72" s="387" t="e">
        <f t="shared" si="0"/>
        <v>#VALUE!</v>
      </c>
      <c r="F72" s="118"/>
    </row>
    <row r="73" spans="1:6" ht="17.25" customHeight="1" x14ac:dyDescent="0.25">
      <c r="A73" s="388">
        <v>72</v>
      </c>
      <c r="B73" s="389" t="s">
        <v>1489</v>
      </c>
      <c r="C73" s="390" t="str">
        <f>IFERROR(VLOOKUP(B73,#REF!,2,0),"")</f>
        <v/>
      </c>
      <c r="D73" s="391">
        <f>SUMIF('Смета с материалом'!C:C, B74, 'Смета с материалом'!F:F)</f>
        <v>0</v>
      </c>
      <c r="E73" s="387" t="e">
        <f t="shared" si="0"/>
        <v>#VALUE!</v>
      </c>
      <c r="F73" s="118"/>
    </row>
    <row r="74" spans="1:6" ht="17.25" customHeight="1" x14ac:dyDescent="0.25">
      <c r="A74" s="388">
        <v>73</v>
      </c>
      <c r="B74" s="389" t="s">
        <v>1271</v>
      </c>
      <c r="C74" s="390" t="str">
        <f>IFERROR(VLOOKUP(B74,#REF!,2,0),"")</f>
        <v/>
      </c>
      <c r="D74" s="391">
        <f>SUMIF('Смета с материалом'!C:C, B75, 'Смета с материалом'!F:F)</f>
        <v>49.2</v>
      </c>
      <c r="E74" s="387" t="e">
        <f t="shared" si="0"/>
        <v>#VALUE!</v>
      </c>
      <c r="F74" s="118"/>
    </row>
    <row r="75" spans="1:6" ht="17.25" customHeight="1" x14ac:dyDescent="0.25">
      <c r="A75" s="388">
        <v>74</v>
      </c>
      <c r="B75" s="389" t="s">
        <v>1410</v>
      </c>
      <c r="C75" s="390" t="str">
        <f>IFERROR(VLOOKUP(B75,#REF!,2,0),"")</f>
        <v/>
      </c>
      <c r="D75" s="391">
        <f>SUMIF('Смета с материалом'!C:C, B76, 'Смета с материалом'!F:F)</f>
        <v>295.37709999999998</v>
      </c>
      <c r="E75" s="387" t="e">
        <f t="shared" si="0"/>
        <v>#VALUE!</v>
      </c>
      <c r="F75" s="118"/>
    </row>
    <row r="76" spans="1:6" ht="17.25" customHeight="1" x14ac:dyDescent="0.25">
      <c r="A76" s="388">
        <v>75</v>
      </c>
      <c r="B76" s="389" t="s">
        <v>1259</v>
      </c>
      <c r="C76" s="390" t="str">
        <f>IFERROR(VLOOKUP(B76,#REF!,2,0),"")</f>
        <v/>
      </c>
      <c r="D76" s="391">
        <f>SUMIF('Смета с материалом'!C:C, B77, 'Смета с материалом'!F:F)</f>
        <v>0</v>
      </c>
      <c r="E76" s="387" t="e">
        <f t="shared" si="0"/>
        <v>#VALUE!</v>
      </c>
      <c r="F76" s="118"/>
    </row>
    <row r="77" spans="1:6" ht="17.25" customHeight="1" x14ac:dyDescent="0.25">
      <c r="A77" s="388">
        <v>76</v>
      </c>
      <c r="B77" s="389" t="s">
        <v>1586</v>
      </c>
      <c r="C77" s="390" t="str">
        <f>IFERROR(VLOOKUP(B77,#REF!,2,0),"")</f>
        <v/>
      </c>
      <c r="D77" s="391">
        <f>SUMIF('Смета с материалом'!C:C, B78, 'Смета с материалом'!F:F)</f>
        <v>38.700000000000003</v>
      </c>
      <c r="E77" s="387" t="e">
        <f t="shared" si="0"/>
        <v>#VALUE!</v>
      </c>
      <c r="F77" s="118"/>
    </row>
    <row r="78" spans="1:6" ht="17.25" customHeight="1" x14ac:dyDescent="0.25">
      <c r="A78" s="388">
        <v>77</v>
      </c>
      <c r="B78" s="389" t="s">
        <v>1357</v>
      </c>
      <c r="C78" s="390" t="str">
        <f>IFERROR(VLOOKUP(B78,#REF!,2,0),"")</f>
        <v/>
      </c>
      <c r="D78" s="391">
        <f>SUMIF('Смета с материалом'!C:C, B79, 'Смета с материалом'!F:F)</f>
        <v>0</v>
      </c>
      <c r="E78" s="387" t="e">
        <f t="shared" si="0"/>
        <v>#VALUE!</v>
      </c>
      <c r="F78" s="118"/>
    </row>
    <row r="79" spans="1:6" ht="17.25" customHeight="1" x14ac:dyDescent="0.25">
      <c r="A79" s="388">
        <v>78</v>
      </c>
      <c r="B79" s="389" t="s">
        <v>1570</v>
      </c>
      <c r="C79" s="390" t="str">
        <f>IFERROR(VLOOKUP(B79,#REF!,2,0),"")</f>
        <v/>
      </c>
      <c r="D79" s="391">
        <f>SUMIF('Смета с материалом'!C:C, B80, 'Смета с материалом'!F:F)</f>
        <v>0</v>
      </c>
      <c r="E79" s="387" t="e">
        <f t="shared" si="0"/>
        <v>#VALUE!</v>
      </c>
      <c r="F79" s="118"/>
    </row>
    <row r="80" spans="1:6" ht="17.25" customHeight="1" x14ac:dyDescent="0.25">
      <c r="A80" s="388">
        <v>79</v>
      </c>
      <c r="B80" s="389" t="s">
        <v>1276</v>
      </c>
      <c r="C80" s="390" t="str">
        <f>IFERROR(VLOOKUP(B80,#REF!,2,0),"")</f>
        <v/>
      </c>
      <c r="D80" s="391">
        <f>SUMIF('Смета с материалом'!C:C, B81, 'Смета с материалом'!F:F)</f>
        <v>53.166450000000005</v>
      </c>
      <c r="E80" s="387" t="e">
        <f t="shared" si="0"/>
        <v>#VALUE!</v>
      </c>
      <c r="F80" s="118"/>
    </row>
    <row r="81" spans="1:6" ht="17.25" customHeight="1" x14ac:dyDescent="0.25">
      <c r="A81" s="388">
        <v>80</v>
      </c>
      <c r="B81" s="389" t="s">
        <v>1297</v>
      </c>
      <c r="C81" s="390" t="str">
        <f>IFERROR(VLOOKUP(B81,#REF!,2,0),"")</f>
        <v/>
      </c>
      <c r="D81" s="391">
        <f>SUMIF('Смета с материалом'!C:C, B82, 'Смета с материалом'!F:F)</f>
        <v>0</v>
      </c>
      <c r="E81" s="387" t="e">
        <f t="shared" si="0"/>
        <v>#VALUE!</v>
      </c>
      <c r="F81" s="118"/>
    </row>
    <row r="82" spans="1:6" ht="17.25" customHeight="1" x14ac:dyDescent="0.25">
      <c r="A82" s="388">
        <v>81</v>
      </c>
      <c r="B82" s="389" t="s">
        <v>1423</v>
      </c>
      <c r="C82" s="390" t="str">
        <f>IFERROR(VLOOKUP(B82,#REF!,2,0),"")</f>
        <v/>
      </c>
      <c r="D82" s="391">
        <f>SUMIF('Смета с материалом'!C:C, B83, 'Смета с материалом'!F:F)</f>
        <v>0</v>
      </c>
      <c r="E82" s="387" t="e">
        <f t="shared" si="0"/>
        <v>#VALUE!</v>
      </c>
      <c r="F82" s="118"/>
    </row>
    <row r="83" spans="1:6" ht="17.25" customHeight="1" x14ac:dyDescent="0.25">
      <c r="A83" s="388">
        <v>82</v>
      </c>
      <c r="B83" s="389" t="s">
        <v>1617</v>
      </c>
      <c r="C83" s="390" t="str">
        <f>IFERROR(VLOOKUP(B83,#REF!,2,0),"")</f>
        <v/>
      </c>
      <c r="D83" s="391">
        <f>SUMIF('Смета с материалом'!C:C, B84, 'Смета с материалом'!F:F)</f>
        <v>0</v>
      </c>
      <c r="E83" s="387" t="e">
        <f t="shared" si="0"/>
        <v>#VALUE!</v>
      </c>
      <c r="F83" s="118"/>
    </row>
    <row r="84" spans="1:6" ht="17.25" customHeight="1" x14ac:dyDescent="0.25">
      <c r="A84" s="388">
        <v>83</v>
      </c>
      <c r="B84" s="389" t="s">
        <v>1571</v>
      </c>
      <c r="C84" s="390" t="str">
        <f>IFERROR(VLOOKUP(B84,#REF!,2,0),"")</f>
        <v/>
      </c>
      <c r="D84" s="391">
        <f>SUMIF('Смета с материалом'!C:C, B85, 'Смета с материалом'!F:F)</f>
        <v>0</v>
      </c>
      <c r="E84" s="387" t="e">
        <f t="shared" si="0"/>
        <v>#VALUE!</v>
      </c>
      <c r="F84" s="118"/>
    </row>
    <row r="85" spans="1:6" ht="17.25" customHeight="1" x14ac:dyDescent="0.25">
      <c r="A85" s="388">
        <v>84</v>
      </c>
      <c r="B85" s="389" t="s">
        <v>1552</v>
      </c>
      <c r="C85" s="390" t="str">
        <f>IFERROR(VLOOKUP(B85,#REF!,2,0),"")</f>
        <v/>
      </c>
      <c r="D85" s="391">
        <f>SUMIF('Смета с материалом'!C:C, B86, 'Смета с материалом'!F:F)</f>
        <v>0</v>
      </c>
      <c r="E85" s="387" t="e">
        <f t="shared" si="0"/>
        <v>#VALUE!</v>
      </c>
      <c r="F85" s="118"/>
    </row>
    <row r="86" spans="1:6" ht="17.25" customHeight="1" x14ac:dyDescent="0.25">
      <c r="A86" s="388">
        <v>85</v>
      </c>
      <c r="B86" s="389" t="s">
        <v>1545</v>
      </c>
      <c r="C86" s="390" t="str">
        <f>IFERROR(VLOOKUP(B86,#REF!,2,0),"")</f>
        <v/>
      </c>
      <c r="D86" s="391">
        <f>SUMIF('Смета с материалом'!C:C, B87, 'Смета с материалом'!F:F)</f>
        <v>0</v>
      </c>
      <c r="E86" s="387" t="e">
        <f t="shared" si="0"/>
        <v>#VALUE!</v>
      </c>
      <c r="F86" s="118"/>
    </row>
    <row r="87" spans="1:6" ht="17.25" customHeight="1" x14ac:dyDescent="0.25">
      <c r="A87" s="388">
        <v>86</v>
      </c>
      <c r="B87" s="389" t="s">
        <v>1544</v>
      </c>
      <c r="C87" s="390" t="str">
        <f>IFERROR(VLOOKUP(B87,#REF!,2,0),"")</f>
        <v/>
      </c>
      <c r="D87" s="391">
        <f>SUMIF('Смета с материалом'!C:C, B88, 'Смета с материалом'!F:F)</f>
        <v>12</v>
      </c>
      <c r="E87" s="387" t="e">
        <f t="shared" si="0"/>
        <v>#VALUE!</v>
      </c>
      <c r="F87" s="118"/>
    </row>
    <row r="88" spans="1:6" ht="17.25" customHeight="1" x14ac:dyDescent="0.25">
      <c r="A88" s="388">
        <v>87</v>
      </c>
      <c r="B88" s="389" t="s">
        <v>1501</v>
      </c>
      <c r="C88" s="390" t="str">
        <f>IFERROR(VLOOKUP(B88,#REF!,2,0),"")</f>
        <v/>
      </c>
      <c r="D88" s="391">
        <f>SUMIF('Смета с материалом'!C:C, B89, 'Смета с материалом'!F:F)</f>
        <v>6</v>
      </c>
      <c r="E88" s="387" t="e">
        <f t="shared" si="0"/>
        <v>#VALUE!</v>
      </c>
      <c r="F88" s="118"/>
    </row>
    <row r="89" spans="1:6" ht="17.25" customHeight="1" x14ac:dyDescent="0.25">
      <c r="A89" s="388">
        <v>88</v>
      </c>
      <c r="B89" s="389" t="s">
        <v>1516</v>
      </c>
      <c r="C89" s="390" t="str">
        <f>IFERROR(VLOOKUP(B89,#REF!,2,0),"")</f>
        <v/>
      </c>
      <c r="D89" s="391">
        <f>SUMIF('Смета с материалом'!C:C, B90, 'Смета с материалом'!F:F)</f>
        <v>0</v>
      </c>
      <c r="E89" s="387" t="e">
        <f t="shared" si="0"/>
        <v>#VALUE!</v>
      </c>
      <c r="F89" s="118"/>
    </row>
    <row r="90" spans="1:6" ht="17.25" customHeight="1" x14ac:dyDescent="0.25">
      <c r="A90" s="388">
        <v>89</v>
      </c>
      <c r="B90" s="389" t="s">
        <v>1520</v>
      </c>
      <c r="C90" s="390" t="str">
        <f>IFERROR(VLOOKUP(B90,#REF!,2,0),"")</f>
        <v/>
      </c>
      <c r="D90" s="391">
        <f>SUMIF('Смета с материалом'!C:C, B91, 'Смета с материалом'!F:F)</f>
        <v>0</v>
      </c>
      <c r="E90" s="387" t="e">
        <f t="shared" si="0"/>
        <v>#VALUE!</v>
      </c>
      <c r="F90" s="118"/>
    </row>
    <row r="91" spans="1:6" ht="17.25" customHeight="1" x14ac:dyDescent="0.25">
      <c r="A91" s="388">
        <v>90</v>
      </c>
      <c r="B91" s="389" t="s">
        <v>1420</v>
      </c>
      <c r="C91" s="390">
        <v>395</v>
      </c>
      <c r="D91" s="391">
        <f>SUMIF('Смета с материалом'!C:C, B92, 'Смета с материалом'!F:F)</f>
        <v>0</v>
      </c>
      <c r="E91" s="387">
        <f t="shared" si="0"/>
        <v>0</v>
      </c>
      <c r="F91" s="118"/>
    </row>
    <row r="92" spans="1:6" ht="17.25" customHeight="1" x14ac:dyDescent="0.25">
      <c r="A92" s="388">
        <v>91</v>
      </c>
      <c r="B92" s="389" t="s">
        <v>1454</v>
      </c>
      <c r="C92" s="390">
        <v>259</v>
      </c>
      <c r="D92" s="391">
        <f>SUMIF('Смета с материалом'!C:C, B93, 'Смета с материалом'!F:F)</f>
        <v>5.0000000000000001E-3</v>
      </c>
      <c r="E92" s="387">
        <f t="shared" si="0"/>
        <v>1.2949999999999999</v>
      </c>
      <c r="F92" s="118"/>
    </row>
    <row r="93" spans="1:6" ht="17.25" customHeight="1" x14ac:dyDescent="0.25">
      <c r="A93" s="388">
        <v>92</v>
      </c>
      <c r="B93" s="392" t="s">
        <v>1238</v>
      </c>
      <c r="C93" s="390">
        <v>20</v>
      </c>
      <c r="D93" s="391">
        <f>SUMIF('Смета с материалом'!C:C, B94, 'Смета с материалом'!F:F)</f>
        <v>0</v>
      </c>
      <c r="E93" s="387">
        <f t="shared" si="0"/>
        <v>0</v>
      </c>
      <c r="F93" s="118"/>
    </row>
    <row r="94" spans="1:6" ht="17.25" customHeight="1" x14ac:dyDescent="0.25">
      <c r="A94" s="388">
        <v>93</v>
      </c>
      <c r="B94" s="389" t="s">
        <v>2211</v>
      </c>
      <c r="C94" s="390">
        <v>78</v>
      </c>
      <c r="D94" s="391">
        <f>SUMIF('Смета с материалом'!C:C, B95, 'Смета с материалом'!F:F)</f>
        <v>0</v>
      </c>
      <c r="E94" s="387">
        <f t="shared" si="0"/>
        <v>0</v>
      </c>
      <c r="F94" s="118"/>
    </row>
    <row r="95" spans="1:6" ht="17.25" customHeight="1" x14ac:dyDescent="0.25">
      <c r="A95" s="388">
        <v>94</v>
      </c>
      <c r="B95" s="388" t="s">
        <v>1584</v>
      </c>
      <c r="C95" s="385">
        <v>701</v>
      </c>
      <c r="D95" s="391">
        <f>SUMIF('Смета с материалом'!C:C, B96, 'Смета с материалом'!F:F)</f>
        <v>0</v>
      </c>
      <c r="E95" s="387">
        <f t="shared" si="0"/>
        <v>0</v>
      </c>
      <c r="F95" s="118"/>
    </row>
    <row r="96" spans="1:6" ht="17.25" customHeight="1" x14ac:dyDescent="0.25">
      <c r="A96" s="388">
        <v>95</v>
      </c>
      <c r="B96" s="389" t="s">
        <v>1705</v>
      </c>
      <c r="C96" s="390">
        <v>132</v>
      </c>
      <c r="D96" s="391">
        <f>SUMIF('Смета с материалом'!C:C, B97, 'Смета с материалом'!F:F)</f>
        <v>0</v>
      </c>
      <c r="E96" s="387">
        <f t="shared" si="0"/>
        <v>0</v>
      </c>
      <c r="F96" s="118"/>
    </row>
    <row r="97" spans="1:6" ht="17.25" customHeight="1" x14ac:dyDescent="0.25">
      <c r="A97" s="388">
        <v>96</v>
      </c>
      <c r="B97" s="389" t="s">
        <v>1567</v>
      </c>
      <c r="C97" s="390">
        <v>499</v>
      </c>
      <c r="D97" s="391">
        <f>SUMIF('Смета с материалом'!C:C, B98, 'Смета с материалом'!F:F)</f>
        <v>0</v>
      </c>
      <c r="E97" s="387">
        <f t="shared" si="0"/>
        <v>0</v>
      </c>
      <c r="F97" s="118"/>
    </row>
    <row r="98" spans="1:6" ht="17.25" customHeight="1" x14ac:dyDescent="0.25">
      <c r="A98" s="388">
        <v>97</v>
      </c>
      <c r="B98" s="389" t="s">
        <v>1566</v>
      </c>
      <c r="C98" s="385">
        <v>3135</v>
      </c>
      <c r="D98" s="391">
        <f>SUMIF('Смета с материалом'!C:C, B99, 'Смета с материалом'!F:F)</f>
        <v>0</v>
      </c>
      <c r="E98" s="387">
        <f t="shared" si="0"/>
        <v>0</v>
      </c>
      <c r="F98" s="118"/>
    </row>
    <row r="99" spans="1:6" ht="17.25" customHeight="1" x14ac:dyDescent="0.25">
      <c r="A99" s="388">
        <v>98</v>
      </c>
      <c r="B99" s="388" t="s">
        <v>1581</v>
      </c>
      <c r="C99" s="390">
        <v>1157</v>
      </c>
      <c r="D99" s="391">
        <f>SUMIF('Смета с материалом'!C:C, B100, 'Смета с материалом'!F:F)</f>
        <v>0</v>
      </c>
      <c r="E99" s="387">
        <f t="shared" si="0"/>
        <v>0</v>
      </c>
      <c r="F99" s="118"/>
    </row>
    <row r="100" spans="1:6" ht="17.25" customHeight="1" x14ac:dyDescent="0.25">
      <c r="A100" s="388">
        <v>99</v>
      </c>
      <c r="B100" s="388" t="s">
        <v>2212</v>
      </c>
      <c r="C100" s="390">
        <v>153</v>
      </c>
      <c r="D100" s="391">
        <f>SUMIF('Смета с материалом'!C:C, B101, 'Смета с материалом'!F:F)</f>
        <v>0</v>
      </c>
      <c r="E100" s="387">
        <f t="shared" si="0"/>
        <v>0</v>
      </c>
      <c r="F100" s="118"/>
    </row>
    <row r="101" spans="1:6" ht="17.25" customHeight="1" x14ac:dyDescent="0.25">
      <c r="A101" s="388">
        <v>100</v>
      </c>
      <c r="B101" s="389" t="s">
        <v>1588</v>
      </c>
      <c r="C101" s="390">
        <v>2556</v>
      </c>
      <c r="D101" s="391">
        <f>SUMIF('Смета с материалом'!C:C, B102, 'Смета с материалом'!F:F)</f>
        <v>1.2899145000000001</v>
      </c>
      <c r="E101" s="387">
        <f t="shared" si="0"/>
        <v>3297.0214620000002</v>
      </c>
      <c r="F101" s="118"/>
    </row>
    <row r="102" spans="1:6" ht="17.25" customHeight="1" x14ac:dyDescent="0.25">
      <c r="A102" s="388">
        <v>101</v>
      </c>
      <c r="B102" s="389" t="s">
        <v>1301</v>
      </c>
      <c r="C102" s="390">
        <v>590</v>
      </c>
      <c r="D102" s="391">
        <f>SUMIF('Смета с материалом'!C:C, B103, 'Смета с материалом'!F:F)</f>
        <v>0</v>
      </c>
      <c r="E102" s="387">
        <f t="shared" si="0"/>
        <v>0</v>
      </c>
      <c r="F102" s="118"/>
    </row>
    <row r="103" spans="1:6" ht="17.25" customHeight="1" x14ac:dyDescent="0.25">
      <c r="A103" s="388">
        <v>102</v>
      </c>
      <c r="B103" s="389" t="s">
        <v>1426</v>
      </c>
      <c r="C103" s="390">
        <v>890</v>
      </c>
      <c r="D103" s="391">
        <f>SUMIF('Смета с материалом'!C:C, B104, 'Смета с материалом'!F:F)</f>
        <v>0</v>
      </c>
      <c r="E103" s="387">
        <f t="shared" si="0"/>
        <v>0</v>
      </c>
      <c r="F103" s="118"/>
    </row>
    <row r="104" spans="1:6" ht="17.25" customHeight="1" x14ac:dyDescent="0.25">
      <c r="A104" s="388">
        <v>103</v>
      </c>
      <c r="B104" s="389" t="s">
        <v>1397</v>
      </c>
      <c r="C104" s="390">
        <v>93</v>
      </c>
      <c r="D104" s="391">
        <f>SUMIF('Смета с материалом'!C:C, B105, 'Смета с материалом'!F:F)</f>
        <v>0</v>
      </c>
      <c r="E104" s="387">
        <f t="shared" si="0"/>
        <v>0</v>
      </c>
      <c r="F104" s="118"/>
    </row>
    <row r="105" spans="1:6" ht="17.25" customHeight="1" x14ac:dyDescent="0.25">
      <c r="A105" s="388">
        <v>104</v>
      </c>
      <c r="B105" s="389" t="s">
        <v>1472</v>
      </c>
      <c r="C105" s="390">
        <v>236</v>
      </c>
      <c r="D105" s="391">
        <f>SUMIF('Смета с материалом'!C:C, B106, 'Смета с материалом'!F:F)</f>
        <v>0</v>
      </c>
      <c r="E105" s="387">
        <f t="shared" si="0"/>
        <v>0</v>
      </c>
      <c r="F105" s="118"/>
    </row>
    <row r="106" spans="1:6" ht="17.25" customHeight="1" x14ac:dyDescent="0.25">
      <c r="A106" s="388">
        <v>105</v>
      </c>
      <c r="B106" s="389" t="s">
        <v>1395</v>
      </c>
      <c r="C106" s="390">
        <v>1195</v>
      </c>
      <c r="D106" s="391">
        <f>SUMIF('Смета с материалом'!C:C, B107, 'Смета с материалом'!F:F)</f>
        <v>0</v>
      </c>
      <c r="E106" s="387">
        <f t="shared" si="0"/>
        <v>0</v>
      </c>
      <c r="F106" s="118"/>
    </row>
    <row r="107" spans="1:6" ht="17.25" customHeight="1" x14ac:dyDescent="0.25">
      <c r="A107" s="388">
        <v>106</v>
      </c>
      <c r="B107" s="389" t="s">
        <v>1686</v>
      </c>
      <c r="C107" s="390">
        <v>551</v>
      </c>
      <c r="D107" s="391">
        <f>SUMIF('Смета с материалом'!C:C, B108, 'Смета с материалом'!F:F)</f>
        <v>0.63640000000000008</v>
      </c>
      <c r="E107" s="387">
        <f t="shared" si="0"/>
        <v>350.65640000000002</v>
      </c>
      <c r="F107" s="118"/>
    </row>
    <row r="108" spans="1:6" ht="17.25" customHeight="1" x14ac:dyDescent="0.25">
      <c r="A108" s="388">
        <v>107</v>
      </c>
      <c r="B108" s="389" t="s">
        <v>1389</v>
      </c>
      <c r="C108" s="390">
        <v>87</v>
      </c>
      <c r="D108" s="391">
        <f>SUMIF('Смета с материалом'!C:C, B109, 'Смета с материалом'!F:F)</f>
        <v>0</v>
      </c>
      <c r="E108" s="387">
        <f t="shared" si="0"/>
        <v>0</v>
      </c>
      <c r="F108" s="118"/>
    </row>
    <row r="109" spans="1:6" ht="17.25" customHeight="1" x14ac:dyDescent="0.25">
      <c r="A109" s="388">
        <v>108</v>
      </c>
      <c r="B109" s="389" t="s">
        <v>1464</v>
      </c>
      <c r="C109" s="390">
        <v>186</v>
      </c>
      <c r="D109" s="391">
        <f>SUMIF('Смета с материалом'!C:C, B110, 'Смета с материалом'!F:F)</f>
        <v>1.58535</v>
      </c>
      <c r="E109" s="387">
        <f t="shared" si="0"/>
        <v>294.87510000000003</v>
      </c>
      <c r="F109" s="118"/>
    </row>
    <row r="110" spans="1:6" ht="17.25" customHeight="1" x14ac:dyDescent="0.25">
      <c r="A110" s="388">
        <v>109</v>
      </c>
      <c r="B110" s="389" t="s">
        <v>1251</v>
      </c>
      <c r="C110" s="390">
        <v>717</v>
      </c>
      <c r="D110" s="391">
        <f>SUMIF('Смета с материалом'!C:C, B111, 'Смета с материалом'!F:F)</f>
        <v>0</v>
      </c>
      <c r="E110" s="387">
        <f t="shared" si="0"/>
        <v>0</v>
      </c>
      <c r="F110" s="118"/>
    </row>
    <row r="111" spans="1:6" ht="17.25" customHeight="1" x14ac:dyDescent="0.25">
      <c r="A111" s="388">
        <v>110</v>
      </c>
      <c r="B111" s="389" t="s">
        <v>1527</v>
      </c>
      <c r="C111" s="390">
        <v>6825</v>
      </c>
      <c r="D111" s="391">
        <f>SUMIF('Смета с материалом'!C:C, B112, 'Смета с материалом'!F:F)</f>
        <v>0</v>
      </c>
      <c r="E111" s="387">
        <f t="shared" si="0"/>
        <v>0</v>
      </c>
      <c r="F111" s="118"/>
    </row>
    <row r="112" spans="1:6" ht="17.25" customHeight="1" x14ac:dyDescent="0.25">
      <c r="A112" s="388">
        <v>111</v>
      </c>
      <c r="B112" s="389" t="s">
        <v>1487</v>
      </c>
      <c r="C112" s="390">
        <v>96</v>
      </c>
      <c r="D112" s="391">
        <f>SUMIF('Смета с материалом'!C:C, B113, 'Смета с материалом'!F:F)</f>
        <v>0</v>
      </c>
      <c r="E112" s="387">
        <f t="shared" si="0"/>
        <v>0</v>
      </c>
      <c r="F112" s="118"/>
    </row>
    <row r="113" spans="1:6" ht="17.25" customHeight="1" x14ac:dyDescent="0.25">
      <c r="A113" s="388">
        <v>112</v>
      </c>
      <c r="B113" s="389" t="s">
        <v>1488</v>
      </c>
      <c r="C113" s="390">
        <v>279</v>
      </c>
      <c r="D113" s="391">
        <f>SUMIF('Смета с материалом'!C:C, B114, 'Смета с материалом'!F:F)</f>
        <v>38.700000000000003</v>
      </c>
      <c r="E113" s="387">
        <f t="shared" si="0"/>
        <v>10797.300000000001</v>
      </c>
      <c r="F113" s="118"/>
    </row>
    <row r="114" spans="1:6" ht="17.25" customHeight="1" x14ac:dyDescent="0.25">
      <c r="A114" s="388">
        <v>113</v>
      </c>
      <c r="B114" s="388" t="s">
        <v>1382</v>
      </c>
      <c r="C114" s="390">
        <v>1050</v>
      </c>
      <c r="D114" s="391">
        <f>SUMIF('Смета с материалом'!C:C, B115, 'Смета с материалом'!F:F)</f>
        <v>0</v>
      </c>
      <c r="E114" s="387">
        <f t="shared" si="0"/>
        <v>0</v>
      </c>
      <c r="F114" s="118"/>
    </row>
    <row r="115" spans="1:6" ht="17.25" customHeight="1" x14ac:dyDescent="0.25">
      <c r="A115" s="388">
        <v>114</v>
      </c>
      <c r="B115" s="393" t="s">
        <v>1684</v>
      </c>
      <c r="C115" s="390">
        <v>2460</v>
      </c>
      <c r="D115" s="391">
        <f>SUMIF('Смета с материалом'!C:C, B116, 'Смета с материалом'!F:F)</f>
        <v>0</v>
      </c>
      <c r="E115" s="387">
        <f t="shared" si="0"/>
        <v>0</v>
      </c>
      <c r="F115" s="118"/>
    </row>
    <row r="116" spans="1:6" ht="17.25" customHeight="1" x14ac:dyDescent="0.25">
      <c r="A116" s="388">
        <v>115</v>
      </c>
      <c r="B116" s="393" t="s">
        <v>1684</v>
      </c>
      <c r="C116" s="390">
        <v>720</v>
      </c>
      <c r="D116" s="391">
        <f>SUMIF('Смета с материалом'!C:C, B117, 'Смета с материалом'!F:F)</f>
        <v>0</v>
      </c>
      <c r="E116" s="387">
        <f t="shared" si="0"/>
        <v>0</v>
      </c>
      <c r="F116" s="118"/>
    </row>
    <row r="117" spans="1:6" ht="17.25" customHeight="1" x14ac:dyDescent="0.25">
      <c r="A117" s="388">
        <v>116</v>
      </c>
      <c r="B117" s="389" t="s">
        <v>1682</v>
      </c>
      <c r="C117" s="390">
        <v>1302</v>
      </c>
      <c r="D117" s="391">
        <f>SUMIF('Смета с материалом'!C:C, B118, 'Смета с материалом'!F:F)</f>
        <v>0</v>
      </c>
      <c r="E117" s="387">
        <f t="shared" si="0"/>
        <v>0</v>
      </c>
      <c r="F117" s="118"/>
    </row>
    <row r="118" spans="1:6" ht="17.25" customHeight="1" x14ac:dyDescent="0.25">
      <c r="A118" s="388">
        <v>117</v>
      </c>
      <c r="B118" s="389" t="s">
        <v>1447</v>
      </c>
      <c r="C118" s="390">
        <v>1754</v>
      </c>
      <c r="D118" s="391">
        <f>SUMIF('Смета с материалом'!C:C, B119, 'Смета с материалом'!F:F)</f>
        <v>101.75200000000001</v>
      </c>
      <c r="E118" s="387">
        <f t="shared" si="0"/>
        <v>178473.00800000003</v>
      </c>
      <c r="F118" s="118"/>
    </row>
    <row r="119" spans="1:6" ht="17.25" customHeight="1" x14ac:dyDescent="0.25">
      <c r="A119" s="388">
        <v>118</v>
      </c>
      <c r="B119" s="389" t="s">
        <v>1326</v>
      </c>
      <c r="C119" s="390">
        <v>1125</v>
      </c>
      <c r="D119" s="391">
        <f>SUMIF('Смета с материалом'!C:C, B120, 'Смета с материалом'!F:F)</f>
        <v>0</v>
      </c>
      <c r="E119" s="387">
        <f t="shared" si="0"/>
        <v>0</v>
      </c>
      <c r="F119" s="118"/>
    </row>
    <row r="120" spans="1:6" ht="17.25" customHeight="1" x14ac:dyDescent="0.25">
      <c r="A120" s="388">
        <v>119</v>
      </c>
      <c r="B120" s="389" t="s">
        <v>1377</v>
      </c>
      <c r="C120" s="390">
        <v>1659</v>
      </c>
      <c r="D120" s="391">
        <f>SUMIF('Смета с материалом'!C:C, B121, 'Смета с материалом'!F:F)</f>
        <v>0</v>
      </c>
      <c r="E120" s="387">
        <f t="shared" si="0"/>
        <v>0</v>
      </c>
      <c r="F120" s="118"/>
    </row>
    <row r="121" spans="1:6" ht="17.25" customHeight="1" x14ac:dyDescent="0.25">
      <c r="A121" s="388">
        <v>120</v>
      </c>
      <c r="B121" s="388" t="s">
        <v>1281</v>
      </c>
      <c r="C121" s="390">
        <v>839</v>
      </c>
      <c r="D121" s="391">
        <f>SUMIF('Смета с материалом'!C:C, B122, 'Смета с материалом'!F:F)</f>
        <v>0</v>
      </c>
      <c r="E121" s="387">
        <f t="shared" si="0"/>
        <v>0</v>
      </c>
      <c r="F121" s="118"/>
    </row>
    <row r="122" spans="1:6" ht="17.25" customHeight="1" x14ac:dyDescent="0.25">
      <c r="A122" s="388">
        <v>121</v>
      </c>
      <c r="B122" s="393" t="s">
        <v>1352</v>
      </c>
      <c r="C122" s="390">
        <v>1219</v>
      </c>
      <c r="D122" s="391">
        <f>SUMIF('Смета с материалом'!C:C, B123, 'Смета с материалом'!F:F)</f>
        <v>0</v>
      </c>
      <c r="E122" s="387">
        <f t="shared" si="0"/>
        <v>0</v>
      </c>
      <c r="F122" s="118"/>
    </row>
    <row r="123" spans="1:6" ht="17.25" customHeight="1" x14ac:dyDescent="0.25">
      <c r="A123" s="388">
        <v>122</v>
      </c>
      <c r="B123" s="389" t="s">
        <v>2213</v>
      </c>
      <c r="C123" s="390">
        <v>490</v>
      </c>
      <c r="D123" s="391">
        <f>SUMIF('Смета с материалом'!C:C, B124, 'Смета с материалом'!F:F)</f>
        <v>0</v>
      </c>
      <c r="E123" s="387">
        <f t="shared" si="0"/>
        <v>0</v>
      </c>
      <c r="F123" s="118"/>
    </row>
    <row r="124" spans="1:6" ht="17.25" customHeight="1" x14ac:dyDescent="0.25">
      <c r="A124" s="388">
        <v>123</v>
      </c>
      <c r="B124" s="389" t="s">
        <v>2214</v>
      </c>
      <c r="C124" s="390">
        <v>19</v>
      </c>
      <c r="D124" s="391">
        <f>SUMIF('Смета с материалом'!C:C, B125, 'Смета с материалом'!F:F)</f>
        <v>0</v>
      </c>
      <c r="E124" s="387">
        <f t="shared" si="0"/>
        <v>0</v>
      </c>
      <c r="F124" s="118"/>
    </row>
    <row r="125" spans="1:6" ht="17.25" customHeight="1" x14ac:dyDescent="0.25">
      <c r="A125" s="388">
        <v>124</v>
      </c>
      <c r="B125" s="389" t="s">
        <v>2215</v>
      </c>
      <c r="C125" s="390">
        <v>749</v>
      </c>
      <c r="D125" s="391">
        <f>SUMIF('Смета с материалом'!C:C, B126, 'Смета с материалом'!F:F)</f>
        <v>0</v>
      </c>
      <c r="E125" s="387">
        <f t="shared" si="0"/>
        <v>0</v>
      </c>
      <c r="F125" s="118"/>
    </row>
    <row r="126" spans="1:6" ht="17.25" customHeight="1" x14ac:dyDescent="0.25">
      <c r="A126" s="388">
        <v>125</v>
      </c>
      <c r="B126" s="393" t="s">
        <v>1358</v>
      </c>
      <c r="C126" s="390">
        <v>654</v>
      </c>
      <c r="D126" s="391">
        <f>SUMIF('Смета с материалом'!C:C, B127, 'Смета с материалом'!F:F)</f>
        <v>0</v>
      </c>
      <c r="E126" s="387">
        <f t="shared" si="0"/>
        <v>0</v>
      </c>
      <c r="F126" s="118"/>
    </row>
    <row r="127" spans="1:6" ht="17.25" customHeight="1" x14ac:dyDescent="0.25">
      <c r="A127" s="388">
        <v>126</v>
      </c>
      <c r="B127" s="389" t="s">
        <v>1424</v>
      </c>
      <c r="C127" s="390">
        <v>45</v>
      </c>
      <c r="D127" s="391">
        <f>SUMIF('Смета с материалом'!C:C, B128, 'Смета с материалом'!F:F)</f>
        <v>0</v>
      </c>
      <c r="E127" s="387">
        <f t="shared" si="0"/>
        <v>0</v>
      </c>
      <c r="F127" s="118"/>
    </row>
    <row r="128" spans="1:6" ht="17.25" customHeight="1" x14ac:dyDescent="0.25">
      <c r="A128" s="388">
        <v>127</v>
      </c>
      <c r="B128" s="389" t="s">
        <v>1698</v>
      </c>
      <c r="C128" s="390">
        <v>184</v>
      </c>
      <c r="D128" s="391">
        <f>SUMIF('Смета с материалом'!C:C, B129, 'Смета с материалом'!F:F)</f>
        <v>0</v>
      </c>
      <c r="E128" s="387">
        <f t="shared" si="0"/>
        <v>0</v>
      </c>
      <c r="F128" s="118"/>
    </row>
    <row r="129" spans="1:6" ht="17.25" customHeight="1" x14ac:dyDescent="0.25">
      <c r="A129" s="388">
        <v>128</v>
      </c>
      <c r="B129" s="389" t="s">
        <v>2216</v>
      </c>
      <c r="C129" s="390">
        <v>2388</v>
      </c>
      <c r="D129" s="391">
        <f>SUMIF('Смета с материалом'!C:C, B130, 'Смета с материалом'!F:F)</f>
        <v>0</v>
      </c>
      <c r="E129" s="387">
        <f t="shared" si="0"/>
        <v>0</v>
      </c>
      <c r="F129" s="118"/>
    </row>
    <row r="130" spans="1:6" ht="17.25" customHeight="1" x14ac:dyDescent="0.25">
      <c r="A130" s="388">
        <v>129</v>
      </c>
      <c r="B130" s="389" t="s">
        <v>1697</v>
      </c>
      <c r="C130" s="390">
        <v>1529</v>
      </c>
      <c r="D130" s="391">
        <f>SUMIF('Смета с материалом'!C:C, B131, 'Смета с материалом'!F:F)</f>
        <v>26</v>
      </c>
      <c r="E130" s="387">
        <f t="shared" si="0"/>
        <v>39754</v>
      </c>
      <c r="F130" s="118"/>
    </row>
    <row r="131" spans="1:6" ht="17.25" customHeight="1" x14ac:dyDescent="0.25">
      <c r="A131" s="388">
        <v>130</v>
      </c>
      <c r="B131" s="389" t="s">
        <v>1362</v>
      </c>
      <c r="C131" s="390">
        <v>299</v>
      </c>
      <c r="D131" s="391">
        <f>SUMIF('Смета с материалом'!C:C, B132, 'Смета с материалом'!F:F)</f>
        <v>0</v>
      </c>
      <c r="E131" s="387">
        <f t="shared" si="0"/>
        <v>0</v>
      </c>
      <c r="F131" s="118"/>
    </row>
    <row r="132" spans="1:6" ht="17.25" customHeight="1" x14ac:dyDescent="0.25">
      <c r="A132" s="388">
        <v>131</v>
      </c>
      <c r="B132" s="389" t="s">
        <v>1351</v>
      </c>
      <c r="C132" s="390">
        <v>174</v>
      </c>
      <c r="D132" s="391">
        <f>SUMIF('Смета с материалом'!C:C, B133, 'Смета с материалом'!F:F)</f>
        <v>15</v>
      </c>
      <c r="E132" s="387">
        <f t="shared" si="0"/>
        <v>2610</v>
      </c>
      <c r="F132" s="118"/>
    </row>
    <row r="133" spans="1:6" ht="17.25" customHeight="1" x14ac:dyDescent="0.25">
      <c r="A133" s="388">
        <v>132</v>
      </c>
      <c r="B133" s="389" t="s">
        <v>1523</v>
      </c>
      <c r="C133" s="390">
        <v>1099</v>
      </c>
      <c r="D133" s="391">
        <f>SUMIF('Смета с материалом'!C:C, B134, 'Смета с материалом'!F:F)</f>
        <v>0</v>
      </c>
      <c r="E133" s="387">
        <f t="shared" si="0"/>
        <v>0</v>
      </c>
      <c r="F133" s="118"/>
    </row>
    <row r="134" spans="1:6" ht="17.25" customHeight="1" x14ac:dyDescent="0.25">
      <c r="A134" s="388">
        <v>133</v>
      </c>
      <c r="B134" s="389" t="s">
        <v>1555</v>
      </c>
      <c r="C134" s="390">
        <v>675</v>
      </c>
      <c r="D134" s="391">
        <f>SUMIF('Смета с материалом'!C:C, B135, 'Смета с материалом'!F:F)</f>
        <v>0</v>
      </c>
      <c r="E134" s="387">
        <f t="shared" si="0"/>
        <v>0</v>
      </c>
      <c r="F134" s="118"/>
    </row>
    <row r="135" spans="1:6" ht="17.25" customHeight="1" x14ac:dyDescent="0.25">
      <c r="A135" s="388">
        <v>134</v>
      </c>
      <c r="B135" s="389" t="s">
        <v>1554</v>
      </c>
      <c r="C135" s="390">
        <v>1501</v>
      </c>
      <c r="D135" s="391">
        <f>SUMIF('Смета с материалом'!C:C, B136, 'Смета с материалом'!F:F)</f>
        <v>6</v>
      </c>
      <c r="E135" s="387">
        <f t="shared" si="0"/>
        <v>9006</v>
      </c>
      <c r="F135" s="118"/>
    </row>
    <row r="136" spans="1:6" ht="17.25" customHeight="1" x14ac:dyDescent="0.25">
      <c r="A136" s="388">
        <v>135</v>
      </c>
      <c r="B136" s="389" t="s">
        <v>1508</v>
      </c>
      <c r="C136" s="390">
        <v>205</v>
      </c>
      <c r="D136" s="391">
        <f>SUMIF('Смета с материалом'!C:C, B137, 'Смета с материалом'!F:F)</f>
        <v>0</v>
      </c>
      <c r="E136" s="387">
        <f t="shared" si="0"/>
        <v>0</v>
      </c>
      <c r="F136" s="118"/>
    </row>
    <row r="137" spans="1:6" ht="17.25" customHeight="1" x14ac:dyDescent="0.25">
      <c r="A137" s="388">
        <v>136</v>
      </c>
      <c r="B137" s="389" t="s">
        <v>1539</v>
      </c>
      <c r="C137" s="390">
        <v>195</v>
      </c>
      <c r="D137" s="391">
        <f>SUMIF('Смета с материалом'!C:C, B138, 'Смета с материалом'!F:F)</f>
        <v>6</v>
      </c>
      <c r="E137" s="387">
        <f t="shared" si="0"/>
        <v>1170</v>
      </c>
      <c r="F137" s="118"/>
    </row>
    <row r="138" spans="1:6" ht="17.25" customHeight="1" x14ac:dyDescent="0.25">
      <c r="A138" s="388">
        <v>137</v>
      </c>
      <c r="B138" s="388" t="s">
        <v>1518</v>
      </c>
      <c r="C138" s="385">
        <v>528</v>
      </c>
      <c r="D138" s="391">
        <f>SUMIF('Смета с материалом'!C:C, B139, 'Смета с материалом'!F:F)</f>
        <v>0</v>
      </c>
      <c r="E138" s="387">
        <f t="shared" si="0"/>
        <v>0</v>
      </c>
      <c r="F138" s="118"/>
    </row>
    <row r="139" spans="1:6" ht="17.25" customHeight="1" x14ac:dyDescent="0.25">
      <c r="A139" s="388">
        <v>138</v>
      </c>
      <c r="B139" s="389" t="s">
        <v>1695</v>
      </c>
      <c r="C139" s="390">
        <v>499</v>
      </c>
      <c r="D139" s="391">
        <f>SUMIF('Смета с материалом'!C:C, B140, 'Смета с материалом'!F:F)</f>
        <v>15</v>
      </c>
      <c r="E139" s="387">
        <f t="shared" si="0"/>
        <v>7485</v>
      </c>
      <c r="F139" s="118"/>
    </row>
    <row r="140" spans="1:6" ht="17.25" customHeight="1" x14ac:dyDescent="0.25">
      <c r="A140" s="388">
        <v>139</v>
      </c>
      <c r="B140" s="389" t="s">
        <v>1538</v>
      </c>
      <c r="C140" s="390">
        <v>2599</v>
      </c>
      <c r="D140" s="391">
        <f>SUMIF('Смета с материалом'!C:C, B141, 'Смета с материалом'!F:F)</f>
        <v>0.87140000000000006</v>
      </c>
      <c r="E140" s="387">
        <f t="shared" si="0"/>
        <v>2264.7686000000003</v>
      </c>
      <c r="F140" s="118"/>
    </row>
    <row r="141" spans="1:6" ht="17.25" customHeight="1" x14ac:dyDescent="0.25">
      <c r="A141" s="388">
        <v>140</v>
      </c>
      <c r="B141" s="389" t="s">
        <v>1390</v>
      </c>
      <c r="C141" s="390">
        <v>25.2</v>
      </c>
      <c r="D141" s="391">
        <f>SUMIF('Смета с материалом'!C:C, B142, 'Смета с материалом'!F:F)</f>
        <v>0</v>
      </c>
      <c r="E141" s="387">
        <f t="shared" si="0"/>
        <v>0</v>
      </c>
      <c r="F141" s="118"/>
    </row>
    <row r="142" spans="1:6" ht="17.25" customHeight="1" x14ac:dyDescent="0.25">
      <c r="A142" s="388">
        <v>141</v>
      </c>
      <c r="B142" s="389" t="s">
        <v>1591</v>
      </c>
      <c r="C142" s="390">
        <v>2143</v>
      </c>
      <c r="D142" s="391">
        <f>SUMIF('Смета с материалом'!C:C, B143, 'Смета с материалом'!F:F)</f>
        <v>0</v>
      </c>
      <c r="E142" s="387">
        <f t="shared" si="0"/>
        <v>0</v>
      </c>
      <c r="F142" s="118"/>
    </row>
    <row r="143" spans="1:6" ht="17.25" customHeight="1" x14ac:dyDescent="0.25">
      <c r="A143" s="388">
        <v>142</v>
      </c>
      <c r="B143" s="389" t="s">
        <v>1593</v>
      </c>
      <c r="C143" s="390">
        <v>888</v>
      </c>
      <c r="D143" s="391">
        <f>SUMIF('Смета с материалом'!C:C, B144, 'Смета с материалом'!F:F)</f>
        <v>0</v>
      </c>
      <c r="E143" s="387">
        <f t="shared" si="0"/>
        <v>0</v>
      </c>
      <c r="F143" s="118"/>
    </row>
    <row r="144" spans="1:6" ht="17.25" customHeight="1" x14ac:dyDescent="0.25">
      <c r="A144" s="388">
        <v>143</v>
      </c>
      <c r="B144" s="389" t="s">
        <v>1615</v>
      </c>
      <c r="C144" s="390">
        <v>2369</v>
      </c>
      <c r="D144" s="391">
        <f>SUMIF('Смета с материалом'!C:C, B145, 'Смета с материалом'!F:F)</f>
        <v>0</v>
      </c>
      <c r="E144" s="387">
        <f t="shared" si="0"/>
        <v>0</v>
      </c>
      <c r="F144" s="118"/>
    </row>
    <row r="145" spans="1:6" ht="17.25" customHeight="1" x14ac:dyDescent="0.25">
      <c r="A145" s="388">
        <v>144</v>
      </c>
      <c r="B145" s="389" t="s">
        <v>1592</v>
      </c>
      <c r="C145" s="390">
        <v>2148</v>
      </c>
      <c r="D145" s="391">
        <f>SUMIF('Смета с материалом'!C:C, B146, 'Смета с материалом'!F:F)</f>
        <v>0</v>
      </c>
      <c r="E145" s="387">
        <f t="shared" si="0"/>
        <v>0</v>
      </c>
      <c r="F145" s="118"/>
    </row>
    <row r="146" spans="1:6" ht="17.25" customHeight="1" x14ac:dyDescent="0.25">
      <c r="A146" s="388">
        <v>145</v>
      </c>
      <c r="B146" s="389" t="s">
        <v>1576</v>
      </c>
      <c r="C146" s="390">
        <v>75</v>
      </c>
      <c r="D146" s="391">
        <f>SUMIF('Смета с материалом'!C:C, B147, 'Смета с материалом'!F:F)</f>
        <v>0</v>
      </c>
      <c r="E146" s="387">
        <f t="shared" si="0"/>
        <v>0</v>
      </c>
      <c r="F146" s="118"/>
    </row>
    <row r="147" spans="1:6" ht="17.25" customHeight="1" x14ac:dyDescent="0.25">
      <c r="A147" s="388">
        <v>146</v>
      </c>
      <c r="B147" s="389" t="s">
        <v>1594</v>
      </c>
      <c r="C147" s="390">
        <v>1899</v>
      </c>
      <c r="D147" s="391">
        <f>SUMIF('Смета с материалом'!C:C, B148, 'Смета с материалом'!F:F)</f>
        <v>0</v>
      </c>
      <c r="E147" s="387">
        <f t="shared" si="0"/>
        <v>0</v>
      </c>
      <c r="F147" s="118"/>
    </row>
    <row r="148" spans="1:6" ht="17.25" customHeight="1" x14ac:dyDescent="0.25">
      <c r="A148" s="388">
        <v>147</v>
      </c>
      <c r="B148" s="389" t="s">
        <v>1595</v>
      </c>
      <c r="C148" s="390">
        <v>1407</v>
      </c>
      <c r="D148" s="391">
        <f>SUMIF('Смета с материалом'!C:C, B149, 'Смета с материалом'!F:F)</f>
        <v>0.6</v>
      </c>
      <c r="E148" s="387">
        <f t="shared" si="0"/>
        <v>844.19999999999993</v>
      </c>
      <c r="F148" s="118"/>
    </row>
    <row r="149" spans="1:6" ht="17.25" customHeight="1" x14ac:dyDescent="0.25">
      <c r="A149" s="388">
        <v>148</v>
      </c>
      <c r="B149" s="389" t="s">
        <v>1461</v>
      </c>
      <c r="C149" s="390">
        <v>89</v>
      </c>
      <c r="D149" s="391">
        <f>SUMIF('Смета с материалом'!C:C, B150, 'Смета с материалом'!F:F)</f>
        <v>0.2</v>
      </c>
      <c r="E149" s="387">
        <f t="shared" si="0"/>
        <v>17.8</v>
      </c>
      <c r="F149" s="118"/>
    </row>
    <row r="150" spans="1:6" ht="17.25" customHeight="1" x14ac:dyDescent="0.25">
      <c r="A150" s="388">
        <v>149</v>
      </c>
      <c r="B150" s="389" t="s">
        <v>1462</v>
      </c>
      <c r="C150" s="390">
        <v>65</v>
      </c>
      <c r="D150" s="391">
        <f>SUMIF('Смета с материалом'!C:C, B151, 'Смета с материалом'!F:F)</f>
        <v>0.6</v>
      </c>
      <c r="E150" s="387">
        <f t="shared" si="0"/>
        <v>39</v>
      </c>
      <c r="F150" s="118"/>
    </row>
    <row r="151" spans="1:6" ht="17.25" customHeight="1" x14ac:dyDescent="0.25">
      <c r="A151" s="388">
        <v>150</v>
      </c>
      <c r="B151" s="389" t="s">
        <v>1459</v>
      </c>
      <c r="C151" s="390">
        <v>398</v>
      </c>
      <c r="D151" s="391">
        <f>SUMIF('Смета с материалом'!C:C, B152, 'Смета с материалом'!F:F)</f>
        <v>0.6</v>
      </c>
      <c r="E151" s="387">
        <f t="shared" si="0"/>
        <v>238.79999999999998</v>
      </c>
      <c r="F151" s="118"/>
    </row>
    <row r="152" spans="1:6" ht="17.25" customHeight="1" x14ac:dyDescent="0.25">
      <c r="A152" s="388">
        <v>151</v>
      </c>
      <c r="B152" s="389" t="s">
        <v>1460</v>
      </c>
      <c r="C152" s="390">
        <v>454</v>
      </c>
      <c r="D152" s="391">
        <f>SUMIF('Смета с материалом'!C:C, B153, 'Смета с материалом'!F:F)</f>
        <v>0.6</v>
      </c>
      <c r="E152" s="387">
        <f t="shared" si="0"/>
        <v>272.39999999999998</v>
      </c>
      <c r="F152" s="118"/>
    </row>
    <row r="153" spans="1:6" ht="17.25" customHeight="1" x14ac:dyDescent="0.25">
      <c r="A153" s="388">
        <v>152</v>
      </c>
      <c r="B153" s="389" t="s">
        <v>1458</v>
      </c>
      <c r="C153" s="390">
        <v>998</v>
      </c>
      <c r="D153" s="391">
        <f>SUMIF('Смета с материалом'!C:C, B154, 'Смета с материалом'!F:F)</f>
        <v>1.41</v>
      </c>
      <c r="E153" s="387">
        <f t="shared" si="0"/>
        <v>1407.1799999999998</v>
      </c>
      <c r="F153" s="118"/>
    </row>
    <row r="154" spans="1:6" ht="17.25" customHeight="1" x14ac:dyDescent="0.25">
      <c r="A154" s="388">
        <v>153</v>
      </c>
      <c r="B154" s="389" t="s">
        <v>1564</v>
      </c>
      <c r="C154" s="390">
        <v>525</v>
      </c>
      <c r="D154" s="391">
        <f>SUMIF('Смета с материалом'!C:C, B155, 'Смета с материалом'!F:F)</f>
        <v>8.1000000000000003E-2</v>
      </c>
      <c r="E154" s="387">
        <f t="shared" si="0"/>
        <v>42.524999999999999</v>
      </c>
      <c r="F154" s="118"/>
    </row>
    <row r="155" spans="1:6" ht="17.25" customHeight="1" x14ac:dyDescent="0.25">
      <c r="A155" s="388">
        <v>154</v>
      </c>
      <c r="B155" s="389" t="s">
        <v>1360</v>
      </c>
      <c r="C155" s="390">
        <v>1149</v>
      </c>
      <c r="D155" s="391">
        <f>SUMIF('Смета с материалом'!C:C, B156, 'Смета с материалом'!F:F)</f>
        <v>0.2</v>
      </c>
      <c r="E155" s="387">
        <f t="shared" si="0"/>
        <v>229.8</v>
      </c>
      <c r="F155" s="118"/>
    </row>
    <row r="156" spans="1:6" ht="17.25" customHeight="1" x14ac:dyDescent="0.25">
      <c r="A156" s="388">
        <v>155</v>
      </c>
      <c r="B156" s="389" t="s">
        <v>1548</v>
      </c>
      <c r="C156" s="390">
        <v>907</v>
      </c>
      <c r="D156" s="391">
        <f>SUMIF('Смета с материалом'!C:C, B157, 'Смета с материалом'!F:F)</f>
        <v>30</v>
      </c>
      <c r="E156" s="387">
        <f t="shared" si="0"/>
        <v>27210</v>
      </c>
      <c r="F156" s="118"/>
    </row>
    <row r="157" spans="1:6" ht="17.25" customHeight="1" x14ac:dyDescent="0.25">
      <c r="A157" s="388">
        <v>156</v>
      </c>
      <c r="B157" s="389" t="s">
        <v>1526</v>
      </c>
      <c r="C157" s="390">
        <v>121</v>
      </c>
      <c r="D157" s="391">
        <f>SUMIF('Смета с материалом'!C:C, B158, 'Смета с материалом'!F:F)</f>
        <v>0</v>
      </c>
      <c r="E157" s="387">
        <f t="shared" si="0"/>
        <v>0</v>
      </c>
      <c r="F157" s="118"/>
    </row>
    <row r="158" spans="1:6" ht="17.25" customHeight="1" x14ac:dyDescent="0.25">
      <c r="A158" s="388">
        <v>157</v>
      </c>
      <c r="B158" s="389" t="s">
        <v>1556</v>
      </c>
      <c r="C158" s="390">
        <v>1744</v>
      </c>
      <c r="D158" s="391">
        <f>SUMIF('Смета с материалом'!C:C, B159, 'Смета с материалом'!F:F)</f>
        <v>0</v>
      </c>
      <c r="E158" s="387">
        <f t="shared" si="0"/>
        <v>0</v>
      </c>
      <c r="F158" s="118"/>
    </row>
    <row r="159" spans="1:6" ht="17.25" customHeight="1" x14ac:dyDescent="0.25">
      <c r="A159" s="388">
        <v>158</v>
      </c>
      <c r="B159" s="389" t="s">
        <v>1569</v>
      </c>
      <c r="C159" s="390">
        <v>513</v>
      </c>
      <c r="D159" s="391">
        <f>SUMIF('Смета с материалом'!C:C, B160, 'Смета с материалом'!F:F)</f>
        <v>738.44275000000005</v>
      </c>
      <c r="E159" s="387">
        <f t="shared" si="0"/>
        <v>378821.13075000001</v>
      </c>
      <c r="F159" s="118"/>
    </row>
    <row r="160" spans="1:6" ht="17.25" customHeight="1" x14ac:dyDescent="0.25">
      <c r="A160" s="388">
        <v>159</v>
      </c>
      <c r="B160" s="389" t="s">
        <v>1263</v>
      </c>
      <c r="C160" s="390">
        <v>1499</v>
      </c>
      <c r="D160" s="391">
        <f>SUMIF('Смета с материалом'!C:C, B161, 'Смета с материалом'!F:F)</f>
        <v>1100.0999999999999</v>
      </c>
      <c r="E160" s="387">
        <f t="shared" si="0"/>
        <v>1649049.9</v>
      </c>
      <c r="F160" s="118"/>
    </row>
    <row r="161" spans="1:6" ht="17.25" customHeight="1" x14ac:dyDescent="0.25">
      <c r="A161" s="388">
        <v>160</v>
      </c>
      <c r="B161" s="389" t="s">
        <v>1440</v>
      </c>
      <c r="C161" s="390">
        <v>36</v>
      </c>
      <c r="D161" s="391">
        <f>SUMIF('Смета с материалом'!C:C, B162, 'Смета с материалом'!F:F)</f>
        <v>12</v>
      </c>
      <c r="E161" s="387">
        <f t="shared" si="0"/>
        <v>432</v>
      </c>
      <c r="F161" s="118"/>
    </row>
    <row r="162" spans="1:6" ht="17.25" customHeight="1" x14ac:dyDescent="0.25">
      <c r="A162" s="388">
        <v>161</v>
      </c>
      <c r="B162" s="389" t="s">
        <v>1515</v>
      </c>
      <c r="C162" s="390">
        <v>389</v>
      </c>
      <c r="D162" s="391">
        <f>SUMIF('Смета с материалом'!C:C, B163, 'Смета с материалом'!F:F)</f>
        <v>15</v>
      </c>
      <c r="E162" s="387">
        <f t="shared" si="0"/>
        <v>5835</v>
      </c>
      <c r="F162" s="118"/>
    </row>
    <row r="163" spans="1:6" ht="17.25" customHeight="1" x14ac:dyDescent="0.25">
      <c r="A163" s="388">
        <v>162</v>
      </c>
      <c r="B163" s="389" t="s">
        <v>1543</v>
      </c>
      <c r="C163" s="390">
        <v>194</v>
      </c>
      <c r="D163" s="391">
        <f>SUMIF('Смета с материалом'!C:C, B164, 'Смета с материалом'!F:F)</f>
        <v>1.8</v>
      </c>
      <c r="E163" s="387">
        <f t="shared" si="0"/>
        <v>349.2</v>
      </c>
      <c r="F163" s="118"/>
    </row>
    <row r="164" spans="1:6" ht="17.25" customHeight="1" x14ac:dyDescent="0.25">
      <c r="A164" s="388">
        <v>163</v>
      </c>
      <c r="B164" s="389" t="s">
        <v>1455</v>
      </c>
      <c r="C164" s="390">
        <v>171</v>
      </c>
      <c r="D164" s="391">
        <f>SUMIF('Смета с материалом'!C:C, B165, 'Смета с материалом'!F:F)</f>
        <v>0</v>
      </c>
      <c r="E164" s="387">
        <f t="shared" si="0"/>
        <v>0</v>
      </c>
      <c r="F164" s="118"/>
    </row>
    <row r="165" spans="1:6" ht="17.25" customHeight="1" x14ac:dyDescent="0.25">
      <c r="A165" s="388">
        <v>164</v>
      </c>
      <c r="B165" s="389" t="s">
        <v>1246</v>
      </c>
      <c r="C165" s="390">
        <v>137</v>
      </c>
      <c r="D165" s="391">
        <f>SUMIF('Смета с материалом'!C:C, B166, 'Смета с материалом'!F:F)</f>
        <v>3.5000000000000003E-2</v>
      </c>
      <c r="E165" s="387">
        <f t="shared" si="0"/>
        <v>4.7950000000000008</v>
      </c>
      <c r="F165" s="118"/>
    </row>
    <row r="166" spans="1:6" ht="17.25" customHeight="1" x14ac:dyDescent="0.25">
      <c r="A166" s="388">
        <v>165</v>
      </c>
      <c r="B166" s="392" t="s">
        <v>1241</v>
      </c>
      <c r="C166" s="390">
        <v>243</v>
      </c>
      <c r="D166" s="391">
        <f>SUMIF('Смета с материалом'!C:C, B167, 'Смета с материалом'!F:F)</f>
        <v>0</v>
      </c>
      <c r="E166" s="387">
        <f t="shared" si="0"/>
        <v>0</v>
      </c>
      <c r="F166" s="118"/>
    </row>
    <row r="167" spans="1:6" ht="17.25" customHeight="1" x14ac:dyDescent="0.25">
      <c r="A167" s="388">
        <v>166</v>
      </c>
      <c r="B167" s="389" t="s">
        <v>1675</v>
      </c>
      <c r="C167" s="390">
        <v>12</v>
      </c>
      <c r="D167" s="391">
        <f>SUMIF('Смета с материалом'!C:C, B168, 'Смета с материалом'!F:F)</f>
        <v>5</v>
      </c>
      <c r="E167" s="387">
        <f t="shared" si="0"/>
        <v>60</v>
      </c>
      <c r="F167" s="118"/>
    </row>
    <row r="168" spans="1:6" ht="17.25" customHeight="1" x14ac:dyDescent="0.25">
      <c r="A168" s="388">
        <v>167</v>
      </c>
      <c r="B168" s="389" t="s">
        <v>1624</v>
      </c>
      <c r="C168" s="390">
        <v>7</v>
      </c>
      <c r="D168" s="391">
        <f>SUMIF('Смета с материалом'!C:C, B169, 'Смета с материалом'!F:F)</f>
        <v>7.8474434999999998</v>
      </c>
      <c r="E168" s="387">
        <f t="shared" si="0"/>
        <v>54.932104500000001</v>
      </c>
      <c r="F168" s="118"/>
    </row>
    <row r="169" spans="1:6" ht="17.25" customHeight="1" x14ac:dyDescent="0.25">
      <c r="A169" s="388">
        <v>168</v>
      </c>
      <c r="B169" s="389" t="s">
        <v>1242</v>
      </c>
      <c r="C169" s="390">
        <v>18</v>
      </c>
      <c r="D169" s="391">
        <f>SUMIF('Смета с материалом'!C:C, B170, 'Смета с материалом'!F:F)</f>
        <v>14</v>
      </c>
      <c r="E169" s="387">
        <f t="shared" si="0"/>
        <v>252</v>
      </c>
      <c r="F169" s="118"/>
    </row>
    <row r="170" spans="1:6" ht="16.5" customHeight="1" x14ac:dyDescent="0.25">
      <c r="A170" s="388">
        <v>169</v>
      </c>
      <c r="B170" s="389" t="s">
        <v>1368</v>
      </c>
      <c r="C170" s="390">
        <v>119</v>
      </c>
      <c r="D170" s="391">
        <f>SUMIF('Смета с материалом'!C:C, B171, 'Смета с материалом'!F:F)</f>
        <v>60.720000000000006</v>
      </c>
      <c r="E170" s="387">
        <f t="shared" si="0"/>
        <v>7225.68</v>
      </c>
      <c r="F170" s="118"/>
    </row>
    <row r="171" spans="1:6" ht="16.5" customHeight="1" x14ac:dyDescent="0.25">
      <c r="A171" s="388">
        <v>170</v>
      </c>
      <c r="B171" s="389" t="s">
        <v>1308</v>
      </c>
      <c r="C171" s="390">
        <v>3030</v>
      </c>
      <c r="D171" s="391">
        <f>SUMIF('Смета с материалом'!C:C, B172, 'Смета с материалом'!F:F)</f>
        <v>0</v>
      </c>
      <c r="E171" s="387">
        <f t="shared" si="0"/>
        <v>0</v>
      </c>
      <c r="F171" s="118"/>
    </row>
    <row r="172" spans="1:6" ht="16.5" customHeight="1" x14ac:dyDescent="0.25">
      <c r="A172" s="388">
        <v>171</v>
      </c>
      <c r="B172" s="389" t="s">
        <v>1278</v>
      </c>
      <c r="C172" s="390">
        <v>8639</v>
      </c>
      <c r="D172" s="391">
        <f>SUMIF('Смета с материалом'!C:C, B173, 'Смета с материалом'!F:F)</f>
        <v>0</v>
      </c>
      <c r="E172" s="387">
        <f t="shared" si="0"/>
        <v>0</v>
      </c>
      <c r="F172" s="118"/>
    </row>
    <row r="173" spans="1:6" ht="16.5" customHeight="1" x14ac:dyDescent="0.25">
      <c r="A173" s="388">
        <v>172</v>
      </c>
      <c r="B173" s="389" t="s">
        <v>1279</v>
      </c>
      <c r="C173" s="390">
        <v>45</v>
      </c>
      <c r="D173" s="391">
        <f>SUMIF('Смета с материалом'!C:C, B174, 'Смета с материалом'!F:F)</f>
        <v>34.200000000000003</v>
      </c>
      <c r="E173" s="387">
        <f t="shared" si="0"/>
        <v>1539.0000000000002</v>
      </c>
      <c r="F173" s="118"/>
    </row>
    <row r="174" spans="1:6" ht="16.5" customHeight="1" x14ac:dyDescent="0.25">
      <c r="A174" s="388">
        <v>173</v>
      </c>
      <c r="B174" s="389" t="s">
        <v>1478</v>
      </c>
      <c r="C174" s="390">
        <v>323</v>
      </c>
      <c r="D174" s="391">
        <f>SUMIF('Смета с материалом'!C:C, B175, 'Смета с материалом'!F:F)</f>
        <v>219.642</v>
      </c>
      <c r="E174" s="387">
        <f t="shared" si="0"/>
        <v>70944.365999999995</v>
      </c>
      <c r="F174" s="118"/>
    </row>
    <row r="175" spans="1:6" ht="16.5" customHeight="1" x14ac:dyDescent="0.25">
      <c r="A175" s="388">
        <v>174</v>
      </c>
      <c r="B175" s="389" t="s">
        <v>1470</v>
      </c>
      <c r="C175" s="390">
        <v>473</v>
      </c>
      <c r="D175" s="391">
        <f>SUMIF('Смета с материалом'!C:C, B176, 'Смета с материалом'!F:F)</f>
        <v>0</v>
      </c>
      <c r="E175" s="387">
        <f t="shared" si="0"/>
        <v>0</v>
      </c>
      <c r="F175" s="118"/>
    </row>
    <row r="176" spans="1:6" ht="16.5" customHeight="1" x14ac:dyDescent="0.25">
      <c r="A176" s="388">
        <v>175</v>
      </c>
      <c r="B176" s="389" t="s">
        <v>1285</v>
      </c>
      <c r="C176" s="390">
        <v>760</v>
      </c>
      <c r="D176" s="391">
        <f>SUMIF('Смета с материалом'!C:C, B177, 'Смета с материалом'!F:F)</f>
        <v>78.638000000000005</v>
      </c>
      <c r="E176" s="387">
        <f t="shared" si="0"/>
        <v>59764.880000000005</v>
      </c>
      <c r="F176" s="118"/>
    </row>
    <row r="177" spans="1:6" ht="16.5" customHeight="1" x14ac:dyDescent="0.25">
      <c r="A177" s="388">
        <v>176</v>
      </c>
      <c r="B177" s="389" t="s">
        <v>1475</v>
      </c>
      <c r="C177" s="390">
        <v>1</v>
      </c>
      <c r="D177" s="391">
        <f>SUMIF('Смета с материалом'!C:C, B178, 'Смета с материалом'!F:F)</f>
        <v>0</v>
      </c>
      <c r="E177" s="387">
        <f t="shared" si="0"/>
        <v>0</v>
      </c>
      <c r="F177" s="118"/>
    </row>
    <row r="178" spans="1:6" ht="16.5" customHeight="1" x14ac:dyDescent="0.25">
      <c r="A178" s="388">
        <v>177</v>
      </c>
      <c r="B178" s="389" t="s">
        <v>1365</v>
      </c>
      <c r="C178" s="390">
        <v>994</v>
      </c>
      <c r="D178" s="391">
        <f>SUMIF('Смета с материалом'!C:C, B179, 'Смета с материалом'!F:F)</f>
        <v>0</v>
      </c>
      <c r="E178" s="387">
        <f t="shared" si="0"/>
        <v>0</v>
      </c>
      <c r="F178" s="118"/>
    </row>
    <row r="179" spans="1:6" ht="16.5" customHeight="1" x14ac:dyDescent="0.25">
      <c r="A179" s="388">
        <v>178</v>
      </c>
      <c r="B179" s="389" t="s">
        <v>1274</v>
      </c>
      <c r="C179" s="390">
        <v>5302</v>
      </c>
      <c r="D179" s="391">
        <f>SUMIF('Смета с материалом'!C:C, B180, 'Смета с материалом'!F:F)</f>
        <v>7</v>
      </c>
      <c r="E179" s="387">
        <f t="shared" si="0"/>
        <v>37114</v>
      </c>
      <c r="F179" s="118"/>
    </row>
    <row r="180" spans="1:6" ht="16.5" customHeight="1" x14ac:dyDescent="0.25">
      <c r="A180" s="388">
        <v>179</v>
      </c>
      <c r="B180" s="389" t="s">
        <v>1367</v>
      </c>
      <c r="C180" s="390">
        <v>260</v>
      </c>
      <c r="D180" s="391">
        <f>SUMIF('Смета с материалом'!C:C, B181, 'Смета с материалом'!F:F)</f>
        <v>0</v>
      </c>
      <c r="E180" s="387">
        <f t="shared" si="0"/>
        <v>0</v>
      </c>
      <c r="F180" s="118"/>
    </row>
    <row r="181" spans="1:6" ht="16.5" customHeight="1" x14ac:dyDescent="0.25">
      <c r="A181" s="388">
        <v>180</v>
      </c>
      <c r="B181" s="389" t="s">
        <v>1561</v>
      </c>
      <c r="C181" s="390">
        <v>959</v>
      </c>
      <c r="D181" s="391">
        <f>SUMIF('Смета с материалом'!C:C, B182, 'Смета с материалом'!F:F)</f>
        <v>272.14000000000004</v>
      </c>
      <c r="E181" s="387">
        <f t="shared" si="0"/>
        <v>260982.26000000004</v>
      </c>
      <c r="F181" s="118"/>
    </row>
    <row r="182" spans="1:6" ht="16.5" customHeight="1" x14ac:dyDescent="0.25">
      <c r="A182" s="388">
        <v>181</v>
      </c>
      <c r="B182" s="389" t="s">
        <v>1338</v>
      </c>
      <c r="C182" s="390">
        <v>483</v>
      </c>
      <c r="D182" s="391">
        <f>SUMIF('Смета с материалом'!C:C, B183, 'Смета с материалом'!F:F)</f>
        <v>1</v>
      </c>
      <c r="E182" s="387">
        <f t="shared" si="0"/>
        <v>483</v>
      </c>
      <c r="F182" s="118"/>
    </row>
    <row r="183" spans="1:6" ht="16.5" customHeight="1" x14ac:dyDescent="0.25">
      <c r="A183" s="388">
        <v>182</v>
      </c>
      <c r="B183" s="389" t="s">
        <v>1635</v>
      </c>
      <c r="C183" s="390">
        <v>79</v>
      </c>
      <c r="D183" s="391">
        <f>SUMIF('Смета с материалом'!C:C, B184, 'Смета с материалом'!F:F)</f>
        <v>0</v>
      </c>
      <c r="E183" s="387">
        <f t="shared" si="0"/>
        <v>0</v>
      </c>
      <c r="F183" s="118"/>
    </row>
    <row r="184" spans="1:6" ht="16.5" customHeight="1" x14ac:dyDescent="0.25">
      <c r="A184" s="388">
        <v>183</v>
      </c>
      <c r="B184" s="389" t="s">
        <v>1693</v>
      </c>
      <c r="C184" s="390">
        <v>263</v>
      </c>
      <c r="D184" s="391">
        <f>SUMIF('Смета с материалом'!C:C, B185, 'Смета с материалом'!F:F)</f>
        <v>0</v>
      </c>
      <c r="E184" s="387">
        <f t="shared" si="0"/>
        <v>0</v>
      </c>
      <c r="F184" s="118"/>
    </row>
    <row r="185" spans="1:6" ht="16.5" customHeight="1" x14ac:dyDescent="0.25">
      <c r="A185" s="388">
        <v>184</v>
      </c>
      <c r="B185" s="389" t="s">
        <v>1255</v>
      </c>
      <c r="C185" s="390">
        <v>141</v>
      </c>
      <c r="D185" s="391">
        <f>SUMIF('Смета с материалом'!C:C, B186, 'Смета с материалом'!F:F)</f>
        <v>0</v>
      </c>
      <c r="E185" s="387">
        <f t="shared" si="0"/>
        <v>0</v>
      </c>
      <c r="F185" s="118"/>
    </row>
    <row r="186" spans="1:6" ht="16.5" customHeight="1" x14ac:dyDescent="0.25">
      <c r="A186" s="388">
        <v>185</v>
      </c>
      <c r="B186" s="389" t="s">
        <v>1320</v>
      </c>
      <c r="C186" s="390">
        <v>329</v>
      </c>
      <c r="D186" s="391">
        <f>SUMIF('Смета с материалом'!C:C, B187, 'Смета с материалом'!F:F)</f>
        <v>1.2249000000000001</v>
      </c>
      <c r="E186" s="387">
        <f t="shared" si="0"/>
        <v>402.99210000000005</v>
      </c>
      <c r="F186" s="118"/>
    </row>
    <row r="187" spans="1:6" ht="16.5" customHeight="1" x14ac:dyDescent="0.25">
      <c r="A187" s="388">
        <v>186</v>
      </c>
      <c r="B187" s="389" t="s">
        <v>1298</v>
      </c>
      <c r="C187" s="390">
        <v>83</v>
      </c>
      <c r="D187" s="391">
        <f>SUMIF('Смета с материалом'!C:C, B188, 'Смета с материалом'!F:F)</f>
        <v>37.009349999999998</v>
      </c>
      <c r="E187" s="387">
        <f t="shared" si="0"/>
        <v>3071.7760499999999</v>
      </c>
      <c r="F187" s="118"/>
    </row>
    <row r="188" spans="1:6" ht="16.5" customHeight="1" x14ac:dyDescent="0.25">
      <c r="A188" s="388">
        <v>187</v>
      </c>
      <c r="B188" s="389" t="s">
        <v>1415</v>
      </c>
      <c r="C188" s="390">
        <v>289</v>
      </c>
      <c r="D188" s="391">
        <f>SUMIF('Смета с материалом'!C:C, B189, 'Смета с материалом'!F:F)</f>
        <v>0.50490000000000002</v>
      </c>
      <c r="E188" s="387">
        <f t="shared" si="0"/>
        <v>145.9161</v>
      </c>
      <c r="F188" s="118"/>
    </row>
    <row r="189" spans="1:6" ht="16.5" customHeight="1" x14ac:dyDescent="0.25">
      <c r="A189" s="388">
        <v>188</v>
      </c>
      <c r="B189" s="389" t="s">
        <v>1407</v>
      </c>
      <c r="C189" s="390">
        <v>259</v>
      </c>
      <c r="D189" s="391">
        <f>SUMIF('Смета с материалом'!C:C, B190, 'Смета с материалом'!F:F)</f>
        <v>2.1</v>
      </c>
      <c r="E189" s="387">
        <f t="shared" si="0"/>
        <v>543.9</v>
      </c>
      <c r="F189" s="118"/>
    </row>
    <row r="190" spans="1:6" ht="16.5" customHeight="1" x14ac:dyDescent="0.25">
      <c r="A190" s="388">
        <v>189</v>
      </c>
      <c r="B190" s="389" t="s">
        <v>1546</v>
      </c>
      <c r="C190" s="390">
        <v>39</v>
      </c>
      <c r="D190" s="391">
        <f>SUMIF('Смета с материалом'!C:C, B191, 'Смета с материалом'!F:F)</f>
        <v>0</v>
      </c>
      <c r="E190" s="387">
        <f t="shared" si="0"/>
        <v>0</v>
      </c>
      <c r="F190" s="118"/>
    </row>
    <row r="191" spans="1:6" ht="16.5" customHeight="1" x14ac:dyDescent="0.25">
      <c r="A191" s="388">
        <v>190</v>
      </c>
      <c r="B191" s="393" t="s">
        <v>1379</v>
      </c>
      <c r="C191" s="390">
        <v>392</v>
      </c>
      <c r="D191" s="391">
        <f>SUMIF('Смета с материалом'!C:C, B192, 'Смета с материалом'!F:F)</f>
        <v>1</v>
      </c>
      <c r="E191" s="387">
        <f t="shared" si="0"/>
        <v>392</v>
      </c>
      <c r="F191" s="118"/>
    </row>
    <row r="192" spans="1:6" ht="16.5" customHeight="1" x14ac:dyDescent="0.25">
      <c r="A192" s="388">
        <v>191</v>
      </c>
      <c r="B192" s="389" t="s">
        <v>1547</v>
      </c>
      <c r="C192" s="390">
        <v>147</v>
      </c>
      <c r="D192" s="391">
        <f>SUMIF('Смета с материалом'!C:C, B193, 'Смета с материалом'!F:F)</f>
        <v>0</v>
      </c>
      <c r="E192" s="387">
        <f t="shared" si="0"/>
        <v>0</v>
      </c>
      <c r="F192" s="118"/>
    </row>
    <row r="193" spans="1:6" ht="16.5" customHeight="1" x14ac:dyDescent="0.25">
      <c r="A193" s="388">
        <v>192</v>
      </c>
      <c r="B193" s="389" t="s">
        <v>1529</v>
      </c>
      <c r="C193" s="390">
        <v>489</v>
      </c>
      <c r="D193" s="391">
        <f>SUMIF('Смета с материалом'!C:C, B194, 'Смета с материалом'!F:F)</f>
        <v>0</v>
      </c>
      <c r="E193" s="387">
        <f t="shared" si="0"/>
        <v>0</v>
      </c>
      <c r="F193" s="118"/>
    </row>
    <row r="194" spans="1:6" ht="16.5" customHeight="1" x14ac:dyDescent="0.25">
      <c r="A194" s="388">
        <v>193</v>
      </c>
      <c r="B194" s="389" t="s">
        <v>2217</v>
      </c>
      <c r="C194" s="390">
        <v>28577</v>
      </c>
      <c r="D194" s="391">
        <f>SUMIF('Смета с материалом'!C:C, B195, 'Смета с материалом'!F:F)</f>
        <v>0</v>
      </c>
      <c r="E194" s="387">
        <f t="shared" si="0"/>
        <v>0</v>
      </c>
      <c r="F194" s="118"/>
    </row>
    <row r="195" spans="1:6" ht="16.5" customHeight="1" x14ac:dyDescent="0.25">
      <c r="A195" s="388">
        <v>194</v>
      </c>
      <c r="B195" s="389" t="s">
        <v>1282</v>
      </c>
      <c r="C195" s="390">
        <v>4029</v>
      </c>
      <c r="D195" s="391">
        <f>SUMIF('Смета с материалом'!C:C, B196, 'Смета с материалом'!F:F)</f>
        <v>0</v>
      </c>
      <c r="E195" s="387">
        <f t="shared" si="0"/>
        <v>0</v>
      </c>
      <c r="F195" s="118"/>
    </row>
    <row r="196" spans="1:6" ht="16.5" customHeight="1" x14ac:dyDescent="0.25">
      <c r="A196" s="388">
        <v>195</v>
      </c>
      <c r="B196" s="389" t="s">
        <v>1673</v>
      </c>
      <c r="C196" s="390">
        <v>1896</v>
      </c>
      <c r="D196" s="391">
        <f>SUMIF('Смета с материалом'!C:C, B197, 'Смета с материалом'!F:F)</f>
        <v>0.25600000000000001</v>
      </c>
      <c r="E196" s="387">
        <f t="shared" si="0"/>
        <v>485.37600000000003</v>
      </c>
      <c r="F196" s="118"/>
    </row>
    <row r="197" spans="1:6" ht="16.5" customHeight="1" x14ac:dyDescent="0.25">
      <c r="A197" s="388">
        <v>196</v>
      </c>
      <c r="B197" s="392" t="s">
        <v>1239</v>
      </c>
      <c r="C197" s="390">
        <v>12</v>
      </c>
      <c r="D197" s="391">
        <f>SUMIF('Смета с материалом'!C:C, B198, 'Смета с материалом'!F:F)</f>
        <v>3.5174000000000003</v>
      </c>
      <c r="E197" s="387">
        <f t="shared" si="0"/>
        <v>42.208800000000004</v>
      </c>
      <c r="F197" s="118"/>
    </row>
    <row r="198" spans="1:6" ht="16.5" customHeight="1" x14ac:dyDescent="0.25">
      <c r="A198" s="388">
        <v>197</v>
      </c>
      <c r="B198" s="389" t="s">
        <v>1236</v>
      </c>
      <c r="C198" s="390">
        <v>311</v>
      </c>
      <c r="D198" s="391">
        <f>SUMIF('Смета с материалом'!C:C, B199, 'Смета с материалом'!F:F)</f>
        <v>9.6750000000000003E-2</v>
      </c>
      <c r="E198" s="387">
        <f t="shared" si="0"/>
        <v>30.08925</v>
      </c>
      <c r="F198" s="118"/>
    </row>
    <row r="199" spans="1:6" ht="16.5" customHeight="1" x14ac:dyDescent="0.25">
      <c r="A199" s="388">
        <v>198</v>
      </c>
      <c r="B199" s="389" t="s">
        <v>1391</v>
      </c>
      <c r="C199" s="390">
        <v>149</v>
      </c>
      <c r="D199" s="391">
        <f>SUMIF('Смета с материалом'!C:C, B200, 'Смета с материалом'!F:F)</f>
        <v>0.27214000000000005</v>
      </c>
      <c r="E199" s="387">
        <f t="shared" si="0"/>
        <v>40.548860000000005</v>
      </c>
      <c r="F199" s="118"/>
    </row>
    <row r="200" spans="1:6" ht="16.5" customHeight="1" x14ac:dyDescent="0.25">
      <c r="A200" s="388">
        <v>199</v>
      </c>
      <c r="B200" s="389" t="s">
        <v>1339</v>
      </c>
      <c r="C200" s="390">
        <v>1054</v>
      </c>
      <c r="D200" s="391">
        <f>SUMIF('Смета с материалом'!C:C, B201, 'Смета с материалом'!F:F)</f>
        <v>0.72906000000000004</v>
      </c>
      <c r="E200" s="387">
        <f t="shared" si="0"/>
        <v>768.42924000000005</v>
      </c>
      <c r="F200" s="118"/>
    </row>
    <row r="201" spans="1:6" ht="16.5" customHeight="1" x14ac:dyDescent="0.25">
      <c r="A201" s="388">
        <v>200</v>
      </c>
      <c r="B201" s="389" t="s">
        <v>1328</v>
      </c>
      <c r="C201" s="390">
        <v>230</v>
      </c>
      <c r="D201" s="391">
        <f>SUMIF('Смета с материалом'!C:C, B202, 'Смета с материалом'!F:F)</f>
        <v>0.54232000000000002</v>
      </c>
      <c r="E201" s="387">
        <f t="shared" si="0"/>
        <v>124.73360000000001</v>
      </c>
      <c r="F201" s="118"/>
    </row>
    <row r="202" spans="1:6" ht="16.5" customHeight="1" x14ac:dyDescent="0.25">
      <c r="A202" s="388">
        <v>201</v>
      </c>
      <c r="B202" s="389" t="s">
        <v>1474</v>
      </c>
      <c r="C202" s="390">
        <v>289</v>
      </c>
      <c r="D202" s="391">
        <f>SUMIF('Смета с материалом'!C:C, B203, 'Смета с материалом'!F:F)</f>
        <v>34</v>
      </c>
      <c r="E202" s="387">
        <f t="shared" si="0"/>
        <v>9826</v>
      </c>
      <c r="F202" s="118"/>
    </row>
    <row r="203" spans="1:6" ht="16.5" customHeight="1" x14ac:dyDescent="0.25">
      <c r="A203" s="388">
        <v>202</v>
      </c>
      <c r="B203" s="389" t="s">
        <v>1531</v>
      </c>
      <c r="C203" s="390">
        <v>1590</v>
      </c>
      <c r="D203" s="391">
        <f>SUMIF('Смета с материалом'!C:C, B204, 'Смета с материалом'!F:F)</f>
        <v>0</v>
      </c>
      <c r="E203" s="387">
        <f t="shared" si="0"/>
        <v>0</v>
      </c>
      <c r="F203" s="118"/>
    </row>
    <row r="204" spans="1:6" ht="16.5" customHeight="1" x14ac:dyDescent="0.25">
      <c r="A204" s="388">
        <v>203</v>
      </c>
      <c r="B204" s="389" t="s">
        <v>1364</v>
      </c>
      <c r="C204" s="390">
        <v>269</v>
      </c>
      <c r="D204" s="391">
        <f>SUMIF('Смета с материалом'!C:C, B205, 'Смета с материалом'!F:F)</f>
        <v>0</v>
      </c>
      <c r="E204" s="387">
        <f t="shared" si="0"/>
        <v>0</v>
      </c>
      <c r="F204" s="118"/>
    </row>
    <row r="205" spans="1:6" ht="16.5" customHeight="1" x14ac:dyDescent="0.25">
      <c r="A205" s="388">
        <v>204</v>
      </c>
      <c r="B205" s="389" t="s">
        <v>1481</v>
      </c>
      <c r="C205" s="390">
        <v>7060</v>
      </c>
      <c r="D205" s="391">
        <f>SUMIF('Смета с материалом'!C:C, B206, 'Смета с материалом'!F:F)</f>
        <v>0</v>
      </c>
      <c r="E205" s="387">
        <f t="shared" si="0"/>
        <v>0</v>
      </c>
      <c r="F205" s="118"/>
    </row>
    <row r="206" spans="1:6" ht="16.5" customHeight="1" x14ac:dyDescent="0.25">
      <c r="A206" s="388">
        <v>205</v>
      </c>
      <c r="B206" s="389" t="s">
        <v>1616</v>
      </c>
      <c r="C206" s="390">
        <v>72</v>
      </c>
      <c r="D206" s="391">
        <f>SUMIF('Смета с материалом'!C:C, B207, 'Смета с материалом'!F:F)</f>
        <v>26</v>
      </c>
      <c r="E206" s="387">
        <f t="shared" si="0"/>
        <v>1872</v>
      </c>
      <c r="F206" s="118"/>
    </row>
    <row r="207" spans="1:6" ht="16.5" customHeight="1" x14ac:dyDescent="0.25">
      <c r="A207" s="388">
        <v>206</v>
      </c>
      <c r="B207" s="389" t="s">
        <v>1363</v>
      </c>
      <c r="C207" s="390">
        <v>1832</v>
      </c>
      <c r="D207" s="391">
        <f>SUMIF('Смета с материалом'!C:C, B208, 'Смета с материалом'!F:F)</f>
        <v>0</v>
      </c>
      <c r="E207" s="387">
        <f t="shared" si="0"/>
        <v>0</v>
      </c>
      <c r="F207" s="118"/>
    </row>
    <row r="208" spans="1:6" ht="16.5" customHeight="1" x14ac:dyDescent="0.25">
      <c r="A208" s="388">
        <v>207</v>
      </c>
      <c r="B208" s="389" t="s">
        <v>1312</v>
      </c>
      <c r="C208" s="390">
        <v>2818</v>
      </c>
      <c r="D208" s="391">
        <f>SUMIF('Смета с материалом'!C:C, B209, 'Смета с материалом'!F:F)</f>
        <v>0</v>
      </c>
      <c r="E208" s="387">
        <f t="shared" si="0"/>
        <v>0</v>
      </c>
      <c r="F208" s="118"/>
    </row>
    <row r="209" spans="1:6" ht="16.5" customHeight="1" x14ac:dyDescent="0.25">
      <c r="A209" s="388">
        <v>208</v>
      </c>
      <c r="B209" s="389" t="s">
        <v>2218</v>
      </c>
      <c r="C209" s="390">
        <v>319</v>
      </c>
      <c r="D209" s="391">
        <f>SUMIF('Смета с материалом'!C:C, B210, 'Смета с материалом'!F:F)</f>
        <v>0.96750000000000014</v>
      </c>
      <c r="E209" s="387">
        <f t="shared" si="0"/>
        <v>308.63250000000005</v>
      </c>
      <c r="F209" s="118"/>
    </row>
    <row r="210" spans="1:6" ht="16.5" customHeight="1" x14ac:dyDescent="0.25">
      <c r="A210" s="388">
        <v>209</v>
      </c>
      <c r="B210" s="389" t="s">
        <v>1247</v>
      </c>
      <c r="C210" s="390">
        <v>1769</v>
      </c>
      <c r="D210" s="391">
        <f>SUMIF('Смета с материалом'!C:C, B211, 'Смета с материалом'!F:F)</f>
        <v>4.2788000000000004</v>
      </c>
      <c r="E210" s="387">
        <f t="shared" si="0"/>
        <v>7569.1972000000005</v>
      </c>
      <c r="F210" s="118"/>
    </row>
    <row r="211" spans="1:6" ht="16.5" customHeight="1" x14ac:dyDescent="0.25">
      <c r="A211" s="388">
        <v>210</v>
      </c>
      <c r="B211" s="389" t="s">
        <v>1332</v>
      </c>
      <c r="C211" s="390">
        <v>188</v>
      </c>
      <c r="D211" s="391">
        <f>SUMIF('Смета с материалом'!C:C, B212, 'Смета с материалом'!F:F)</f>
        <v>9.7908000000000008</v>
      </c>
      <c r="E211" s="387">
        <f t="shared" si="0"/>
        <v>1840.6704000000002</v>
      </c>
      <c r="F211" s="118"/>
    </row>
    <row r="212" spans="1:6" ht="16.5" customHeight="1" x14ac:dyDescent="0.25">
      <c r="A212" s="388">
        <v>211</v>
      </c>
      <c r="B212" s="389" t="s">
        <v>1333</v>
      </c>
      <c r="C212" s="390">
        <v>6503</v>
      </c>
      <c r="D212" s="391">
        <f>SUMIF('Смета с материалом'!C:C, B213, 'Смета с материалом'!F:F)</f>
        <v>0</v>
      </c>
      <c r="E212" s="387">
        <f t="shared" si="0"/>
        <v>0</v>
      </c>
      <c r="F212" s="118"/>
    </row>
    <row r="213" spans="1:6" ht="16.5" customHeight="1" x14ac:dyDescent="0.25">
      <c r="A213" s="388">
        <v>212</v>
      </c>
      <c r="B213" s="389" t="s">
        <v>1602</v>
      </c>
      <c r="C213" s="390">
        <v>30</v>
      </c>
      <c r="D213" s="391">
        <f>SUMIF('Смета с материалом'!C:C, B214, 'Смета с материалом'!F:F)</f>
        <v>0</v>
      </c>
      <c r="E213" s="387">
        <f t="shared" si="0"/>
        <v>0</v>
      </c>
      <c r="F213" s="118"/>
    </row>
    <row r="214" spans="1:6" ht="16.5" customHeight="1" x14ac:dyDescent="0.25">
      <c r="A214" s="388">
        <v>213</v>
      </c>
      <c r="B214" s="389" t="s">
        <v>2219</v>
      </c>
      <c r="C214" s="390">
        <v>139</v>
      </c>
      <c r="D214" s="391">
        <f>SUMIF('Смета с материалом'!C:C, B215, 'Смета с материалом'!F:F)</f>
        <v>0</v>
      </c>
      <c r="E214" s="387">
        <f t="shared" si="0"/>
        <v>0</v>
      </c>
      <c r="F214" s="118"/>
    </row>
    <row r="215" spans="1:6" ht="16.5" customHeight="1" x14ac:dyDescent="0.25">
      <c r="A215" s="388">
        <v>214</v>
      </c>
      <c r="B215" s="389" t="s">
        <v>1524</v>
      </c>
      <c r="C215" s="390">
        <v>85</v>
      </c>
      <c r="D215" s="391">
        <f>SUMIF('Смета с материалом'!C:C, B216, 'Смета с материалом'!F:F)</f>
        <v>17</v>
      </c>
      <c r="E215" s="387">
        <f t="shared" si="0"/>
        <v>1445</v>
      </c>
      <c r="F215" s="118"/>
    </row>
    <row r="216" spans="1:6" ht="16.5" customHeight="1" x14ac:dyDescent="0.25">
      <c r="A216" s="388">
        <v>215</v>
      </c>
      <c r="B216" s="389" t="s">
        <v>1536</v>
      </c>
      <c r="C216" s="390">
        <v>350</v>
      </c>
      <c r="D216" s="391">
        <f>SUMIF('Смета с материалом'!C:C, B217, 'Смета с материалом'!F:F)</f>
        <v>0.19350000000000001</v>
      </c>
      <c r="E216" s="387">
        <f t="shared" si="0"/>
        <v>67.725000000000009</v>
      </c>
      <c r="F216" s="118"/>
    </row>
    <row r="217" spans="1:6" ht="16.5" customHeight="1" x14ac:dyDescent="0.25">
      <c r="A217" s="388">
        <v>216</v>
      </c>
      <c r="B217" s="389" t="s">
        <v>1386</v>
      </c>
      <c r="C217" s="390">
        <v>294</v>
      </c>
      <c r="D217" s="391">
        <f>SUMIF('Смета с материалом'!C:C, B218, 'Смета с материалом'!F:F)</f>
        <v>0</v>
      </c>
      <c r="E217" s="387">
        <f t="shared" si="0"/>
        <v>0</v>
      </c>
      <c r="F217" s="118"/>
    </row>
    <row r="218" spans="1:6" ht="16.5" customHeight="1" x14ac:dyDescent="0.25">
      <c r="A218" s="388">
        <v>217</v>
      </c>
      <c r="B218" s="389" t="s">
        <v>1366</v>
      </c>
      <c r="C218" s="390">
        <v>74</v>
      </c>
      <c r="D218" s="391">
        <f>SUMIF('Смета с материалом'!C:C, B219, 'Смета с материалом'!F:F)</f>
        <v>6</v>
      </c>
      <c r="E218" s="387">
        <f t="shared" si="0"/>
        <v>444</v>
      </c>
      <c r="F218" s="118"/>
    </row>
    <row r="219" spans="1:6" ht="16.5" customHeight="1" x14ac:dyDescent="0.25">
      <c r="A219" s="388">
        <v>218</v>
      </c>
      <c r="B219" s="389" t="s">
        <v>1511</v>
      </c>
      <c r="C219" s="390">
        <v>425</v>
      </c>
      <c r="D219" s="391">
        <f>SUMIF('Смета с материалом'!C:C, B220, 'Смета с материалом'!F:F)</f>
        <v>6</v>
      </c>
      <c r="E219" s="387">
        <f t="shared" si="0"/>
        <v>2550</v>
      </c>
      <c r="F219" s="118"/>
    </row>
    <row r="220" spans="1:6" ht="16.5" customHeight="1" x14ac:dyDescent="0.25">
      <c r="A220" s="388">
        <v>219</v>
      </c>
      <c r="B220" s="389" t="s">
        <v>1510</v>
      </c>
      <c r="C220" s="390">
        <v>34720</v>
      </c>
      <c r="D220" s="391">
        <f>SUMIF('Смета с материалом'!C:C, B221, 'Смета с материалом'!F:F)</f>
        <v>6</v>
      </c>
      <c r="E220" s="387">
        <f t="shared" si="0"/>
        <v>208320</v>
      </c>
      <c r="F220" s="118"/>
    </row>
    <row r="221" spans="1:6" ht="16.5" customHeight="1" x14ac:dyDescent="0.25">
      <c r="A221" s="388">
        <v>220</v>
      </c>
      <c r="B221" s="389" t="s">
        <v>1505</v>
      </c>
      <c r="C221" s="390">
        <v>5549</v>
      </c>
      <c r="D221" s="391">
        <f>SUMIF('Смета с материалом'!C:C, B222, 'Смета с материалом'!F:F)</f>
        <v>6</v>
      </c>
      <c r="E221" s="387">
        <f t="shared" si="0"/>
        <v>33294</v>
      </c>
      <c r="F221" s="118"/>
    </row>
    <row r="222" spans="1:6" ht="16.5" customHeight="1" x14ac:dyDescent="0.25">
      <c r="A222" s="388">
        <v>221</v>
      </c>
      <c r="B222" s="389" t="s">
        <v>1504</v>
      </c>
      <c r="C222" s="390">
        <v>109</v>
      </c>
      <c r="D222" s="391">
        <f>SUMIF('Смета с материалом'!C:C, B223, 'Смета с материалом'!F:F)</f>
        <v>12</v>
      </c>
      <c r="E222" s="387">
        <f t="shared" si="0"/>
        <v>1308</v>
      </c>
      <c r="F222" s="118"/>
    </row>
    <row r="223" spans="1:6" ht="16.5" customHeight="1" x14ac:dyDescent="0.25">
      <c r="A223" s="388">
        <v>222</v>
      </c>
      <c r="B223" s="389" t="s">
        <v>1503</v>
      </c>
      <c r="C223" s="390">
        <v>199</v>
      </c>
      <c r="D223" s="391">
        <f>SUMIF('Смета с материалом'!C:C, B224, 'Смета с материалом'!F:F)</f>
        <v>24</v>
      </c>
      <c r="E223" s="387">
        <f t="shared" si="0"/>
        <v>4776</v>
      </c>
      <c r="F223" s="118"/>
    </row>
    <row r="224" spans="1:6" ht="16.5" customHeight="1" x14ac:dyDescent="0.25">
      <c r="A224" s="388">
        <v>223</v>
      </c>
      <c r="B224" s="389" t="s">
        <v>1500</v>
      </c>
      <c r="C224" s="390">
        <v>10975</v>
      </c>
      <c r="D224" s="391">
        <f>SUMIF('Смета с материалом'!C:C, B225, 'Смета с материалом'!F:F)</f>
        <v>0</v>
      </c>
      <c r="E224" s="387">
        <f t="shared" si="0"/>
        <v>0</v>
      </c>
      <c r="F224" s="118"/>
    </row>
    <row r="225" spans="1:6" ht="16.5" customHeight="1" x14ac:dyDescent="0.25">
      <c r="A225" s="388">
        <v>224</v>
      </c>
      <c r="B225" s="389" t="s">
        <v>1519</v>
      </c>
      <c r="C225" s="390">
        <v>541</v>
      </c>
      <c r="D225" s="391">
        <f>SUMIF('Смета с материалом'!C:C, B226, 'Смета с материалом'!F:F)</f>
        <v>0</v>
      </c>
      <c r="E225" s="387">
        <f t="shared" si="0"/>
        <v>0</v>
      </c>
      <c r="F225" s="118"/>
    </row>
    <row r="226" spans="1:6" ht="16.5" customHeight="1" x14ac:dyDescent="0.25">
      <c r="A226" s="388">
        <v>225</v>
      </c>
      <c r="B226" s="389" t="s">
        <v>2220</v>
      </c>
      <c r="C226" s="390">
        <v>49</v>
      </c>
      <c r="D226" s="391">
        <f>SUMIF('Смета с материалом'!C:C, B227, 'Смета с материалом'!F:F)</f>
        <v>0</v>
      </c>
      <c r="E226" s="387">
        <f t="shared" si="0"/>
        <v>0</v>
      </c>
      <c r="F226" s="118"/>
    </row>
    <row r="227" spans="1:6" ht="16.5" customHeight="1" x14ac:dyDescent="0.25">
      <c r="A227" s="388">
        <v>226</v>
      </c>
      <c r="B227" s="393" t="s">
        <v>1679</v>
      </c>
      <c r="C227" s="390">
        <v>425</v>
      </c>
      <c r="D227" s="391">
        <f>SUMIF('Смета с материалом'!C:C, B228, 'Смета с материалом'!F:F)</f>
        <v>73.336500000000001</v>
      </c>
      <c r="E227" s="387">
        <f t="shared" si="0"/>
        <v>31168.012500000001</v>
      </c>
      <c r="F227" s="118"/>
    </row>
    <row r="228" spans="1:6" ht="16.5" customHeight="1" x14ac:dyDescent="0.25">
      <c r="A228" s="388">
        <v>227</v>
      </c>
      <c r="B228" s="393" t="s">
        <v>1381</v>
      </c>
      <c r="C228" s="390">
        <v>1758</v>
      </c>
      <c r="D228" s="391">
        <f>SUMIF('Смета с материалом'!C:C, B229, 'Смета с материалом'!F:F)</f>
        <v>0</v>
      </c>
      <c r="E228" s="387">
        <f t="shared" si="0"/>
        <v>0</v>
      </c>
      <c r="F228" s="118"/>
    </row>
    <row r="229" spans="1:6" ht="16.5" customHeight="1" x14ac:dyDescent="0.25">
      <c r="A229" s="388">
        <v>228</v>
      </c>
      <c r="B229" s="393" t="s">
        <v>1678</v>
      </c>
      <c r="C229" s="390">
        <v>85</v>
      </c>
      <c r="D229" s="391">
        <f>SUMIF('Смета с материалом'!C:C, B230, 'Смета с материалом'!F:F)</f>
        <v>0</v>
      </c>
      <c r="E229" s="387">
        <f t="shared" si="0"/>
        <v>0</v>
      </c>
      <c r="F229" s="118"/>
    </row>
    <row r="230" spans="1:6" ht="16.5" customHeight="1" x14ac:dyDescent="0.25">
      <c r="A230" s="388">
        <v>229</v>
      </c>
      <c r="B230" s="389" t="s">
        <v>1284</v>
      </c>
      <c r="C230" s="390">
        <v>152</v>
      </c>
      <c r="D230" s="391">
        <f>SUMIF('Смета с материалом'!C:C, B231, 'Смета с материалом'!F:F)</f>
        <v>0</v>
      </c>
      <c r="E230" s="387">
        <f t="shared" si="0"/>
        <v>0</v>
      </c>
      <c r="F230" s="118"/>
    </row>
    <row r="231" spans="1:6" ht="16.5" customHeight="1" x14ac:dyDescent="0.25">
      <c r="A231" s="388">
        <v>230</v>
      </c>
      <c r="B231" s="389" t="s">
        <v>1427</v>
      </c>
      <c r="C231" s="390">
        <v>245</v>
      </c>
      <c r="D231" s="391">
        <f>SUMIF('Смета с материалом'!C:C, B232, 'Смета с материалом'!F:F)</f>
        <v>0</v>
      </c>
      <c r="E231" s="387">
        <f t="shared" si="0"/>
        <v>0</v>
      </c>
      <c r="F231" s="118"/>
    </row>
    <row r="232" spans="1:6" ht="16.5" customHeight="1" x14ac:dyDescent="0.25">
      <c r="A232" s="388">
        <v>231</v>
      </c>
      <c r="B232" s="389" t="s">
        <v>1417</v>
      </c>
      <c r="C232" s="390">
        <v>438</v>
      </c>
      <c r="D232" s="391">
        <f>SUMIF('Смета с материалом'!C:C, B233, 'Смета с материалом'!F:F)</f>
        <v>0</v>
      </c>
      <c r="E232" s="387">
        <f t="shared" si="0"/>
        <v>0</v>
      </c>
      <c r="F232" s="118"/>
    </row>
    <row r="233" spans="1:6" ht="16.5" customHeight="1" x14ac:dyDescent="0.25">
      <c r="A233" s="388">
        <v>232</v>
      </c>
      <c r="B233" s="389" t="s">
        <v>1269</v>
      </c>
      <c r="C233" s="390">
        <v>17</v>
      </c>
      <c r="D233" s="391">
        <f>SUMIF('Смета с материалом'!C:C, B234, 'Смета с материалом'!F:F)</f>
        <v>5</v>
      </c>
      <c r="E233" s="387">
        <f t="shared" si="0"/>
        <v>85</v>
      </c>
      <c r="F233" s="118"/>
    </row>
    <row r="234" spans="1:6" ht="16.5" customHeight="1" x14ac:dyDescent="0.25">
      <c r="A234" s="388">
        <v>233</v>
      </c>
      <c r="B234" s="389" t="s">
        <v>1623</v>
      </c>
      <c r="C234" s="390">
        <v>3209</v>
      </c>
      <c r="D234" s="391">
        <f>SUMIF('Смета с материалом'!C:C, B235, 'Смета с материалом'!F:F)</f>
        <v>0</v>
      </c>
      <c r="E234" s="387">
        <f t="shared" si="0"/>
        <v>0</v>
      </c>
      <c r="F234" s="118"/>
    </row>
    <row r="235" spans="1:6" ht="16.5" customHeight="1" x14ac:dyDescent="0.25">
      <c r="A235" s="388">
        <v>234</v>
      </c>
      <c r="B235" s="389" t="s">
        <v>1435</v>
      </c>
      <c r="C235" s="390">
        <v>1221</v>
      </c>
      <c r="D235" s="391">
        <f>SUMIF('Смета с материалом'!C:C, B236, 'Смета с материалом'!F:F)</f>
        <v>0.24600000000000002</v>
      </c>
      <c r="E235" s="387">
        <f t="shared" si="0"/>
        <v>300.36600000000004</v>
      </c>
      <c r="F235" s="118"/>
    </row>
    <row r="236" spans="1:6" ht="16.5" customHeight="1" x14ac:dyDescent="0.25">
      <c r="A236" s="388">
        <v>235</v>
      </c>
      <c r="B236" s="389" t="s">
        <v>1315</v>
      </c>
      <c r="C236" s="390">
        <v>2000</v>
      </c>
      <c r="D236" s="391">
        <f>SUMIF('Смета с материалом'!C:C, B237, 'Смета с материалом'!F:F)</f>
        <v>2.7E-2</v>
      </c>
      <c r="E236" s="387">
        <f t="shared" si="0"/>
        <v>54</v>
      </c>
      <c r="F236" s="118"/>
    </row>
    <row r="237" spans="1:6" ht="16.5" customHeight="1" x14ac:dyDescent="0.25">
      <c r="A237" s="388">
        <v>236</v>
      </c>
      <c r="B237" s="389" t="s">
        <v>1361</v>
      </c>
      <c r="C237" s="390">
        <v>101</v>
      </c>
      <c r="D237" s="391">
        <f>SUMIF('Смета с материалом'!C:C, B238, 'Смета с материалом'!F:F)</f>
        <v>6</v>
      </c>
      <c r="E237" s="387">
        <f t="shared" si="0"/>
        <v>606</v>
      </c>
      <c r="F237" s="118"/>
    </row>
    <row r="238" spans="1:6" ht="16.5" customHeight="1" x14ac:dyDescent="0.25">
      <c r="A238" s="388">
        <v>237</v>
      </c>
      <c r="B238" s="389" t="s">
        <v>1509</v>
      </c>
      <c r="C238" s="390">
        <v>1922</v>
      </c>
      <c r="D238" s="391">
        <f>SUMIF('Смета с материалом'!C:C, B239, 'Смета с материалом'!F:F)</f>
        <v>0</v>
      </c>
      <c r="E238" s="387">
        <f t="shared" si="0"/>
        <v>0</v>
      </c>
      <c r="F238" s="118"/>
    </row>
    <row r="239" spans="1:6" ht="16.5" customHeight="1" x14ac:dyDescent="0.25">
      <c r="A239" s="388">
        <v>238</v>
      </c>
      <c r="B239" s="389" t="s">
        <v>2221</v>
      </c>
      <c r="C239" s="390">
        <v>100</v>
      </c>
      <c r="D239" s="391">
        <f>SUMIF('Смета с материалом'!C:C, B240, 'Смета с материалом'!F:F)</f>
        <v>2.7936000000000005</v>
      </c>
      <c r="E239" s="387">
        <f t="shared" si="0"/>
        <v>279.36000000000007</v>
      </c>
      <c r="F239" s="118"/>
    </row>
    <row r="240" spans="1:6" ht="16.5" customHeight="1" x14ac:dyDescent="0.25">
      <c r="A240" s="388">
        <v>239</v>
      </c>
      <c r="B240" s="389" t="s">
        <v>1387</v>
      </c>
      <c r="C240" s="390">
        <v>270</v>
      </c>
      <c r="D240" s="391">
        <f>SUMIF('Смета с материалом'!C:C, B241, 'Смета с материалом'!F:F)</f>
        <v>21.200000000000003</v>
      </c>
      <c r="E240" s="387">
        <f t="shared" si="0"/>
        <v>5724.0000000000009</v>
      </c>
      <c r="F240" s="118"/>
    </row>
    <row r="241" spans="1:6" ht="16.5" customHeight="1" x14ac:dyDescent="0.25">
      <c r="A241" s="388">
        <v>240</v>
      </c>
      <c r="B241" s="389" t="s">
        <v>1394</v>
      </c>
      <c r="C241" s="390">
        <v>5602</v>
      </c>
      <c r="D241" s="391">
        <f>SUMIF('Смета с материалом'!C:C, B242, 'Смета с материалом'!F:F)</f>
        <v>1513.38</v>
      </c>
      <c r="E241" s="387">
        <f t="shared" si="0"/>
        <v>8477954.7599999998</v>
      </c>
      <c r="F241" s="118"/>
    </row>
    <row r="242" spans="1:6" ht="16.5" customHeight="1" x14ac:dyDescent="0.25">
      <c r="A242" s="388">
        <v>241</v>
      </c>
      <c r="B242" s="389" t="s">
        <v>1467</v>
      </c>
      <c r="C242" s="390">
        <v>2084</v>
      </c>
      <c r="D242" s="391">
        <f>SUMIF('Смета с материалом'!C:C, B243, 'Смета с материалом'!F:F)</f>
        <v>7.5</v>
      </c>
      <c r="E242" s="387">
        <f t="shared" si="0"/>
        <v>15630</v>
      </c>
      <c r="F242" s="118"/>
    </row>
    <row r="243" spans="1:6" ht="16.5" customHeight="1" x14ac:dyDescent="0.25">
      <c r="A243" s="388">
        <v>242</v>
      </c>
      <c r="B243" s="389" t="s">
        <v>1494</v>
      </c>
      <c r="C243" s="390">
        <v>165</v>
      </c>
      <c r="D243" s="391">
        <f>SUMIF('Смета с материалом'!C:C, B244, 'Смета с материалом'!F:F)</f>
        <v>0</v>
      </c>
      <c r="E243" s="387">
        <f t="shared" si="0"/>
        <v>0</v>
      </c>
      <c r="F243" s="118"/>
    </row>
    <row r="244" spans="1:6" ht="16.5" customHeight="1" x14ac:dyDescent="0.25">
      <c r="A244" s="388">
        <v>243</v>
      </c>
      <c r="B244" s="389" t="s">
        <v>2222</v>
      </c>
      <c r="C244" s="390">
        <v>218</v>
      </c>
      <c r="D244" s="391">
        <f>SUMIF('Смета с материалом'!C:C, B245, 'Смета с материалом'!F:F)</f>
        <v>0</v>
      </c>
      <c r="E244" s="387">
        <f t="shared" si="0"/>
        <v>0</v>
      </c>
      <c r="F244" s="118"/>
    </row>
    <row r="245" spans="1:6" ht="16.5" customHeight="1" x14ac:dyDescent="0.25">
      <c r="A245" s="388">
        <v>244</v>
      </c>
      <c r="B245" s="389" t="s">
        <v>2223</v>
      </c>
      <c r="C245" s="390">
        <v>2240</v>
      </c>
      <c r="D245" s="391">
        <f>SUMIF('Смета с материалом'!C:C, B246, 'Смета с материалом'!F:F)</f>
        <v>27.996000000000006</v>
      </c>
      <c r="E245" s="387">
        <f t="shared" si="0"/>
        <v>62711.040000000015</v>
      </c>
      <c r="F245" s="118"/>
    </row>
    <row r="246" spans="1:6" ht="16.5" customHeight="1" x14ac:dyDescent="0.25">
      <c r="A246" s="388">
        <v>245</v>
      </c>
      <c r="B246" s="389" t="s">
        <v>1337</v>
      </c>
      <c r="C246" s="390">
        <v>1390</v>
      </c>
      <c r="D246" s="391">
        <f>SUMIF('Смета с материалом'!C:C, B247, 'Смета с материалом'!F:F)</f>
        <v>0</v>
      </c>
      <c r="E246" s="387">
        <f t="shared" si="0"/>
        <v>0</v>
      </c>
      <c r="F246" s="118"/>
    </row>
    <row r="247" spans="1:6" ht="16.5" customHeight="1" x14ac:dyDescent="0.25">
      <c r="A247" s="388">
        <v>246</v>
      </c>
      <c r="B247" s="389" t="s">
        <v>1350</v>
      </c>
      <c r="C247" s="390">
        <v>411</v>
      </c>
      <c r="D247" s="391">
        <f>SUMIF('Смета с материалом'!C:C, B248, 'Смета с материалом'!F:F)</f>
        <v>0</v>
      </c>
      <c r="E247" s="387">
        <f t="shared" si="0"/>
        <v>0</v>
      </c>
      <c r="F247" s="118"/>
    </row>
    <row r="248" spans="1:6" ht="16.5" customHeight="1" x14ac:dyDescent="0.25">
      <c r="A248" s="388">
        <v>247</v>
      </c>
      <c r="B248" s="389" t="s">
        <v>2224</v>
      </c>
      <c r="C248" s="390">
        <v>1890</v>
      </c>
      <c r="D248" s="391">
        <f>SUMIF('Смета с материалом'!C:C, B249, 'Смета с материалом'!F:F)</f>
        <v>0</v>
      </c>
      <c r="E248" s="387">
        <f t="shared" si="0"/>
        <v>0</v>
      </c>
      <c r="F248" s="118"/>
    </row>
    <row r="249" spans="1:6" ht="16.5" customHeight="1" x14ac:dyDescent="0.25">
      <c r="A249" s="388">
        <v>248</v>
      </c>
      <c r="B249" s="389" t="s">
        <v>1348</v>
      </c>
      <c r="C249" s="390">
        <v>82</v>
      </c>
      <c r="D249" s="391">
        <f>SUMIF('Смета с материалом'!C:C, B250, 'Смета с материалом'!F:F)</f>
        <v>65.328000000000017</v>
      </c>
      <c r="E249" s="387">
        <f t="shared" si="0"/>
        <v>5356.8960000000015</v>
      </c>
      <c r="F249" s="118"/>
    </row>
    <row r="250" spans="1:6" ht="16.5" customHeight="1" x14ac:dyDescent="0.25">
      <c r="A250" s="388">
        <v>249</v>
      </c>
      <c r="B250" s="389" t="s">
        <v>1296</v>
      </c>
      <c r="C250" s="390">
        <v>27</v>
      </c>
      <c r="D250" s="391">
        <f>SUMIF('Смета с материалом'!C:C, B251, 'Смета с материалом'!F:F)</f>
        <v>40.830000000000005</v>
      </c>
      <c r="E250" s="387">
        <f t="shared" si="0"/>
        <v>1102.4100000000001</v>
      </c>
      <c r="F250" s="118"/>
    </row>
    <row r="251" spans="1:6" ht="16.5" customHeight="1" x14ac:dyDescent="0.25">
      <c r="A251" s="388">
        <v>250</v>
      </c>
      <c r="B251" s="389" t="s">
        <v>1299</v>
      </c>
      <c r="C251" s="385">
        <v>1930</v>
      </c>
      <c r="D251" s="391">
        <f>SUMIF('Смета с материалом'!C:C, B252, 'Смета с материалом'!F:F)</f>
        <v>13.545</v>
      </c>
      <c r="E251" s="387">
        <f t="shared" si="0"/>
        <v>26141.85</v>
      </c>
      <c r="F251" s="118"/>
    </row>
    <row r="252" spans="1:6" ht="16.5" customHeight="1" x14ac:dyDescent="0.25">
      <c r="A252" s="388">
        <v>251</v>
      </c>
      <c r="B252" s="389" t="s">
        <v>1383</v>
      </c>
      <c r="C252" s="390">
        <v>374</v>
      </c>
      <c r="D252" s="391">
        <f>SUMIF('Смета с материалом'!C:C, B253, 'Смета с материалом'!F:F)</f>
        <v>2.6172852</v>
      </c>
      <c r="E252" s="387">
        <f t="shared" si="0"/>
        <v>978.86466480000001</v>
      </c>
      <c r="F252" s="118"/>
    </row>
    <row r="253" spans="1:6" ht="16.5" customHeight="1" x14ac:dyDescent="0.25">
      <c r="A253" s="388">
        <v>252</v>
      </c>
      <c r="B253" s="389" t="s">
        <v>1265</v>
      </c>
      <c r="C253" s="390">
        <v>319</v>
      </c>
      <c r="D253" s="391">
        <f>SUMIF('Смета с материалом'!C:C, B254, 'Смета с материалом'!F:F)</f>
        <v>0</v>
      </c>
      <c r="E253" s="387">
        <f t="shared" si="0"/>
        <v>0</v>
      </c>
      <c r="F253" s="118"/>
    </row>
    <row r="254" spans="1:6" ht="16.5" customHeight="1" x14ac:dyDescent="0.25">
      <c r="A254" s="388">
        <v>253</v>
      </c>
      <c r="B254" s="389" t="s">
        <v>1600</v>
      </c>
      <c r="C254" s="390">
        <v>2230</v>
      </c>
      <c r="D254" s="391">
        <f>SUMIF('Смета с материалом'!C:C, B255, 'Смета с материалом'!F:F)</f>
        <v>0</v>
      </c>
      <c r="E254" s="387">
        <f t="shared" si="0"/>
        <v>0</v>
      </c>
      <c r="F254" s="118"/>
    </row>
    <row r="255" spans="1:6" ht="16.5" customHeight="1" x14ac:dyDescent="0.25">
      <c r="A255" s="388">
        <v>254</v>
      </c>
      <c r="B255" s="389" t="s">
        <v>1599</v>
      </c>
      <c r="C255" s="385">
        <v>899</v>
      </c>
      <c r="D255" s="391">
        <f>SUMIF('Смета с материалом'!C:C, B256, 'Смета с материалом'!F:F)</f>
        <v>0</v>
      </c>
      <c r="E255" s="387">
        <f t="shared" si="0"/>
        <v>0</v>
      </c>
      <c r="F255" s="118"/>
    </row>
    <row r="256" spans="1:6" ht="16.5" customHeight="1" x14ac:dyDescent="0.25">
      <c r="A256" s="388">
        <v>255</v>
      </c>
      <c r="B256" s="389" t="s">
        <v>1601</v>
      </c>
      <c r="C256" s="390">
        <v>21</v>
      </c>
      <c r="D256" s="391">
        <f>SUMIF('Смета с материалом'!C:C, B257, 'Смета с материалом'!F:F)</f>
        <v>8</v>
      </c>
      <c r="E256" s="387">
        <f t="shared" si="0"/>
        <v>168</v>
      </c>
      <c r="F256" s="118"/>
    </row>
    <row r="257" spans="1:6" ht="16.5" customHeight="1" x14ac:dyDescent="0.25">
      <c r="A257" s="388">
        <v>256</v>
      </c>
      <c r="B257" s="389" t="s">
        <v>1622</v>
      </c>
      <c r="C257" s="390">
        <v>2520</v>
      </c>
      <c r="D257" s="391">
        <f>SUMIF('Смета с материалом'!C:C, B258, 'Смета с материалом'!F:F)</f>
        <v>0</v>
      </c>
      <c r="E257" s="387">
        <f t="shared" si="0"/>
        <v>0</v>
      </c>
      <c r="F257" s="118"/>
    </row>
    <row r="258" spans="1:6" ht="16.5" customHeight="1" x14ac:dyDescent="0.25">
      <c r="A258" s="388">
        <v>257</v>
      </c>
      <c r="B258" s="388" t="s">
        <v>1585</v>
      </c>
      <c r="C258" s="390">
        <v>7399</v>
      </c>
      <c r="D258" s="391">
        <f>SUMIF('Смета с материалом'!C:C, B259, 'Смета с материалом'!F:F)</f>
        <v>0</v>
      </c>
      <c r="E258" s="387">
        <f t="shared" si="0"/>
        <v>0</v>
      </c>
      <c r="F258" s="118"/>
    </row>
    <row r="259" spans="1:6" ht="16.5" customHeight="1" x14ac:dyDescent="0.25">
      <c r="A259" s="388">
        <v>258</v>
      </c>
      <c r="B259" s="389" t="s">
        <v>1574</v>
      </c>
      <c r="C259" s="390">
        <v>259</v>
      </c>
      <c r="D259" s="391">
        <f>SUMIF('Смета с материалом'!C:C, B260, 'Смета с материалом'!F:F)</f>
        <v>0</v>
      </c>
      <c r="E259" s="387">
        <f t="shared" si="0"/>
        <v>0</v>
      </c>
      <c r="F259" s="118"/>
    </row>
    <row r="260" spans="1:6" ht="16.5" customHeight="1" x14ac:dyDescent="0.25">
      <c r="A260" s="388">
        <v>259</v>
      </c>
      <c r="B260" s="389" t="s">
        <v>1573</v>
      </c>
      <c r="C260" s="390">
        <v>209</v>
      </c>
      <c r="D260" s="391">
        <f>SUMIF('Смета с материалом'!C:C, B261, 'Смета с материалом'!F:F)</f>
        <v>0</v>
      </c>
      <c r="E260" s="387">
        <f t="shared" si="0"/>
        <v>0</v>
      </c>
      <c r="F260" s="118"/>
    </row>
    <row r="261" spans="1:6" ht="16.5" customHeight="1" x14ac:dyDescent="0.25">
      <c r="A261" s="388">
        <v>260</v>
      </c>
      <c r="B261" s="389" t="s">
        <v>1537</v>
      </c>
      <c r="C261" s="390">
        <v>201</v>
      </c>
      <c r="D261" s="391">
        <f>SUMIF('Смета с материалом'!C:C, B262, 'Смета с материалом'!F:F)</f>
        <v>0</v>
      </c>
      <c r="E261" s="387">
        <f t="shared" si="0"/>
        <v>0</v>
      </c>
      <c r="F261" s="118"/>
    </row>
    <row r="262" spans="1:6" ht="16.5" customHeight="1" x14ac:dyDescent="0.25">
      <c r="A262" s="388">
        <v>261</v>
      </c>
      <c r="B262" s="389" t="s">
        <v>1347</v>
      </c>
      <c r="C262" s="390">
        <v>190</v>
      </c>
      <c r="D262" s="391">
        <f>SUMIF('Смета с материалом'!C:C, B263, 'Смета с материалом'!F:F)</f>
        <v>0</v>
      </c>
      <c r="E262" s="387">
        <f t="shared" si="0"/>
        <v>0</v>
      </c>
      <c r="F262" s="118"/>
    </row>
    <row r="263" spans="1:6" ht="16.5" customHeight="1" x14ac:dyDescent="0.25">
      <c r="A263" s="388">
        <v>262</v>
      </c>
      <c r="B263" s="389" t="s">
        <v>1346</v>
      </c>
      <c r="C263" s="390">
        <v>626</v>
      </c>
      <c r="D263" s="391">
        <f>SUMIF('Смета с материалом'!C:C, B264, 'Смета с материалом'!F:F)</f>
        <v>0</v>
      </c>
      <c r="E263" s="387">
        <f t="shared" si="0"/>
        <v>0</v>
      </c>
      <c r="F263" s="118"/>
    </row>
    <row r="264" spans="1:6" ht="16.5" customHeight="1" x14ac:dyDescent="0.25">
      <c r="A264" s="388">
        <v>263</v>
      </c>
      <c r="B264" s="389" t="s">
        <v>1345</v>
      </c>
      <c r="C264" s="390">
        <v>173</v>
      </c>
      <c r="D264" s="391">
        <f>SUMIF('Смета с материалом'!C:C, B265, 'Смета с материалом'!F:F)</f>
        <v>27.516000000000002</v>
      </c>
      <c r="E264" s="387">
        <f t="shared" si="0"/>
        <v>4760.268</v>
      </c>
      <c r="F264" s="118"/>
    </row>
    <row r="265" spans="1:6" ht="16.5" customHeight="1" x14ac:dyDescent="0.25">
      <c r="A265" s="388">
        <v>264</v>
      </c>
      <c r="B265" s="389" t="s">
        <v>1468</v>
      </c>
      <c r="C265" s="390">
        <v>368</v>
      </c>
      <c r="D265" s="391">
        <f>SUMIF('Смета с материалом'!C:C, B266, 'Смета с материалом'!F:F)</f>
        <v>16.96</v>
      </c>
      <c r="E265" s="387">
        <f t="shared" si="0"/>
        <v>6241.2800000000007</v>
      </c>
      <c r="F265" s="118"/>
    </row>
    <row r="266" spans="1:6" ht="16.5" customHeight="1" x14ac:dyDescent="0.25">
      <c r="A266" s="388">
        <v>265</v>
      </c>
      <c r="B266" s="389" t="s">
        <v>1393</v>
      </c>
      <c r="C266" s="390">
        <v>1031</v>
      </c>
      <c r="D266" s="391">
        <f>SUMIF('Смета с материалом'!C:C, B267, 'Смета с материалом'!F:F)</f>
        <v>139.38168000000002</v>
      </c>
      <c r="E266" s="387">
        <f t="shared" si="0"/>
        <v>143702.51208000001</v>
      </c>
      <c r="F266" s="118"/>
    </row>
    <row r="267" spans="1:6" ht="16.5" customHeight="1" x14ac:dyDescent="0.25">
      <c r="A267" s="388">
        <v>266</v>
      </c>
      <c r="B267" s="389" t="s">
        <v>1262</v>
      </c>
      <c r="C267" s="390">
        <v>1310</v>
      </c>
      <c r="D267" s="391">
        <f>SUMIF('Смета с материалом'!C:C, B268, 'Смета с материалом'!F:F)</f>
        <v>29.607479999999995</v>
      </c>
      <c r="E267" s="387">
        <f t="shared" si="0"/>
        <v>38785.798799999997</v>
      </c>
      <c r="F267" s="118"/>
    </row>
    <row r="268" spans="1:6" ht="16.5" customHeight="1" x14ac:dyDescent="0.25">
      <c r="A268" s="388">
        <v>267</v>
      </c>
      <c r="B268" s="389" t="s">
        <v>1413</v>
      </c>
      <c r="C268" s="390">
        <v>400</v>
      </c>
      <c r="D268" s="391">
        <f>SUMIF('Смета с материалом'!C:C, B269, 'Смета с материалом'!F:F)</f>
        <v>0</v>
      </c>
      <c r="E268" s="387">
        <f t="shared" si="0"/>
        <v>0</v>
      </c>
      <c r="F268" s="118"/>
    </row>
    <row r="269" spans="1:6" ht="16.5" customHeight="1" x14ac:dyDescent="0.25">
      <c r="A269" s="388">
        <v>268</v>
      </c>
      <c r="B269" s="389" t="s">
        <v>1433</v>
      </c>
      <c r="C269" s="390">
        <v>1979</v>
      </c>
      <c r="D269" s="391">
        <f>SUMIF('Смета с материалом'!C:C, B270, 'Смета с материалом'!F:F)</f>
        <v>89.009400000000028</v>
      </c>
      <c r="E269" s="387">
        <f t="shared" si="0"/>
        <v>176149.60260000004</v>
      </c>
      <c r="F269" s="118"/>
    </row>
    <row r="270" spans="1:6" ht="16.5" customHeight="1" x14ac:dyDescent="0.25">
      <c r="A270" s="388">
        <v>269</v>
      </c>
      <c r="B270" s="389" t="s">
        <v>1289</v>
      </c>
      <c r="C270" s="390">
        <v>1548</v>
      </c>
      <c r="D270" s="391">
        <f>SUMIF('Смета с материалом'!C:C, B271, 'Смета с материалом'!F:F)</f>
        <v>23.332500000000003</v>
      </c>
      <c r="E270" s="387">
        <f t="shared" si="0"/>
        <v>36118.710000000006</v>
      </c>
      <c r="F270" s="118"/>
    </row>
    <row r="271" spans="1:6" ht="16.5" customHeight="1" x14ac:dyDescent="0.25">
      <c r="A271" s="388">
        <v>270</v>
      </c>
      <c r="B271" s="389" t="s">
        <v>1294</v>
      </c>
      <c r="C271" s="390">
        <v>2533</v>
      </c>
      <c r="D271" s="391">
        <f>SUMIF('Смета с материалом'!C:C, B272, 'Смета с материалом'!F:F)</f>
        <v>0</v>
      </c>
      <c r="E271" s="387">
        <f t="shared" si="0"/>
        <v>0</v>
      </c>
      <c r="F271" s="118"/>
    </row>
    <row r="272" spans="1:6" ht="16.5" customHeight="1" x14ac:dyDescent="0.25">
      <c r="A272" s="388">
        <v>271</v>
      </c>
      <c r="B272" s="389" t="s">
        <v>2225</v>
      </c>
      <c r="C272" s="390">
        <v>680</v>
      </c>
      <c r="D272" s="391">
        <f>SUMIF('Смета с материалом'!C:C, B273, 'Смета с материалом'!F:F)</f>
        <v>0</v>
      </c>
      <c r="E272" s="387">
        <f t="shared" si="0"/>
        <v>0</v>
      </c>
      <c r="F272" s="118"/>
    </row>
    <row r="273" spans="1:6" ht="16.5" customHeight="1" x14ac:dyDescent="0.25">
      <c r="A273" s="388">
        <v>272</v>
      </c>
      <c r="B273" s="389" t="s">
        <v>1418</v>
      </c>
      <c r="C273" s="390">
        <v>332</v>
      </c>
      <c r="D273" s="391">
        <f>SUMIF('Смета с материалом'!C:C, B274, 'Смета с материалом'!F:F)</f>
        <v>54.280380000000001</v>
      </c>
      <c r="E273" s="387">
        <f t="shared" si="0"/>
        <v>18021.086159999999</v>
      </c>
      <c r="F273" s="118"/>
    </row>
    <row r="274" spans="1:6" ht="16.5" customHeight="1" x14ac:dyDescent="0.25">
      <c r="A274" s="388">
        <v>273</v>
      </c>
      <c r="B274" s="389" t="s">
        <v>1414</v>
      </c>
      <c r="C274" s="390">
        <v>482</v>
      </c>
      <c r="D274" s="391">
        <f>SUMIF('Смета с материалом'!C:C, B275, 'Смета с материалом'!F:F)</f>
        <v>0</v>
      </c>
      <c r="E274" s="387">
        <f t="shared" si="0"/>
        <v>0</v>
      </c>
      <c r="F274" s="118"/>
    </row>
    <row r="275" spans="1:6" ht="16.5" customHeight="1" x14ac:dyDescent="0.25">
      <c r="A275" s="388">
        <v>274</v>
      </c>
      <c r="B275" s="389" t="s">
        <v>1349</v>
      </c>
      <c r="C275" s="390">
        <v>1640</v>
      </c>
      <c r="D275" s="391">
        <f>SUMIF('Смета с материалом'!C:C, B276, 'Смета с материалом'!F:F)</f>
        <v>0</v>
      </c>
      <c r="E275" s="387">
        <f t="shared" si="0"/>
        <v>0</v>
      </c>
      <c r="F275" s="118"/>
    </row>
    <row r="276" spans="1:6" ht="16.5" customHeight="1" x14ac:dyDescent="0.25">
      <c r="A276" s="388">
        <v>275</v>
      </c>
      <c r="B276" s="389" t="s">
        <v>1356</v>
      </c>
      <c r="C276" s="390">
        <v>175</v>
      </c>
      <c r="D276" s="391">
        <f>SUMIF('Смета с материалом'!C:C, B277, 'Смета с материалом'!F:F)</f>
        <v>56.376000000000005</v>
      </c>
      <c r="E276" s="387">
        <f t="shared" si="0"/>
        <v>9865.8000000000011</v>
      </c>
      <c r="F276" s="118"/>
    </row>
    <row r="277" spans="1:6" ht="16.5" customHeight="1" x14ac:dyDescent="0.25">
      <c r="A277" s="388">
        <v>276</v>
      </c>
      <c r="B277" s="389" t="s">
        <v>1321</v>
      </c>
      <c r="C277" s="390">
        <v>673</v>
      </c>
      <c r="D277" s="391">
        <f>SUMIF('Смета с материалом'!C:C, B278, 'Смета с материалом'!F:F)</f>
        <v>17.552000000000003</v>
      </c>
      <c r="E277" s="387">
        <f t="shared" si="0"/>
        <v>11812.496000000003</v>
      </c>
      <c r="F277" s="118"/>
    </row>
    <row r="278" spans="1:6" ht="16.5" customHeight="1" x14ac:dyDescent="0.25">
      <c r="A278" s="388">
        <v>277</v>
      </c>
      <c r="B278" s="389" t="s">
        <v>1431</v>
      </c>
      <c r="C278" s="390">
        <v>458</v>
      </c>
      <c r="D278" s="391">
        <f>SUMIF('Смета с материалом'!C:C, B279, 'Смета с материалом'!F:F)</f>
        <v>0</v>
      </c>
      <c r="E278" s="387">
        <f t="shared" si="0"/>
        <v>0</v>
      </c>
      <c r="F278" s="118"/>
    </row>
    <row r="279" spans="1:6" ht="16.5" customHeight="1" x14ac:dyDescent="0.25">
      <c r="A279" s="388">
        <v>278</v>
      </c>
      <c r="B279" s="389" t="s">
        <v>1579</v>
      </c>
      <c r="C279" s="390">
        <v>7420</v>
      </c>
      <c r="D279" s="391">
        <f>SUMIF('Смета с материалом'!C:C, B280, 'Смета с материалом'!F:F)</f>
        <v>0</v>
      </c>
      <c r="E279" s="387">
        <f t="shared" si="0"/>
        <v>0</v>
      </c>
      <c r="F279" s="118"/>
    </row>
    <row r="280" spans="1:6" ht="16.5" customHeight="1" x14ac:dyDescent="0.25">
      <c r="A280" s="388">
        <v>279</v>
      </c>
      <c r="B280" s="389" t="s">
        <v>1578</v>
      </c>
      <c r="C280" s="390">
        <v>2005</v>
      </c>
      <c r="D280" s="391">
        <f>SUMIF('Смета с материалом'!C:C, B281, 'Смета с материалом'!F:F)</f>
        <v>0</v>
      </c>
      <c r="E280" s="387">
        <f t="shared" si="0"/>
        <v>0</v>
      </c>
      <c r="F280" s="118"/>
    </row>
    <row r="281" spans="1:6" ht="16.5" customHeight="1" x14ac:dyDescent="0.25">
      <c r="A281" s="388">
        <v>280</v>
      </c>
      <c r="B281" s="389" t="s">
        <v>1354</v>
      </c>
      <c r="C281" s="390">
        <v>9288</v>
      </c>
      <c r="D281" s="391">
        <f>SUMIF('Смета с материалом'!C:C, B282, 'Смета с материалом'!F:F)</f>
        <v>0</v>
      </c>
      <c r="E281" s="387">
        <f t="shared" si="0"/>
        <v>0</v>
      </c>
      <c r="F281" s="118"/>
    </row>
    <row r="282" spans="1:6" ht="16.5" customHeight="1" x14ac:dyDescent="0.25">
      <c r="A282" s="388">
        <v>281</v>
      </c>
      <c r="B282" s="389" t="s">
        <v>1398</v>
      </c>
      <c r="C282" s="390">
        <v>15211</v>
      </c>
      <c r="D282" s="391">
        <f>SUMIF('Смета с материалом'!C:C, B283, 'Смета с материалом'!F:F)</f>
        <v>0</v>
      </c>
      <c r="E282" s="387">
        <f t="shared" si="0"/>
        <v>0</v>
      </c>
      <c r="F282" s="118"/>
    </row>
    <row r="283" spans="1:6" ht="16.5" customHeight="1" x14ac:dyDescent="0.25">
      <c r="A283" s="388">
        <v>282</v>
      </c>
      <c r="B283" s="389" t="s">
        <v>1528</v>
      </c>
      <c r="C283" s="390">
        <v>994</v>
      </c>
      <c r="D283" s="391">
        <f>SUMIF('Смета с материалом'!C:C, B284, 'Смета с материалом'!F:F)</f>
        <v>0</v>
      </c>
      <c r="E283" s="387">
        <f t="shared" si="0"/>
        <v>0</v>
      </c>
      <c r="F283" s="118"/>
    </row>
    <row r="284" spans="1:6" ht="16.5" customHeight="1" x14ac:dyDescent="0.25">
      <c r="A284" s="388">
        <v>283</v>
      </c>
      <c r="B284" s="389" t="s">
        <v>2226</v>
      </c>
      <c r="C284" s="390">
        <v>356</v>
      </c>
      <c r="D284" s="391">
        <f>SUMIF('Смета с материалом'!C:C, B285, 'Смета с материалом'!F:F)</f>
        <v>0</v>
      </c>
      <c r="E284" s="387">
        <f t="shared" si="0"/>
        <v>0</v>
      </c>
      <c r="F284" s="118"/>
    </row>
    <row r="285" spans="1:6" ht="16.5" customHeight="1" x14ac:dyDescent="0.25">
      <c r="A285" s="388">
        <v>284</v>
      </c>
      <c r="B285" s="389" t="s">
        <v>1353</v>
      </c>
      <c r="C285" s="390">
        <v>660</v>
      </c>
      <c r="D285" s="391">
        <f>SUMIF('Смета с материалом'!C:C, B286, 'Смета с материалом'!F:F)</f>
        <v>0</v>
      </c>
      <c r="E285" s="387">
        <f t="shared" si="0"/>
        <v>0</v>
      </c>
      <c r="F285" s="118"/>
    </row>
    <row r="286" spans="1:6" ht="16.5" customHeight="1" x14ac:dyDescent="0.25">
      <c r="A286" s="388">
        <v>285</v>
      </c>
      <c r="B286" s="389" t="s">
        <v>1685</v>
      </c>
      <c r="C286" s="390">
        <v>6127</v>
      </c>
      <c r="D286" s="391">
        <f>SUMIF('Смета с материалом'!C:C, B287, 'Смета с материалом'!F:F)</f>
        <v>3</v>
      </c>
      <c r="E286" s="387">
        <f t="shared" si="0"/>
        <v>18381</v>
      </c>
      <c r="F286" s="118"/>
    </row>
    <row r="287" spans="1:6" ht="16.5" customHeight="1" x14ac:dyDescent="0.25">
      <c r="A287" s="388">
        <v>286</v>
      </c>
      <c r="B287" s="389" t="s">
        <v>1636</v>
      </c>
      <c r="C287" s="390">
        <v>5459</v>
      </c>
      <c r="D287" s="391">
        <f>SUMIF('Смета с материалом'!C:C, B288, 'Смета с материалом'!F:F)</f>
        <v>0</v>
      </c>
      <c r="E287" s="387">
        <f t="shared" si="0"/>
        <v>0</v>
      </c>
      <c r="F287" s="118"/>
    </row>
    <row r="288" spans="1:6" ht="16.5" customHeight="1" x14ac:dyDescent="0.25">
      <c r="A288" s="388">
        <v>287</v>
      </c>
      <c r="B288" s="389" t="s">
        <v>1577</v>
      </c>
      <c r="C288" s="390">
        <v>11441</v>
      </c>
      <c r="D288" s="391">
        <f>SUMIF('Смета с материалом'!C:C, B289, 'Смета с материалом'!F:F)</f>
        <v>0.16560000000000002</v>
      </c>
      <c r="E288" s="387">
        <f t="shared" si="0"/>
        <v>1894.6296000000002</v>
      </c>
      <c r="F288" s="118"/>
    </row>
    <row r="289" spans="1:6" ht="16.5" customHeight="1" x14ac:dyDescent="0.25">
      <c r="A289" s="388">
        <v>288</v>
      </c>
      <c r="B289" s="389" t="s">
        <v>1318</v>
      </c>
      <c r="C289" s="390">
        <v>8437</v>
      </c>
      <c r="D289" s="391">
        <f>SUMIF('Смета с материалом'!C:C, B290, 'Смета с материалом'!F:F)</f>
        <v>6.9990000000000011E-2</v>
      </c>
      <c r="E289" s="387">
        <f t="shared" si="0"/>
        <v>590.50563000000011</v>
      </c>
      <c r="F289" s="118"/>
    </row>
    <row r="290" spans="1:6" ht="16.5" customHeight="1" x14ac:dyDescent="0.25">
      <c r="A290" s="388">
        <v>289</v>
      </c>
      <c r="B290" s="389" t="s">
        <v>1343</v>
      </c>
      <c r="C290" s="390">
        <v>5589</v>
      </c>
      <c r="D290" s="391">
        <f>SUMIF('Смета с материалом'!C:C, B291, 'Смета с материалом'!F:F)</f>
        <v>0.27214000000000005</v>
      </c>
      <c r="E290" s="387">
        <f t="shared" si="0"/>
        <v>1520.9904600000002</v>
      </c>
      <c r="F290" s="118"/>
    </row>
    <row r="291" spans="1:6" ht="16.5" customHeight="1" x14ac:dyDescent="0.25">
      <c r="A291" s="388">
        <v>290</v>
      </c>
      <c r="B291" s="389" t="s">
        <v>1341</v>
      </c>
      <c r="C291" s="390">
        <v>2000</v>
      </c>
      <c r="D291" s="391">
        <f>SUMIF('Смета с материалом'!C:C, B292, 'Смета с материалом'!F:F)</f>
        <v>1</v>
      </c>
      <c r="E291" s="387">
        <f t="shared" si="0"/>
        <v>2000</v>
      </c>
      <c r="F291" s="118"/>
    </row>
    <row r="292" spans="1:6" ht="16.5" customHeight="1" x14ac:dyDescent="0.25">
      <c r="A292" s="388">
        <v>291</v>
      </c>
      <c r="B292" s="389" t="s">
        <v>1628</v>
      </c>
      <c r="C292" s="390">
        <v>1862</v>
      </c>
      <c r="D292" s="391">
        <f>SUMIF('Смета с материалом'!C:C, B293, 'Смета с материалом'!F:F)</f>
        <v>566.46775000000002</v>
      </c>
      <c r="E292" s="387">
        <f t="shared" si="0"/>
        <v>1054762.9505</v>
      </c>
      <c r="F292" s="118"/>
    </row>
    <row r="293" spans="1:6" ht="16.5" customHeight="1" x14ac:dyDescent="0.25">
      <c r="A293" s="388">
        <v>292</v>
      </c>
      <c r="B293" s="389" t="s">
        <v>1264</v>
      </c>
      <c r="C293" s="390">
        <v>13576</v>
      </c>
      <c r="D293" s="391">
        <f>SUMIF('Смета с материалом'!C:C, B294, 'Смета с материалом'!F:F)</f>
        <v>171.97500000000002</v>
      </c>
      <c r="E293" s="387">
        <f t="shared" si="0"/>
        <v>2334732.6</v>
      </c>
      <c r="F293" s="118"/>
    </row>
    <row r="294" spans="1:6" ht="16.5" customHeight="1" x14ac:dyDescent="0.25">
      <c r="A294" s="388">
        <v>293</v>
      </c>
      <c r="B294" s="389" t="s">
        <v>1471</v>
      </c>
      <c r="C294" s="385">
        <v>13</v>
      </c>
      <c r="D294" s="391">
        <f>SUMIF('Смета с материалом'!C:C, B295, 'Смета с материалом'!F:F)</f>
        <v>0</v>
      </c>
      <c r="E294" s="387">
        <f t="shared" si="0"/>
        <v>0</v>
      </c>
      <c r="F294" s="118"/>
    </row>
    <row r="295" spans="1:6" ht="16.5" customHeight="1" x14ac:dyDescent="0.25">
      <c r="A295" s="388">
        <v>294</v>
      </c>
      <c r="B295" s="389" t="s">
        <v>1436</v>
      </c>
      <c r="C295" s="390">
        <v>11540</v>
      </c>
      <c r="D295" s="391">
        <f>SUMIF('Смета с материалом'!C:C, B296, 'Смета с материалом'!F:F)</f>
        <v>3526.4580000000005</v>
      </c>
      <c r="E295" s="387">
        <f t="shared" si="0"/>
        <v>40695325.320000008</v>
      </c>
      <c r="F295" s="118"/>
    </row>
    <row r="296" spans="1:6" ht="16.5" customHeight="1" x14ac:dyDescent="0.25">
      <c r="A296" s="388">
        <v>295</v>
      </c>
      <c r="B296" s="389" t="s">
        <v>1305</v>
      </c>
      <c r="C296" s="390">
        <v>426</v>
      </c>
      <c r="D296" s="391">
        <f>SUMIF('Смета с материалом'!C:C, B297, 'Смета с материалом'!F:F)</f>
        <v>0</v>
      </c>
      <c r="E296" s="387">
        <f t="shared" si="0"/>
        <v>0</v>
      </c>
      <c r="F296" s="118"/>
    </row>
    <row r="297" spans="1:6" ht="16.5" customHeight="1" x14ac:dyDescent="0.25">
      <c r="A297" s="388">
        <v>296</v>
      </c>
      <c r="B297" s="389" t="s">
        <v>1286</v>
      </c>
      <c r="C297" s="390">
        <v>254</v>
      </c>
      <c r="D297" s="391">
        <f>SUMIF('Смета с материалом'!C:C, B298, 'Смета с материалом'!F:F)</f>
        <v>163.32000000000002</v>
      </c>
      <c r="E297" s="387">
        <f t="shared" si="0"/>
        <v>41483.280000000006</v>
      </c>
      <c r="F297" s="118"/>
    </row>
    <row r="298" spans="1:6" ht="16.5" customHeight="1" x14ac:dyDescent="0.25">
      <c r="A298" s="388">
        <v>297</v>
      </c>
      <c r="B298" s="389" t="s">
        <v>1293</v>
      </c>
      <c r="C298" s="390">
        <v>65</v>
      </c>
      <c r="D298" s="391">
        <f>SUMIF('Смета с материалом'!C:C, B299, 'Смета с материалом'!F:F)</f>
        <v>0</v>
      </c>
      <c r="E298" s="387">
        <f t="shared" si="0"/>
        <v>0</v>
      </c>
      <c r="F298" s="118"/>
    </row>
    <row r="299" spans="1:6" ht="16.5" customHeight="1" x14ac:dyDescent="0.25">
      <c r="A299" s="388">
        <v>298</v>
      </c>
      <c r="B299" s="389" t="s">
        <v>1587</v>
      </c>
      <c r="C299" s="390">
        <v>396</v>
      </c>
      <c r="D299" s="391">
        <f>SUMIF('Смета с материалом'!C:C, B300, 'Смета с материалом'!F:F)</f>
        <v>0</v>
      </c>
      <c r="E299" s="387">
        <f t="shared" si="0"/>
        <v>0</v>
      </c>
      <c r="F299" s="118"/>
    </row>
    <row r="300" spans="1:6" ht="16.5" customHeight="1" x14ac:dyDescent="0.25">
      <c r="A300" s="388">
        <v>299</v>
      </c>
      <c r="B300" s="389" t="s">
        <v>1260</v>
      </c>
      <c r="C300" s="390">
        <v>751</v>
      </c>
      <c r="D300" s="391">
        <f>SUMIF('Смета с материалом'!C:C, B301, 'Смета с материалом'!F:F)</f>
        <v>0</v>
      </c>
      <c r="E300" s="387">
        <f t="shared" si="0"/>
        <v>0</v>
      </c>
      <c r="F300" s="118"/>
    </row>
    <row r="301" spans="1:6" ht="16.5" customHeight="1" x14ac:dyDescent="0.25">
      <c r="A301" s="388">
        <v>300</v>
      </c>
      <c r="B301" s="389" t="s">
        <v>1260</v>
      </c>
      <c r="C301" s="390">
        <v>8853</v>
      </c>
      <c r="D301" s="391">
        <f>SUMIF('Смета с материалом'!C:C, B302, 'Смета с материалом'!F:F)</f>
        <v>0</v>
      </c>
      <c r="E301" s="387">
        <f t="shared" si="0"/>
        <v>0</v>
      </c>
      <c r="F301" s="118"/>
    </row>
    <row r="302" spans="1:6" ht="16.5" customHeight="1" x14ac:dyDescent="0.25">
      <c r="A302" s="388">
        <v>301</v>
      </c>
      <c r="B302" s="389" t="s">
        <v>1434</v>
      </c>
      <c r="C302" s="385">
        <v>699</v>
      </c>
      <c r="D302" s="391">
        <f>SUMIF('Смета с материалом'!C:C, B303, 'Смета с материалом'!F:F)</f>
        <v>0</v>
      </c>
      <c r="E302" s="387">
        <f t="shared" si="0"/>
        <v>0</v>
      </c>
      <c r="F302" s="118"/>
    </row>
    <row r="303" spans="1:6" ht="16.5" customHeight="1" x14ac:dyDescent="0.25">
      <c r="A303" s="388">
        <v>302</v>
      </c>
      <c r="B303" s="389" t="s">
        <v>1429</v>
      </c>
      <c r="C303" s="390">
        <v>285</v>
      </c>
      <c r="D303" s="391">
        <f>SUMIF('Смета с материалом'!C:C, B304, 'Смета с материалом'!F:F)</f>
        <v>77.400000000000006</v>
      </c>
      <c r="E303" s="387">
        <f t="shared" si="0"/>
        <v>22059</v>
      </c>
      <c r="F303" s="118"/>
    </row>
    <row r="304" spans="1:6" ht="16.5" customHeight="1" x14ac:dyDescent="0.25">
      <c r="A304" s="388">
        <v>303</v>
      </c>
      <c r="B304" s="389" t="s">
        <v>1385</v>
      </c>
      <c r="C304" s="390">
        <v>503</v>
      </c>
      <c r="D304" s="391">
        <f>SUMIF('Смета с материалом'!C:C, B305, 'Смета с материалом'!F:F)</f>
        <v>0</v>
      </c>
      <c r="E304" s="387">
        <f t="shared" si="0"/>
        <v>0</v>
      </c>
      <c r="F304" s="118"/>
    </row>
    <row r="305" spans="1:6" ht="16.5" customHeight="1" x14ac:dyDescent="0.25">
      <c r="A305" s="388">
        <v>304</v>
      </c>
      <c r="B305" s="389" t="s">
        <v>1430</v>
      </c>
      <c r="C305" s="385">
        <v>194</v>
      </c>
      <c r="D305" s="391">
        <f>SUMIF('Смета с материалом'!C:C, B306, 'Смета с материалом'!F:F)</f>
        <v>0</v>
      </c>
      <c r="E305" s="387">
        <f t="shared" si="0"/>
        <v>0</v>
      </c>
      <c r="F305" s="118"/>
    </row>
    <row r="306" spans="1:6" ht="16.5" customHeight="1" x14ac:dyDescent="0.25">
      <c r="A306" s="388">
        <v>305</v>
      </c>
      <c r="B306" s="389" t="s">
        <v>1550</v>
      </c>
      <c r="C306" s="390">
        <v>333</v>
      </c>
      <c r="D306" s="391">
        <f>SUMIF('Смета с материалом'!C:C, B307, 'Смета с материалом'!F:F)</f>
        <v>1.5</v>
      </c>
      <c r="E306" s="387">
        <f t="shared" si="0"/>
        <v>499.5</v>
      </c>
      <c r="F306" s="118"/>
    </row>
    <row r="307" spans="1:6" ht="16.5" customHeight="1" x14ac:dyDescent="0.25">
      <c r="A307" s="388">
        <v>306</v>
      </c>
      <c r="B307" s="389" t="s">
        <v>1549</v>
      </c>
      <c r="C307" s="390">
        <v>679</v>
      </c>
      <c r="D307" s="391">
        <f>SUMIF('Смета с материалом'!C:C, B308, 'Смета с материалом'!F:F)</f>
        <v>0</v>
      </c>
      <c r="E307" s="387">
        <f t="shared" si="0"/>
        <v>0</v>
      </c>
      <c r="F307" s="118"/>
    </row>
    <row r="308" spans="1:6" ht="16.5" customHeight="1" x14ac:dyDescent="0.25">
      <c r="A308" s="388">
        <v>307</v>
      </c>
      <c r="B308" s="389" t="s">
        <v>1323</v>
      </c>
      <c r="C308" s="390">
        <v>174</v>
      </c>
      <c r="D308" s="391">
        <f>SUMIF('Смета с материалом'!C:C, B309, 'Смета с материалом'!F:F)</f>
        <v>0</v>
      </c>
      <c r="E308" s="387">
        <f t="shared" si="0"/>
        <v>0</v>
      </c>
      <c r="F308" s="118"/>
    </row>
    <row r="309" spans="1:6" ht="16.5" customHeight="1" x14ac:dyDescent="0.25">
      <c r="A309" s="388">
        <v>308</v>
      </c>
      <c r="B309" s="389" t="s">
        <v>1465</v>
      </c>
      <c r="C309" s="390">
        <v>288</v>
      </c>
      <c r="D309" s="391">
        <f>SUMIF('Смета с материалом'!C:C, B310, 'Смета с материалом'!F:F)</f>
        <v>0</v>
      </c>
      <c r="E309" s="387">
        <f t="shared" si="0"/>
        <v>0</v>
      </c>
      <c r="F309" s="118"/>
    </row>
    <row r="310" spans="1:6" ht="16.5" customHeight="1" x14ac:dyDescent="0.25">
      <c r="A310" s="388">
        <v>309</v>
      </c>
      <c r="B310" s="389" t="s">
        <v>1404</v>
      </c>
      <c r="C310" s="390">
        <v>186</v>
      </c>
      <c r="D310" s="391">
        <f>SUMIF('Смета с материалом'!C:C, B311, 'Смета с материалом'!F:F)</f>
        <v>174.22710000000001</v>
      </c>
      <c r="E310" s="387">
        <f t="shared" si="0"/>
        <v>32406.240600000001</v>
      </c>
      <c r="F310" s="118"/>
    </row>
    <row r="311" spans="1:6" ht="16.5" customHeight="1" x14ac:dyDescent="0.25">
      <c r="A311" s="388">
        <v>310</v>
      </c>
      <c r="B311" s="389" t="s">
        <v>1258</v>
      </c>
      <c r="C311" s="390">
        <v>3661</v>
      </c>
      <c r="D311" s="391">
        <f>SUMIF('Смета с материалом'!C:C, B312, 'Смета с материалом'!F:F)</f>
        <v>0</v>
      </c>
      <c r="E311" s="387">
        <f t="shared" si="0"/>
        <v>0</v>
      </c>
      <c r="F311" s="118"/>
    </row>
    <row r="312" spans="1:6" ht="16.5" customHeight="1" x14ac:dyDescent="0.25">
      <c r="A312" s="388">
        <v>311</v>
      </c>
      <c r="B312" s="389" t="s">
        <v>1683</v>
      </c>
      <c r="C312" s="390">
        <v>670</v>
      </c>
      <c r="D312" s="391">
        <f>SUMIF('Смета с материалом'!C:C, B313, 'Смета с материалом'!F:F)</f>
        <v>0</v>
      </c>
      <c r="E312" s="387">
        <f t="shared" si="0"/>
        <v>0</v>
      </c>
      <c r="F312" s="118"/>
    </row>
    <row r="313" spans="1:6" ht="16.5" customHeight="1" x14ac:dyDescent="0.25">
      <c r="A313" s="388">
        <v>312</v>
      </c>
      <c r="B313" s="389" t="s">
        <v>1448</v>
      </c>
      <c r="C313" s="390">
        <v>148</v>
      </c>
      <c r="D313" s="391">
        <f>SUMIF('Смета с материалом'!C:C, B314, 'Смета с материалом'!F:F)</f>
        <v>0</v>
      </c>
      <c r="E313" s="387">
        <f t="shared" si="0"/>
        <v>0</v>
      </c>
      <c r="F313" s="118"/>
    </row>
    <row r="314" spans="1:6" ht="16.5" customHeight="1" x14ac:dyDescent="0.25">
      <c r="A314" s="388">
        <v>313</v>
      </c>
      <c r="B314" s="389" t="s">
        <v>2227</v>
      </c>
      <c r="C314" s="390">
        <v>465</v>
      </c>
      <c r="D314" s="391">
        <f>SUMIF('Смета с материалом'!C:C, B315, 'Смета с материалом'!F:F)</f>
        <v>0</v>
      </c>
      <c r="E314" s="387">
        <f t="shared" si="0"/>
        <v>0</v>
      </c>
      <c r="F314" s="118"/>
    </row>
    <row r="315" spans="1:6" ht="16.5" customHeight="1" x14ac:dyDescent="0.25">
      <c r="A315" s="388">
        <v>314</v>
      </c>
      <c r="B315" s="389" t="s">
        <v>1542</v>
      </c>
      <c r="C315" s="390">
        <v>273</v>
      </c>
      <c r="D315" s="391">
        <f>SUMIF('Смета с материалом'!C:C, B316, 'Смета с материалом'!F:F)</f>
        <v>23.220000000000002</v>
      </c>
      <c r="E315" s="387">
        <f t="shared" si="0"/>
        <v>6339.06</v>
      </c>
      <c r="F315" s="118"/>
    </row>
    <row r="316" spans="1:6" ht="16.5" customHeight="1" x14ac:dyDescent="0.25">
      <c r="A316" s="388">
        <v>315</v>
      </c>
      <c r="B316" s="389" t="s">
        <v>1384</v>
      </c>
      <c r="C316" s="390">
        <v>257</v>
      </c>
      <c r="D316" s="391">
        <f>SUMIF('Смета с материалом'!C:C, B317, 'Смета с материалом'!F:F)</f>
        <v>0</v>
      </c>
      <c r="E316" s="387">
        <f t="shared" si="0"/>
        <v>0</v>
      </c>
      <c r="F316" s="118"/>
    </row>
    <row r="317" spans="1:6" ht="16.5" customHeight="1" x14ac:dyDescent="0.25">
      <c r="A317" s="388">
        <v>316</v>
      </c>
      <c r="B317" s="389" t="s">
        <v>2228</v>
      </c>
      <c r="C317" s="390">
        <v>123</v>
      </c>
      <c r="D317" s="391">
        <f>SUMIF('Смета с материалом'!C:C, B318, 'Смета с материалом'!F:F)</f>
        <v>164.47650000000002</v>
      </c>
      <c r="E317" s="387">
        <f t="shared" si="0"/>
        <v>20230.609500000002</v>
      </c>
      <c r="F317" s="118"/>
    </row>
    <row r="318" spans="1:6" ht="16.5" customHeight="1" x14ac:dyDescent="0.25">
      <c r="A318" s="388">
        <v>317</v>
      </c>
      <c r="B318" s="389" t="s">
        <v>1291</v>
      </c>
      <c r="C318" s="390">
        <v>328</v>
      </c>
      <c r="D318" s="391">
        <f>SUMIF('Смета с материалом'!C:C, B319, 'Смета с материалом'!F:F)</f>
        <v>7</v>
      </c>
      <c r="E318" s="387">
        <f t="shared" si="0"/>
        <v>2296</v>
      </c>
      <c r="F318" s="118"/>
    </row>
    <row r="319" spans="1:6" ht="16.5" customHeight="1" x14ac:dyDescent="0.25">
      <c r="A319" s="388">
        <v>318</v>
      </c>
      <c r="B319" s="388" t="s">
        <v>1370</v>
      </c>
      <c r="C319" s="390">
        <v>2555</v>
      </c>
      <c r="D319" s="391">
        <f>SUMIF('Смета с материалом'!C:C, B320, 'Смета с материалом'!F:F)</f>
        <v>0.14000000000000001</v>
      </c>
      <c r="E319" s="387">
        <f t="shared" si="0"/>
        <v>357.70000000000005</v>
      </c>
      <c r="F319" s="118"/>
    </row>
    <row r="320" spans="1:6" ht="16.5" customHeight="1" x14ac:dyDescent="0.25">
      <c r="A320" s="388">
        <v>319</v>
      </c>
      <c r="B320" s="388" t="s">
        <v>1372</v>
      </c>
      <c r="C320" s="390">
        <v>453</v>
      </c>
      <c r="D320" s="391">
        <f>SUMIF('Смета с материалом'!C:C, B321, 'Смета с материалом'!F:F)</f>
        <v>138.822</v>
      </c>
      <c r="E320" s="387">
        <f t="shared" si="0"/>
        <v>62886.366000000002</v>
      </c>
      <c r="F320" s="118"/>
    </row>
    <row r="321" spans="1:6" ht="16.5" customHeight="1" x14ac:dyDescent="0.25">
      <c r="A321" s="388">
        <v>320</v>
      </c>
      <c r="B321" s="389" t="s">
        <v>1295</v>
      </c>
      <c r="C321" s="390">
        <v>57</v>
      </c>
      <c r="D321" s="391">
        <f>SUMIF('Смета с материалом'!C:C, B322, 'Смета с материалом'!F:F)</f>
        <v>15</v>
      </c>
      <c r="E321" s="387">
        <f t="shared" si="0"/>
        <v>855</v>
      </c>
      <c r="F321" s="118"/>
    </row>
    <row r="322" spans="1:6" ht="16.5" customHeight="1" x14ac:dyDescent="0.25">
      <c r="A322" s="388">
        <v>321</v>
      </c>
      <c r="B322" s="389" t="s">
        <v>1493</v>
      </c>
      <c r="C322" s="390">
        <v>26</v>
      </c>
      <c r="D322" s="391">
        <f>SUMIF('Смета с материалом'!C:C, B323, 'Смета с материалом'!F:F)</f>
        <v>0</v>
      </c>
      <c r="E322" s="387">
        <f t="shared" si="0"/>
        <v>0</v>
      </c>
      <c r="F322" s="118"/>
    </row>
    <row r="323" spans="1:6" ht="16.5" customHeight="1" x14ac:dyDescent="0.25">
      <c r="A323" s="388">
        <v>322</v>
      </c>
      <c r="B323" s="389" t="s">
        <v>1559</v>
      </c>
      <c r="C323" s="390">
        <v>71</v>
      </c>
      <c r="D323" s="391">
        <f>SUMIF('Смета с материалом'!C:C, B324, 'Смета с материалом'!F:F)</f>
        <v>45.493500000000004</v>
      </c>
      <c r="E323" s="387">
        <f t="shared" si="0"/>
        <v>3230.0385000000001</v>
      </c>
      <c r="F323" s="118"/>
    </row>
    <row r="324" spans="1:6" ht="16.5" customHeight="1" x14ac:dyDescent="0.25">
      <c r="A324" s="388">
        <v>323</v>
      </c>
      <c r="B324" s="389" t="s">
        <v>1290</v>
      </c>
      <c r="C324" s="390">
        <v>614</v>
      </c>
      <c r="D324" s="391">
        <f>SUMIF('Смета с материалом'!C:C, B325, 'Смета с материалом'!F:F)</f>
        <v>0</v>
      </c>
      <c r="E324" s="387">
        <f t="shared" si="0"/>
        <v>0</v>
      </c>
      <c r="F324" s="118"/>
    </row>
    <row r="325" spans="1:6" ht="16.5" customHeight="1" x14ac:dyDescent="0.25">
      <c r="A325" s="388">
        <v>324</v>
      </c>
      <c r="B325" s="389" t="s">
        <v>1267</v>
      </c>
      <c r="C325" s="390">
        <v>1699</v>
      </c>
      <c r="D325" s="391">
        <f>SUMIF('Смета с материалом'!C:C, B326, 'Смета с материалом'!F:F)</f>
        <v>269.24700000000001</v>
      </c>
      <c r="E325" s="387">
        <f t="shared" si="0"/>
        <v>457450.65300000005</v>
      </c>
      <c r="F325" s="118"/>
    </row>
    <row r="326" spans="1:6" ht="16.5" customHeight="1" x14ac:dyDescent="0.25">
      <c r="A326" s="388">
        <v>325</v>
      </c>
      <c r="B326" s="389" t="s">
        <v>1325</v>
      </c>
      <c r="C326" s="390">
        <v>810</v>
      </c>
      <c r="D326" s="391">
        <f>SUMIF('Смета с материалом'!C:C, B327, 'Смета с материалом'!F:F)</f>
        <v>269.24700000000001</v>
      </c>
      <c r="E326" s="387">
        <f t="shared" si="0"/>
        <v>218090.07</v>
      </c>
      <c r="F326" s="118"/>
    </row>
    <row r="327" spans="1:6" ht="16.5" customHeight="1" x14ac:dyDescent="0.25">
      <c r="A327" s="388">
        <v>326</v>
      </c>
      <c r="B327" s="389" t="s">
        <v>1325</v>
      </c>
      <c r="C327" s="390">
        <v>292</v>
      </c>
      <c r="D327" s="391">
        <f>SUMIF('Смета с материалом'!C:C, B328, 'Смета с материалом'!F:F)</f>
        <v>0</v>
      </c>
      <c r="E327" s="387">
        <f t="shared" si="0"/>
        <v>0</v>
      </c>
      <c r="F327" s="118"/>
    </row>
    <row r="328" spans="1:6" ht="16.5" customHeight="1" x14ac:dyDescent="0.25">
      <c r="A328" s="388">
        <v>327</v>
      </c>
      <c r="B328" s="389" t="s">
        <v>1572</v>
      </c>
      <c r="C328" s="390">
        <v>220</v>
      </c>
      <c r="D328" s="391">
        <f>SUMIF('Смета с материалом'!C:C, B329, 'Смета с материалом'!F:F)</f>
        <v>0</v>
      </c>
      <c r="E328" s="387">
        <f t="shared" si="0"/>
        <v>0</v>
      </c>
      <c r="F328" s="118"/>
    </row>
    <row r="329" spans="1:6" ht="16.5" customHeight="1" x14ac:dyDescent="0.25">
      <c r="A329" s="388">
        <v>328</v>
      </c>
      <c r="B329" s="389" t="s">
        <v>2229</v>
      </c>
      <c r="C329" s="390">
        <v>374</v>
      </c>
      <c r="D329" s="391">
        <f>SUMIF('Смета с материалом'!C:C, B330, 'Смета с материалом'!F:F)</f>
        <v>1.8</v>
      </c>
      <c r="E329" s="387">
        <f t="shared" si="0"/>
        <v>673.2</v>
      </c>
      <c r="F329" s="118"/>
    </row>
    <row r="330" spans="1:6" ht="16.5" customHeight="1" x14ac:dyDescent="0.25">
      <c r="A330" s="388">
        <v>329</v>
      </c>
      <c r="B330" s="389" t="s">
        <v>1456</v>
      </c>
      <c r="C330" s="390">
        <v>210</v>
      </c>
      <c r="D330" s="391">
        <f>SUMIF('Смета с материалом'!C:C, B331, 'Смета с материалом'!F:F)</f>
        <v>1.5</v>
      </c>
      <c r="E330" s="387">
        <f t="shared" si="0"/>
        <v>315</v>
      </c>
      <c r="F330" s="118"/>
    </row>
    <row r="331" spans="1:6" ht="16.5" customHeight="1" x14ac:dyDescent="0.25">
      <c r="A331" s="388">
        <v>330</v>
      </c>
      <c r="B331" s="389" t="s">
        <v>1495</v>
      </c>
      <c r="C331" s="390">
        <v>210</v>
      </c>
      <c r="D331" s="391">
        <f>SUMIF('Смета с материалом'!C:C, B332, 'Смета с материалом'!F:F)</f>
        <v>1.5</v>
      </c>
      <c r="E331" s="387">
        <f t="shared" si="0"/>
        <v>315</v>
      </c>
      <c r="F331" s="118"/>
    </row>
    <row r="332" spans="1:6" ht="16.5" customHeight="1" x14ac:dyDescent="0.25">
      <c r="A332" s="388">
        <v>331</v>
      </c>
      <c r="B332" s="389" t="s">
        <v>1496</v>
      </c>
      <c r="C332" s="390">
        <v>1832</v>
      </c>
      <c r="D332" s="391">
        <f>SUMIF('Смета с материалом'!C:C, B333, 'Смета с материалом'!F:F)</f>
        <v>0</v>
      </c>
      <c r="E332" s="387">
        <f t="shared" si="0"/>
        <v>0</v>
      </c>
      <c r="F332" s="118"/>
    </row>
    <row r="333" spans="1:6" ht="16.5" customHeight="1" x14ac:dyDescent="0.25">
      <c r="A333" s="388">
        <v>332</v>
      </c>
      <c r="B333" s="389" t="s">
        <v>2230</v>
      </c>
      <c r="C333" s="390">
        <v>159</v>
      </c>
      <c r="D333" s="391">
        <f>SUMIF('Смета с материалом'!C:C, B334, 'Смета с материалом'!F:F)</f>
        <v>0</v>
      </c>
      <c r="E333" s="387">
        <f t="shared" si="0"/>
        <v>0</v>
      </c>
      <c r="F333" s="118"/>
    </row>
    <row r="334" spans="1:6" ht="16.5" customHeight="1" x14ac:dyDescent="0.25">
      <c r="A334" s="388">
        <v>333</v>
      </c>
      <c r="B334" s="389" t="s">
        <v>1560</v>
      </c>
      <c r="C334" s="390">
        <v>3352</v>
      </c>
      <c r="D334" s="391">
        <f>SUMIF('Смета с материалом'!C:C, B335, 'Смета с материалом'!F:F)</f>
        <v>0</v>
      </c>
      <c r="E334" s="387">
        <f t="shared" si="0"/>
        <v>0</v>
      </c>
      <c r="F334" s="118"/>
    </row>
    <row r="335" spans="1:6" ht="16.5" customHeight="1" x14ac:dyDescent="0.25">
      <c r="A335" s="388">
        <v>334</v>
      </c>
      <c r="B335" s="389" t="s">
        <v>1560</v>
      </c>
      <c r="C335" s="390">
        <v>2799</v>
      </c>
      <c r="D335" s="391">
        <f>SUMIF('Смета с материалом'!C:C, B336, 'Смета с материалом'!F:F)</f>
        <v>24.6</v>
      </c>
      <c r="E335" s="387">
        <f t="shared" si="0"/>
        <v>68855.400000000009</v>
      </c>
      <c r="F335" s="118"/>
    </row>
    <row r="336" spans="1:6" ht="16.5" customHeight="1" x14ac:dyDescent="0.25">
      <c r="A336" s="388">
        <v>335</v>
      </c>
      <c r="B336" s="389" t="s">
        <v>1408</v>
      </c>
      <c r="C336" s="390">
        <v>846</v>
      </c>
      <c r="D336" s="391">
        <f>SUMIF('Смета с материалом'!C:C, B337, 'Смета с материалом'!F:F)</f>
        <v>0</v>
      </c>
      <c r="E336" s="387">
        <f t="shared" si="0"/>
        <v>0</v>
      </c>
      <c r="F336" s="118"/>
    </row>
    <row r="337" spans="1:6" ht="16.5" customHeight="1" x14ac:dyDescent="0.25">
      <c r="A337" s="388">
        <v>336</v>
      </c>
      <c r="B337" s="389" t="s">
        <v>1687</v>
      </c>
      <c r="C337" s="390">
        <v>686</v>
      </c>
      <c r="D337" s="391">
        <f>SUMIF('Смета с материалом'!C:C, B338, 'Смета с материалом'!F:F)</f>
        <v>0</v>
      </c>
      <c r="E337" s="387">
        <f t="shared" si="0"/>
        <v>0</v>
      </c>
      <c r="F337" s="118"/>
    </row>
    <row r="338" spans="1:6" ht="16.5" customHeight="1" x14ac:dyDescent="0.25">
      <c r="A338" s="388">
        <v>337</v>
      </c>
      <c r="B338" s="389" t="s">
        <v>1452</v>
      </c>
      <c r="C338" s="390">
        <v>188</v>
      </c>
      <c r="D338" s="391">
        <f>SUMIF('Смета с материалом'!C:C, B339, 'Смета с материалом'!F:F)</f>
        <v>0</v>
      </c>
      <c r="E338" s="387">
        <f t="shared" si="0"/>
        <v>0</v>
      </c>
      <c r="F338" s="118"/>
    </row>
    <row r="339" spans="1:6" ht="16.5" customHeight="1" x14ac:dyDescent="0.25">
      <c r="A339" s="388">
        <v>338</v>
      </c>
      <c r="B339" s="389" t="s">
        <v>1688</v>
      </c>
      <c r="C339" s="390">
        <v>3757</v>
      </c>
      <c r="D339" s="391">
        <f>SUMIF('Смета с материалом'!C:C, B340, 'Смета с материалом'!F:F)</f>
        <v>0</v>
      </c>
      <c r="E339" s="387">
        <f t="shared" si="0"/>
        <v>0</v>
      </c>
      <c r="F339" s="118"/>
    </row>
    <row r="340" spans="1:6" ht="16.5" customHeight="1" x14ac:dyDescent="0.25">
      <c r="A340" s="388">
        <v>339</v>
      </c>
      <c r="B340" s="389" t="s">
        <v>1692</v>
      </c>
      <c r="C340" s="390">
        <v>1045</v>
      </c>
      <c r="D340" s="391">
        <f>SUMIF('Смета с материалом'!C:C, B341, 'Смета с материалом'!F:F)</f>
        <v>0.35000000000000003</v>
      </c>
      <c r="E340" s="387">
        <f t="shared" si="0"/>
        <v>365.75000000000006</v>
      </c>
      <c r="F340" s="118"/>
    </row>
    <row r="341" spans="1:6" ht="16.5" customHeight="1" x14ac:dyDescent="0.25">
      <c r="A341" s="388">
        <v>340</v>
      </c>
      <c r="B341" s="388" t="s">
        <v>1371</v>
      </c>
      <c r="C341" s="390">
        <v>538</v>
      </c>
      <c r="D341" s="391">
        <f>SUMIF('Смета с материалом'!C:C, B342, 'Смета с материалом'!F:F)</f>
        <v>6</v>
      </c>
      <c r="E341" s="387">
        <f t="shared" si="0"/>
        <v>3228</v>
      </c>
      <c r="F341" s="118"/>
    </row>
    <row r="342" spans="1:6" ht="16.5" customHeight="1" x14ac:dyDescent="0.25">
      <c r="A342" s="388">
        <v>341</v>
      </c>
      <c r="B342" s="389" t="s">
        <v>1513</v>
      </c>
      <c r="C342" s="390">
        <v>8</v>
      </c>
      <c r="D342" s="391">
        <f>SUMIF('Смета с материалом'!C:C, B343, 'Смета с материалом'!F:F)</f>
        <v>6</v>
      </c>
      <c r="E342" s="387">
        <f t="shared" si="0"/>
        <v>48</v>
      </c>
      <c r="F342" s="118"/>
    </row>
    <row r="343" spans="1:6" ht="16.5" customHeight="1" x14ac:dyDescent="0.25">
      <c r="A343" s="388">
        <v>342</v>
      </c>
      <c r="B343" s="389" t="s">
        <v>1506</v>
      </c>
      <c r="C343" s="390">
        <v>2990</v>
      </c>
      <c r="D343" s="391">
        <f>SUMIF('Смета с материалом'!C:C, B344, 'Смета с материалом'!F:F)</f>
        <v>6</v>
      </c>
      <c r="E343" s="387">
        <f t="shared" si="0"/>
        <v>17940</v>
      </c>
      <c r="F343" s="118"/>
    </row>
    <row r="344" spans="1:6" ht="16.5" customHeight="1" x14ac:dyDescent="0.25">
      <c r="A344" s="388">
        <v>343</v>
      </c>
      <c r="B344" s="389" t="s">
        <v>1507</v>
      </c>
      <c r="C344" s="390">
        <v>505</v>
      </c>
      <c r="D344" s="391">
        <f>SUMIF('Смета с материалом'!C:C, B345, 'Смета с материалом'!F:F)</f>
        <v>0</v>
      </c>
      <c r="E344" s="387">
        <f t="shared" si="0"/>
        <v>0</v>
      </c>
      <c r="F344" s="118"/>
    </row>
    <row r="345" spans="1:6" ht="16.5" customHeight="1" x14ac:dyDescent="0.25">
      <c r="A345" s="388">
        <v>344</v>
      </c>
      <c r="B345" s="389" t="s">
        <v>1690</v>
      </c>
      <c r="C345" s="390">
        <v>2217</v>
      </c>
      <c r="D345" s="391">
        <f>SUMIF('Смета с материалом'!C:C, B346, 'Смета с материалом'!F:F)</f>
        <v>0</v>
      </c>
      <c r="E345" s="387">
        <f t="shared" si="0"/>
        <v>0</v>
      </c>
      <c r="F345" s="118"/>
    </row>
    <row r="346" spans="1:6" ht="16.5" customHeight="1" x14ac:dyDescent="0.25">
      <c r="A346" s="388">
        <v>345</v>
      </c>
      <c r="B346" s="389" t="s">
        <v>1689</v>
      </c>
      <c r="C346" s="390">
        <v>330</v>
      </c>
      <c r="D346" s="391">
        <f>SUMIF('Смета с материалом'!C:C, B347, 'Смета с материалом'!F:F)</f>
        <v>0</v>
      </c>
      <c r="E346" s="387">
        <f t="shared" si="0"/>
        <v>0</v>
      </c>
      <c r="F346" s="118"/>
    </row>
    <row r="347" spans="1:6" ht="16.5" customHeight="1" x14ac:dyDescent="0.25">
      <c r="A347" s="388">
        <v>346</v>
      </c>
      <c r="B347" s="389" t="s">
        <v>1568</v>
      </c>
      <c r="C347" s="390">
        <v>669</v>
      </c>
      <c r="D347" s="391">
        <f>SUMIF('Смета с материалом'!C:C, B348, 'Смета с материалом'!F:F)</f>
        <v>0</v>
      </c>
      <c r="E347" s="387">
        <f t="shared" si="0"/>
        <v>0</v>
      </c>
      <c r="F347" s="118"/>
    </row>
    <row r="348" spans="1:6" ht="16.5" customHeight="1" x14ac:dyDescent="0.25">
      <c r="A348" s="388">
        <v>347</v>
      </c>
      <c r="B348" s="389" t="s">
        <v>2231</v>
      </c>
      <c r="C348" s="390">
        <v>419</v>
      </c>
      <c r="D348" s="391">
        <f>SUMIF('Смета с материалом'!C:C, B349, 'Смета с материалом'!F:F)</f>
        <v>6</v>
      </c>
      <c r="E348" s="387">
        <f t="shared" si="0"/>
        <v>2514</v>
      </c>
      <c r="F348" s="118"/>
    </row>
    <row r="349" spans="1:6" ht="16.5" customHeight="1" x14ac:dyDescent="0.25">
      <c r="A349" s="388">
        <v>348</v>
      </c>
      <c r="B349" s="389" t="s">
        <v>1512</v>
      </c>
      <c r="C349" s="390">
        <v>251</v>
      </c>
      <c r="D349" s="391">
        <f>SUMIF('Смета с материалом'!C:C, B350, 'Смета с материалом'!F:F)</f>
        <v>12</v>
      </c>
      <c r="E349" s="387">
        <f t="shared" si="0"/>
        <v>3012</v>
      </c>
      <c r="F349" s="118"/>
    </row>
    <row r="350" spans="1:6" ht="16.5" customHeight="1" x14ac:dyDescent="0.25">
      <c r="A350" s="388">
        <v>349</v>
      </c>
      <c r="B350" s="389" t="s">
        <v>1502</v>
      </c>
      <c r="C350" s="390">
        <v>1358</v>
      </c>
      <c r="D350" s="391">
        <f>SUMIF('Смета с материалом'!C:C, B351, 'Смета с материалом'!F:F)</f>
        <v>6</v>
      </c>
      <c r="E350" s="387">
        <f t="shared" si="0"/>
        <v>8148</v>
      </c>
      <c r="F350" s="118"/>
    </row>
    <row r="351" spans="1:6" ht="16.5" customHeight="1" x14ac:dyDescent="0.25">
      <c r="A351" s="388">
        <v>350</v>
      </c>
      <c r="B351" s="389" t="s">
        <v>1497</v>
      </c>
      <c r="C351" s="385">
        <v>710</v>
      </c>
      <c r="D351" s="391">
        <f>SUMIF('Смета с материалом'!C:C, B352, 'Смета с материалом'!F:F)</f>
        <v>6</v>
      </c>
      <c r="E351" s="387">
        <f t="shared" si="0"/>
        <v>4260</v>
      </c>
      <c r="F351" s="118"/>
    </row>
    <row r="352" spans="1:6" ht="16.5" customHeight="1" x14ac:dyDescent="0.25">
      <c r="A352" s="388">
        <v>351</v>
      </c>
      <c r="B352" s="389" t="s">
        <v>1514</v>
      </c>
      <c r="C352" s="390">
        <v>323</v>
      </c>
      <c r="D352" s="391">
        <f>SUMIF('Смета с материалом'!C:C, B353, 'Смета с материалом'!F:F)</f>
        <v>6</v>
      </c>
      <c r="E352" s="387">
        <f t="shared" si="0"/>
        <v>1938</v>
      </c>
      <c r="F352" s="118"/>
    </row>
    <row r="353" spans="1:6" ht="16.5" customHeight="1" x14ac:dyDescent="0.25">
      <c r="A353" s="388">
        <v>352</v>
      </c>
      <c r="B353" s="389" t="s">
        <v>1499</v>
      </c>
      <c r="C353" s="390">
        <v>778</v>
      </c>
      <c r="D353" s="391">
        <f>SUMIF('Смета с материалом'!C:C, B354, 'Смета с материалом'!F:F)</f>
        <v>0</v>
      </c>
      <c r="E353" s="387">
        <f t="shared" si="0"/>
        <v>0</v>
      </c>
      <c r="F353" s="118"/>
    </row>
    <row r="354" spans="1:6" ht="16.5" customHeight="1" x14ac:dyDescent="0.25">
      <c r="A354" s="388">
        <v>353</v>
      </c>
      <c r="B354" s="389" t="s">
        <v>1521</v>
      </c>
      <c r="C354" s="390">
        <v>280</v>
      </c>
      <c r="D354" s="391">
        <f>SUMIF('Смета с материалом'!C:C, B355, 'Смета с материалом'!F:F)</f>
        <v>0</v>
      </c>
      <c r="E354" s="387">
        <f t="shared" si="0"/>
        <v>0</v>
      </c>
      <c r="F354" s="118"/>
    </row>
    <row r="355" spans="1:6" ht="16.5" customHeight="1" x14ac:dyDescent="0.25">
      <c r="A355" s="388">
        <v>354</v>
      </c>
      <c r="B355" s="389" t="s">
        <v>1522</v>
      </c>
      <c r="C355" s="390">
        <v>71</v>
      </c>
      <c r="D355" s="391">
        <f>SUMIF('Смета с материалом'!C:C, B356, 'Смета с материалом'!F:F)</f>
        <v>90</v>
      </c>
      <c r="E355" s="387">
        <f t="shared" si="0"/>
        <v>6390</v>
      </c>
      <c r="F355" s="118"/>
    </row>
    <row r="356" spans="1:6" ht="16.5" customHeight="1" x14ac:dyDescent="0.25">
      <c r="A356" s="388">
        <v>355</v>
      </c>
      <c r="B356" s="389" t="s">
        <v>1491</v>
      </c>
      <c r="C356" s="390">
        <v>13</v>
      </c>
      <c r="D356" s="391">
        <f>SUMIF('Смета с материалом'!C:C, B357, 'Смета с материалом'!F:F)</f>
        <v>0</v>
      </c>
      <c r="E356" s="387">
        <f t="shared" si="0"/>
        <v>0</v>
      </c>
      <c r="F356" s="118"/>
    </row>
    <row r="357" spans="1:6" ht="16.5" customHeight="1" x14ac:dyDescent="0.25">
      <c r="A357" s="388">
        <v>356</v>
      </c>
      <c r="B357" s="389" t="s">
        <v>1551</v>
      </c>
      <c r="C357" s="390">
        <v>129</v>
      </c>
      <c r="D357" s="391">
        <f>SUMIF('Смета с материалом'!C:C, B358, 'Смета с материалом'!F:F)</f>
        <v>0</v>
      </c>
      <c r="E357" s="387">
        <f t="shared" si="0"/>
        <v>0</v>
      </c>
      <c r="F357" s="118"/>
    </row>
    <row r="358" spans="1:6" ht="16.5" customHeight="1" x14ac:dyDescent="0.25">
      <c r="A358" s="388">
        <v>357</v>
      </c>
      <c r="B358" s="389" t="s">
        <v>1606</v>
      </c>
      <c r="C358" s="390">
        <v>1799</v>
      </c>
      <c r="D358" s="391">
        <f>SUMIF('Смета с материалом'!C:C, B359, 'Смета с материалом'!F:F)</f>
        <v>40.830000000000005</v>
      </c>
      <c r="E358" s="387">
        <f t="shared" si="0"/>
        <v>73453.170000000013</v>
      </c>
      <c r="F358" s="118"/>
    </row>
    <row r="359" spans="1:6" ht="16.5" customHeight="1" x14ac:dyDescent="0.25">
      <c r="A359" s="388">
        <v>358</v>
      </c>
      <c r="B359" s="389" t="s">
        <v>1300</v>
      </c>
      <c r="C359" s="390">
        <v>699</v>
      </c>
      <c r="D359" s="391">
        <f>SUMIF('Смета с материалом'!C:C, B360, 'Смета с материалом'!F:F)</f>
        <v>0</v>
      </c>
      <c r="E359" s="387">
        <f t="shared" si="0"/>
        <v>0</v>
      </c>
      <c r="F359" s="118"/>
    </row>
    <row r="360" spans="1:6" ht="16.5" customHeight="1" x14ac:dyDescent="0.25">
      <c r="A360" s="388">
        <v>359</v>
      </c>
      <c r="B360" s="389" t="s">
        <v>1557</v>
      </c>
      <c r="C360" s="390">
        <v>37</v>
      </c>
      <c r="D360" s="391">
        <f>SUMIF('Смета с материалом'!C:C, B361, 'Смета с материалом'!F:F)</f>
        <v>0</v>
      </c>
      <c r="E360" s="387">
        <f t="shared" si="0"/>
        <v>0</v>
      </c>
      <c r="F360" s="118"/>
    </row>
    <row r="361" spans="1:6" ht="16.5" customHeight="1" x14ac:dyDescent="0.25">
      <c r="A361" s="388">
        <v>360</v>
      </c>
      <c r="B361" s="389" t="s">
        <v>1589</v>
      </c>
      <c r="C361" s="390">
        <v>125</v>
      </c>
      <c r="D361" s="391">
        <f>SUMIF('Смета с материалом'!C:C, B362, 'Смета с материалом'!F:F)</f>
        <v>0</v>
      </c>
      <c r="E361" s="387">
        <f t="shared" si="0"/>
        <v>0</v>
      </c>
      <c r="F361" s="118"/>
    </row>
    <row r="362" spans="1:6" ht="16.5" customHeight="1" x14ac:dyDescent="0.25">
      <c r="A362" s="388">
        <v>361</v>
      </c>
      <c r="B362" s="389" t="s">
        <v>1590</v>
      </c>
      <c r="C362" s="390">
        <v>80</v>
      </c>
      <c r="D362" s="391">
        <f>SUMIF('Смета с материалом'!C:C, B363, 'Смета с материалом'!F:F)</f>
        <v>0</v>
      </c>
      <c r="E362" s="387">
        <f t="shared" si="0"/>
        <v>0</v>
      </c>
      <c r="F362" s="118"/>
    </row>
    <row r="363" spans="1:6" ht="16.5" customHeight="1" x14ac:dyDescent="0.25">
      <c r="A363" s="388">
        <v>362</v>
      </c>
      <c r="B363" s="389" t="s">
        <v>1422</v>
      </c>
      <c r="C363" s="390">
        <v>179</v>
      </c>
      <c r="D363" s="391">
        <f>SUMIF('Смета с материалом'!C:C, B364, 'Смета с материалом'!F:F)</f>
        <v>34</v>
      </c>
      <c r="E363" s="387">
        <f t="shared" si="0"/>
        <v>6086</v>
      </c>
      <c r="F363" s="118"/>
    </row>
    <row r="364" spans="1:6" ht="16.5" customHeight="1" x14ac:dyDescent="0.25">
      <c r="A364" s="388">
        <v>363</v>
      </c>
      <c r="B364" s="389" t="s">
        <v>1533</v>
      </c>
      <c r="C364" s="390">
        <v>131</v>
      </c>
      <c r="D364" s="391">
        <f>SUMIF('Смета с материалом'!C:C, B365, 'Смета с материалом'!F:F)</f>
        <v>34</v>
      </c>
      <c r="E364" s="387">
        <f t="shared" si="0"/>
        <v>4454</v>
      </c>
      <c r="F364" s="118"/>
    </row>
    <row r="365" spans="1:6" ht="16.5" customHeight="1" x14ac:dyDescent="0.25">
      <c r="A365" s="388">
        <v>364</v>
      </c>
      <c r="B365" s="389" t="s">
        <v>1534</v>
      </c>
      <c r="C365" s="390">
        <v>150</v>
      </c>
      <c r="D365" s="391">
        <f>SUMIF('Смета с материалом'!C:C, B366, 'Смета с материалом'!F:F)</f>
        <v>4</v>
      </c>
      <c r="E365" s="387">
        <f t="shared" si="0"/>
        <v>600</v>
      </c>
      <c r="F365" s="118"/>
    </row>
    <row r="366" spans="1:6" ht="16.5" customHeight="1" x14ac:dyDescent="0.25">
      <c r="A366" s="388">
        <v>365</v>
      </c>
      <c r="B366" s="389" t="s">
        <v>1400</v>
      </c>
      <c r="C366" s="390">
        <v>206</v>
      </c>
      <c r="D366" s="391">
        <f>SUMIF('Смета с материалом'!C:C, B367, 'Смета с материалом'!F:F)</f>
        <v>0</v>
      </c>
      <c r="E366" s="387">
        <f t="shared" si="0"/>
        <v>0</v>
      </c>
      <c r="F366" s="118"/>
    </row>
    <row r="367" spans="1:6" ht="16.5" customHeight="1" x14ac:dyDescent="0.25">
      <c r="A367" s="388">
        <v>366</v>
      </c>
      <c r="B367" s="389" t="s">
        <v>1428</v>
      </c>
      <c r="C367" s="390">
        <v>181</v>
      </c>
      <c r="D367" s="391">
        <f>SUMIF('Смета с материалом'!C:C, B368, 'Смета с материалом'!F:F)</f>
        <v>60</v>
      </c>
      <c r="E367" s="387">
        <f t="shared" si="0"/>
        <v>10860</v>
      </c>
      <c r="F367" s="118"/>
    </row>
    <row r="368" spans="1:6" ht="16.5" customHeight="1" x14ac:dyDescent="0.25">
      <c r="A368" s="388">
        <v>367</v>
      </c>
      <c r="B368" s="389" t="s">
        <v>1530</v>
      </c>
      <c r="C368" s="390">
        <v>424</v>
      </c>
      <c r="D368" s="391">
        <f>SUMIF('Смета с материалом'!C:C, B369, 'Смета с материалом'!F:F)</f>
        <v>0</v>
      </c>
      <c r="E368" s="387">
        <f t="shared" si="0"/>
        <v>0</v>
      </c>
      <c r="F368" s="118"/>
    </row>
    <row r="369" spans="1:6" ht="16.5" customHeight="1" x14ac:dyDescent="0.25">
      <c r="A369" s="388">
        <v>368</v>
      </c>
      <c r="B369" s="389" t="s">
        <v>1553</v>
      </c>
      <c r="C369" s="390">
        <v>590</v>
      </c>
      <c r="D369" s="391">
        <f>SUMIF('Смета с материалом'!C:C, B370, 'Смета с материалом'!F:F)</f>
        <v>0</v>
      </c>
      <c r="E369" s="387">
        <f t="shared" si="0"/>
        <v>0</v>
      </c>
      <c r="F369" s="118"/>
    </row>
    <row r="370" spans="1:6" ht="16.5" customHeight="1" x14ac:dyDescent="0.25">
      <c r="A370" s="388">
        <v>369</v>
      </c>
      <c r="B370" s="389" t="s">
        <v>2232</v>
      </c>
      <c r="C370" s="390">
        <v>743</v>
      </c>
      <c r="D370" s="391">
        <f>SUMIF('Смета с материалом'!C:C, B371, 'Смета с материалом'!F:F)</f>
        <v>0</v>
      </c>
      <c r="E370" s="387">
        <f t="shared" si="0"/>
        <v>0</v>
      </c>
      <c r="F370" s="118"/>
    </row>
    <row r="371" spans="1:6" ht="16.5" customHeight="1" x14ac:dyDescent="0.25">
      <c r="A371" s="388">
        <v>370</v>
      </c>
      <c r="B371" s="389" t="s">
        <v>2233</v>
      </c>
      <c r="C371" s="390">
        <v>399</v>
      </c>
      <c r="D371" s="391">
        <f>SUMIF('Смета с материалом'!C:C, B372, 'Смета с материалом'!F:F)</f>
        <v>0</v>
      </c>
      <c r="E371" s="387">
        <f t="shared" si="0"/>
        <v>0</v>
      </c>
      <c r="F371" s="118"/>
    </row>
    <row r="372" spans="1:6" ht="16.5" customHeight="1" x14ac:dyDescent="0.25">
      <c r="A372" s="388">
        <v>371</v>
      </c>
      <c r="B372" s="389" t="s">
        <v>1608</v>
      </c>
      <c r="C372" s="390">
        <v>107</v>
      </c>
      <c r="D372" s="391">
        <f>SUMIF('Смета с материалом'!C:C, B373, 'Смета с материалом'!F:F)</f>
        <v>0</v>
      </c>
      <c r="E372" s="387">
        <f t="shared" si="0"/>
        <v>0</v>
      </c>
      <c r="F372" s="118"/>
    </row>
    <row r="373" spans="1:6" ht="16.5" customHeight="1" x14ac:dyDescent="0.25">
      <c r="A373" s="388">
        <v>372</v>
      </c>
      <c r="B373" s="389" t="s">
        <v>1701</v>
      </c>
      <c r="C373" s="390">
        <v>450</v>
      </c>
      <c r="D373" s="391">
        <f>SUMIF('Смета с материалом'!C:C, B374, 'Смета с материалом'!F:F)</f>
        <v>25.830000000000002</v>
      </c>
      <c r="E373" s="387">
        <f t="shared" si="0"/>
        <v>11623.5</v>
      </c>
      <c r="F373" s="118"/>
    </row>
    <row r="374" spans="1:6" ht="16.5" customHeight="1" x14ac:dyDescent="0.25">
      <c r="A374" s="388">
        <v>373</v>
      </c>
      <c r="B374" s="389" t="s">
        <v>1409</v>
      </c>
      <c r="C374" s="390">
        <v>4076</v>
      </c>
      <c r="D374" s="391">
        <f>SUMIF('Смета с материалом'!C:C, B375, 'Смета с материалом'!F:F)</f>
        <v>0</v>
      </c>
      <c r="E374" s="387">
        <f t="shared" si="0"/>
        <v>0</v>
      </c>
      <c r="F374" s="118"/>
    </row>
    <row r="375" spans="1:6" ht="16.5" customHeight="1" x14ac:dyDescent="0.25">
      <c r="A375" s="388">
        <v>374</v>
      </c>
      <c r="B375" s="389" t="s">
        <v>1317</v>
      </c>
      <c r="C375" s="390">
        <v>819</v>
      </c>
      <c r="D375" s="391">
        <f>SUMIF('Смета с материалом'!C:C, B376, 'Смета с материалом'!F:F)</f>
        <v>3.4395000000000002</v>
      </c>
      <c r="E375" s="387">
        <f t="shared" si="0"/>
        <v>2816.9505000000004</v>
      </c>
      <c r="F375" s="118"/>
    </row>
    <row r="376" spans="1:6" ht="16.5" customHeight="1" x14ac:dyDescent="0.25">
      <c r="A376" s="388">
        <v>375</v>
      </c>
      <c r="B376" s="389" t="s">
        <v>1469</v>
      </c>
      <c r="C376" s="390">
        <v>1605</v>
      </c>
      <c r="D376" s="391">
        <f>SUMIF('Смета с материалом'!C:C, B377, 'Смета с материалом'!F:F)</f>
        <v>0</v>
      </c>
      <c r="E376" s="387">
        <f t="shared" si="0"/>
        <v>0</v>
      </c>
      <c r="F376" s="118"/>
    </row>
    <row r="377" spans="1:6" ht="16.5" customHeight="1" x14ac:dyDescent="0.25">
      <c r="A377" s="388">
        <v>376</v>
      </c>
      <c r="B377" s="389" t="s">
        <v>1449</v>
      </c>
      <c r="C377" s="390">
        <v>1849</v>
      </c>
      <c r="D377" s="391">
        <f>SUMIF('Смета с материалом'!C:C, B378, 'Смета с материалом'!F:F)</f>
        <v>0</v>
      </c>
      <c r="E377" s="387">
        <f t="shared" si="0"/>
        <v>0</v>
      </c>
      <c r="F377" s="118"/>
    </row>
    <row r="378" spans="1:6" ht="16.5" customHeight="1" x14ac:dyDescent="0.25">
      <c r="A378" s="388">
        <v>377</v>
      </c>
      <c r="B378" s="389" t="s">
        <v>1525</v>
      </c>
      <c r="C378" s="385">
        <v>254</v>
      </c>
      <c r="D378" s="391">
        <f>SUMIF('Смета с материалом'!C:C, B379, 'Смета с материалом'!F:F)</f>
        <v>0</v>
      </c>
      <c r="E378" s="387">
        <f t="shared" si="0"/>
        <v>0</v>
      </c>
      <c r="F378" s="118"/>
    </row>
    <row r="379" spans="1:6" ht="16.5" customHeight="1" x14ac:dyDescent="0.25">
      <c r="A379" s="388">
        <v>378</v>
      </c>
      <c r="B379" s="389" t="s">
        <v>2234</v>
      </c>
      <c r="C379" s="390">
        <v>298</v>
      </c>
      <c r="D379" s="391">
        <f>SUMIF('Смета с материалом'!C:C, B380, 'Смета с материалом'!F:F)</f>
        <v>0</v>
      </c>
      <c r="E379" s="387">
        <f t="shared" si="0"/>
        <v>0</v>
      </c>
      <c r="F379" s="118"/>
    </row>
    <row r="380" spans="1:6" ht="16.5" customHeight="1" x14ac:dyDescent="0.25">
      <c r="A380" s="388">
        <v>379</v>
      </c>
      <c r="B380" s="389" t="s">
        <v>1540</v>
      </c>
      <c r="C380" s="390">
        <v>165</v>
      </c>
      <c r="D380" s="391">
        <f>SUMIF('Смета с материалом'!C:C, B381, 'Смета с материалом'!F:F)</f>
        <v>0</v>
      </c>
      <c r="E380" s="387">
        <f t="shared" si="0"/>
        <v>0</v>
      </c>
      <c r="F380" s="118"/>
    </row>
    <row r="381" spans="1:6" ht="16.5" customHeight="1" x14ac:dyDescent="0.25">
      <c r="A381" s="388">
        <v>380</v>
      </c>
      <c r="B381" s="389" t="s">
        <v>1541</v>
      </c>
      <c r="C381" s="390">
        <v>431</v>
      </c>
      <c r="D381" s="391">
        <f>SUMIF('Смета с материалом'!C:C, B382, 'Смета с материалом'!F:F)</f>
        <v>0</v>
      </c>
      <c r="E381" s="387">
        <f t="shared" si="0"/>
        <v>0</v>
      </c>
      <c r="F381" s="118"/>
    </row>
    <row r="382" spans="1:6" ht="16.5" customHeight="1" x14ac:dyDescent="0.25">
      <c r="A382" s="388">
        <v>381</v>
      </c>
      <c r="B382" s="389" t="s">
        <v>2235</v>
      </c>
      <c r="C382" s="390">
        <v>106</v>
      </c>
      <c r="D382" s="391">
        <f>SUMIF('Смета с материалом'!C:C, B383, 'Смета с материалом'!F:F)</f>
        <v>0</v>
      </c>
      <c r="E382" s="387">
        <f t="shared" si="0"/>
        <v>0</v>
      </c>
      <c r="F382" s="118"/>
    </row>
    <row r="383" spans="1:6" ht="16.5" customHeight="1" x14ac:dyDescent="0.25">
      <c r="A383" s="388">
        <v>382</v>
      </c>
      <c r="B383" s="389" t="s">
        <v>2236</v>
      </c>
      <c r="C383" s="390">
        <v>658</v>
      </c>
      <c r="D383" s="391">
        <f>SUMIF('Смета с материалом'!C:C, B384, 'Смета с материалом'!F:F)</f>
        <v>0</v>
      </c>
      <c r="E383" s="387">
        <f t="shared" si="0"/>
        <v>0</v>
      </c>
      <c r="F383" s="118"/>
    </row>
    <row r="384" spans="1:6" ht="16.5" customHeight="1" x14ac:dyDescent="0.25">
      <c r="A384" s="388">
        <v>383</v>
      </c>
      <c r="B384" s="389" t="s">
        <v>1316</v>
      </c>
      <c r="C384" s="390">
        <v>273</v>
      </c>
      <c r="D384" s="391">
        <f>SUMIF('Смета с материалом'!C:C, B385, 'Смета с материалом'!F:F)</f>
        <v>30</v>
      </c>
      <c r="E384" s="387">
        <f t="shared" si="0"/>
        <v>8190</v>
      </c>
      <c r="F384" s="118"/>
    </row>
    <row r="385" spans="1:6" ht="16.5" customHeight="1" x14ac:dyDescent="0.25">
      <c r="A385" s="388">
        <v>384</v>
      </c>
      <c r="B385" s="389" t="s">
        <v>1532</v>
      </c>
      <c r="C385" s="390">
        <v>1629</v>
      </c>
      <c r="D385" s="391">
        <f>SUMIF('Смета с материалом'!C:C, B386, 'Смета с материалом'!F:F)</f>
        <v>0</v>
      </c>
      <c r="E385" s="387">
        <f t="shared" si="0"/>
        <v>0</v>
      </c>
      <c r="F385" s="118"/>
    </row>
    <row r="386" spans="1:6" ht="16.5" customHeight="1" x14ac:dyDescent="0.25">
      <c r="A386" s="388">
        <v>385</v>
      </c>
      <c r="B386" s="389" t="s">
        <v>1558</v>
      </c>
      <c r="C386" s="390">
        <v>1106</v>
      </c>
      <c r="D386" s="391">
        <f>SUMIF('Смета с материалом'!C:C, B387, 'Смета с материалом'!F:F)</f>
        <v>12</v>
      </c>
      <c r="E386" s="387">
        <f t="shared" si="0"/>
        <v>13272</v>
      </c>
      <c r="F386" s="118"/>
    </row>
    <row r="387" spans="1:6" ht="16.5" customHeight="1" x14ac:dyDescent="0.25">
      <c r="A387" s="388">
        <v>386</v>
      </c>
      <c r="B387" s="389" t="s">
        <v>1498</v>
      </c>
      <c r="C387" s="390">
        <v>2976</v>
      </c>
      <c r="D387" s="391">
        <f>SUMIF('Смета с материалом'!C:C, B388, 'Смета с материалом'!F:F)</f>
        <v>0</v>
      </c>
      <c r="E387" s="387">
        <f t="shared" si="0"/>
        <v>0</v>
      </c>
      <c r="F387" s="118"/>
    </row>
    <row r="388" spans="1:6" ht="16.5" customHeight="1" x14ac:dyDescent="0.25">
      <c r="A388" s="388">
        <v>387</v>
      </c>
      <c r="B388" s="389" t="s">
        <v>1691</v>
      </c>
      <c r="C388" s="390">
        <v>249</v>
      </c>
      <c r="D388" s="391">
        <f>SUMIF('Смета с материалом'!C:C, B389, 'Смета с материалом'!F:F)</f>
        <v>2E-3</v>
      </c>
      <c r="E388" s="387">
        <f t="shared" si="0"/>
        <v>0.498</v>
      </c>
      <c r="F388" s="118"/>
    </row>
    <row r="389" spans="1:6" ht="16.5" customHeight="1" x14ac:dyDescent="0.25">
      <c r="A389" s="388">
        <v>388</v>
      </c>
      <c r="B389" s="389" t="s">
        <v>1233</v>
      </c>
      <c r="C389" s="390">
        <v>525</v>
      </c>
      <c r="D389" s="391">
        <f>SUMIF('Смета с материалом'!C:C, B390, 'Смета с материалом'!F:F)</f>
        <v>0</v>
      </c>
      <c r="E389" s="387">
        <f t="shared" si="0"/>
        <v>0</v>
      </c>
      <c r="F389" s="118"/>
    </row>
    <row r="390" spans="1:6" ht="16.5" customHeight="1" x14ac:dyDescent="0.25">
      <c r="A390" s="388">
        <v>389</v>
      </c>
      <c r="B390" s="389" t="s">
        <v>1466</v>
      </c>
      <c r="C390" s="390">
        <v>1149</v>
      </c>
      <c r="D390" s="391">
        <f>SUMIF('Смета с материалом'!C:C, B391, 'Смета с материалом'!F:F)</f>
        <v>0</v>
      </c>
      <c r="E390" s="387">
        <f t="shared" si="0"/>
        <v>0</v>
      </c>
      <c r="F390" s="118"/>
    </row>
    <row r="391" spans="1:6" ht="16.5" customHeight="1" x14ac:dyDescent="0.25">
      <c r="A391" s="388">
        <v>390</v>
      </c>
      <c r="B391" s="389" t="s">
        <v>1609</v>
      </c>
      <c r="C391" s="390">
        <v>2660</v>
      </c>
      <c r="D391" s="391">
        <f>SUMIF('Смета с материалом'!C:C, B392, 'Смета с материалом'!F:F)</f>
        <v>0</v>
      </c>
      <c r="E391" s="387">
        <f t="shared" si="0"/>
        <v>0</v>
      </c>
      <c r="F391" s="118"/>
    </row>
    <row r="392" spans="1:6" ht="16.5" customHeight="1" x14ac:dyDescent="0.25">
      <c r="A392" s="388">
        <v>391</v>
      </c>
      <c r="B392" s="389" t="s">
        <v>1605</v>
      </c>
      <c r="C392" s="390">
        <v>95</v>
      </c>
      <c r="D392" s="391">
        <f>SUMIF('Смета с материалом'!C:C, B393, 'Смета с материалом'!F:F)</f>
        <v>0</v>
      </c>
      <c r="E392" s="387">
        <f t="shared" si="0"/>
        <v>0</v>
      </c>
      <c r="F392" s="118"/>
    </row>
    <row r="393" spans="1:6" ht="16.5" customHeight="1" x14ac:dyDescent="0.25">
      <c r="A393" s="388">
        <v>392</v>
      </c>
      <c r="B393" s="389" t="s">
        <v>1603</v>
      </c>
      <c r="C393" s="390">
        <v>270</v>
      </c>
      <c r="D393" s="391">
        <f>SUMIF('Смета с материалом'!C:C, B394, 'Смета с материалом'!F:F)</f>
        <v>0</v>
      </c>
      <c r="E393" s="387">
        <f t="shared" si="0"/>
        <v>0</v>
      </c>
      <c r="F393" s="118"/>
    </row>
    <row r="394" spans="1:6" ht="16.5" customHeight="1" x14ac:dyDescent="0.25">
      <c r="A394" s="388">
        <v>393</v>
      </c>
      <c r="B394" s="389" t="s">
        <v>1399</v>
      </c>
      <c r="C394" s="385">
        <v>1149</v>
      </c>
      <c r="D394" s="391">
        <f>SUMIF('Смета с материалом'!C:C, B395, 'Смета с материалом'!F:F)</f>
        <v>0</v>
      </c>
      <c r="E394" s="387">
        <f t="shared" si="0"/>
        <v>0</v>
      </c>
      <c r="F394" s="118"/>
    </row>
    <row r="395" spans="1:6" ht="16.5" customHeight="1" x14ac:dyDescent="0.25">
      <c r="A395" s="388">
        <v>394</v>
      </c>
      <c r="B395" s="389" t="s">
        <v>1694</v>
      </c>
      <c r="C395" s="390">
        <v>460</v>
      </c>
      <c r="D395" s="391">
        <f>SUMIF('Смета с материалом'!C:C, B396, 'Смета с материалом'!F:F)</f>
        <v>0</v>
      </c>
      <c r="E395" s="387">
        <f t="shared" si="0"/>
        <v>0</v>
      </c>
      <c r="F395" s="118"/>
    </row>
    <row r="396" spans="1:6" ht="16.5" customHeight="1" x14ac:dyDescent="0.25">
      <c r="A396" s="388">
        <v>395</v>
      </c>
      <c r="B396" s="389" t="s">
        <v>1324</v>
      </c>
      <c r="C396" s="390">
        <v>486</v>
      </c>
      <c r="D396" s="391">
        <f>SUMIF('Смета с материалом'!C:C, B397, 'Смета с материалом'!F:F)</f>
        <v>0.56198999999999999</v>
      </c>
      <c r="E396" s="387">
        <f t="shared" si="0"/>
        <v>273.12714</v>
      </c>
      <c r="F396" s="118"/>
    </row>
    <row r="397" spans="1:6" ht="16.5" customHeight="1" x14ac:dyDescent="0.25">
      <c r="A397" s="388">
        <v>396</v>
      </c>
      <c r="B397" s="389" t="s">
        <v>1257</v>
      </c>
      <c r="C397" s="390">
        <v>388</v>
      </c>
      <c r="D397" s="391">
        <f>SUMIF('Смета с материалом'!C:C, B398, 'Смета с материалом'!F:F)</f>
        <v>281.75</v>
      </c>
      <c r="E397" s="387">
        <f t="shared" si="0"/>
        <v>109319</v>
      </c>
      <c r="F397" s="118"/>
    </row>
    <row r="398" spans="1:6" ht="16.5" customHeight="1" x14ac:dyDescent="0.25">
      <c r="A398" s="388">
        <v>397</v>
      </c>
      <c r="B398" s="389" t="s">
        <v>1327</v>
      </c>
      <c r="C398" s="390">
        <v>269</v>
      </c>
      <c r="D398" s="391">
        <f>SUMIF('Смета с материалом'!C:C, B399, 'Смета с материалом'!F:F)</f>
        <v>2.1745000000000001</v>
      </c>
      <c r="E398" s="387">
        <f t="shared" si="0"/>
        <v>584.94050000000004</v>
      </c>
      <c r="F398" s="118"/>
    </row>
    <row r="399" spans="1:6" ht="16.5" customHeight="1" x14ac:dyDescent="0.25">
      <c r="A399" s="388">
        <v>398</v>
      </c>
      <c r="B399" s="389" t="s">
        <v>1451</v>
      </c>
      <c r="C399" s="390">
        <v>128</v>
      </c>
      <c r="D399" s="391">
        <f>SUMIF('Смета с материалом'!C:C, B400, 'Смета с материалом'!F:F)</f>
        <v>0</v>
      </c>
      <c r="E399" s="387">
        <f t="shared" si="0"/>
        <v>0</v>
      </c>
      <c r="F399" s="118"/>
    </row>
    <row r="400" spans="1:6" ht="16.5" customHeight="1" x14ac:dyDescent="0.25">
      <c r="A400" s="388">
        <v>399</v>
      </c>
      <c r="B400" s="389" t="s">
        <v>1482</v>
      </c>
      <c r="C400" s="390">
        <v>85</v>
      </c>
      <c r="D400" s="391">
        <f>SUMIF('Смета с материалом'!C:C, B401, 'Смета с материалом'!F:F)</f>
        <v>1.3047</v>
      </c>
      <c r="E400" s="387">
        <f t="shared" si="0"/>
        <v>110.8995</v>
      </c>
      <c r="F400" s="118"/>
    </row>
    <row r="401" spans="1:6" ht="16.5" customHeight="1" x14ac:dyDescent="0.25">
      <c r="A401" s="388">
        <v>400</v>
      </c>
      <c r="B401" s="389" t="s">
        <v>1450</v>
      </c>
      <c r="C401" s="390">
        <v>180</v>
      </c>
      <c r="D401" s="391">
        <f>SUMIF('Смета с материалом'!C:C, B402, 'Смета с материалом'!F:F)</f>
        <v>0</v>
      </c>
      <c r="E401" s="387">
        <f t="shared" si="0"/>
        <v>0</v>
      </c>
      <c r="F401" s="118"/>
    </row>
    <row r="402" spans="1:6" ht="16.5" customHeight="1" x14ac:dyDescent="0.25">
      <c r="A402" s="388">
        <v>401</v>
      </c>
      <c r="B402" s="389" t="s">
        <v>1376</v>
      </c>
      <c r="C402" s="390">
        <v>102</v>
      </c>
      <c r="D402" s="391">
        <f>SUMIF('Смета с материалом'!C:C, B403, 'Смета с материалом'!F:F)</f>
        <v>0</v>
      </c>
      <c r="E402" s="387">
        <f t="shared" si="0"/>
        <v>0</v>
      </c>
      <c r="F402" s="118"/>
    </row>
    <row r="403" spans="1:6" ht="16.5" customHeight="1" x14ac:dyDescent="0.25">
      <c r="A403" s="388">
        <v>402</v>
      </c>
      <c r="B403" s="389" t="s">
        <v>1680</v>
      </c>
      <c r="C403" s="390">
        <v>113</v>
      </c>
      <c r="D403" s="391">
        <f>SUMIF('Смета с материалом'!C:C, B404, 'Смета с материалом'!F:F)</f>
        <v>0</v>
      </c>
      <c r="E403" s="387">
        <f t="shared" si="0"/>
        <v>0</v>
      </c>
      <c r="F403" s="118"/>
    </row>
    <row r="404" spans="1:6" ht="16.5" customHeight="1" x14ac:dyDescent="0.25">
      <c r="A404" s="388">
        <v>403</v>
      </c>
      <c r="B404" s="389" t="s">
        <v>1445</v>
      </c>
      <c r="C404" s="390">
        <v>131</v>
      </c>
      <c r="D404" s="391">
        <f>SUMIF('Смета с материалом'!C:C, B405, 'Смета с материалом'!F:F)</f>
        <v>1.8334999999999999</v>
      </c>
      <c r="E404" s="387">
        <f t="shared" si="0"/>
        <v>240.18849999999998</v>
      </c>
      <c r="F404" s="118"/>
    </row>
    <row r="405" spans="1:6" ht="16.5" customHeight="1" x14ac:dyDescent="0.25">
      <c r="A405" s="388">
        <v>404</v>
      </c>
      <c r="B405" s="389" t="s">
        <v>1443</v>
      </c>
      <c r="C405" s="390">
        <v>67</v>
      </c>
      <c r="D405" s="391">
        <f>SUMIF('Смета с материалом'!C:C, B406, 'Смета с материалом'!F:F)</f>
        <v>0.41592600000000002</v>
      </c>
      <c r="E405" s="387">
        <f t="shared" si="0"/>
        <v>27.867042000000001</v>
      </c>
      <c r="F405" s="118"/>
    </row>
    <row r="406" spans="1:6" ht="16.5" customHeight="1" x14ac:dyDescent="0.25">
      <c r="A406" s="388">
        <v>405</v>
      </c>
      <c r="B406" s="389" t="s">
        <v>1237</v>
      </c>
      <c r="C406" s="390">
        <v>1431</v>
      </c>
      <c r="D406" s="391">
        <f>SUMIF('Смета с материалом'!C:C, B407, 'Смета с материалом'!F:F)</f>
        <v>0.8999100000000001</v>
      </c>
      <c r="E406" s="387">
        <f t="shared" si="0"/>
        <v>1287.7712100000001</v>
      </c>
      <c r="F406" s="118"/>
    </row>
    <row r="407" spans="1:6" ht="15.75" customHeight="1" x14ac:dyDescent="0.25">
      <c r="A407" s="388">
        <v>406</v>
      </c>
      <c r="B407" s="389" t="s">
        <v>1313</v>
      </c>
      <c r="C407" s="390">
        <v>1459</v>
      </c>
      <c r="D407" s="391">
        <f>SUMIF('Смета с материалом'!C:C, B408, 'Смета с материалом'!F:F)</f>
        <v>0.73501710000000009</v>
      </c>
      <c r="E407" s="387">
        <f t="shared" si="0"/>
        <v>1072.3899489</v>
      </c>
      <c r="F407" s="118"/>
    </row>
    <row r="408" spans="1:6" ht="15.75" customHeight="1" x14ac:dyDescent="0.25">
      <c r="A408" s="388">
        <v>407</v>
      </c>
      <c r="B408" s="389" t="s">
        <v>1266</v>
      </c>
      <c r="C408" s="390">
        <v>489</v>
      </c>
      <c r="D408" s="391">
        <f>SUMIF('Смета с материалом'!C:C, B409, 'Смета с материалом'!F:F)</f>
        <v>117.58000000000001</v>
      </c>
      <c r="E408" s="387">
        <f t="shared" si="0"/>
        <v>57496.62</v>
      </c>
      <c r="F408" s="118"/>
    </row>
    <row r="409" spans="1:6" ht="15.75" customHeight="1" x14ac:dyDescent="0.25">
      <c r="A409" s="388">
        <v>408</v>
      </c>
      <c r="B409" s="389" t="s">
        <v>1309</v>
      </c>
      <c r="C409" s="390">
        <v>701</v>
      </c>
      <c r="D409" s="391">
        <f>SUMIF('Смета с материалом'!C:C, B410, 'Смета с материалом'!F:F)</f>
        <v>38.066065000000002</v>
      </c>
      <c r="E409" s="387">
        <f t="shared" si="0"/>
        <v>26684.311565</v>
      </c>
      <c r="F409" s="118"/>
    </row>
    <row r="410" spans="1:6" ht="15.75" customHeight="1" x14ac:dyDescent="0.25">
      <c r="A410" s="388">
        <v>409</v>
      </c>
      <c r="B410" s="389" t="s">
        <v>1254</v>
      </c>
      <c r="C410" s="390">
        <v>317</v>
      </c>
      <c r="D410" s="391">
        <f>SUMIF('Смета с материалом'!C:C, B411, 'Смета с материалом'!F:F)</f>
        <v>38.066065000000002</v>
      </c>
      <c r="E410" s="387">
        <f t="shared" si="0"/>
        <v>12066.942605</v>
      </c>
      <c r="F410" s="118"/>
    </row>
    <row r="411" spans="1:6" ht="15.75" customHeight="1" x14ac:dyDescent="0.25">
      <c r="A411" s="388">
        <v>410</v>
      </c>
      <c r="B411" s="389" t="s">
        <v>1254</v>
      </c>
      <c r="C411" s="385">
        <v>748</v>
      </c>
      <c r="D411" s="391">
        <f>SUMIF('Смета с материалом'!C:C, B412, 'Смета с материалом'!F:F)</f>
        <v>0</v>
      </c>
      <c r="E411" s="387">
        <f t="shared" si="0"/>
        <v>0</v>
      </c>
      <c r="F411" s="118"/>
    </row>
    <row r="412" spans="1:6" ht="15.75" customHeight="1" x14ac:dyDescent="0.25">
      <c r="A412" s="388">
        <v>411</v>
      </c>
      <c r="B412" s="389" t="s">
        <v>1403</v>
      </c>
      <c r="C412" s="385">
        <v>2301</v>
      </c>
      <c r="D412" s="391">
        <f>SUMIF('Смета с материалом'!C:C, B413, 'Смета с материалом'!F:F)</f>
        <v>0</v>
      </c>
      <c r="E412" s="387">
        <f t="shared" si="0"/>
        <v>0</v>
      </c>
      <c r="F412" s="118"/>
    </row>
    <row r="413" spans="1:6" ht="15.75" customHeight="1" x14ac:dyDescent="0.25">
      <c r="A413" s="388">
        <v>412</v>
      </c>
      <c r="B413" s="389" t="s">
        <v>1280</v>
      </c>
      <c r="C413" s="390"/>
      <c r="D413" s="391"/>
      <c r="E413" s="387">
        <f t="shared" si="0"/>
        <v>0</v>
      </c>
      <c r="F413" s="118"/>
    </row>
    <row r="414" spans="1:6" ht="15.75" customHeight="1" x14ac:dyDescent="0.25">
      <c r="A414" s="388">
        <v>413</v>
      </c>
      <c r="B414" s="388" t="s">
        <v>1268</v>
      </c>
      <c r="C414" s="390"/>
      <c r="D414" s="391"/>
      <c r="E414" s="387">
        <f t="shared" si="0"/>
        <v>0</v>
      </c>
      <c r="F414" s="118"/>
    </row>
    <row r="415" spans="1:6" ht="15.75" customHeight="1" x14ac:dyDescent="0.25">
      <c r="A415" s="388">
        <v>414</v>
      </c>
      <c r="B415" s="389" t="s">
        <v>1479</v>
      </c>
      <c r="C415" s="390"/>
      <c r="D415" s="391"/>
      <c r="E415" s="387">
        <f t="shared" si="0"/>
        <v>0</v>
      </c>
      <c r="F415" s="118"/>
    </row>
    <row r="416" spans="1:6" ht="15.75" customHeight="1" x14ac:dyDescent="0.25">
      <c r="A416" s="388">
        <v>415</v>
      </c>
      <c r="B416" s="389" t="s">
        <v>1612</v>
      </c>
      <c r="C416" s="390"/>
      <c r="D416" s="391"/>
      <c r="E416" s="387">
        <f t="shared" si="0"/>
        <v>0</v>
      </c>
      <c r="F416" s="118"/>
    </row>
    <row r="417" spans="1:6" ht="15.75" customHeight="1" x14ac:dyDescent="0.25">
      <c r="A417" s="388">
        <v>416</v>
      </c>
      <c r="B417" s="389" t="s">
        <v>1613</v>
      </c>
      <c r="C417" s="390"/>
      <c r="D417" s="391"/>
      <c r="E417" s="387">
        <f t="shared" si="0"/>
        <v>0</v>
      </c>
      <c r="F417" s="118"/>
    </row>
    <row r="418" spans="1:6" ht="15.75" customHeight="1" x14ac:dyDescent="0.25">
      <c r="A418" s="388">
        <v>417</v>
      </c>
      <c r="B418" s="389" t="s">
        <v>1704</v>
      </c>
      <c r="C418" s="390"/>
      <c r="D418" s="391"/>
      <c r="E418" s="387">
        <f t="shared" si="0"/>
        <v>0</v>
      </c>
      <c r="F418" s="20"/>
    </row>
    <row r="419" spans="1:6" ht="15.75" customHeight="1" x14ac:dyDescent="0.25">
      <c r="A419" s="388">
        <v>418</v>
      </c>
      <c r="B419" s="389" t="s">
        <v>1614</v>
      </c>
      <c r="C419" s="390"/>
      <c r="D419" s="391"/>
      <c r="E419" s="387">
        <f t="shared" si="0"/>
        <v>0</v>
      </c>
      <c r="F419" s="20"/>
    </row>
    <row r="420" spans="1:6" ht="15.75" customHeight="1" x14ac:dyDescent="0.25">
      <c r="A420" s="388">
        <v>419</v>
      </c>
      <c r="B420" s="389" t="s">
        <v>1611</v>
      </c>
      <c r="C420" s="390"/>
      <c r="D420" s="391"/>
      <c r="E420" s="387">
        <f t="shared" si="0"/>
        <v>0</v>
      </c>
      <c r="F420" s="20"/>
    </row>
    <row r="421" spans="1:6" ht="15.75" customHeight="1" x14ac:dyDescent="0.25">
      <c r="A421" s="388">
        <v>420</v>
      </c>
      <c r="B421" s="389" t="s">
        <v>1604</v>
      </c>
      <c r="C421" s="390"/>
      <c r="D421" s="391"/>
      <c r="E421" s="387">
        <f t="shared" si="0"/>
        <v>0</v>
      </c>
      <c r="F421" s="20"/>
    </row>
    <row r="422" spans="1:6" ht="15.75" customHeight="1" x14ac:dyDescent="0.25">
      <c r="A422" s="388">
        <v>421</v>
      </c>
      <c r="B422" s="389" t="s">
        <v>1598</v>
      </c>
      <c r="C422" s="390"/>
      <c r="D422" s="391"/>
      <c r="E422" s="387">
        <f t="shared" si="0"/>
        <v>0</v>
      </c>
      <c r="F422" s="20"/>
    </row>
    <row r="423" spans="1:6" ht="15.75" customHeight="1" x14ac:dyDescent="0.25">
      <c r="A423" s="388">
        <v>422</v>
      </c>
      <c r="B423" s="389" t="s">
        <v>1607</v>
      </c>
      <c r="C423" s="394"/>
      <c r="D423" s="395"/>
      <c r="E423" s="387">
        <f t="shared" si="0"/>
        <v>0</v>
      </c>
      <c r="F423" s="118"/>
    </row>
    <row r="424" spans="1:6" ht="15.75" customHeight="1" x14ac:dyDescent="0.25">
      <c r="A424" s="388">
        <v>423</v>
      </c>
      <c r="B424" s="389" t="s">
        <v>1610</v>
      </c>
      <c r="C424" s="394"/>
      <c r="D424" s="395"/>
      <c r="E424" s="387">
        <f t="shared" si="0"/>
        <v>0</v>
      </c>
      <c r="F424" s="118"/>
    </row>
    <row r="425" spans="1:6" ht="15.75" customHeight="1" x14ac:dyDescent="0.25">
      <c r="A425" s="388">
        <v>424</v>
      </c>
      <c r="B425" s="389" t="s">
        <v>1703</v>
      </c>
      <c r="C425" s="394"/>
      <c r="D425" s="395"/>
      <c r="E425" s="387">
        <f t="shared" si="0"/>
        <v>0</v>
      </c>
      <c r="F425" s="118"/>
    </row>
    <row r="426" spans="1:6" ht="15.75" customHeight="1" x14ac:dyDescent="0.25">
      <c r="A426" s="388">
        <v>425</v>
      </c>
      <c r="B426" s="389" t="s">
        <v>1411</v>
      </c>
      <c r="C426" s="394"/>
      <c r="D426" s="395"/>
      <c r="E426" s="387">
        <f t="shared" si="0"/>
        <v>0</v>
      </c>
      <c r="F426" s="118"/>
    </row>
    <row r="427" spans="1:6" ht="15.75" customHeight="1" x14ac:dyDescent="0.25">
      <c r="A427" s="388">
        <v>426</v>
      </c>
      <c r="B427" s="389" t="s">
        <v>2237</v>
      </c>
      <c r="C427" s="394"/>
      <c r="D427" s="395"/>
      <c r="E427" s="387">
        <f t="shared" si="0"/>
        <v>0</v>
      </c>
      <c r="F427" s="118"/>
    </row>
    <row r="428" spans="1:6" ht="15.75" customHeight="1" x14ac:dyDescent="0.25">
      <c r="A428" s="114"/>
      <c r="B428" s="396"/>
      <c r="C428" s="397"/>
      <c r="D428" s="398"/>
      <c r="E428" s="398"/>
      <c r="F428" s="118"/>
    </row>
    <row r="429" spans="1:6" ht="15.75" customHeight="1" x14ac:dyDescent="0.25">
      <c r="A429" s="114"/>
      <c r="B429" s="396"/>
      <c r="C429" s="397"/>
      <c r="D429" s="398"/>
      <c r="E429" s="398"/>
      <c r="F429" s="118"/>
    </row>
    <row r="430" spans="1:6" ht="15.75" customHeight="1" x14ac:dyDescent="0.25">
      <c r="A430" s="114"/>
      <c r="B430" s="396"/>
      <c r="C430" s="397"/>
      <c r="D430" s="398"/>
      <c r="E430" s="398"/>
      <c r="F430" s="118"/>
    </row>
    <row r="431" spans="1:6" ht="15.75" customHeight="1" x14ac:dyDescent="0.25">
      <c r="A431" s="114"/>
      <c r="B431" s="396"/>
      <c r="C431" s="397"/>
      <c r="D431" s="398"/>
      <c r="E431" s="398"/>
      <c r="F431" s="118"/>
    </row>
    <row r="432" spans="1:6" ht="15.75" customHeight="1" x14ac:dyDescent="0.25">
      <c r="A432" s="114"/>
      <c r="B432" s="396"/>
      <c r="C432" s="397"/>
      <c r="D432" s="398"/>
      <c r="E432" s="398"/>
      <c r="F432" s="118"/>
    </row>
    <row r="433" spans="1:6" ht="15.75" customHeight="1" x14ac:dyDescent="0.25">
      <c r="A433" s="114"/>
      <c r="B433" s="396"/>
      <c r="C433" s="397"/>
      <c r="D433" s="398"/>
      <c r="E433" s="398"/>
      <c r="F433" s="118"/>
    </row>
    <row r="434" spans="1:6" ht="15.75" customHeight="1" x14ac:dyDescent="0.25">
      <c r="A434" s="114"/>
      <c r="B434" s="396"/>
      <c r="C434" s="397"/>
      <c r="D434" s="398"/>
      <c r="E434" s="398"/>
      <c r="F434" s="118"/>
    </row>
    <row r="435" spans="1:6" ht="15.75" customHeight="1" x14ac:dyDescent="0.25">
      <c r="A435" s="114"/>
      <c r="B435" s="396"/>
      <c r="C435" s="397"/>
      <c r="D435" s="398"/>
      <c r="E435" s="398"/>
      <c r="F435" s="118"/>
    </row>
    <row r="436" spans="1:6" ht="15.75" customHeight="1" x14ac:dyDescent="0.25">
      <c r="A436" s="114"/>
      <c r="B436" s="396"/>
      <c r="C436" s="397"/>
      <c r="D436" s="398"/>
      <c r="E436" s="398"/>
      <c r="F436" s="118"/>
    </row>
    <row r="437" spans="1:6" ht="15.75" customHeight="1" x14ac:dyDescent="0.25">
      <c r="A437" s="114"/>
      <c r="B437" s="396"/>
      <c r="C437" s="397"/>
      <c r="D437" s="398"/>
      <c r="E437" s="398"/>
      <c r="F437" s="118"/>
    </row>
    <row r="438" spans="1:6" ht="15.75" customHeight="1" x14ac:dyDescent="0.25">
      <c r="A438" s="114"/>
      <c r="B438" s="396"/>
      <c r="C438" s="397"/>
      <c r="D438" s="398"/>
      <c r="E438" s="398"/>
      <c r="F438" s="118"/>
    </row>
    <row r="439" spans="1:6" ht="15.75" customHeight="1" x14ac:dyDescent="0.25">
      <c r="A439" s="114"/>
      <c r="B439" s="396"/>
      <c r="C439" s="397"/>
      <c r="D439" s="398"/>
      <c r="E439" s="398"/>
      <c r="F439" s="118"/>
    </row>
    <row r="440" spans="1:6" ht="15.75" customHeight="1" x14ac:dyDescent="0.25">
      <c r="A440" s="114"/>
      <c r="B440" s="396"/>
      <c r="C440" s="397"/>
      <c r="D440" s="398"/>
      <c r="E440" s="398"/>
      <c r="F440" s="118"/>
    </row>
    <row r="441" spans="1:6" ht="15.75" customHeight="1" x14ac:dyDescent="0.25">
      <c r="A441" s="114"/>
      <c r="B441" s="396"/>
      <c r="C441" s="397"/>
      <c r="D441" s="398"/>
      <c r="E441" s="398"/>
      <c r="F441" s="118"/>
    </row>
    <row r="442" spans="1:6" ht="15.75" customHeight="1" x14ac:dyDescent="0.25">
      <c r="A442" s="114"/>
      <c r="B442" s="396"/>
      <c r="C442" s="397"/>
      <c r="D442" s="398"/>
      <c r="E442" s="398"/>
      <c r="F442" s="118"/>
    </row>
    <row r="443" spans="1:6" ht="15.75" customHeight="1" x14ac:dyDescent="0.25">
      <c r="A443" s="114"/>
      <c r="B443" s="396"/>
      <c r="C443" s="397"/>
      <c r="D443" s="398"/>
      <c r="E443" s="398"/>
      <c r="F443" s="118"/>
    </row>
    <row r="444" spans="1:6" ht="15.75" customHeight="1" x14ac:dyDescent="0.25">
      <c r="A444" s="114"/>
      <c r="B444" s="396"/>
      <c r="C444" s="397"/>
      <c r="D444" s="398"/>
      <c r="E444" s="398"/>
      <c r="F444" s="118"/>
    </row>
    <row r="445" spans="1:6" ht="15.75" customHeight="1" x14ac:dyDescent="0.25">
      <c r="A445" s="114"/>
      <c r="B445" s="396"/>
      <c r="C445" s="397"/>
      <c r="D445" s="398"/>
      <c r="E445" s="398"/>
      <c r="F445" s="118"/>
    </row>
    <row r="446" spans="1:6" ht="15.75" customHeight="1" x14ac:dyDescent="0.25">
      <c r="A446" s="114"/>
      <c r="B446" s="396"/>
      <c r="C446" s="397"/>
      <c r="D446" s="398"/>
      <c r="E446" s="398"/>
      <c r="F446" s="118"/>
    </row>
    <row r="447" spans="1:6" ht="15.75" customHeight="1" x14ac:dyDescent="0.25">
      <c r="A447" s="114"/>
      <c r="B447" s="396"/>
      <c r="C447" s="397"/>
      <c r="D447" s="398"/>
      <c r="E447" s="398"/>
      <c r="F447" s="118"/>
    </row>
    <row r="448" spans="1:6" ht="15.75" customHeight="1" x14ac:dyDescent="0.25">
      <c r="A448" s="114"/>
      <c r="B448" s="396"/>
      <c r="C448" s="397"/>
      <c r="D448" s="398"/>
      <c r="E448" s="398"/>
      <c r="F448" s="118"/>
    </row>
    <row r="449" spans="1:6" ht="15.75" customHeight="1" x14ac:dyDescent="0.25">
      <c r="A449" s="114"/>
      <c r="B449" s="396"/>
      <c r="C449" s="397"/>
      <c r="D449" s="398"/>
      <c r="E449" s="398"/>
      <c r="F449" s="118"/>
    </row>
    <row r="450" spans="1:6" ht="15.75" customHeight="1" x14ac:dyDescent="0.25">
      <c r="A450" s="114"/>
      <c r="B450" s="396"/>
      <c r="C450" s="397"/>
      <c r="D450" s="398"/>
      <c r="E450" s="398"/>
      <c r="F450" s="118"/>
    </row>
    <row r="451" spans="1:6" ht="15.75" customHeight="1" x14ac:dyDescent="0.25">
      <c r="A451" s="114"/>
      <c r="B451" s="396"/>
      <c r="C451" s="397"/>
      <c r="D451" s="398"/>
      <c r="E451" s="398"/>
      <c r="F451" s="118"/>
    </row>
    <row r="452" spans="1:6" ht="15.75" customHeight="1" x14ac:dyDescent="0.25">
      <c r="A452" s="114"/>
      <c r="B452" s="396"/>
      <c r="C452" s="397"/>
      <c r="D452" s="398"/>
      <c r="E452" s="398"/>
      <c r="F452" s="118"/>
    </row>
    <row r="453" spans="1:6" ht="15.75" customHeight="1" x14ac:dyDescent="0.25">
      <c r="A453" s="114"/>
      <c r="B453" s="396"/>
      <c r="C453" s="397"/>
      <c r="D453" s="398"/>
      <c r="E453" s="398"/>
      <c r="F453" s="118"/>
    </row>
    <row r="454" spans="1:6" ht="15.75" customHeight="1" x14ac:dyDescent="0.25">
      <c r="A454" s="114"/>
      <c r="B454" s="396"/>
      <c r="C454" s="397"/>
      <c r="D454" s="398"/>
      <c r="E454" s="398"/>
      <c r="F454" s="118"/>
    </row>
    <row r="455" spans="1:6" ht="15.75" customHeight="1" x14ac:dyDescent="0.25">
      <c r="A455" s="114"/>
      <c r="B455" s="396"/>
      <c r="C455" s="397"/>
      <c r="D455" s="398"/>
      <c r="E455" s="398"/>
      <c r="F455" s="118"/>
    </row>
    <row r="456" spans="1:6" ht="15.75" customHeight="1" x14ac:dyDescent="0.25">
      <c r="A456" s="114"/>
      <c r="B456" s="396"/>
      <c r="C456" s="397"/>
      <c r="D456" s="398"/>
      <c r="E456" s="398"/>
      <c r="F456" s="118"/>
    </row>
    <row r="457" spans="1:6" ht="15.75" customHeight="1" x14ac:dyDescent="0.25">
      <c r="A457" s="114"/>
      <c r="B457" s="396"/>
      <c r="C457" s="397"/>
      <c r="D457" s="398"/>
      <c r="E457" s="398"/>
      <c r="F457" s="118"/>
    </row>
    <row r="458" spans="1:6" ht="15.75" customHeight="1" x14ac:dyDescent="0.25">
      <c r="A458" s="114"/>
      <c r="B458" s="396"/>
      <c r="C458" s="397"/>
      <c r="D458" s="398"/>
      <c r="E458" s="398"/>
      <c r="F458" s="118"/>
    </row>
    <row r="459" spans="1:6" ht="15.75" customHeight="1" x14ac:dyDescent="0.25">
      <c r="A459" s="114"/>
      <c r="B459" s="396"/>
      <c r="C459" s="397"/>
      <c r="D459" s="398"/>
      <c r="E459" s="398"/>
      <c r="F459" s="118"/>
    </row>
    <row r="460" spans="1:6" ht="15.75" customHeight="1" x14ac:dyDescent="0.25">
      <c r="A460" s="114"/>
      <c r="B460" s="396"/>
      <c r="C460" s="397"/>
      <c r="D460" s="398"/>
      <c r="E460" s="398"/>
      <c r="F460" s="118"/>
    </row>
    <row r="461" spans="1:6" ht="15.75" customHeight="1" x14ac:dyDescent="0.25">
      <c r="A461" s="114"/>
      <c r="B461" s="396"/>
      <c r="C461" s="397"/>
      <c r="D461" s="398"/>
      <c r="E461" s="398"/>
      <c r="F461" s="118"/>
    </row>
    <row r="462" spans="1:6" ht="15.75" customHeight="1" x14ac:dyDescent="0.25">
      <c r="A462" s="114"/>
      <c r="B462" s="396"/>
      <c r="C462" s="397"/>
      <c r="D462" s="398"/>
      <c r="E462" s="398"/>
      <c r="F462" s="118"/>
    </row>
    <row r="463" spans="1:6" ht="15.75" customHeight="1" x14ac:dyDescent="0.25">
      <c r="A463" s="114"/>
      <c r="B463" s="396"/>
      <c r="C463" s="397"/>
      <c r="D463" s="398"/>
      <c r="E463" s="398"/>
      <c r="F463" s="118"/>
    </row>
    <row r="464" spans="1:6" ht="15.75" customHeight="1" x14ac:dyDescent="0.25">
      <c r="A464" s="114"/>
      <c r="B464" s="396"/>
      <c r="C464" s="397"/>
      <c r="D464" s="398"/>
      <c r="E464" s="398"/>
      <c r="F464" s="118"/>
    </row>
    <row r="465" spans="1:6" ht="15.75" customHeight="1" x14ac:dyDescent="0.25">
      <c r="A465" s="114"/>
      <c r="B465" s="396"/>
      <c r="C465" s="397"/>
      <c r="D465" s="398"/>
      <c r="E465" s="398"/>
      <c r="F465" s="118"/>
    </row>
    <row r="466" spans="1:6" ht="15.75" customHeight="1" x14ac:dyDescent="0.25">
      <c r="A466" s="114"/>
      <c r="B466" s="396"/>
      <c r="C466" s="397"/>
      <c r="D466" s="398"/>
      <c r="E466" s="398"/>
      <c r="F466" s="118"/>
    </row>
    <row r="467" spans="1:6" ht="15.75" customHeight="1" x14ac:dyDescent="0.25">
      <c r="A467" s="114"/>
      <c r="B467" s="396"/>
      <c r="C467" s="397"/>
      <c r="D467" s="398"/>
      <c r="E467" s="398"/>
      <c r="F467" s="118"/>
    </row>
    <row r="468" spans="1:6" ht="15.75" customHeight="1" x14ac:dyDescent="0.25">
      <c r="A468" s="114"/>
      <c r="B468" s="396"/>
      <c r="C468" s="397"/>
      <c r="D468" s="398"/>
      <c r="E468" s="398"/>
      <c r="F468" s="118"/>
    </row>
    <row r="469" spans="1:6" ht="15.75" customHeight="1" x14ac:dyDescent="0.25">
      <c r="A469" s="114"/>
      <c r="B469" s="396"/>
      <c r="C469" s="397"/>
      <c r="D469" s="398"/>
      <c r="E469" s="398"/>
      <c r="F469" s="118"/>
    </row>
    <row r="470" spans="1:6" ht="15.75" customHeight="1" x14ac:dyDescent="0.25">
      <c r="A470" s="114"/>
      <c r="B470" s="396"/>
      <c r="C470" s="397"/>
      <c r="D470" s="398"/>
      <c r="E470" s="398"/>
      <c r="F470" s="118"/>
    </row>
    <row r="471" spans="1:6" ht="15.75" customHeight="1" x14ac:dyDescent="0.25">
      <c r="A471" s="114"/>
      <c r="B471" s="396"/>
      <c r="C471" s="397"/>
      <c r="D471" s="398"/>
      <c r="E471" s="398"/>
      <c r="F471" s="118"/>
    </row>
    <row r="472" spans="1:6" ht="15.75" customHeight="1" x14ac:dyDescent="0.25">
      <c r="A472" s="114"/>
      <c r="B472" s="396"/>
      <c r="C472" s="397"/>
      <c r="D472" s="398"/>
      <c r="E472" s="398"/>
      <c r="F472" s="118"/>
    </row>
    <row r="473" spans="1:6" ht="15.75" customHeight="1" x14ac:dyDescent="0.25">
      <c r="A473" s="114"/>
      <c r="B473" s="396"/>
      <c r="C473" s="397"/>
      <c r="D473" s="398"/>
      <c r="E473" s="398"/>
      <c r="F473" s="118"/>
    </row>
    <row r="474" spans="1:6" ht="15.75" customHeight="1" x14ac:dyDescent="0.25">
      <c r="A474" s="114"/>
      <c r="B474" s="396"/>
      <c r="C474" s="397"/>
      <c r="D474" s="398"/>
      <c r="E474" s="398"/>
      <c r="F474" s="118"/>
    </row>
    <row r="475" spans="1:6" ht="15.75" customHeight="1" x14ac:dyDescent="0.25">
      <c r="A475" s="114"/>
      <c r="B475" s="396"/>
      <c r="C475" s="397"/>
      <c r="D475" s="398"/>
      <c r="E475" s="398"/>
      <c r="F475" s="118"/>
    </row>
    <row r="476" spans="1:6" ht="15.75" customHeight="1" x14ac:dyDescent="0.25">
      <c r="A476" s="114"/>
      <c r="B476" s="396"/>
      <c r="C476" s="397"/>
      <c r="D476" s="398"/>
      <c r="E476" s="398"/>
      <c r="F476" s="118"/>
    </row>
    <row r="477" spans="1:6" ht="15.75" customHeight="1" x14ac:dyDescent="0.25">
      <c r="A477" s="114"/>
      <c r="B477" s="396"/>
      <c r="C477" s="397"/>
      <c r="D477" s="398"/>
      <c r="E477" s="398"/>
      <c r="F477" s="118"/>
    </row>
    <row r="478" spans="1:6" ht="15.75" customHeight="1" x14ac:dyDescent="0.25">
      <c r="A478" s="114"/>
      <c r="B478" s="396"/>
      <c r="C478" s="397"/>
      <c r="D478" s="398"/>
      <c r="E478" s="398"/>
      <c r="F478" s="118"/>
    </row>
    <row r="479" spans="1:6" ht="15.75" customHeight="1" x14ac:dyDescent="0.25">
      <c r="A479" s="114"/>
      <c r="B479" s="396"/>
      <c r="C479" s="397"/>
      <c r="D479" s="398"/>
      <c r="E479" s="398"/>
      <c r="F479" s="118"/>
    </row>
    <row r="480" spans="1:6" ht="15.75" customHeight="1" x14ac:dyDescent="0.25">
      <c r="A480" s="114"/>
      <c r="B480" s="396"/>
      <c r="C480" s="397"/>
      <c r="D480" s="398"/>
      <c r="E480" s="398"/>
      <c r="F480" s="118"/>
    </row>
    <row r="481" spans="1:6" ht="15.75" customHeight="1" x14ac:dyDescent="0.25">
      <c r="A481" s="114"/>
      <c r="B481" s="396"/>
      <c r="C481" s="397"/>
      <c r="D481" s="398"/>
      <c r="E481" s="398"/>
      <c r="F481" s="118"/>
    </row>
    <row r="482" spans="1:6" ht="15.75" customHeight="1" x14ac:dyDescent="0.25">
      <c r="A482" s="114"/>
      <c r="B482" s="396"/>
      <c r="C482" s="397"/>
      <c r="D482" s="398"/>
      <c r="E482" s="398"/>
      <c r="F482" s="118"/>
    </row>
    <row r="483" spans="1:6" ht="15.75" customHeight="1" x14ac:dyDescent="0.25">
      <c r="A483" s="114"/>
      <c r="B483" s="396"/>
      <c r="C483" s="397"/>
      <c r="D483" s="398"/>
      <c r="E483" s="398"/>
      <c r="F483" s="118"/>
    </row>
    <row r="484" spans="1:6" ht="15.75" customHeight="1" x14ac:dyDescent="0.25">
      <c r="A484" s="114"/>
      <c r="B484" s="396"/>
      <c r="C484" s="397"/>
      <c r="D484" s="398"/>
      <c r="E484" s="398"/>
      <c r="F484" s="118"/>
    </row>
    <row r="485" spans="1:6" ht="15.75" customHeight="1" x14ac:dyDescent="0.25">
      <c r="A485" s="114"/>
      <c r="B485" s="396"/>
      <c r="C485" s="397"/>
      <c r="D485" s="398"/>
      <c r="E485" s="398"/>
      <c r="F485" s="118"/>
    </row>
    <row r="486" spans="1:6" ht="15.75" customHeight="1" x14ac:dyDescent="0.25">
      <c r="A486" s="114"/>
      <c r="B486" s="396"/>
      <c r="C486" s="397"/>
      <c r="D486" s="398"/>
      <c r="E486" s="398"/>
      <c r="F486" s="118"/>
    </row>
    <row r="487" spans="1:6" ht="15.75" customHeight="1" x14ac:dyDescent="0.25">
      <c r="A487" s="114"/>
      <c r="B487" s="396"/>
      <c r="C487" s="397"/>
      <c r="D487" s="398"/>
      <c r="E487" s="398"/>
      <c r="F487" s="118"/>
    </row>
    <row r="488" spans="1:6" ht="15.75" customHeight="1" x14ac:dyDescent="0.25">
      <c r="A488" s="114"/>
      <c r="B488" s="396"/>
      <c r="C488" s="397"/>
      <c r="D488" s="398"/>
      <c r="E488" s="398"/>
      <c r="F488" s="118"/>
    </row>
    <row r="489" spans="1:6" ht="15.75" customHeight="1" x14ac:dyDescent="0.25">
      <c r="A489" s="114"/>
      <c r="B489" s="396"/>
      <c r="C489" s="397"/>
      <c r="D489" s="398"/>
      <c r="E489" s="398"/>
      <c r="F489" s="118"/>
    </row>
    <row r="490" spans="1:6" ht="15.75" customHeight="1" x14ac:dyDescent="0.25">
      <c r="A490" s="114"/>
      <c r="B490" s="396"/>
      <c r="C490" s="397"/>
      <c r="D490" s="398"/>
      <c r="E490" s="398"/>
      <c r="F490" s="118"/>
    </row>
    <row r="491" spans="1:6" ht="15.75" customHeight="1" x14ac:dyDescent="0.25">
      <c r="A491" s="114"/>
      <c r="B491" s="396"/>
      <c r="C491" s="397"/>
      <c r="D491" s="398"/>
      <c r="E491" s="398"/>
      <c r="F491" s="118"/>
    </row>
    <row r="492" spans="1:6" ht="15.75" customHeight="1" x14ac:dyDescent="0.25">
      <c r="A492" s="114"/>
      <c r="B492" s="396"/>
      <c r="C492" s="397"/>
      <c r="D492" s="398"/>
      <c r="E492" s="398"/>
      <c r="F492" s="118"/>
    </row>
    <row r="493" spans="1:6" ht="15.75" customHeight="1" x14ac:dyDescent="0.25">
      <c r="A493" s="114"/>
      <c r="B493" s="396"/>
      <c r="C493" s="397"/>
      <c r="D493" s="398"/>
      <c r="E493" s="398"/>
      <c r="F493" s="118"/>
    </row>
    <row r="494" spans="1:6" ht="15.75" customHeight="1" x14ac:dyDescent="0.25">
      <c r="A494" s="114"/>
      <c r="B494" s="396"/>
      <c r="C494" s="397"/>
      <c r="D494" s="398"/>
      <c r="E494" s="398"/>
      <c r="F494" s="118"/>
    </row>
    <row r="495" spans="1:6" ht="15.75" customHeight="1" x14ac:dyDescent="0.25">
      <c r="A495" s="114"/>
      <c r="B495" s="396"/>
      <c r="C495" s="397"/>
      <c r="D495" s="398"/>
      <c r="E495" s="398"/>
      <c r="F495" s="118"/>
    </row>
    <row r="496" spans="1:6" ht="15.75" customHeight="1" x14ac:dyDescent="0.25">
      <c r="A496" s="114"/>
      <c r="B496" s="396"/>
      <c r="C496" s="397"/>
      <c r="D496" s="398"/>
      <c r="E496" s="398"/>
      <c r="F496" s="118"/>
    </row>
    <row r="497" spans="1:6" ht="15.75" customHeight="1" x14ac:dyDescent="0.25">
      <c r="A497" s="114"/>
      <c r="B497" s="396"/>
      <c r="C497" s="397"/>
      <c r="D497" s="398"/>
      <c r="E497" s="398"/>
      <c r="F497" s="118"/>
    </row>
    <row r="498" spans="1:6" ht="15.75" customHeight="1" x14ac:dyDescent="0.25">
      <c r="A498" s="114"/>
      <c r="B498" s="396"/>
      <c r="C498" s="397"/>
      <c r="D498" s="398"/>
      <c r="E498" s="398"/>
      <c r="F498" s="118"/>
    </row>
    <row r="499" spans="1:6" ht="15.75" customHeight="1" x14ac:dyDescent="0.25">
      <c r="A499" s="114"/>
      <c r="B499" s="396"/>
      <c r="C499" s="397"/>
      <c r="D499" s="398"/>
      <c r="E499" s="398"/>
      <c r="F499" s="118"/>
    </row>
    <row r="500" spans="1:6" ht="15.75" customHeight="1" x14ac:dyDescent="0.25">
      <c r="A500" s="114"/>
      <c r="B500" s="396"/>
      <c r="C500" s="397"/>
      <c r="D500" s="398"/>
      <c r="E500" s="398"/>
      <c r="F500" s="118"/>
    </row>
    <row r="501" spans="1:6" ht="15.75" customHeight="1" x14ac:dyDescent="0.25">
      <c r="A501" s="114"/>
      <c r="B501" s="396"/>
      <c r="C501" s="397"/>
      <c r="D501" s="398"/>
      <c r="E501" s="398"/>
      <c r="F501" s="118"/>
    </row>
    <row r="502" spans="1:6" ht="15.75" customHeight="1" x14ac:dyDescent="0.25">
      <c r="A502" s="114"/>
      <c r="B502" s="396"/>
      <c r="C502" s="397"/>
      <c r="D502" s="398"/>
      <c r="E502" s="398"/>
      <c r="F502" s="118"/>
    </row>
    <row r="503" spans="1:6" ht="15.75" customHeight="1" x14ac:dyDescent="0.25">
      <c r="A503" s="114"/>
      <c r="B503" s="396"/>
      <c r="C503" s="397"/>
      <c r="D503" s="398"/>
      <c r="E503" s="398"/>
      <c r="F503" s="118"/>
    </row>
    <row r="504" spans="1:6" ht="15.75" customHeight="1" x14ac:dyDescent="0.25">
      <c r="A504" s="114"/>
      <c r="B504" s="396"/>
      <c r="C504" s="397"/>
      <c r="D504" s="398"/>
      <c r="E504" s="398"/>
      <c r="F504" s="118"/>
    </row>
    <row r="505" spans="1:6" ht="15.75" customHeight="1" x14ac:dyDescent="0.25">
      <c r="A505" s="114"/>
      <c r="B505" s="396"/>
      <c r="C505" s="397"/>
      <c r="D505" s="398"/>
      <c r="E505" s="398"/>
      <c r="F505" s="118"/>
    </row>
    <row r="506" spans="1:6" ht="15.75" customHeight="1" x14ac:dyDescent="0.25">
      <c r="A506" s="114"/>
      <c r="B506" s="396"/>
      <c r="C506" s="397"/>
      <c r="D506" s="398"/>
      <c r="E506" s="398"/>
      <c r="F506" s="118"/>
    </row>
    <row r="507" spans="1:6" ht="15.75" customHeight="1" x14ac:dyDescent="0.25">
      <c r="A507" s="114"/>
      <c r="B507" s="396"/>
      <c r="C507" s="397"/>
      <c r="D507" s="398"/>
      <c r="E507" s="398"/>
      <c r="F507" s="118"/>
    </row>
    <row r="508" spans="1:6" ht="15.75" customHeight="1" x14ac:dyDescent="0.25">
      <c r="A508" s="114"/>
      <c r="B508" s="396"/>
      <c r="C508" s="397"/>
      <c r="D508" s="398"/>
      <c r="E508" s="398"/>
      <c r="F508" s="118"/>
    </row>
    <row r="509" spans="1:6" ht="15.75" customHeight="1" x14ac:dyDescent="0.25">
      <c r="A509" s="114"/>
      <c r="B509" s="396"/>
      <c r="C509" s="397"/>
      <c r="D509" s="398"/>
      <c r="E509" s="398"/>
      <c r="F509" s="118"/>
    </row>
    <row r="510" spans="1:6" ht="15.75" customHeight="1" x14ac:dyDescent="0.25">
      <c r="A510" s="114"/>
      <c r="B510" s="396"/>
      <c r="C510" s="397"/>
      <c r="D510" s="398"/>
      <c r="E510" s="398"/>
      <c r="F510" s="118"/>
    </row>
    <row r="511" spans="1:6" ht="15.75" customHeight="1" x14ac:dyDescent="0.25">
      <c r="A511" s="114"/>
      <c r="B511" s="396"/>
      <c r="C511" s="397"/>
      <c r="D511" s="398"/>
      <c r="E511" s="398"/>
      <c r="F511" s="118"/>
    </row>
    <row r="512" spans="1:6" ht="15.75" customHeight="1" x14ac:dyDescent="0.25">
      <c r="A512" s="114"/>
      <c r="B512" s="396"/>
      <c r="C512" s="397"/>
      <c r="D512" s="398"/>
      <c r="E512" s="398"/>
      <c r="F512" s="118"/>
    </row>
    <row r="513" spans="1:6" ht="15.75" customHeight="1" x14ac:dyDescent="0.25">
      <c r="A513" s="114"/>
      <c r="B513" s="396"/>
      <c r="C513" s="397"/>
      <c r="D513" s="398"/>
      <c r="E513" s="398"/>
      <c r="F513" s="118"/>
    </row>
    <row r="514" spans="1:6" ht="15.75" customHeight="1" x14ac:dyDescent="0.25">
      <c r="A514" s="114"/>
      <c r="B514" s="396"/>
      <c r="C514" s="397"/>
      <c r="D514" s="398"/>
      <c r="E514" s="398"/>
      <c r="F514" s="118"/>
    </row>
    <row r="515" spans="1:6" ht="15.75" customHeight="1" x14ac:dyDescent="0.25">
      <c r="A515" s="114"/>
      <c r="B515" s="396"/>
      <c r="C515" s="397"/>
      <c r="D515" s="398"/>
      <c r="E515" s="398"/>
      <c r="F515" s="118"/>
    </row>
    <row r="516" spans="1:6" ht="15.75" customHeight="1" x14ac:dyDescent="0.25">
      <c r="A516" s="114"/>
      <c r="B516" s="396"/>
      <c r="C516" s="397"/>
      <c r="D516" s="398"/>
      <c r="E516" s="398"/>
      <c r="F516" s="118"/>
    </row>
    <row r="517" spans="1:6" ht="15.75" customHeight="1" x14ac:dyDescent="0.25">
      <c r="A517" s="114"/>
      <c r="B517" s="396"/>
      <c r="C517" s="397"/>
      <c r="D517" s="398"/>
      <c r="E517" s="398"/>
      <c r="F517" s="118"/>
    </row>
    <row r="518" spans="1:6" ht="15.75" customHeight="1" x14ac:dyDescent="0.25">
      <c r="A518" s="114"/>
      <c r="B518" s="396"/>
      <c r="C518" s="397"/>
      <c r="D518" s="398"/>
      <c r="E518" s="398"/>
      <c r="F518" s="118"/>
    </row>
    <row r="519" spans="1:6" ht="15.75" customHeight="1" x14ac:dyDescent="0.25">
      <c r="A519" s="114"/>
      <c r="B519" s="396"/>
      <c r="C519" s="397"/>
      <c r="D519" s="398"/>
      <c r="E519" s="398"/>
      <c r="F519" s="118"/>
    </row>
    <row r="520" spans="1:6" ht="15.75" customHeight="1" x14ac:dyDescent="0.25">
      <c r="A520" s="114"/>
      <c r="B520" s="396"/>
      <c r="C520" s="397"/>
      <c r="D520" s="398"/>
      <c r="E520" s="398"/>
      <c r="F520" s="118"/>
    </row>
    <row r="521" spans="1:6" ht="15.75" customHeight="1" x14ac:dyDescent="0.25">
      <c r="A521" s="114"/>
      <c r="B521" s="396"/>
      <c r="C521" s="397"/>
      <c r="D521" s="398"/>
      <c r="E521" s="398"/>
      <c r="F521" s="118"/>
    </row>
    <row r="522" spans="1:6" ht="15.75" customHeight="1" x14ac:dyDescent="0.25">
      <c r="A522" s="114"/>
      <c r="B522" s="396"/>
      <c r="C522" s="397"/>
      <c r="D522" s="398"/>
      <c r="E522" s="398"/>
      <c r="F522" s="118"/>
    </row>
    <row r="523" spans="1:6" ht="15.75" customHeight="1" x14ac:dyDescent="0.25">
      <c r="A523" s="114"/>
      <c r="B523" s="396"/>
      <c r="C523" s="397"/>
      <c r="D523" s="398"/>
      <c r="E523" s="398"/>
      <c r="F523" s="118"/>
    </row>
    <row r="524" spans="1:6" ht="15.75" customHeight="1" x14ac:dyDescent="0.25">
      <c r="A524" s="114"/>
      <c r="B524" s="396"/>
      <c r="C524" s="397"/>
      <c r="D524" s="398"/>
      <c r="E524" s="398"/>
      <c r="F524" s="118"/>
    </row>
    <row r="525" spans="1:6" ht="15.75" customHeight="1" x14ac:dyDescent="0.25">
      <c r="A525" s="114"/>
      <c r="B525" s="396"/>
      <c r="C525" s="397"/>
      <c r="D525" s="398"/>
      <c r="E525" s="398"/>
      <c r="F525" s="118"/>
    </row>
    <row r="526" spans="1:6" ht="15.75" customHeight="1" x14ac:dyDescent="0.25">
      <c r="A526" s="114"/>
      <c r="B526" s="396"/>
      <c r="C526" s="397"/>
      <c r="D526" s="398"/>
      <c r="E526" s="398"/>
      <c r="F526" s="118"/>
    </row>
    <row r="527" spans="1:6" ht="15.75" customHeight="1" x14ac:dyDescent="0.25">
      <c r="A527" s="114"/>
      <c r="B527" s="396"/>
      <c r="C527" s="397"/>
      <c r="D527" s="398"/>
      <c r="E527" s="398"/>
      <c r="F527" s="118"/>
    </row>
    <row r="528" spans="1:6" ht="15.75" customHeight="1" x14ac:dyDescent="0.25">
      <c r="A528" s="114"/>
      <c r="B528" s="396"/>
      <c r="C528" s="397"/>
      <c r="D528" s="398"/>
      <c r="E528" s="398"/>
      <c r="F528" s="118"/>
    </row>
    <row r="529" spans="1:6" ht="15.75" customHeight="1" x14ac:dyDescent="0.25">
      <c r="A529" s="114"/>
      <c r="B529" s="396"/>
      <c r="C529" s="397"/>
      <c r="D529" s="398"/>
      <c r="E529" s="398"/>
      <c r="F529" s="118"/>
    </row>
    <row r="530" spans="1:6" ht="15.75" customHeight="1" x14ac:dyDescent="0.25">
      <c r="A530" s="114"/>
      <c r="B530" s="396"/>
      <c r="C530" s="397"/>
      <c r="D530" s="398"/>
      <c r="E530" s="398"/>
      <c r="F530" s="118"/>
    </row>
    <row r="531" spans="1:6" ht="15.75" customHeight="1" x14ac:dyDescent="0.25">
      <c r="A531" s="114"/>
      <c r="B531" s="396"/>
      <c r="C531" s="397"/>
      <c r="D531" s="398"/>
      <c r="E531" s="398"/>
      <c r="F531" s="118"/>
    </row>
    <row r="532" spans="1:6" ht="15.75" customHeight="1" x14ac:dyDescent="0.25">
      <c r="A532" s="114"/>
      <c r="B532" s="396"/>
      <c r="C532" s="397"/>
      <c r="D532" s="398"/>
      <c r="E532" s="398"/>
      <c r="F532" s="118"/>
    </row>
    <row r="533" spans="1:6" ht="15.75" customHeight="1" x14ac:dyDescent="0.25">
      <c r="A533" s="114"/>
      <c r="B533" s="396"/>
      <c r="C533" s="397"/>
      <c r="D533" s="398"/>
      <c r="E533" s="398"/>
      <c r="F533" s="118"/>
    </row>
    <row r="534" spans="1:6" ht="15.75" customHeight="1" x14ac:dyDescent="0.25">
      <c r="A534" s="114"/>
      <c r="B534" s="396"/>
      <c r="C534" s="397"/>
      <c r="D534" s="398"/>
      <c r="E534" s="398"/>
      <c r="F534" s="118"/>
    </row>
    <row r="535" spans="1:6" ht="15.75" customHeight="1" x14ac:dyDescent="0.25">
      <c r="A535" s="114"/>
      <c r="B535" s="396"/>
      <c r="C535" s="397"/>
      <c r="D535" s="398"/>
      <c r="E535" s="398"/>
      <c r="F535" s="118"/>
    </row>
    <row r="536" spans="1:6" ht="15.75" customHeight="1" x14ac:dyDescent="0.25">
      <c r="A536" s="114"/>
      <c r="B536" s="396"/>
      <c r="C536" s="397"/>
      <c r="D536" s="398"/>
      <c r="E536" s="398"/>
      <c r="F536" s="118"/>
    </row>
    <row r="537" spans="1:6" ht="15.75" customHeight="1" x14ac:dyDescent="0.25">
      <c r="A537" s="114"/>
      <c r="B537" s="396"/>
      <c r="C537" s="397"/>
      <c r="D537" s="398"/>
      <c r="E537" s="398"/>
      <c r="F537" s="118"/>
    </row>
    <row r="538" spans="1:6" ht="15.75" customHeight="1" x14ac:dyDescent="0.25">
      <c r="A538" s="114"/>
      <c r="B538" s="396"/>
      <c r="C538" s="397"/>
      <c r="D538" s="398"/>
      <c r="E538" s="398"/>
      <c r="F538" s="118"/>
    </row>
    <row r="539" spans="1:6" ht="15.75" customHeight="1" x14ac:dyDescent="0.25">
      <c r="A539" s="114"/>
      <c r="B539" s="396"/>
      <c r="C539" s="397"/>
      <c r="D539" s="398"/>
      <c r="E539" s="398"/>
      <c r="F539" s="118"/>
    </row>
    <row r="540" spans="1:6" ht="15.75" customHeight="1" x14ac:dyDescent="0.25">
      <c r="A540" s="114"/>
      <c r="B540" s="396"/>
      <c r="C540" s="397"/>
      <c r="D540" s="398"/>
      <c r="E540" s="398"/>
      <c r="F540" s="118"/>
    </row>
    <row r="541" spans="1:6" ht="15.75" customHeight="1" x14ac:dyDescent="0.25">
      <c r="A541" s="114"/>
      <c r="B541" s="396"/>
      <c r="C541" s="397"/>
      <c r="D541" s="398"/>
      <c r="E541" s="398"/>
      <c r="F541" s="118"/>
    </row>
    <row r="542" spans="1:6" ht="15.75" customHeight="1" x14ac:dyDescent="0.25">
      <c r="A542" s="114"/>
      <c r="B542" s="396"/>
      <c r="C542" s="397"/>
      <c r="D542" s="398"/>
      <c r="E542" s="398"/>
      <c r="F542" s="118"/>
    </row>
    <row r="543" spans="1:6" ht="15.75" customHeight="1" x14ac:dyDescent="0.25">
      <c r="A543" s="114"/>
      <c r="B543" s="396"/>
      <c r="C543" s="397"/>
      <c r="D543" s="398"/>
      <c r="E543" s="398"/>
      <c r="F543" s="118"/>
    </row>
    <row r="544" spans="1:6" ht="15.75" customHeight="1" x14ac:dyDescent="0.25">
      <c r="A544" s="114"/>
      <c r="B544" s="396"/>
      <c r="C544" s="397"/>
      <c r="D544" s="398"/>
      <c r="E544" s="398"/>
      <c r="F544" s="118"/>
    </row>
    <row r="545" spans="1:6" ht="15.75" customHeight="1" x14ac:dyDescent="0.25">
      <c r="A545" s="114"/>
      <c r="B545" s="396"/>
      <c r="C545" s="397"/>
      <c r="D545" s="398"/>
      <c r="E545" s="398"/>
      <c r="F545" s="118"/>
    </row>
    <row r="546" spans="1:6" ht="15.75" customHeight="1" x14ac:dyDescent="0.25">
      <c r="A546" s="114"/>
      <c r="B546" s="396"/>
      <c r="C546" s="397"/>
      <c r="D546" s="398"/>
      <c r="E546" s="398"/>
      <c r="F546" s="118"/>
    </row>
    <row r="547" spans="1:6" ht="15.75" customHeight="1" x14ac:dyDescent="0.25">
      <c r="A547" s="114"/>
      <c r="B547" s="396"/>
      <c r="C547" s="397"/>
      <c r="D547" s="398"/>
      <c r="E547" s="398"/>
      <c r="F547" s="118"/>
    </row>
    <row r="548" spans="1:6" ht="15.75" customHeight="1" x14ac:dyDescent="0.25">
      <c r="A548" s="114"/>
      <c r="B548" s="396"/>
      <c r="C548" s="397"/>
      <c r="D548" s="398"/>
      <c r="E548" s="398"/>
      <c r="F548" s="118"/>
    </row>
    <row r="549" spans="1:6" ht="15.75" customHeight="1" x14ac:dyDescent="0.25">
      <c r="A549" s="114"/>
      <c r="B549" s="396"/>
      <c r="C549" s="397"/>
      <c r="D549" s="398"/>
      <c r="E549" s="398"/>
      <c r="F549" s="118"/>
    </row>
    <row r="550" spans="1:6" ht="15.75" customHeight="1" x14ac:dyDescent="0.25">
      <c r="A550" s="114"/>
      <c r="B550" s="396"/>
      <c r="C550" s="397"/>
      <c r="D550" s="398"/>
      <c r="E550" s="398"/>
      <c r="F550" s="118"/>
    </row>
    <row r="551" spans="1:6" ht="15.75" customHeight="1" x14ac:dyDescent="0.25">
      <c r="A551" s="114"/>
      <c r="B551" s="396"/>
      <c r="C551" s="397"/>
      <c r="D551" s="398"/>
      <c r="E551" s="398"/>
      <c r="F551" s="118"/>
    </row>
    <row r="552" spans="1:6" ht="15.75" customHeight="1" x14ac:dyDescent="0.25">
      <c r="A552" s="114"/>
      <c r="B552" s="396"/>
      <c r="C552" s="397"/>
      <c r="D552" s="398"/>
      <c r="E552" s="398"/>
      <c r="F552" s="118"/>
    </row>
    <row r="553" spans="1:6" ht="15.75" customHeight="1" x14ac:dyDescent="0.25">
      <c r="A553" s="114"/>
      <c r="B553" s="396"/>
      <c r="C553" s="397"/>
      <c r="D553" s="398"/>
      <c r="E553" s="398"/>
      <c r="F553" s="118"/>
    </row>
    <row r="554" spans="1:6" ht="15.75" customHeight="1" x14ac:dyDescent="0.25">
      <c r="A554" s="114"/>
      <c r="B554" s="396"/>
      <c r="C554" s="397"/>
      <c r="D554" s="398"/>
      <c r="E554" s="398"/>
      <c r="F554" s="118"/>
    </row>
    <row r="555" spans="1:6" ht="15.75" customHeight="1" x14ac:dyDescent="0.25">
      <c r="A555" s="114"/>
      <c r="B555" s="396"/>
      <c r="C555" s="397"/>
      <c r="D555" s="398"/>
      <c r="E555" s="398"/>
      <c r="F555" s="118"/>
    </row>
    <row r="556" spans="1:6" ht="15.75" customHeight="1" x14ac:dyDescent="0.25">
      <c r="A556" s="114"/>
      <c r="B556" s="396"/>
      <c r="C556" s="397"/>
      <c r="D556" s="398"/>
      <c r="E556" s="398"/>
      <c r="F556" s="118"/>
    </row>
    <row r="557" spans="1:6" ht="15.75" customHeight="1" x14ac:dyDescent="0.25">
      <c r="A557" s="114"/>
      <c r="B557" s="396"/>
      <c r="C557" s="397"/>
      <c r="D557" s="398"/>
      <c r="E557" s="398"/>
      <c r="F557" s="118"/>
    </row>
    <row r="558" spans="1:6" ht="15.75" customHeight="1" x14ac:dyDescent="0.25">
      <c r="A558" s="114"/>
      <c r="B558" s="396"/>
      <c r="C558" s="397"/>
      <c r="D558" s="398"/>
      <c r="E558" s="398"/>
      <c r="F558" s="118"/>
    </row>
    <row r="559" spans="1:6" ht="15.75" customHeight="1" x14ac:dyDescent="0.25">
      <c r="A559" s="114"/>
      <c r="B559" s="396"/>
      <c r="C559" s="397"/>
      <c r="D559" s="398"/>
      <c r="E559" s="398"/>
      <c r="F559" s="118"/>
    </row>
    <row r="560" spans="1:6" ht="15.75" customHeight="1" x14ac:dyDescent="0.25">
      <c r="A560" s="114"/>
      <c r="B560" s="396"/>
      <c r="C560" s="397"/>
      <c r="D560" s="398"/>
      <c r="E560" s="398"/>
      <c r="F560" s="118"/>
    </row>
    <row r="561" spans="1:6" ht="15.75" customHeight="1" x14ac:dyDescent="0.25">
      <c r="A561" s="114"/>
      <c r="B561" s="396"/>
      <c r="C561" s="397"/>
      <c r="D561" s="398"/>
      <c r="E561" s="398"/>
      <c r="F561" s="118"/>
    </row>
    <row r="562" spans="1:6" ht="15.75" customHeight="1" x14ac:dyDescent="0.25">
      <c r="A562" s="114"/>
      <c r="B562" s="396"/>
      <c r="C562" s="397"/>
      <c r="D562" s="398"/>
      <c r="E562" s="398"/>
      <c r="F562" s="118"/>
    </row>
    <row r="563" spans="1:6" ht="15.75" customHeight="1" x14ac:dyDescent="0.25">
      <c r="A563" s="114"/>
      <c r="B563" s="396"/>
      <c r="C563" s="397"/>
      <c r="D563" s="398"/>
      <c r="E563" s="398"/>
      <c r="F563" s="118"/>
    </row>
    <row r="564" spans="1:6" ht="15.75" customHeight="1" x14ac:dyDescent="0.25">
      <c r="A564" s="114"/>
      <c r="B564" s="396"/>
      <c r="C564" s="397"/>
      <c r="D564" s="398"/>
      <c r="E564" s="398"/>
      <c r="F564" s="118"/>
    </row>
    <row r="565" spans="1:6" ht="15.75" customHeight="1" x14ac:dyDescent="0.25">
      <c r="A565" s="114"/>
      <c r="B565" s="396"/>
      <c r="C565" s="397"/>
      <c r="D565" s="398"/>
      <c r="E565" s="398"/>
      <c r="F565" s="118"/>
    </row>
    <row r="566" spans="1:6" ht="15.75" customHeight="1" x14ac:dyDescent="0.25">
      <c r="A566" s="114"/>
      <c r="B566" s="396"/>
      <c r="C566" s="397"/>
      <c r="D566" s="398"/>
      <c r="E566" s="398"/>
      <c r="F566" s="118"/>
    </row>
    <row r="567" spans="1:6" ht="15.75" customHeight="1" x14ac:dyDescent="0.25">
      <c r="A567" s="114"/>
      <c r="B567" s="396"/>
      <c r="C567" s="397"/>
      <c r="D567" s="398"/>
      <c r="E567" s="398"/>
      <c r="F567" s="118"/>
    </row>
    <row r="568" spans="1:6" ht="15.75" customHeight="1" x14ac:dyDescent="0.25">
      <c r="A568" s="114"/>
      <c r="B568" s="396"/>
      <c r="C568" s="397"/>
      <c r="D568" s="398"/>
      <c r="E568" s="398"/>
      <c r="F568" s="118"/>
    </row>
    <row r="569" spans="1:6" ht="15.75" customHeight="1" x14ac:dyDescent="0.25">
      <c r="A569" s="114"/>
      <c r="B569" s="396"/>
      <c r="C569" s="397"/>
      <c r="D569" s="398"/>
      <c r="E569" s="398"/>
      <c r="F569" s="118"/>
    </row>
    <row r="570" spans="1:6" ht="15.75" customHeight="1" x14ac:dyDescent="0.25">
      <c r="A570" s="114"/>
      <c r="B570" s="396"/>
      <c r="C570" s="397"/>
      <c r="D570" s="398"/>
      <c r="E570" s="398"/>
      <c r="F570" s="118"/>
    </row>
    <row r="571" spans="1:6" ht="15.75" customHeight="1" x14ac:dyDescent="0.25">
      <c r="A571" s="114"/>
      <c r="B571" s="396"/>
      <c r="C571" s="397"/>
      <c r="D571" s="398"/>
      <c r="E571" s="398"/>
      <c r="F571" s="118"/>
    </row>
    <row r="572" spans="1:6" ht="15.75" customHeight="1" x14ac:dyDescent="0.25">
      <c r="A572" s="114"/>
      <c r="B572" s="396"/>
      <c r="C572" s="397"/>
      <c r="D572" s="398"/>
      <c r="E572" s="398"/>
      <c r="F572" s="118"/>
    </row>
    <row r="573" spans="1:6" ht="15.75" customHeight="1" x14ac:dyDescent="0.25">
      <c r="A573" s="114"/>
      <c r="B573" s="396"/>
      <c r="C573" s="397"/>
      <c r="D573" s="398"/>
      <c r="E573" s="398"/>
      <c r="F573" s="118"/>
    </row>
    <row r="574" spans="1:6" ht="15.75" customHeight="1" x14ac:dyDescent="0.25">
      <c r="A574" s="114"/>
      <c r="B574" s="396"/>
      <c r="C574" s="397"/>
      <c r="D574" s="398"/>
      <c r="E574" s="398"/>
      <c r="F574" s="118"/>
    </row>
    <row r="575" spans="1:6" ht="15.75" customHeight="1" x14ac:dyDescent="0.25">
      <c r="A575" s="114"/>
      <c r="B575" s="396"/>
      <c r="C575" s="397"/>
      <c r="D575" s="398"/>
      <c r="E575" s="398"/>
      <c r="F575" s="118"/>
    </row>
    <row r="576" spans="1:6" ht="15.75" customHeight="1" x14ac:dyDescent="0.25">
      <c r="A576" s="114"/>
      <c r="B576" s="396"/>
      <c r="C576" s="397"/>
      <c r="D576" s="398"/>
      <c r="E576" s="398"/>
      <c r="F576" s="118"/>
    </row>
    <row r="577" spans="1:6" ht="15.75" customHeight="1" x14ac:dyDescent="0.25">
      <c r="A577" s="114"/>
      <c r="B577" s="396"/>
      <c r="C577" s="397"/>
      <c r="D577" s="398"/>
      <c r="E577" s="398"/>
      <c r="F577" s="118"/>
    </row>
    <row r="578" spans="1:6" ht="15.75" customHeight="1" x14ac:dyDescent="0.25">
      <c r="A578" s="114"/>
      <c r="B578" s="396"/>
      <c r="C578" s="397"/>
      <c r="D578" s="398"/>
      <c r="E578" s="398"/>
      <c r="F578" s="118"/>
    </row>
    <row r="579" spans="1:6" ht="15.75" customHeight="1" x14ac:dyDescent="0.25">
      <c r="A579" s="114"/>
      <c r="B579" s="396"/>
      <c r="C579" s="397"/>
      <c r="D579" s="398"/>
      <c r="E579" s="398"/>
      <c r="F579" s="118"/>
    </row>
    <row r="580" spans="1:6" ht="15.75" customHeight="1" x14ac:dyDescent="0.25">
      <c r="A580" s="114"/>
      <c r="B580" s="396"/>
      <c r="C580" s="397"/>
      <c r="D580" s="398"/>
      <c r="E580" s="398"/>
      <c r="F580" s="118"/>
    </row>
    <row r="581" spans="1:6" ht="15.75" customHeight="1" x14ac:dyDescent="0.25">
      <c r="A581" s="114"/>
      <c r="B581" s="396"/>
      <c r="C581" s="397"/>
      <c r="D581" s="398"/>
      <c r="E581" s="398"/>
      <c r="F581" s="118"/>
    </row>
    <row r="582" spans="1:6" ht="15.75" customHeight="1" x14ac:dyDescent="0.25">
      <c r="A582" s="114"/>
      <c r="B582" s="396"/>
      <c r="C582" s="397"/>
      <c r="D582" s="398"/>
      <c r="E582" s="398"/>
      <c r="F582" s="118"/>
    </row>
    <row r="583" spans="1:6" ht="15.75" customHeight="1" x14ac:dyDescent="0.25">
      <c r="A583" s="114"/>
      <c r="B583" s="396"/>
      <c r="C583" s="397"/>
      <c r="D583" s="398"/>
      <c r="E583" s="398"/>
      <c r="F583" s="118"/>
    </row>
    <row r="584" spans="1:6" ht="15.75" customHeight="1" x14ac:dyDescent="0.25">
      <c r="A584" s="114"/>
      <c r="B584" s="396"/>
      <c r="C584" s="397"/>
      <c r="D584" s="398"/>
      <c r="E584" s="398"/>
      <c r="F584" s="118"/>
    </row>
    <row r="585" spans="1:6" ht="15.75" customHeight="1" x14ac:dyDescent="0.25">
      <c r="A585" s="114"/>
      <c r="B585" s="396"/>
      <c r="C585" s="397"/>
      <c r="D585" s="398"/>
      <c r="E585" s="398"/>
      <c r="F585" s="118"/>
    </row>
    <row r="586" spans="1:6" ht="15.75" customHeight="1" x14ac:dyDescent="0.25">
      <c r="A586" s="114"/>
      <c r="B586" s="396"/>
      <c r="C586" s="397"/>
      <c r="D586" s="398"/>
      <c r="E586" s="398"/>
      <c r="F586" s="118"/>
    </row>
    <row r="587" spans="1:6" ht="15.75" customHeight="1" x14ac:dyDescent="0.25">
      <c r="A587" s="114"/>
      <c r="B587" s="396"/>
      <c r="C587" s="397"/>
      <c r="D587" s="398"/>
      <c r="E587" s="398"/>
      <c r="F587" s="118"/>
    </row>
    <row r="588" spans="1:6" ht="15.75" customHeight="1" x14ac:dyDescent="0.25">
      <c r="A588" s="114"/>
      <c r="B588" s="396"/>
      <c r="C588" s="397"/>
      <c r="D588" s="398"/>
      <c r="E588" s="398"/>
      <c r="F588" s="118"/>
    </row>
    <row r="589" spans="1:6" ht="15.75" customHeight="1" x14ac:dyDescent="0.25">
      <c r="A589" s="114"/>
      <c r="B589" s="396"/>
      <c r="C589" s="397"/>
      <c r="D589" s="398"/>
      <c r="E589" s="398"/>
      <c r="F589" s="118"/>
    </row>
    <row r="590" spans="1:6" ht="15.75" customHeight="1" x14ac:dyDescent="0.25">
      <c r="A590" s="114"/>
      <c r="B590" s="396"/>
      <c r="C590" s="397"/>
      <c r="D590" s="398"/>
      <c r="E590" s="398"/>
      <c r="F590" s="118"/>
    </row>
    <row r="591" spans="1:6" ht="15.75" customHeight="1" x14ac:dyDescent="0.25">
      <c r="A591" s="114"/>
      <c r="B591" s="396"/>
      <c r="C591" s="397"/>
      <c r="D591" s="398"/>
      <c r="E591" s="398"/>
      <c r="F591" s="118"/>
    </row>
    <row r="592" spans="1:6" ht="15.75" customHeight="1" x14ac:dyDescent="0.25">
      <c r="A592" s="114"/>
      <c r="B592" s="396"/>
      <c r="C592" s="397"/>
      <c r="D592" s="398"/>
      <c r="E592" s="398"/>
      <c r="F592" s="118"/>
    </row>
    <row r="593" spans="1:6" ht="15.75" customHeight="1" x14ac:dyDescent="0.25">
      <c r="A593" s="114"/>
      <c r="B593" s="396"/>
      <c r="C593" s="397"/>
      <c r="D593" s="398"/>
      <c r="E593" s="398"/>
      <c r="F593" s="118"/>
    </row>
    <row r="594" spans="1:6" ht="15.75" customHeight="1" x14ac:dyDescent="0.25">
      <c r="A594" s="114"/>
      <c r="B594" s="396"/>
      <c r="C594" s="397"/>
      <c r="D594" s="398"/>
      <c r="E594" s="398"/>
      <c r="F594" s="118"/>
    </row>
    <row r="595" spans="1:6" ht="15.75" customHeight="1" x14ac:dyDescent="0.25">
      <c r="A595" s="114"/>
      <c r="B595" s="396"/>
      <c r="C595" s="397"/>
      <c r="D595" s="398"/>
      <c r="E595" s="398"/>
      <c r="F595" s="118"/>
    </row>
    <row r="596" spans="1:6" ht="15.75" customHeight="1" x14ac:dyDescent="0.25">
      <c r="A596" s="114"/>
      <c r="B596" s="396"/>
      <c r="C596" s="397"/>
      <c r="D596" s="398"/>
      <c r="E596" s="398"/>
      <c r="F596" s="118"/>
    </row>
    <row r="597" spans="1:6" ht="15.75" customHeight="1" x14ac:dyDescent="0.25">
      <c r="A597" s="114"/>
      <c r="B597" s="396"/>
      <c r="C597" s="397"/>
      <c r="D597" s="398"/>
      <c r="E597" s="398"/>
      <c r="F597" s="118"/>
    </row>
    <row r="598" spans="1:6" ht="15.75" customHeight="1" x14ac:dyDescent="0.25">
      <c r="A598" s="114"/>
      <c r="B598" s="396"/>
      <c r="C598" s="397"/>
      <c r="D598" s="398"/>
      <c r="E598" s="398"/>
      <c r="F598" s="118"/>
    </row>
    <row r="599" spans="1:6" ht="15.75" customHeight="1" x14ac:dyDescent="0.25">
      <c r="A599" s="114"/>
      <c r="B599" s="396"/>
      <c r="C599" s="397"/>
      <c r="D599" s="398"/>
      <c r="E599" s="398"/>
      <c r="F599" s="118"/>
    </row>
    <row r="600" spans="1:6" ht="15.75" customHeight="1" x14ac:dyDescent="0.25">
      <c r="A600" s="114"/>
      <c r="B600" s="396"/>
      <c r="C600" s="397"/>
      <c r="D600" s="398"/>
      <c r="E600" s="398"/>
      <c r="F600" s="118"/>
    </row>
    <row r="601" spans="1:6" ht="15.75" customHeight="1" x14ac:dyDescent="0.25">
      <c r="A601" s="114"/>
      <c r="B601" s="396"/>
      <c r="C601" s="397"/>
      <c r="D601" s="398"/>
      <c r="E601" s="398"/>
      <c r="F601" s="118"/>
    </row>
    <row r="602" spans="1:6" ht="15.75" customHeight="1" x14ac:dyDescent="0.25">
      <c r="A602" s="114"/>
      <c r="B602" s="396"/>
      <c r="C602" s="397"/>
      <c r="D602" s="398"/>
      <c r="E602" s="398"/>
      <c r="F602" s="118"/>
    </row>
    <row r="603" spans="1:6" ht="15.75" customHeight="1" x14ac:dyDescent="0.25">
      <c r="A603" s="114"/>
      <c r="B603" s="396"/>
      <c r="C603" s="397"/>
      <c r="D603" s="398"/>
      <c r="E603" s="398"/>
      <c r="F603" s="118"/>
    </row>
    <row r="604" spans="1:6" ht="15.75" customHeight="1" x14ac:dyDescent="0.25">
      <c r="A604" s="114"/>
      <c r="B604" s="396"/>
      <c r="C604" s="397"/>
      <c r="D604" s="398"/>
      <c r="E604" s="398"/>
      <c r="F604" s="118"/>
    </row>
    <row r="605" spans="1:6" ht="15.75" customHeight="1" x14ac:dyDescent="0.25">
      <c r="A605" s="114"/>
      <c r="B605" s="396"/>
      <c r="C605" s="397"/>
      <c r="D605" s="398"/>
      <c r="E605" s="398"/>
      <c r="F605" s="118"/>
    </row>
    <row r="606" spans="1:6" ht="15.75" customHeight="1" x14ac:dyDescent="0.25">
      <c r="A606" s="114"/>
      <c r="B606" s="396"/>
      <c r="C606" s="397"/>
      <c r="D606" s="398"/>
      <c r="E606" s="398"/>
      <c r="F606" s="118"/>
    </row>
    <row r="607" spans="1:6" ht="15.75" customHeight="1" x14ac:dyDescent="0.25">
      <c r="A607" s="114"/>
      <c r="B607" s="396"/>
      <c r="C607" s="397"/>
      <c r="D607" s="398"/>
      <c r="E607" s="398"/>
      <c r="F607" s="118"/>
    </row>
    <row r="608" spans="1:6" ht="15.75" customHeight="1" x14ac:dyDescent="0.25">
      <c r="A608" s="114"/>
      <c r="B608" s="396"/>
      <c r="C608" s="397"/>
      <c r="D608" s="398"/>
      <c r="E608" s="398"/>
      <c r="F608" s="118"/>
    </row>
    <row r="609" spans="1:6" ht="15.75" customHeight="1" x14ac:dyDescent="0.25">
      <c r="A609" s="114"/>
      <c r="B609" s="396"/>
      <c r="C609" s="397"/>
      <c r="D609" s="398"/>
      <c r="E609" s="398"/>
      <c r="F609" s="118"/>
    </row>
    <row r="610" spans="1:6" ht="15.75" customHeight="1" x14ac:dyDescent="0.25">
      <c r="A610" s="114"/>
      <c r="B610" s="396"/>
      <c r="C610" s="397"/>
      <c r="D610" s="398"/>
      <c r="E610" s="398"/>
      <c r="F610" s="118"/>
    </row>
    <row r="611" spans="1:6" ht="15.75" customHeight="1" x14ac:dyDescent="0.25">
      <c r="A611" s="114"/>
      <c r="B611" s="396"/>
      <c r="C611" s="397"/>
      <c r="D611" s="398"/>
      <c r="E611" s="398"/>
      <c r="F611" s="118"/>
    </row>
    <row r="612" spans="1:6" ht="15.75" customHeight="1" x14ac:dyDescent="0.25">
      <c r="A612" s="114"/>
      <c r="B612" s="396"/>
      <c r="C612" s="397"/>
      <c r="D612" s="398"/>
      <c r="E612" s="398"/>
      <c r="F612" s="118"/>
    </row>
    <row r="613" spans="1:6" ht="15.75" customHeight="1" x14ac:dyDescent="0.25">
      <c r="A613" s="114"/>
      <c r="B613" s="396"/>
      <c r="C613" s="397"/>
      <c r="D613" s="398"/>
      <c r="E613" s="398"/>
      <c r="F613" s="118"/>
    </row>
    <row r="614" spans="1:6" ht="15.75" customHeight="1" x14ac:dyDescent="0.25">
      <c r="A614" s="114"/>
      <c r="B614" s="396"/>
      <c r="C614" s="397"/>
      <c r="D614" s="398"/>
      <c r="E614" s="398"/>
      <c r="F614" s="118"/>
    </row>
    <row r="615" spans="1:6" ht="15.75" customHeight="1" x14ac:dyDescent="0.25">
      <c r="A615" s="114"/>
      <c r="B615" s="396"/>
      <c r="C615" s="397"/>
      <c r="D615" s="398"/>
      <c r="E615" s="398"/>
      <c r="F615" s="118"/>
    </row>
    <row r="616" spans="1:6" ht="15.75" customHeight="1" x14ac:dyDescent="0.25">
      <c r="A616" s="114"/>
      <c r="B616" s="396"/>
      <c r="C616" s="397"/>
      <c r="D616" s="398"/>
      <c r="E616" s="398"/>
      <c r="F616" s="118"/>
    </row>
    <row r="617" spans="1:6" ht="15.75" customHeight="1" x14ac:dyDescent="0.25">
      <c r="A617" s="114"/>
      <c r="B617" s="396"/>
      <c r="C617" s="397"/>
      <c r="D617" s="398"/>
      <c r="E617" s="398"/>
      <c r="F617" s="118"/>
    </row>
    <row r="618" spans="1:6" ht="15.75" customHeight="1" x14ac:dyDescent="0.25">
      <c r="A618" s="114"/>
      <c r="B618" s="396"/>
      <c r="C618" s="397"/>
      <c r="D618" s="398"/>
      <c r="E618" s="398"/>
      <c r="F618" s="118"/>
    </row>
    <row r="619" spans="1:6" ht="15.75" customHeight="1" x14ac:dyDescent="0.25">
      <c r="A619" s="114"/>
      <c r="B619" s="396"/>
      <c r="C619" s="397"/>
      <c r="D619" s="398"/>
      <c r="E619" s="398"/>
      <c r="F619" s="118"/>
    </row>
    <row r="620" spans="1:6" ht="15.75" customHeight="1" x14ac:dyDescent="0.25">
      <c r="A620" s="114"/>
      <c r="B620" s="396"/>
      <c r="C620" s="397"/>
      <c r="D620" s="398"/>
      <c r="E620" s="398"/>
      <c r="F620" s="118"/>
    </row>
    <row r="621" spans="1:6" ht="15.75" customHeight="1" x14ac:dyDescent="0.25">
      <c r="A621" s="114"/>
      <c r="B621" s="396"/>
      <c r="C621" s="397"/>
      <c r="D621" s="398"/>
      <c r="E621" s="398"/>
      <c r="F621" s="118"/>
    </row>
    <row r="622" spans="1:6" ht="15.75" customHeight="1" x14ac:dyDescent="0.25">
      <c r="A622" s="114"/>
      <c r="B622" s="396"/>
      <c r="C622" s="397"/>
      <c r="D622" s="398"/>
      <c r="E622" s="398"/>
      <c r="F622" s="118"/>
    </row>
    <row r="623" spans="1:6" ht="15.75" customHeight="1" x14ac:dyDescent="0.25">
      <c r="A623" s="114"/>
      <c r="B623" s="396"/>
      <c r="C623" s="397"/>
      <c r="D623" s="398"/>
      <c r="E623" s="398"/>
      <c r="F623" s="118"/>
    </row>
    <row r="624" spans="1:6" ht="15.75" customHeight="1" x14ac:dyDescent="0.25">
      <c r="A624" s="114"/>
      <c r="B624" s="396"/>
      <c r="C624" s="397"/>
      <c r="D624" s="398"/>
      <c r="E624" s="398"/>
      <c r="F624" s="118"/>
    </row>
    <row r="625" spans="1:6" ht="15.75" customHeight="1" x14ac:dyDescent="0.25">
      <c r="A625" s="114"/>
      <c r="B625" s="396"/>
      <c r="C625" s="397"/>
      <c r="D625" s="398"/>
      <c r="E625" s="398"/>
      <c r="F625" s="118"/>
    </row>
    <row r="626" spans="1:6" ht="15.75" customHeight="1" x14ac:dyDescent="0.25">
      <c r="A626" s="114"/>
      <c r="B626" s="396"/>
      <c r="C626" s="397"/>
      <c r="D626" s="398"/>
      <c r="E626" s="398"/>
      <c r="F626" s="118"/>
    </row>
    <row r="627" spans="1:6" ht="15.75" customHeight="1" x14ac:dyDescent="0.25">
      <c r="A627" s="114"/>
      <c r="B627" s="396"/>
      <c r="C627" s="397"/>
      <c r="D627" s="398"/>
      <c r="E627" s="398"/>
      <c r="F627" s="118"/>
    </row>
    <row r="628" spans="1:6" ht="15.75" customHeight="1" x14ac:dyDescent="0.25">
      <c r="A628" s="114"/>
      <c r="B628" s="396"/>
      <c r="C628" s="397"/>
      <c r="D628" s="398"/>
      <c r="E628" s="398"/>
      <c r="F628" s="118"/>
    </row>
    <row r="629" spans="1:6" ht="15.75" customHeight="1" x14ac:dyDescent="0.25">
      <c r="A629" s="114"/>
      <c r="B629" s="396"/>
      <c r="C629" s="397"/>
      <c r="D629" s="398"/>
      <c r="E629" s="398"/>
      <c r="F629" s="118"/>
    </row>
    <row r="630" spans="1:6" ht="15.75" customHeight="1" x14ac:dyDescent="0.25">
      <c r="A630" s="114"/>
      <c r="B630" s="396"/>
      <c r="C630" s="397"/>
      <c r="D630" s="398"/>
      <c r="E630" s="398"/>
      <c r="F630" s="118"/>
    </row>
    <row r="631" spans="1:6" ht="15.75" customHeight="1" x14ac:dyDescent="0.25">
      <c r="A631" s="114"/>
      <c r="B631" s="396"/>
      <c r="C631" s="397"/>
      <c r="D631" s="398"/>
      <c r="E631" s="398"/>
      <c r="F631" s="118"/>
    </row>
    <row r="632" spans="1:6" ht="15.75" customHeight="1" x14ac:dyDescent="0.25">
      <c r="A632" s="114"/>
      <c r="B632" s="396"/>
      <c r="C632" s="397"/>
      <c r="D632" s="398"/>
      <c r="E632" s="398"/>
      <c r="F632" s="118"/>
    </row>
    <row r="633" spans="1:6" ht="15.75" customHeight="1" x14ac:dyDescent="0.25">
      <c r="A633" s="114"/>
      <c r="B633" s="396"/>
      <c r="C633" s="397"/>
      <c r="D633" s="398"/>
      <c r="E633" s="398"/>
      <c r="F633" s="118"/>
    </row>
    <row r="634" spans="1:6" ht="15.75" customHeight="1" x14ac:dyDescent="0.25">
      <c r="A634" s="114"/>
      <c r="B634" s="396"/>
      <c r="C634" s="397"/>
      <c r="D634" s="398"/>
      <c r="E634" s="398"/>
      <c r="F634" s="118"/>
    </row>
    <row r="635" spans="1:6" ht="15.75" customHeight="1" x14ac:dyDescent="0.25">
      <c r="A635" s="114"/>
      <c r="B635" s="396"/>
      <c r="C635" s="397"/>
      <c r="D635" s="398"/>
      <c r="E635" s="398"/>
      <c r="F635" s="118"/>
    </row>
    <row r="636" spans="1:6" ht="15.75" customHeight="1" x14ac:dyDescent="0.25">
      <c r="A636" s="114"/>
      <c r="B636" s="396"/>
      <c r="C636" s="397"/>
      <c r="D636" s="398"/>
      <c r="E636" s="398"/>
      <c r="F636" s="118"/>
    </row>
    <row r="637" spans="1:6" ht="15.75" customHeight="1" x14ac:dyDescent="0.25">
      <c r="A637" s="114"/>
      <c r="B637" s="396"/>
      <c r="C637" s="397"/>
      <c r="D637" s="398"/>
      <c r="E637" s="398"/>
      <c r="F637" s="118"/>
    </row>
    <row r="638" spans="1:6" ht="15.75" customHeight="1" x14ac:dyDescent="0.25">
      <c r="A638" s="114"/>
      <c r="B638" s="396"/>
      <c r="C638" s="397"/>
      <c r="D638" s="398"/>
      <c r="E638" s="398"/>
      <c r="F638" s="118"/>
    </row>
    <row r="639" spans="1:6" ht="15.75" customHeight="1" x14ac:dyDescent="0.25">
      <c r="A639" s="114"/>
      <c r="B639" s="396"/>
      <c r="C639" s="397"/>
      <c r="D639" s="398"/>
      <c r="E639" s="398"/>
      <c r="F639" s="118"/>
    </row>
    <row r="640" spans="1:6" ht="15.75" customHeight="1" x14ac:dyDescent="0.25">
      <c r="A640" s="114"/>
      <c r="B640" s="396"/>
      <c r="C640" s="397"/>
      <c r="D640" s="398"/>
      <c r="E640" s="398"/>
      <c r="F640" s="118"/>
    </row>
    <row r="641" spans="1:6" ht="15.75" customHeight="1" x14ac:dyDescent="0.25">
      <c r="A641" s="114"/>
      <c r="B641" s="396"/>
      <c r="C641" s="397"/>
      <c r="D641" s="398"/>
      <c r="E641" s="398"/>
      <c r="F641" s="118"/>
    </row>
    <row r="642" spans="1:6" ht="15.75" customHeight="1" x14ac:dyDescent="0.25">
      <c r="A642" s="114"/>
      <c r="B642" s="396"/>
      <c r="C642" s="397"/>
      <c r="D642" s="398"/>
      <c r="E642" s="398"/>
      <c r="F642" s="118"/>
    </row>
    <row r="643" spans="1:6" ht="15.75" customHeight="1" x14ac:dyDescent="0.25">
      <c r="A643" s="114"/>
      <c r="B643" s="396"/>
      <c r="C643" s="397"/>
      <c r="D643" s="398"/>
      <c r="E643" s="398"/>
      <c r="F643" s="118"/>
    </row>
    <row r="644" spans="1:6" ht="15.75" customHeight="1" x14ac:dyDescent="0.25">
      <c r="A644" s="114"/>
      <c r="B644" s="396"/>
      <c r="C644" s="397"/>
      <c r="D644" s="398"/>
      <c r="E644" s="398"/>
      <c r="F644" s="118"/>
    </row>
    <row r="645" spans="1:6" ht="15.75" customHeight="1" x14ac:dyDescent="0.25">
      <c r="A645" s="114"/>
      <c r="B645" s="396"/>
      <c r="C645" s="397"/>
      <c r="D645" s="398"/>
      <c r="E645" s="398"/>
      <c r="F645" s="118"/>
    </row>
    <row r="646" spans="1:6" ht="15.75" customHeight="1" x14ac:dyDescent="0.25">
      <c r="A646" s="114"/>
      <c r="B646" s="396"/>
      <c r="C646" s="397"/>
      <c r="D646" s="398"/>
      <c r="E646" s="398"/>
      <c r="F646" s="118"/>
    </row>
    <row r="647" spans="1:6" ht="15.75" customHeight="1" x14ac:dyDescent="0.25">
      <c r="A647" s="114"/>
      <c r="B647" s="396"/>
      <c r="C647" s="397"/>
      <c r="D647" s="398"/>
      <c r="E647" s="398"/>
      <c r="F647" s="118"/>
    </row>
    <row r="648" spans="1:6" ht="15.75" customHeight="1" x14ac:dyDescent="0.25">
      <c r="A648" s="114"/>
      <c r="B648" s="396"/>
      <c r="C648" s="397"/>
      <c r="D648" s="398"/>
      <c r="E648" s="398"/>
      <c r="F648" s="118"/>
    </row>
    <row r="649" spans="1:6" ht="15.75" customHeight="1" x14ac:dyDescent="0.25">
      <c r="A649" s="114"/>
      <c r="B649" s="396"/>
      <c r="C649" s="397"/>
      <c r="D649" s="398"/>
      <c r="E649" s="398"/>
      <c r="F649" s="118"/>
    </row>
    <row r="650" spans="1:6" ht="15.75" customHeight="1" x14ac:dyDescent="0.25">
      <c r="A650" s="114"/>
      <c r="B650" s="396"/>
      <c r="C650" s="397"/>
      <c r="D650" s="398"/>
      <c r="E650" s="398"/>
      <c r="F650" s="118"/>
    </row>
    <row r="651" spans="1:6" ht="15.75" customHeight="1" x14ac:dyDescent="0.25">
      <c r="A651" s="114"/>
      <c r="B651" s="396"/>
      <c r="C651" s="397"/>
      <c r="D651" s="398"/>
      <c r="E651" s="398"/>
      <c r="F651" s="118"/>
    </row>
    <row r="652" spans="1:6" ht="15.75" customHeight="1" x14ac:dyDescent="0.25">
      <c r="A652" s="114"/>
      <c r="B652" s="396"/>
      <c r="C652" s="397"/>
      <c r="D652" s="398"/>
      <c r="E652" s="398"/>
      <c r="F652" s="118"/>
    </row>
    <row r="653" spans="1:6" ht="15.75" customHeight="1" x14ac:dyDescent="0.25">
      <c r="A653" s="114"/>
      <c r="B653" s="396"/>
      <c r="C653" s="397"/>
      <c r="D653" s="398"/>
      <c r="E653" s="398"/>
      <c r="F653" s="118"/>
    </row>
    <row r="654" spans="1:6" ht="15.75" customHeight="1" x14ac:dyDescent="0.25">
      <c r="A654" s="114"/>
      <c r="B654" s="396"/>
      <c r="C654" s="397"/>
      <c r="D654" s="398"/>
      <c r="E654" s="398"/>
      <c r="F654" s="118"/>
    </row>
    <row r="655" spans="1:6" ht="15.75" customHeight="1" x14ac:dyDescent="0.25">
      <c r="A655" s="114"/>
      <c r="B655" s="396"/>
      <c r="C655" s="397"/>
      <c r="D655" s="398"/>
      <c r="E655" s="398"/>
      <c r="F655" s="118"/>
    </row>
    <row r="656" spans="1:6" ht="15.75" customHeight="1" x14ac:dyDescent="0.25">
      <c r="A656" s="114"/>
      <c r="B656" s="396"/>
      <c r="C656" s="397"/>
      <c r="D656" s="398"/>
      <c r="E656" s="398"/>
      <c r="F656" s="118"/>
    </row>
    <row r="657" spans="1:6" ht="15.75" customHeight="1" x14ac:dyDescent="0.25">
      <c r="A657" s="114"/>
      <c r="B657" s="396"/>
      <c r="C657" s="397"/>
      <c r="D657" s="398"/>
      <c r="E657" s="398"/>
      <c r="F657" s="118"/>
    </row>
    <row r="658" spans="1:6" ht="15.75" customHeight="1" x14ac:dyDescent="0.25">
      <c r="A658" s="114"/>
      <c r="B658" s="396"/>
      <c r="C658" s="397"/>
      <c r="D658" s="398"/>
      <c r="E658" s="398"/>
      <c r="F658" s="118"/>
    </row>
    <row r="659" spans="1:6" ht="15.75" customHeight="1" x14ac:dyDescent="0.25">
      <c r="A659" s="114"/>
      <c r="B659" s="396"/>
      <c r="C659" s="397"/>
      <c r="D659" s="398"/>
      <c r="E659" s="398"/>
      <c r="F659" s="118"/>
    </row>
    <row r="660" spans="1:6" ht="15.75" customHeight="1" x14ac:dyDescent="0.25">
      <c r="A660" s="114"/>
      <c r="B660" s="396"/>
      <c r="C660" s="397"/>
      <c r="D660" s="398"/>
      <c r="E660" s="398"/>
      <c r="F660" s="118"/>
    </row>
    <row r="661" spans="1:6" ht="15.75" customHeight="1" x14ac:dyDescent="0.25">
      <c r="A661" s="114"/>
      <c r="B661" s="396"/>
      <c r="C661" s="397"/>
      <c r="D661" s="398"/>
      <c r="E661" s="398"/>
      <c r="F661" s="118"/>
    </row>
    <row r="662" spans="1:6" ht="15.75" customHeight="1" x14ac:dyDescent="0.25">
      <c r="A662" s="114"/>
      <c r="B662" s="396"/>
      <c r="C662" s="397"/>
      <c r="D662" s="398"/>
      <c r="E662" s="398"/>
      <c r="F662" s="118"/>
    </row>
    <row r="663" spans="1:6" ht="15.75" customHeight="1" x14ac:dyDescent="0.25">
      <c r="A663" s="114"/>
      <c r="B663" s="396"/>
      <c r="C663" s="397"/>
      <c r="D663" s="398"/>
      <c r="E663" s="398"/>
      <c r="F663" s="118"/>
    </row>
    <row r="664" spans="1:6" ht="15.75" customHeight="1" x14ac:dyDescent="0.25">
      <c r="A664" s="114"/>
      <c r="B664" s="396"/>
      <c r="C664" s="397"/>
      <c r="D664" s="398"/>
      <c r="E664" s="398"/>
      <c r="F664" s="118"/>
    </row>
    <row r="665" spans="1:6" ht="15.75" customHeight="1" x14ac:dyDescent="0.25">
      <c r="A665" s="114"/>
      <c r="B665" s="396"/>
      <c r="C665" s="397"/>
      <c r="D665" s="398"/>
      <c r="E665" s="398"/>
      <c r="F665" s="118"/>
    </row>
    <row r="666" spans="1:6" ht="15.75" customHeight="1" x14ac:dyDescent="0.25">
      <c r="A666" s="114"/>
      <c r="B666" s="396"/>
      <c r="C666" s="397"/>
      <c r="D666" s="398"/>
      <c r="E666" s="398"/>
      <c r="F666" s="118"/>
    </row>
    <row r="667" spans="1:6" ht="15.75" customHeight="1" x14ac:dyDescent="0.25">
      <c r="A667" s="114"/>
      <c r="B667" s="396"/>
      <c r="C667" s="397"/>
      <c r="D667" s="398"/>
      <c r="E667" s="398"/>
      <c r="F667" s="118"/>
    </row>
    <row r="668" spans="1:6" ht="15.75" customHeight="1" x14ac:dyDescent="0.25">
      <c r="A668" s="114"/>
      <c r="B668" s="396"/>
      <c r="C668" s="397"/>
      <c r="D668" s="398"/>
      <c r="E668" s="398"/>
      <c r="F668" s="118"/>
    </row>
    <row r="669" spans="1:6" ht="15.75" customHeight="1" x14ac:dyDescent="0.25">
      <c r="A669" s="114"/>
      <c r="B669" s="396"/>
      <c r="C669" s="397"/>
      <c r="D669" s="398"/>
      <c r="E669" s="398"/>
      <c r="F669" s="118"/>
    </row>
    <row r="670" spans="1:6" ht="15.75" customHeight="1" x14ac:dyDescent="0.25">
      <c r="A670" s="114"/>
      <c r="B670" s="396"/>
      <c r="C670" s="397"/>
      <c r="D670" s="398"/>
      <c r="E670" s="398"/>
      <c r="F670" s="118"/>
    </row>
    <row r="671" spans="1:6" ht="15.75" customHeight="1" x14ac:dyDescent="0.25">
      <c r="A671" s="114"/>
      <c r="B671" s="396"/>
      <c r="C671" s="397"/>
      <c r="D671" s="398"/>
      <c r="E671" s="398"/>
      <c r="F671" s="118"/>
    </row>
    <row r="672" spans="1:6" ht="15.75" customHeight="1" x14ac:dyDescent="0.25">
      <c r="A672" s="114"/>
      <c r="B672" s="396"/>
      <c r="C672" s="397"/>
      <c r="D672" s="398"/>
      <c r="E672" s="398"/>
      <c r="F672" s="118"/>
    </row>
    <row r="673" spans="1:6" ht="15.75" customHeight="1" x14ac:dyDescent="0.25">
      <c r="A673" s="114"/>
      <c r="B673" s="396"/>
      <c r="C673" s="397"/>
      <c r="D673" s="398"/>
      <c r="E673" s="398"/>
      <c r="F673" s="118"/>
    </row>
    <row r="674" spans="1:6" ht="15.75" customHeight="1" x14ac:dyDescent="0.25">
      <c r="A674" s="114"/>
      <c r="B674" s="396"/>
      <c r="C674" s="397"/>
      <c r="D674" s="398"/>
      <c r="E674" s="398"/>
      <c r="F674" s="118"/>
    </row>
    <row r="675" spans="1:6" ht="15.75" customHeight="1" x14ac:dyDescent="0.25">
      <c r="A675" s="114"/>
      <c r="B675" s="396"/>
      <c r="C675" s="397"/>
      <c r="D675" s="398"/>
      <c r="E675" s="398"/>
      <c r="F675" s="118"/>
    </row>
    <row r="676" spans="1:6" ht="15.75" customHeight="1" x14ac:dyDescent="0.25">
      <c r="A676" s="114"/>
      <c r="B676" s="396"/>
      <c r="C676" s="397"/>
      <c r="D676" s="398"/>
      <c r="E676" s="398"/>
      <c r="F676" s="118"/>
    </row>
    <row r="677" spans="1:6" ht="15.75" customHeight="1" x14ac:dyDescent="0.25">
      <c r="A677" s="114"/>
      <c r="B677" s="396"/>
      <c r="C677" s="397"/>
      <c r="D677" s="398"/>
      <c r="E677" s="398"/>
      <c r="F677" s="118"/>
    </row>
    <row r="678" spans="1:6" ht="15.75" customHeight="1" x14ac:dyDescent="0.25">
      <c r="A678" s="114"/>
      <c r="B678" s="396"/>
      <c r="C678" s="397"/>
      <c r="D678" s="398"/>
      <c r="E678" s="398"/>
      <c r="F678" s="118"/>
    </row>
    <row r="679" spans="1:6" ht="15.75" customHeight="1" x14ac:dyDescent="0.25">
      <c r="A679" s="114"/>
      <c r="B679" s="396"/>
      <c r="C679" s="397"/>
      <c r="D679" s="398"/>
      <c r="E679" s="398"/>
      <c r="F679" s="118"/>
    </row>
    <row r="680" spans="1:6" ht="15.75" customHeight="1" x14ac:dyDescent="0.25">
      <c r="A680" s="114"/>
      <c r="B680" s="396"/>
      <c r="C680" s="397"/>
      <c r="D680" s="398"/>
      <c r="E680" s="398"/>
      <c r="F680" s="118"/>
    </row>
    <row r="681" spans="1:6" ht="15.75" customHeight="1" x14ac:dyDescent="0.25">
      <c r="A681" s="114"/>
      <c r="B681" s="396"/>
      <c r="C681" s="397"/>
      <c r="D681" s="398"/>
      <c r="E681" s="398"/>
      <c r="F681" s="118"/>
    </row>
    <row r="682" spans="1:6" ht="15.75" customHeight="1" x14ac:dyDescent="0.25">
      <c r="A682" s="114"/>
      <c r="B682" s="396"/>
      <c r="C682" s="397"/>
      <c r="D682" s="398"/>
      <c r="E682" s="398"/>
      <c r="F682" s="118"/>
    </row>
    <row r="683" spans="1:6" ht="15.75" customHeight="1" x14ac:dyDescent="0.25">
      <c r="A683" s="114"/>
      <c r="B683" s="396"/>
      <c r="C683" s="397"/>
      <c r="D683" s="398"/>
      <c r="E683" s="398"/>
      <c r="F683" s="118"/>
    </row>
    <row r="684" spans="1:6" ht="15.75" customHeight="1" x14ac:dyDescent="0.25">
      <c r="A684" s="114"/>
      <c r="B684" s="396"/>
      <c r="C684" s="397"/>
      <c r="D684" s="398"/>
      <c r="E684" s="398"/>
      <c r="F684" s="118"/>
    </row>
    <row r="685" spans="1:6" ht="15.75" customHeight="1" x14ac:dyDescent="0.25">
      <c r="A685" s="114"/>
      <c r="B685" s="396"/>
      <c r="C685" s="397"/>
      <c r="D685" s="398"/>
      <c r="E685" s="398"/>
      <c r="F685" s="118"/>
    </row>
    <row r="686" spans="1:6" ht="15.75" customHeight="1" x14ac:dyDescent="0.25">
      <c r="A686" s="114"/>
      <c r="B686" s="396"/>
      <c r="C686" s="397"/>
      <c r="D686" s="398"/>
      <c r="E686" s="398"/>
      <c r="F686" s="118"/>
    </row>
    <row r="687" spans="1:6" ht="15.75" customHeight="1" x14ac:dyDescent="0.25">
      <c r="A687" s="114"/>
      <c r="B687" s="396"/>
      <c r="C687" s="397"/>
      <c r="D687" s="398"/>
      <c r="E687" s="398"/>
      <c r="F687" s="118"/>
    </row>
    <row r="688" spans="1:6" ht="15.75" customHeight="1" x14ac:dyDescent="0.25">
      <c r="A688" s="114"/>
      <c r="B688" s="396"/>
      <c r="C688" s="397"/>
      <c r="D688" s="398"/>
      <c r="E688" s="398"/>
      <c r="F688" s="118"/>
    </row>
    <row r="689" spans="1:6" ht="15.75" customHeight="1" x14ac:dyDescent="0.25">
      <c r="A689" s="114"/>
      <c r="B689" s="396"/>
      <c r="C689" s="397"/>
      <c r="D689" s="398"/>
      <c r="E689" s="398"/>
      <c r="F689" s="118"/>
    </row>
    <row r="690" spans="1:6" ht="15.75" customHeight="1" x14ac:dyDescent="0.25">
      <c r="A690" s="114"/>
      <c r="B690" s="396"/>
      <c r="C690" s="397"/>
      <c r="D690" s="398"/>
      <c r="E690" s="398"/>
      <c r="F690" s="118"/>
    </row>
    <row r="691" spans="1:6" ht="15.75" customHeight="1" x14ac:dyDescent="0.25">
      <c r="A691" s="114"/>
      <c r="B691" s="396"/>
      <c r="C691" s="397"/>
      <c r="D691" s="398"/>
      <c r="E691" s="398"/>
      <c r="F691" s="118"/>
    </row>
    <row r="692" spans="1:6" ht="15.75" customHeight="1" x14ac:dyDescent="0.25">
      <c r="A692" s="114"/>
      <c r="B692" s="396"/>
      <c r="C692" s="397"/>
      <c r="D692" s="398"/>
      <c r="E692" s="398"/>
      <c r="F692" s="118"/>
    </row>
    <row r="693" spans="1:6" ht="15.75" customHeight="1" x14ac:dyDescent="0.25">
      <c r="A693" s="114"/>
      <c r="B693" s="396"/>
      <c r="C693" s="397"/>
      <c r="D693" s="398"/>
      <c r="E693" s="398"/>
      <c r="F693" s="118"/>
    </row>
    <row r="694" spans="1:6" ht="15.75" customHeight="1" x14ac:dyDescent="0.25">
      <c r="A694" s="114"/>
      <c r="B694" s="396"/>
      <c r="C694" s="397"/>
      <c r="D694" s="398"/>
      <c r="E694" s="398"/>
      <c r="F694" s="118"/>
    </row>
    <row r="695" spans="1:6" ht="15.75" customHeight="1" x14ac:dyDescent="0.25">
      <c r="A695" s="114"/>
      <c r="B695" s="396"/>
      <c r="C695" s="397"/>
      <c r="D695" s="398"/>
      <c r="E695" s="398"/>
      <c r="F695" s="118"/>
    </row>
    <row r="696" spans="1:6" ht="15.75" customHeight="1" x14ac:dyDescent="0.25">
      <c r="A696" s="114"/>
      <c r="B696" s="396"/>
      <c r="C696" s="397"/>
      <c r="D696" s="398"/>
      <c r="E696" s="398"/>
      <c r="F696" s="118"/>
    </row>
    <row r="697" spans="1:6" ht="15.75" customHeight="1" x14ac:dyDescent="0.25">
      <c r="A697" s="114"/>
      <c r="B697" s="396"/>
      <c r="C697" s="397"/>
      <c r="D697" s="398"/>
      <c r="E697" s="398"/>
      <c r="F697" s="118"/>
    </row>
    <row r="698" spans="1:6" ht="15.75" customHeight="1" x14ac:dyDescent="0.25">
      <c r="A698" s="114"/>
      <c r="B698" s="396"/>
      <c r="C698" s="397"/>
      <c r="D698" s="398"/>
      <c r="E698" s="398"/>
      <c r="F698" s="118"/>
    </row>
    <row r="699" spans="1:6" ht="15.75" customHeight="1" x14ac:dyDescent="0.25">
      <c r="A699" s="114"/>
      <c r="B699" s="396"/>
      <c r="C699" s="397"/>
      <c r="D699" s="398"/>
      <c r="E699" s="398"/>
      <c r="F699" s="118"/>
    </row>
    <row r="700" spans="1:6" ht="15.75" customHeight="1" x14ac:dyDescent="0.25">
      <c r="A700" s="114"/>
      <c r="B700" s="396"/>
      <c r="C700" s="397"/>
      <c r="D700" s="398"/>
      <c r="E700" s="398"/>
      <c r="F700" s="118"/>
    </row>
    <row r="701" spans="1:6" ht="15.75" customHeight="1" x14ac:dyDescent="0.25">
      <c r="A701" s="114"/>
      <c r="B701" s="396"/>
      <c r="C701" s="397"/>
      <c r="D701" s="398"/>
      <c r="E701" s="398"/>
      <c r="F701" s="118"/>
    </row>
    <row r="702" spans="1:6" ht="15.75" customHeight="1" x14ac:dyDescent="0.25">
      <c r="A702" s="114"/>
      <c r="B702" s="396"/>
      <c r="C702" s="397"/>
      <c r="D702" s="398"/>
      <c r="E702" s="398"/>
      <c r="F702" s="118"/>
    </row>
    <row r="703" spans="1:6" ht="15.75" customHeight="1" x14ac:dyDescent="0.25">
      <c r="A703" s="114"/>
      <c r="B703" s="396"/>
      <c r="C703" s="397"/>
      <c r="D703" s="398"/>
      <c r="E703" s="398"/>
      <c r="F703" s="118"/>
    </row>
    <row r="704" spans="1:6" ht="15.75" customHeight="1" x14ac:dyDescent="0.25">
      <c r="A704" s="114"/>
      <c r="B704" s="396"/>
      <c r="C704" s="397"/>
      <c r="D704" s="398"/>
      <c r="E704" s="398"/>
      <c r="F704" s="118"/>
    </row>
    <row r="705" spans="1:6" ht="15.75" customHeight="1" x14ac:dyDescent="0.25">
      <c r="A705" s="114"/>
      <c r="B705" s="396"/>
      <c r="C705" s="397"/>
      <c r="D705" s="398"/>
      <c r="E705" s="398"/>
      <c r="F705" s="118"/>
    </row>
    <row r="706" spans="1:6" ht="15.75" customHeight="1" x14ac:dyDescent="0.25">
      <c r="A706" s="114"/>
      <c r="B706" s="396"/>
      <c r="C706" s="397"/>
      <c r="D706" s="398"/>
      <c r="E706" s="398"/>
      <c r="F706" s="118"/>
    </row>
    <row r="707" spans="1:6" ht="15.75" customHeight="1" x14ac:dyDescent="0.25">
      <c r="A707" s="114"/>
      <c r="B707" s="396"/>
      <c r="C707" s="397"/>
      <c r="D707" s="398"/>
      <c r="E707" s="398"/>
      <c r="F707" s="118"/>
    </row>
    <row r="708" spans="1:6" ht="15.75" customHeight="1" x14ac:dyDescent="0.25">
      <c r="A708" s="114"/>
      <c r="B708" s="396"/>
      <c r="C708" s="397"/>
      <c r="D708" s="398"/>
      <c r="E708" s="398"/>
      <c r="F708" s="118"/>
    </row>
    <row r="709" spans="1:6" ht="15.75" customHeight="1" x14ac:dyDescent="0.25">
      <c r="A709" s="114"/>
      <c r="B709" s="396"/>
      <c r="C709" s="397"/>
      <c r="D709" s="398"/>
      <c r="E709" s="398"/>
      <c r="F709" s="118"/>
    </row>
    <row r="710" spans="1:6" ht="15.75" customHeight="1" x14ac:dyDescent="0.25">
      <c r="A710" s="114"/>
      <c r="B710" s="396"/>
      <c r="C710" s="397"/>
      <c r="D710" s="398"/>
      <c r="E710" s="398"/>
      <c r="F710" s="118"/>
    </row>
    <row r="711" spans="1:6" ht="15.75" customHeight="1" x14ac:dyDescent="0.25">
      <c r="A711" s="114"/>
      <c r="B711" s="396"/>
      <c r="C711" s="397"/>
      <c r="D711" s="398"/>
      <c r="E711" s="398"/>
      <c r="F711" s="118"/>
    </row>
    <row r="712" spans="1:6" ht="15.75" customHeight="1" x14ac:dyDescent="0.25">
      <c r="A712" s="114"/>
      <c r="B712" s="396"/>
      <c r="C712" s="397"/>
      <c r="D712" s="398"/>
      <c r="E712" s="398"/>
      <c r="F712" s="118"/>
    </row>
    <row r="713" spans="1:6" ht="15.75" customHeight="1" x14ac:dyDescent="0.25">
      <c r="A713" s="114"/>
      <c r="B713" s="396"/>
      <c r="C713" s="397"/>
      <c r="D713" s="398"/>
      <c r="E713" s="398"/>
      <c r="F713" s="118"/>
    </row>
    <row r="714" spans="1:6" ht="15.75" customHeight="1" x14ac:dyDescent="0.25">
      <c r="A714" s="114"/>
      <c r="B714" s="396"/>
      <c r="C714" s="397"/>
      <c r="D714" s="398"/>
      <c r="E714" s="398"/>
      <c r="F714" s="118"/>
    </row>
    <row r="715" spans="1:6" ht="15.75" customHeight="1" x14ac:dyDescent="0.25">
      <c r="A715" s="114"/>
      <c r="B715" s="396"/>
      <c r="C715" s="397"/>
      <c r="D715" s="398"/>
      <c r="E715" s="398"/>
      <c r="F715" s="118"/>
    </row>
    <row r="716" spans="1:6" ht="15.75" customHeight="1" x14ac:dyDescent="0.25">
      <c r="A716" s="114"/>
      <c r="B716" s="396"/>
      <c r="C716" s="397"/>
      <c r="D716" s="398"/>
      <c r="E716" s="398"/>
      <c r="F716" s="118"/>
    </row>
    <row r="717" spans="1:6" ht="15.75" customHeight="1" x14ac:dyDescent="0.25">
      <c r="A717" s="114"/>
      <c r="B717" s="396"/>
      <c r="C717" s="397"/>
      <c r="D717" s="398"/>
      <c r="E717" s="398"/>
      <c r="F717" s="118"/>
    </row>
    <row r="718" spans="1:6" ht="15.75" customHeight="1" x14ac:dyDescent="0.25">
      <c r="A718" s="114"/>
      <c r="B718" s="396"/>
      <c r="C718" s="397"/>
      <c r="D718" s="398"/>
      <c r="E718" s="398"/>
      <c r="F718" s="118"/>
    </row>
    <row r="719" spans="1:6" ht="15.75" customHeight="1" x14ac:dyDescent="0.25">
      <c r="A719" s="114"/>
      <c r="B719" s="396"/>
      <c r="C719" s="397"/>
      <c r="D719" s="398"/>
      <c r="E719" s="398"/>
      <c r="F719" s="118"/>
    </row>
    <row r="720" spans="1:6" ht="15.75" customHeight="1" x14ac:dyDescent="0.25">
      <c r="A720" s="114"/>
      <c r="B720" s="396"/>
      <c r="C720" s="397"/>
      <c r="D720" s="398"/>
      <c r="E720" s="398"/>
      <c r="F720" s="118"/>
    </row>
    <row r="721" spans="1:6" ht="15.75" customHeight="1" x14ac:dyDescent="0.25">
      <c r="A721" s="114"/>
      <c r="B721" s="396"/>
      <c r="C721" s="397"/>
      <c r="D721" s="398"/>
      <c r="E721" s="398"/>
      <c r="F721" s="118"/>
    </row>
    <row r="722" spans="1:6" ht="15.75" customHeight="1" x14ac:dyDescent="0.25">
      <c r="A722" s="114"/>
      <c r="B722" s="396"/>
      <c r="C722" s="397"/>
      <c r="D722" s="398"/>
      <c r="E722" s="398"/>
      <c r="F722" s="118"/>
    </row>
    <row r="723" spans="1:6" ht="15.75" customHeight="1" x14ac:dyDescent="0.25">
      <c r="A723" s="114"/>
      <c r="B723" s="396"/>
      <c r="C723" s="397"/>
      <c r="D723" s="398"/>
      <c r="E723" s="398"/>
      <c r="F723" s="118"/>
    </row>
    <row r="724" spans="1:6" ht="15.75" customHeight="1" x14ac:dyDescent="0.25">
      <c r="A724" s="114"/>
      <c r="B724" s="396"/>
      <c r="C724" s="397"/>
      <c r="D724" s="398"/>
      <c r="E724" s="398"/>
      <c r="F724" s="118"/>
    </row>
    <row r="725" spans="1:6" ht="15.75" customHeight="1" x14ac:dyDescent="0.25">
      <c r="A725" s="114"/>
      <c r="B725" s="396"/>
      <c r="C725" s="397"/>
      <c r="D725" s="398"/>
      <c r="E725" s="398"/>
      <c r="F725" s="118"/>
    </row>
    <row r="726" spans="1:6" ht="15.75" customHeight="1" x14ac:dyDescent="0.25">
      <c r="A726" s="114"/>
      <c r="B726" s="396"/>
      <c r="C726" s="397"/>
      <c r="D726" s="398"/>
      <c r="E726" s="398"/>
      <c r="F726" s="118"/>
    </row>
    <row r="727" spans="1:6" ht="15.75" customHeight="1" x14ac:dyDescent="0.25">
      <c r="A727" s="114"/>
      <c r="B727" s="396"/>
      <c r="C727" s="397"/>
      <c r="D727" s="398"/>
      <c r="E727" s="398"/>
      <c r="F727" s="118"/>
    </row>
    <row r="728" spans="1:6" ht="15.75" customHeight="1" x14ac:dyDescent="0.25">
      <c r="A728" s="114"/>
      <c r="B728" s="396"/>
      <c r="C728" s="397"/>
      <c r="D728" s="398"/>
      <c r="E728" s="398"/>
      <c r="F728" s="118"/>
    </row>
    <row r="729" spans="1:6" ht="15.75" customHeight="1" x14ac:dyDescent="0.25">
      <c r="A729" s="114"/>
      <c r="B729" s="396"/>
      <c r="C729" s="397"/>
      <c r="D729" s="398"/>
      <c r="E729" s="398"/>
      <c r="F729" s="118"/>
    </row>
    <row r="730" spans="1:6" ht="15.75" customHeight="1" x14ac:dyDescent="0.25">
      <c r="A730" s="114"/>
      <c r="B730" s="396"/>
      <c r="C730" s="397"/>
      <c r="D730" s="398"/>
      <c r="E730" s="398"/>
      <c r="F730" s="118"/>
    </row>
    <row r="731" spans="1:6" ht="15.75" customHeight="1" x14ac:dyDescent="0.25">
      <c r="A731" s="114"/>
      <c r="B731" s="396"/>
      <c r="C731" s="397"/>
      <c r="D731" s="398"/>
      <c r="E731" s="398"/>
      <c r="F731" s="118"/>
    </row>
    <row r="732" spans="1:6" ht="15.75" customHeight="1" x14ac:dyDescent="0.25">
      <c r="A732" s="114"/>
      <c r="B732" s="396"/>
      <c r="C732" s="397"/>
      <c r="D732" s="398"/>
      <c r="E732" s="398"/>
      <c r="F732" s="118"/>
    </row>
    <row r="733" spans="1:6" ht="15.75" customHeight="1" x14ac:dyDescent="0.25">
      <c r="A733" s="114"/>
      <c r="B733" s="396"/>
      <c r="C733" s="397"/>
      <c r="D733" s="398"/>
      <c r="E733" s="398"/>
      <c r="F733" s="118"/>
    </row>
    <row r="734" spans="1:6" ht="15.75" customHeight="1" x14ac:dyDescent="0.25">
      <c r="A734" s="114"/>
      <c r="B734" s="396"/>
      <c r="C734" s="397"/>
      <c r="D734" s="398"/>
      <c r="E734" s="398"/>
      <c r="F734" s="118"/>
    </row>
    <row r="735" spans="1:6" ht="15.75" customHeight="1" x14ac:dyDescent="0.25">
      <c r="A735" s="114"/>
      <c r="B735" s="396"/>
      <c r="C735" s="397"/>
      <c r="D735" s="398"/>
      <c r="E735" s="398"/>
      <c r="F735" s="118"/>
    </row>
    <row r="736" spans="1:6" ht="15.75" customHeight="1" x14ac:dyDescent="0.25">
      <c r="A736" s="114"/>
      <c r="B736" s="396"/>
      <c r="C736" s="397"/>
      <c r="D736" s="398"/>
      <c r="E736" s="398"/>
      <c r="F736" s="118"/>
    </row>
    <row r="737" spans="1:6" ht="15.75" customHeight="1" x14ac:dyDescent="0.25">
      <c r="A737" s="114"/>
      <c r="B737" s="396"/>
      <c r="C737" s="397"/>
      <c r="D737" s="398"/>
      <c r="E737" s="398"/>
      <c r="F737" s="118"/>
    </row>
    <row r="738" spans="1:6" ht="15.75" customHeight="1" x14ac:dyDescent="0.25">
      <c r="A738" s="114"/>
      <c r="B738" s="396"/>
      <c r="C738" s="397"/>
      <c r="D738" s="398"/>
      <c r="E738" s="398"/>
      <c r="F738" s="118"/>
    </row>
    <row r="739" spans="1:6" ht="15.75" customHeight="1" x14ac:dyDescent="0.25">
      <c r="A739" s="114"/>
      <c r="B739" s="396"/>
      <c r="C739" s="397"/>
      <c r="D739" s="398"/>
      <c r="E739" s="398"/>
      <c r="F739" s="118"/>
    </row>
    <row r="740" spans="1:6" ht="15.75" customHeight="1" x14ac:dyDescent="0.25">
      <c r="A740" s="114"/>
      <c r="B740" s="396"/>
      <c r="C740" s="397"/>
      <c r="D740" s="398"/>
      <c r="E740" s="398"/>
      <c r="F740" s="118"/>
    </row>
    <row r="741" spans="1:6" ht="15.75" customHeight="1" x14ac:dyDescent="0.25">
      <c r="A741" s="114"/>
      <c r="B741" s="396"/>
      <c r="C741" s="397"/>
      <c r="D741" s="398"/>
      <c r="E741" s="398"/>
      <c r="F741" s="118"/>
    </row>
    <row r="742" spans="1:6" ht="15.75" customHeight="1" x14ac:dyDescent="0.25">
      <c r="A742" s="114"/>
      <c r="B742" s="396"/>
      <c r="C742" s="397"/>
      <c r="D742" s="398"/>
      <c r="E742" s="398"/>
      <c r="F742" s="118"/>
    </row>
    <row r="743" spans="1:6" ht="15.75" customHeight="1" x14ac:dyDescent="0.25">
      <c r="A743" s="114"/>
      <c r="B743" s="396"/>
      <c r="C743" s="397"/>
      <c r="D743" s="398"/>
      <c r="E743" s="398"/>
      <c r="F743" s="118"/>
    </row>
    <row r="744" spans="1:6" ht="15.75" customHeight="1" x14ac:dyDescent="0.25">
      <c r="A744" s="114"/>
      <c r="B744" s="396"/>
      <c r="C744" s="397"/>
      <c r="D744" s="398"/>
      <c r="E744" s="398"/>
      <c r="F744" s="118"/>
    </row>
    <row r="745" spans="1:6" ht="15.75" customHeight="1" x14ac:dyDescent="0.25">
      <c r="A745" s="114"/>
      <c r="B745" s="396"/>
      <c r="C745" s="397"/>
      <c r="D745" s="398"/>
      <c r="E745" s="398"/>
      <c r="F745" s="118"/>
    </row>
    <row r="746" spans="1:6" ht="15.75" customHeight="1" x14ac:dyDescent="0.25">
      <c r="A746" s="114"/>
      <c r="B746" s="396"/>
      <c r="C746" s="397"/>
      <c r="D746" s="398"/>
      <c r="E746" s="398"/>
      <c r="F746" s="118"/>
    </row>
    <row r="747" spans="1:6" ht="15.75" customHeight="1" x14ac:dyDescent="0.25">
      <c r="A747" s="114"/>
      <c r="B747" s="396"/>
      <c r="C747" s="397"/>
      <c r="D747" s="398"/>
      <c r="E747" s="398"/>
      <c r="F747" s="118"/>
    </row>
    <row r="748" spans="1:6" ht="15.75" customHeight="1" x14ac:dyDescent="0.25">
      <c r="A748" s="114"/>
      <c r="B748" s="396"/>
      <c r="C748" s="397"/>
      <c r="D748" s="398"/>
      <c r="E748" s="398"/>
      <c r="F748" s="118"/>
    </row>
    <row r="749" spans="1:6" ht="15.75" customHeight="1" x14ac:dyDescent="0.25">
      <c r="A749" s="114"/>
      <c r="B749" s="396"/>
      <c r="C749" s="397"/>
      <c r="D749" s="398"/>
      <c r="E749" s="398"/>
      <c r="F749" s="118"/>
    </row>
    <row r="750" spans="1:6" ht="15.75" customHeight="1" x14ac:dyDescent="0.25">
      <c r="A750" s="114"/>
      <c r="B750" s="396"/>
      <c r="C750" s="397"/>
      <c r="D750" s="398"/>
      <c r="E750" s="398"/>
      <c r="F750" s="118"/>
    </row>
    <row r="751" spans="1:6" ht="15.75" customHeight="1" x14ac:dyDescent="0.25">
      <c r="A751" s="114"/>
      <c r="B751" s="396"/>
      <c r="C751" s="397"/>
      <c r="D751" s="398"/>
      <c r="E751" s="398"/>
      <c r="F751" s="118"/>
    </row>
    <row r="752" spans="1:6" ht="15.75" customHeight="1" x14ac:dyDescent="0.25">
      <c r="A752" s="114"/>
      <c r="B752" s="396"/>
      <c r="C752" s="397"/>
      <c r="D752" s="398"/>
      <c r="E752" s="398"/>
      <c r="F752" s="118"/>
    </row>
    <row r="753" spans="1:6" ht="15.75" customHeight="1" x14ac:dyDescent="0.25">
      <c r="A753" s="114"/>
      <c r="B753" s="396"/>
      <c r="C753" s="397"/>
      <c r="D753" s="398"/>
      <c r="E753" s="398"/>
      <c r="F753" s="118"/>
    </row>
    <row r="754" spans="1:6" ht="15.75" customHeight="1" x14ac:dyDescent="0.25">
      <c r="A754" s="114"/>
      <c r="B754" s="396"/>
      <c r="C754" s="397"/>
      <c r="D754" s="398"/>
      <c r="E754" s="398"/>
      <c r="F754" s="118"/>
    </row>
    <row r="755" spans="1:6" ht="15.75" customHeight="1" x14ac:dyDescent="0.25">
      <c r="A755" s="114"/>
      <c r="B755" s="396"/>
      <c r="C755" s="397"/>
      <c r="D755" s="398"/>
      <c r="E755" s="398"/>
      <c r="F755" s="118"/>
    </row>
    <row r="756" spans="1:6" ht="15.75" customHeight="1" x14ac:dyDescent="0.25">
      <c r="A756" s="114"/>
      <c r="B756" s="396"/>
      <c r="C756" s="397"/>
      <c r="D756" s="398"/>
      <c r="E756" s="398"/>
      <c r="F756" s="118"/>
    </row>
    <row r="757" spans="1:6" ht="15.75" customHeight="1" x14ac:dyDescent="0.25">
      <c r="A757" s="114"/>
      <c r="B757" s="396"/>
      <c r="C757" s="397"/>
      <c r="D757" s="398"/>
      <c r="E757" s="398"/>
      <c r="F757" s="118"/>
    </row>
    <row r="758" spans="1:6" ht="15.75" customHeight="1" x14ac:dyDescent="0.25">
      <c r="A758" s="114"/>
      <c r="B758" s="396"/>
      <c r="C758" s="397"/>
      <c r="D758" s="398"/>
      <c r="E758" s="398"/>
      <c r="F758" s="118"/>
    </row>
    <row r="759" spans="1:6" ht="15.75" customHeight="1" x14ac:dyDescent="0.25">
      <c r="A759" s="114"/>
      <c r="B759" s="396"/>
      <c r="C759" s="397"/>
      <c r="D759" s="398"/>
      <c r="E759" s="398"/>
      <c r="F759" s="118"/>
    </row>
    <row r="760" spans="1:6" ht="15.75" customHeight="1" x14ac:dyDescent="0.25">
      <c r="A760" s="114"/>
      <c r="B760" s="396"/>
      <c r="C760" s="397"/>
      <c r="D760" s="398"/>
      <c r="E760" s="398"/>
      <c r="F760" s="118"/>
    </row>
    <row r="761" spans="1:6" ht="15.75" customHeight="1" x14ac:dyDescent="0.25">
      <c r="A761" s="114"/>
      <c r="B761" s="396"/>
      <c r="C761" s="397"/>
      <c r="D761" s="398"/>
      <c r="E761" s="398"/>
      <c r="F761" s="118"/>
    </row>
    <row r="762" spans="1:6" ht="15.75" customHeight="1" x14ac:dyDescent="0.25">
      <c r="A762" s="114"/>
      <c r="B762" s="396"/>
      <c r="C762" s="397"/>
      <c r="D762" s="398"/>
      <c r="E762" s="398"/>
      <c r="F762" s="118"/>
    </row>
    <row r="763" spans="1:6" ht="15.75" customHeight="1" x14ac:dyDescent="0.25">
      <c r="A763" s="114"/>
      <c r="B763" s="396"/>
      <c r="C763" s="397"/>
      <c r="D763" s="398"/>
      <c r="E763" s="398"/>
      <c r="F763" s="118"/>
    </row>
    <row r="764" spans="1:6" ht="15.75" customHeight="1" x14ac:dyDescent="0.25">
      <c r="A764" s="114"/>
      <c r="B764" s="396"/>
      <c r="C764" s="397"/>
      <c r="D764" s="398"/>
      <c r="E764" s="398"/>
      <c r="F764" s="118"/>
    </row>
    <row r="765" spans="1:6" ht="15.75" customHeight="1" x14ac:dyDescent="0.25">
      <c r="A765" s="114"/>
      <c r="B765" s="396"/>
      <c r="C765" s="397"/>
      <c r="D765" s="398"/>
      <c r="E765" s="398"/>
      <c r="F765" s="118"/>
    </row>
    <row r="766" spans="1:6" ht="15.75" customHeight="1" x14ac:dyDescent="0.25">
      <c r="A766" s="114"/>
      <c r="B766" s="396"/>
      <c r="C766" s="397"/>
      <c r="D766" s="398"/>
      <c r="E766" s="398"/>
      <c r="F766" s="118"/>
    </row>
    <row r="767" spans="1:6" ht="15.75" customHeight="1" x14ac:dyDescent="0.25">
      <c r="A767" s="114"/>
      <c r="B767" s="396"/>
      <c r="C767" s="397"/>
      <c r="D767" s="398"/>
      <c r="E767" s="398"/>
      <c r="F767" s="118"/>
    </row>
    <row r="768" spans="1:6" ht="15.75" customHeight="1" x14ac:dyDescent="0.25">
      <c r="A768" s="114"/>
      <c r="B768" s="396"/>
      <c r="C768" s="397"/>
      <c r="D768" s="398"/>
      <c r="E768" s="398"/>
      <c r="F768" s="118"/>
    </row>
    <row r="769" spans="1:6" ht="15.75" customHeight="1" x14ac:dyDescent="0.25">
      <c r="A769" s="114"/>
      <c r="B769" s="396"/>
      <c r="C769" s="397"/>
      <c r="D769" s="398"/>
      <c r="E769" s="398"/>
      <c r="F769" s="118"/>
    </row>
    <row r="770" spans="1:6" ht="15.75" customHeight="1" x14ac:dyDescent="0.25">
      <c r="A770" s="114"/>
      <c r="B770" s="396"/>
      <c r="C770" s="397"/>
      <c r="D770" s="398"/>
      <c r="E770" s="398"/>
      <c r="F770" s="118"/>
    </row>
    <row r="771" spans="1:6" ht="15.75" customHeight="1" x14ac:dyDescent="0.25">
      <c r="A771" s="114"/>
      <c r="B771" s="396"/>
      <c r="C771" s="397"/>
      <c r="D771" s="398"/>
      <c r="E771" s="398"/>
      <c r="F771" s="118"/>
    </row>
    <row r="772" spans="1:6" ht="15.75" customHeight="1" x14ac:dyDescent="0.25">
      <c r="A772" s="114"/>
      <c r="B772" s="396"/>
      <c r="C772" s="397"/>
      <c r="D772" s="398"/>
      <c r="E772" s="398"/>
      <c r="F772" s="118"/>
    </row>
    <row r="773" spans="1:6" ht="15.75" customHeight="1" x14ac:dyDescent="0.25">
      <c r="A773" s="114"/>
      <c r="B773" s="396"/>
      <c r="C773" s="397"/>
      <c r="D773" s="398"/>
      <c r="E773" s="398"/>
      <c r="F773" s="118"/>
    </row>
    <row r="774" spans="1:6" ht="15.75" customHeight="1" x14ac:dyDescent="0.25">
      <c r="A774" s="114"/>
      <c r="B774" s="396"/>
      <c r="C774" s="397"/>
      <c r="D774" s="398"/>
      <c r="E774" s="398"/>
      <c r="F774" s="118"/>
    </row>
    <row r="775" spans="1:6" ht="15.75" customHeight="1" x14ac:dyDescent="0.25">
      <c r="A775" s="114"/>
      <c r="B775" s="396"/>
      <c r="C775" s="397"/>
      <c r="D775" s="398"/>
      <c r="E775" s="398"/>
      <c r="F775" s="118"/>
    </row>
    <row r="776" spans="1:6" ht="15.75" customHeight="1" x14ac:dyDescent="0.25">
      <c r="A776" s="114"/>
      <c r="B776" s="396"/>
      <c r="C776" s="397"/>
      <c r="D776" s="398"/>
      <c r="E776" s="398"/>
      <c r="F776" s="118"/>
    </row>
    <row r="777" spans="1:6" ht="15.75" customHeight="1" x14ac:dyDescent="0.25">
      <c r="A777" s="114"/>
      <c r="B777" s="396"/>
      <c r="C777" s="397"/>
      <c r="D777" s="398"/>
      <c r="E777" s="398"/>
      <c r="F777" s="118"/>
    </row>
    <row r="778" spans="1:6" ht="15.75" customHeight="1" x14ac:dyDescent="0.25">
      <c r="A778" s="114"/>
      <c r="B778" s="396"/>
      <c r="C778" s="397"/>
      <c r="D778" s="398"/>
      <c r="E778" s="398"/>
      <c r="F778" s="118"/>
    </row>
    <row r="779" spans="1:6" ht="15.75" customHeight="1" x14ac:dyDescent="0.25">
      <c r="A779" s="114"/>
      <c r="B779" s="396"/>
      <c r="C779" s="397"/>
      <c r="D779" s="398"/>
      <c r="E779" s="398"/>
      <c r="F779" s="118"/>
    </row>
    <row r="780" spans="1:6" ht="15.75" customHeight="1" x14ac:dyDescent="0.25">
      <c r="A780" s="114"/>
      <c r="B780" s="396"/>
      <c r="C780" s="397"/>
      <c r="D780" s="398"/>
      <c r="E780" s="398"/>
      <c r="F780" s="118"/>
    </row>
    <row r="781" spans="1:6" ht="15.75" customHeight="1" x14ac:dyDescent="0.25">
      <c r="A781" s="114"/>
      <c r="B781" s="396"/>
      <c r="C781" s="397"/>
      <c r="D781" s="398"/>
      <c r="E781" s="398"/>
      <c r="F781" s="118"/>
    </row>
    <row r="782" spans="1:6" ht="15.75" customHeight="1" x14ac:dyDescent="0.25">
      <c r="A782" s="114"/>
      <c r="B782" s="396"/>
      <c r="C782" s="397"/>
      <c r="D782" s="398"/>
      <c r="E782" s="398"/>
      <c r="F782" s="118"/>
    </row>
    <row r="783" spans="1:6" ht="15.75" customHeight="1" x14ac:dyDescent="0.25">
      <c r="A783" s="114"/>
      <c r="B783" s="396"/>
      <c r="C783" s="397"/>
      <c r="D783" s="398"/>
      <c r="E783" s="398"/>
      <c r="F783" s="118"/>
    </row>
    <row r="784" spans="1:6" ht="15.75" customHeight="1" x14ac:dyDescent="0.25">
      <c r="A784" s="114"/>
      <c r="B784" s="396"/>
      <c r="C784" s="397"/>
      <c r="D784" s="398"/>
      <c r="E784" s="398"/>
      <c r="F784" s="118"/>
    </row>
    <row r="785" spans="1:6" ht="15.75" customHeight="1" x14ac:dyDescent="0.25">
      <c r="A785" s="114"/>
      <c r="B785" s="396"/>
      <c r="C785" s="397"/>
      <c r="D785" s="398"/>
      <c r="E785" s="398"/>
      <c r="F785" s="118"/>
    </row>
    <row r="786" spans="1:6" ht="15.75" customHeight="1" x14ac:dyDescent="0.25">
      <c r="A786" s="114"/>
      <c r="B786" s="396"/>
      <c r="C786" s="397"/>
      <c r="D786" s="398"/>
      <c r="E786" s="398"/>
      <c r="F786" s="118"/>
    </row>
    <row r="787" spans="1:6" ht="15.75" customHeight="1" x14ac:dyDescent="0.25">
      <c r="A787" s="114"/>
      <c r="B787" s="396"/>
      <c r="C787" s="397"/>
      <c r="D787" s="398"/>
      <c r="E787" s="398"/>
      <c r="F787" s="118"/>
    </row>
    <row r="788" spans="1:6" ht="15.75" customHeight="1" x14ac:dyDescent="0.25">
      <c r="A788" s="114"/>
      <c r="B788" s="396"/>
      <c r="C788" s="397"/>
      <c r="D788" s="398"/>
      <c r="E788" s="398"/>
      <c r="F788" s="118"/>
    </row>
    <row r="789" spans="1:6" ht="15.75" customHeight="1" x14ac:dyDescent="0.25">
      <c r="A789" s="114"/>
      <c r="B789" s="396"/>
      <c r="C789" s="397"/>
      <c r="D789" s="398"/>
      <c r="E789" s="398"/>
      <c r="F789" s="118"/>
    </row>
    <row r="790" spans="1:6" ht="15.75" customHeight="1" x14ac:dyDescent="0.25">
      <c r="A790" s="114"/>
      <c r="B790" s="396"/>
      <c r="C790" s="397"/>
      <c r="D790" s="398"/>
      <c r="E790" s="398"/>
      <c r="F790" s="118"/>
    </row>
    <row r="791" spans="1:6" ht="15.75" customHeight="1" x14ac:dyDescent="0.25">
      <c r="A791" s="114"/>
      <c r="B791" s="396"/>
      <c r="C791" s="397"/>
      <c r="D791" s="398"/>
      <c r="E791" s="398"/>
      <c r="F791" s="118"/>
    </row>
    <row r="792" spans="1:6" ht="15.75" customHeight="1" x14ac:dyDescent="0.25">
      <c r="A792" s="114"/>
      <c r="B792" s="396"/>
      <c r="C792" s="397"/>
      <c r="D792" s="398"/>
      <c r="E792" s="398"/>
      <c r="F792" s="118"/>
    </row>
    <row r="793" spans="1:6" ht="15.75" customHeight="1" x14ac:dyDescent="0.25">
      <c r="A793" s="114"/>
      <c r="B793" s="396"/>
      <c r="C793" s="397"/>
      <c r="D793" s="398"/>
      <c r="E793" s="398"/>
      <c r="F793" s="118"/>
    </row>
    <row r="794" spans="1:6" ht="15.75" customHeight="1" x14ac:dyDescent="0.25">
      <c r="A794" s="114"/>
      <c r="B794" s="396"/>
      <c r="C794" s="397"/>
      <c r="D794" s="398"/>
      <c r="E794" s="398"/>
      <c r="F794" s="118"/>
    </row>
    <row r="795" spans="1:6" ht="15.75" customHeight="1" x14ac:dyDescent="0.25">
      <c r="A795" s="114"/>
      <c r="B795" s="396"/>
      <c r="C795" s="397"/>
      <c r="D795" s="398"/>
      <c r="E795" s="398"/>
      <c r="F795" s="118"/>
    </row>
    <row r="796" spans="1:6" ht="15.75" customHeight="1" x14ac:dyDescent="0.25">
      <c r="A796" s="114"/>
      <c r="B796" s="396"/>
      <c r="C796" s="397"/>
      <c r="D796" s="398"/>
      <c r="E796" s="398"/>
      <c r="F796" s="118"/>
    </row>
    <row r="797" spans="1:6" ht="15.75" customHeight="1" x14ac:dyDescent="0.25">
      <c r="A797" s="114"/>
      <c r="B797" s="396"/>
      <c r="C797" s="397"/>
      <c r="D797" s="398"/>
      <c r="E797" s="398"/>
      <c r="F797" s="118"/>
    </row>
    <row r="798" spans="1:6" ht="15.75" customHeight="1" x14ac:dyDescent="0.25">
      <c r="A798" s="114"/>
      <c r="B798" s="396"/>
      <c r="C798" s="397"/>
      <c r="D798" s="398"/>
      <c r="E798" s="398"/>
      <c r="F798" s="118"/>
    </row>
    <row r="799" spans="1:6" ht="15.75" customHeight="1" x14ac:dyDescent="0.25">
      <c r="A799" s="114"/>
      <c r="B799" s="396"/>
      <c r="C799" s="397"/>
      <c r="D799" s="398"/>
      <c r="E799" s="398"/>
      <c r="F799" s="118"/>
    </row>
    <row r="800" spans="1:6" ht="15.75" customHeight="1" x14ac:dyDescent="0.25">
      <c r="A800" s="114"/>
      <c r="B800" s="396"/>
      <c r="C800" s="397"/>
      <c r="D800" s="398"/>
      <c r="E800" s="398"/>
      <c r="F800" s="118"/>
    </row>
    <row r="801" spans="1:6" ht="15.75" customHeight="1" x14ac:dyDescent="0.25">
      <c r="A801" s="114"/>
      <c r="B801" s="396"/>
      <c r="C801" s="397"/>
      <c r="D801" s="398"/>
      <c r="E801" s="398"/>
      <c r="F801" s="118"/>
    </row>
    <row r="802" spans="1:6" ht="15.75" customHeight="1" x14ac:dyDescent="0.25">
      <c r="A802" s="114"/>
      <c r="B802" s="396"/>
      <c r="C802" s="397"/>
      <c r="D802" s="398"/>
      <c r="E802" s="398"/>
      <c r="F802" s="118"/>
    </row>
    <row r="803" spans="1:6" ht="15.75" customHeight="1" x14ac:dyDescent="0.25">
      <c r="A803" s="114"/>
      <c r="B803" s="396"/>
      <c r="C803" s="397"/>
      <c r="D803" s="398"/>
      <c r="E803" s="398"/>
      <c r="F803" s="118"/>
    </row>
    <row r="804" spans="1:6" ht="15.75" customHeight="1" x14ac:dyDescent="0.25">
      <c r="A804" s="114"/>
      <c r="B804" s="396"/>
      <c r="C804" s="397"/>
      <c r="D804" s="398"/>
      <c r="E804" s="398"/>
      <c r="F804" s="118"/>
    </row>
    <row r="805" spans="1:6" ht="15.75" customHeight="1" x14ac:dyDescent="0.25">
      <c r="A805" s="114"/>
      <c r="B805" s="396"/>
      <c r="C805" s="397"/>
      <c r="D805" s="398"/>
      <c r="E805" s="398"/>
      <c r="F805" s="118"/>
    </row>
    <row r="806" spans="1:6" ht="15.75" customHeight="1" x14ac:dyDescent="0.25">
      <c r="A806" s="114"/>
      <c r="B806" s="396"/>
      <c r="C806" s="397"/>
      <c r="D806" s="398"/>
      <c r="E806" s="398"/>
      <c r="F806" s="118"/>
    </row>
    <row r="807" spans="1:6" ht="15.75" customHeight="1" x14ac:dyDescent="0.25">
      <c r="A807" s="114"/>
      <c r="B807" s="396"/>
      <c r="C807" s="397"/>
      <c r="D807" s="398"/>
      <c r="E807" s="398"/>
      <c r="F807" s="118"/>
    </row>
    <row r="808" spans="1:6" ht="15.75" customHeight="1" x14ac:dyDescent="0.25">
      <c r="A808" s="114"/>
      <c r="B808" s="396"/>
      <c r="C808" s="397"/>
      <c r="D808" s="398"/>
      <c r="E808" s="398"/>
      <c r="F808" s="118"/>
    </row>
    <row r="809" spans="1:6" ht="15.75" customHeight="1" x14ac:dyDescent="0.25">
      <c r="A809" s="114"/>
      <c r="B809" s="396"/>
      <c r="C809" s="397"/>
      <c r="D809" s="398"/>
      <c r="E809" s="398"/>
      <c r="F809" s="118"/>
    </row>
    <row r="810" spans="1:6" ht="15.75" customHeight="1" x14ac:dyDescent="0.25">
      <c r="A810" s="114"/>
      <c r="B810" s="396"/>
      <c r="C810" s="397"/>
      <c r="D810" s="398"/>
      <c r="E810" s="398"/>
      <c r="F810" s="118"/>
    </row>
    <row r="811" spans="1:6" ht="15.75" customHeight="1" x14ac:dyDescent="0.25">
      <c r="A811" s="114"/>
      <c r="B811" s="396"/>
      <c r="C811" s="397"/>
      <c r="D811" s="398"/>
      <c r="E811" s="398"/>
      <c r="F811" s="118"/>
    </row>
    <row r="812" spans="1:6" ht="15.75" customHeight="1" x14ac:dyDescent="0.25">
      <c r="A812" s="114"/>
      <c r="B812" s="396"/>
      <c r="C812" s="397"/>
      <c r="D812" s="398"/>
      <c r="E812" s="398"/>
      <c r="F812" s="118"/>
    </row>
    <row r="813" spans="1:6" ht="15.75" customHeight="1" x14ac:dyDescent="0.25">
      <c r="A813" s="114"/>
      <c r="B813" s="396"/>
      <c r="C813" s="397"/>
      <c r="D813" s="398"/>
      <c r="E813" s="398"/>
      <c r="F813" s="118"/>
    </row>
    <row r="814" spans="1:6" ht="15.75" customHeight="1" x14ac:dyDescent="0.25">
      <c r="A814" s="114"/>
      <c r="B814" s="396"/>
      <c r="C814" s="397"/>
      <c r="D814" s="398"/>
      <c r="E814" s="398"/>
      <c r="F814" s="118"/>
    </row>
    <row r="815" spans="1:6" ht="15.75" customHeight="1" x14ac:dyDescent="0.25">
      <c r="A815" s="114"/>
      <c r="B815" s="396"/>
      <c r="C815" s="397"/>
      <c r="D815" s="398"/>
      <c r="E815" s="398"/>
      <c r="F815" s="118"/>
    </row>
    <row r="816" spans="1:6" ht="15.75" customHeight="1" x14ac:dyDescent="0.25">
      <c r="A816" s="114"/>
      <c r="B816" s="396"/>
      <c r="C816" s="397"/>
      <c r="D816" s="398"/>
      <c r="E816" s="398"/>
      <c r="F816" s="118"/>
    </row>
    <row r="817" spans="1:6" ht="15.75" customHeight="1" x14ac:dyDescent="0.25">
      <c r="A817" s="114"/>
      <c r="B817" s="396"/>
      <c r="C817" s="397"/>
      <c r="D817" s="398"/>
      <c r="E817" s="398"/>
      <c r="F817" s="118"/>
    </row>
    <row r="818" spans="1:6" ht="15.75" customHeight="1" x14ac:dyDescent="0.25">
      <c r="A818" s="114"/>
      <c r="B818" s="396"/>
      <c r="C818" s="397"/>
      <c r="D818" s="398"/>
      <c r="E818" s="398"/>
      <c r="F818" s="118"/>
    </row>
    <row r="819" spans="1:6" ht="15.75" customHeight="1" x14ac:dyDescent="0.25">
      <c r="A819" s="114"/>
      <c r="B819" s="396"/>
      <c r="C819" s="397"/>
      <c r="D819" s="398"/>
      <c r="E819" s="398"/>
      <c r="F819" s="118"/>
    </row>
    <row r="820" spans="1:6" ht="15.75" customHeight="1" x14ac:dyDescent="0.25">
      <c r="A820" s="114"/>
      <c r="B820" s="396"/>
      <c r="C820" s="397"/>
      <c r="D820" s="398"/>
      <c r="E820" s="398"/>
      <c r="F820" s="118"/>
    </row>
    <row r="821" spans="1:6" ht="15.75" customHeight="1" x14ac:dyDescent="0.25">
      <c r="A821" s="114"/>
      <c r="B821" s="396"/>
      <c r="C821" s="397"/>
      <c r="D821" s="398"/>
      <c r="E821" s="398"/>
      <c r="F821" s="118"/>
    </row>
    <row r="822" spans="1:6" ht="15.75" customHeight="1" x14ac:dyDescent="0.25">
      <c r="A822" s="114"/>
      <c r="B822" s="396"/>
      <c r="C822" s="397"/>
      <c r="D822" s="398"/>
      <c r="E822" s="398"/>
      <c r="F822" s="118"/>
    </row>
    <row r="823" spans="1:6" ht="15.75" customHeight="1" x14ac:dyDescent="0.25">
      <c r="A823" s="114"/>
      <c r="B823" s="396"/>
      <c r="C823" s="397"/>
      <c r="D823" s="398"/>
      <c r="E823" s="398"/>
      <c r="F823" s="118"/>
    </row>
    <row r="824" spans="1:6" ht="15.75" customHeight="1" x14ac:dyDescent="0.25">
      <c r="A824" s="114"/>
      <c r="B824" s="396"/>
      <c r="C824" s="397"/>
      <c r="D824" s="398"/>
      <c r="E824" s="398"/>
      <c r="F824" s="118"/>
    </row>
    <row r="825" spans="1:6" ht="15.75" customHeight="1" x14ac:dyDescent="0.25">
      <c r="A825" s="114"/>
      <c r="B825" s="396"/>
      <c r="C825" s="397"/>
      <c r="D825" s="398"/>
      <c r="E825" s="398"/>
      <c r="F825" s="118"/>
    </row>
    <row r="826" spans="1:6" ht="15.75" customHeight="1" x14ac:dyDescent="0.25">
      <c r="A826" s="114"/>
      <c r="B826" s="396"/>
      <c r="C826" s="397"/>
      <c r="D826" s="398"/>
      <c r="E826" s="398"/>
      <c r="F826" s="118"/>
    </row>
    <row r="827" spans="1:6" ht="15.75" customHeight="1" x14ac:dyDescent="0.25">
      <c r="A827" s="114"/>
      <c r="B827" s="396"/>
      <c r="C827" s="397"/>
      <c r="D827" s="398"/>
      <c r="E827" s="398"/>
      <c r="F827" s="118"/>
    </row>
    <row r="828" spans="1:6" ht="15.75" customHeight="1" x14ac:dyDescent="0.25">
      <c r="A828" s="114"/>
      <c r="B828" s="396"/>
      <c r="C828" s="397"/>
      <c r="D828" s="398"/>
      <c r="E828" s="398"/>
      <c r="F828" s="118"/>
    </row>
    <row r="829" spans="1:6" ht="15.75" customHeight="1" x14ac:dyDescent="0.25">
      <c r="A829" s="114"/>
      <c r="B829" s="396"/>
      <c r="C829" s="397"/>
      <c r="D829" s="398"/>
      <c r="E829" s="398"/>
      <c r="F829" s="118"/>
    </row>
    <row r="830" spans="1:6" ht="15.75" customHeight="1" x14ac:dyDescent="0.25">
      <c r="A830" s="114"/>
      <c r="B830" s="396"/>
      <c r="C830" s="397"/>
      <c r="D830" s="398"/>
      <c r="E830" s="398"/>
      <c r="F830" s="118"/>
    </row>
    <row r="831" spans="1:6" ht="15.75" customHeight="1" x14ac:dyDescent="0.25">
      <c r="A831" s="114"/>
      <c r="B831" s="396"/>
      <c r="C831" s="397"/>
      <c r="D831" s="398"/>
      <c r="E831" s="398"/>
      <c r="F831" s="118"/>
    </row>
    <row r="832" spans="1:6" ht="15.75" customHeight="1" x14ac:dyDescent="0.25">
      <c r="A832" s="114"/>
      <c r="B832" s="396"/>
      <c r="C832" s="397"/>
      <c r="D832" s="398"/>
      <c r="E832" s="398"/>
      <c r="F832" s="118"/>
    </row>
    <row r="833" spans="1:6" ht="15.75" customHeight="1" x14ac:dyDescent="0.25">
      <c r="A833" s="114"/>
      <c r="B833" s="396"/>
      <c r="C833" s="397"/>
      <c r="D833" s="398"/>
      <c r="E833" s="398"/>
      <c r="F833" s="118"/>
    </row>
    <row r="834" spans="1:6" ht="15.75" customHeight="1" x14ac:dyDescent="0.25">
      <c r="A834" s="114"/>
      <c r="B834" s="396"/>
      <c r="C834" s="397"/>
      <c r="D834" s="398"/>
      <c r="E834" s="398"/>
      <c r="F834" s="118"/>
    </row>
    <row r="835" spans="1:6" ht="15.75" customHeight="1" x14ac:dyDescent="0.25">
      <c r="A835" s="114"/>
      <c r="B835" s="396"/>
      <c r="C835" s="397"/>
      <c r="D835" s="398"/>
      <c r="E835" s="398"/>
      <c r="F835" s="118"/>
    </row>
    <row r="836" spans="1:6" ht="15.75" customHeight="1" x14ac:dyDescent="0.25">
      <c r="A836" s="114"/>
      <c r="B836" s="396"/>
      <c r="C836" s="397"/>
      <c r="D836" s="398"/>
      <c r="E836" s="398"/>
      <c r="F836" s="118"/>
    </row>
    <row r="837" spans="1:6" ht="15.75" customHeight="1" x14ac:dyDescent="0.25">
      <c r="A837" s="114"/>
      <c r="B837" s="396"/>
      <c r="C837" s="397"/>
      <c r="D837" s="398"/>
      <c r="E837" s="398"/>
      <c r="F837" s="118"/>
    </row>
    <row r="838" spans="1:6" ht="15.75" customHeight="1" x14ac:dyDescent="0.25">
      <c r="A838" s="114"/>
      <c r="B838" s="396"/>
      <c r="C838" s="397"/>
      <c r="D838" s="398"/>
      <c r="E838" s="398"/>
      <c r="F838" s="118"/>
    </row>
    <row r="839" spans="1:6" ht="15.75" customHeight="1" x14ac:dyDescent="0.25">
      <c r="A839" s="114"/>
      <c r="B839" s="396"/>
      <c r="C839" s="397"/>
      <c r="D839" s="398"/>
      <c r="E839" s="398"/>
      <c r="F839" s="118"/>
    </row>
    <row r="840" spans="1:6" ht="15.75" customHeight="1" x14ac:dyDescent="0.25">
      <c r="A840" s="114"/>
      <c r="B840" s="396"/>
      <c r="C840" s="397"/>
      <c r="D840" s="398"/>
      <c r="E840" s="398"/>
      <c r="F840" s="118"/>
    </row>
    <row r="841" spans="1:6" ht="15.75" customHeight="1" x14ac:dyDescent="0.25">
      <c r="A841" s="114"/>
      <c r="B841" s="396"/>
      <c r="C841" s="397"/>
      <c r="D841" s="398"/>
      <c r="E841" s="398"/>
      <c r="F841" s="118"/>
    </row>
    <row r="842" spans="1:6" ht="15.75" customHeight="1" x14ac:dyDescent="0.25">
      <c r="A842" s="114"/>
      <c r="B842" s="396"/>
      <c r="C842" s="397"/>
      <c r="D842" s="398"/>
      <c r="E842" s="398"/>
      <c r="F842" s="118"/>
    </row>
    <row r="843" spans="1:6" ht="15.75" customHeight="1" x14ac:dyDescent="0.25">
      <c r="A843" s="114"/>
      <c r="B843" s="396"/>
      <c r="C843" s="397"/>
      <c r="D843" s="398"/>
      <c r="E843" s="398"/>
      <c r="F843" s="118"/>
    </row>
    <row r="844" spans="1:6" ht="15.75" customHeight="1" x14ac:dyDescent="0.25">
      <c r="A844" s="114"/>
      <c r="B844" s="396"/>
      <c r="C844" s="397"/>
      <c r="D844" s="398"/>
      <c r="E844" s="398"/>
      <c r="F844" s="118"/>
    </row>
    <row r="845" spans="1:6" ht="15.75" customHeight="1" x14ac:dyDescent="0.25">
      <c r="A845" s="114"/>
      <c r="B845" s="396"/>
      <c r="C845" s="397"/>
      <c r="D845" s="398"/>
      <c r="E845" s="398"/>
      <c r="F845" s="118"/>
    </row>
    <row r="846" spans="1:6" ht="15.75" customHeight="1" x14ac:dyDescent="0.25">
      <c r="A846" s="114"/>
      <c r="B846" s="396"/>
      <c r="C846" s="397"/>
      <c r="D846" s="398"/>
      <c r="E846" s="398"/>
      <c r="F846" s="118"/>
    </row>
    <row r="847" spans="1:6" ht="15.75" customHeight="1" x14ac:dyDescent="0.25">
      <c r="A847" s="114"/>
      <c r="B847" s="396"/>
      <c r="C847" s="397"/>
      <c r="D847" s="398"/>
      <c r="E847" s="398"/>
      <c r="F847" s="118"/>
    </row>
    <row r="848" spans="1:6" ht="15.75" customHeight="1" x14ac:dyDescent="0.25">
      <c r="A848" s="114"/>
      <c r="B848" s="396"/>
      <c r="C848" s="397"/>
      <c r="D848" s="398"/>
      <c r="E848" s="398"/>
      <c r="F848" s="118"/>
    </row>
    <row r="849" spans="1:6" ht="15.75" customHeight="1" x14ac:dyDescent="0.25">
      <c r="A849" s="114"/>
      <c r="B849" s="396"/>
      <c r="C849" s="397"/>
      <c r="D849" s="398"/>
      <c r="E849" s="398"/>
      <c r="F849" s="118"/>
    </row>
    <row r="850" spans="1:6" ht="15.75" customHeight="1" x14ac:dyDescent="0.25">
      <c r="A850" s="114"/>
      <c r="B850" s="396"/>
      <c r="C850" s="397"/>
      <c r="D850" s="398"/>
      <c r="E850" s="398"/>
      <c r="F850" s="118"/>
    </row>
    <row r="851" spans="1:6" ht="15.75" customHeight="1" x14ac:dyDescent="0.25">
      <c r="A851" s="114"/>
      <c r="B851" s="396"/>
      <c r="C851" s="397"/>
      <c r="D851" s="398"/>
      <c r="E851" s="398"/>
      <c r="F851" s="118"/>
    </row>
    <row r="852" spans="1:6" ht="15.75" customHeight="1" x14ac:dyDescent="0.25">
      <c r="A852" s="114"/>
      <c r="B852" s="396"/>
      <c r="C852" s="397"/>
      <c r="D852" s="398"/>
      <c r="E852" s="398"/>
      <c r="F852" s="118"/>
    </row>
    <row r="853" spans="1:6" ht="15.75" customHeight="1" x14ac:dyDescent="0.25">
      <c r="A853" s="114"/>
      <c r="B853" s="396"/>
      <c r="C853" s="397"/>
      <c r="D853" s="398"/>
      <c r="E853" s="398"/>
      <c r="F853" s="118"/>
    </row>
    <row r="854" spans="1:6" ht="15.75" customHeight="1" x14ac:dyDescent="0.25">
      <c r="A854" s="114"/>
      <c r="B854" s="396"/>
      <c r="C854" s="397"/>
      <c r="D854" s="398"/>
      <c r="E854" s="398"/>
      <c r="F854" s="118"/>
    </row>
    <row r="855" spans="1:6" ht="15.75" customHeight="1" x14ac:dyDescent="0.25">
      <c r="A855" s="114"/>
      <c r="B855" s="396"/>
      <c r="C855" s="397"/>
      <c r="D855" s="398"/>
      <c r="E855" s="398"/>
      <c r="F855" s="118"/>
    </row>
    <row r="856" spans="1:6" ht="15.75" customHeight="1" x14ac:dyDescent="0.25">
      <c r="A856" s="114"/>
      <c r="B856" s="396"/>
      <c r="C856" s="397"/>
      <c r="D856" s="398"/>
      <c r="E856" s="398"/>
      <c r="F856" s="118"/>
    </row>
    <row r="857" spans="1:6" ht="15.75" customHeight="1" x14ac:dyDescent="0.25">
      <c r="A857" s="114"/>
      <c r="B857" s="396"/>
      <c r="C857" s="397"/>
      <c r="D857" s="398"/>
      <c r="E857" s="398"/>
      <c r="F857" s="118"/>
    </row>
    <row r="858" spans="1:6" ht="15.75" customHeight="1" x14ac:dyDescent="0.25">
      <c r="A858" s="114"/>
      <c r="B858" s="396"/>
      <c r="C858" s="397"/>
      <c r="D858" s="398"/>
      <c r="E858" s="398"/>
      <c r="F858" s="118"/>
    </row>
    <row r="859" spans="1:6" ht="15.75" customHeight="1" x14ac:dyDescent="0.25">
      <c r="A859" s="114"/>
      <c r="B859" s="396"/>
      <c r="C859" s="397"/>
      <c r="D859" s="398"/>
      <c r="E859" s="398"/>
      <c r="F859" s="118"/>
    </row>
    <row r="860" spans="1:6" ht="15.75" customHeight="1" x14ac:dyDescent="0.25">
      <c r="A860" s="114"/>
      <c r="B860" s="396"/>
      <c r="C860" s="397"/>
      <c r="D860" s="398"/>
      <c r="E860" s="398"/>
      <c r="F860" s="118"/>
    </row>
    <row r="861" spans="1:6" ht="15.75" customHeight="1" x14ac:dyDescent="0.25">
      <c r="A861" s="114"/>
      <c r="B861" s="396"/>
      <c r="C861" s="397"/>
      <c r="D861" s="398"/>
      <c r="E861" s="398"/>
      <c r="F861" s="118"/>
    </row>
    <row r="862" spans="1:6" ht="15.75" customHeight="1" x14ac:dyDescent="0.25">
      <c r="A862" s="114"/>
      <c r="B862" s="396"/>
      <c r="C862" s="397"/>
      <c r="D862" s="398"/>
      <c r="E862" s="398"/>
      <c r="F862" s="118"/>
    </row>
    <row r="863" spans="1:6" ht="15.75" customHeight="1" x14ac:dyDescent="0.25">
      <c r="A863" s="114"/>
      <c r="B863" s="396"/>
      <c r="C863" s="397"/>
      <c r="D863" s="398"/>
      <c r="E863" s="398"/>
      <c r="F863" s="118"/>
    </row>
    <row r="864" spans="1:6" ht="15.75" customHeight="1" x14ac:dyDescent="0.25">
      <c r="A864" s="114"/>
      <c r="B864" s="396"/>
      <c r="C864" s="397"/>
      <c r="D864" s="398"/>
      <c r="E864" s="398"/>
      <c r="F864" s="118"/>
    </row>
    <row r="865" spans="1:6" ht="15.75" customHeight="1" x14ac:dyDescent="0.25">
      <c r="A865" s="114"/>
      <c r="B865" s="396"/>
      <c r="C865" s="397"/>
      <c r="D865" s="398"/>
      <c r="E865" s="398"/>
      <c r="F865" s="118"/>
    </row>
    <row r="866" spans="1:6" ht="15.75" customHeight="1" x14ac:dyDescent="0.25">
      <c r="A866" s="114"/>
      <c r="B866" s="396"/>
      <c r="C866" s="397"/>
      <c r="D866" s="398"/>
      <c r="E866" s="398"/>
      <c r="F866" s="118"/>
    </row>
    <row r="867" spans="1:6" ht="15.75" customHeight="1" x14ac:dyDescent="0.25">
      <c r="A867" s="114"/>
      <c r="B867" s="396"/>
      <c r="C867" s="397"/>
      <c r="D867" s="398"/>
      <c r="E867" s="398"/>
      <c r="F867" s="118"/>
    </row>
    <row r="868" spans="1:6" ht="15.75" customHeight="1" x14ac:dyDescent="0.25">
      <c r="A868" s="114"/>
      <c r="B868" s="396"/>
      <c r="C868" s="397"/>
      <c r="D868" s="398"/>
      <c r="E868" s="398"/>
      <c r="F868" s="118"/>
    </row>
    <row r="869" spans="1:6" ht="15.75" customHeight="1" x14ac:dyDescent="0.25">
      <c r="A869" s="114"/>
      <c r="B869" s="396"/>
      <c r="C869" s="397"/>
      <c r="D869" s="398"/>
      <c r="E869" s="398"/>
      <c r="F869" s="118"/>
    </row>
    <row r="870" spans="1:6" ht="15.75" customHeight="1" x14ac:dyDescent="0.25">
      <c r="A870" s="114"/>
      <c r="B870" s="396"/>
      <c r="C870" s="397"/>
      <c r="D870" s="398"/>
      <c r="E870" s="398"/>
      <c r="F870" s="118"/>
    </row>
    <row r="871" spans="1:6" ht="15.75" customHeight="1" x14ac:dyDescent="0.25">
      <c r="A871" s="114"/>
      <c r="B871" s="396"/>
      <c r="C871" s="397"/>
      <c r="D871" s="398"/>
      <c r="E871" s="398"/>
      <c r="F871" s="118"/>
    </row>
    <row r="872" spans="1:6" ht="15.75" customHeight="1" x14ac:dyDescent="0.25">
      <c r="A872" s="114"/>
      <c r="B872" s="396"/>
      <c r="C872" s="397"/>
      <c r="D872" s="398"/>
      <c r="E872" s="398"/>
      <c r="F872" s="118"/>
    </row>
    <row r="873" spans="1:6" ht="15.75" customHeight="1" x14ac:dyDescent="0.25">
      <c r="A873" s="114"/>
      <c r="B873" s="396"/>
      <c r="C873" s="397"/>
      <c r="D873" s="398"/>
      <c r="E873" s="398"/>
      <c r="F873" s="118"/>
    </row>
    <row r="874" spans="1:6" ht="15.75" customHeight="1" x14ac:dyDescent="0.25">
      <c r="A874" s="114"/>
      <c r="B874" s="396"/>
      <c r="C874" s="397"/>
      <c r="D874" s="398"/>
      <c r="E874" s="398"/>
      <c r="F874" s="118"/>
    </row>
    <row r="875" spans="1:6" ht="15.75" customHeight="1" x14ac:dyDescent="0.25">
      <c r="A875" s="114"/>
      <c r="B875" s="396"/>
      <c r="C875" s="397"/>
      <c r="D875" s="398"/>
      <c r="E875" s="398"/>
      <c r="F875" s="118"/>
    </row>
    <row r="876" spans="1:6" ht="15.75" customHeight="1" x14ac:dyDescent="0.25">
      <c r="A876" s="114"/>
      <c r="B876" s="396"/>
      <c r="C876" s="397"/>
      <c r="D876" s="398"/>
      <c r="E876" s="398"/>
      <c r="F876" s="118"/>
    </row>
    <row r="877" spans="1:6" ht="15.75" customHeight="1" x14ac:dyDescent="0.25">
      <c r="A877" s="114"/>
      <c r="B877" s="396"/>
      <c r="C877" s="397"/>
      <c r="D877" s="398"/>
      <c r="E877" s="398"/>
      <c r="F877" s="118"/>
    </row>
    <row r="878" spans="1:6" ht="15.75" customHeight="1" x14ac:dyDescent="0.25">
      <c r="A878" s="114"/>
      <c r="B878" s="396"/>
      <c r="C878" s="397"/>
      <c r="D878" s="398"/>
      <c r="E878" s="398"/>
      <c r="F878" s="118"/>
    </row>
    <row r="879" spans="1:6" ht="15.75" customHeight="1" x14ac:dyDescent="0.25">
      <c r="A879" s="114"/>
      <c r="B879" s="396"/>
      <c r="C879" s="397"/>
      <c r="D879" s="398"/>
      <c r="E879" s="398"/>
      <c r="F879" s="118"/>
    </row>
    <row r="880" spans="1:6" ht="15.75" customHeight="1" x14ac:dyDescent="0.25">
      <c r="A880" s="114"/>
      <c r="B880" s="396"/>
      <c r="C880" s="397"/>
      <c r="D880" s="398"/>
      <c r="E880" s="398"/>
      <c r="F880" s="118"/>
    </row>
    <row r="881" spans="1:6" ht="15.75" customHeight="1" x14ac:dyDescent="0.25">
      <c r="A881" s="114"/>
      <c r="B881" s="396"/>
      <c r="C881" s="397"/>
      <c r="D881" s="398"/>
      <c r="E881" s="398"/>
      <c r="F881" s="118"/>
    </row>
    <row r="882" spans="1:6" ht="15.75" customHeight="1" x14ac:dyDescent="0.25">
      <c r="A882" s="114"/>
      <c r="B882" s="396"/>
      <c r="C882" s="397"/>
      <c r="D882" s="398"/>
      <c r="E882" s="398"/>
      <c r="F882" s="118"/>
    </row>
    <row r="883" spans="1:6" ht="15.75" customHeight="1" x14ac:dyDescent="0.25">
      <c r="A883" s="114"/>
      <c r="B883" s="396"/>
      <c r="C883" s="397"/>
      <c r="D883" s="398"/>
      <c r="E883" s="398"/>
      <c r="F883" s="118"/>
    </row>
    <row r="884" spans="1:6" ht="15.75" customHeight="1" x14ac:dyDescent="0.25">
      <c r="A884" s="114"/>
      <c r="B884" s="396"/>
      <c r="C884" s="397"/>
      <c r="D884" s="398"/>
      <c r="E884" s="398"/>
      <c r="F884" s="118"/>
    </row>
    <row r="885" spans="1:6" ht="15.75" customHeight="1" x14ac:dyDescent="0.25">
      <c r="A885" s="114"/>
      <c r="B885" s="396"/>
      <c r="C885" s="397"/>
      <c r="D885" s="398"/>
      <c r="E885" s="398"/>
      <c r="F885" s="118"/>
    </row>
    <row r="886" spans="1:6" ht="15.75" customHeight="1" x14ac:dyDescent="0.25">
      <c r="A886" s="114"/>
      <c r="B886" s="396"/>
      <c r="C886" s="397"/>
      <c r="D886" s="398"/>
      <c r="E886" s="398"/>
      <c r="F886" s="118"/>
    </row>
    <row r="887" spans="1:6" ht="15.75" customHeight="1" x14ac:dyDescent="0.25">
      <c r="A887" s="114"/>
      <c r="B887" s="396"/>
      <c r="C887" s="397"/>
      <c r="D887" s="398"/>
      <c r="E887" s="398"/>
      <c r="F887" s="118"/>
    </row>
    <row r="888" spans="1:6" ht="15.75" customHeight="1" x14ac:dyDescent="0.25">
      <c r="A888" s="114"/>
      <c r="B888" s="396"/>
      <c r="C888" s="397"/>
      <c r="D888" s="398"/>
      <c r="E888" s="398"/>
      <c r="F888" s="118"/>
    </row>
    <row r="889" spans="1:6" ht="15.75" customHeight="1" x14ac:dyDescent="0.25">
      <c r="A889" s="114"/>
      <c r="B889" s="396"/>
      <c r="C889" s="397"/>
      <c r="D889" s="398"/>
      <c r="E889" s="398"/>
      <c r="F889" s="118"/>
    </row>
    <row r="890" spans="1:6" ht="15.75" customHeight="1" x14ac:dyDescent="0.25">
      <c r="A890" s="114"/>
      <c r="B890" s="396"/>
      <c r="C890" s="397"/>
      <c r="D890" s="398"/>
      <c r="E890" s="398"/>
      <c r="F890" s="118"/>
    </row>
    <row r="891" spans="1:6" ht="15.75" customHeight="1" x14ac:dyDescent="0.25">
      <c r="A891" s="114"/>
      <c r="B891" s="396"/>
      <c r="C891" s="397"/>
      <c r="D891" s="398"/>
      <c r="E891" s="398"/>
      <c r="F891" s="118"/>
    </row>
    <row r="892" spans="1:6" ht="15.75" customHeight="1" x14ac:dyDescent="0.25">
      <c r="A892" s="114"/>
      <c r="B892" s="396"/>
      <c r="C892" s="397"/>
      <c r="D892" s="398"/>
      <c r="E892" s="398"/>
      <c r="F892" s="118"/>
    </row>
    <row r="893" spans="1:6" ht="15.75" customHeight="1" x14ac:dyDescent="0.25">
      <c r="A893" s="114"/>
      <c r="B893" s="396"/>
      <c r="C893" s="397"/>
      <c r="D893" s="398"/>
      <c r="E893" s="398"/>
      <c r="F893" s="118"/>
    </row>
    <row r="894" spans="1:6" ht="15.75" customHeight="1" x14ac:dyDescent="0.25">
      <c r="A894" s="114"/>
      <c r="B894" s="396"/>
      <c r="C894" s="397"/>
      <c r="D894" s="398"/>
      <c r="E894" s="398"/>
      <c r="F894" s="118"/>
    </row>
    <row r="895" spans="1:6" ht="15.75" customHeight="1" x14ac:dyDescent="0.25">
      <c r="A895" s="114"/>
      <c r="B895" s="396"/>
      <c r="C895" s="397"/>
      <c r="D895" s="398"/>
      <c r="E895" s="398"/>
      <c r="F895" s="118"/>
    </row>
    <row r="896" spans="1:6" ht="15.75" customHeight="1" x14ac:dyDescent="0.25">
      <c r="A896" s="114"/>
      <c r="B896" s="396"/>
      <c r="C896" s="397"/>
      <c r="D896" s="398"/>
      <c r="E896" s="398"/>
      <c r="F896" s="118"/>
    </row>
    <row r="897" spans="1:6" ht="15.75" customHeight="1" x14ac:dyDescent="0.25">
      <c r="A897" s="114"/>
      <c r="B897" s="396"/>
      <c r="C897" s="397"/>
      <c r="D897" s="398"/>
      <c r="E897" s="398"/>
      <c r="F897" s="118"/>
    </row>
    <row r="898" spans="1:6" ht="15.75" customHeight="1" x14ac:dyDescent="0.25">
      <c r="A898" s="114"/>
      <c r="B898" s="396"/>
      <c r="C898" s="397"/>
      <c r="D898" s="398"/>
      <c r="E898" s="398"/>
      <c r="F898" s="118"/>
    </row>
    <row r="899" spans="1:6" ht="15.75" customHeight="1" x14ac:dyDescent="0.25">
      <c r="A899" s="114"/>
      <c r="B899" s="396"/>
      <c r="C899" s="397"/>
      <c r="D899" s="398"/>
      <c r="E899" s="398"/>
      <c r="F899" s="118"/>
    </row>
    <row r="900" spans="1:6" ht="15.75" customHeight="1" x14ac:dyDescent="0.25">
      <c r="A900" s="114"/>
      <c r="B900" s="396"/>
      <c r="C900" s="397"/>
      <c r="D900" s="398"/>
      <c r="E900" s="398"/>
      <c r="F900" s="118"/>
    </row>
    <row r="901" spans="1:6" ht="15.75" customHeight="1" x14ac:dyDescent="0.25">
      <c r="A901" s="114"/>
      <c r="B901" s="396"/>
      <c r="C901" s="397"/>
      <c r="D901" s="398"/>
      <c r="E901" s="398"/>
      <c r="F901" s="118"/>
    </row>
    <row r="902" spans="1:6" ht="15.75" customHeight="1" x14ac:dyDescent="0.25">
      <c r="A902" s="114"/>
      <c r="B902" s="396"/>
      <c r="C902" s="397"/>
      <c r="D902" s="398"/>
      <c r="E902" s="398"/>
      <c r="F902" s="118"/>
    </row>
    <row r="903" spans="1:6" ht="15.75" customHeight="1" x14ac:dyDescent="0.25">
      <c r="A903" s="114"/>
      <c r="B903" s="396"/>
      <c r="C903" s="397"/>
      <c r="D903" s="398"/>
      <c r="E903" s="398"/>
      <c r="F903" s="118"/>
    </row>
    <row r="904" spans="1:6" ht="15.75" customHeight="1" x14ac:dyDescent="0.25">
      <c r="A904" s="114"/>
      <c r="B904" s="396"/>
      <c r="C904" s="397"/>
      <c r="D904" s="398"/>
      <c r="E904" s="398"/>
      <c r="F904" s="118"/>
    </row>
    <row r="905" spans="1:6" ht="15.75" customHeight="1" x14ac:dyDescent="0.25">
      <c r="A905" s="114"/>
      <c r="B905" s="396"/>
      <c r="C905" s="397"/>
      <c r="D905" s="398"/>
      <c r="E905" s="398"/>
      <c r="F905" s="118"/>
    </row>
    <row r="906" spans="1:6" ht="15.75" customHeight="1" x14ac:dyDescent="0.25">
      <c r="A906" s="114"/>
      <c r="B906" s="396"/>
      <c r="C906" s="397"/>
      <c r="D906" s="398"/>
      <c r="E906" s="398"/>
      <c r="F906" s="118"/>
    </row>
    <row r="907" spans="1:6" ht="15.75" customHeight="1" x14ac:dyDescent="0.25">
      <c r="A907" s="114"/>
      <c r="B907" s="396"/>
      <c r="C907" s="397"/>
      <c r="D907" s="398"/>
      <c r="E907" s="398"/>
      <c r="F907" s="118"/>
    </row>
    <row r="908" spans="1:6" ht="15.75" customHeight="1" x14ac:dyDescent="0.25">
      <c r="A908" s="114"/>
      <c r="B908" s="396"/>
      <c r="C908" s="397"/>
      <c r="D908" s="398"/>
      <c r="E908" s="398"/>
      <c r="F908" s="118"/>
    </row>
    <row r="909" spans="1:6" ht="15.75" customHeight="1" x14ac:dyDescent="0.25">
      <c r="A909" s="114"/>
      <c r="B909" s="396"/>
      <c r="C909" s="397"/>
      <c r="D909" s="398"/>
      <c r="E909" s="398"/>
      <c r="F909" s="118"/>
    </row>
    <row r="910" spans="1:6" ht="15.75" customHeight="1" x14ac:dyDescent="0.25">
      <c r="A910" s="114"/>
      <c r="B910" s="396"/>
      <c r="C910" s="397"/>
      <c r="D910" s="398"/>
      <c r="E910" s="398"/>
      <c r="F910" s="118"/>
    </row>
    <row r="911" spans="1:6" ht="15.75" customHeight="1" x14ac:dyDescent="0.25">
      <c r="A911" s="114"/>
      <c r="B911" s="396"/>
      <c r="C911" s="397"/>
      <c r="D911" s="398"/>
      <c r="E911" s="398"/>
      <c r="F911" s="118"/>
    </row>
    <row r="912" spans="1:6" ht="15.75" customHeight="1" x14ac:dyDescent="0.25">
      <c r="A912" s="114"/>
      <c r="B912" s="396"/>
      <c r="C912" s="397"/>
      <c r="D912" s="398"/>
      <c r="E912" s="398"/>
      <c r="F912" s="118"/>
    </row>
    <row r="913" spans="1:6" ht="15.75" customHeight="1" x14ac:dyDescent="0.25">
      <c r="A913" s="114"/>
      <c r="B913" s="396"/>
      <c r="C913" s="397"/>
      <c r="D913" s="398"/>
      <c r="E913" s="398"/>
      <c r="F913" s="118"/>
    </row>
    <row r="914" spans="1:6" ht="15.75" customHeight="1" x14ac:dyDescent="0.25">
      <c r="A914" s="114"/>
      <c r="B914" s="396"/>
      <c r="C914" s="397"/>
      <c r="D914" s="398"/>
      <c r="E914" s="398"/>
      <c r="F914" s="118"/>
    </row>
    <row r="915" spans="1:6" ht="15.75" customHeight="1" x14ac:dyDescent="0.25">
      <c r="A915" s="114"/>
      <c r="B915" s="396"/>
      <c r="C915" s="397"/>
      <c r="D915" s="398"/>
      <c r="E915" s="398"/>
      <c r="F915" s="118"/>
    </row>
    <row r="916" spans="1:6" ht="15.75" customHeight="1" x14ac:dyDescent="0.25">
      <c r="A916" s="114"/>
      <c r="B916" s="396"/>
      <c r="C916" s="397"/>
      <c r="D916" s="398"/>
      <c r="E916" s="398"/>
      <c r="F916" s="118"/>
    </row>
    <row r="917" spans="1:6" ht="15.75" customHeight="1" x14ac:dyDescent="0.25">
      <c r="A917" s="114"/>
      <c r="B917" s="396"/>
      <c r="C917" s="397"/>
      <c r="D917" s="398"/>
      <c r="E917" s="398"/>
      <c r="F917" s="118"/>
    </row>
    <row r="918" spans="1:6" ht="15.75" customHeight="1" x14ac:dyDescent="0.25">
      <c r="A918" s="114"/>
      <c r="B918" s="396"/>
      <c r="C918" s="397"/>
      <c r="D918" s="398"/>
      <c r="E918" s="398"/>
      <c r="F918" s="118"/>
    </row>
    <row r="919" spans="1:6" ht="15.75" customHeight="1" x14ac:dyDescent="0.25">
      <c r="A919" s="114"/>
      <c r="B919" s="396"/>
      <c r="C919" s="397"/>
      <c r="D919" s="398"/>
      <c r="E919" s="398"/>
      <c r="F919" s="118"/>
    </row>
    <row r="920" spans="1:6" ht="15.75" customHeight="1" x14ac:dyDescent="0.25">
      <c r="A920" s="114"/>
      <c r="B920" s="396"/>
      <c r="C920" s="397"/>
      <c r="D920" s="398"/>
      <c r="E920" s="398"/>
      <c r="F920" s="118"/>
    </row>
    <row r="921" spans="1:6" ht="15.75" customHeight="1" x14ac:dyDescent="0.25">
      <c r="A921" s="114"/>
      <c r="B921" s="396"/>
      <c r="C921" s="397"/>
      <c r="D921" s="398"/>
      <c r="E921" s="398"/>
      <c r="F921" s="118"/>
    </row>
    <row r="922" spans="1:6" ht="15.75" customHeight="1" x14ac:dyDescent="0.25">
      <c r="A922" s="114"/>
      <c r="B922" s="396"/>
      <c r="C922" s="397"/>
      <c r="D922" s="398"/>
      <c r="E922" s="398"/>
      <c r="F922" s="118"/>
    </row>
    <row r="923" spans="1:6" ht="15.75" customHeight="1" x14ac:dyDescent="0.25">
      <c r="A923" s="114"/>
      <c r="B923" s="396"/>
      <c r="C923" s="397"/>
      <c r="D923" s="398"/>
      <c r="E923" s="398"/>
      <c r="F923" s="118"/>
    </row>
    <row r="924" spans="1:6" ht="15.75" customHeight="1" x14ac:dyDescent="0.25">
      <c r="A924" s="114"/>
      <c r="B924" s="396"/>
      <c r="C924" s="397"/>
      <c r="D924" s="398"/>
      <c r="E924" s="398"/>
      <c r="F924" s="118"/>
    </row>
    <row r="925" spans="1:6" ht="15.75" customHeight="1" x14ac:dyDescent="0.25">
      <c r="A925" s="114"/>
      <c r="B925" s="396"/>
      <c r="C925" s="397"/>
      <c r="D925" s="398"/>
      <c r="E925" s="398"/>
      <c r="F925" s="118"/>
    </row>
    <row r="926" spans="1:6" ht="15.75" customHeight="1" x14ac:dyDescent="0.25">
      <c r="A926" s="114"/>
      <c r="B926" s="396"/>
      <c r="C926" s="397"/>
      <c r="D926" s="398"/>
      <c r="E926" s="398"/>
      <c r="F926" s="118"/>
    </row>
    <row r="927" spans="1:6" ht="15.75" customHeight="1" x14ac:dyDescent="0.25">
      <c r="A927" s="114"/>
      <c r="B927" s="396"/>
      <c r="C927" s="397"/>
      <c r="D927" s="398"/>
      <c r="E927" s="398"/>
      <c r="F927" s="118"/>
    </row>
    <row r="928" spans="1:6" ht="15.75" customHeight="1" x14ac:dyDescent="0.25">
      <c r="A928" s="114"/>
      <c r="B928" s="396"/>
      <c r="C928" s="397"/>
      <c r="D928" s="398"/>
      <c r="E928" s="398"/>
      <c r="F928" s="118"/>
    </row>
    <row r="929" spans="1:6" ht="15.75" customHeight="1" x14ac:dyDescent="0.25">
      <c r="A929" s="114"/>
      <c r="B929" s="396"/>
      <c r="C929" s="397"/>
      <c r="D929" s="398"/>
      <c r="E929" s="398"/>
      <c r="F929" s="118"/>
    </row>
    <row r="930" spans="1:6" ht="15.75" customHeight="1" x14ac:dyDescent="0.25">
      <c r="A930" s="114"/>
      <c r="B930" s="396"/>
      <c r="C930" s="397"/>
      <c r="D930" s="398"/>
      <c r="E930" s="398"/>
      <c r="F930" s="118"/>
    </row>
    <row r="931" spans="1:6" ht="15.75" customHeight="1" x14ac:dyDescent="0.25">
      <c r="A931" s="114"/>
      <c r="B931" s="396"/>
      <c r="C931" s="397"/>
      <c r="D931" s="398"/>
      <c r="E931" s="398"/>
      <c r="F931" s="118"/>
    </row>
    <row r="932" spans="1:6" ht="15.75" customHeight="1" x14ac:dyDescent="0.25">
      <c r="A932" s="114"/>
      <c r="B932" s="396"/>
      <c r="C932" s="397"/>
      <c r="D932" s="398"/>
      <c r="E932" s="398"/>
      <c r="F932" s="118"/>
    </row>
    <row r="933" spans="1:6" ht="15.75" customHeight="1" x14ac:dyDescent="0.25">
      <c r="A933" s="114"/>
      <c r="B933" s="396"/>
      <c r="C933" s="397"/>
      <c r="D933" s="398"/>
      <c r="E933" s="398"/>
      <c r="F933" s="118"/>
    </row>
    <row r="934" spans="1:6" ht="15.75" customHeight="1" x14ac:dyDescent="0.25">
      <c r="A934" s="114"/>
      <c r="B934" s="396"/>
      <c r="C934" s="397"/>
      <c r="D934" s="398"/>
      <c r="E934" s="398"/>
      <c r="F934" s="118"/>
    </row>
    <row r="935" spans="1:6" ht="15.75" customHeight="1" x14ac:dyDescent="0.25">
      <c r="A935" s="114"/>
      <c r="B935" s="396"/>
      <c r="C935" s="397"/>
      <c r="D935" s="398"/>
      <c r="E935" s="398"/>
      <c r="F935" s="118"/>
    </row>
    <row r="936" spans="1:6" ht="15.75" customHeight="1" x14ac:dyDescent="0.25">
      <c r="A936" s="114"/>
      <c r="B936" s="396"/>
      <c r="C936" s="397"/>
      <c r="D936" s="398"/>
      <c r="E936" s="398"/>
      <c r="F936" s="118"/>
    </row>
    <row r="937" spans="1:6" ht="15.75" customHeight="1" x14ac:dyDescent="0.25">
      <c r="A937" s="114"/>
      <c r="B937" s="396"/>
      <c r="C937" s="397"/>
      <c r="D937" s="398"/>
      <c r="E937" s="398"/>
      <c r="F937" s="118"/>
    </row>
    <row r="938" spans="1:6" ht="15.75" customHeight="1" x14ac:dyDescent="0.25">
      <c r="A938" s="114"/>
      <c r="B938" s="396"/>
      <c r="C938" s="397"/>
      <c r="D938" s="398"/>
      <c r="E938" s="398"/>
      <c r="F938" s="118"/>
    </row>
    <row r="939" spans="1:6" ht="15.75" customHeight="1" x14ac:dyDescent="0.25">
      <c r="A939" s="114"/>
      <c r="B939" s="396"/>
      <c r="C939" s="397"/>
      <c r="D939" s="398"/>
      <c r="E939" s="398"/>
      <c r="F939" s="118"/>
    </row>
    <row r="940" spans="1:6" ht="15.75" customHeight="1" x14ac:dyDescent="0.25">
      <c r="A940" s="114"/>
      <c r="B940" s="396"/>
      <c r="C940" s="397"/>
      <c r="D940" s="398"/>
      <c r="E940" s="398"/>
      <c r="F940" s="118"/>
    </row>
    <row r="941" spans="1:6" ht="15.75" customHeight="1" x14ac:dyDescent="0.25">
      <c r="A941" s="114"/>
      <c r="B941" s="396"/>
      <c r="C941" s="397"/>
      <c r="D941" s="398"/>
      <c r="E941" s="398"/>
      <c r="F941" s="118"/>
    </row>
    <row r="942" spans="1:6" ht="15.75" customHeight="1" x14ac:dyDescent="0.25">
      <c r="A942" s="114"/>
      <c r="B942" s="396"/>
      <c r="C942" s="397"/>
      <c r="D942" s="398"/>
      <c r="E942" s="398"/>
      <c r="F942" s="118"/>
    </row>
    <row r="943" spans="1:6" ht="15.75" customHeight="1" x14ac:dyDescent="0.25">
      <c r="A943" s="114"/>
      <c r="B943" s="396"/>
      <c r="C943" s="397"/>
      <c r="D943" s="398"/>
      <c r="E943" s="398"/>
      <c r="F943" s="118"/>
    </row>
    <row r="944" spans="1:6" ht="15.75" customHeight="1" x14ac:dyDescent="0.25">
      <c r="A944" s="114"/>
      <c r="B944" s="396"/>
      <c r="C944" s="397"/>
      <c r="D944" s="398"/>
      <c r="E944" s="398"/>
      <c r="F944" s="118"/>
    </row>
    <row r="945" spans="1:6" ht="15.75" customHeight="1" x14ac:dyDescent="0.25">
      <c r="A945" s="114"/>
      <c r="B945" s="396"/>
      <c r="C945" s="397"/>
      <c r="D945" s="398"/>
      <c r="E945" s="398"/>
      <c r="F945" s="118"/>
    </row>
    <row r="946" spans="1:6" ht="15.75" customHeight="1" x14ac:dyDescent="0.25">
      <c r="A946" s="114"/>
      <c r="B946" s="396"/>
      <c r="C946" s="397"/>
      <c r="D946" s="398"/>
      <c r="E946" s="398"/>
      <c r="F946" s="118"/>
    </row>
    <row r="947" spans="1:6" ht="15.75" customHeight="1" x14ac:dyDescent="0.25">
      <c r="A947" s="114"/>
      <c r="B947" s="396"/>
      <c r="C947" s="397"/>
      <c r="D947" s="398"/>
      <c r="E947" s="398"/>
      <c r="F947" s="118"/>
    </row>
    <row r="948" spans="1:6" ht="15.75" customHeight="1" x14ac:dyDescent="0.25">
      <c r="A948" s="114"/>
      <c r="B948" s="396"/>
      <c r="C948" s="397"/>
      <c r="D948" s="398"/>
      <c r="E948" s="398"/>
      <c r="F948" s="118"/>
    </row>
    <row r="949" spans="1:6" ht="15.75" customHeight="1" x14ac:dyDescent="0.25">
      <c r="A949" s="114"/>
      <c r="B949" s="396"/>
      <c r="C949" s="397"/>
      <c r="D949" s="398"/>
      <c r="E949" s="398"/>
      <c r="F949" s="118"/>
    </row>
    <row r="950" spans="1:6" ht="15.75" customHeight="1" x14ac:dyDescent="0.25">
      <c r="A950" s="114"/>
      <c r="B950" s="396"/>
      <c r="C950" s="397"/>
      <c r="D950" s="398"/>
      <c r="E950" s="398"/>
      <c r="F950" s="118"/>
    </row>
    <row r="951" spans="1:6" ht="15.75" customHeight="1" x14ac:dyDescent="0.25">
      <c r="A951" s="114"/>
      <c r="B951" s="396"/>
      <c r="C951" s="397"/>
      <c r="D951" s="398"/>
      <c r="E951" s="398"/>
      <c r="F951" s="118"/>
    </row>
    <row r="952" spans="1:6" ht="15.75" customHeight="1" x14ac:dyDescent="0.25">
      <c r="A952" s="114"/>
      <c r="B952" s="396"/>
      <c r="C952" s="397"/>
      <c r="D952" s="398"/>
      <c r="E952" s="398"/>
      <c r="F952" s="118"/>
    </row>
    <row r="953" spans="1:6" ht="15.75" customHeight="1" x14ac:dyDescent="0.25">
      <c r="A953" s="114"/>
      <c r="B953" s="396"/>
      <c r="C953" s="397"/>
      <c r="D953" s="398"/>
      <c r="E953" s="398"/>
      <c r="F953" s="118"/>
    </row>
    <row r="954" spans="1:6" ht="15.75" customHeight="1" x14ac:dyDescent="0.25">
      <c r="A954" s="114"/>
      <c r="B954" s="396"/>
      <c r="C954" s="397"/>
      <c r="D954" s="398"/>
      <c r="E954" s="398"/>
      <c r="F954" s="118"/>
    </row>
    <row r="955" spans="1:6" ht="15.75" customHeight="1" x14ac:dyDescent="0.25">
      <c r="A955" s="114"/>
      <c r="B955" s="396"/>
      <c r="C955" s="397"/>
      <c r="D955" s="398"/>
      <c r="E955" s="398"/>
      <c r="F955" s="118"/>
    </row>
    <row r="956" spans="1:6" ht="15.75" customHeight="1" x14ac:dyDescent="0.25">
      <c r="A956" s="114"/>
      <c r="B956" s="396"/>
      <c r="C956" s="397"/>
      <c r="D956" s="398"/>
      <c r="E956" s="398"/>
      <c r="F956" s="118"/>
    </row>
    <row r="957" spans="1:6" ht="15.75" customHeight="1" x14ac:dyDescent="0.25">
      <c r="A957" s="114"/>
      <c r="B957" s="396"/>
      <c r="C957" s="397"/>
      <c r="D957" s="398"/>
      <c r="E957" s="398"/>
      <c r="F957" s="118"/>
    </row>
    <row r="958" spans="1:6" ht="15.75" customHeight="1" x14ac:dyDescent="0.25">
      <c r="A958" s="114"/>
      <c r="B958" s="396"/>
      <c r="C958" s="397"/>
      <c r="D958" s="398"/>
      <c r="E958" s="398"/>
      <c r="F958" s="118"/>
    </row>
  </sheetData>
  <conditionalFormatting sqref="B1">
    <cfRule type="cellIs" dxfId="0" priority="1" operator="equal">
      <formula>"=Unique(B:B, B1) &gt; 1"</formula>
    </cfRule>
  </conditionalFormatting>
  <dataValidations count="1">
    <dataValidation type="list" allowBlank="1" showErrorMessage="1" sqref="B178 B272 B281 B284" xr:uid="{00000000-0002-0000-0F00-000000000000}">
      <formula1>INDIRECT("ФИЛЬ[Фильтр]")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Смета с материалом</vt:lpstr>
      <vt:lpstr>Печать Сметы</vt:lpstr>
      <vt:lpstr>Расходный мат и инстр.</vt:lpstr>
      <vt:lpstr>Корректировка материалов</vt:lpstr>
      <vt:lpstr>общее кол-во материалов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Илья Кузьмин</cp:lastModifiedBy>
  <dcterms:modified xsi:type="dcterms:W3CDTF">2025-08-09T12:06:07Z</dcterms:modified>
</cp:coreProperties>
</file>