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zat/Developer/Learn/BOUN-FE/FE501/Excels/"/>
    </mc:Choice>
  </mc:AlternateContent>
  <xr:revisionPtr revIDLastSave="0" documentId="13_ncr:1_{917235B1-6516-DE4F-A6BD-26192E2B6F8B}" xr6:coauthVersionLast="47" xr6:coauthVersionMax="47" xr10:uidLastSave="{00000000-0000-0000-0000-000000000000}"/>
  <bookViews>
    <workbookView xWindow="10080" yWindow="1020" windowWidth="34460" windowHeight="23100" xr2:uid="{E175462C-94B4-D040-A9F3-EBA24ADA6273}"/>
  </bookViews>
  <sheets>
    <sheet name="Answer Report 1" sheetId="3" r:id="rId1"/>
    <sheet name="Sensitivity Report 1" sheetId="4" r:id="rId2"/>
    <sheet name="Limits Report 1" sheetId="5" r:id="rId3"/>
    <sheet name="Sheet1" sheetId="1" r:id="rId4"/>
  </sheets>
  <definedNames>
    <definedName name="solver_adj" localSheetId="3" hidden="1">Sheet1!$B$4:$E$4</definedName>
    <definedName name="solver_cvg" localSheetId="3" hidden="1">0.0001</definedName>
    <definedName name="solver_drv" localSheetId="3" hidden="1">1</definedName>
    <definedName name="solver_eng" localSheetId="3" hidden="1">2</definedName>
    <definedName name="solver_itr" localSheetId="3" hidden="1">2147483647</definedName>
    <definedName name="solver_lhs1" localSheetId="3" hidden="1">Sheet1!$F$4</definedName>
    <definedName name="solver_lhs2" localSheetId="3" hidden="1">Sheet1!$F$7:$F$9</definedName>
    <definedName name="solver_lin" localSheetId="3" hidden="1">1</definedName>
    <definedName name="solver_mip" localSheetId="3" hidden="1">2147483647</definedName>
    <definedName name="solver_mni" localSheetId="3" hidden="1">30</definedName>
    <definedName name="solver_mrt" localSheetId="3" hidden="1">0.075</definedName>
    <definedName name="solver_msl" localSheetId="3" hidden="1">2</definedName>
    <definedName name="solver_neg" localSheetId="3" hidden="1">1</definedName>
    <definedName name="solver_nod" localSheetId="3" hidden="1">2147483647</definedName>
    <definedName name="solver_num" localSheetId="3" hidden="1">2</definedName>
    <definedName name="solver_opt" localSheetId="3" hidden="1">Sheet1!$F$3</definedName>
    <definedName name="solver_pre" localSheetId="3" hidden="1">0.000001</definedName>
    <definedName name="solver_rbv" localSheetId="3" hidden="1">1</definedName>
    <definedName name="solver_rel1" localSheetId="3" hidden="1">2</definedName>
    <definedName name="solver_rel2" localSheetId="3" hidden="1">3</definedName>
    <definedName name="solver_rhs1" localSheetId="3" hidden="1">Sheet1!$I$4</definedName>
    <definedName name="solver_rhs2" localSheetId="3" hidden="1">Sheet1!$I$7:$I$9</definedName>
    <definedName name="solver_rlx" localSheetId="3" hidden="1">2</definedName>
    <definedName name="solver_rsd" localSheetId="3" hidden="1">0</definedName>
    <definedName name="solver_scl" localSheetId="3" hidden="1">1</definedName>
    <definedName name="solver_sho" localSheetId="3" hidden="1">2</definedName>
    <definedName name="solver_ssz" localSheetId="3" hidden="1">100</definedName>
    <definedName name="solver_tim" localSheetId="3" hidden="1">2147483647</definedName>
    <definedName name="solver_tol" localSheetId="3" hidden="1">0.01</definedName>
    <definedName name="solver_typ" localSheetId="3" hidden="1">1</definedName>
    <definedName name="solver_val" localSheetId="3" hidden="1">0</definedName>
    <definedName name="solver_ver" localSheetId="3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9" i="1"/>
  <c r="F8" i="1"/>
  <c r="F7" i="1"/>
  <c r="I9" i="1"/>
  <c r="I8" i="1"/>
  <c r="I7" i="1"/>
  <c r="F4" i="1"/>
</calcChain>
</file>

<file path=xl/sharedStrings.xml><?xml version="1.0" encoding="utf-8"?>
<sst xmlns="http://schemas.openxmlformats.org/spreadsheetml/2006/main" count="155" uniqueCount="88">
  <si>
    <t xml:space="preserve">Fund 1 </t>
  </si>
  <si>
    <t xml:space="preserve">Fund2 </t>
  </si>
  <si>
    <t xml:space="preserve">Fund3 </t>
  </si>
  <si>
    <t>Fund4</t>
  </si>
  <si>
    <t>Total</t>
  </si>
  <si>
    <t>Return</t>
  </si>
  <si>
    <t>$$ invested</t>
  </si>
  <si>
    <t>Capitalization</t>
  </si>
  <si>
    <t>large</t>
  </si>
  <si>
    <t>medium</t>
  </si>
  <si>
    <t>small</t>
  </si>
  <si>
    <t>In portfolio</t>
  </si>
  <si>
    <t>condition</t>
  </si>
  <si>
    <t>Minimum %</t>
  </si>
  <si>
    <t>Minimum $$</t>
  </si>
  <si>
    <t>&gt;=</t>
  </si>
  <si>
    <t>=</t>
  </si>
  <si>
    <t>Total %</t>
  </si>
  <si>
    <t>Total $$</t>
  </si>
  <si>
    <t>F501 - Fund Allocation Problem.</t>
  </si>
  <si>
    <t>Microsoft Excel 16.66 Answer Report</t>
  </si>
  <si>
    <t>Worksheet: [Fund Allocation.xlsx]Sheet1</t>
  </si>
  <si>
    <t>Report Created: 23.10.2022 13:28:34</t>
  </si>
  <si>
    <t>Result: Solver found a solution.  All constraints and optimality conditions are satisfied.</t>
  </si>
  <si>
    <t>Solver Engine</t>
  </si>
  <si>
    <t>Engine: Simplex LP</t>
  </si>
  <si>
    <t>Solution Time: 283,668 Seconds.</t>
  </si>
  <si>
    <t>Iterations: 5 Subproblems: 0</t>
  </si>
  <si>
    <t>Solver Options</t>
  </si>
  <si>
    <t>Max Time Unlimited, Iterations Unlimited, Precision 0,000001, Use Automatic Scaling</t>
  </si>
  <si>
    <t>Max Subproblems Unlimited, Max Integer Sols Unlimited, Integer Tolerance 1%, Assume NonNegative</t>
  </si>
  <si>
    <t>Objective Cell (Max)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</si>
  <si>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</si>
  <si>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</si>
  <si>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</si>
  <si>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</si>
  <si>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</si>
  <si>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</si>
  <si>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</si>
  <si>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</si>
  <si>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</si>
  <si>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</si>
  <si>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Slack</t>
  </si>
  <si>
    <t>$F$3</t>
  </si>
  <si>
    <t>Return Total</t>
  </si>
  <si>
    <t>$B$4</t>
  </si>
  <si>
    <t xml:space="preserve">$$ invested Fund 1 </t>
  </si>
  <si>
    <t>Contin</t>
  </si>
  <si>
    <t>$C$4</t>
  </si>
  <si>
    <t xml:space="preserve">$$ invested Fund2 </t>
  </si>
  <si>
    <t>$D$4</t>
  </si>
  <si>
    <t xml:space="preserve">$$ invested Fund3 </t>
  </si>
  <si>
    <t>$E$4</t>
  </si>
  <si>
    <t>$$ invested Fund4</t>
  </si>
  <si>
    <t>$F$4</t>
  </si>
  <si>
    <t>$$ invested Total</t>
  </si>
  <si>
    <t>$F$4=$I$4</t>
  </si>
  <si>
    <t>Binding</t>
  </si>
  <si>
    <t>$F$7</t>
  </si>
  <si>
    <t>large In portfolio</t>
  </si>
  <si>
    <t>$F$7&gt;=$I$7</t>
  </si>
  <si>
    <t>$F$8</t>
  </si>
  <si>
    <t>medium In portfolio</t>
  </si>
  <si>
    <t>$F$8&gt;=$I$8</t>
  </si>
  <si>
    <t>$F$9</t>
  </si>
  <si>
    <t>small In portfolio</t>
  </si>
  <si>
    <t>$F$9&gt;=$I$9</t>
  </si>
  <si>
    <t>Not Binding</t>
  </si>
  <si>
    <t>Microsoft Excel 16.66 Sensitivity Report</t>
  </si>
  <si>
    <t>Final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</si>
  <si>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</si>
  <si>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</si>
  <si>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</si>
  <si>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</si>
  <si>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</si>
  <si>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</si>
  <si>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</si>
  <si>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</si>
  <si>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Shadow</t>
  </si>
  <si>
    <t>Price</t>
  </si>
  <si>
    <t>Constraint</t>
  </si>
  <si>
    <t>R.H. Side</t>
  </si>
  <si>
    <t>Microsoft Excel 16.66 Limits Report</t>
  </si>
  <si>
    <t>Variable</t>
  </si>
  <si>
    <t>Lower</t>
  </si>
  <si>
    <t>Limit</t>
  </si>
  <si>
    <t>Result</t>
  </si>
  <si>
    <t>Upper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</si>
</sst>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indexed="1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2" fontId="0" fillId="2" borderId="1" xfId="0" applyNumberFormat="1" applyFill="1" applyBorder="1"/>
    <xf numFmtId="0" fontId="0" fillId="0" borderId="0" xfId="0" quotePrefix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3" borderId="1" xfId="0" applyNumberFormat="1" applyFill="1" applyBorder="1"/>
    <xf numFmtId="0" fontId="0" fillId="4" borderId="0" xfId="0" applyFill="1"/>
    <xf numFmtId="0" fontId="1" fillId="0" borderId="0" xfId="0" applyFont="1"/>
    <xf numFmtId="0" fontId="0" fillId="5" borderId="0" xfId="0" applyFill="1"/>
    <xf numFmtId="0" fontId="1" fillId="0" borderId="0" xfId="0" applyFont="1" applyAlignment="1">
      <alignment horizontal="center" vertical="center"/>
    </xf>
    <xf numFmtId="0" fontId="0" fillId="0" borderId="5" xfId="0" applyFill="1" applyBorder="1" applyAlignment="1"/>
    <xf numFmtId="0" fontId="2" fillId="0" borderId="4" xfId="0" applyFont="1" applyFill="1" applyBorder="1" applyAlignment="1">
      <alignment horizontal="center"/>
    </xf>
    <xf numFmtId="0" fontId="0" fillId="0" borderId="6" xfId="0" applyFill="1" applyBorder="1" applyAlignment="1"/>
    <xf numFmtId="0" fontId="0" fillId="0" borderId="5" xfId="0" applyNumberFormat="1" applyFill="1" applyBorder="1" applyAlignment="1"/>
    <xf numFmtId="2" fontId="0" fillId="0" borderId="6" xfId="0" applyNumberFormat="1" applyFill="1" applyBorder="1" applyAlignment="1"/>
    <xf numFmtId="2" fontId="0" fillId="0" borderId="5" xfId="0" applyNumberFormat="1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0" fillId="0" borderId="6" xfId="0" applyNumberForma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3AC0D-23D3-4B46-811D-D30921F8EC84}">
  <dimension ref="A1:G32"/>
  <sheetViews>
    <sheetView showGridLines="0" tabSelected="1" zoomScale="157" zoomScaleNormal="157" workbookViewId="0">
      <selection activeCell="G14" sqref="G14"/>
    </sheetView>
  </sheetViews>
  <sheetFormatPr baseColWidth="10" defaultRowHeight="16" x14ac:dyDescent="0.2"/>
  <cols>
    <col min="1" max="1" width="2.33203125" customWidth="1"/>
    <col min="2" max="2" width="5.1640625" bestFit="1" customWidth="1"/>
    <col min="3" max="3" width="17.6640625" bestFit="1" customWidth="1"/>
    <col min="4" max="4" width="12.83203125" bestFit="1" customWidth="1"/>
    <col min="5" max="5" width="12.1640625" bestFit="1" customWidth="1"/>
    <col min="6" max="6" width="10.83203125" bestFit="1" customWidth="1"/>
    <col min="7" max="7" width="5.6640625" bestFit="1" customWidth="1"/>
  </cols>
  <sheetData>
    <row r="1" spans="1:5" x14ac:dyDescent="0.2">
      <c r="A1" s="6" t="s">
        <v>20</v>
      </c>
    </row>
    <row r="2" spans="1:5" x14ac:dyDescent="0.2">
      <c r="A2" s="6" t="s">
        <v>21</v>
      </c>
    </row>
    <row r="3" spans="1:5" x14ac:dyDescent="0.2">
      <c r="A3" s="6" t="s">
        <v>22</v>
      </c>
    </row>
    <row r="4" spans="1:5" x14ac:dyDescent="0.2">
      <c r="A4" s="6" t="s">
        <v>23</v>
      </c>
    </row>
    <row r="5" spans="1:5" x14ac:dyDescent="0.2">
      <c r="A5" s="6" t="s">
        <v>24</v>
      </c>
    </row>
    <row r="6" spans="1:5" x14ac:dyDescent="0.2">
      <c r="A6" s="6"/>
      <c r="B6" t="s">
        <v>25</v>
      </c>
    </row>
    <row r="7" spans="1:5" x14ac:dyDescent="0.2">
      <c r="A7" s="6"/>
      <c r="B7" t="s">
        <v>26</v>
      </c>
    </row>
    <row r="8" spans="1:5" x14ac:dyDescent="0.2">
      <c r="A8" s="6"/>
      <c r="B8" t="s">
        <v>27</v>
      </c>
    </row>
    <row r="9" spans="1:5" x14ac:dyDescent="0.2">
      <c r="A9" s="6" t="s">
        <v>28</v>
      </c>
    </row>
    <row r="10" spans="1:5" x14ac:dyDescent="0.2">
      <c r="B10" t="s">
        <v>29</v>
      </c>
    </row>
    <row r="11" spans="1:5" x14ac:dyDescent="0.2">
      <c r="B11" t="s">
        <v>30</v>
      </c>
    </row>
    <row r="14" spans="1:5" ht="17" thickBot="1" x14ac:dyDescent="0.25">
      <c r="A14" t="s">
        <v>31</v>
      </c>
    </row>
    <row r="15" spans="1:5" ht="17" thickBot="1" x14ac:dyDescent="0.25">
      <c r="B15" s="10" t="s">
        <v>32</v>
      </c>
      <c r="C15" s="10" t="s">
        <v>33</v>
      </c>
      <c r="D15" s="10" t="s">
        <v>34</v>
      </c>
      <c r="E15" s="10" t="s">
        <v>35</v>
      </c>
    </row>
    <row r="16" spans="1:5" ht="17" thickBot="1" x14ac:dyDescent="0.25">
      <c r="B16" s="9" t="s">
        <v>43</v>
      </c>
      <c r="C16" s="9" t="s">
        <v>44</v>
      </c>
      <c r="D16" s="12">
        <v>10.989473684210529</v>
      </c>
      <c r="E16" s="12">
        <v>10.989473684210529</v>
      </c>
    </row>
    <row r="19" spans="1:7" ht="17" thickBot="1" x14ac:dyDescent="0.25">
      <c r="A19" t="s">
        <v>36</v>
      </c>
    </row>
    <row r="20" spans="1:7" ht="17" thickBot="1" x14ac:dyDescent="0.25">
      <c r="B20" s="10" t="s">
        <v>32</v>
      </c>
      <c r="C20" s="10" t="s">
        <v>33</v>
      </c>
      <c r="D20" s="10" t="s">
        <v>34</v>
      </c>
      <c r="E20" s="10" t="s">
        <v>35</v>
      </c>
      <c r="F20" s="10" t="s">
        <v>37</v>
      </c>
    </row>
    <row r="21" spans="1:7" x14ac:dyDescent="0.2">
      <c r="B21" s="11" t="s">
        <v>45</v>
      </c>
      <c r="C21" s="11" t="s">
        <v>46</v>
      </c>
      <c r="D21" s="13">
        <v>0</v>
      </c>
      <c r="E21" s="13">
        <v>0</v>
      </c>
      <c r="F21" s="11" t="s">
        <v>47</v>
      </c>
    </row>
    <row r="22" spans="1:7" x14ac:dyDescent="0.2">
      <c r="B22" s="11" t="s">
        <v>48</v>
      </c>
      <c r="C22" s="11" t="s">
        <v>49</v>
      </c>
      <c r="D22" s="13">
        <v>12.631578947368419</v>
      </c>
      <c r="E22" s="13">
        <v>12.631578947368419</v>
      </c>
      <c r="F22" s="11" t="s">
        <v>47</v>
      </c>
    </row>
    <row r="23" spans="1:7" x14ac:dyDescent="0.2">
      <c r="B23" s="11" t="s">
        <v>50</v>
      </c>
      <c r="C23" s="11" t="s">
        <v>51</v>
      </c>
      <c r="D23" s="13">
        <v>46.315789473684212</v>
      </c>
      <c r="E23" s="13">
        <v>46.315789473684212</v>
      </c>
      <c r="F23" s="11" t="s">
        <v>47</v>
      </c>
    </row>
    <row r="24" spans="1:7" ht="17" thickBot="1" x14ac:dyDescent="0.25">
      <c r="B24" s="9" t="s">
        <v>52</v>
      </c>
      <c r="C24" s="9" t="s">
        <v>53</v>
      </c>
      <c r="D24" s="14">
        <v>21.052631578947381</v>
      </c>
      <c r="E24" s="14">
        <v>21.052631578947381</v>
      </c>
      <c r="F24" s="9" t="s">
        <v>47</v>
      </c>
    </row>
    <row r="27" spans="1:7" ht="17" thickBot="1" x14ac:dyDescent="0.25">
      <c r="A27" t="s">
        <v>38</v>
      </c>
    </row>
    <row r="28" spans="1:7" ht="17" thickBot="1" x14ac:dyDescent="0.25">
      <c r="B28" s="10" t="s">
        <v>32</v>
      </c>
      <c r="C28" s="10" t="s">
        <v>33</v>
      </c>
      <c r="D28" s="10" t="s">
        <v>39</v>
      </c>
      <c r="E28" s="10" t="s">
        <v>40</v>
      </c>
      <c r="F28" s="10" t="s">
        <v>41</v>
      </c>
      <c r="G28" s="10" t="s">
        <v>42</v>
      </c>
    </row>
    <row r="29" spans="1:7" x14ac:dyDescent="0.2">
      <c r="B29" s="11" t="s">
        <v>54</v>
      </c>
      <c r="C29" s="11" t="s">
        <v>55</v>
      </c>
      <c r="D29" s="13">
        <v>80.000000000000014</v>
      </c>
      <c r="E29" s="11" t="s">
        <v>56</v>
      </c>
      <c r="F29" s="11" t="s">
        <v>57</v>
      </c>
      <c r="G29" s="11">
        <v>0</v>
      </c>
    </row>
    <row r="30" spans="1:7" x14ac:dyDescent="0.2">
      <c r="B30" s="11" t="s">
        <v>58</v>
      </c>
      <c r="C30" s="11" t="s">
        <v>59</v>
      </c>
      <c r="D30" s="13">
        <v>28.000000000000007</v>
      </c>
      <c r="E30" s="11" t="s">
        <v>60</v>
      </c>
      <c r="F30" s="11" t="s">
        <v>57</v>
      </c>
      <c r="G30" s="13">
        <v>0</v>
      </c>
    </row>
    <row r="31" spans="1:7" x14ac:dyDescent="0.2">
      <c r="B31" s="11" t="s">
        <v>61</v>
      </c>
      <c r="C31" s="11" t="s">
        <v>62</v>
      </c>
      <c r="D31" s="13">
        <v>24.000000000000004</v>
      </c>
      <c r="E31" s="11" t="s">
        <v>63</v>
      </c>
      <c r="F31" s="11" t="s">
        <v>57</v>
      </c>
      <c r="G31" s="13">
        <v>0</v>
      </c>
    </row>
    <row r="32" spans="1:7" ht="17" thickBot="1" x14ac:dyDescent="0.25">
      <c r="B32" s="9" t="s">
        <v>64</v>
      </c>
      <c r="C32" s="9" t="s">
        <v>65</v>
      </c>
      <c r="D32" s="14">
        <v>28</v>
      </c>
      <c r="E32" s="9" t="s">
        <v>66</v>
      </c>
      <c r="F32" s="9" t="s">
        <v>67</v>
      </c>
      <c r="G32" s="14"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ED544-1AEE-134B-8DD5-E1279D28DB6E}">
  <dimension ref="A1:H20"/>
  <sheetViews>
    <sheetView showGridLines="0" zoomScale="198" zoomScaleNormal="198" workbookViewId="0">
      <selection activeCell="H20" sqref="H20"/>
    </sheetView>
  </sheetViews>
  <sheetFormatPr baseColWidth="10" defaultRowHeight="16" x14ac:dyDescent="0.2"/>
  <cols>
    <col min="1" max="1" width="2.33203125" customWidth="1"/>
    <col min="2" max="2" width="5.33203125" bestFit="1" customWidth="1"/>
    <col min="3" max="3" width="17.6640625" bestFit="1" customWidth="1"/>
    <col min="4" max="4" width="12.1640625" bestFit="1" customWidth="1"/>
    <col min="5" max="5" width="12.83203125" bestFit="1" customWidth="1"/>
    <col min="6" max="6" width="10" bestFit="1" customWidth="1"/>
    <col min="7" max="8" width="12.1640625" bestFit="1" customWidth="1"/>
  </cols>
  <sheetData>
    <row r="1" spans="1:8" x14ac:dyDescent="0.2">
      <c r="A1" s="6" t="s">
        <v>68</v>
      </c>
    </row>
    <row r="2" spans="1:8" x14ac:dyDescent="0.2">
      <c r="A2" s="6" t="s">
        <v>21</v>
      </c>
    </row>
    <row r="3" spans="1:8" x14ac:dyDescent="0.2">
      <c r="A3" s="6" t="s">
        <v>22</v>
      </c>
    </row>
    <row r="6" spans="1:8" ht="17" thickBot="1" x14ac:dyDescent="0.25">
      <c r="A6" t="s">
        <v>36</v>
      </c>
    </row>
    <row r="7" spans="1:8" x14ac:dyDescent="0.2">
      <c r="B7" s="15"/>
      <c r="C7" s="15"/>
      <c r="D7" s="15" t="s">
        <v>69</v>
      </c>
      <c r="E7" s="15" t="s">
        <v>71</v>
      </c>
      <c r="F7" s="15" t="s">
        <v>73</v>
      </c>
      <c r="G7" s="15" t="s">
        <v>75</v>
      </c>
      <c r="H7" s="15" t="s">
        <v>75</v>
      </c>
    </row>
    <row r="8" spans="1:8" ht="17" thickBot="1" x14ac:dyDescent="0.25">
      <c r="B8" s="16" t="s">
        <v>32</v>
      </c>
      <c r="C8" s="16" t="s">
        <v>33</v>
      </c>
      <c r="D8" s="16" t="s">
        <v>70</v>
      </c>
      <c r="E8" s="16" t="s">
        <v>72</v>
      </c>
      <c r="F8" s="16" t="s">
        <v>74</v>
      </c>
      <c r="G8" s="16" t="s">
        <v>76</v>
      </c>
      <c r="H8" s="16" t="s">
        <v>77</v>
      </c>
    </row>
    <row r="9" spans="1:8" x14ac:dyDescent="0.2">
      <c r="B9" s="11" t="s">
        <v>45</v>
      </c>
      <c r="C9" s="11" t="s">
        <v>46</v>
      </c>
      <c r="D9" s="11">
        <v>0</v>
      </c>
      <c r="E9" s="11">
        <v>-2.6315789473683737E-3</v>
      </c>
      <c r="F9" s="11">
        <v>0.1</v>
      </c>
      <c r="G9" s="11">
        <v>2.6315789473683737E-3</v>
      </c>
      <c r="H9" s="11">
        <v>1E+30</v>
      </c>
    </row>
    <row r="10" spans="1:8" x14ac:dyDescent="0.2">
      <c r="B10" s="11" t="s">
        <v>48</v>
      </c>
      <c r="C10" s="11" t="s">
        <v>49</v>
      </c>
      <c r="D10" s="11">
        <v>12.631578947368419</v>
      </c>
      <c r="E10" s="11">
        <v>0</v>
      </c>
      <c r="F10" s="11">
        <v>0.15</v>
      </c>
      <c r="G10" s="11">
        <v>1.6666666666666313E-2</v>
      </c>
      <c r="H10" s="11">
        <v>1.4285714285714624E-3</v>
      </c>
    </row>
    <row r="11" spans="1:8" x14ac:dyDescent="0.2">
      <c r="B11" s="11" t="s">
        <v>50</v>
      </c>
      <c r="C11" s="11" t="s">
        <v>51</v>
      </c>
      <c r="D11" s="11">
        <v>46.315789473684212</v>
      </c>
      <c r="E11" s="11">
        <v>0</v>
      </c>
      <c r="F11" s="11">
        <v>0.16000000000000003</v>
      </c>
      <c r="G11" s="11">
        <v>1.6666666666667067E-3</v>
      </c>
      <c r="H11" s="11">
        <v>6.2499999999998876E-3</v>
      </c>
    </row>
    <row r="12" spans="1:8" ht="17" thickBot="1" x14ac:dyDescent="0.25">
      <c r="B12" s="9" t="s">
        <v>52</v>
      </c>
      <c r="C12" s="9" t="s">
        <v>53</v>
      </c>
      <c r="D12" s="9">
        <v>21.052631578947381</v>
      </c>
      <c r="E12" s="9">
        <v>0</v>
      </c>
      <c r="F12" s="9">
        <v>8.0000000000000016E-2</v>
      </c>
      <c r="G12" s="9">
        <v>1.000000000000021E-2</v>
      </c>
      <c r="H12" s="9">
        <v>3.5714285714285045E-3</v>
      </c>
    </row>
    <row r="14" spans="1:8" ht="17" thickBot="1" x14ac:dyDescent="0.25">
      <c r="A14" t="s">
        <v>38</v>
      </c>
    </row>
    <row r="15" spans="1:8" x14ac:dyDescent="0.2">
      <c r="B15" s="15"/>
      <c r="C15" s="15"/>
      <c r="D15" s="15" t="s">
        <v>69</v>
      </c>
      <c r="E15" s="15" t="s">
        <v>78</v>
      </c>
      <c r="F15" s="15" t="s">
        <v>80</v>
      </c>
      <c r="G15" s="15" t="s">
        <v>75</v>
      </c>
      <c r="H15" s="15" t="s">
        <v>75</v>
      </c>
    </row>
    <row r="16" spans="1:8" ht="17" thickBot="1" x14ac:dyDescent="0.25">
      <c r="B16" s="16" t="s">
        <v>32</v>
      </c>
      <c r="C16" s="16" t="s">
        <v>33</v>
      </c>
      <c r="D16" s="16" t="s">
        <v>70</v>
      </c>
      <c r="E16" s="16" t="s">
        <v>79</v>
      </c>
      <c r="F16" s="16" t="s">
        <v>81</v>
      </c>
      <c r="G16" s="16" t="s">
        <v>76</v>
      </c>
      <c r="H16" s="16" t="s">
        <v>77</v>
      </c>
    </row>
    <row r="17" spans="2:8" x14ac:dyDescent="0.2">
      <c r="B17" s="11" t="s">
        <v>54</v>
      </c>
      <c r="C17" s="11" t="s">
        <v>55</v>
      </c>
      <c r="D17" s="11">
        <v>80.000000000000014</v>
      </c>
      <c r="E17" s="11">
        <v>0.22000000000000017</v>
      </c>
      <c r="F17" s="11">
        <v>80</v>
      </c>
      <c r="G17" s="11">
        <v>21.052631578947352</v>
      </c>
      <c r="H17" s="11">
        <v>6.3157894736842044</v>
      </c>
    </row>
    <row r="18" spans="2:8" x14ac:dyDescent="0.2">
      <c r="B18" s="11" t="s">
        <v>58</v>
      </c>
      <c r="C18" s="11" t="s">
        <v>59</v>
      </c>
      <c r="D18" s="11">
        <v>28.000000000000007</v>
      </c>
      <c r="E18" s="11">
        <v>-0.23157894736842136</v>
      </c>
      <c r="F18" s="11">
        <v>28</v>
      </c>
      <c r="G18" s="11">
        <v>5.9999999999999911</v>
      </c>
      <c r="H18" s="11">
        <v>6.6666666666666652</v>
      </c>
    </row>
    <row r="19" spans="2:8" x14ac:dyDescent="0.2">
      <c r="B19" s="11" t="s">
        <v>61</v>
      </c>
      <c r="C19" s="11" t="s">
        <v>62</v>
      </c>
      <c r="D19" s="11">
        <v>24.000000000000004</v>
      </c>
      <c r="E19" s="11">
        <v>-5.2631578947369695E-3</v>
      </c>
      <c r="F19" s="11">
        <v>24</v>
      </c>
      <c r="G19" s="11">
        <v>3.4285714285714262</v>
      </c>
      <c r="H19" s="11">
        <v>14.666666666666664</v>
      </c>
    </row>
    <row r="20" spans="2:8" ht="17" thickBot="1" x14ac:dyDescent="0.25">
      <c r="B20" s="9" t="s">
        <v>64</v>
      </c>
      <c r="C20" s="9" t="s">
        <v>65</v>
      </c>
      <c r="D20" s="9">
        <v>28</v>
      </c>
      <c r="E20" s="9">
        <v>0</v>
      </c>
      <c r="F20" s="9">
        <v>12</v>
      </c>
      <c r="G20" s="9">
        <v>16</v>
      </c>
      <c r="H20" s="9">
        <v>1E+30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B6F49-7C8E-C842-AEA4-B996B20C402B}">
  <dimension ref="A1:J16"/>
  <sheetViews>
    <sheetView showGridLines="0" workbookViewId="0">
      <selection sqref="A1:A3"/>
    </sheetView>
  </sheetViews>
  <sheetFormatPr baseColWidth="10" defaultRowHeight="16" x14ac:dyDescent="0.2"/>
  <cols>
    <col min="1" max="1" width="2.33203125" customWidth="1"/>
    <col min="2" max="2" width="5.33203125" bestFit="1" customWidth="1"/>
    <col min="3" max="3" width="17.1640625" bestFit="1" customWidth="1"/>
    <col min="4" max="4" width="12.1640625" bestFit="1" customWidth="1"/>
    <col min="5" max="5" width="2.33203125" customWidth="1"/>
    <col min="6" max="6" width="6.1640625" bestFit="1" customWidth="1"/>
    <col min="7" max="7" width="9" bestFit="1" customWidth="1"/>
    <col min="8" max="8" width="2.33203125" customWidth="1"/>
    <col min="9" max="9" width="6.6640625" bestFit="1" customWidth="1"/>
    <col min="10" max="10" width="9" bestFit="1" customWidth="1"/>
  </cols>
  <sheetData>
    <row r="1" spans="1:10" x14ac:dyDescent="0.2">
      <c r="A1" s="6" t="s">
        <v>82</v>
      </c>
    </row>
    <row r="2" spans="1:10" x14ac:dyDescent="0.2">
      <c r="A2" s="6" t="s">
        <v>21</v>
      </c>
    </row>
    <row r="3" spans="1:10" x14ac:dyDescent="0.2">
      <c r="A3" s="6" t="s">
        <v>22</v>
      </c>
    </row>
    <row r="5" spans="1:10" ht="17" thickBot="1" x14ac:dyDescent="0.25"/>
    <row r="6" spans="1:10" x14ac:dyDescent="0.2">
      <c r="B6" s="15"/>
      <c r="C6" s="15" t="s">
        <v>73</v>
      </c>
      <c r="D6" s="15"/>
    </row>
    <row r="7" spans="1:10" ht="17" thickBot="1" x14ac:dyDescent="0.25">
      <c r="B7" s="16" t="s">
        <v>32</v>
      </c>
      <c r="C7" s="16" t="s">
        <v>33</v>
      </c>
      <c r="D7" s="16" t="s">
        <v>70</v>
      </c>
    </row>
    <row r="8" spans="1:10" ht="17" thickBot="1" x14ac:dyDescent="0.25">
      <c r="B8" s="9" t="s">
        <v>43</v>
      </c>
      <c r="C8" s="9" t="s">
        <v>44</v>
      </c>
      <c r="D8" s="12">
        <v>10.989473684210529</v>
      </c>
    </row>
    <row r="10" spans="1:10" ht="17" thickBot="1" x14ac:dyDescent="0.25"/>
    <row r="11" spans="1:10" x14ac:dyDescent="0.2">
      <c r="B11" s="15"/>
      <c r="C11" s="15" t="s">
        <v>83</v>
      </c>
      <c r="D11" s="15"/>
      <c r="F11" s="15" t="s">
        <v>84</v>
      </c>
      <c r="G11" s="15" t="s">
        <v>73</v>
      </c>
      <c r="I11" s="15" t="s">
        <v>87</v>
      </c>
      <c r="J11" s="15" t="s">
        <v>73</v>
      </c>
    </row>
    <row r="12" spans="1:10" ht="17" thickBot="1" x14ac:dyDescent="0.25">
      <c r="B12" s="16" t="s">
        <v>32</v>
      </c>
      <c r="C12" s="16" t="s">
        <v>33</v>
      </c>
      <c r="D12" s="16" t="s">
        <v>70</v>
      </c>
      <c r="F12" s="16" t="s">
        <v>85</v>
      </c>
      <c r="G12" s="16" t="s">
        <v>86</v>
      </c>
      <c r="I12" s="16" t="s">
        <v>85</v>
      </c>
      <c r="J12" s="16" t="s">
        <v>86</v>
      </c>
    </row>
    <row r="13" spans="1:10" x14ac:dyDescent="0.2">
      <c r="B13" s="11" t="s">
        <v>45</v>
      </c>
      <c r="C13" s="11" t="s">
        <v>46</v>
      </c>
      <c r="D13" s="13">
        <v>0</v>
      </c>
      <c r="F13" s="13">
        <v>0</v>
      </c>
      <c r="G13" s="17">
        <v>85</v>
      </c>
      <c r="I13" s="13">
        <v>250</v>
      </c>
      <c r="J13" s="17">
        <v>18835</v>
      </c>
    </row>
    <row r="14" spans="1:10" x14ac:dyDescent="0.2">
      <c r="B14" s="11" t="s">
        <v>48</v>
      </c>
      <c r="C14" s="11" t="s">
        <v>49</v>
      </c>
      <c r="D14" s="13">
        <v>12.631578947368419</v>
      </c>
      <c r="F14" s="13">
        <v>0</v>
      </c>
      <c r="G14" s="17">
        <v>110</v>
      </c>
      <c r="I14" s="13">
        <v>398.5</v>
      </c>
      <c r="J14" s="17">
        <v>20035</v>
      </c>
    </row>
    <row r="15" spans="1:10" x14ac:dyDescent="0.2">
      <c r="B15" s="11" t="s">
        <v>50</v>
      </c>
      <c r="C15" s="11" t="s">
        <v>51</v>
      </c>
      <c r="D15" s="13">
        <v>46.315789473684212</v>
      </c>
      <c r="F15" s="13">
        <v>0</v>
      </c>
      <c r="G15" s="17">
        <v>125</v>
      </c>
      <c r="I15" s="13">
        <v>597</v>
      </c>
      <c r="J15" s="17">
        <v>21020</v>
      </c>
    </row>
    <row r="16" spans="1:10" ht="17" thickBot="1" x14ac:dyDescent="0.25">
      <c r="B16" s="9" t="s">
        <v>52</v>
      </c>
      <c r="C16" s="9" t="s">
        <v>53</v>
      </c>
      <c r="D16" s="14">
        <v>21.052631578947381</v>
      </c>
      <c r="F16" s="14"/>
      <c r="G16" s="12"/>
      <c r="I16" s="14"/>
      <c r="J16" s="1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3986E-0EA6-A047-8A1E-24150DCA9A72}">
  <dimension ref="A1:I9"/>
  <sheetViews>
    <sheetView zoomScale="178" zoomScaleNormal="178" workbookViewId="0">
      <selection activeCell="I18" sqref="I18"/>
    </sheetView>
  </sheetViews>
  <sheetFormatPr baseColWidth="10" defaultRowHeight="16" x14ac:dyDescent="0.2"/>
  <cols>
    <col min="1" max="1" width="13.6640625" customWidth="1"/>
  </cols>
  <sheetData>
    <row r="1" spans="1:9" ht="32" customHeight="1" x14ac:dyDescent="0.2">
      <c r="A1" s="8" t="s">
        <v>19</v>
      </c>
      <c r="B1" s="8"/>
      <c r="C1" s="8"/>
      <c r="D1" s="8"/>
      <c r="E1" s="8"/>
      <c r="F1" s="8"/>
      <c r="G1" s="8"/>
      <c r="H1" s="8"/>
      <c r="I1" s="8"/>
    </row>
    <row r="2" spans="1:9" x14ac:dyDescent="0.2">
      <c r="B2" s="6" t="s">
        <v>0</v>
      </c>
      <c r="C2" s="6" t="s">
        <v>1</v>
      </c>
      <c r="D2" s="6" t="s">
        <v>2</v>
      </c>
      <c r="E2" s="6" t="s">
        <v>3</v>
      </c>
      <c r="F2" s="6" t="s">
        <v>4</v>
      </c>
      <c r="H2" t="s">
        <v>17</v>
      </c>
      <c r="I2" t="s">
        <v>18</v>
      </c>
    </row>
    <row r="3" spans="1:9" x14ac:dyDescent="0.2">
      <c r="A3" s="6" t="s">
        <v>5</v>
      </c>
      <c r="B3">
        <v>0.1</v>
      </c>
      <c r="C3">
        <v>0.15</v>
      </c>
      <c r="D3">
        <v>0.16</v>
      </c>
      <c r="E3">
        <v>0.08</v>
      </c>
      <c r="F3" s="7">
        <f>SUMPRODUCT(B3:E3,$B$4:$E$4)</f>
        <v>10.989473684210529</v>
      </c>
    </row>
    <row r="4" spans="1:9" x14ac:dyDescent="0.2">
      <c r="A4" s="6" t="s">
        <v>6</v>
      </c>
      <c r="B4" s="1">
        <v>0</v>
      </c>
      <c r="C4" s="1">
        <v>12.631578947368419</v>
      </c>
      <c r="D4" s="1">
        <v>46.315789473684212</v>
      </c>
      <c r="E4" s="1">
        <v>21.052631578947381</v>
      </c>
      <c r="F4" s="4">
        <f>SUM(B4:E4)</f>
        <v>80.000000000000014</v>
      </c>
      <c r="G4" s="2" t="s">
        <v>16</v>
      </c>
      <c r="H4">
        <v>100</v>
      </c>
      <c r="I4" s="5">
        <v>80</v>
      </c>
    </row>
    <row r="5" spans="1:9" x14ac:dyDescent="0.2">
      <c r="A5" s="6"/>
    </row>
    <row r="6" spans="1:9" x14ac:dyDescent="0.2">
      <c r="A6" s="6" t="s">
        <v>7</v>
      </c>
      <c r="F6" t="s">
        <v>11</v>
      </c>
      <c r="G6" t="s">
        <v>12</v>
      </c>
      <c r="H6" t="s">
        <v>13</v>
      </c>
      <c r="I6" t="s">
        <v>14</v>
      </c>
    </row>
    <row r="7" spans="1:9" x14ac:dyDescent="0.2">
      <c r="A7" s="6" t="s">
        <v>8</v>
      </c>
      <c r="B7">
        <v>0.5</v>
      </c>
      <c r="C7">
        <v>0.3</v>
      </c>
      <c r="D7">
        <v>0.25</v>
      </c>
      <c r="E7">
        <v>0.6</v>
      </c>
      <c r="F7" s="4">
        <f>SUMPRODUCT(B7:E7,$B$4:$E$4)</f>
        <v>28.000000000000007</v>
      </c>
      <c r="G7" s="3" t="s">
        <v>15</v>
      </c>
      <c r="H7">
        <v>35</v>
      </c>
      <c r="I7" s="5">
        <f>$I$4*H7/$H$4</f>
        <v>28</v>
      </c>
    </row>
    <row r="8" spans="1:9" x14ac:dyDescent="0.2">
      <c r="A8" s="6" t="s">
        <v>9</v>
      </c>
      <c r="B8">
        <v>0.3</v>
      </c>
      <c r="C8">
        <v>0.1</v>
      </c>
      <c r="D8">
        <v>0.4</v>
      </c>
      <c r="E8">
        <v>0.2</v>
      </c>
      <c r="F8" s="4">
        <f>SUMPRODUCT(B8:E8,$B$4:$E$4)</f>
        <v>24.000000000000004</v>
      </c>
      <c r="G8" s="3" t="s">
        <v>15</v>
      </c>
      <c r="H8">
        <v>30</v>
      </c>
      <c r="I8" s="5">
        <f>$I$4*H8/$H$4</f>
        <v>24</v>
      </c>
    </row>
    <row r="9" spans="1:9" x14ac:dyDescent="0.2">
      <c r="A9" s="6" t="s">
        <v>10</v>
      </c>
      <c r="B9">
        <v>0.2</v>
      </c>
      <c r="C9">
        <v>0.6</v>
      </c>
      <c r="D9">
        <v>0.35</v>
      </c>
      <c r="E9">
        <v>0.2</v>
      </c>
      <c r="F9" s="4">
        <f>SUMPRODUCT(B9:E9,$B$4:$E$4)</f>
        <v>28</v>
      </c>
      <c r="G9" s="3" t="s">
        <v>15</v>
      </c>
      <c r="H9">
        <v>15</v>
      </c>
      <c r="I9" s="5">
        <f>$I$4*H9/$H$4</f>
        <v>12</v>
      </c>
    </row>
  </sheetData>
  <mergeCells count="1">
    <mergeCell ref="A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Answer Report 1</vt:lpstr>
      <vt:lpstr>Sensitivity Report 1</vt:lpstr>
      <vt:lpstr>Limits Report 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2022-10-23T08:00:34Z</dcterms:created>
  <dcterms:modified xsi:type="dcterms:W3CDTF">2022-10-23T10:57:39Z</dcterms:modified>
</cp:coreProperties>
</file>