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yhunelgin/Dropbox/arastirma/COVID19/Index_updates/"/>
    </mc:Choice>
  </mc:AlternateContent>
  <xr:revisionPtr revIDLastSave="0" documentId="13_ncr:1_{EF482385-49B5-7049-9F61-D51520405DA1}" xr6:coauthVersionLast="45" xr6:coauthVersionMax="45" xr10:uidLastSave="{00000000-0000-0000-0000-000000000000}"/>
  <bookViews>
    <workbookView xWindow="260" yWindow="460" windowWidth="17000" windowHeight="15460" xr2:uid="{3CC5D65E-9092-6641-BD5D-31DE27AABD59}"/>
  </bookViews>
  <sheets>
    <sheet name="Sheet1" sheetId="1" r:id="rId1"/>
  </sheets>
  <definedNames>
    <definedName name="_xlchart.v5.0" hidden="1">Sheet1!$A$1</definedName>
    <definedName name="_xlchart.v5.1" hidden="1">Sheet1!$A$2:$A$169</definedName>
    <definedName name="_xlchart.v5.10" hidden="1">Sheet1!$C$1</definedName>
    <definedName name="_xlchart.v5.11" hidden="1">Sheet1!$C$2:$C$169</definedName>
    <definedName name="_xlchart.v5.12" hidden="1">Sheet1!$A$1</definedName>
    <definedName name="_xlchart.v5.13" hidden="1">Sheet1!$A$2:$A$169</definedName>
    <definedName name="_xlchart.v5.14" hidden="1">Sheet1!$C$1</definedName>
    <definedName name="_xlchart.v5.15" hidden="1">Sheet1!$C$2:$C$169</definedName>
    <definedName name="_xlchart.v5.2" hidden="1">Sheet1!$C$1</definedName>
    <definedName name="_xlchart.v5.3" hidden="1">Sheet1!$C$2:$C$169</definedName>
    <definedName name="_xlchart.v5.4" hidden="1">Sheet1!$A$1</definedName>
    <definedName name="_xlchart.v5.5" hidden="1">Sheet1!$A$2:$A$169</definedName>
    <definedName name="_xlchart.v5.6" hidden="1">Sheet1!$C$1</definedName>
    <definedName name="_xlchart.v5.7" hidden="1">Sheet1!$C$2:$C$169</definedName>
    <definedName name="_xlchart.v5.8" hidden="1">Sheet1!$A$1</definedName>
    <definedName name="_xlchart.v5.9" hidden="1">Sheet1!$A$2:$A$169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4" i="1" l="1"/>
  <c r="C146" i="1"/>
  <c r="D148" i="1"/>
  <c r="F149" i="1"/>
  <c r="C149" i="1"/>
  <c r="F142" i="1"/>
  <c r="F140" i="1"/>
  <c r="C140" i="1"/>
  <c r="F136" i="1"/>
  <c r="C136" i="1"/>
  <c r="F131" i="1"/>
  <c r="C128" i="1"/>
  <c r="F123" i="1"/>
  <c r="C123" i="1"/>
  <c r="C122" i="1"/>
  <c r="F122" i="1"/>
  <c r="C117" i="1"/>
  <c r="D113" i="1"/>
  <c r="C110" i="1"/>
  <c r="C109" i="1"/>
  <c r="F109" i="1"/>
  <c r="F107" i="1"/>
  <c r="C107" i="1"/>
  <c r="F106" i="1"/>
  <c r="F104" i="1"/>
  <c r="H104" i="1"/>
  <c r="D104" i="1"/>
  <c r="F103" i="1"/>
  <c r="C103" i="1"/>
  <c r="C155" i="1"/>
  <c r="H99" i="1"/>
  <c r="F95" i="1"/>
  <c r="C95" i="1"/>
  <c r="C94" i="1"/>
  <c r="C93" i="1"/>
  <c r="C92" i="1"/>
  <c r="D91" i="1"/>
  <c r="F89" i="1"/>
  <c r="C89" i="1"/>
  <c r="C88" i="1"/>
  <c r="F86" i="1"/>
  <c r="C85" i="1"/>
  <c r="C143" i="1"/>
  <c r="D83" i="1"/>
  <c r="F81" i="1"/>
  <c r="C79" i="1"/>
  <c r="F78" i="1"/>
  <c r="F77" i="1"/>
  <c r="F74" i="1"/>
  <c r="C162" i="1"/>
  <c r="F165" i="1"/>
  <c r="C167" i="1"/>
  <c r="C169" i="1"/>
  <c r="H72" i="1"/>
  <c r="C72" i="1"/>
  <c r="D69" i="1"/>
  <c r="C66" i="1"/>
  <c r="C62" i="1"/>
  <c r="F61" i="1"/>
  <c r="C61" i="1"/>
  <c r="F60" i="1"/>
  <c r="C60" i="1"/>
  <c r="F59" i="1"/>
  <c r="C59" i="1"/>
  <c r="C58" i="1"/>
  <c r="F56" i="1"/>
  <c r="F55" i="1"/>
  <c r="D53" i="1"/>
  <c r="F46" i="1"/>
  <c r="F43" i="1"/>
  <c r="F42" i="1"/>
  <c r="C38" i="1" l="1"/>
  <c r="D38" i="1"/>
  <c r="H37" i="1"/>
  <c r="D37" i="1"/>
  <c r="D36" i="1"/>
  <c r="F34" i="1"/>
  <c r="C34" i="1"/>
  <c r="C32" i="1"/>
  <c r="F31" i="1"/>
  <c r="F29" i="1"/>
  <c r="C29" i="1"/>
  <c r="C25" i="1"/>
  <c r="F23" i="1"/>
  <c r="H23" i="1"/>
  <c r="D23" i="1"/>
  <c r="C22" i="1"/>
  <c r="F22" i="1"/>
  <c r="C21" i="1"/>
  <c r="F20" i="1"/>
  <c r="F16" i="1"/>
  <c r="C16" i="1"/>
  <c r="D15" i="1" l="1"/>
  <c r="E13" i="1"/>
  <c r="D13" i="1"/>
  <c r="D10" i="1"/>
  <c r="C10" i="1"/>
  <c r="H8" i="1"/>
  <c r="F8" i="1"/>
  <c r="C8" i="1"/>
  <c r="F6" i="1"/>
  <c r="F5" i="1"/>
  <c r="H3" i="1" l="1"/>
  <c r="F169" i="1" l="1"/>
  <c r="F166" i="1"/>
  <c r="F163" i="1"/>
  <c r="F161" i="1"/>
  <c r="F159" i="1"/>
  <c r="C159" i="1"/>
  <c r="D160" i="1"/>
  <c r="C160" i="1"/>
  <c r="F157" i="1"/>
  <c r="D153" i="1"/>
  <c r="D100" i="1"/>
  <c r="F148" i="1"/>
  <c r="H148" i="1"/>
  <c r="D145" i="1"/>
  <c r="D142" i="1"/>
  <c r="F139" i="1"/>
  <c r="H139" i="1"/>
  <c r="C138" i="1"/>
  <c r="F137" i="1"/>
  <c r="C135" i="1"/>
  <c r="F135" i="1" s="1"/>
  <c r="C134" i="1"/>
  <c r="D131" i="1"/>
  <c r="F130" i="1"/>
  <c r="C130" i="1"/>
  <c r="F127" i="1"/>
  <c r="D126" i="1"/>
  <c r="C118" i="1" l="1"/>
  <c r="F115" i="1"/>
  <c r="H115" i="1"/>
  <c r="C101" i="1"/>
  <c r="D18" i="1"/>
  <c r="D98" i="1"/>
  <c r="F98" i="1"/>
  <c r="E87" i="1"/>
  <c r="F82" i="1"/>
  <c r="F79" i="1"/>
  <c r="C78" i="1"/>
  <c r="C77" i="1"/>
  <c r="D74" i="1"/>
  <c r="D71" i="1"/>
  <c r="D64" i="1"/>
  <c r="H60" i="1"/>
  <c r="C56" i="1"/>
  <c r="F52" i="1"/>
  <c r="D44" i="1" l="1"/>
  <c r="C42" i="1"/>
  <c r="H41" i="1"/>
  <c r="F41" i="1"/>
  <c r="D40" i="1"/>
  <c r="D26" i="1"/>
  <c r="F38" i="1"/>
  <c r="F32" i="1"/>
  <c r="D35" i="1"/>
  <c r="F33" i="1"/>
  <c r="F30" i="1"/>
  <c r="C30" i="1"/>
  <c r="C27" i="1"/>
  <c r="C26" i="1"/>
  <c r="F13" i="1" l="1"/>
  <c r="C13" i="1"/>
  <c r="C144" i="1" l="1"/>
  <c r="D137" i="1"/>
  <c r="F128" i="1"/>
  <c r="F124" i="1"/>
  <c r="D124" i="1"/>
  <c r="C121" i="1"/>
  <c r="F121" i="1"/>
  <c r="D121" i="1"/>
  <c r="H119" i="1"/>
  <c r="D116" i="1"/>
  <c r="E116" i="1"/>
  <c r="F114" i="1"/>
  <c r="C114" i="1"/>
  <c r="F108" i="1"/>
  <c r="D108" i="1"/>
  <c r="E105" i="1"/>
  <c r="C96" i="1"/>
  <c r="F88" i="1"/>
  <c r="H87" i="1"/>
  <c r="E76" i="1"/>
  <c r="C76" i="1"/>
  <c r="F62" i="1"/>
  <c r="D60" i="1"/>
  <c r="C57" i="1"/>
  <c r="C46" i="1"/>
  <c r="F44" i="1" l="1"/>
  <c r="C44" i="1"/>
  <c r="E43" i="1" l="1"/>
  <c r="H160" i="1"/>
  <c r="H162" i="1"/>
  <c r="D162" i="1"/>
  <c r="F164" i="1"/>
  <c r="E169" i="1"/>
  <c r="F35" i="1"/>
  <c r="H34" i="1"/>
  <c r="D135" i="1"/>
  <c r="D117" i="1"/>
  <c r="F25" i="1"/>
  <c r="C12" i="1"/>
  <c r="H10" i="1"/>
  <c r="C166" i="1" l="1"/>
  <c r="C151" i="1"/>
  <c r="C148" i="1"/>
  <c r="E145" i="1"/>
  <c r="F141" i="1"/>
  <c r="D136" i="1"/>
  <c r="D130" i="1"/>
  <c r="F129" i="1"/>
  <c r="D127" i="1"/>
  <c r="D118" i="1" l="1"/>
  <c r="F101" i="1"/>
  <c r="D112" i="1"/>
  <c r="D109" i="1"/>
  <c r="C102" i="1" l="1"/>
  <c r="F94" i="1"/>
  <c r="C98" i="1"/>
  <c r="D92" i="1"/>
  <c r="C91" i="1"/>
  <c r="E73" i="1"/>
  <c r="F63" i="1"/>
  <c r="F57" i="1"/>
  <c r="F54" i="1"/>
  <c r="C54" i="1"/>
  <c r="D39" i="1" l="1"/>
  <c r="F9" i="1"/>
  <c r="C9" i="1" l="1"/>
  <c r="D7" i="1"/>
  <c r="C5" i="1"/>
  <c r="C163" i="1" l="1"/>
  <c r="C153" i="1"/>
  <c r="C127" i="1"/>
  <c r="C125" i="1"/>
  <c r="C115" i="1"/>
  <c r="D110" i="1"/>
  <c r="E107" i="1"/>
  <c r="H103" i="1"/>
  <c r="C90" i="1"/>
  <c r="H143" i="1"/>
  <c r="F143" i="1"/>
  <c r="D143" i="1"/>
  <c r="E83" i="1"/>
  <c r="C82" i="1"/>
  <c r="H73" i="1"/>
  <c r="D73" i="1"/>
  <c r="C71" i="1"/>
  <c r="F69" i="1"/>
  <c r="E65" i="1"/>
  <c r="D65" i="1"/>
  <c r="H59" i="1"/>
  <c r="D59" i="1"/>
  <c r="E59" i="1"/>
  <c r="C43" i="1"/>
  <c r="C41" i="1"/>
  <c r="C39" i="1"/>
  <c r="C28" i="1"/>
  <c r="D6" i="1"/>
  <c r="C4" i="1"/>
  <c r="D168" i="1"/>
  <c r="D157" i="1"/>
  <c r="C157" i="1"/>
  <c r="F152" i="1"/>
  <c r="D152" i="1"/>
  <c r="E151" i="1"/>
  <c r="D151" i="1"/>
  <c r="E147" i="1"/>
  <c r="C147" i="1"/>
  <c r="C145" i="1"/>
  <c r="C141" i="1"/>
  <c r="F126" i="1"/>
  <c r="H124" i="1"/>
  <c r="D111" i="1"/>
  <c r="D72" i="1"/>
  <c r="F58" i="1"/>
  <c r="F48" i="1"/>
  <c r="F18" i="1"/>
  <c r="F70" i="1"/>
  <c r="E35" i="1"/>
  <c r="C33" i="1"/>
  <c r="C19" i="1"/>
  <c r="C150" i="1"/>
  <c r="D132" i="1"/>
  <c r="D119" i="1"/>
  <c r="F118" i="1"/>
  <c r="E114" i="1"/>
  <c r="D84" i="1"/>
  <c r="F64" i="1"/>
  <c r="E49" i="1"/>
  <c r="D46" i="1"/>
  <c r="E46" i="1"/>
  <c r="D43" i="1"/>
  <c r="E29" i="1"/>
  <c r="E22" i="1"/>
  <c r="D22" i="1"/>
  <c r="E19" i="1"/>
  <c r="C7" i="1"/>
  <c r="E4" i="1"/>
  <c r="D4" i="1"/>
  <c r="D8" i="1"/>
  <c r="D165" i="1"/>
  <c r="E127" i="1"/>
  <c r="E126" i="1"/>
  <c r="D103" i="1"/>
  <c r="C83" i="1"/>
  <c r="H78" i="1"/>
  <c r="C52" i="1"/>
  <c r="C40" i="1"/>
  <c r="D28" i="1"/>
  <c r="E36" i="1"/>
  <c r="E97" i="1"/>
  <c r="D106" i="1"/>
  <c r="E110" i="1"/>
  <c r="C20" i="1"/>
  <c r="E155" i="1"/>
  <c r="E150" i="1"/>
  <c r="F138" i="1"/>
  <c r="E132" i="1"/>
  <c r="D125" i="1"/>
  <c r="E123" i="1"/>
  <c r="D123" i="1"/>
  <c r="E121" i="1"/>
  <c r="F120" i="1"/>
  <c r="E119" i="1"/>
  <c r="E115" i="1"/>
  <c r="E113" i="1"/>
  <c r="E109" i="1"/>
  <c r="E106" i="1"/>
  <c r="E103" i="1"/>
  <c r="E102" i="1"/>
  <c r="E99" i="1"/>
  <c r="E98" i="1"/>
  <c r="E94" i="1"/>
  <c r="E157" i="1"/>
  <c r="D88" i="1"/>
  <c r="E88" i="1"/>
  <c r="E159" i="1"/>
  <c r="E164" i="1"/>
  <c r="E86" i="1"/>
  <c r="E84" i="1"/>
  <c r="E82" i="1"/>
  <c r="F80" i="1"/>
  <c r="E78" i="1"/>
  <c r="D78" i="1"/>
  <c r="E74" i="1"/>
  <c r="F71" i="1"/>
  <c r="E68" i="1"/>
  <c r="D68" i="1"/>
  <c r="E62" i="1"/>
  <c r="D58" i="1"/>
  <c r="E53" i="1"/>
  <c r="D50" i="1"/>
  <c r="C47" i="1"/>
  <c r="D41" i="1"/>
  <c r="E41" i="1"/>
  <c r="E37" i="1"/>
  <c r="D32" i="1"/>
  <c r="E70" i="1"/>
  <c r="D34" i="1"/>
  <c r="D33" i="1"/>
  <c r="E31" i="1"/>
  <c r="D31" i="1"/>
  <c r="D30" i="1"/>
  <c r="D29" i="1"/>
  <c r="E28" i="1"/>
  <c r="E23" i="1"/>
  <c r="E14" i="1"/>
  <c r="D14" i="1"/>
  <c r="E12" i="1"/>
  <c r="D5" i="1"/>
  <c r="D159" i="1"/>
  <c r="D161" i="1"/>
  <c r="D163" i="1"/>
  <c r="D166" i="1"/>
  <c r="F156" i="1"/>
  <c r="D156" i="1"/>
  <c r="D155" i="1"/>
  <c r="D138" i="1"/>
  <c r="D134" i="1"/>
  <c r="D129" i="1"/>
  <c r="D120" i="1"/>
  <c r="D115" i="1"/>
  <c r="D105" i="1"/>
  <c r="D102" i="1"/>
  <c r="D87" i="1"/>
  <c r="D86" i="1"/>
  <c r="D82" i="1"/>
  <c r="H75" i="1"/>
  <c r="D62" i="1"/>
  <c r="D55" i="1"/>
  <c r="C49" i="1"/>
  <c r="D48" i="1"/>
  <c r="F36" i="1"/>
  <c r="D70" i="1"/>
  <c r="D12" i="1"/>
  <c r="H36" i="1"/>
  <c r="C24" i="1"/>
  <c r="F24" i="1"/>
  <c r="H6" i="1"/>
  <c r="D3" i="1"/>
</calcChain>
</file>

<file path=xl/sharedStrings.xml><?xml version="1.0" encoding="utf-8"?>
<sst xmlns="http://schemas.openxmlformats.org/spreadsheetml/2006/main" count="177" uniqueCount="177">
  <si>
    <t>Country</t>
  </si>
  <si>
    <t>Date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</si>
  <si>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</si>
  <si>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</si>
  <si>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</si>
  <si>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</si>
  <si>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</si>
  <si>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</si>
  <si>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</si>
  <si>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</si>
  <si>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</si>
  <si>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</si>
  <si>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</si>
  <si>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</si>
  <si>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</si>
  <si>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Zimbabwe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</si>
  <si>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</si>
  <si>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</si>
  <si>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</si>
  <si>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</si>
  <si>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</si>
  <si>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</si>
  <si>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</si>
  <si>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</si>
  <si>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</si>
  <si>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</si>
  <si>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</si>
  <si>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</si>
  <si>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</si>
  <si>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</si>
  <si>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</si>
  <si>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</si>
  <si>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</si>
  <si>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</si>
  <si>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Hong Kong</t>
  </si>
  <si>
    <t>Colombia</t>
  </si>
  <si>
    <t>Zambia</t>
  </si>
  <si>
    <t>Yemen</t>
  </si>
  <si>
    <t>Vietnam</t>
  </si>
  <si>
    <t>Costa Rica</t>
  </si>
  <si>
    <t>United States</t>
  </si>
  <si>
    <t>Cote Ivory</t>
  </si>
  <si>
    <t>Croatia</t>
  </si>
  <si>
    <t>Cyprus</t>
  </si>
  <si>
    <t>Czech</t>
  </si>
  <si>
    <t>Denmark</t>
  </si>
  <si>
    <t>Djibouti</t>
  </si>
  <si>
    <t>Egypt</t>
  </si>
  <si>
    <t>El Salvador</t>
  </si>
  <si>
    <t>Equit. Guinea</t>
  </si>
  <si>
    <t>Eritrea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</si>
  <si>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</si>
  <si>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</si>
  <si>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</si>
  <si>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</si>
  <si>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</si>
  <si>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</si>
  <si>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</si>
  <si>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</si>
  <si>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</si>
  <si>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</si>
  <si>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</si>
  <si>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</si>
  <si>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</si>
  <si>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</si>
  <si>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</si>
  <si>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</si>
  <si>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</si>
  <si>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</si>
  <si>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</si>
  <si>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</si>
  <si>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</si>
  <si>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</si>
  <si>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</si>
  <si>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</si>
  <si>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</si>
  <si>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</si>
  <si>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</si>
  <si>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</si>
  <si>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</si>
  <si>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</si>
  <si>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</si>
  <si>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</si>
  <si>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</si>
  <si>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</si>
  <si>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</si>
  <si>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Lithuania</t>
  </si>
  <si>
    <t>Madagascar</t>
  </si>
  <si>
    <t>Malawi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</si>
  <si>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</si>
  <si>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</si>
  <si>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</si>
  <si>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</si>
  <si>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</si>
  <si>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</si>
  <si>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</si>
  <si>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</si>
  <si>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</si>
  <si>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</si>
  <si>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</si>
  <si>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</si>
  <si>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</si>
  <si>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</si>
  <si>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</si>
  <si>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</si>
  <si>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</si>
  <si>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</si>
  <si>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</si>
  <si>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N. Macedonia</t>
  </si>
  <si>
    <t>Norway</t>
  </si>
  <si>
    <t>Oman</t>
  </si>
  <si>
    <t>Pakistan</t>
  </si>
  <si>
    <t>Papua N. Guineia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</si>
  <si>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</si>
  <si>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</si>
  <si>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</si>
  <si>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</si>
  <si>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</si>
  <si>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</si>
  <si>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</si>
  <si>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</si>
  <si>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</si>
  <si>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</si>
  <si>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</si>
  <si>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</si>
  <si>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</si>
  <si>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</si>
  <si>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</si>
  <si>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</si>
  <si>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</si>
  <si>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</si>
  <si>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</si>
  <si>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</si>
  <si>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</si>
  <si>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</si>
  <si>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</si>
  <si>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</si>
  <si>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Tonga</t>
  </si>
  <si>
    <t>Trinidad Tobago</t>
  </si>
  <si>
    <t>Tunisia</t>
  </si>
  <si>
    <t>Turkey</t>
  </si>
  <si>
    <t>Turkmenistan</t>
  </si>
  <si>
    <t>Uganda</t>
  </si>
  <si>
    <t>Ukraine</t>
  </si>
  <si>
    <t>UAE</t>
  </si>
  <si>
    <t>Uruguay</t>
  </si>
  <si>
    <t>Uzbekistan</t>
  </si>
  <si>
    <t>Malaysia</t>
  </si>
  <si>
    <t>UK</t>
  </si>
  <si>
    <t>Ecuador</t>
  </si>
  <si>
    <t>Panama</t>
  </si>
  <si>
    <t>Tajikistan</t>
  </si>
  <si>
    <t>Dominican Republic</t>
  </si>
  <si>
    <t>Ethiopia</t>
  </si>
  <si>
    <t>Libya</t>
  </si>
  <si>
    <t>Luxembourg</t>
  </si>
  <si>
    <t>South Africa</t>
  </si>
  <si>
    <t>Kazakhstan</t>
  </si>
  <si>
    <t>South Korea</t>
  </si>
  <si>
    <t>Indonesia</t>
  </si>
  <si>
    <t>Sri Lanka</t>
  </si>
  <si>
    <t>Afghanistan</t>
  </si>
  <si>
    <t>Democratic Republic of Congo</t>
  </si>
  <si>
    <t>Bosnia and Herzegovian</t>
  </si>
  <si>
    <t>Republic of Congo</t>
  </si>
  <si>
    <t>The Gambia</t>
  </si>
  <si>
    <t>Slovenia</t>
  </si>
  <si>
    <t>Slovak Republic</t>
  </si>
  <si>
    <t>Central African Republic</t>
  </si>
  <si>
    <t>Kyrgyz Republic</t>
  </si>
  <si>
    <t>fiscal_11</t>
  </si>
  <si>
    <t>ratecut_11</t>
  </si>
  <si>
    <t>reserve_req_11</t>
  </si>
  <si>
    <t>macrofin_11</t>
  </si>
  <si>
    <t>othermonetary_11</t>
  </si>
  <si>
    <t>bopgdp_11</t>
  </si>
  <si>
    <t>otherbop_11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</si>
</sst>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0F69B61E-0604-D747-935D-2647BDCB0051}">
          <cx:tx>
            <cx:txData>
              <cx:f>_xlchart.v5.2</cx:f>
              <cx:v>fiscal_11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7H1Zc+LYlvVfIfKpO+ITpXm40dURFmA8YTs9ZFXWC0HalCTQABqYfn2vgxCWNiJRflYFeqiODt97
z8ljb619hj3v/3lb/efNHY/C1spz/eg/b6vfv9hxPPvPb79Fb/bYG0Vtz3kLgyj4O26/Bd5vwd9/
O2/j397D0dLxrd9EXpB/e7NHYTxeffnf/8Fvs8bBXfA2ip3A/5qMw/XTOErcOPrJXOlU6y1I/Jgt
t/Cbfv/yNJ4lP1znrRX83YrtcasT+FbwpTX2Yydev6xn49+/FFZ8af1Gf+8BDS0XZMbJO9ZyfFuX
RVk3eF4WJEWQBF3+0nLxR3b/QFDaoqAZvCCKhq7okqFnf/x+5OEX/DJ9W+pG7+/hOIpau/88+msK
n3b0XzlR0ElR6wTsozr9LQq/Fbnyv/9DBoALGckxjoJ4aorybcun1n91nzr/nQFWA7fEtq5pgiKA
HbLIq4osFZglSm2M6Yai6aKs8RqP6XSnpMyqSFQ5iwqLCWMKc9iABNeDgX8W+s34zXZG2ad/HnbZ
aGuSIUo6fvKCpGpiAXUcEQnnBjeCIAN8TVazP71D/TQ9RxDPFlK0s/GDjf/X+Tf+fRDGdmswehu/
B36tXBDaKs8riiILhiEKuqYUuCAKbY0XeFkDByRJ11WtyIVfoKucGwe/gHDlYJ5yZ3B7fu785Xg/
Rj+W4wybzx8OTjDaPOOLriuSIBs4BEW+GLizRFXnVVXmVRFMy99IVegpZ8fHSsKHjwnKgL/+aAAD
Rt6POk8FJ0htWdF43cAzLkiSxAtF+LW2ZuBdlxSDVw08C7i7Cgw4Sc8R+HfrKPi74QPoB+eH/hXn
ry65SZHahqQpqqzLEIsgOOHOz0lNnNhWBN0wIDhpqqQr+EfZ307fhFfficfvrVvIku+Bl82VncZy
+Ol6wgY6TdnRNxvAjovez7771+RYSD4Gr2iyjtdZ4iEAFdihyHihDYPXFWPPrfwh2MF1EY5+tHqe
E47icfQz2n7KE/JbyjlD/hHlD4Pm3GLUC7QNc2SPoAv9DItf5JPcVnUV8qmm8KrAS0pRlOI0vc0r
eE1U3GmKYOBFyf52em4qElXOoMJiwpfCHGWH+dwAdiTh1Bv7ThSP/AyTsvvi1/ghGW0BLwf4IWjQ
AHlyjymY1gxNV1VdFERoiUS0falI1BF+FFZThhQmKUdeGvCevCTgRp1vuSS3BaZna7yiC7wiq0bh
FjPaylay5Q1D3TKLPOUV6DnGh92HHLBgN36A/n0zzsN4XeNJ0NsGNrihKYYiCnjXi2KspLRlSRJV
6B0QpqBk0IsJ2/Xn5BzDPl13AH06fID8UwOQt0eOO/Lf68MeGjQsTxowh4KtqwZRIXAttXlBl2D5
0EVeEqgS8VKBoCPo71dS/PcTBxy4agAHYJ+r0b7BQXcWNEXWDF3HxlbpK8BhEs8EL2oau3t4QyLS
7Mspeo6gny6j0KejB7g/NAD30cSZ1v0C621FVKC4ybwM0wbFXmNbn5cg1/K4mGDRo/dOJZKO4J9b
S5mQmzrgxM35OfG8HL+Pa5SDVFhWJXb/QKdjYimRgwS1rckS0+VEWVYhCBEunCannAPZOoJ+NkyR
f26AWvAcOq27kT+t8f7R2qqIW0c2IIoyQwW7XnLKtM4zy56mqhB7NE2S6e1TiaIj+H98DGXBxwzl
wl0D7HjPbrCAMlAjE2QVwqchY4vjpQUPiHlVkNu6KEIzEzXBEAQwLHv+U8WsCkFHeLD/FMqC/QTl
wPN1A24gUDeatjL/V4bG51UyWcd212QNN5Gh6DyvFU8DzK0QTnXegAot67qolzBiNP35zjjOiHRl
CSPSiQNGNOEoOOMwHLXuxoE/ro8LeJVVQ4a9CN42VRAkscgFToC7QYeBQtQVKMg4OZQNFak6worC
asqOwuQBS+4acDbGazjRXffnVrRfs1RwsBzB96kKeCo0aeeJzr0SChQ0FVYMXZJl+BsUlWjHz5Vo
OsKO3FrKjNzUASs6DWDFyIczLnT8GoMGZGb81qEGixLzdvJGUVUWRHAC9lZJxLlR5QN/6HMlko5w
IreWciI3dcCJBpiL2At56mL+tSPx70uxj7PZ7hYagkNjMp6WsFrUKDJxQttg+rDOIyxGYepZQW4V
jbYhwmKh4HWA+QKe6+x5SkWm0+SUn4FsHdn/2TDd+08N8Ho+JVGtllIVsQBbG6im6fAVyIpUQN6A
S9qAHQkancZeAgr8SWqOAL9bR4HfDR8A/9qA63/pxJtxWK+5DqoCol1EBQYLDfoCjYfR26IkwFik
wlixjQegolE1msp58JxfTBhRmKPc6FydnxtPgTeqV2lTYLYwNFWTFdiHZFUvSqmiDJs2puA3kHXY
LqiuUIGeci7sFxIO7Mcp+k8NsN71E8cfjzjTiaJRkl3Fn9fXIO7wsgzbEMwXuOMR5lK4izhozobI
vGcQXyVVF9h83vlcmaxyVpDlhCFklrKl34C34esoHoUZJJ9nh4iAVZ0FssKaCoUAmBfYocDUbcCn
CTM3RFhm6cj+dPoon6SmnAu7ZQT93ShF/evF+a+iF6gEzvvovQWRqPUS/BjVGVUs8G1ZhOKMGwnx
eLAY4QHOqWocnm/RYHNMlzPUbShf/kj8InHlLCn9JYRBpf+Gsuvl5fzserQd15nNcIFF2X79/FGB
3VUBG0RDZFHFhiYW5VfEGMPmBwOIDBbB88nCXvNcqkhTOXcKiwlXCnOUG48NeMcfocfVG4cBXQEB
SrBfILwV7zWJ61b1tg5RCq7nLR8E9swXOFGBniNs2K+kPNhPHDCgATa/B8hRGQSfPwciD2MfiyiG
/ZtFSArFuAtFbfM6fKOGzmtlQTCniClHPl1FUE8HKeIPDbBeILp5Oaox3AION8TLS6rCK4IIQzfz
a+aeCAOx3nihERIARYI5nYkOcZqcctSzdQT3bJgif98AsfXescbhz+35v2Y2QhwRrhEF9w1MdLoK
O14BekTg4VGAVgH7tqSJPB6F/F1TgZwj0GffQbHPxg/A75//3b133kbhyEpGGQifv22gLzBHMxxp
0AqY+FO8bThdaUNxRsy2wctiiXBUiaRjLNh/zQET9jMHbLg+PxtegjrFU/h2kCECT4GoyizaRSkG
b/NtaNRQ2HiRKdSHJ+AUMeXYp6sI7OkgRfylCRt/vGz9NR7VazjimOcAWYQijBaGug3mKlw9iEGF
cxMxeAiC5GFUpeGm99WIKmdAYTHhQ2GOsuO+CVlV49nIre8OEmGjg99GAMgylGFqN9KZg0dVRQj9
Bot2OeTDCWqOcWC77AD77egB6o/nv3ZgEnDqzdYRIfYgmAsRjgi1ULDTicqltUVEWcDhrOAMHDox
KxB0BPrsSyj42fgB/A2wUQyCDUsnmifj+nY+Yhmx9RFDhJRNhByxW6ZwBSHOFyoYpB94mFnshUCU
3mo0lTMhv5bwIT9FWTFowP0zCPx47I+tsE43sogQChh/4MnRZfwwyFkw2nCdqeAEdAC81TSZuRpJ
xzjx8TkHnPiYOuBE7/x30iBw3+FIru9EyDgQPLt1YBJFAhUyaAsHAk+FDC2NFxF/ikdBEaEt5PWB
CvQc48HuQw4YsBs/QL/bAPRHSeggA6dOfQzmB2jAyHnCHmdCf1Ed42BMlVB7QcelpcJYh8NAGFCJ
pCM8yK2lbMhNHXDi6fyceE7e67QBIQUBHmOZ10UJMIvIUCueAvjyZQMhYRq/TQ45iEE9RU05/ruP
INDvRinqz43Y/+67s6jTCI0KJIi4Rrwjkvrx/zKPFKgC9JoEgwTi4uE/UzXw5eBFHp0mqRz9wX4l
YcDHBOXB4Nv5d/6vZqv+mnXo30zagyI+291Dg4vS+j6lUzTu6DlIUBLj4u8QxqTs7v68HYnDywwt
WkKAnbh3LOdMqHCEwmwNIyqCkKBYw3yd/e3U01mVqvKzU1xNzk9xkp6hvxqgWnRYCZUMj8/z4t8K
Mb9wHAaj95E1imBwrI8BrArJNisTDwSkWOh2iLLIHQaELCGcG/41VWJVALbZDQUpthJN5Uch/z3k
IOSn6DEYNMDKh4cO9czqZIOEcmFI5UTmgs4yOjWhwAZkOKNACeIlMQ0+HTgyT9NzjAXpdxzAnw4f
QP9HA17xzY9x3V5kGWGRSM1BUgKLb4E0VZSkVIkVqmJJbkjoF4Vt3Hb+ELxWIqmcA/m1hAv5KcqJ
1wbYNp6h0vkoZlffMUAev6SjHAniIA2epQ0W+cAhVwE5VArK8aBu0rYuUva3d09zBYrK2fDxLYQJ
HxOUBc9P5z8Md8lq7P0IktDKgKjnTdZY3YpdEgJfNPTBqY+SbkyxkOFfRlYJbqr8YahGUjkX8msJ
H/JTlBN3r+fnBG7gGt8DGFsl5mAWDAl+TqTlFD1tnITcZxEOH5wEKH+p7SnPhFPUlMOfriLAp4MU
8kEDsqXunNhO6jUp4YKBGQOx73gJJFZ5rfgMb3U8eCAkmF2hVx/Y9CpRVI59bilhQG6GcuGuARF2
d+MoiO0azdscYrrgRJBgMYIeBrOdVBRJmQ8O+ON9gKsZZcRoiEsFgo6wIPsSyoBs/AD+5wbcO+uR
79WpEWxrWsBepKJMKs+05KJZ21BRoQ0F8SRegu370NM2OE1POfr7hQT9/ThFf9CA6C4ziCMkR42y
J/Dzry/HPJ0Q/8EBhddQNoHIoriCENKIoFJEX2zLEkJEyt/8VSgqZ8DHSsKBjwnKArMB+kDPWs/i
DIPP4y9ifyNZH9Il3gDmPCMvAKvKqYIB0JS3/yD7y6kAepKYcuh3ywjuu1EKeq9//lvnbhQv6nTl
IFQUxR7hN0bUEBz8VN5h+TgIZ4RABFmIxX7hTspv+tPklOOerSPAZ8MU+bsGGLHvRkGUffznd7sA
JyXEGTjPsKt3ts6c9QcVXdrIz0ESFLRfhJrShMBTxBxDnX3CAeZs8ADxi/Pv9dt1aK03/0TBCgEe
YmZUkHCVs/otRTlHk9soVIEa80glYLF2FPyUrlPh9OUsyK8ljMhPUXbcNuDquU2WI6fOCx8GUOxs
IIzgRlYCAXdL7gjAy49kTTzEqK8msCQ0vAf5q+c0OUc4sPsMiv5u+AD5PxpwENDVYVGjoC+j2C8Q
hZ2HRySLBrtaAXm491FVDR5lWKUh7MNXQ5A/Sc4R5HfrKPK74XOXj30eh7WGzsky0oqRcSyhTBSz
XZIiUUBZM2QUH1cQzLLLSc7v79PklKOcrSMoZ8N0fz89N2B/jzajqX3qQv01rzBKTcBQgGhpXN+I
jt5WV8ndLiqz87C6pagQta3aS6T520oklXMgv5ZwIT9FOXHbAMvynfOj3tQNtY0OEwrLRIJvBbYF
UuydwxuAJwASEIp4wbKwLWOXPwUVCCpnwn4h4cB+nMJ/1wCr8s1oVmeIkAQfooK2KwYMytuw6KJK
hWQZljiAMnUSbPuw9kAMymN/kppy5HfLCO67UYr6TQOCpnfhKRVK2//aFfRvyf14u0M+EYhyE4S1
Bs1JyOOWYdqHsMmyaaiRAQcGnkb4V/Auoz/FQTH30+QcORK7z6BnYjd8cCgakMT3PErenRar+l+n
uQH2BCRPishNRc8DVpyayPxbzQvmCOQ6IYeDKl5VaSpnQnE1YUVxkjLkuQHa8A36GtQajgUThIgi
vfi/tIAsSSrjNCYiIe1JR9brNgSFhGNVIKicEfuFhAf7cQr/TQMMzi8jf1Ovy4tTEUWNyF1cNBqE
JHQBUQpqGEJPUFQfdZYRDcfSjelpqEJROQM+VhIOfExQFrw0QDgdjFfOW41qMHMqwpoMwQfBPfgP
gj/i2KEns1gIPBhlRrjT9JTDn60j4GfDFPrBn+fX0K7Dcb2JlZCNBDzBKlRfXEBMCi3sfQ7aG2rF
KlDPDAluAUTAFWXTCgSVg79fSNDfj1P4rxuQQnMdhaNxjdmUEmwPsKuh/h9KobFSsEUDKLt5WPU/
RUThUpj+WYfNvGJwmpwj2O8+g0K/Gz5AvgGhDp3ADertf4ZLB/oujPtoG4SAKth/ijufZQ+gsjtK
3OzcvJjPg1+FonL4P1YSBnxMUBZ0GiCJXoe16sS402H2xL5HiyDWhw7GzZxdiDXeQmdZFHhCqS3W
0gYCah79U8SUI5+uIqingxTx6waYIa7far7tVVbWD1oXq6yFWuC0VDsHURRh0Oh3hnw9KAdoKERQ
P03QEeCzhRT7bPwA/gaYQ7uBh1Jnb6gOXH+tdiANYxxylxDJAMMPDbjlWD0DXEq8Vu76+jXSynlS
9jsIe8r+CeVUtwFX0xUcYnUGHyI/BpmTCG/Q9zH/ubuJ00RUFIcXXlUlOGdQ/4loZCfJKWfIbhnh
wW6Uwn71cn5pNK0R2fq3Libru552EG9CXcx+gjaUHhI0ssu7hjAJBVkwaASLHmew2KWdVPInwkCq
Md7wXUw61ZArEVR+JnJLybnIzdCz0W/A2YB/Y10jA0QNtWIl1L8xYKnY6gIFcQnPCfMPa7ivRFFD
hS54GPLi0klqytHfLSPI70Yp6nffG3AjhePx2zj79s/ve3S5hFEICRdIL07rqhRgR6giahHBawMf
PuzZiNTN/nQaDdc/SU457tk6Anw2TJHvN0BW7du1RoHCI4Yqr6hlBjM1q8hOSs2hgD4rKyHDZgeT
EQr+6UQ7O0nOEeDTr6C4p6MHsF+df8Pfjv06rxnUs2RVDFgBG7R2lXHVQLTJXfTwVMIEhPwX1LPc
BqYTi8RJcsph3y0jsO9GKey3vfPDfhX470lYZ3/jtE2WxOBHZPlBLBCnIyyXdQXfFjejD2wVcsqR
/1hJwP+YoPhfNaGHa1aE+t8C1Pky3JRVTShAfRFaTBKpNUUAtbZgLEXtDxyUrKdu7pbiVMzLCsrE
bms00tNSiaLy45JbSs5LboZy4aIJz/M4ROXjdSaefF4yQjl85jlGZWPYLnBnkTZnrPaQzrMC4RCd
WIsJ+j6fpqecA/1sIcF/P07R7zbgufjmjGMkCteHviCxOvnMV2kgBQlhRUX/vcDDp4yoXWgLQlnM
bgV6ytHfLyTo78cp+t+a8FjY41af1QOsUR9jDEBSAG4h2IBQt4C5ZvI3EKpCyUhdQvMUuIzRdU4i
+/+lEk3lTMivJXzIT1FW9Bvgvb/wraBOuwSHmsgsX1VDioCO/Jhtq4EcH5BGjGPAytChkw1OC3Uj
nKannAXZOgJ/Nkyhv2iAjbRj1/oGI0QLdecE9samkb1Fx/E2cQbFOnbRRQcm0pPUlOO+W0Zg341S
1DsNuHsu4TSr0yDBytGIrAwH7v2S6vdooMj8xTpCiVB0UUPNjuzNSQ0Sp8kpxz1bR4DPhinylw2Q
eMzAdWpN0eNYL2+IlRB1FBEXDX4W73x419AwC+w5kq9UgaJy9PcLCfz7cYq/2YD7podyl+G4zicX
pQlg30QOgYzKHHDc40nNXfUSPGqoi4/6+KydGWtCnTeAVqCmHPv9QoL9fpxi32vA3r90/HrDhLC1
Efym7wpcbkPgctAjZRhREogURbmOrA1KHvwK5JSDv19IwN+PU/Avr89vG3oNEyups+MJJ6HeMfIG
cPPAB3AYK8GxPjOIk0bBdei70IpZxnwe/woUleO/X0jw349T/F8b4AO4dCZO9v2f13NZ2W/se0Si
75IziEUU0XPMVG0gfwlpxIeh6qeoKQc+XUVQTwcp5Jc359/yPdSAgImnTthZGQK8pmiQDisC0sNI
Nz4kEMiogY8WQEgbRrMBKuhUoagc+o+VBP6PCcqC5wYE5faiOKi1uLSit1VsfNSNhsyD8FvWAjR/
57MGohrrYI/Nvy0Zl525XSGI0/Qcw3/3IQfw78Yp+r0GGHjyOePpzfv5mwc1+f7Njve/Jr/WqvvV
qrdVNxyN0LZ0ASXsETGHO6d4DPA0s+IR7FGGHRTtQ6EGF57ek+SUn4LsM8ghyIbpGXjtn/8RuG+3
BqO38Xu91xCrTMnDfAyhH1FyMPIUpX4Ua4LZB3YdHdquxEqDFvFHfzZUUK5EVzkjDn4B4cjBPGXN
oAFdD/sJilLVqIrJkEdRqgZdgBBrAj+xUPQSc3g78Dgjphe1bLaNEYlAepqecmZk6wgPsmEKfb8B
0mhvnjhxu5WGymV789jj8Nvb6j+/kKX5C6WTnx3fGs2CcHyKhCIF0ZYPOZJaLgS9OHkf//5FQMgX
+h7wBjKXESlAK/YyCyDUdfS9zKq7ZH86FRAqUVS+DXJLyU7IzdDN8NyAK7Lntp5H7mL0HoQZGMe2
wi/wASWKkMKJKGIYBfFMsScoJ6hxOgwjCLNXEGi8F+TyT1RFospZUVhMmFGYO2DHt/O/WGY42jg1
pvOwjisaEvhRtQXPFTOL03uR5ZSgCAnOStowltyLpwkq50K2jjAgG6bYm08NwD4JE/+9To0RNarh
CIKshsQGqCuoHls4ByiqCQsV0yQZc9LejfljYJ4m6Aj42UKKfjZ+AP/1+eF/HM2SUQsi2/ZhOu0Z
/edepqsEL1O4ru8+RMGqbWlCyIVIdEGJzuJ9iHr/MjuCKHCYlhYgZ7ACPeX7YL+Q7IP9ON0HV6/n
3we9t6Te1wiRmSyJGqcMjYLRAB4XXeEYcpqOfgvI+0JyXVrblrioKlBUjv9+IcF/P07x73XOj/91
PHLr3PusLjaUJZQF3mqjpJYAvOUIiYK+xIKmkOBiZKcuFclOElMO/G4ZgX03SkG/fjk/6M+sIWGd
XVERvAkzJHK5RHTmRB09UkKPw7ys4U2Scj3C8m9PBYLKod8vJODvxyn8zw3wiV+E3rhWU6WMPngG
a3mN/pwqy2ssil0oAIeibyhZjuICLKmR9c3Oo1+BnnL09wsJ+vtxiv5FA0JwUM5+tI5Ov/jVFRAZ
bcclTYQNBiXGtv6nwo3PyjegmjMqCKAIH5O8iImsCkHl+H+sJAz4mKAcGHw///WTZZO2gr9bnQAR
Udl2/LwuiJ54uPmRFgFvlFAWmIa4NMQuGKgcj86QKDJPe3vlaYsRo3aSvnLOHPk1hE1H/hXlWacB
mvtg29TSSaIaecXad+JaElDXBIVXDeS5FM6NwmLXEL0JIWqfe5S/tiqRVM6e3FLCktwMZcOgAeJq
xx6918cBHAaIogrkIdZtgeWzFBiApDroCMjvQiBnanjOw3+KlHLk01UE9HSQ4v3SPf9V1R17wVsI
k9/bPgf+n7i1RNSURz1/vA2AGm0XSCdbFAjCGCuTgugSyFG0ofP2kmr9V/ep898/2xxHOMJu4Gwx
ZUx+7tx1cc2xazlJjUHkChqo4j1G2E7a6oUvKsqIZkNBMiTgoRUV+o0g0TEDN9UWKtBTjvh+IUF7
P05Pgtk7/0l4nYYjx6/RfI7OjwgiREkrJNvBiUKLP7MKiTDpor2LhH3PKo8V0a9ATzn6+4UE/f04
Rf/14vzowzg3Rfhy63IU1SgtQR2Gy5a5LxBpss1sL9z/MGUg91fAw4z8Fhh1UQixyIOqVJUzoria
cKM4SVliXp6fJfeONQ4zPD4vuSLMCoEmqHiCJo9gyBbrnBcDRruts9HQYFJibgyoePnX+CQ15TzY
LSPg70Yp6vcNuIY6QTxuXS+C0wbTf85ie7FBhfaRM6mzHBRUeBSQwG2XlmgnXn6YdFUFeccwG0LP
hKBMbIbVKCrfAvm1ZB/kp+hmuGhAzJcJF8rYyQ7C588grFSIpWP99GBKOew7hmQPJB8YR2tynSan
nAPZOoJ+NkyRNxtgwuqOWc+xaX3QsxBe1mUGLYhhMWe9UApPESvPDi1QQNQ7UhAQ4k6kgQr0lGO/
X0jA349T9LsNCGd53rZFv0U0Q40xLUhoQnA16wRR2vdKQAUWpqxDFNvWo2D5rvkHqCJN5VwoLCac
KMxRbtw+nV8QQPaVW6NczG2TuxFRgjQOPPMI7CpG3HEaJGNUXFFhwYKli5epOfckPeU82C0j6O9G
Ke6dJpTEREjXe40HQGUVGeE1gg0X+awH3Zg41vgQD3B2Px10Qu+cpOcI8Lt1FPnd8AH0DVBHvo/h
wcjO/+ffXdihEF2KyBDE1EERQT3MwuXPOjBJaLaKGqWsWCyiULM/nSriJ6kpx323jMC+G6Wof2+A
7GuOIHa+19r9jVU/Ri9DJNKzMk/bVs45pYNT0IgVWQiCrKH+OivvRJCvQlE5+B8rCf4fE5QFptmA
ux5PXjhyWxd/h/9QYUxcMsw1jUw/dKGBzicVBSHYzJFTzxKhDFZV4vDy//8gsJxDnaO/iXDs+D+k
HOw0QG3vhAHMuTU+GzKrtcLj3SivKYukWcSGCqz5FjqqI0kQr3lebqpAzxH+ZB9C2ZGNU/SvGiAr
mSMb7SNqdCKhkQfc2jgyaJa7bR8hFp4OFm2D+tY8AnVTIyLr5pqHnxWMqEBUOQsKiwkbCnOUFeZz
A66ykTcOg6DGZ5zVyGRSKd5yROKyYo0FXsDaiDcGzBKQn4+3nupwnQoElfPhYyVhwscE5UCnAZEI
ndFs3Po2Dt9r1B4gSsGZB0UaXc5QmUVUiqIUx1xJIusqJCo6C5k2cF7y56EaTcfY8PE9B4z4mDpg
xbdGHIYfwXudzwLb7ehmBvu5pqTBaMXDwCMoB1OoNYjUWSbUUj54Jwk6xoVs5QEPsgnKgdur83Pg
cRSOak4bx16HFY8VaWEN/dL+uQXpFpGYCIdCVBT6fpSkjVchqZwHHysJDz4mKA8ev5+fB6h5aLVu
8SPbi59X7VAhFsEdPCuFJmjMWoH8tBwPmEkVycuooFbeX3pPUeuZVZFLb6oyqsr5QJYTZpBZypGr
Blj6HpG+l9QaqomKviqiwvEIbAMNti0OcgzhWDY/a4qma3DMYpYWlq1CUTkzPlYSPnxMUBY8vpz/
UPRi2wlmdT4NCKtBDR00e0KSRlqvonAmGIcQcsOKWKeNQYjIWoWgcg58rCQc+JigHOg1gAOIi3A2
dcpISJCAi0dgobBpxGwBf5Ywhuh8DQ+HiFhy1Pslb/Npesrhz9YR8LNhCr3ZAA8bAknjGnVlmLZ1
HVUDdVQuZZXciaGPhYlDlUYpF8it2yc5u/JTQ99Jaspx3y0jsO9GKeqDBmz4zuhH8K9i8KXTAMXA
tJO4Tj8/vGjIjMTjiuygNOqscPegjwSccBosGTC5sleC3P2nySk/Atk6cgayYXoIzAYcgu7E+QE/
Z43ufQHxTLDDIZQJXSzh6STd5mTm/zFYID/PKi4ctPqrQlA5+h8rCf4fE5QD3QZUNTITF5mJdUo+
gBjaMErGyqggeJioIiI4n3VZRKLQ1kBEq5VWIaicAx8rCQc+JigHzAZE3T/CB+jV+P6ivZmAntNA
vrzTqM7DeqSj6pSowWqKkkfEOnSannL4s3UE/GyYQv94cX6xH13x5pn0UaZw/loLdgmJ7zBQo7+u
hKZnKmwRhWtfRgkDFdcS3gVU0GH9PLI/nQo+p4gpRz1dRTBPByni11/Pj/jF3xb6jDhRre8tgEdu
A8tMRKl2FFFjvuOcuqsi7Ah1BXdq2GGSQ0WayvEvLCZsKMxRblw0wE9mBhFyFFusu8LVONyMrQDF
ZE86C/65oMtBEAZvdXZdRoA5MiURb4v8l23WZHFnsK7YOI0s6gBmXNb7iJzJCgSVb4v9QrIl9uN0
OwwacB32oZKc5H71lEnk6aE4CGI+DKiDCkyD26TU3MFkspouorkCXEoIfd2WP8z7KU7SU479bhlB
fjdKce83APfHcZhkb8HnnyFum3OBQGMEEyOEAJsfmzqHOqexRG6VR70cmABZU1oh++PpQ3SKnHLU
01UE9HSQYv7YgDibToA3qPWEAI/s4z+PvIGCYCzRCEYn1HFDDlcRd52ZwdHsiyWtlnXUrEZSOfr5
tYQH+SnKiQ7s7edO+br2UU1vXGuyNm4eMIDV34A4husf3gmS9QgrFIp6GSpyg2GH2tb9zN88lWgq
50RuKWFEboby4bp7fj48z5D7Vd9hYMkOLAUbiSzAGS0SioECHIp4IAUSEWfoMotOzPDeZX87vYVO
klMO/24ZgX43SmHvNSBEw0SZiBphh19BgRiDPFJUi4CRlXR8Z546RJzBKA70IfiwJNT8xj9JTTnq
u2UE9d0oRd1sgNnj1Xfi8XvrOUYX2SiD4PMvANw6CnYyginR0F1BtQ7yBBgGK2LOfG6po5SGdVcm
q5wNZDlhB5mlbHltxGFwR2Gd9QcUXDMI5maVB7QSWUhE5BiMhDDCaijdIcMkku2F9BKC2+YUPeWc
2C8kPNiPU/TNBoQGmCPfckfv48jOUPj8iUB8Bu4hVBhA+i96O8IqUhCKYAtHQX9FRhtUg6U50C7j
1Ug6woPc51A25KYOONGAt/giieJ6jbIIr0fvKJyB0nwTFqHB9DSEgO+T4vLPQgV6ynmwX0gYsB+n
6F+8nF8SekT7Lv+9vjOgoDYQ7LGsiL+Oen0QNwtnAMX6tpH3aS+jw+4Kp8kpxz5bR6DPhinyjw1I
90GULqtAUB/06LCAuGDUK4OzQYHfB0JmThVGcQg80ggd2ze+yP7y7vo/TU459PvvINjvxyn4ZgOi
80ioVHr+a3gB/o0O+5V61y2yZaA11umdY7F68A8ZzAKkob0sMQ5puIvQYkeDAlGahnWSmvLzsFtW
/mn0LFzfn/8JuB+jMFjInoEatQO8A2hnx8PaiYYi2wupeBu10cgUuhlypCEqwXlKNOKKNJVzoLCY
8KEwR7lx34BnYSstjNw6zwEHPzRMpDB+wmeklDzKErOSohATfAMsBYsKppVIKmdFbilhRG6GsuHi
9fyHYsAqRdXKBXR6hIMAbR6R5iZui14UTgQrrw8LHiqhqHv/QV4srUJQOQ8+VhIWfExQDgwacC1V
67BQ3UWDWu6wwcEtjUspLQlQwJ/VekexAFap4SAT+jQp5chn6wju2TBFvd8A1C9cVAGq8/KB2YG5
G1VcL8zoQJViEdHbsCHhNUCJSzTapCWMK9BTjv1+IQF/P07R7zYgPLWzntVqEsLFjo7tSAkx4BRG
42oW/5LTCVgUB54ENH3h0XEC2gFyc/N3zmlyyrHP1hHos2GKfKcB9qC78Y+RX6dHGNgaooYADaqI
IWYYratZnTIIQKzTO4lJqkBJOer7hQT2/TjF/c48/zvbHwehVed9g5A82B1g799KMkQJRlwSahqz
ZzgtOsasE/kNX4Gacuz3Cwn2+3GKfb93fuwvXOz5WrEX2gLMO/CC6dvWXew+yV03yPWHcMND4WKX
DmoCFMGvQE45+PuFBPz9OAX/ohY5/3hs0L7LUncUj3o+Giytc23vfj67/URrHJClu21aaqJId/D1
++9fRBmIw8mdSkXsVxS29zfUyd8ksPNnwO/XjEdR/PsXVh9D51kXSBWq2a5H5HK8ndLQjgVZDghm
ZTXxU+O2z5qxoXEUbjT032Cl2JEtzeK8v7QiVtLp9y+oSIqUFPRShQLOomJQEOVLRh6Mc2sr8Pdw
7P53y0+8x8Dx4wjfAwv6LP1njFTU7lDR6ICZdpENjDMusfm30ROaYeFfC/+Pd6bJUl7PN10rmet3
snYbiKF378XBvecOpw9JsnEfvMnsyed/xMikHAzdYGja06FvShNl+ajMh1+t6US/C9e8ycey86ez
Vi/V6dB9EYeOaw6FhXTlWPa7YbjBg7RQVk9aMljO7U4O9pLvgKul8BnIFWGOM1igEQoEoRRPQP4z
hnNrOLd1a9OVJsmmv+CG6940UBXEsCWuObE121xsonV6fae8Lvmjokz+6ravIWI2UPkEfggUWyr+
VV2IIxWh4uvuZik796uhOrtab+yNOVTFuRnOPPFhunZ6jup4d0PHSHpLXfoznCXJ12iyvjEms2GH
n9jjeegMOy5AfLVFbmrqS07p6qvF10Be6z1xtehuYILsTKKl/7QKpP7PgYPt4PAjICwybRVx19Bm
yQ6YW5EfyvZ82VXVbrSxB2hXN7nf/pjPl+GVqix8c+3I4o0ccIJpqGFyL079u0A1vAFnbLzBRt9M
7qzZmyp6wb3lGbZgLoRwbA03RmftLbwbIXC8q+XamXY3/ty/VJb68Hb7YzLn7I6fGPObhbZY3RsT
a4hqGOvgh70aLzlv8s75Q80UF9Lm0liGas+fhdO77Y/Yk+6WvOyZju0apr90uG/cxDZMay3OB+t4
+r7Rxc3lZu2v+4u1Nvvu62JvbXL63Hnl5/LySXMlU9g8JZtg8baY+m5ngu3+4GuJfYu982CFiTQS
VrORy6tyRw5F7sVZyH/PbWHzwK/EWc9JFN5cxsvh/XzKxWZku9alqobfF0Nf+1OPDacrzJacaS2m
wxtnOpz2Ns5av7cQW30/9H3BtIZJ0tH1dXBlLRTb5MWZ1U0SX7rVg2hi8tJmfTt1jdVzstCffE++
jRNleqfM5vJl3IsEL7zz1/70j6U9u0Izk669sW8XC249MzUpjm63P9xgFZveehGbljeLbrc/lNk6
uuUmU/xDe8p+KnPpfjqPPFNbud31TJveSslw2NFQbPZ2+8NZ8Lv/tv2fHCc9Kbqz7g+5iXfnr1T3
bhYF4dXG0ge+5yyvrY16vfBUAZvXFb8KcaCZUrwKrmXV3zzP5dmt6yzGcXLn8NH0xU3AEk+MsBk2
5iSazDpirC6/zV3bM/WEj6/loRs9ROthcGeLxpU3dYfPU3ceDyaO9YcyDzvcQlveWUI0uRc11bpf
XMmrSPs+XE46crAK/5jagXtjLQJzNX915wH35Erc2pwoij/2O9pSn47XaYbv0RuBRb8V7iHcCCgQ
CREUQYvMQgRxKH8PrQPcfBwfJt14xiWdCZf0l0Nf+h4tXFOS3eFNHLjfp4Zj3SiudimJbnQ5Xa29
S82e9Nw4GF5t4unwSrSthbmZOXZnJWpxfzkdGneuKEidIS7/jrAcel0x9GPftKPlzXztWKaXLDdf
OTvROrYue09DXbbMYBI+BPZUuPbWzurErXF486GzJQJvoN2jigcUIXJphEiWn8652bwr+gujJ2/W
6s32xzxZXxrDcNmRprH16E0N11zgNX/y/CR+Wk07of6dX+nyV9zjwUBzYs20V5HUkfyV8+rGc86c
SkPJ1CM97NqidBVq7qa/dmfrjhPK0ok3Q6CPhoHSC0xRZlEVLJCXPBoRZ9lzWzam3dUitK83Gyc2
DWXjXa02/sRcLN2xZE+EbhK6f4ZzWzUVadWzF5x2t/Qj7saKhsGltbBWl9xk5pmcK0d3QrSap2Lq
0R118MSARgR8sDL7cO4dvM9quNKmQ0Gddi3V4TpLbWb3FjpuzZ+/Amxb5qUAhgRsyhDlNYRcIf+g
uG2jSbyScYSm3eVE+XOuJU6Pt92Og0tJxkeLQ6+/MQIIQXtJqeT1ZLk6+T8KiQjnBMmciCaFxVpW
2VnKiR5qkCxnvriedRe64974lm09TJKOEmv8/XD14MjYU0kcTjtL1+Z6S0X6IcprqSNom+U3a27i
sXe/GdEieQoXcl+XvOU3YcKFN4aNAx8Gi+FtFPp2fxUaupnYQZ9f2dKTvJKdh3hm9H3HmF4t5wu+
72uyNcAL9efEmkvmWtpEfd2O+CuHtzZ3UrRObjZT92+co5ul7Ef3Cm8/e4mRXG//l6pxZpQsvQdO
GMr3i2DdjYdG+HWxCV5+DpZALhaAhdI4qBPFBH2ERIt8ESzsYIvbhHOvG0ue2PVtRx4sN04nViey
6U+UsLuBIa6zsifLS0/jFtehIuD+NJITIk8ZHZCzcFqg8yENjkWI5ZnmaxvBwaPpdZc6P79Jgk44
M8IHS9Yn3zicn8WKV75CU/kj3sgP8kabPQRLe9k9AQbbjrnting/mBx51NOSYXyHhAUZPU/EIp6s
fDmYeV1em6864kqY3Sxdx+mIhr+5tzd+dBfpHt+VZqFsRsvwaYnXroe0MggboudfcRt7drkIpi/K
YhH2BUFapA7Wo4cWgmcZhRqCuZBTwvJ6CLsMLVzNV9LU6/qT8MZlj9NamE540wHZ5lR40ReS/TAN
Hf8ST8OmN/f15WD7Q/K91UDbqKKZTPVZfz104sHy23Ity/2l59j9pTyJewt3ujE9Y83dcO5ic7X0
JO5magmPiR1vLr1ptL4JXH7V8ZRl0ImS4V/KUPEfcePKzyo+X1fnzp+it+4nCT+/1JauexmuYrnv
z+d2L17OZ5ezxFhfBZOY7yz4mf5qRIJuorGk/WDBGnwZ6mF0qWvB/ImTnajjOVpysx66c9OLBO5R
U4L7dbCJ+6tlOOng2tj0Rd/vTOcrHPTlUrvyFlOjYy19d2BHNme6pqJa63vUaMEPW5AuHWnemQXS
xoRkMb9B+Zx5bx0Z4lUgi+PhbMN3xIXNdSJVerRkx591hlM9NNfhUrhZhdObZcgFT1Yw/MvR9cnY
H4qdYLK5X87j5VUyXJiO5Iud7W61PG1xaQ0hsyxdeWLa/HfH1bTb7Q9ZVS89d2LcqC7k+qU/XfcU
x0o6G3n9YiVO0ndEKexPp+Kjzq9NX+dNFcfzMbSiqGe4S1xO4cK63Gic11mv5ovL7aWw8USpLypD
1ZS4Pq+FgIn98Ka6em3N4nspcJKBETrCFb9ePi98MRn4fqjcqFbytHaCxIQ+kLytOQjqU6+/WisD
0Du9dzRLeNWtdSfU9PcVN4seNVcQb6ZyKJhT13mcz2Wlb/sT40Hhp39ZQ0PGVZH8sfLc2YljKbKz
T44lPI9I2mc5MSyHsHgs4yhOZN+I3a6FM4WufsrLYm1cWir2o59Iqy6/8ZddY73Ur3VjafWNobY0
Ubtt+qBMQv5qGnJ/T4RX+/8I+64mZ2Gmy19EFTnc4mxPzvaNypgxiCAyCP36Pc28z1u7+1XtXkx5
jDGSWh1On26wbR28VqjPBG5tO/fTKgmGdp2NY/OVdDkAcCOiRPbdwZMiLmH2/z8X9z+XgYfnoqHM
xA0QuM/6/45LTWflAx9TuDhnm7eSfQSjqDdZbaardhbBvjZUe1KlYcfJrIlDNufmOk9UdUJisfan
bhsIxzlhw/7fXg9P3/ofXgW/2QrR4S5BB+QySu3/p4DLQU/1xjLHld1VkcOKiFnO1p2DQ6bK35k7
12Kqw74Z3msZfGTTO50yGVUUNNWD6XabmpuxPmQR9/Sw64LXxKsiLS3//oL5Xvn9tizv0JhV2arY
Gc2r1ZSRq+rfdlR3TZtWg1E8FbUZ+6peoz/gkb7udtNds/vL6L6VrvNTsiqiP1tztjxwD4o3SRiw
kJV5pNI07n0zNttqY3XiUDduNDTq6kkznmcrNIP0Tc3q3ttlVCfW1Td33FKxMZgxXdKr1b1I2YcI
DlZf7guhHWiCOSZL6/R08+oOKtbK9KTSTVIHK+WNn3RKUJgxvVZcv+Z9/aLlxbqxsigrHsY8/zHw
EddKoGZ83pXvXaW+BySgqcBxkYRGU78nSclD2SWx5RQREr2Tq5Kt7+PTTuZRxdgNmOQtYzLMeJGE
2Txf7UaPgzl9bxPKEeW9dfIk5J53zlwWBqX2bAc8poSXFVkEx3Go+bjVUnml1ZRmENmms5mV9UBT
T7oQ4eZc50gmSu7EvqkdVa1t/LKOAjuJaZuUn8Tb2uvvSu9+lca/Z+OQt9bX0P7yPl/PT1zXnlxN
xb6VxZMrV4lev5DAaWP8Wn2MfhoieMSIQLFpT3dPXCbT+6RTWFtH6Vy8O0OysvGRocyY9g0/dP8M
fj6kzalnyEl7t6ERpCWLgjF7xZrmmSRLyqfDB+CXTPoE34aCZV4RuZZ64LNYc6HHaZXGtjPHHoOo
GsjPatO48Zyj9Lqdl4uoNYb7WIloMPPIM1e6J84k0WX3yjGLW8uMG2WFUlevJAXSTl3tVdB+a7P/
UKTF2sn55zQ/i8CIgyr49LO9zbN4mKqILMQoykgYSTwa9lvLwtG5k3TterpUYro32K1RQAmMbju2
w76GMriTupJJyqZeOYX/3GX8bRzFbwtT1PxH15i/aSxvDkJmuW8kGdLHSXMfbKTb9H6Eountramt
M1PaL+036eSk0rdZ61bCliBmnBVzq4hOp3lyI7hls/+Wi3tWt1Eq5DV13Ihk1CTeulH2E3fzqAjS
mF65Ke/Ac1E6vTa29ZiqH6eBmspeRPQn/OFeWtMjE+4qnWQ8lPLOEjuyR75Fj+7BUjLWbDcijbVk
c5Jc2/zzHUVnXun/slwPTnf0i35NZkiTpMNkSItQJQPwxiK8eQ0+Il0vWu3+x+rMwfwsK5hLc051
cSgCtXMlLAOWgKeHbQ03PTRWFYlCXkmYA/m1ogqF8F4LfYo7b9zrabmjAassi8dWHVgzbTXX/yVJ
ag2kZq+Ax85pD9XKoSq9KiOL4nPiPNL/tt49jsW0djqoUOA8+0m/muB+6LsCLshTSZwEIEP9LKRj
aVCuncZ5aKAXtIE0Nm2FLJ2DZbd7+xXQ4YekY9Z2VLRJ3FUpUJob0v8pw2bBAoxhik2Irewfimpc
kY24UEcx9ZdAr5NQM5qnDgzJ4slJbbByE7Smk8zvNKLk+qrl4ysddzLoDEnGL+Dq2l0jVWjcxiJb
mS3fB7mzq/smD8mtkbrzxDxqVr9Z/FIO66un4W41IlSl/4r4GLNSu9lTirHnAxjexPo0ZfE7T+Ot
KtxoDpwnA6SrA4cyJTJmsBNTc84SXtub4gpG5EAPejPblfqwz9zg1o/Z2XFPg4KyziqWvop1uJ6g
y9dG1j+1s3cOmIhUZ5xylR5aU99aqbq6oog6TY+Fic/KZqOPwalI29VYVy+kvcsCKNxpVvLcJ+WK
BCOmJH6UmBd5yGSa7hY8llOyldtrT2TT/3GQBgUoKcSjo+Q2wB4v+gJJ00UCB1uAnDkEM7Pi0tpQ
HOJYiUZb0WZx7lTR4LA32pKRh2qebkHuLYOTEZCo/cK+ZdBo+d6MV5oVbZEa2JkCF5tFmBTB6z9r
MbT0q/HW9hxOFsJcx3dJr74N42UZmGIUTT1t2y+vP5IvICsid2KMRshr55W39W8VqGup5r3T8B1Z
isGa11xpIa2IPhvdFj5GXqXq380uIkMbAvlpDleyb5pam48gXfUjqQl9y1cqptFEkzwOtrkmV9u4
W1tMP3nzFygnK7/25prmQk7XHqZLXvV74Wb7gGJDMW8SPh0LsiRYGC1jsPyzwXbcmO60Sa5ANGV6
ewlIkOo+TXifZu2pmpNtIZyVORkvvWjOiBqA0fxt8L3voniWbREFUJGm98564H5x/WgZMPK2xc6y
Rr8KfToUQt+XgfnJkp/cs5eQSU7Aqp/n2bjog35NWgw3G/p1KvcdUIkzFJEYiwi5BFg7ERW9EdO0
LP+Ny+Jb53DGOMR4evSHdNdAeSmu2rQK0xxCuy5eE9oxTw5P42xv/Dn9Mesnwim94z8oqa2zHGEy
qSPyIYPwz0ipDtogd7Q7DGpXz9prkaq7ifgzw6K1Wh3Ketr6RnkkX0NKDzge2z3fin7Y53YVFpWJ
EAwExryzdAzs03Do63RLfpNiJcUsS2jPow1AB1hCkHGxoF6/j5K9mCz9AzXjbL04TbnCkwCwCCv4
9SaETD9Y2aw9UbChyEdXdNhlEuanFP2FLp6NFVLcLKTY3VMgnwx2a/JhN+vdgUBRE1S/swO71vyd
blu7GqvISxUTSNA89lL0U+jP816C4SbNIyMjwzGQXOWg4nzrmYzL7Pnaq6oHx1o5pRcl8CjLFaCB
JDPSWy/Mxa6o2k9OgYZsgc4YgT7wiwKncQjWNA86cyqDVaolz6TxRTscM09tyVBL2AtJmNbZZSgH
VM1zlyKkseKs+yuKbOT8O3f49W5+oV8XKJKVzicvvwmUkeHSdrbzfEmLLe0YCWnS/8YVoltXtrfh
iQRTlcUkC3qlOWlKho1rv9DYlmXEvmS3ip3Mzru0439k2zLzHUXjsPXUvRPpG9iZEORVvGiDmSOH
UQu2aXHdeWAw11XT+2tujY+0dNPmMe0bM9p1K+ZH2p680+OhG679VujYmLpaJlt449ts2iGthSa3
+M3K6R5BWyGpVPdGs2KR9JesckKtV8+L+dZFGhul8WHXadgji6BASy6AvEah22AaH/E4dt+pQtN4
pGg7pHWU4YGLIZ6HctZqfhzhQIYEioGQa3P14bnAqAmCQVmHMveee1u7FZydLRGOevPi+01I1qum
IiphoriZcdUX6QP9T7mG1NQXL09DpseZDWMmRzE3p6rQfsi4Cf3qLDvmlhbSSOS6ZAf4TeHKNq94
HMQ+r8bDpICeWAILU0CtutgGZvJQ2vg9qqy7TUB/btntjbE7tDO7CR0uYUi1V90vwj7JosZtb4Jn
0TgOYS+T14ZNVy0B5HKmE9WcZMrfsjblIQcenjMVunb3gSIQzDBrVkPlPxeBf+xUtc0NGeNCbpV9
C29MQz6tvFGPe+QkIzCcOybvVTOFNXAyDeBgez1nCAfZvcEjxh1dU3XjQcur/b+TAnv+zGQe0gxp
pstJrvcl7PrLnaB35A9SrDvAST7PP+igDYTYF6gTD9s+mOOmdc4DByBIu+dx0kJ6z034aaQ6JUtB
CTgoiE5XI7cjWn0iW1Ap9ivNoSnKXw4868x7nZXf9JUqB3rSm5s1OCjfJ19V6Zz72j/NQ72pYE1F
z09Jk22Y24aTEp+s8UOzCt5arNe2Zdz28j5VWz/If2jiJJ6yy3loi2GjDPNEMmOmjElmvBTQZ/0h
ydWDRPGuaOSdPhfDfEB5fEsXqCS+bGjjtZ6aX+Z/FUR64qJ0nj8O90a8ZeDEWi17qBJoinLZbYSv
rZuoYP5rz1WccCR6SCU0/oorPtQ6apIoBnpDAz81vtlp8tjqyTqDX7RmeZgrbY06yj1A4gMAElZN
8973xrX7nFh6q4CMKptHvNV2zNd3LoKRUQJZNflFupslJtmuiiluS9l+VfZZK/0QDNprMQFAQMtT
YDZZlDG3jo3FflTvRRqhpEn/5KxeYIfHQ1+2F7JfyskJVE1e+ayqbDUUTpyV2SsqGSF9Ngfel/Jv
WpCFLGveBoqtFC0rg13yzTwkly4M8iIm/zD0xb43zEO6qgZnCbEUR5swNdt4BkR05yzOch+MREgm
S9Y95kZs6t1XkTz0AIY8z3adanaLVdrmyXXZJx2nCDuaPwQQCBzguW6X1tpIZLcGHJbWI6GZnRXq
b48kQDOfY8sqTzLPtmzybxZzf9QJv39chB4HuAQaplc6NXvWcmsd1OXTPPIoR5L17xNXyC9Dfyu8
7lJ4sGj5MYzGW1fNgIvyretg8Ky7VJ261sDQTea/23mGkgUigiOirkfuizHsudgl7YiqZ2gY4tIl
PDa0PErwSLaQxpd7vauuNKNifJmT+dvHGQXOoDU0HLHXa96KsomyfozTNBT4yMUpKnWj6RPs7ev0
64I8SzSk0h6PfDf4aY5ZBbQAOdFRmsmcn1Cd+lKptvbZ+EADl83fBING7dKuXKtyunbKisuqf8bD
LVZNNsdtpt3wEyVxZkx7Wec7mWq3DuyqmfrrZNLvNE8SSDcax24YNrQMfRaR7w+wzgdav+r5K3ny
gSAgxQ08gQdJd7r21arw2wciJwjPEwNR+P3KsrMXUjsD2YSEG4dHZwI36BICJM9va9omn+SBTeOF
XDyTxd14IOWbBx670ombHDQjz55IKQhjohB1c/bm4J0prtXjdB1KALxx2GTmahL1EdXBmFBnWiKg
d+Nbq/Mwk9OVTic1dUVyCMAHEpdCwcj02ovdb4n/csY5DSkCWc5nytTXiEso6Khee+dcm1c2UCnI
HmQO2DGsxhP6zgPZSNZLKya6xtbKI9e0HcVMOr5wWAhSAQBR/uSM2poQ0wgsRPCEknCiCcs2e3CB
NBETH+YirC3zuuTD/wWuiV6Gdh68m0q/0tC1cM9ueUxygJgaCKJS126sH1A7W3t5GuvI1BgyNu5C
YyQx3xe0O51Vf8p6h6O+r93GGeo+Ihja3YF0GL21sScQxfLuRddkPDkpiNwZ8TwIbT95qkBFVJVc
oa7ynDjzVdqwb9L7DDSG0sOxM65ymFaGKNGKMscFDkuyNARjq6w35tw9kJayDAUyXTyTdpI1kzW0
8heB84NcAylhnznrOXcXjXNn4zOvr3SmkzeLHaERGDglnJFh5qDzSs1AwLCslzyQocuCLfPMQ05k
Xw32j7x/5Wavk2mtxCjvfi2iWQ13Ol7Pc5i46TtFAW1+M/r6TF/hjH14iBLoz4nofTogBcernifr
oLefXGJo8HuU33n14PfWstJKC9bOJB/IftBsE/PGilqTbQrRnxpjvqIcEaOVy2f1D5lgDVOsJFzb
+OgN4gdZ609dHVx/Xnl6/0RuhSsRWdUYi7rYzk56Snn6bWaR1uvxpKcgU7UbOQ2j0W64Cfgtne/M
RWCT7itpJxqhF3+l8WbrBvxALqJOjZiMguy4tL1trdgeQY0E7s1/+5SBjaJ9ZZp5K3dVcqyn/EzD
TekcG5g3ydyyn6GW36QjdK6u7acq+KEtzzN55jl6e7pLhp0nWZj5xja6L7qwg3FFkrwPvw4/G6N2
k/3Jzm+iGl5GJzjTStDH9muCWEj4XaTBB8WHkc/LhYx02E9dvg3q+cVoxIq8prS6y6IzjfYwowBL
K2OzFZPvN/rype76FR/FuXd3HjwCwczFjRg9pJ6vcKPQLe2baBlmbr7mBqwzCEFcha4KMPvSdukq
t1N4BggltUI8s+7dB5WnJhbqfvvagfYk3EE4hjXe95Dt6C1aRWKUBWJ0DB342Ozqonw0E3dNHrjE
tqcdPC+kk1j+TpbmjlwhzQxaBw6se9GG9mwH053SXEOJXdV1h8Xlzh6Selt8e94SgYnWaGqA87y9
ODBTZJeUvwBh3ZhbPA6ZWi9Z45LcAXKh243XWpyxFH2DaVwBJKHQiRG7d9y7hlgs70kxxr7e7nyj
WgnuAbVBcTHtAhia2PQin486Pid+Z6EqicVUEv0g+vfcGlf0djXMQTzCSqHzCq7Tq7a9hiKG7aY7
lKnqY752rO6WIxSjaTom7qpz1WmUzqpHdKucfF3l/oMHPUaufS4Fimw6mGVMDHoyYItAMT42qbUa
PX8ZiUioGh5B8ktn1WdmXf/LonpAfbzia9tWD4sssjH4zWftNBjOqgMiHjPzSsmfW/OtVTt7EmCm
G0s9IbM4fDFiCJCw5fehBwqoreW2FfqX0xwoQZvdv0QtS9sjQxwJGrZk8hlAdWcNG6+3Tm4dLPuy
JOEoNdeB+UpZP2uyiF5RUzt0lrcZ/OZCzAAuTSOoQRxUY29k7f8SAS+By3V9I/Muog0lHtgdtZ1X
yW1JmQy6YG4BcvtsWgWzvkH30SZDGsLgMgQYRG9NxQ6rMwD2Mcfe3GUV2xHTsLAMmT6/C80Nian2
mfsLfPyrC++NCRRyQRTg5zSTUDRWjP6ud6ssQxSPgXrlkpZqPH8Zclil/tlz+6d02G2Cb0BudfPH
r2H2vyygfX9Klm8kFketuXmbRPObQ31Ghx2ZzjZ4vGksebuyO/lEu4+uw3gMgrcgeQfYo3IVUBFU
YIJfkA66PrzvBJZUyPGJGaAq4TkqMzgDr6V29+lBl/ATLsvZ0K+NK6dTKgGTEAxlAwRnZYiElb0u
C0eGjAXnQpSbNp8e5MCeQLaskPRExKiSeo2Zuoqao3tsfsyBx2gOBZnttJns7scq8TGAvjs04Mt+
rDH7KucO7QLuC6uKX5mwXzzSMNIgL6R1O7QVH6t5+Kyge0jSqFRluRW6KIvdsrVD8E66aWvjShgG
ysmghyjV8syP1gDy8u1VXqhHKlK1jXklMoEIx9Jst5brHilBELZ1ksredLMN5etvRBOqmZ1VeyCu
hVCI6tjONbWdRLozQO3bNV2QWBViW6h0oWnVvpLzvgbtTfUVokNlKh6tEUbgs9Dx1DMxIzPICPRu
8BD1UTQDGY/kKtw6PdQWP+SIMArRgg32Dv2mhw7RhrwGnUMuCCX5tebnp6rezFaOFFOHjk2fZpei
VVNdSc8zyz3Vo7XWLH+TD8mRCBDfUNepDyIHKWprsBdiYmjOVupFErUQNdgbsrjE/OPWSgfWmZgH
h2k3Eihdg6dbJwAnjSSZiHZn8La4z/owtMPn4iyo3mK2pzq3f0if/+v0ZM3wa+zJyuv9neZpe3Q6
/LkcF8EjQAgqJ4Uk6EBsfUmdpN3FQIAkj0ivrj1+J/WeikBNkEd5f+KZCZ4DCYQ93A0Y2aTlv/5T
MHvbvnT3ZE8uQtAf42fLk5urbe1ERQXOE/OmpZg6uqmsb468lDglcmN+z9aep22VlYbE1xEmpVSS
Mk7ZO4e897eUyOW180ePzlwcGzbDU4MBV3zvgnEhCOoO/lbr5In+J3y8cEyuiQ6G9q/EZ3bVWUhw
8qUs3qSfh+T+aGY9ERluUKHfVT4o5Mm0DIozeXkIZHumWuJS3oBTaakxCJZQAqY58EJ6Az7DtfZ9
hhYms3hewk/K8uUkkw3P0M71IhK7yZdq2uL108DZlTZShHFDWue58xXtQDFareO641GqVQ9Tkm39
yX1WpVxRgKsQ4OjzYqqu854ijKkl1/yZdnNxRHAlS8FDJqdxGjYJYBR9hj6HuPNBZgbu88DqQ+NN
u+U4Npb2mfSF9Eb4G23MPzT7O8vGC7zq7381iYwjQCVmHs5m6Z6ChK2pvEPf8oVxpRWM1dZILWD5
PMKdBiROvsGtcMdlteypD+oLs5tfPqEkRKMzs3/yU3QNITHSevhNV38bC+2DPpsn45rKUC+aqFEQ
r0PSMQTHF4E9u/yFBmXCWFd1/0gicRCh695avugxNK10Yu1bnzTHIAFdjLWgR3JZJe/cLW6gWJTe
rzde5lw0e74WAP1UISJIMCYHGXgnw0pWix1gRmQTNCty9sIDu9BNr1ZjnHxub0YMhlzu5NqYqjkF
Z8Hro5bNu39oRTIPdS7x5AHV8xYnEawh2SotDdEy+VYQmzSF85j/bQY2O1g3Zn2jbXeaP33UDb6S
Q/dGurmEubGrfwLjm/hx8h7kH9Gy8MbA4ZIXJAZ/0XbiW+dp+M70J6ooyWEHqvdCrpW8LSV49MoG
ayvRFFFk/KiD+iVud+HfAyFXvanvDfVD4fEf9Sy3lufe5tFbeUaO7q4qop4IUYJiSZw4T+ZDO/Ld
cmWEerSqPf23zI769gvVR6ku2g4gkBAI0I8F4Tnt1pb+MRDTJ9A6GTilkWYltmOH7IKKr3Rgafso
PxnLvxaeuANhlQ0BaHexJZxsZc25QPgbbGuvsmDbO4B8axvRb0HWRbrR6GzhwgsiMgPi6fb86LEW
NWhUwKEGHu2lQJguDBRorHlTWu0juitRxgMXQ7xCnY27PisOmRV6JvpIBgsoxd0RRdHBDqqifA+c
C+FngZSGKABKd7bKCE4zMGRuwlgHIIQaYLpCNt2o+bML8k/h/Xk5Sst7K1+J0nsJetQJNDguIpKX
PL47cOb8BG33O9rpw2iKDaX2gAHbFiWv2RZnShICIw9Bhnzo0/jU5s5aeI/Tb9XJLy7lG2uwCgt1
VvSx+Knxo0MBnFLbC0RPgRpzotuxNoBGL7t1U6lHquAXTXNuDTcy2zflld8UjQimtb3/0BfZOkvf
ZOJ8EcKnioxVoMbLqlXNQL8geDHikK312IPopniAQ6kEBJRQzEku3Rqp5IdiyFZF5y9IcXEl1K6R
w92iOb/j7uuINI/gYgFHbTM7NIv8SNpMVQESEGEJv1ynSXmjwuBsD9/MPi+KlB7syvzik3GqSxiu
Zp/TBskLxoK0Ekd9k9ZMZvJdTn8FRbpAP/iP0mk3VMxJ0uniyPFslzuKYdQ1QN0DFMHpb2ZN2Nf9
e+dNGyetjhTB9QK8CmpGndW/+dUXQXE6layS9jcpgxeDOwtRZOn8S85G2CbVm106V3MOSY6E1ilb
UkMCFuCTijV+Cv2kuI8eTYSx9nUGO7D0DpF7cAKxUmX+UjXZyZyRIwPDJHAlPNMfcWuYEZLjVrq+
fKB89mWwX/oe2beeg2iu++2QGeus93HvgYwJ/S0uR0owGXpIeIiuSZfRPHxHsFcDY1aZ8T4035SF
mTUuAzyvp1u3ED+LJ7EKuHnqbVJGttYz+UQh9t+4HsOdPQ5ubEk2dGhZCy3KMLUX0x0WIL8cJLWZ
eflUBfXag28kKVB65DInDLj2TDInDSQhq+yCX8/9pMI09URQaSzJ68+OvQ/eOuVexEr//FfdA8dF
RaPad8HNF93Ku7mNc/L8YtGppWKPBhoqtVZJu5vaZr+gBlJ/AsHOczOH3DC/qMJFDUoEQou6/xl/
KHlCBnBBWrZseluAcs5X0mpfTAc2SJKsSTS4GQ890eMTyY+y2UVedpbf0l0vnG3Gg/0SPijNmm39
WpYHWjzZ0ohqSWV1x7k0NnOdRRP68Md+eKIgQMGgq75MvX+zBbpiKCNz7VemV0s/GZmOSd6XADfa
0I5lY+wcgO4W8JngKgmSGlHcYrpM6FlFdZT4wmZKQBy/agJOGSj7TIT+4uJnf/7w+Jux/Rde/oUa
eqUKv8z9UGsPspsfZmD+prcjGmcQ+TV7aFDyone0jV2Xf4KAI1yfGByUFbh7iJYLO1R+urasJxNV
JtJQqhbLOT0Nc79PTCyGUBxv6m/L3VObWEElFwq5pHItL06scDeU60yBDeaVCLq8/7LazT9rXdpc
SCeA022rCvu0eKdkk0yBgJpWZFdkvoQECddSNZQKxBYczxig6QaaRmXl2j/A/1yV15xp5V7XrXOW
4sYpwNV8vKJHjKq8/w2ApZ7FnHUb0y0flqoH0dFU6QhwixhffAQVahwuPsbimYKXieyOHJflyKOp
0JveUJ0FXouqMkozHpTKNn09rqYhfZk6Y6dNbGl0cqwipowscJrXpuhC6uPopH9q0nHdSNS7G+oA
KLq17VUnkj6pGG2KTERoky7BxmjpQuYXEHVktOSR/5oB+mGd1c7jkm2Rv5Ksey40Y2V0f2CmKCwA
envXasaa9Iv8KrVeCeHK0CyTbzM1TwtpBKG6bfdoJNPart1L9UU0yP+eRWWFfxCJtyWSX/XVeh6L
E1HmVI9IMxCeKj0qKY4Vcg+iEYnZJOKT2D6j178rO3SiLA1V1Xx29jsxhmihPc/uBMl7S0PYRJCq
1F6D2l/pZfe46CcgV5BYYaCJF9wp+jkNXUiRibCd0INj0ldLYkci6zNoXwnbyaxpwW+E2UhggX4a
QXPRv/S3eIG8N0M9NV9boIi8sD8yoS0uwtHAZIIhwv0aab1GQ46PDHWRNn1VZMnNvxAOpMktTULK
ep7b7dD2YeX+2Dz96FEd7frPpdOPWuUctS8KvltSTMySY5OJNE7s6rPMEV8o4jdlfZ7KAw1RkrOi
eNQD+P1Q8k07lyKHwm1770F6UcZfHsspl8XtWzw1w1zvjgsxBTtCHzRSLTdEn9yz6cuDbos9NThQ
OwaBxqVbg3WrOlevZoWOWbt/GFnwRX1VdB4Fd6u4lHL4XngEHCqgzXlRn6h801ndqnHHp7JjaAAY
0HwQNM9Woq8DBRdlOn/lD9uzQ14E77JXd+oPVoF5ZVn2zoc+NIBeh0A/1Em5pQlRA1g2iKtlovSE
rlUM8l9Tbar6lEk0xtjVc1voK5qcG6CCgcSdtsFxN8hYlwyXLIUsxh/KkIgQCgip7pyt4JnZ1rdV
l/DrzZ5cDZVaKEiQmPmoHaWqN9S2SA1/fu3jPoV0S5urW8mxtBgafsvItGw09AY3es1n68DafFPl
KiafBJJOoQpeg3mYrDEk26HgRJegPkIzqJ6adFr96zabfNxprJno8Pzrhh5RX8YzqnCbUPcb9PJa
BnY8qeexEd+0XvJwrr+amf5DUYG6x6zeX2ViwB0paMtCQ0vnmJ8mGjQItTrG9JHLzwXq/9vPJWIw
nJjPaFSY8k0t9A1tOHVsUAAhgY95ChmXq+XkJeCg0rQxHX4iR0q6IPqNZk8R7RD1EtPVOSZoNzxM
UUXmefNAjWIEkqm8hgIUD+wfKlWSE7Xb6TXndxD6fdN+UF2OqPXMNK64KfUra45Uz6QKqw2uzZ55
NFTOxjC9QyE52Pd+VVbjBY7zThUM3Ey/nWq0soLBo/oggTtr6lfMzx+piG2x+kzX6zW+9lr3lEjv
u2JfVPhIGBJRZCWGkpuJzyc8oeecNOPdlsVP1qCkECAFRH5D805MuDDUVIy+BW2ib4spPaDZYykM
u8iX0YAX1eOWCly4SRktF765wm0DL9RkQHUieq08fz+n7j4R1tLokJXIsZMWPaHe8Gy5/4uoL2uS
FGXb/kVGKIrLqZr7WntVnxjTPdUqqAioIL/+u7Lm/eI5GMNcuiYzFbjvayN8DWIIKX095Fb0at8L
3d3DCN5zAYrhcx38Jy1b87eJVTGFBOLFSTqoIZf0JWxWtqWhGc4Wpq9TNiR2C8lF8xKlMsmHrFp+
I9Bg8/PPtVsvMxQDX3b2XJH1vLpPbRjvomHyDgMJ6ysss/UGhsv+nQOdzZPMyb9uP83r8rf1o29G
6uV9WPy0rNJ5uJKFxwc+OG+3ZiG5u74L4SGK7Bem9at8fOAUNAyVggKOQv+wBJ18SRbUvDLl9BSw
pjnTwBu2PbqMF98QaCN13P+Jcav//HMw4Hc5TP2XDnhSzNbT9571/R42yPVQW2OuceeFpbCvkiLy
IDYAXyBaoHnTs7Kbh2cawM8aNMIVrUw38A1uAeTOZQcIeRpjuuGdGfLBkAplUui9K5dtJe/2iZzW
M4HEcfYWlgfT5O8UZMSQtvxVs+VlomNThh2MS7CPFY5wUyZrC3RhOMQyQ0mrXgNgGdbr39paJ7lw
85zrsZBD9ntQPpZ1l/1p+rYtQfEqZkqhSVgOIX4AGui3KujeFs+cNFTAbGq+en99r0bvO6KDy9t6
Oi52vVstwlz1cwmB73ZGNnDuIVYBH2iA29Gnm0zQMV/BceZsaHdxM9Jc+ZkuWfpPzel8aMcV5SQz
zwH6oMqhTpbZPORdKCGnepCwur/bdLhxGXxOC+k3TSTKhMD3FUK50sMEnXvOX6CJ4DcdsLehmcBU
49bgQ7o3BEtrNzR5IKEGSPR8lxjQ8DTM+Xcssr6oKmIK2ddPE/bWPcTmaSZjWGRC5g67a+S1ydJD
sAIrtXOq8zVK5oeRHL4M2Uzlkrp3ov5xLkryoFJDbmYIUXwT5PDEHZHbcENLjb7H+A/T8svUpGcr
1V6l0dUFgI0hEOSwHuTR4nn7vnGudOl26Pt73Qz7ql5O4EXNgbQXEHCm8I3scn/q4Y8DvMTghQLv
Z4dCo7s2ah6KdLE3ELrvVbvWMNPtYVJ+DwFN7DKBZIQqCd6DuIPAsA+xhv2VwYC7POVvMxTDXR1/
hQvq0FSqHX76bR3UQblWa1B0ci97/EGYWdluxFXtZ/e7CaGmhyD2YL369wRKH+9ZgAZUDLVKj+QH
Kx61D+I1yHAP7Wcf7UgEFGZyA9/EpNmlFYzpZjUDNKUohaR5iV17AlT7p66NPgbkymov3i9JvEXT
TjdYSXGTS+QdwCxONlFm71K6bGMr8A5uvqiua4opI00ZwA8AjGmvEde+QajAjSzeNxkyWOkU2Tj6
LAcf6tc2rkvVen+jZvqdSmRRjLDW/xxox/aa7zqHuUlliS79IqAhK7h6/D0MsV76GEIjXOe+qKEI
sCNu+fqXCacjIeboT9wWanJeGQ0Ukk+2bnmQ4Xf06mJtmqBooj/lzDE7GOviwuhGFJZOGzCJE76C
Tso68YEFwy3eR+519JMeyzFZAakRuZ8XcxHZ+hBLrMc2nN9rGtyDyPvgFXn2aVtktfvUqYN6vOH5
CseI1wqdcyGGoiVKQ74n4zymdVdCLRiWDR8W0E1uzGe/T8tFuAEP64KIhWISmNgmWToQLwPbWEfr
skWe2W1kBEEashNFjWIz8Zd3Q0WTU6ejvYzh5FSS70YJHLwbblOf7tNwXovZtW6DAJtTNCi9UVEr
tgKuFjhB61Ii7eWG23pxwyYbdbZV0BltLR9fVtNcGQl/dXwBLszFdvAUjGtw1CRkrA4eS4pBzvg0
nlesc+TwnsrP2dzu/LQv+sG9wvUYn7XXfEKw48o2oKcsrUxu49jliZQSxF4KNag2eUIJVKGRLqK0
+zWNwbK3ac9yxN3cFuw2RyaMADFEpSXZFmEGYPb9beqbjU+hwGEwEtxcHPFdsOT1o1qUOrtbiG8Q
dgF3rCDndAxOXWfyDjA1bUU5JgCbeMdyxw1wu7yefKReNGw7OUyT4xIcmj42ucbPmUcN9EoDOyyy
KhsMrTxcrrZOf8HZaIs1DHFl4ymPkpXt6PpYsSuwKyxEezLs24zA39eAJkx0wSgmmjbCHA0Fby78
6t1FqSjTNb4miZWA5dMbgn0LvizxNqHjb+Dwn2Z+XdyCibciwb4P/C/4Hg3sDUg5CNKXBLlHwC7G
fdvToMA28APaBvM89T3do9Psk8YvJsdYvvYI9smWwoMrG0ItIWFGmeKCGy0LP0qLpsGIMfVD2Ehs
sg2G2CsyhsoCCSGXZMjaUo9828EMXJB4jEq13D3WmtJWj/9jk+5DoV5lzLtcwxENJ9RQjCzKNlmF
a+3ZDvdw3xau9VBkUxPtaIB7BbUGlm7Bjs48JvoQ18Vjz3FSN4UXYFYPBb53torSx0KIxaI/Tlr/
bWbuikiaeDfFaH4nL0vKUUdnDTCigB7nANSzy/ENBtysbsmrgd6QPWNKnTTQtzV/ot7LnfJ/a639
IlPTLmZLUcdYmrKHgjIOWFp2vX8JUbtRCEu5FU0RWAc9Wehv9dS++K7ipUI/jy9pHgsNqjLIrIpg
Xop0rDYsNq8e5TyXBgMfqAsaodb96QzbsDm8P4SSUMNtgoBdlnX+hcQnxDUFUFfwbij8tuvyjqJI
z7r2b59kh4GOU85GP694D2FyZXjRr49KJ5KbVrbdFpW8V0wQzmqNdTKCqcEt9b+JVz3ZbuUFsk54
/sg9IBy20hZzHEDorlcfwHztniFYIh/vynXL3vVhBhf1Mz7LXdaLLMIVNUqKVV6Q6Yb6GWFBSQoL
5fQswWZ2Rw2BQKjOcp6nQozZsA2z39MiwTgE41gOpNTK+xY261ECia8lTCool6B1nTkFv9Bsuizp
C+AEx3H+5C1CRpIRvRIiFPLVyQ2lejxncp94I9l4w4AxYuk97aP+IGCRZ3N/1Uv6V2r1t0ITAMKK
XQwEa7kYcMiq9h80SCCNtSnZjNoaFjlAqp5WwFCnTb2nA3xzUPGi6m643Vriv6cjBaLbTJ9OYPbW
o8zyJDivng/yOWXHuFW3CuaVgs/LC5n97w7d57pKls8tDsC4j6MNdD7SCKMATsZwHFDWpHzOAz3m
NZuCDa7PmHdKf1RjlcNV8qQX1FK0p0sZ6PTf9dkw/6UH44D8n2Wr4lGUpCYnt6WzVjs6ZfWmMnCa
i8XApmBxBRKyHycMoYas9JbEtivgdIaGwSQOZh7Me3Q1H+MaHrs+O2czxvwQCtSbaAryZRzTfIzk
vTeQzPC574s6gKNXpcFVJP5Bp31/qecs26TkOC0owmd966OopAFosqZ2UA4vqpiNPvXLeB+DNrto
j2+haC1qwg5smWsAKLsqGNCY1A5d4pDu5jiciu5fOKkRmDPVaK+pt62ciHaMiNvcg6axPJyLuk72
+FxA3gPvsuDpTSuUvQTSbrvgkQSwRO2OpQoAaxBiNC+OlUPGD7BdYpqd2yMLk3Ev4PrqRoCtDKCh
DHy1oQQkFSHHvsFiV8tr79rvtemw1k4IWUgmjGUMhV9LxsLSzJ5/jtVsds2jNrYN1WWDQJGvxCLK
YPKab16J16mT3QfTSkHoruy5fxx+Huok5SgSxGvTUxC7rA+PqTegdXc+QJ512fneiNAtFvq7KJPx
U6ZivxgQd7BrLImffp7zh+gb0QOgbmMeQVLZDFB6x8l4SrXDqYxWLF+sqFQMJkS3JNqYPrkNQVwX
k4VAs/LH+Bb6VckUOwyesS/j4yC6BX9Ggidb+VnAsAS+uf6/A7KZ+CmGtDkIvY8O9stKkU/sikSO
tPYaRKjgYSN5W+DeEblmQoMQm8O3Ab/YPK7VJ5wG7dZr2VBUXiULw2H0hspyOdmELKefs0R66ZhX
cz1ussW4cl2r9MDnARL6zBzQ35BzsE4EKkqc8dl52xTlWxlATOFETbchXecDAM2jrkL3nq1xs/cW
f9pBwBl+1Dbc9qkMyhRaXTQ41N7JHLKtGt028vuqdFiZ32cOFbZfGfvdQmLmJWu+JoO4VQqkY9jv
JLPxs80klPPBHOzp0t/aOWUb/FbsMHp0urAx4lsz11U+KvqVKZDtKvCzg0MKmZZyKr3aBVeHHYWx
Gsh+D5iuUKTlKMhwp7ViCs8J67FypSuFX7f1N41NxIfu7RPKsqRW+1TOC5ZTimV6sf0pTS0i6xb/
xXr2akRaPal2uBsEtL2MDLkpXuq/RvP4jxoi9eQHTMOZNuS3WGga5EhJ+8ssRgqSxao+z5KO7XAR
1hIN81yO3ZIeyYKwskjZ7rJqzJ6ReEYMRbTl1AV7ZL9lb1Mqz3USmj1ElP5Ot31YRnUW7b1Yiw/4
XuJV+DcyoivLbHbX2a2bOvqixL+pbtKD9gcfNvHK/XeoVHRRtP5qI2T2MASpOabEpX486vtOHNLG
gTMMQG4FhNINRoR/QafX53Gtgvc2hVFUuube1Z16r+bnlJv1g/W/TA3kgBE5nqOwhuSKzhcAE09+
V5uLBlWMfisYXltXBw8x4fSboMcCnPCghjyz1Z3+isMuO1n82DfBVntLaXf0daDgdqfrkSrZwn4x
Bbu+IfqJIekCpZXf7sGOLKWbtbtE2qUbDE6KXpa4i1xMdNIt2nJ8qOemhUehqfk/MgXmnDQqvEKu
y/aVkt5hlQOI5tbEecScd1W4bU509ckmaeP0I2bjUaQbIeL+u2LxWbBw+nch8Q06Nv8PF/2Lsk0K
T0j6rmJ4mLDm/kqMUP9g0vkGJux+xSJt88yF6Zc1310yARIAorZBkyfbIrIEaSwt+6cCMkaqZHwb
VQgaYwy+GGphUzSwwl7qlc1PxKG/t5EOfyGZkBfNpJprw6m5W8nR1UwV+cWQ75gbZFuiYES6ghfZ
5jwtE0IuejNtV1tFG2wlvxxH3/lP/thMuYoByLOMIRTK0bs3MP4eQUqwg2ayApXsAas90Dlo9kPN
VJp32qRndCy7dVnbO1WnMFDkNEC2Zii3LwzV5XM6oJrozPqJrI5pC4pc7dywGnzLVO9thPoS7UBy
DYF/Hbuk0zvY2vznioWwE4+6frFR9sIYxxokaXBcMyfeaCYSFM9Ltv95qI2t0FnC2RIiTWmjSVKX
yIbxR2gKx+lEHwfiefpEeJNiWPi7rI/8Syza4NLVMP4oAMnaTepCk3C2ebNIs3fr+AppXM4dXb4E
QMSysR55RH+SAkQ5gIFkDouUmPrQZkt6q3WzoEl/Wkkbv1fK1vdUsjeAMu9r08qrTKLqiXf9xg5V
81ZnCFmszL6ds0scsfbPQ3gbIBBybtXDvaYSIBizLkP8jV09xnDRtIJGm6GB+95Zl+54BdsdpiD9
tHRNfEgqdIAmS+gHdYYWdTj7xwQQ28eg0NJz0BaYflBU8hL24a/OWveXIy9Nivpvi0BLoEgTf4c7
ZmPW9NdkIYQxFT/j9+LXQCt+lZ1/olJ6SODzN2Ia+nOnw6GkSEY6AZmMYJEJvFM4jLANtuGrCLy3
ig1o7rCJaE4c+hXf95fLYNnWzoO5c5kud2Pro6dXd+5GiuqxpeN2SjSmpzp4Fm0T3yLM6Tcw0vRG
eSM3cz1dGvACQkCQoIbwLXT3AKL3Z6rdgvooiTfEjvMG3nYH/xlyFf2sD06y75INrkq6Gb05eabw
JbSpa54EopBaRwiyrgK3qVrrXruaorKrx2udZu4SYO04d65SENKa7pmD7FBr059CA+ZtlW17qERV
eqKL8mqFNtSPELUxuuH0v8Oo0uFEmKpKhDnghlZSXDJp4c0cDN9p4QuUVRMGSAABcII+Pso93HSJ
U2ihRPfGreeXnmxu+lH3URhJkcihNkZ36J2H4U4RlpjXfj1uaZ1tkwHF3oSe+Cq4n6NOj29rrf2n
ZWVHCLrEcV0cPWd2szz+x0krRhCXOPO7SlwIBEQH3VW7OprqE5xI3jGAXPC/s5/nRL3SknMPxfTj
Bfc4+Mg1gChy/CJJOGyFLyEOnAd2aT2fzkei46CwBnPcPFp0W49XnBflJs38o0gSHRwG5E9BxuXa
DXhJdq68OICaXQETVY5dMwBLaasQYyWvma7Vp69Yt+cp9Td+iOxaXJh1ny0hEMB6tCVZDeDosV1v
FXDJOPco8swiMp145L3M1sLhFHfTjozQbHuBAKohpjPgZ33mscUZ4oWLpW78comT9PRzQNg6lIuE
dwWhMn1CIC1KZll5W9p5yZP/eG7yl5cYQESHZfUgoyy9qbhrwSt3yyEUCb0HnsgloMNb5hcJ9JTn
TGW3kLfB1q4oy2ru86e+ke05boa7igR/mmRbdujSbwvrdwNLj7Fyw5nRxmxs06+4SWCGhHHWbuXk
oQUYMtTIy4LOPWTdZvCFuvSkklhsMRWBuvXQ7/VkLLpM/tOtYf0lB4DySV3Hp5aGyTtoz7xD64tb
Em5VJ+LkWCFt90gi/d0LDzqlppKgB8Ksuti1sAOVV+oR9Avt1Oaz9htYwnANBzIejM/pv3QELsAy
Md0jRFR5AVJTdNwsB8YD5IIM8Mwj3bQ9tYl7muEihqm5HtHlIgEjAuR8qlNSX0zbIJwI4OpmMSo7
rjR1u85HdhbV6ZrPIfgo6psMGUZpiIyAoEI0GN3MDYUYKFjWvbNAGNpw2muA6bugHhT01R0/BzTe
ORE21yocxz3XLTDkIDk4hUSAOVqf0xCcQayRTgbt2btHk1tccYiKowU5s9w8h35wnrMuRk0DWHNB
VOkunsK/M7EHJDt3uwDjOofQpLt1NPk0uAOGPTyu9pig9svDtQn3skK/hiLoFP7Et073umqQfMpT
d+JNGJSOLNsmQrBXO7frZ99hqentkh5wT+QQAdI3bD61r1KyltpRuVV+NRP0sJVX1o/EMDL11Snj
9XCTsRxuWMbXbcehG2L6OUu1d1aQigPhGKa3jHGNWLvRnv53QBUHUXPq1Rs1ANVvWTSfe6GW889Z
ZGCsaGLEaGX4hAgybp26evCtGBXjqiB/NwGyfxNhDI1Su+ybXmkERIIJWULE8ZmKqquJmqKGnvID
dc5L1URQI3tY+YSsyDaoXIcpBqRYEaMeKAPReNefA4b8KY2iCmnJeGoB4HW0LXmeW9vfMd2cK95k
J1+HfVm1wbRrY/tPlrRmj1yXMR/A0u0S7L9zbqp253mZ2gE58BE9zdN35Jp+LAzhg/7Ymc2YUfZM
a/AO2cwUMLkEvsgYlhDZgyuc/RUpo3Ozvrh5OlM7fpPQBLe4KWOzjpsIYMxdJV1Juo6e+6Svrh5a
hobVWAlhwpQmaHB/t37+M0ynIAIGiNiAregnRFkw5u09y75n3x+Bk6T3uk5jBDP8Ud6YnWg3LsDj
mlMFwPXmCw+3Urt+q3p+100yv9kM37TG9XsfwNblS9wBPgr4tcs8fjXokVHPLstFJgc/qL+RqIhQ
YeSr5xEGDJYdk6oL+rIR6rRm3g3IyzhNVRjkaQNzBo8RL9Sj+kC7joMWkCQ06yaeJMkNb+JPAI0C
TuKo2lEouudxMPsGe1MXadh2hSBQYYyk+puk4TEKwQKgUP54nNS+J7Zz16/oLAVf4TZHvGO/Ipwy
sBrLR48ys6mv7dqAw++I+O8seGgSRDhUOSYDxGmzmi4bagNXyMeNh5kSmESmrj+Pfg661ckOKuAV
kFJX3//3wojKJg+WdtrLdGo3vBphfaABeWmULWMbZvefR6GYptIfJ777eZjZZDyPq/8v8lurJ78N
HzZ55FohYpBX7fjZxTXBSLDVtn08HBuYljwj74GOxQXOiKvp2TvLAvNHmfmLzmH1qgW1O4/JcA8g
pXnBsg45jhzr3VoDtgCtMEarQ4/E53vjDPm1JOhv4oxs0jAm52VcxLUJBG4xj/fnzA3RFrGPbE3Q
Jo40ufZQ1hZ1q+srs753sBxTd4QYsFJ0kJgjrgRW0h7FloqxrqwL6tklgCkmBmUJLJTmJGzsqR6a
7TxF/tkD5g6kU2NlpKt45/EERVhja0RHBftqv3reuoM6/7vjwgEgb9Lip79H2jd/rSE/Etl8DNoV
1SrWtn7vDJw+xlV3CioD4BMCIo0LTo1Zsw0ywhpMeyi9rI26U/Sov37Ofp5zy3isamjsWMjjbSNB
LsUM8dZBLTCnu1MLEofkFS55tqAG8lZV3xqsDbhlUrsD68Y6tZp958LsWnERvlCoiVzfqDtoMPJi
kO9dmnpIEJXu2XstW1IXbEJeZ9cLd15jiwzcJGk3/cOb2ywJasbHC1EYZdslIF+VnyzHDE6mo/c4
/Dz8OeuEgaAejV+hHA2vFjPMGVe6QIF8SHoXHxFBAjH9IzL+56xeAbmNcwQaGE+1NRBu0Kn+lq7D
eAZ2HB56dHnCnIL0yl2tbxB56NvP2dos/n6ZIzBasqhWFp+GiAWXPuOQ3lLkvwLP6zgI4Gp5FiNy
QhmgrhxJ1cuzZf01rtL4JilD4g0INAFzLGiTZNMx4W4yW6eTkT5SxG1zAX26ONmfcNX73dLAH0Eg
HntLA0CpbmbPdQuJmZciaDEMxvbe9CHLU8+HwbJdbZlxOZSLMiSfOnCAC9JDsQKgZImILdJZL5eJ
t+SaRjBi+bBOkF6+sMcBtSOSxqBnQD/GEbjtZ2Ug4YC34QrvwkxuDKliZwmpHhIQMDHGkyppSuZf
CvsNQPmnEFDWWtD/bGkusDJ5O6Q7kHKJZPqGazvtAtF1G6STplAHqATie89tfl7lAQJiB6C6ZbzK
XR0Q9ckA5GBXB6+9JlOwvlULQoc9oT4RRd8dTQLpHhyGHGnY90QF6ilDfYzSB6BPh1owntttNPvw
TkciuaRiGYBSva1+akuj3HiGNp/fePAAkQcVfYlabIDoAVDqsNoOk3zmLGxOY6T+qo7/AcyongGY
20JYO97GIAwL4c+wJmPFv7EeOhugGAxhQVm2G80KffW85CZmMFStdbaZ4aV5xwKJ+PFaM6iyZPLe
qZc06A7hqvo/hMG5N84c4NHK/8CkDvOXVfQl68P6MK+DKHpcyWIJK7XBRgjelEsgsT6YOMuR/Oq4
RR9Q2aPm9f8VIN2jFNFSrEh4wi4Z3nONCBAYvNfpWvnL+gsCEjDe65kvEVDyRyZwh+m/pNgWqUDu
8np1JlyvI6H3rgUrDvXbpQ1ps1sc3uB3c7wTsObk8TiunwG6PAheW1ViJzFaLMT476wOtqrvsmdq
kd7HQ2yRwKDOeA3RWpFJ2l1PFhDXdS8XOHXrDNiGiEvkr8Lir2S1TwL2ux4ipBq7lH+5CpZyJM/f
RtMMqFZT9eoNzUefBCvK/kXua5OuWzS74fW/s2hBYViRKz4f7nhNvQ/VtbZ0Y20O2FfC+8hGGDri
tHpea6hRoEYajpODeDKJkNIZy+ZZyjG+p8EnN6R5/nlmSH9BORuc1QjLXtWPd2wJIODPT8R9STOQ
2a0Xbn9eaKYIGUnV1B1ix+qn6tgsNUekvo87RPcS4L06dZWHDKIpsk/MUZVTyHgPCcjKJ3gBMLAW
VwEpy+Zigtzpz0pOph0zCHWb9jD5M5r+uMZWDYmDDyRFRqevohvy7NXTotpfADWGPPEAe0uLhkQr
Gx38epBvvXeg7byexrjd6wEeNIDP1RxfJ53Jk4JCbMNxkd6teYPq6qlNB/dtwPZxJ5CooCG9dY0m
F8EJuVRRRHIxx+2WxcjwqLAvi5fR3RKOYPqUyEoXs/U9aqtXYfzkpgmx7yJGrC0LxCvCHaCK96KD
nNu/gjb8V9APj9sKHPjSg+0mQOJ6uFj2few3mNO+QHdfYi3pEwRAKJxq8l13fNrPVbduGx8JbT5U
OCBoUGRBj5jkOpB+lPeAycP1c3wP44IhPRxL1ZieTcc/s4rWTwQyTD0H+mUSyDKXjZccSOJebRyE
V8TOTLnPYHHH9gOkhMI/QphzDAxcYXmiTai2VYiHP8/9HGYkFW09l2i4bpdiJC7LyoEu884mqttm
FoUtpDvD6Qcj7oIUOgDG5PbB44DUcU/gQ/hxdvuF0c95BWM3Q+IAxU7G9tbGAGHEwR+j6k22afjE
EIWhRvJaOWKeeVT/VSmBSzLFlhQi3jz+k1GQXJAm1LxgkLTbNJq98uehsoSVc2/qLeqs4DZAlcUE
CIy5QorpzyF9saHCdhasweYYnEYvoGCmjaQ+NtlxFBqa1cFm5ED4+8B/Rg7OBAGJOe0AXXQRSiIB
JD0PW5P7C9xhKebwrYOE5GpqJP+EDPJIC5Op8S4ZNm1ByJlDCknah6eVeS+TK6pID7dMoWDjaCi2
DkMBuSZgVTlCmEhlqw0U/fh9Ek+8tHpONjpDqbkgNPYFOUMpQOuMvyw0Etdsnj40+e37scE2GFN2
9sFXHdBDiTzuOyijs4buPeToFhhY0QWhVicEgGq0Kv+/WEhQS10gaOsGtN5e970IXQPda6bDwkPo
+9Cs/VrX6DmaHnxgSCHLVdhZZ45S4MEARG+C680MCdg9RvY4QooTbNCygn33Gv/s+xM0AIN8Jo9D
yhAPBKNzt8Mi8/C2TtF5mFm1h1HVKzyL5tM0TQLjVRXudbqfmYWGMGvNEyqtFA1IkDyvK7lnMsuO
IyAcRAyIvgLCP1tE5YxT8fPKz3PGqLylCEbv16a6/hzaCGQ4JgwEMAErmun1fwfDGCYJixJVqrKL
A3GgZoW9z5GyrfrpDT7n4IJZHb3z43kmwVf1bAz+e5vkuogj2bxHRHSXkbD0/9421VMZUNIeO4/a
fe2nsoTuAAhKmJjDDDXN87xgp4ZZwtD/eGSriTxz5MqVciTZRv+843EQDZLiagTxOjihNtL37XFN
//5X/v537Bm8eBDn1kBmvvjYRfjO8RcU0f5loCK4UAYc14dkARbUZof5KX3v4wXduo8v1g0CSZEI
UYQMgO5CpGzkU3STVfz/iDqv5UiVKIt+ERFAYl8x5Uslr5ZeiG51Cw+JTeDrZ9WdiZiXG7dNSGoK
kmPW3tv71TR5chRy2KL2/svZLan26X0ftKwzX7StPrsWykRDl/Pe09GH1lZySOFw91Lz7MeMzyvM
JFvYepU3QJf1Z/PySO+86nvxxNtmNzdtVNMZlyXxtmwwhYNsJrrJWbzVHmMQfbX5ZW3iNdnZ//en
hmFQri/tv0RvzEvqt81Fivi/XyzdYl401VhTAMnHq7Qys51Q+n3DZWEBmBMhkLfJsdqyPqa45z1C
otWRPKv/n9skTE3L3KedM2Ub9xMnWTNNxm3b/HfJe+mUStu4ubhN3v77v2046c2QPPz3O13CkhBD
7YuJI9VV2l63WzkrA3ucnetiuNWRWv+R1J3yylNdXrv//mN5/jkzfv777T7BbqhVk3lVTQwbTq6R
I70YMax3TgbTZseJYxmCQNSZc7ndKteYDg76t3hwrDMFUhaquZv2ktP9RavyjvvCfO6bBd86UUIh
elqcJjc5+z1cQwNI7LYPPcraOKFhD0Q1IYsa9UgXJaoz5PiAbAkhJfzno7d/YVtNtT0ILSxm2e10
FEaX1VwOrY7gd3nxVS/CasSHgYp5vS3pps7zUF9cMjnObU7rZNCWCr2JqoQGyzLuLVW9Qaky98iM
Mn/aimU69azLZDFMN0WJtJYm5y7xJZptaJE/aXZc1cxXtar398qlhfe9zNhNw72xGh1qRmle1tmo
b1AmxkUfbRycOw2nDyAc78W5JxHYV1GNwyP37ItNY3Fkp4weo/op8MnTVPVgktRzzdP+YR1YnqQZ
1gar/0cncWF3TwzZQarnj9tUhdrKilm3+w+Xtus49gjCZuCUmVXiu++NVZzp/ESF1u9Uj1WfRXxM
uCVtD3vXTad2du1nFp/H3AJ3UC7bq7Z+dl1Xvfn1y9QY92owhzE2HnvpVaiQk4xyeHrWMVLFOcvC
TSpVn4Srilj1+sq7xah2U41fvF777Q4X5AQnAdd+gm2ncabhLasUUeZSs8Sx8z72ViOPzOI+4KLY
qUz1yFb9oza3x3Kj55cLQw/w3KBZ8xH2WRchHi5FmFtWHipJrsXSUMSu/K20oAO2rKELMBEco66o
cS+0cDqWr91W9Zd6MaLO19TJx+AoqOjdd7Lw75AZHn0DMIQPjeMOFiqcQnvoJncMpavThqbq1ba0
fV+PT8NYnj1lXTC+ULsV4y99nAew1fRX43KDrA3NainhvLaGEme+tw7FrVmeZ4ZLgDfSgFhyNsCQ
9M2q1BuL+fyIQfIXfVXqtNWuHviA+5QZNsk1OVqpRoVlDkJISBgm1hsOI7+LrlafFkiqP+cG6xM+
tX6F6csEMyidjKqo12qczSCNrKktQ+lYgSuQ/ycWdJ2hyeehFpxHTh9XdvmbiQ87jvFF4pYQKqrJ
aM1SGfm1IzFoM65Isb1wwPIocBOFULt/wY/JjFodzAganpNgQfFgVWK/mSkkenYf7XlbzrKuALjB
z7vhZAornnUgHi/08rGJSlzgRNN9EPdtM+SE2sXufseC/DqS7UG1AopGzsSuW/0RPL14NWyeIsRH
R6MUJZOWjSlOb5+l+s28j+9l5cuN/HBM2wiPyWS9N6EtQlIKTegz87eCxY3d1GPe2Fn3i/RqsqMg
CIS5sBJLYHhstbeELdY4GV/E5aiQBdxRQNaGmnTdHcvBeGzGQ679TrL5ArBcnGzrNGWMh7rdwlcK
XF/JQzFlBLuIf+6WVEBkbcbOOegnCvbRFSIiM8QN574uANUkjftM2QWh9DBr49u6NE48sGoIVjm2
YWHlyDETNNYJVnsswN+lWQ1H07df3Eq+wYo+kRNEE5hN0eRheuTLg3X/Fg5db7uCDFcEbfB5DwVI
3+dgOupcsMahaecv9bO5z5PArUEUGRbSuYa5a3wMioe2QYqzggxGrqB7NBLzjVinYa95rkfl9km5
Y+zlg5t31n5wqLaKbAcnAfyiyTEmC3OMiDg7NLXqQ2PjJdhUcP1k+7E24WxO8zSsy/ruwu1zubEX
VgwII06KOfhJjcnc+VVfkVoh97bK/3RJd2TrdVqldpj6Ae1j0j3IAamDq3PMIUsEch4uUMc7saTm
flm7W4FgMtAtO7tUxXgSrQ8kmI8s1ACIoSXuNUD6VJiWtYf5MZxB7i0jd4KhHoujK7jt58Lat6Jn
YYUWG6x6lMl67qC7AkN3YVt1tUusBTn5KK5lLsBdPf3N6n+NdYd1WWmzBpm7B4AzNooLi8hiSyPd
TW+CjTkJneLUcGPMYl6RSZS8ydzZZREGwtojzWpATXZ9H+r3H7dpfZ8jCLJeJTlBDPKaCn+3bLkR
Tl35q5wHtHcWHFzezceUu3CCZibaosL9f6uf+1X7kpZz1cvVuXoD9F/L8ilQtnpF7zDus/kPHchw
GOqtDbKqyZ8qdp14gjME5Y3TWZg0Dkm38435TB7PsaFYBITgByczW4eL4CSlL2PFwqLP+ts3bI/9
GQ3wimxkMx0ur1l2h1nKBw1aNYRzTyPg39+GtcbGVj6bbvuWkp546jzn0g/9lT3f1WKzdTQW49Pp
BdEM1NJjw3JgrZvLwGlfJCluO+xR5xEctxod3B/Sxd7NEMuRX6g0It+FpL3fvf+cdokX0Q8QslQ7
2m71tdfEljCH/oGcr5JnMR2OVY7veK3wbKWUTtyN2YaYPmYF2+myCpaias6WA/NaqTzseEVpW8m2
fWz3Li5b1TrcqGP3o9mCbdzl7GvHjwCOFagW2xTH65kgbLQ1oJj6OCAOGId/nXU3Y+9Pjb+cQavY
YeHrIOn+3M1/zVb3pSudAfuS8jgj59Pq7SWbPJvs0/44pUUkOXk3J8j77dFd0Dttz9q2meiT/Ovm
OD+FmcAsmYhiRs3uwx5O2N0znYDBKFaW31ll4cOkz5RJXXpoS7+NjIYRGQjt2f63bkwupdsxFjPs
g9CdZ/L8/inXbU/AXI8IpOp4Skgo5C/n2rnwVfbCB19uE6Yp4/S5WAKwDNOV1G8CWxRvRr+wjeYk
BOiXcSJYKhX267pg9Oe7c4QlD8MAnpHC4/W8WFkejaRmeuqCYmkPXb3BBFIb+qP/mtbzX8UaJvDG
v9og1pNGzElqlvmhdbBqKjaCkXDPr6rP3B9OZsEMzZzeTUjMYFmLt2GAkJ6k9V7iqx2mP56ZxSu+
M9Q1l4z54dzM19IcD8LvvWgy0Y3UJTOPjs4AP8s/Wt/vRiVvU7XdM7kO26BH5eL9AtRegoXqmkV6
OOCTysCpsa4VFXGb+SY2I8yTdQQnB+lzzjVlNz609sHvk/zWn9JO+5zpaEOjdacg38gdkdNXqWUu
KzCpPdhZ1R+VTD66JXXDce6ruDJ7WkaRsi5ZNMqcPoPxmg65EOLc/G/c77hFRTHKyMq0BlWML4Jk
0S6b3rbhvA3VjlBf8jQL392PejKCbKcXvb4zwusSykW/kS1hdby23tbJ+BEJEwe3fLZt/yu3cXwb
qvqhIiCTY4rsAt09sS1vj/Wo92e/wBih0Ma9lSt/v2L79cDdTqSbYFAMOz8rxsIkarFpXRMyRDb4
0NbLrPeZF51fqiffrxBxkQHStKelMUicbc2nvk9/zd5C+EEv8wgUG42vXjhxPmHsmBrqIJf+z2Td
HYzNlNswqwKnXP5sPVy+N5IkXNC/GWj71rJ/oR0VuzR3SVdDhqJ1xhpnbKVHhpKxnPxH/R6gppU0
4x7z1HKwg2lFqMwVuPoOy8DG5I7eWsbS5XKF9+0CzJHn/WIpf8dHh1JEC5SJtRLiNxlYabPvdVDt
ukBN0mh4P/BHFojspefrALiwsi1+zY7z7JJo2AlSN2XCyCF3gFbG7ay5HT+FVI9AkB+zddI9bmex
bb/IGgePt/NTgwNe77XPyitPdmPhyCGY3NnWtLMX8quSkl01zCrvZ886cqM++xiBk8dA/mhW7YlA
ck46AXyztRk7j86HE7U7azpt+qh3wWIjEBpPADhORLJUwTinfOB8mDjKLC2c6xzkG6cAT7cPsur3
OWtBVm6BXm81QIrzbUOvklhhHPVmfsdef+cvya+OwrHx8UNrOUc8481JuBXF4oYQx8jeMz1e2/bX
WnlXOOm4tj1sJlIzO6UWzVbqhYurH5Rb3Ej+fB3tekFTaH8IOR/WznjIxPiR07rwTtUPazHuqmpf
a9W7YVgjXORmBCYyRgnkqhqxhYZMLVpCrw0KT9IhQF8xmOx3pDj9m736tGYMbbVljVdcMOv+R/rp
0cnnMhZ9cVv88VOv9Qqu+A9LcWQMFHwxvAyaex1FP6YRhXdnuJvqNpmYUheBzLT+UCRajIiPcVZK
xlXlJ2+6yPwjZuZp2BpLLFaLjFBzpLYc/FD3hLrT+vc2qPj09eQ3oTi3ZfC9fbNkr6mDTrtF3Ddu
VWSZ31XfsQBccRXhcjQxoF7Ay2hBn1tV+hyrJFWH4tQsq35uRDPxkc4gQxQrPmrcwdN+rS5yNXDB
/ZhYeWws7hwuSCFxY2k+GtN6G9IE73OGQpmHescyXjcX12S3JxqkL/FbqV+0JKV8rZtjmqQXQ9+Y
by3sDi2545ltmFVvOHeR4cvJnMVoMbpx+qAB+vCUuUSptI6OazwthngcS9u7q4j2voYqo21eAW88
NFTtWZ9bVh3rPq06JqQrzZ/beM/r5u8hbQ95RtJQz7VLvfHRq7SL5ma3HIddJ00+6CZQio93Th/r
RkdyYJUop3OzYxNUycsksjYGs+rDFrWmWu86A2+AcEwfjI7IPSF7GdMHh/5iwC84jJ9GuauYJB3G
5K4TEpxDRCEHnllkr3mKg8g23dwK9eqQjOPRYJAZD/ilR5BO/snUa9yYmvrmZv8MWxNxbujDwbSX
5Ug+txNhgHHqmA2+JL73Dh99MtdOXTE/su6AlAKWM87FjDNPKhNGFWINvUU/1hz6zCZQ/Px1leUF
dBTfTTcezVZciLGWW5UFda+PoCgHRqPwzSXDVkMh0CX6PMyHpjxzrzOYfhv5LqdlS6+6gZ2JRzVb
r78EIz6canhRmPhq8c3mLx64uzzNvzVa9cLr5Zcp12f6l1hgQIaty2PKzTU24slH6ELJUdMgsV8z
DBN4Q+jfVWJf8RF80O1r5R1yMrPIfamxwc94FQ0/xrBioFJ+8OrlHBrLSw4BMEzaLpstnN+xNzDG
LuIrfsr0Nwr7V5nLVxIiXzXTxMvIK8CdJuKGKK55p5sG21Cdxnfxj36O/zzIlkwWRFZeMwbNW51l
/t70PI4RQUq2pgclzSwsh8GxZbx6vmAtMmKgiTqMYrAPkB6APtjFQif0VeV32UyLGa3bKfItE8rl
VUO2IgoSQlJz5RuX484chKRqUHtNnweUSN4Au0tXy81FQZ/Jfx7zwFBrvb0JO8V5TzJG5XYcYwPr
1gYBnGE61oPevqdV8Tnq3reELgS+XWNzA7GHlXlsSuWhaBhTDlL9sV5jv4uW0Z6iJPEKJDHYntn+
dsQFf2Mcgth7Xb/lfGeLxu3XVKGEyu1TytLgjE+CnIsZaMRUwbR8mTMcmpzMPO56tqkEjkejKLLI
N7EypWJFcB6svulc2C/VYccULKidVESjXoaFmDnTRnJTFx0erO4X9GLVs9H37gFv8AAeNos7UX7A
ab/ylZvgLrGDNtmYkdfjDm3zSzf5H1mHgs2e9JmeAHlhqVvprlT/cpe1D9AI/RMF6KisuGiR9v3H
bSAVb90S3wEUVzN2nBFT6PXea5RV9iG33g6LwkrDUrxReZmBn7lPdlZnoW8z6B8AcAktWg9wplBL
JuZKLhWSWsUOab0RLVXy7lW0bsiJajd9Amb8RXom8z+XuY3LMZWZlhOUyRcatMuKOj6Y3XxFDa9f
Sfx+c+0iVpl7uCeQwkVbp9Tv58hkA9+7TR6WOqjXdp9cbRC0fc+4RBMOvfr80uSsN3FW6oLDTgmJ
pk11O5Gjgc82UqpWltSVYx81RDm7oktQ5uRjH2e9N9NJyS9dmXNcq/rZSkScteby5G/mg0UBGiQP
acnKEPEXj5L2mbiDu8sH891k+ha7IOuJRvVKV02MsXB7FFFONPB6t+ZtjcZMO/v6wqaVBfOQL+M+
bWyqREhWcDQVVi1OJ7LNYycxT9ZoYP4Cw47yCfm2aLcXc5hfKXY4a0hlZ67DCGhxQs2q6JP7fiA5
GJ124RD1MxY/3QZg4q/yIBP5ZZijG1Ul2J7pdR96W5xLLkmoT+lRju6Z1datmdBveQyvKvzL/jsd
psVhzuq2kOH+cz1U78tnO/64VeUARzfvuKr0XGSCvRynloBJ/JQJ1yUFFGE9aSyhg5uFr5hq+ndd
76BmZBKPmBbgieF3X5Ut91AQF4tcpNEo/ZOW8W5XdUMbRegJL7SdRhW4GxrEe3n+MbH5iu4NgtMi
tgGBeWi1e3ZJ8pG2IsaRCGdfT2LysIkPXavWYOvAGaznCZ16MMHvhCy8r16fMVuyd16tFKbZvQ7y
PQT4gRyTZWXOZQh+qrxmfKmuOZzVtbRobXsD1ZJ3T7Q37afO6otYbw+GFH9Sv7hJorgfBnM7pxsC
p7HfIF58hEQjp0upLSyDs/yJ24z8GcyaOC3WEjMOxRTiKatrMvwgyK6cjQ3sLPZiM91+vT1YcHov
m7d8e0wDfxsJkctO/oBzIs4xU2bulJ/ShSn/AFh4ncu5ifRVr586he7aT7GT4K1+Sgahon4Yml3n
b9vRnLL8rBZuLH2yXhuI9EhwC16ynD5vQxODkD5El8EaVGtfIbmoIGrtPetIOdTMdYoyrBMuwtbi
nv7nA0ucfanZSTyWsTl75s7z7O+itexb9tUJBJVDTh3kzlYkXN7JRVPwAGaQx57v7LYm+TfZvvYg
CIqg5jaGZ10jIAhXuovZ5MabhYQ/okn8MmQhdr1dUND16XtfmWGTOANx7qp+KBncRCxfqkspcUqr
0ClFmo4+CwfqQL+39Co1+8uWe49bU6lQtLV7dPSCcpEpQQKrEwnDMd+zfj0BIOV/NGl0YVXC2Yxu
/2BXXbwh3xcgIUFrNHZgAI83rXpNc/mGEKM+slk7tfpWHzVR4wi2xouY3ypPGpTNMANN+4lNA27w
bk7Lq5qfFr67yqznZC2fFuy7EhElGrYKBVdppE+ipsX8C+/cnT84P3bPjGIp6xiEkupYe1/Q6j7A
fpy31D+MqloOfLxhWtgviZm2oaXfTU2sL7OH8OZpwKCkmUMgq/SgkVC0t125T1R3W7v6a8lHg8gl
hvJuPiG+y3+7ucwPqYuPxcJENV7y7REJak2XXNzP9QEfEI3PfMqbJLRNhsFqxHMoz86GwmIgR3Dp
DKUJ2unp5GjzxPGpAks1GRGcGNfqCfGvaZUjf0/xaJ9elM8/3BvldSxgqJbnvHWuqTJ2PPZ0Ssp9
KTI8A8c7E1QlxELpRbIT2kQYCHPCrWp9KqfjqstiP224ZYmm2evZ8jiXU2RQUSm5OmwsEIH3CHvl
8upjzXUHOEg2LJx3cDAeSaa6QG7N3tUQ0SbrmkfCWXj8pX42vh1WG6HbE8sGvUQvSrJNrCdipy9o
V1KLa80m4xF1QeQqSEDD4G/K5EfrM3kksPVxwBNn8umSi1YD1MUjVMdp0yyWSNvEl6P8b5B1jb2d
8yyT5qfs7JOqbBVaveQxX9EAW+366tli3okazVODKw10P0uR5NS7efLWDMt+9ldEFyO5FNZ2s6lB
zoVifMbrHA5vMcNqzo/magwh3l9GYLgdb6xRXQhavq8e+hN89UOTN+ZuaKfP3MBLc/YsPUbcwp7T
6vVA3kFEueANgqI+IlPuAJjdu9bN4dH+T1d5n/YQmv64wpcEzoT5iCRmYofp2UUZxnqhoqhxWTp3
itJeG6NCc54wpv87ePMX79AcY+o0Y57BySMMqrAiYyjdthpANyXR4I7zEQ3wtcWdDyUK62xemqGe
ojTDhRurFK1lvNdg6VP4LGOorAKv5Qr6CwCRw2wNVjjMOkTKAJcYs+t2zRC8mm5l+VEDoF6nxDht
CZGDEGxp3BQ6DHQX116rfZn2el6cbwKiDaye0WJvWMbG9cyy2+9p/JTcYl8l7BiHg3/nT51G+60n
2J+4hmaGmKH7YebdzE4R9iQXFdSa+ZOp7JvxxXSw9fpbuB04QIXXEUzufeDRcWuNj92AI8hImGPo
+kCKjEN5jSEk75E/Rk0uKN8VkvKFzW3kAmwvDWlFfstzhr7oIBJRHrCbzaJ0tr9Zvowwg+7O8o2D
609Mccxk3nkx1R3i85ULzUt0i6yi/tC0ZY6stl13K0wRzkilxtFkO36Y1zUnoouMfrKfDUulB7TR
876WJ2tID9guYT3h1nvGiB++WaH4cF1UCRhGVat8cJTB8WjbO9vJvlj+4IaXXUG6mHR/wO/x727o
tYp5/JBN+tXa2m9kLwIrWpgiW8dLBTcrDMP6R63Dt2bUehXjPDRhLJW3XbrvzLoMp7EEZzT6qHO1
J87jS4GqGG7sq94SbPezCS/XaT/2E0+GlsiTuLsRFOKxrmc/lMoqHtz9tBTPLnsTnnhz2yuugIMF
6mAwFBg3ddE0bt8WL1Zz1a2rNRavdcMcvOz6d8E49dg11YtymiOgH8vzD0bvxgl4DMODqTejBSkT
B0KOet5aocFMnHQMC/19sGzrZ54U6a1BVVoYoqY9ytlRIYQfnXFPGg4bTkxwAkyVGGLcZ+WL/5Qg
HQ3Tzh7CeLRaPZaexAd1PtY1PhZ5W36t5d0JavOOWuJnkaoIr64ZUBiyWVnTDbFDntM0mDr6TUl/
uvBz3vUZyEtxfLcPIzTJiDGpaxw1q0NypCFq7+ceUoCBjDVQixPv3uBrgGdQXdxqpyxjzfMcDLhf
t0E7CZRggcApMESCMMSkwuwtRnUHl9OHSsjfCdadPajCY28B182qel2Zyx69GU6pH0sRND1bx1qS
9ESwb6fU8qSYtg1DZx7HrKB/y12OnhEj21o7+br7Kg2QH95F2wns6WPD8iuvnSpMwHOQYmD16Iyc
eTn9OX2t4LRCeekNPv+2+p8hq4/BpwwtodUiKqiPzbKfC601d7XRcDAWfn4wuuFpLhYfA7p1xY6I
OnVM/nFkiyOcPQVBz5cu6OkIk1WQgG6kJ/gAGNJiLD5MF4qU6gY1C0pudhGGBci2GZ6uNjdhb3V7
3zDQOOQnf2UiXZbNc7riV4XH3gc4a8JTmbxPSX8R3OgUG2S/I6Dj9QboYRlThFjaDIrZBvSeTqIc
NKxilBmCCBX7fmv/+VP+4gpmvUnlM3SZ00vbZlHpav21YV/iaM2XsSLe64okRLVmXjDhoHiAJmvl
TB54kdLI4Iq1m7FSDAxln8SmO+GMfjOq5tHHcaJ4YUhqH6jmSrrQnZVXWbQtueQcnKmtTDsQHK1M
nBmlOGo8MUj68se2O+Y9QtVy9TwarBNKUZz2PZT4tlWFzjI9OpIx4eDlVzlTKNU5M612IbTG8x+L
Uolj2dHDSGTQ1uTiaeLcrS4w5jGL7lMX3oO1rNPOhFcwqvUw6ySUuNlTrt6LbfrVuohyk5H7Xw6A
BoOBdOceZztf2wl8sDUo/bllzzY7qDZrnpMl16NtmI7MsP2EbnMcyaM31HQzcXQisH4VFi5S6+xg
dePgOT8UItz0FQfkHgmvRUs70HhGPnAkdUtQaXwNHAgRa3kEO6XGxU3nlyLxkiOTcZOqeOhxB1NP
mUam1DJ7IeRekMvkKa3kvvcRFi4tQT1i0fE+4Hzve/zEXfwX1rUqI+yZGDtm/QPJznElxN0kgTKz
9L5q1yZPk3Szlbszd3oiz/MMisllr9l057liopGBtraVfcV78D62AAzPuivHJRwXRumdc4AAfvKK
JrktDkG6chpfW1ps3VwuMH72YUhTQqqJPtjyOYIO41DfoHcGhyrcZTNhWeJHpi6TWs367m6+ryGK
SHadjpnSKHj2NFZxBBtNe8JpceSSNeuGHIvrbD63wyiCxVj+MPFRZONwiLhDdllKczuWKYcPgonq
vkJ8m7TkC6xrnxnonD1HS3YLOn3yQN58Jzurwnr3xeIcHOmcMlPro+Hu2NQ0Ou08qzKT7IHd4CfV
znFcVCNgqvRwcZeMp20yHQgB3pcYTGEN5ttY8ZXLc1g1tCo0Qazqtwffs7UrEhoCwBvWh969ykeX
TeBQru/zUpwyFtLHvhseiQ571LiaUeHgt9KLItL8e2nIP2MZZcjR9toviojv/Ftnukz7PSChmcrv
WSPs3rc6PiNLHhqRaoHlD18snhV4L61LZcJmMelS3oA3HjIZzWWsuWyiuM2KqAWrseOhm/WdGmO2
3ACH2zhRu7sBzroUZHbzWiy82CeZ+5HDDV3UDPRrwtx8tjUNNXI8zsWL0yZ00jXVtfu+4XYzIQc5
dunyb1PjyIfPa/atdFGhufjJp61PxDRtSbAhcKKog9ahA20OGzMQ9+DYzY8geo71Y40HkKOAz+pY
s/1vCoOnudOwAso4/2BR/jH2YmCVNuaTXW7MxTxHXFreAbzAk6CsQeFrgjZ6Ik4sB9TapBAIHLd/
7nPCodi5bWcnqf6SLndGpgDujTPqB6nz30iE5uNoOmIv5Bp4jf1ee5UT4nhwdLELdnPtoWjkcTUZ
V5ak16/gd6oenT8sm36sVDyS5dNiR1C/G05bR3rrTY+VVMPegNoObJO3Oj5YNY8Vu5yRFTi36c0F
wWW05xD54aig0OirUgzcIo8feHOda6loSFzdhvuHy8p7Q+4L0sRXAHesTT9yzTg52fiZrRCvTNqr
2GsdjSIrYYDJsWmmO12JgYe7RLgGUXqvrWfThERsHle8ciAU8ufSJgCTENxwUNiHsCptjIJpZkJn
IEf1KpBIDeuxEsUPUF7oKu1smjzLXva99gTLcrga1vIn2yfzxCzMc/4BXOUHvdX+2qSXxGJEhoqA
Z0inD6fMvoh0p0FBrxGQdkRkUY0GQp23pnn26+Ev2DNTMLQYIJlNzbjTZI2ub0j4LWIBWP5xSweN
a+BF2DlHjQ+lQOm/JR4AY/NlN/qXvrzPjSzCrKGrNmf97gC2HdKuO2cOPfF0n5yRyVFCHtVqYXmp
z8eMHJ1Z91DhsGzFEILzEdfFtEBcvcxUzLS5wUYYefsjRHkpMfxDGlsWbKhjh1Ba159x+WBc4dzT
jw0dTQYFHhleIEGCwNNuwNU7YWGR44RR5x39Kq6XWc03K5GDbzVmrY3sXhy9pS7cEowUtCRGtH6j
cJh3RvGA/87JH8jW6RxqCqdeKQYGPiwEEji0QX4MdXlMFTpYTehxvxrPFVwm12qtdv3AQKpgGZ83
DNdpRYkQywoUERgV5TYayrm5zzuIwAG4PNcNixIPFQv1rxVMjUv7vHT7fM0dfONwRM3K9BVPOHag
vTVGvkfy5zRoLKZLTPwwhFK5TSZpB8JhGxQBEzZ0tiMrgBEwD8b2cCKb9SlN91QnqiB1zeTtKpFA
JQ50FhqTuwL1GZ4WjQsDfqux3uH5PPxFHuHrIZOzlgiE0j/a9+PVcXTemZmNtWk7PkFu+lBVNWe/
xSIP3zSVQQmJHu44Lxg7M+N/SLZtz0GFT2RX2aGOiQaJxduO6D9YCzhpLGe/qW6tyNO2Hh+br3wy
/xX4e0TaYH4W1LVIwmFitxSjo6QNpLHOl1TtaN5Qx25c6NSc74kunhMXmXqccv8zb0+bqE5iWAFp
78aOTCeZuEJPNJzXPA2XXNU4+bTM6XNGF9U8YW3bOfbe0qKO29QzBlrLajwZ4MZA+NXerTjkJxSX
QY7iLvAQptlU7OwFXLiHbHqvhcNS7H7ppiJFSS2aG5Z06U1bxN+pGs8SjnTvFqI61O7XorM/tZQt
jrZsH1ycKY98p3vO9+c6T/IFgNsvx2zf5QKnPTxRCaUdr/iwUhCWZR4PQv8oJs+Fwh2+s559AucM
zJw9vBcLzUNd2z6vXR6spLltms+8WdZPKeGGebWGioLzRIQ4ci1rdVmPQpgqF72D2f3RIGMgHVAd
5zg/5PmfuhVYzvrJEK0aQkI+5Abvyf9h7ryWW8eybPsrGef5IhvedHTVAwB6UjSiJEovCBkK3nt8
/R04lVU3M+u2qbdOE+dIdCDMxt5rzTkmXCjCaBBXNos+I51RTI1bzK0aYWWPMm5ciaoQXyLcQSPK
6JWkQ/3p4typGaOXlPpfw6YwqWgYDzEswUrruRNDdFFYAjSGNmxKMZKACKOS8Fr+JiFDmIyg4ICT
N+xBdNW1ywT9aNMGXFZyGiwn2aBYHmgPKXek1Vhzz1NZXiRxglsuOSpFXu6ixD/XI4BGOSDVsEiZ
/bTZlzGWq5qJVdDKdF+9Qd0hRT96WWE4Q0UPmFIBJiKttmzBoP9aVG1/CmlEiMwvpb4IzqTGdmR7
giWtamFRYpfgaDLIlO2DKIUw+Qd8YLuhTs2lJQKaBC6D6kUP8k0WFFsg7cYiV5PCUQtJ2PiKdB9E
ob8GMnA1UpsU2BBbSjTFUugZ00ZHCvtTogykRmU+WQWoMLxKsIUUKFjVo+gQ5o0OenxmsZiuUBxF
rm7qEdYO+HA6BYjJgLzPSNnRW6UBNddl+2Db0eFeDMJgEzDSuQDorIcgEjeahG420LIT5Zs7CnzV
GXNGa7r07TJWkPRJnnDyfExY3jjtqkyJt/P6m4p6d5WYAexFRYFtISCtise4WOgyE14h/ihJ6GhJ
/PGtq0gTxo1INjXNOXpAa7+0ELnynMI3de8BJAebufINVpekI24b3mlRAezPb/R9iNlJp5GWEwZB
828BHSq1cwFIRWgYrwopCXMuwcTRY7efdHF8aUhmYSS/AC+x05bk3TmUZQ4NiSzSD0uJ7ya4OoqE
+ec5p+xnONn8hPl/UR9Olk/ta94spYIAljcPvkyyKLKTtL4k+bD1yVSa0f6lMovx0g+tOMhx/GyI
8vucFzMHXkxdwPHsaZjJX4XqWPLwPkPu5x+DvD9KnveTpc8i/GMOdkEKYstec/yZrTmQCJq30dEM
QUGSCmP05Kj4wxtw6jm5KZPG7yGRXlBgqX59SAkclbrylfPs58YMw6Oa+PirhFVrAVvmFJsfmiMJ
YjH6mAMRFDVgIaMtEba4qmV9TprBjgAmn9Z3MxVh6MwG478FiunAhpM4O8xb3vrie1+o67oP13MO
SkYSjFr0bww5kDh7HTAWn0TtdxXL43rODoAf9igMj/MT5w1JiBeYnwZUzhaN5hLIyjFBPCl03uu8
I+fskDos7l0XPahoWWWyEOb8g05GmUNVHggclGqdboByFohT+ntAWuc1B8ki8YQMGj1kN/Necw5D
M8qrXK1/Fhp9+eevWyIW5ofmg9V3nssFQ5uo+azr5byVc3pOB6oK3h+kptadT645WcNM8g8zPAc9
rgVCairoQHaGKizpovUcgTiHWc45GpVkbY22WEwSGcBzoCOOXjvBioMbe85BmmNIvYSWn9/bcxrE
HOUwny9zOBSOIAQ+yuP8PJl4k/l0zBvtUfG5ec+RHg2hJEGa7woUJvMTPIjDTHLjKXkOiUEJSgU0
2/guI6zBEn+Zg/BauG2P818gJP18Q4qAVDNv849z9uB8/s9ZpsHCa4SlEMEVIXClJvx8ji/N9U1P
aXIkh8UzpXc1VHfJKC3ygsivOYeBncL83BbC/hEUlCuC7fcIesA1+1mUlJ1wluq18RkIrDFVU3s1
SYSorOKF1nYpQ8kOgiM4tHes8x+60n9VJIh4nFeTSu4fBUOJP0tT+pCJN0vi9guQ04dSsEOnlE6k
lDwYmfeZdpCYRsT0pIAQwnzW0YjLjfzRzfFuySSS5qDuS3J+5y8mesgUSHXGc/Qz3Hdcex3OblP7
MImLYN37McfIdrpARdva6FrCkiU/zWGZ83PmiKefY1gDQbIbBJqzbMyPX/7tr//xb5/Dv/v3HMMR
3Nus/ut/8PNnXozkBAbNn3786yH8ROOdfzc/X/aPp/3xRX+95in//fkp8wf94xW88W8f7L4373/4
YZE1YTOe23s1Xu4k2zQ/351NnJ/5P33wl/vPd7mOxf0vPz7zNsModLn7YZ79+O2hzddffhj6z13w
tz0wv/1vjz28p7xsWd2zz+AXWmDv2fufX3Z/r5u//BA06VedG5JomIpuSaqoyz9+6e9/e0j9VVNl
4nclQ9IVkVTmH7+QOdEEf/mh/WpAOWB2JYqqpImKJf34hYbM/JD8qyQbIrZ/8LU6vgxV+fH37/+H
Q/T/DtkvxHadcrrr9V9+SOqPX4q/Hcn5+2GNoOOpmPgmFDB/xM6aPP75foGCND/7/3gGkyiTk3tG
vvd7i0UMsBhU+uZw8lsWOlLM0qR+p4cxKy4Equd4gYRWdtqcJQ6uJWn1u1342xb+YYs0U/vzNlGS
nL+YrKmaYsrq/PjvtikS6SXoCfP/Uqh2apJ848qK3axRgpXc+Es5dOBxZSslqnCMB6a1okIYLETS
rNr2AWJsj5aTuXXqRSW3Z1cWSnFJ+juxu1Zyi6VtCtV9hQLbXw8KiR7h+IqTNljrPUqDGTdMXI6/
ZMD+yvymcuD6I7PuJ5y1qfJg+pHgaNjmQbr3R11RXSt4pz2vs7hBHWRE3A6lnGli0SgLv9yqUX0r
g/FpVDygsn63J9jBW1Ykva1yZGp+DVWTdnQ9insq1/02mOTlKEyeW+twGMyRcLBCgYA/gLgJzKsR
ywJjRA/hFKOUrhf0m+ptZ+nnpFRpN00exLy+3Gapdyd2C9n+pVdxgHcmej15BzRHO4wKU47Q6pe0
/3Z1L0jHugTxMQyg6RTK2Z3andQ4uCSaP67BgggrvyovSmJmW9+YQidV+pDOrhkuwqlLkabJC1H0
W7tKwNBNRr+rBlQ2VItad1KmozFm4xkfwUseG6jozf5EgZ/Ycgi4rJ1iN6Y4nxM1kastTre4dq2q
jVcG8Qc6okfHr0Zr2w94gYBWRCG4jbhtQSQW006miatLfbCMNMA7Sd853pDFyylK6oXvC0DQx4fU
kGvKouMnbex3lgt84lpA660GJh9Hw3GlxudiNCnNQJ5y/ZHA5WZYQFVANqJQWlbU+DLmKj6qfDr1
RUXuiZJTlyLgXTPzmt4HbeI0bBadjlYynyxOMz89Rcr0Fhf4RvOceRv0pCmkjC2ShmDrZKXbgyU9
Dugc5jK5hXXHX5gxDBA91rd5yqpbm0Zyo14DKy/QAepffoEQazB6V6sNgml18AKJHC2SQepmttel
KuGYm0G86HXFXxR4Z5xQpAuZheZdrq2Nh8sMv0+pU1Kh5qDphB3nTf2omjgWDHB3bLVEPdhYdjrY
3N54NrX8c6BQ4xba2G4mKjo3o1Xu/jhSNTF0qibTAsvqexi209I3mg/KGNQOm+ox7YK33GJ+TT2P
8tZ0mALAaxpKdj49Ky5oTa60sA1b65qb5A/rIjeOaomFr2s6cjpoldJwdNj777qcFpuOWgusZGC+
lKNH3X9rdPE6mdVdnVrxSITJrmdGaM7IM+rvc+V9Lw3Vln7HXL6a1rGYt844wSovW7VwWcY7qYwC
VEBC41l1Q9eY0a3x6KJ4Bg2ckFtrWdsEZ5i2b4Uc44xujTIldwr9H02HZakDL8QsXF8Stf0lFOJF
y4Z7ndDnGg1k1p2uXATxHZXvKslnAt10GMVJYc4FClAMOOA610JJ+chjXMDwJnarKt5japhskTSg
az/LLAdrONSitLZm+kergsIhrc0i5sZDsxnKa27PLyVmKS9Pl1M1+ti8qX9IKs4usSz4tviObENS
r3hKwUDHX1i9SYNCzd4rQoNkCmt52bpK7CNU0uNTrGTjqifqfco06jEqnT8lvTNtQyEqkn3qWfBb
4+BualirKl08T0a1j6ZGWYaGjNtdOqiWV+7TKmXCyDbJ/s3wMpl8NxrLCqOnnapSuiy6LUPZQiWF
180xzy1oRn9ZKetHr8G0Ket5vDSBwy6DWItXEGa3WgM6n+Jm80LcCGK3fAVLh7XD5N9DUM64QbUn
RUkeu244ZCbnMlO6wsHET+SiEa1hBx78KT6FSb03mY+HIP1DFT0lPh5Wp3q70NCTBfTVcVoJy25g
BypqG9AVmKHucO9Y+pnlQgCpmcbGuqSrM5DU46B+LJdaTs6EQPWhk/G2Dmb01tS9sqhHQXHkgDiD
lK576Pchfc4FYnxHToWr4udvVTXRqNGqR59FcgiNo6DtXA1l65hkehAiSyYvomLcGdfCUFnGB6e0
Fb9VQhQqdR+axQV+oMfpTC2jp1CEjDceF2X2ndZ4k8qx4p40aHsAtxuPiY9dgZ5i8StD5ogCrpIw
e/Y6ahxFTOYI9o/iGI4mYSgs1v1LFoev+pBSF5PTTYVWbG4a20BxXJziltsJcrw3pBkhPLTjxpIC
YkuQzsLpIgcND2ccwqDMjBMNrbOFyuGogtB15am9+rLQLkTNh5phnY2GjFC0mICWKHkVso9svgys
F2+kzhOnzHTL4kxhJhsQW1DCS1aFxq29bj8m06LGiENu42GpqRWNFm6omgsrfDJltBqSnN7Vvt3k
MP8d3dJuJGLmaLU68URw7lZHeIo9oLkJtKaIJmpucHxtsOHdy8gAQPswXsW9h4dfix0l0IM9NmO0
f/KKdC80RnDltqFFRV8UzR1USMU2Tc93C1En7UmOWkeLq3FpCcJeS8ZHal5aAMKEqJNpQRVPqAZQ
dsAOtJhFjddfY4I4vdjI3LBKsg3a0NxpKxgqspJVCxk6fZrSygVpghPHiPEYTWpEH5c2uHXoB+HN
ipp2ESp+u4zk/tox47Ch68LFSGtrbeq7IoyFJSzLh6LB96gLXbiTpGwFIaRcdEzCgKvM7RG12nSh
eGxa4yyHjFRVp1zZm5yIZnzOkwo5e+p9GQWNIiyftIfDhQIgvSutctlm+EfVZDLX+cDgZTWiTHNk
fGYyhzqEMC+wq3jb0ieTnjmyZmmMkTfBbJuGnNZeNAffi9wLECmJplltq0R4rZMugWTQSG4YpQTm
evkxCSTZrlJdsWWtDHExIHrqAoh6WdGsSF8E1TiQ3aaH4WM0tgiuRTJbNEP3FvJIDa81h4L2/lge
mE6mNrkvOxy4oFW9zl/Wptv4lN597ZIO+U21snOtBuLK0A6q2ecHQUvezSpkAFSowaRtuiGPCzZ3
uZGCYUkOqLDDbIPloMgfawETuU79UxPMBCekhzW+m7OFi7A61FQjnagVUiqJhU9fetoTZ5Vv6Pm9
V1o37rqSC6DGL0ol0xj3hZ6sK+aoCxVx4tZq8EEitnMqCduIoNN7a/08fAD6HGxRM9ZHrZMmt/S6
0f35o0HwRCfTvnJLcuEoR01QbNswZD447b22Hx9EU73JcrIauIsuvGqMHCnR0e+Cr90Aecx32TCA
/Qw0Yk/KNDhkvhyuJx/TV2AmJqvaeAOYKnyAsRlADY5XGiezU+VFcEkFAVhUhc20CB9Sin9l7eNy
CKgKm5FEOkblPWZ4WbooeNJYyh8E2hhea0wbei5XbRSQ/QdbXaXMSLkZA6tnCMt89E9DWuCRGf1v
X++8mQxkwbyT1xIBym6I0hFWZIl6jB2Wi2KN/F9cSIombgDKZY4sjQgVqwjJUJzEy1wVQX6NJlqS
INsEabGSB32GEjH5zsfMWiU0M0Xw6qSTOTnm4WWkyhQkDW0fw+9d6cgYBOYikUjDfAq+hamjr6hA
H5BBvM3vQhlkKVCgpSs3Q2MTsdgFU7YURvXah4Z4aSyRVfoQL/1A0pwwosAcJ3QoEP33r2KeuW1F
m0PmVN9gJ5nvW9NTV4jlUyxYbq6akNsS3FZ+n797BftqMs5iW4q2XBmE1+ogZtAfy5AIhZ2HGc81
RlnZsSxkURR9U4OZQOWg3yjVDPdnSl2Z05PdKxTFMoPfYFQTM2UUPdxEYSUMs3NFlc9l9ExajOrq
cUrr3E9TArk6ax2jRWeqN5LuJDGhE83sccPuoO9jBNZy8iJ5JfhMaibaD1WaFcvRMh6lRg1vkfiZ
K8kGgk15EoZM2KVFjoPQmrZNH8lXupjgVUjPtdO4znY1XTE8mYOjIfxcJ8aMMQ+7zwnCBCmsOOQJ
IipWykTQxYjREUa1sYrSrFpmEiyFlI4qVPF8gXgBCAQEGOABnOG+lLz20DxWmRSPh5oAYyaHRbbI
KhTTWkl3rWppRZqvZY8Tp5yGbm+J4aGEEvoAQYBuuyg9Z70lkd49V3LKUd9VvUCep/ntQSVfxZJG
EkZD+XDIJhBBSWsSdd6JH15hnKoh+pQyjFXRUPZABQTihszMWCiDpB4phSMCBNFVxZjnteCRc0da
yQl31MLztx25fNU4kAglde96Vk6bBGsA+AdRI5m6K9b4ViH0aYdIQhfVMI1foNbGSF7En9y1601X
Uawt9eAKD4LOzIc5RfpmGsMDy1ZU1eQwWeyYBWNDiYWCLp9MoZmyoRq7lsgFNojFwUN7gDfcDFfo
r42FMAXMq0rrtSxy7ZmGJjHxS7+ZjAcraYsD6P/PJER0aiIqcWsSQ5uBBb4oyztGLHlVdB183hYq
MOLMR7Jw2jX+LgTD1O6lhIikZtCPsSWk3LlYhzABXYE2MB5aQf2ODZjQVPj8KnxO26g90ml0snYI
GWP0QzqxV2LFcuPSbzgSygLWlR7U+Rp432c1pvKi8uEna5qBNdYvoHmkw1dZsgKn9RQgTvWyhaZn
JPHgkgFoqdC4pS/tGTTDo1o5cFVBP8kWUZ8SCiOkoYs0oRBH/yGJJH1dMTTU1OKWsGCHwJtdCoha
BR/bnY4RPy3Cd6v1iWbFhZuWG6EYuWpbEECx1FBphRaRM4MPjTRkRcWEIQ+7k1Wh6hgKdQbd9Y5H
Th0082Hj68pbI0EwTssruCsueq968Y0e1IdSnrkfMKiFk+CozIYXdCY6hioumph+2XwjZwpCR3s9
1CHf+juDBr3QDRKqBpYPqziTH3XDO8V9sBdkMKQiNfIF8nlcbKauo1iGguW1zkB/cON3VITBQq91
evdMXbWW9ACJWUuWKUSMVq+CnJPWIU4HEbpexyyxHKaNjpsIbzrCOEPE66FPJKeVerbv05Cc2jR9
zUOSjYXAMTQr2XZihIIWZaTr0RVoWiZ6oRTvgnradnkrbAAs2rIx9gCFCZiZxLijyZgMThKmCc1Q
fwktDfhFh2CItU3tdr63wTTKHEBMC0Crdbg0OpmxWDRPmey98H0vXVc/aVFFUiMj4zRYBw2ISBhn
TxPOOgRw1qYdW8prwSFSUVR2g0ySRnyD/7XmsjG3fCx1hQgTIu4dlCDk3ili/cTtNFt342FiZGVm
W0w28JlZMg/TiBnsQiv4qnVTfQgjAeRyW+Ox6+bEq8Cot+XssYUHhWEf5NBaiGMs2JWFlZLVVKzR
se4bi3p/J8p2bFmvAH2Q3gktFZhYZAXkUzlhPl7Cj4fiThiFEvi3FNwmylSJBm655BYBHL3yz6TC
3ENfnOBJoG8LNU1HqDuwmkGpQCR6eqxEz4GNPrS7lgGuDxb6hJPCYAqPJTZd4Qmdly/9N/cgLB4p
NL+q1xZkYj2A4UbUSu0KOW3k+hF5cgP3D8ev5DeGUJaxMRSc2h8pasQVM+rpzRAL42xaTxGIMylH
1VhAuiiqTge71GabmrKALljXuJUfw2nqsVJ5ZxyLfTqeWrIgl2JMl6LFAglc7W4QvGR7sBtbkipX
3sw8qtq9MqIsaSk94ojWtrUoQKoLfX2bZswehGI96NAz8rl2DyXtLUuDdJMMHecTE5FQMa/W1FbL
tkNE7dOljxZtWCDhMQSUcpl/q1UFuR8MXyW9dDqOL0T5dKkF/IXUjBZiLd8hn2jrCNEGBtTQTvzJ
gADBUFETGlXWEkGowjnvyQ1HYsSAqUir2KwJcbVYxncGxBP12NdC7eRRmYGAKcWjEHffjE1rghCS
Qx7Kqybqk6fekllK+gbrUaqtVdiTGYDLNy9TY9egChtp3ayTwL/i+66IP0bbodYaWmaxf25FiQaE
IR7qPPoy4QCRRzCihxSYDpMmGjWStvRbuu7ksVUdrXvO/ZfQmhbcDoqlYcyr2Mo4jyr6gRTZaebP
qyXI3cTMIVitAuNCIChahID5UO+hr8494kJFbQBxXHR3wuIQz9AyNQ11NVZTv2BiMNoBsxjdCstd
ISHG0mTy3TxrwFFK9UaUIZMq4VkCK6aFJW+GpX7FxBBZSbbMKuTvHqlLB6AzC7UI8Y8URMCRBrjJ
yX2EAVkfC7A4xJQ/d15+8tq6OUZI6mBOS45KBhnFDtZKcjesqFM0NMjf/aaUlqloEhHQUbo21f5T
y82lHmYHfOijI4vCWQcMOgDbdFplIg1JODZNvYsnYidFzDt22/egVC3Sjf2aS0/Pq4+IwCXiGF7p
h51r0HuJ3601poY9bPFUbS0MsE+oPAJAM8MTm71UU/U6msMlQm7sNLr13fjiKWt6kuxH6ybkIz6y
vPDWuXeGOo+mXQHdGFVkXmopM0TrKEJAXshKfAz7ivy3bq9P3Ll0vB2qhPMqi7hrxxmpfR1Lb9yM
oLEV6nkZ1EA009xooGbRbMxGGBS4TnTUMlV7iCiOj7L2GBsDAS3RyuqhM8PkAXCOqoKobkyy+bL0
AFprAYoYDMVc3Y9TGD9XUIom8g5Syh6J+VK0jLGQzKjQ7molaPZC1hNThn4+Rr7NXv6quUokLSdX
zeTLFjBHSOdALmj3PgsM7qPvYrU2NDA3LU9QPPM8Ct6jPGrPDMosuCEnEvR+aUWOSyZNwKziwc2M
kd0jX7CHTTmrfL8K7sB4nuLEepPrZtPX5lGsesItlMtkToMTxWsy4t4RDh6wFxSBkewMAT+ZBCc0
Gb0vXZZXVNc8u4HP5GjA46ibsRTVtJyWgvxQK8m4CFNqemYSUqqV85uEUg327KA8FAWdYTJNRyLK
Zt46FiWO9iEKi+euMJ4QjBFrY1FS8/y82imj/iaZ1ppIlg+4gJbtZ92+h1gB0Vk90/zRdoA/poMu
k0+KgFqnUepparWrRaw5zAl0aqp5ieYppZg4pR4T7551lyeXB6WFlZRKurQJA+alYTgb4V6HvBHc
FrIpCJE0XmS9Cv1D1rd0Pu/cGg0kp/nZGDV53+RnAYG80enfZWjd26br3Eyn0Jsr+gLR5Uqk78pw
aNAVCLsldoqdnMCKTEmGX+tejgGeVgVV58oe06NojW+hGRGurGdvkUWKZit/FmIHd4XaZaCnFHu4
uY/ht9CUbxY9LRLIuwfWQGBPJZSHLb2UuHoh00JINomAKJu8PMGVtWoVl/Uyx7xB/h6IcOWU4eFf
FelsaNNha7A2JvhmFQqqsjat6DmqU2/JQb76fU/qkFBnW1wOLN/0kDCO50iOD8jfrLUSz+UMg7RV
mbuTXJkBGMiOXEiTokFS4wdosmdV9SUHpTNswbUqStqJjDDmMXBHek88K0UrHeqgX2VddjG51lHA
9dwyTQgY0TnrkOwUodTPxV4k2bQ+BLVScZdm6AwH8UHykDFKGGcZ8knPNpHt/ewF/ksdZRrF/Pfn
XjEd2X+0iv+6uudzQ7b+L5/0n3am/xe2nRXI78bv2qb/1Hl+bH45vFfN/Q/N6t9e9VvjWVd+JSKe
QZf1my7TQv2t68zvJVUz5vaxpeLTN+n4/tZ1lsxfRUMEZqqqmHdlTaEh/VvXeX5I1CTLoiurGIqo
Gv9K15mX/LHFi+SR/rbKPJBOtkIX+08tXkJ1QhPDhIJZ+CNUU6dC2j5gmr5p5hMVNluWXsWgXYbm
uKiRDauGuBwjHUlYQqfCc+pctovuJHuP5JEQIXEH4G1PeAIwu6cajWMo4HKH9PcJRRlQHnKEcbKR
NbioEBCZjKTIq/FKDyspfaoM7MrpyDQHE4ymAeYjFUos1yHv/l4Z07IT7+Owsajd5DaFzeQc+8e2
B0ozuUy87JG8Bxk+IfP6usmg7MBVZXYYYkM0imFdC0ARGs1uckYa9Jl0CoQOyGWgcye8h/QaUEeJ
9L0MwbcrA8Cl4TkmQ4n4kgR3WUdwib3VFEOngeMyddbO8vynbrzU3gVOvoOlgEpbqx9RzH6EnfRc
g8tY4F7I7U/oT906b5puFakqayIrASmJJxnD/g6ICwQCOUPJK76KosJcEG+6zcFn8JfPlmrsGCjs
oriX6ZPenjTuQbA+1nQDadF6TljG20kn4KUBMi09d0vu9wsdk1auo15KHRUMW09ihKpfLVYpWodW
HpUQ+i790ssIy/ilId51KhqMks4sjBEpp5ghS/QJ22Eg2CMhP2F0LzqWeykoHG9dSdOybO6j5rlW
M1J8XmSEHqJd3Q/Dxmy21ZCCcOHkSEJH6D/g6zkzIkeNU6fD+pW8FOZJUMNtIwiup4z2IEBpTO8Z
TrFYS0FgzvYy5BvEmuTBRp4YYXG7dZj+Uqb5fYr1nb+WBH3hcp2tCLE8LErk32VylkzNFZuG+8Gh
bss1/UZHTQG1kxIxfYTsiRLoY3XCRMMK+KSAhajIVYWKiqv7RQy3QIDtYMYRZdSFqKrDDXayPFyx
ccsxqOeo2a2Mb6HFW2GlDnMvZwGfEE8Irs6SfGLlks1Jo/ewVPdmpLH365eQdEv//q8Py//pcPqH
kfl/MHj/p2/0v3Bc1iTxvxyV3xHZ/GIzMAd3hpzx95Kgny/9+9As/2oQpMdQCwHOQuOCuufvo7P8
K2AYTZuHYBkWz+9HZ+NXy1BpfegUk2VokyiJ/j46G7+ahmjQxRJFY35E/ldGZ0n9kyjo5+hsSfOW
AbKXlfk+8HsBDvb9Ishwm7q33D4e3t6u14t92q+Om8vVsA2b6bRbO5O98e1jbn9cNm/Hyb5M9iG0
N4vX1fV6ZI2xWu1Pl1PO066Xwb6cVlv+oDbCj3cee717rrEo1s22X0YPZKra1Qon5rJYCZtkFR6D
ReGI9jp0MfO7X4/b5/P+Zb99fH5ePz6mdmqf18+Rc35sbffW2pr9Nv/uK7WfBze3vw9f68fzev34
vDuvf3dA/3/qJGv+7r8TTP1536icEb/fN0raQCbuAsXdcZewd7fOBfLJh6dsBZkK29tt93W4fbm3
w9tx9yY7tb05Xd5ux6Vvfywvib1/cLYPr4S+OpjG7c/7pnEPl9NlE9rH2+F8dm+b1WAfL9f7KbNf
HzL7xXAum2tpX+3VZ2m/3Xap/WFfROf2rNi7yfYX9xMuVxv9ib06nWhg2afT6X7ZfBwvKyipzmr/
JNpb/nk8z5u4Oy90+6V0P33n+3u3u30X9sOrab9LDksT52m7C+zHx6/Y3j2za89fDw8Uk+zePpsL
AO/2s7+012fcPfbX7rz7b3atwQn8z7tWhi1lzsI3Q0R89/tdC1F1ECSM7e4hty377e3ty2Urzo/O
99cucp5T+8D/Ow4rqhmmCKvb23PriM7hbXJBidiXm3u70QqziTpcaPb3fH6sv1POkNjmu3N2vB0s
jplmr13L5pSdD0Bse87z+Ttxdocj3Vf76ts2RVWbk1iwr3ek0M7JPm2ul8tldecMtpwVdxj7cgmd
h61uXz4H+6S7uDM3xG84cEMcbgAOhV3Xv3aLwRmX1SLdiG5yGRbcTO3Kfnrans/fvrv+4mDueptj
vN/za89+/+9OVk2b51H/dLbKzAFFSzYMSER/3KWGAKL65y6VV0Qu2v6Strqzm8/U3FaWnQ1EgL/d
jH1pAxZ3Dfv5uNlwv+SUntzOffu4rk7HZbWxuOjZZ7vdG3O0kp0Yc2EfVWfl83eOVWlvYufycTxe
0y1jwYWZzJpd+abZDCEHRonzU28/ns9HTmTeJ7Q/LGc4+zYnNkfveffw5Iz2V85Bl53bzn17Y+C5
TM7k7De81/3C9f284xI6KPbtDXfQ8pOqmYtlin9L51jb4+LjqDvl/GUAZnASaHwhcfHh2wtWns5J
cAzHtB/2DFMQA39+2cudA8VPhMM6ePjdhtdpzpfCw9JSWlr8iSzOnpag5tx6gUeHp17C7UfOnrxh
GrDxVNtoY5zI5mCS9s6bXUve8+cWD+5z4Xyd3xgfb8837GDL23wI3vqFvuL6chWb9E6nXnxTv2En
Hpn+ONRs+JQvLq/Xyn78Pj+Dl+Xqy/l3R7g1r1BsPmg32ufWZleF9lfimM5zvZ2v7eenL4x+ztfz
TXaOb1/nbWXfKOO5pR25kQsQ2A7dcd3bNe+EY8t9oqRrl4tmKW7f2FHknnPaCzaEGTvmwB4VThON
Lwk5gs8F8mgvGzfl5EjY86d7slTW8fYoOgJf+LXm60/uEWMje0lZTvtuP7ngoB6M47BM34MTbMji
SjyafbnSdeNJgXOv7X5FXc+dD6a/6tbmZnQ03gikh+vtxY3Klgfz3jbmL8yA62w+5iMhrr7OhC/Z
980HVGAGwcGmEOxIzvvq+lHOT28XdOjdq7Aw3ZfqUDgv0fKauNcVIcCn/lTYr7prOfvG/gydRbBM
7HEpLjvnRT829gtDCcfjvvL4mi+X+UpgaGBDXJbti26h2nfBuc479IUN7daflpM7y4/LfhVy+Xvu
6c5k076o9j51NvOdcYUkwN0+0JTgipuPJef58rLfMzgLzntlv28/U+d9QZn7nLj32lHWntvt4tVn
7Nzx9/L043xO3TzHW3zvzpxLwVFwCPB0T9na28yb/5Q5X57Trj1ny52Fl362S+jKfC2DI/lyR3jO
O1wkO1idgd9xudAvZp+1y9VH7/xfws5ryXHlSMPvontG0JvbKnhLGJIgbhhkN7335un3S44iVtKe
1RnTPcMGCmXS/JlIM/ztwIaKDtuojzO3sbN9Clspaish7zPzoJqqf1NPRiN6yLBXRsr7JijdDcZU
k2Xoo077IhfivK3GcXxGSvbTq96x4oq2YqTqxaf5mkFmSroy0FU91psf9crqGhhqfLLllr19ZEtG
vFli2V3djLoIcqwz/URsXawK4gvyL2I77fd/yjAnpNZsG8FDjSh/pllly6CuJ2R7M576LoIOpZGm
V2uOdKL6rrLPRo5cYitS2+5HXuQFkTmmo5fBeRCmFVDfIRRJsYpu5tvyJtFTTan9a/xcLYJWw92i
G7eNLfOjPRf6BJFk5xD9zZj1mwbFZtVORYO31Y4fusW2mXSBVrKc+MHSWRWUQVYfvw8qLtNP1Anp
0e1OV6xP5uwnJ61HvALR9uN7Xzoru7DGxDmZY66aoIbNDjpmCe3W3au1ZuoYTYbd7ypE6Ap1mVFW
Wm9R497YHn3sUVv9BOTKqjFVytRDB4ut+s0WvxRa5PfvSdPIwujZDYDYRI0+Ohp55MuqwUm5tJj9
qqzopAJRXvMuGGGp+ysjICgMXZYxykYjr8hH9qY9m4oKOot44sqfUiRHHfRdDX8zZH+yUQIzFnoB
r8pOPNR8ZGdyruhAg6ARNv1pdGyq6ileTxmUOBbtj8TiEgKd1JA/b+WjLiimgTzGA4foE3DSMdbG
71uHOQLVhgOI5TTKk1FcTaSjkMBTn507W0Kxe350crfRzb0FqLInM1zqgOBf6PpjUhDF7EI/6Dh/
iOxtIEbIbGM7Rc/ImaNrfpcGnCjytgh3Gs5BYQCIhnV0Zs2K/SGZ8MbvE8n+MKgxDHdsHUT12yyI
b7WoiWAQ4OWegqfXyWhE4RyR7ASdotScZKWcjio4RFDeThezFCQ0HCaMyO83D/AzYA3A764yXtoZ
2eJm+OR1qrBYWpw7+yxbtWHvfoemGXkwzlP5rKdi+afiZh10sNY71TGDyFsaaPgkGw28Hdf7EE7C
BFY2DUHZM0EIX3Uq+yv7hISBwPQAUTw2A+/X32kO6WB79mil/F9ebsdNv+3re//ukqPefxtVC6rj
5ZmqIZnB+DjtkbDKRCL1I8qEqqngIfCdNx4HSAPgEpzI5+OHOW7oBatJQA0evh8Ej+DTt3v6Ejkl
IDU3e9lGTfdGtlJRtjjY5OGqqhqY6HW4cLpRvj90oDr03IJiJpqBg58dlgyEm/DYaKJM+nSoHxFv
zIZhgr4dRXWLyE2L4DueeDeYyURFzwDOqDHE1WVgKNsEVu/MbDCIujwWAsbkYA/JjVIy8y9vJZpa
Yij5npv4he8NfhcoaR1lkE1y0OMpuw5Rw4RduGZw0guC1MJeBuECvXa242w06GAKWLzrf0iuDsb3
/5P30ZHEjv+DDHmV32v38Pt2a9ig/wq2qaFae/ICBhvPL8IClFa6aVzyTx9onyS/vvM7hPoKPio7
KkTsAvO+SI4fG0MQ3wyp7s7T1EXuprmLiReM1FQEq53OU5i8r+wA8RqkX/Qsn2P4idHoYlJa+VxE
8CgKgtQeBWI1Mgw3aI4TUsyyRRXwA4TPFogyEWx8cbypmHYLsNEiSSY6ccDSyX/fG5ydf7M3Yqj8
SwLKdlXZNa7kSxjDogwT9iYPmUcy9ItyrawiS36ZX4L1VBRlzBcUNCgXy09IwEdZu7NctiqUnUz8
zOdSv0i8aIDxwpBlzi64JfeXEEC4R9z4qM54kfghGyvblbIZJYZfnJc8oJCTCMuCUyi5XeAxbAga
BwvnaR/14nNiPoNh/mKxM2N5BGdjp0UR53mOxuRkOIk/powrj3gp+4uu7cBO7Vye2E/zmcuxoAz7
/A3mPJc/sWsHc0bgB1EUmaM8LvN4Vob+b1nK4PKsPMX8jOdjxmL93/nzPO7B8g8CiIBhA3McmVMz
irwB4+iBsDe8kiUYeCwyyQaeGU0jHY0jj38NPEgh4YgRYYk/9MdQU5QlA9wJaSDcn/Exe+xwD6TU
h4wCrhlzd5YV/iKZ8piNWiA0syxzNoqHeoMFZ7cYok2QDmyY2O7Ix+FYpsUFUWDbY9OEVKFnBEY0
DkxuHpaJl/mA5/9OawR2/aXV2yTwEI8PLvz6fzDi8UmZDJqo1Q1f7EEM1ZKDxLkQxhw11MX6hVCg
mV+gWJIMhR7+HEsILbAEn/MWwhAS4kD4Vs747hdYH3kMeflZxr4xZpFAPJBeztBCdV+tynDyI8wl
LYQlBiE/LLFwmA+2M5Pyk2HyC/1DrFzJN7mHcWXj8CmwmXy05QvfhlD8kBtlY0suL0tYp4wTT+OC
8MseIgXkxv6maVlyeImMFTPzo/p1phkn7MBosdwaczXXQsT8cqG3oYikEvFRLNgV1sKt/rAEb6pZ
DrPI7CAjfiQ8Ca/yI/gQvhVG9g25kGuEc0s2KZbnphiyrLiAS9nkGFuyDLkq5KIQfQhEHGi2nZG5
helC8RbPZbrWUSEIYei8xI6VTWQVjMhM2CjGD3O4NwnhYczcPOb6r6Rl8TznzOzyGezD+jl5OcIE
7i1hLJlAHMshYyszOsMyGW6YhTMsyHjGYxiS9c/KOGSk9Lsw7uMWoRK8PZ7DVy+DrE3x/HxJQpiV
sXgcYzOqO8NXJTPmB7B7XjI6TGvzOLaEaYknL499I5F9d/lP/P0rJMIy//yBnDhypJNQHrKAi/Ag
xCJO5oE9VoE9gpdiDKEZHi6IhtNFzSwVch+JIIZmwWJcpIYIGAjjJ3VlTsi+OJyngzR6KyfwEEp9
JONXZHHZCD4PTBNkGvAUk6eYfA3S0c8o6CoTtY8oMEfjaYDjMBhHPCbN5dQQz3NYewwa4G7mJ0Il
sGczkY0wRzzjL8tnwYgZRgTip+gmWgko1iRaCoEnGzb2Bsw4yr/TTvuRHSPuRkhAhmRQzxwhE4No
q8A3434QqBFXjoW8owCORC/KheNoaiKyAiE1+QJQ9zK05khkKHu3w6+HTGKVfdmckY1KPSi7dG0W
iKBDEHriGkUwM4DnyVKhML4w05SlzllDyhIR59yMFSBSTuQcc5Tr4Mc4ZfNGPO+fjje2gpt5Gjpa
5uSZ03HqQjPMI0IV9IOxmfyihr0p2CjCPmDaWCxpwNQ4Fo9jieQj9mhsI/RPCipcRH2TCTOe6HfP
k4nyGLwlKkVmizZIFk40HjEpG89nILcFcxQc80YWj8c8eMRRs2fsBs/AeylbM44GKJgXVhXyP8o8
XM8B52BOOQRYA5bm1GRHuHKRMSGOA+qRQ0LmZ4kwb4anc+qNp3w8gOU9bzodeAvUPgQUjade4uBO
wfmcOGz7KBhwgDx8sEA6YMFPRVVh8MByC2BKNCUyQ+NOZVC0GBJxgJ81iNgCfg3MNMjdOVvJRoD8
Fg6KJ7Chqxj6RuB4wYCP2DGelw3ZdgZyBBVxPboImCC87XFmkJ8DQpInyK8Fqgr5KYvibDKGQuhm
ieEXTgFsgestkXUwHAteGMXQLzPPRJAmWeQhJUXZZtGY4cCByEludkQheWgQH2GNEBfhOvT+aGTU
j0hbpiMzS4o4yXgSwldUKx/iueXDPORxQ7QamDuK5Pq/06G8ff4LMNut8bqi1WjVgbT/DtiI/u09
r/UaOhTnJDAKxSBgSLQ7u/eVowVOIZEzMUWu5MM/qq5As6Fhv5Kb/fsCLdECwuGicpGFrAbxB4/I
3zIXcGWVfhkHpmjRP5//AWYisBGbIoTlmd8nl/JY/v5T6CLrq1o+Qbv+uVSQHOIQiC3+t+Kty68q
EPUc8j9D1DBarkAHOwtOmiMr/TBxmCw7zLF7b5U5YBM5H67iY/CCTLVIFnJcYMyFzjzu9UWXIqER
7yXnyQRRVQXHlyBtAaU555dxfl81IpsEvpAvnNyCmy30qWyKXIvmga9itPB3s0ReMl2Z5xBLEpXM
v4EqAhucBZQlq2UsCIHvUAdgFVKDX9BSzgLlLLvGItlsXtp8VS9461eQBWP6QkhsC0MLXmDCXxUH
8v+yA4qqjEVg8Zrli53RTKLW3NCALAX7iUIcQIpoYE4F8hdADOZlMnt2D7njCCT4ohF+xiDyJxwm
Dkpf/sv6vsT+1V0sPE/jGT9y5fOYdzc577XwBQFT7B9MWTQ02wR8w3oSCwBox5axdh743djcHgsA
QpPkOdKJM+NlDHNGRuVDGV6EbzAXLA5oFvCMILeRsH3bHZkAKtkDsy9DoB9kLUEEQAfDmlhh/0Tv
eH1QdJE9HiFIUZl4adlsBwGG2PNMxI0oa+CPzEImDzmg39F6bFsmr+n6gRdhFsrhlOEQIJP25Urh
D+SqcJPrjrz8z9I9D3ODh4je+qpKXJ9jpDFEksl3RBr6YawDU2aLtsqEnhfZQDN17sGGBEi5LjeJ
Isycse3G+OgclpqgUTAe2LCY59vIRggH4SoYgvmEBduN8EQVcyJAGMDE9zTmovO/6Iqf8wm6xkY5
RmMvidApiHamEUVjG1H8JVYoHS06FmwzR0+ICnHskYe4z9B0iDncC24O2PiuYIAOAAWIkSB6yP44
c5QfFs54DhjCChMAMUYhLAYRpwWO4BNBuOg5zm+EDjMxdLhdXgIh8AWYyR/cZVg4oizkp6abu30U
SzBPRyOBzVhALGbETUAdOfCF/4tf109QXUyJ2wQdyQhvFUEOpqAdDl12zcNaQidNPV48jfu44Vw5
0dnsi4zkbMGqYtyvtGwY2BJDHlclOFcwvXzGMmZHzQbLYdOG9vsbfYbVj673OCMBEqyCUxDUBCqa
mhwO74fBIv0R74X7tnkTdS3bYy6y3wRH6Qh6U1/3D/sBrZoD6A/KzQYoJ1QxAsXDj4T65xTkD4tg
N0AKjGHi5BmPhZ9ScSBBGoBGljyGQ1gfBnkMjwpRgH/GGUIT8oPIptHUcwZjtmoKNJhGWSYYbYFh
9Osw5BdRTVHvjMSkbWADg3J+ODWhygxXWMaLq8SnrhqenwxCATwMxAQdcJrIHh4iB1o0sNfHwJOx
nnob8dcvFtkBZ9YvxCESaoE/4xdmWOB3Kf5GQzba8lb6/3h7us1Oo92q9shy+w+PBm9cn9VTtYqC
RCaF5cwFR0bic4OLUZX4CJBzIgc4JVEhCC+xC+ACPhVhKIAQ3QFEzhHByGJ0ANIJ+0bcG7JAxCFb
zYA4kNCjxAJAKCBI4Qukko3jAfUp0lzsSWQiqIL/FIX1fQJGHfIPvSuyLBBoSLgByB7nvowBIwHr
ZNb4f1ANSYSc4dLUNgWuoBeQKnzAT36HwFobSSePh3rdAIQFXsSvwIHCm3gvhakiZIrAKB4yNeFP
ALktAhJ0BtuIFJChxSLH+EKbAgohxURIEWAmz8TuSVgtWEcU2hBdUoKktNzh+8QgeF7iO0Pnb06z
3fpruPO/p9n4d7izWj9X9+uV0yywadgptjQbiq7mfT6mGBoM3mQ3ACtiRgkqwE0GPADwyWHDxqLC
OfMZijqO54AduQfSEPGKR4+tFt782if4RNOvT0kUOPcaLJUhCx/MggZgD0oE9z+VF3fnX5UC+UAL
EMQcH6G4mfY6nSMOcuZSAJ9yF5VZFjigYRuQvxfh5i6BLIAafA3fX2Exc1FRuVvOLIKm+IdIetaG
SfzFH19pJG9wcErZ/BQDlGX/AQMsQVSYKYcOkuDIwOUcvwhu4i3sPhSdu4HJN9xTmDdC5V+KEkr/
inMsC0QnAyFiAdtIVP4pBIqTGJ0lqkf+IM76+Mu+5Pr1IiGS0XCgjiBDLuMVFtiCX9jjRYiP7xJF
yNRQUmakF2OYH8SEH+sXJCfonzPknZtILgxbOIHN+/NbfHS48TBgEapAGC5lJPgEMIFSIrQkyuwI
UKUTf8GURX9kC8S+oQWZh0MA/QLhVRQDj5lgWQjN8IoG6IZzReAPwAqPATaRgy9cgdzCuxiIaARg
4C9EzT7CGhEvIvklM4cESqtYRFmP+AxMme8vDEPhDP6CAInWwTspe8DlYhHEsSGggJl8TZe/CXto
/EXUQ7taq7Woq9SrEt0k8VX/6r9900n63iSESmJ08NUIs/rwCtTt5mBjSBUdmuagWURPyQ7CNAVu
JkihrkMwaIFXhs/hCAibn0CvOKHAGCn2ZpTaMBCoQjx0DBGn4uNGQgaB/BffjjCBzedpOiJ+Yd4X
5zgPEOJC/dnMAYECe+JihFLwnIqfIEgQUnAdW7/wIMgI7IbCwQrGzIPy+ng3oF2eJVQoRi9UPzYF
miAPQUQYhqwUagNUi7/qD9/7njwEWIAwQv0DdeXg0KViUAaRnyEH/UT/flG1v2CfhMdBrUUSYWdk
3ve8ErZB5LbvO/6CyIIAFmUVBTYmCk8oePGP//qCovMXIcIcYqvXbfS+Vap6/xEN1HpcTl1y0xFy
iBxUClYkPC8wmi8VYPeMf4qNJ7/B5TgHRcwhmsSfLCwkhpFYOfz5Y0YMRRDKGzEsh8XXjP7KcASS
uNT4928mxMkoLJ/7+FuAJ8OYN7zDAuMBUw2pxzWGWHisX+SpKENf5JbnfP2jYlmGbwKK5AoRtz6e
f2BX5PiwyFex5oxVhEBx3oeyhqIQx19YMicR0qxAPJZ4Gv4c2mKYENrEz3Enfk3OmYhW0cxCwUI7
JuQjOEgI6GuxytlwYiiikHeSrj3Pw3wmN4mSRI0jS7kdsS1s+UUfMOQvK0Fti9qPZ+y1XIF4MwHo
YK2I+3gopIcTSuQbUmwG9YvthRmB3SDji8Usrtw/JiIm4xddAiwYE08ny8Tzwd2wC5g2xQMqU5IP
vroadfEV5kLkyD6I/PuL8cXQYnScNqKr2Aix+ETCg9NBbOxvYAKeWA2QIMV70l9yWIIo5DKAw1d+
i/a3CbDjXriTZwK65VZ52FjwHdDg6xfCfYQTSV6CgKWZH2yHK88Unw9XTr/+vB+FlwmvuPg/kNfg
CkGHSF2WMMJuEV8cqurrmBxz/iYuLkgBrMFFcI45wmMHB/8yA4GqG5QgO42zh69c4QgeBXSIO4pZ
8vIIlkXEe+jy/85tzc5fy0wayoEOO91ap/MfMvPT2q22NM2qGwRO2eTY87abl8kqqWufEsuqklWK
9BJ3HKptGftI3qTX8re5GT9G2+iRXcO7eU2amvaJVfNMKMOSt/So7pV9KD4GDS1QEwT1qL1XIfio
GlXw/26MmvW2N9opLWsdlq1+0huT3G1Ri4sTvA/opkD4FWXnCBuhKq2iyaBxtbcO5YYI7tmbczos
mxfjw4w3no9bJ2wz5sc65e/oQBcXoqmIaBvVrE1Qy6/h0SMtirgLvTPbJqW5B3QCMndGRYJZeWN+
cSk9ZC7Nu72x1n7HYtYUlSBzeW++aEPZIpd1RInm46JG+139GZMfSJDC4EEkMIEFutaPHppC+uYk
bRnP0dGnT6Ut4QvjOu/Pzw7dtMK6R5UYwtGa1p4wh4+5jQ9Eua5sLAf+0lZAZ2efJAHe6DsEkqSv
ck8kRHa0dgkxEXaVcBa6wRCMtZofnV3QpsGad/LaM0o92r1xx6Z8l9qYZPkyaMRMbuoyqFR45DKt
qhcPJobmrDouEW34oAg/NyacVJVdfPmftVoTgOTxfe+01NvpcOg3lwIVyj/ocum0bmrWJFLgGFNu
gs6JvC1Kdt7a4u2Zcy1vzjlqsWsNY+9tdUyI0nNIpbPhO3wFW3PpvKOXe2K045pQiq3ZiY9v8/Lz
XNJxW+2Su3MjxINm8tTLVycjW7oEDzhbq+d29aKZEB1P1Fl5dJ5ejw6+m5DAjXBPUw0G3zs90gjW
qjukEFo1bDi3Ie3mzInxTN9DwsvIlTKqw9VJvSieojd96nUQqVGfWnuTvp95w07JQQkoKfMg4phg
5IuqUlL9RlVt/aJ5Zi++XNzDKYRwjm9p7rllt9lQ6+zvyieBZhaJo3Elr9D0li1NPhTemJMV679M
6pFa7BJstJrvjZfddJZ6NyWCIalX1TJ+WMRrEW/Y491+NV36gE46IpAg597YeXpExd2UwzgvXkbT
a1C2WVV+Dy/iDiig4rYJwrpwsOTSj0+DNe8Ajv1m8YraFimL5/hgHzPaJtn7jL469iRqlpCIsRs8
BkvrTk2O5EYLOLfqL7M6yShuJX9AshuzOaoG1eCg98ZxpcKu3nkHwmeeFAv16PFj9JyTsNkpoNGi
dylqVhcKglEQ8hfruSN6qW62eSu1JiYnacRvwi87FM22KvAkqeDGPZoYZRemvhEn5z8MkoRVvDWL
pUEg4zdQCpYlkLnhC919iFVpGfE5pAOoVa7Nprf347a79c4wAa35shX10q374jxse3Q7IwbTpv6F
f9by3JUBr6ul/SS2bAKLVwg3qphtTQROfjM+LhjuYNTyvdlyiMci1PPlkrAC7//QGCZxdoiVJ9Fr
e7vqbc27Js6MsE3KZKhZw29YXfa/Z9uwDTE5PEhf7aP+WG3NWl3EXf7SMRXG3IOxcd+m/3vW24AW
Thm9AJEBMcGGyC/8EGsdU/7Anti1/FyerHO0GS9NPqLthL4Ee+s4Iu5wP5gR27RVlONGkOwI46VV
eXCnOAxBrFf7g6BamhSB8yQM8OHtrO6G0Oh1efWQvlbcMSheCce9iGHbm1eFjVEb39OTS0U8c+/t
9Wm0H4RX39/FF59WmyTBvIe1H8JfR421uu+NZZ0ataoTL896ldPktpu8rmbz2F+9rUmCuP+QcUlk
J5GsH5c6TY+zcd6b7fKNdiC0jB/WvffenBDZZzYkKOZhO1CMg6Ti+KgX7xBhS6DRllhbAhLJE3K2
XVpPWqe6USF6y3jFn5/ztBpS99EstsNWfqXmuup9+rWKRfrhyegc1GbiNSCrm01XyE7ekjxF49BU
zarqPTXkuN7qPaFrxsqkMtGLRNMhedaqblWrzOJmTzKkjspu1lvVjctwI1kExGXXTPHP0Kd76HVV
9jCGB/ftnLgDYsYqAm9lT31yEe1PmLxmFIDryWxB3PBoKHqFnor9mkYO67extt4mg13cvVX1C4mU
RbgMNsQLVmW4Qd1urMwadQXVx24XjTCkks6LKOmdSp/mk6A/8kxPFlQQiDYEg9KAfEnYLJ5WK1/C
AIfgHR2js77bjVHLoesw0dxoHSIr6fLOZJCTFWg07ui4+dJbr6IOxnVnvlw4tjuvDm79j0OZFqu3
1a+gTsJlTc2rVlphZb+bPm08wif+7eLg0hLL6RrhzahPq4OfMyKgat5iSqwRLHXQDX2IOxb5S+ps
V9QpJk0J5LqxqsMdNbAT4vcogqjbIfUjIN94bd+thj1JJhLMt7buDgrSTptkUxFKnRRtT1DCRBd5
y3K2auaXO2M7rCBpNsSkU/olmIRHqz7y3zzap1L/1qwZT+KDoUMjfWnrkL+9pbNNP4Slv0wUkt5H
lANlURPvk2+slk/9VD2xu8RP0w9Zn12vZp5sv4o46nqU6rMJlQ3r+nfhc14ECF9R08SGE9NnLo29
AR0hvib2cIYkVCtd44h4Oc73/EhcwSanUI0+RkMwCIHZO2PiERbXdQ4qv/1urI4J9xKGv9dHu0ag
HEG56mcZPvFgl+toYh+9DjGzN+ITjTrBtUsn38LvV/1xER7prr/3znbVslb9ClkodXJPeHt9sPof
vSekGokfUCrDIcaXuqdobMJEa3zvBcVRz5BmARUMeBW24AChFgKyTRoH2f4eq/fmFjQ0MMpO7M5P
ziVIt7psqKc3ww1h1wzJIljHJ5cy10X8CdZmw3PpPMmbdRjTSrs/K+MYUfG97xJS+zTeVkzv+vqw
YdRdCYf8WEfvpvJttLHOYLLkA2X3I0CQM6dhk9GxD/37sGqmwAFdc95DDvKoCSO0mpq2uSRgLtmp
3D4TttlBioX99WAXU2PVrRPsTfz9Mhg/AwqOTtf9nu4kpEiu+3bNrPsfAgzpvaCmN3tz5XFrlyRO
+zHsXSyK+Ufb/OqSgQchS+FdazNt0zH7pPeU11jcfw5TOgJ5p+EeVo8IAx/d0Cc/FYKW36BCkjT7
1Nud7pTXo1ehfllr456115zqZ3own75Xp/rfzjiTSDF+Vy16qjbHDRADfaa2PxfyIvMeAZ3pZLjp
T0IIKZjYVOkB01YU8aJbqpF6TQJbu4uufUz3zmp8GbeH9SHZC4M1lfLpNqk6o21yMCo1BDuKuGs2
jGNCY7mb8q/Ilb1zJBujouabGNE0n4wPww28clXbsP5LPuz8pavxEqVZp9oSZUaISl7Xici9eZuo
GR/SattuEMqIMI3rDin//jpuphuIhZ4V1sG80zpO7fOqw0XTzXDbP9gXdRuCifVjWEOMHux9bt4W
JJ/SUMfcl0y5fBpNOr5R7f/lNdreq+KvgU8EWV7sEwo9hv6djnWgO9ya+l26jrJxqycLiVVt2KA3
Ck5ejJ5Ao6cznZiv+DiclMfRxbgFNeQkqZxha3Y9U2LCmOR0pmnoY9CBsydGM55Oom0xmR0iMkNb
F2tCxZ6yEb38d1M9/Ja5D+4/j7PWm7TepSWAMfl56JefTjjm15B6DzmVgKChphVtbTq5OM8czZb2
MC/Mc743btOudPlRleFl9PCfRHaP6/19cSa9lhIV9G1527uVOobvo+7M2vO3WcOOoR2qS5HRptn4
IXKYrIcObPxCktXnEw/dsOxpqTbQsm5cHHTtvXO4Guu0h+K6UMn+Zx9dEPTFnRj6rXmi2w3+362K
K1GPPDti7LO1ubVXFnllO2Ppr026aJBEQBR0xbyZgwCAT6WWtEVBw345obqvEiOo3VTs4D2kYkdQ
N+lOpu6Ov0ftVhNoCXSFFG3rTVbvV5KP19BVp2lR1kSxVXe1C7IptXmMlUUwrUOJ+azTX/40pj3o
IaoD8cmJePjVccPuIF27K7XcGFTdQZesDOqcmR3049H6PI01nXyt3VQ6l/5uohqFaQftYCUPRoUE
Zx1XQGG0Ug820SQ7Bqh7fcfM7HcQiNnWfw/ZRPOBpCKpCcuRRgYugN4mzt5ewsTRYVZ/0NleHYEg
GTV3svtwpZ9hC61Nj8KIjsy8DntQF1c93BqPfesmyvQMWwF9eEn50R1vRNtHukepdnHFsN1Zmz7M
iLo4pSfVCsiEUWj2MZku444127t1Sdnz87XzyinopOeU4NRqjbxvEs1P3ku0q9s0fZ8ersr+kNwQ
1QOSPeI6JoG7getIalgZPxeamErSwvvnNKy7HbvqVq3W4um8jTnZ5IQwUfklOhr99ByQRdykJiL6
HbRFQ9un9TyQVm50hnf3Ed70LaVf8vFmVqQ2rNv8qQwu00u0d2sAv5ex6xodbxU173SySshHb3+i
17Cy2KWdvQc3tM333ev+NDZuJWnGb3p8kxp9MeB6Cki3SIS+OC0i8YvKdGlX+/eN+bjTE1DdNtkJ
ITibvOzLw7o+XToWnZwN/WKtut0xum91NXfuJSCfva0m4dO7oyBq2Ou7uKfzbQKt6xUiCYrpGgE6
C8h+tlPqM5Gp81E35zF8UZbQTGnghg9hb6dHNMDtreYgk8tOVZJuTU3l7cOop2uIXTrA0LbJvhvX
ft34LD66Ddm+rebvMaw5pEUFbUVtEGNLokNEe2rUb9XoEuvGWzzaubWoIKfafiU5LfZ11QBZAEQU
VUINsriHPWKjbnrM3qF7KM2KXqPc88+prS4plTZ2pNJtdfWmWkuv99sbN0nWCC9pm7woauvSpR1T
7OK+a0aj5lV/7kujelLt/pNgd7oqhVtz69Bq2X3v1C1mqoOeVq7kZP1MvavxSWlL5VAAGyOXeoRs
127RvJsH/4QUqJHjb+6Byy+bynDVjd1F87zs1sFRS9KP0L2U1rrqJ+R+UMuT7l31nUZUW/NaLi+U
P6RQkppgHBk18hp2/eIGJqwUF+QXmOikn2YXKPgw/DcpG/fw8PsIriYN9ICqKSVQ3K2ZnrJVdtb9
AnslJbsoJksTNV0bXfWE0rPeDofD5ctNZ11ZgwivEVa34seSRAuzc9RXeA3IiglEJgliZWfc2OM9
CUhrJN/NbJF4ducYKAqvvAmoCFq3mmR/VYu7dWCQZU5B+E90WLySDWlKT2dNHTH1JPVi1mlShU6/
Rq2mC7Hjd9ga70GL0pqUR7HoUv4MTyfQGXXqKKOngKHrKbw77rlLC0llYcnrJNwZBY4KhOIH22If
NTHpgIVLc52uHXC827Eu+TYkjUkyschA9Fshbji8bHAxNQGwUpFFRG+BChF25tFDdahjSacBJdhS
VHtKc/OfjkWCUi8k14qdJT8It9bVxi3i88Jdbonrv2sNFscAeihiT8gBtbbGYgIKXR55WY8Fosc7
NT0CukwP2rm7PX1k12GNlUF1Bx1swAaTeMtSKVM2b5OIRq1x/fAtlI5bUz8cHXbJrNOz9s46EbMF
dGhJZuAKrPwkXQA0iVIpKcGJwKQBvQUcM9L8DRDdDo4aq3Vrug0EXI2sOwHzbb30MH1j4KF1BZRv
QZDcN2vqhf6dDVce7YpZXoOccriU3/dUdqXmAKwv7plcLNJ8AO9GvnTwZ9EljqNjo652xXzrpHiR
QLYkWWdjX9lKcB8sJUTVdZfmxNmwvmTHeJjginrsYE2Sssy1Zx5tFgUkp8uXdXVWydsu1ubarvmX
WSPyANRmxVzpchW/qQCLmX6xuw4VBZnqzz5c2pi/q7PKwJQPLNADyS/I+qV7N6brYNlfcwRX6Ji3
0QfETova7KqV8GlAHUDlrW3MM/KWGvZOez0xuXhvu0EQnvT8yUmtJN1crOpl8DZ+anpNMjJukHCp
X97Nf3kfbTcIkmiGNC1vzVc+uaOk+9WdjUPFNKs1rC2uVs/eu5+kxiNvCB2KGiXPPslxQ6owIubj
ncBhCs8ffyZV435X3X2wapY1sodSsqTZmgMbd8TXQptV/TG2vKN2IO8YMkw7zjJZvjmfVVwjgzMA
9HCEW9U0ayMgUmPki4PMfW+AKm3YnX6B8HNvQAVy3f7x5jU28xDRon3Y0svxk/oBvfEer9iKOM22
qng088ALJEm6NCnzaGcxPAFO9+7a/tmRLP+zpJE6NfPo0E32F9vG2tgzgIkcxQR0QY209AoVFFZJ
4pwIG3E+gStLsUvE0MNhqlLeL/8c5yTNgqV3KqeJZFwQYxzGHMLNx1gRy2vTJW2WWqhYSSQpOmgT
v+uePfg4uUd3iarBaFVYUri28n0YNscFPKDydh9/x6zPG/WtWZUsNLyG5cd5m7v4rm/+HYY+zaif
pt02ji42yXqQyk0Q5EsB7Fi+jeOKUtBsPn40c588cU3xJJQcpIx28EYfj4w0nPp3KxacZresChIj
WBmUxHVOelwxy43BTRsEw8YKQVQiIziKdnCyJkaD5uXJAAz2QyVKleos+FmaD11jLx5OHXGwAg/y
g7V5sn7yOrvYhswRKfiZjtNdUOV+FWNIU23T4WVDxYox8hGnFLyE40QENiz4gO1emVgypO1z7wv/
AQYrrxhMv55+JI/qasM7RZf0857KJTP8RXYoI+H9M8sjxtrZJnNZNcjbPdpru4kQ3eqDv/YOvKog
g5hNwC2gQ1CbjnG5EGzHKeLSgzgpMa7iiRFskqjJyD3x3uU0pnA6IV1M8OZtyaJu68ogbibIblV1
MTiYKO4QNhrcruleamBZ+m2ysVdkgkc47zSF6NBzKVFjd1h6i3//gbguEN6owJgiWwY16AgvtvNJ
zgHajQjEynsG2jWo6GKPHkCRj7e163nNvhMo8zAlYfehzziE6/kLEdjFnRs0DUKx3wIXkVrudXzH
pXJQi7ca/w9557lbN5Zt61fpF6DBHP5uxh2VJVt/CAeZOWc+/fno6roty24ZdYELHOB2wVVthU1y
ca0ZxpxzDOV5PsDKwdOpPDWBCAt0R4bUg147vV3bzT07hRHTav8wOBH0EsOpO92th+gaFAfAkf1C
eMj/YRrUVR0FucLdd3k3nPimHd9wGm8I0U6lH7+Up4xDw+OFADDwV9+xITlvRxJb6BdIkXafDZBg
mX55iPt8lZKML1wDvd00Lmt6ZZ1gYLbPBvBL0DqXmLMS7m6AkNcAeDs+pD4CAuylA2QLRHvqYTgU
T9QwPpXnbRUZLHcmXCAJ+Uu3X4i2BdgLWAlwbFdhrPtCRAWkLjHuL0MUeMw8ALpDZBd388v6kn1a
TvBMD3BbK+jPOvALpbh3LqZ/hF5qBeBgrJ531e+Mc31caegb+DykIcAJYyeiqlSyETvn9rnd3LJP
ttM+XSLsjETQv2yBq23ZT9AJUKHhDRf2y+GETWeJTpBIsRc/lbynxSFxsb/enUwypMjB1/APDm5h
VpkByxvdlekJpJrkEe3YxoJbSPbarco7DD3L+ZyfXel5cfbj5tj2Hb4iZQvf4tL92RacmZeISATZ
1MKUOMgHmz9BLgQT+fDJ4pgsbPSK6VeDb4Qek5AMPQMi0/tWEFmHsGywttjPXVC5s1fvj3dishPB
P617aLx3hx5+FyYyOSU3VpAD0Of2GTYljE2yj2x1HxI1Um8ymUnmbhxqjyrChbuRkgHI3bBd9/BV
tKPgLt8z5mp//3xH8cxTOA9UZURf8vaqPX+1nIax4t7OidbwBAAZXnmJQc/i/V19AWZUGM0kZWe0
l0G9QPIegSYRZ6RrMLxBPs1uKoe8qXwggwZE9bf1jbz6ZDlUBnoYNIPKK29Gilfu7M6fOSgBO/Wr
xJQqVR8gRM0+ivaR8M9ZfM1Z2BY9IUi1T3cdp0Dddt5TuWsv8cEMcooXsz26vS3sSfmYapZ3HDOT
qgnMuzg0RldZ2vGCeHLAdsjthw0DRcOKDQ9Q8l2yqfVQS8rupKvcvmi+cf3x8x1kmfv0LPuEhtdb
nemAwnK6w0B9IgO07iTP2BdPyZ0QdMHomf78qfQXGwFmW+e4EFd8p0p4/x0e+pKwKIaGM/F00MT9
S09cQZguAQZdZlwI4ckzGANPbnGAl2NPnPR8gyrtOfFIWnbh85YJ8BbskGzgaMEZhmUenDwYz1G8
+yZQ7kvBcBr3UNxR27MzDwVrzFLDkQdPcqk4HkGT7Yf2HD9wyv0hiN2FkW4CCYolfnzD9DaMyVx3
cm9K3tlN0BLiMT7V7W5KPz3DqvaALadJCV+Jz7iCGjL4Roa5C4+j+9nEfuiXck9kGCjuwtGElxyk
I8FuAhF+5Gju9MuITWvPGCGKpphP+2b2xOCbCNEAfEXEHN1efVr81v/I+C9vZHwRnYqbBRTZNcz8
Qh9yrvaULB54QudxCT5SX7CPUE2DHtITKtp3Ajj04k43q3djnCKCGWp03HAUhNfSEZXXu6t4rxLc
Pon0naE/c5wOJrPbELoRHUzEmybWc8MNCebO6HPbBqQoOewtx/TULQyMi3awlTlmj1tcKNWjmcvT
SMRK193uER1a+EA25oSNdUn7VIxexUPDQulEnHG2zUJtrBuB0qhZTHcyimG4TMgLgOHRoXKqexpa
gSkT5whktU+D60vpU8E7Zo5+WbDGUAtd0s181LszIUoVIFLvsysLDj1j5sFs323sQqk/UbuhxyC5
a9zwshquaqD7uSvPD/DQzpARaXur9vKDOXsqYte9K18B0kLRcmycEQKNLT1Sd59cyTpRbHW2h0rd
qvV7jn37zCF1EFzy87Pux5HNyebfHGsqvEH+AG0rwtdEKCAFL6Tk5eP9SZlvsJQYoWmyWyoVS7Wr
Sbyax9SDy1S6bXOysOoRCAklK/l46tFs/wwnu0YxuaIM85hQD80z7DqdpcRRTr9ZVp30OXNT/VYn
rnQzki0JO63aJVPpDogUddHyFqiYMXleluBNH+NbcBNKvHsR/gfhQHmJmwFKvbQX6WW4YwhtCfoM
KWbO7xbHJlfpAb0c3VefWuKQw/CUu5mDvjH2pL3pb4qrb5T4PF5HfCgP9P8YlOMzjBwb46H36SIT
ydpDdrDI4WaGn9YDKkcqXF2FB9upBmJ5qO57G1Io2q0SOGPCMxwExO4Q0UCbv88DzMLp0D3Fh0CI
DslV7qvHxIts8cuFaOX8+IiWBi8HuwaEkx8mQjnJK0/UOvcGVcp8D6fHl5lGiQbiHJie3HLfeuzs
gAXf6TfRo06zANQotdscO8nGoJi3U7WPsdDK5xBJta+za11DKk11h2qTS38BUkK76OPERDDFwe4q
KnfdF8F5kOD8mCiLtyjj0VKBIXuQ3OGquDKmHVXD4di5aeWB0OSRvb4UENJQ6XZSn56Lq+nIv+/M
2wLLsmL10of+YQtkcEAM/JwiD5v2oJ7FAIV36D8OMWwFyIJj9R4yz8AeAhW6NYXoCZIm4ZQ/DOKu
PMQHZEtvpBtgJay7yCktqcvHJ477Tvq+tmCkA8WvntwzJR7Kz1t1DOfRPsJFGQAy++ZT8k09FVfN
Rv2xurs82IyO4m2WeSOqyDh0yTU61rSmalfmYbi1tk4G0DtC59nlqyJmRfe1T+1LzPt6aW8myo+E
ZJ+W4/o8Usm9X8HYnOa0Plb47PbGuiZddjqIJjaXJ1xjJahf+g8Yz9NN4Xyju4FItTwKeH/9aIAE
LeyB8mHrwVlxSiI/vw+pFg4Bbwbfd0sZVXbKC3QZwjchQITsK/GAQMSzZSG7Q+10x3jz/vQW6AQF
3yjrHnrnLrSFwLwJXcGhKD+8HIfjAwadAB+H61JUH0g2hKsKR52DxhDNOY34h/lu89fpbroYTUj5
DJruaUZ9Q3QaSV2LhmMPlYDEaPTH0QPywnuUxBS1Q0cLL4PE0VeOJYhkfiSoIj9BDAN2IoCb8xxY
FxWalwGkugYaTmztFgB/iyMKj6Qp8ShNGzDmEQhTXeW4YUa3nkWLfZnbT/kOTgnLIX+ETe1bQJsc
sfb7vWOS/utwwc/P+KZTc4HWWFVznpHWCrIURBVoEbOFi/QlvG5NXPDWZCS6FC6fhvNEF8wG7JCX
NbfqwzYfsgYJ6ZYExRLmG+ieEh5fzShgbVUQIDd/C2J9umXp0PPpw6XDHdajHhTPYM1egEwY6TV3
1wu81afBW23BFw5A7eb15HRYoN7v7gqHcJ7XvBnMgk4AjqtXnqcgvIR49NMTzV6EKhONCZCgYbC/
x+5AZCTfxmcoZQSW06Kp7QG+GH6Z07MvCEhUT/ZUT9xR5wRw1rEGC9AN9nXr0yoczX7AOTtAPEvl
VAiDXhVfzNsfy/+POJL/K4cmfCD/oUn+PRnn/0KaTXRdXm3BX8mPP3/5/Jpa88eP/02tqXyQJVW2
IM/ERUuQGf+HWpNvwXOiGzIEmjAgi0xN/E18bHxgLkYxTaR4dU1SdAYu/kOtqfOBGodYkURN1a1/
Qq2p/mZyA25DWRI3Vk3LUt90WfZRV6lFDMWhMeyUdvqymvJ1q4y3ododhDJ3rPGjhsSGjfLQwdSQ
KoXlvUQlDxrdWECESr5S4uiiCJPf51kQJ1/U8qmFlNds2b1ie2vpBJOaQFfBmh4EKTrlS3+QzCxI
6gTxd71FZa71MhQVUvmjKADvLf1eT8WrWMkCcW6/WKF+EWPTr/N9kmmBqgy3s15vqg2T+Zdt/H+w
c//r/v5fuXlxAf+HiueXzQvA8DlpIdx9+aE/vYkwywa/8ff+NT/Au0rPu2oY8G/Dvvqf/Wt+UGVY
MQ303XW2qMSQ89/7V/6gSGxry9BUUTYVfunv7St/EGUkpOHtxvcY2j8ihv1BRfJ6ikzXFQXaG83k
Fg1Nert751kekOOh1arq5Udd778twniQV/2cd+F93nbfMyujC0ArvspS/qVEzECTxju0Vol4OipT
gqUiCrTkXo2mCZpet30tqjRcgg2bNC6+Wtfrv27rZyHpt36J21U3RhVdF7lry3xz2IYpChXNKCT0
PzJUMxISKCjr7WG0qIPGyTkqnqyyBxNDfq+SkFHQqMGhD0AIIVUqWsGISmedues1AWRQW3wz7ICW
xIFqhbVetXIjox0A3KDWghvm6VUjn6Ew1WwzXGVHL8MGPnEI9SqTts41tewiRcEnk7PPXRc5eUyN
TVpOeUdDkKE8i+pq7qQBSVcSNml9bIQBcTHNBFZF38sTWrtBjMUZMrWy8+EF60ffpaJkns5Cxn2B
ZIJB1+qkLK7Za8/G0FM9neSn2FLu18nI3ajKrqMKzAIdhSCDCN1u0252lrj1ZqHR9lFOVSyejaDj
ZzKl9/IMcQidJKKvwBdGcSf0Ew1flXpXiHFj15SFw9hy1aU9rTPqVokxwoWWY4E2CTxdTK9FSfwq
yPW1OqTPqJu6UyMEkz7XNBbqIMQz8oidgnLY+nXIo5eioLpXTNQAWgLuFhRu4cXuBETcdlabgH5k
BKjip7JJBzejx9C07pY1uqm16yjqoemeRGRo6Hypu+6rjHCLG0qUdda0PaH+E0xh5OWN8lXUqjsx
XgsUl6OXrABqaAewDLFhkASTaVvZfhHJ9UbFuB+X+HZcjYdpUohhp+95qdF1PmarN5PSCgMoYpdR
d1bzS1yPjtUtRM3xCGgqQ9hOXJ9PUWxnRkNhDd1Lx4iJf/55APB71/6T9/+vNvSnn/pvUgr/Gw2t
xnl/x9C2EOx38b8ekzZKyn/tu/xz+a37ye5uH/C33VU/yEQEBiRMOGZTVaAE+5uSW/1gaqKsGUTx
sEtIGiHF33bX/GColmKKkrSpJigK3/rb8JofFKy3bOoI6FlQfP8jyyttpuq15TXhnTZ/fJCiyyoU
33z/FSOZqo89gvUUppdCeu7y6mWejH2mq4c0UZxklr4qlXyeyzIQxvox6ZrbV0v3G1v6S9iyXd4k
QrJ4Rlm3cDCvL2+FmiVYA2LDahY9hIW+72TlUJoWUqHmfqrCq/cv98Myv31cC246GU+jmLJEqPb6
enGv96kx6Zaj5eptJx2GlLymtQ5l197KImCRWr40LVA9TQppIZ26skMxPgzMVTuvo3KEef0U59al
lsP7xASvRGkiWuWjVbcIpEvnHHL//mnJdDQDtEvbnrqWepDO2W1Ux8iNvYko0RomwQKcMJbWIZLa
UwRSm4TuJAsBemVOQm9ddjUb69cwZ8gC6FaLbrqTpqSHSU6pGZOW8eNyph5w6V5d9IgXNa4p5wet
PHRjitxVtE/z3h/E5taQENaJ9pWU3/SIFmlpESAPHshV64ZjgSwcnzQgcGvQBRh/7DIwDUE8bh/a
GfJRXdWLuJjfseXu+6/id2/eglBe0ZHsgC5w+/6rjYemwdCVsQqwW15qlW60rfzRnUJB2emt9Jcp
w8L8npXw9xfTCNGJgCSi9J8vJiAcW+mjRtUOWWILyceKpri0PSZZg5Zf7Lz/aL+EM9uhsnQdwnGd
PWa+3dVGilDdMEmkyqLhr+a45/ntSa8e6vAgKNaEcw/RzXXX6JyHeoBc6LFP8kAI16eonwE5dOmk
WctXeBTPCyImo2V9H8Q/HYYte/7lLJCWcKeiolvW9v1XbyAO40orrcVyFlTBCrZL3hr3pRZftLX4
9IcV0X5hPtyWBPJ1BXtHAKq/gStUpVdDAxl7NLiKa31e/LrTAmuidYs+fzlbHBSWEdmc3DJNDlk0
XQbRV7LuSuFQLsvkp+YIQMbsVFmhcMGv15OrT+mh605NZzqaSnv/uPjhOB4j/oyi4qjVCwKc3txm
gVWh3SVpNgKMtgWMAGuBO6z8WEdllB7H0kwOZh770BzYCt0q67A6coFepkSpN4S5dJi8paTvbRpd
LRx3JfrUUrc4McM/TR+5QktsRtmup3NHzD4O8uJok3JQltlrm+TQDgR88+dG/RR2wE46kJsw+zUf
lpULKrKxKy8LorAMjUh5sJTIjsu5k29qhvV0RLLenuUiaFmh3Bg9jmqwZoWj1P0+szaVFc02IsAe
mt2j5MkSbub6WZMmN+2fwyhGs6rcGR1Uv2haA1NT/9QaYIqVbjSZuZVu9jJq5WmCoCpavQNlwKTd
DUp4K5exH1Yh82DDPpU1dIxB0ngcVE/dvlicqYZiW0GlTok8dASdgjq7dBzkOOj66GO0WLc6nxqn
gresKcFNzCMXgYC+YMRapbPgSjrRcDa6q9ofE2NxsumzPEjQc+bojUkqYicJsuOXTp9OoZz6FZJ2
BKvUbJre2M9GjgqgTP/s1MQ7aRFBxTUw3kKIj3VltPZcFKMvUC5SLfE+DxO7brqjXCA9H9O2PvB3
1kMYI1ed02DuC2ctIIJONORkNDvl6wRlOzNK0Ncb9klJ9D4MxxHNaMRQT5IwXfJsvpg1byqtbMtE
3rKCqd3G+h7w81d9Hp76Tj1EDZumpn5jwcis9vvNxg8VG1BPDnk5fml5b/oAImXSIsNyZxrga+jV
0epUo/lQ9/2+jgd7FDO8hhIMK+tnfreiPKij0Y2ZkDGJni01coea6kuEYM4wX5roGCYAkRX9y6pm
N5vKGO8uW9GwK6dLkZTXZnslS8mhq+ELnnhqXkLXM6KXMCY1RO72ZGYuOp0wO1ET+sYmckZffLxc
jIXuI1SrpeS6Klc/ibSDbOROWi9OxG8lg3JoEzWQwt5TOU5xG/nvG5TNXPxkuwhWdCRJTFnUCY+2
xPS17aqEGYG1NbecUH5e0GpWkPblzPxh4F/7VZODy5Dgkp1CZGuJb+i/JGtIJwHBQEeSRlcwmBPQ
1GCIacjQWfk2utUKJH+4LjLR5EQovDZ0zpj0Dgnl9TJP3rYqVklNJxWdaVDtiO+ZEVz8k0bRQn+I
EOupl+/GQGkqLoK+ZvASLVx1m0GKP6np46CGj0sye1UpsE0Z99JQJMpCN54WP5rUwyLmp0Vqr1Ju
ZihGt0tokeGitUbj3dDvEbC1ZzF0t5/NjchvptXZtvi2OeequpZaain0oQuoQb//in7xudsrUuFK
4H94eHNLol+5F9modaMTWDuxHo9thES8nJ+iDE0nmWEszsP7l5OAHH7ZE4qBGAV/dFmS5DcuZoqF
tNC6ggJwOx6NRnCbdfLEOj2UIbW0xesT9bysdHtMq897OcXYRqSPD3KBlOZsPigUvtLipqv7Kytn
JphO+5YISVaHYzrRW4JR0GI6u2YQ34azaRjUKQV3xNib9JttX5sptESNZ2S9/eNpsbp5xnRglwWm
nBxkBKKaIXfaIXRV7Uuu0l7ZNFcIph3yGtTZRCGrnH0hFk4Fky0W8MbSqgc5Y7ZFDhZh8Nqs3rtC
MR43A6JRnOqy89yvfqzGN/o82kXW7lHx9tuBegxn2MrVoM4n36ypa8/Dceiw/han0hxdvY+Ya1v9
ocJ5xbkTU++K48KxmIigQVpsQLVVopJ2csNQPlRh5Ipat5/N/GQg5Bwpra+MrjXpaBPHB0OO7gRZ
PQ+xigfj73PubM67VAU35eSsFjrvIe0qVexOXehuH10uk7u5ZoJ/by2RexUMZ5XpGMvPmpHeJKyD
mcWHJItvrWr2Im3iQXfSjFaYEaNZuTpGlQVpyR8+VVq0s4ClUePUUwE2q3a+zKke9HJ6oyrWUxW1
n+OsugY6oh9CGYejMX6qSsaOtlso5ksqjl5RCae0HS9Rrv/pPPwSb20HglqNahkoKUlvI97VNPBq
okAbpSZ+TTv5q9W2n4cpv1miyUsYDzJwAu0mxSY2VzHmXJ+tk1GlIBmCO6MGXCLbpagXoNjPlaR3
u7LR7Bh3vumtaQbCFAlTCIt8iM3sk0rsVEuQ+OPTQ/F70uLaM8oQyUNfrWdBUoNW7PaCiSUAKZsy
JhgxXUpXBCHf24KD0VAOVXHcbPqIX4lCNZiFEmluqmHlc6/RHxLPx1n4HgNS8bZPikozfB35XUV7
DKYnqwEo+mtTZDwaFvol1oI4a+mDZ2NrdjiNX+ZVPYSm9FU082BOqBGzZzYLKjXW6X3rIP/GOLD4
hOLg9IhfaW8Tv26J8zxh8beFrlMc47xSUNr0Mx8sA9e/0kVRz34v5NcS+Ixi5rTRGknhNACIxI5O
21HVrWkBViCJb6m4dqs/K9Ht+zf6O49DsWBzabIhoV/7s9Wssiial9QynakJv0nEKXJaYF70YHs9
tU7/OelDquZ/SFl+lAvfOlRZsagnbsCCpW3W/JW1HtVFX6Wop6e1YZZpLQJzKU6ZnDI8xaw5w0VI
ooNrDXZX82emkdkeU0ZEiIpUq7dlZfTAA8+b2+nS5QJe+xzGCFvEVLvSxFvHS1MMe6OfLonBTD7G
cLLyoCpiV0tWf8wVV673FbPyesSGThe/kxZfB3sUI0ZnsvWSqSSqIl53IgwS82DbM+8vvf5LjsIB
pSAjqqLBBhF/lCNfrYHcT+JUlrXljDGtbYoddbRYmlj6dPIMsbf1bTeEzJOKRGMZnsCi2I6JzxSY
E0hltnBxNLSgHamc9x83F5SJ+LpIO8+LFqwGobKg2kOSHrKUjxj56IX/pqjmAAkv+eAa5UsiSU6Y
jZ48ENabHbKzuKl5coVtEn4UvFolyIoovLD0W+jYlavTP8jMrAkkFb2UO6Lc2yVTGAmnTsxp0mU2
Lm4pKyrHie7bzrTLZPCihey/o4mKqH5qZ1+O+70a9ftiHt2ccOX9xZV/Fw7gyFRDNzRrq6T9vMFy
I0zFxqgsWsXK67rHqiH5reGCeokJHBBOkwYUcXWspgio+94Yy+qnc3GqBmRlRPmcm3fgrKhqK7to
qKNdxF7cFt/siKQjNAmxH0jsbiZke+737/534aZC+CdpBuUQSX1zKuu1ihPNTAErEkYMGxo5Tfrf
e+sPh3+DId4eQs4ggCApOejB9v1XG7BtonXuJKJaaSYiyLUgtNLn959kq1P+cg1VNEVLo2ZpWNab
2oVgNW02l5nlFG18m7INRYGocFFAIkihs+SAuDxTqoLbcjbFhgiSyNPkJAgMh6EDdqZu+IfV/d3W
eH1L8s+PXdbc7BByS0M47FtRC6aoul51/SSvOcjb6P5hCTZb/3aZgToleO4swCf9zTJrehOFvRgh
rlLFt+o4eVmU2WOPpcpo18aZNnV5rRAliePIlKgOTkFr2aL+ISD4ATb+eh8wiaFUSwFMfBMhg1RJ
YzGGtGQAI4wCg/ld7G4BQNLgepgyy3GLKmiDQuO6QDA31bte2L+/GvJ2lV/uQt00cxX6SIDIfl79
SmjHOBrxOH3X78eCEeBwvlQAHJY1XbbNsJTbJuG/pAuqhDdIh/12KjePJFTDvuyeu3F0twBhM95q
m/1hoX7nE9VXd/jGd7ddXZtSwh1CmZOq2dUyRn7VfVxq2EkGEKSchmVy7PfXBRz913UBNsJkbdTP
xtvcL14awaCiRIqpwILAWO6G16jNcdhSZSM7bW8kxOqHPa0mDfiDdn7/Dqjc/+YWDEqz4OLoLVNl
+/nVTJo8qmvDg/8AaTTAGil2OzE9bFnbwshknMLAw/kd6gnImgFAZdpVdANHijvEQdPHDiVQVLsr
+XoLMq2i+FSxmfSBV2UUp9bijbPvBgWJpDpxop5pli2qNnEz07GPIr8080+SEB+EUTuby15dxH2O
/TP7zfrSn8qfDTzbAjyBOLDP+n3Ebs6IGoWFsQFy5Swe9w3z1xbNA63gFobGHGjsbps9BTebCqJW
Asx5DCy58lKVcGuLGkjiNvxMBRjt8ZBbGFZI3X6LSRR2YT3AmtGeFBKZkBSk7WevrwlC8C5hLzzM
WvbcIK37Az+Uw9st3N+SdYHoQ0313ZaYk+RMGdRO45YmM04D/EnuYIfR6F/aWLWLrsCtXMLheTME
FTPKCZM/EXkc16fqKmuppwnSYUy6faRDi4GX3nAygQ9s6VWOOybeeVhpcTZsJVs4OwPNqJ27Re0Z
aaiY5k45nJZuH8IjQJeRUquHLXTX7+O13+l1FuiTeTKxP7IOri8owTKS+A1EWvLij4SiZgttCTBV
f19jsId4BgUCaENYHfX4XayRuDazj1q9u4UEmcXdA1zq2bd8hkFCCF1tXf0uHr2U/dXDDjKA7AFh
eM3IBJvyXdQFZ/stHTu8VvCMqLAxMDlI3UAp1WDLHKIUIcNwcCM1pRoueG3JBMxIPL3QpF5Mbhut
pMP2gpoxUaWjmIuzOZUSLFPbCtCicW+2wg0KtUEmedUS+W0y7cZaDbJ09FqaJLc0NqSwsb2miOSh
6QWHgoXC3hhW634Y6k9Rezfqw1FOSAw7UpVKOac9ymMrsZD0qSnY9SsPx0ZbrNmJF6hTrnM0vreA
QcMHxCPJEneXi2ejhF5hZdag6Lw/HOnfBRIGFgVGeYvOAfVNFCSFSqQUloGxHZmyN9VgTLQgl5hC
nEM3TUonVtmQhJSiEvRTdGg65aBPlJG6GSYDIt+4eyH6DD8n0viynaKY/M4SI3+zvBsUtwFP79/z
76JiSBS5V3pEJOVHQPEqKOnMRuit7ZYT+XmddSCw+2ZhZ4E/bshgH/1JQkr5XRhkijrdVLRFmfpb
s9dJVWPFEWav7RhyackHYkap4vxZBVPvCB1zUzlvu3wQ1QOF/KDDUW5YbJYKjwpodwbkn9N3VHEK
itBkvoZMhJQjqthCnb2IvYM2+1HPJlcRG9KMm9xgSL2wlYbx3jCmbeElaou/FvIftSX9f1lP32L9
/15Pvx/arPsXNfR/2Z+Tr1X324r69hH/rqgb0gfRlExVpGK+ddRt7Ur/rqgb8ge680jzt2YiRdx6
6v6uqMvSB0vfNMkUA9ZP8QdR9b8r6nxLMmmjtbZS/AYbvpE76978/efeoDcuW9tapYitKfiDQoJH
/uyyZ7FN87Fb6HzXZAYPB8TjcjUhP27uBh2/s+CXjHV+1NV5vzJFEkVHRYtgW5HDqzlUbrLa2L9a
zeu/IrnXt/Q24N/uiDaDLYAiwf8FUTBMcellY4w8K9F8vR9NxxTGR2Mx6KZRpj/ELOrbqOmvq2mm
QaHVMFiDn5+/sYSx7SeJ54+k3k2HloZ4mF/E0oIap3PKrlZ2/dxjP8z1Vq0SJ47Um2QkezWn+VGd
ChSnNfWhieP7RbD2SUfbcqt+FymYUapidmZeiu9rB1UDiG6zhAdKa7WgPHVaGjS6wLCt2MKvRgFy
Z+CSzLL9KgyMnWgK3CKLOfu5lh7kcfqqwRM3J1dR3Mp2qlR/MJq/X3Q6DVTFQARPfZNiyGM+JmOz
gi8VDROukSHsFDH93vZXIejY+y/4bfr0Y8lpraLRVNUAFt9suSYO+2ac2XJh6fZdy7jcojBmHsOo
0Hc0nk/z1/cv+ANJf50ycEUdHW0wEoq5xKZv0uE2ywdkx7iimNRnqxOCLerqxoVRBPr1xCK2KxNx
y9qkn02g11Ndl2MS51d1oSZbve8cy925EJvrVEuOQzbdNsxfRZU3R3NgMgcUJILa2NvZeP/Gpbee
5e2NYx9eJ9hTZy1jlvBatEG7xOb0SGPYt3QdoJsJS7QX++QYRvK+mpQgbQzm0ceaAe5ihlGl0TyJ
Mfn/mxvajJIpidTH5TcrGTZFJY5tHnljVN1jKKbdikh4Ixz6svhWlsQGhglvzjI/yjNqxwOzooPl
541w2w7C/fs386MG//a1EpeYRCaYDO2HeuErT18tcxKpgwafYVM/GLJwJazxySql89LkUC6q49Oc
qETiIbO4dZxY/tB7WWYNsK30Hyt9Og9GeBv2J1Xy+qFp7bHIv4C2fexNDGDPwQ9zRKHzadorVnFX
GfSuG3paMl4nWen3tFkeqb3DGhdK3W4oOcYrLYw7rf02d/olqeIv0mTei0L/UZIraCiK7NlU6D4c
zMtgZN/zsPWnsr+tBvlZKOGwYvJFEC95L5V2SNHf0yyq3AsjzlFM7JpOjKQt5VNNmRF6oPj7YIyP
eqv5fax9NAfd1ajW2FKY/6k75G08te1BRfoB8NLiBQf1z3uwCYdkFXMg/WQpngehQ903XR9lWaOT
T2a7zbF604vC8gcrIb3N839cl3YbVZRIZkX9DfBjDIMCMst1085J1/ZhGMx5R8B3oyRGgFbgAQzY
jmlPWliZ93fW1q72E8bAtSH+pfYBsKyy1d9ce0zWuinVJPaWWcuPXdY7Q2qSXjTokrcMWJbZcCYV
yPeSNgRGd2/oZnUK58/LACdMqEqZJ1eMxa1pdao7RuLqNmPQWq0vRSo7KdzCynyVg8itK/ODKT4k
TwkDha5g4CUTrxIa13axxDTfsB7TqMvcpW8reuKXR4pBfLXs//TISF/88sy0u1CKlOisoYH6bcdL
3LWTTM0w8lRJgWymg8OM6pg6QtLLoGqtGHu9bz8aEr5Qqakt0ODzZRT8xsRXyKu2V6myCPrAuE7b
3knED4rxpQ5byxvmmrH6rLhuVc1vxPx5yUIeNoGelr/BwpM6pdEGihJ9aTLjUkz9vFdMw+97SPti
K/Xlcit4TUkQV/rF6rOZMprsLa1wEFTxUehKqIJIEQ3IuVYZbpMkuxHE5tBMybcWDDvLQ2b8+pY6
MwP/VLGM3s16mnAUQTfJWQ1HspJPWsyM/mjk0P0Y33NVC8m1Z2YvtWzcTTodGhMvdEwjfTeLBoOj
uXI79solj3iWZAwZgK7V+25d3FDV5j1hGyXVsoJv1FxBG4TPCqU9t5G90VpCezVosYuX/2HvTJrb
SJo0/Vfa5p5luS+HuWAlQBAECIoidUkjRDG3yDVy//XzBPurMRVVrerP+jKHOVUZRQK5RHi4+7s4
f5qb1o2pzT59u3ivG6jVHHR7eX/ypPjW5eFej8KTOZCVZM5d2pl7lNRhhaKvbanJsPQrHmJpZSC5
ItiMI4dCHKwSvwgWzch+aVzvsYGPKyZrXBgxB5yW0JTqOdJqDw2VZt949igWdg+iD2NvlRPDAUDg
9ALrW677vc2wDXMiTrlMv2ZuuMoqP15Gev6Qt9mVuHHjZPZtBpRPqoaezLXOv9+M6oz7a5QnyTWp
qmCkIq/6TPuydTsUwrAQJ7m4rsqIDohbx1iqltmVEPEswvcwHenVkK/8u99M2KGS1AG40L18Ln59
0CeQHbBfhyb3oinOVtcdmpp1IL1xhQJh13n21hg4KX7/xb/0OB363Aax1gmY6YBq7lMjjZ8OrWbK
ABDFKRampuurvgvfs7Q6etDONw4WXcOAf5XUuzvbqc9di41QniO+jkHVIdBP8LG/mKW9rtoZH4L6
NGTRm2nOT7+/UvvXKA0TFoAEqrADwVf/lDiG1mj0bBtvLUsCU5CVB1mFYmm4DdYr6KNDB4Vf7lpr
r1pFsd7D/NKwsOy0o3CcR7I1TEx8UvtQd2+83t0JWVzUGesZrEo9J+q50FFaX/thDvW5tcKlGY93
elBe+rK/IxfB5BeZUOY62FHOS1/CzdW4dTmMC2+qMevMg72WWvD2uKIgF/+AT/yazP4nE9iiXgEo
+lw/SVZArYeOt3bs6jJX5UKmnBMmKNWw02zxD7Dwr3uBdeGqWg0Ri4+2669ncZVEfhn0c7BuRvNK
ILv1SmcrkuLSaNm6ceyzSxIyYl/3+7f869Hw169V//5ToqXP0L6adArWcRBiE68ULFYsTr7R9P/0
TfrfPFCoBhR+wFcs/s/phmG0o2waI1hHtAaHpn3RnAdnwmGymDZN5+8SDUtDjPHGeMYnqE9fgqyD
vDhuZhMnttggxIU1jpM1HpOjBokuop2WiHwDb/JrHCM0nprLLLBUFn0ULHSH09dtWC0QlXqTiDy5
dHGsyHiKuixfxJbzMmsSS5lqrJZR4GFwnepY8jTzvVkn85JO5V3qltOyb4wLve+RjNHBpSSiG7gt
hxYRqxm/R5V9juLubo78jddZuzEuBcS64hThaedO9RllC+YyWh8vg8Tbet17hvwIDwouKLC3qSM7
kqDgRa8DfVW4hrnwxYbDlZQxO4VThk+ipP8ZeJyJzoCPbmyA7dr5W5te0QXgyG16OEAbIw5XxtJy
1npsb6so2PS+jbdKYSEK70gdnaG416fah2AjMfxwGm0ZztJdFUm9E/pwm7SiWGfdpC9UVZLYi1j2
jyM9LygGxbfcJs+dsMsOo+KryKanYuQt1FFFCyyazh1bJAt1HIyG9NrH2RvqO611kZYP5DPJnbCD
ahublFIzWEGmcfoFVLtlOiFpF7ho5xF+yHVjo1gJhoc+Dk9TyJHZV1WwmR1VuEp0VcFc3TYYWHZD
cXKHEEP6PN1Y2k01j+Mqd6KrjCZcluwUPap220+CB9Ml75m/1hPxnHR4ENQFLm9uWp7aQNs7M2lC
OGAP1nJrjeAskON0EwpdQLrS94G0TiIrDn413A1m/i0PupWfyEvduTB1Z/MeV8GgfNBC9AjYIERO
eEoHe+VXwWOc8+QqN+QVSD3baCW6H6hKiMv0hTe0WCKI+lQElb2z86scymkbxEh0LP+bqWEuloy8
CImsKLFz2iXjNmhHYDfHvGSl9hBV1cnnY1dD0F07N1p7WbZt4bAs+7iVSw+DGkGg1LHxGku5skee
jHXM2sA9ygBauzY6ZHZ2R885qG80qErrwujwipnz+zbmFAwG71grEijpBJIMZO1OZy6SQr+XgDSF
4e1tI8IZnE2x6DzmWEj+2xDXkxZSSxwTPfwam8m8ynZVFt9Vo3GWYhakvvm3VLOfhBPsw4yUq3fr
Z5o3j+TFd+bkUmhp+14LSGla/zFyyHrGwoKFXGRvkZu8V14abKt82kcDzo++fQ5iA8eeFg6SnZK6
uv2Pwhi/RzHezKl/kxgC5ZJDE6KJMbowPejHLcYKknzDRg8GLoDVV+xu/MpfTwOsNwcGYpEr4djM
XIk8Mkljh/rVbe/ioX5OVfrezeTF2oCNQTlpD2YLbdyxeRBxCNTidC+OYjf1prHIZg2DsjS8C1OG
NGjpm7QepeFX2Mml1xISdx9P6N4HgU290G+9rL4fR3+VRs5bK8P2hort2AstWY6CPFsb+O6hc0dW
7FsqMMe3K51WHuQUD48hq3+q7OpZRhhqJ+AL7RCu2BcLKcWATby70WuJOR/1sTm3d11wcq35kneY
kBjOyXP7aOlqLhMC7tOCdoPt4BBiWA2NQ7OpNrEX4YZvk4Azgbh51B3n2RC8Gy9u90lY7DSnuGjS
e4S/9tR65Z1lMkdE9+5mTPWkLteaywuKauywNBfP8MA6F+WcbLPZudUQCy/L2l5SLmI+3jD2AlUw
pxAe031RLUU6rEDYTrmGo7CfzRYcX4i8/n2bDu9UO/CcE/OpNcPX0CsOlkAfmLzSMeGidfjwdGhP
lpj2PMebOvNfSqOFimJ8gUETbIao1Vdam1ycGve0jq3jzOnRq8Au7Tqo913NAJShqCGOBk9VHt31
3vA1b/EFa9kTfksTMM85MqVDMCfIXu1ZrI05jFYRdPeVNB1Mifp1X9jnaYbr17nCXWQedttxc+9E
+NM1VbQqHFAuG7N+n0DhTsllDMIbN+ZThlEcp5JLmMTtWHqvbjfzupL41tfqetGW4izj7SiwyUe2
mNzQUXGWOSa4E7pOhH75qxQ44Xnp0jUbfM0atqVtsAuB0CnuUDxbkb0YMfHKLjACGUZif3c1a77x
4tBfZK2xlVWwrKv5pizRE5Y4+juqSkpoCbDZvyGk3FRBvq/y6qhXo4YqG5vPAb1m5NTPo1FcZOQW
EH+6F3MKLt1gvweV9iMRkv2UxhxWcmtm5b5zmENjjMm1aIZr1JnMWehu+nF+C0TyBk2MUs4xqQS1
ZpcN6s46/JJMl5I7fHRi1kgVEHrcALeT9ksNLX6h+tpBmj4EsfnaZTw0vxVXp0K7KfUiI8m24Cz6
dEEno16EaMl/n1W5n+FyleUj8PHRMTvwKT7g9J/SqiK0ZuDYJlgP0biOKn8zFvqDyPSnEsF5N4vX
dlg634WZtNizeFvXeM2mkAEdnveVlnNuindq70n1LpPFDGH5I+lOfd6miP1XeqFPcR3jP6G21TDS
pBp6f5llPf8j46vIcZXR413vn+aejVla21KjRnCa506Xz3Pt/hCGx1Mjie5ddrteEObyqr9zbX7k
WDwwYc0Hu+hfkjgOFp5a7kZaXIrA5ZOxYutBPZP2OE5YeXnjN6fAF3jWCE2+TWpUXmK/YERF+OBN
1T+k5eavHZwA9ACxFiIeAJTgUwVll1ZedkUZrPOJBE++lyM1VGGxQASkQX3g7DBHmg3kDvhAC0D0
5uRB1ljZKcGur1D46d5zGnGq6NbwNBYpvf2pWgyGfWxm65TOxTn047OZzBild4m30CZ9/fsFYv1N
cWXyNdD5PfgUdGX+mnenc+qDu6IsrnV3F/flockJajkzdvo5Pcm0ea6a+iRa3O2gGtyazcmM3K2I
yIGpmkiHMnQixfAa6kSeuVVM0foCjr8zY4jNgAhezSvrNG9n6uXFKeuLtKEv51hHWThwVaS9v78j
hXV9KuYplxDP0T12YSx+burVcC6TkHbuep6Cae0W+qW25LF0GomVtI6e0NhmMn6e/Qzp9GiiBYoS
+IHx0+SAyDcGgSXLS2vZRI9pmhlb10reraT5J/bf314m9gHgUB6dx89aAG/gS4KSy0yi6lTPrPSZ
jp4bL3UzfyVsecupUbRz9srvH9DffTFv3NIBKUhoPtNaoYE3SRJg89WSMC+CIrNXdp4+pX22t6H8
RwWunXmhr8yB2Qy//+q/KbwQ9SJtBesHWfy8Y2Yn1dI+bb11PwbEddc5N527mzt6jiOsTs8o/mF5
/6LlJf6Ba9HdUWPWHPejC/JT/CvjtLaFJZlEUBOvi4D/6/voJhGlRrsvfpltLEcVcfwj/HQieHTT
/w9y/8tQg6lCP/73//pOkGub6eFHlJTFXzTfBn3+/xrkvrT/wWCH5PWXP/lTJq7/4XsmsmRCq8U4
ZZf4+6dMHLybnhk0QQV6I3ji2PtTJm7/AUXcJibbMNQAXVn+/wK1DesPD5YnSmcHhSdET+/fgrVV
g/7npiHBn/YI/ECDqacKP/9r5BzMlnQ3lWI1Dw6JC1EjfS77B+2Z5JZuU0vKRTBZt+zsnx7T6T+/
4nfo9ecv/tShCUcHFWKrvji4t9OvaQtVhhkNHLz/8D2m+estYpwD594Gv/+VAZ+OTmK46ha7iWa1
4z9oZrNPreip8k00XvNWo6gfpXapYIe6Xfzgu91uNKZFL4pd5RSHymh3msZhMujTNhvFe0hm38Dm
5mMXWUXV5QWPSRU8kFLrXX8MpI2EZ2Y2gL4tElR7zbTKs+5ekaILTRzMEXkrBO8I7UY/aE91Hz8X
ubMAtt66/bfeWeV0+wq4or4Zfa0g/yAPf2k8uFqoq5xe1S2QpWV/7Mz8oKXm3dDmh57RW0p364Ty
tvS0J/C729HU4Ppbe7N0btLAvtGz/DCE+GHDKFPa1WJAyjnIw4TFTxy0t6mFCS55MCYoh4nkGjr5
knMHj5O6OzqSwWFOeEg9eOk1teUQXWQQreMGj1OirGLJ54w9nKfs+mPtRfMeOHNj+Dcpx2zkpmdd
5gfW/EMGCKFI70qQ4jb9Gk3nmemOlXDXmcQVPMtuBh3mvYS75uKJNcI9zaKbmGCXrjUhNxWcgVY5
haOqK3z/sYOqpDhTKeI9KhU7z9c9mbLIjUU90k66aw17o7QPicswSde8ywtxk5l4gCO93NpZt1Zk
4XHAjta7TC5GvaiO6ry+h7O+6svyoAQC9hA8DrN/6H3KoDDbetOlRvCpUQAVAX6+oXub1pAc8Gox
s/fMil+04rZF1iXtBvHrsC559ZGXnWsAgxQFVBHgiOBohwSRZcazc+1tUKIUgPAlNZRNGNOpJ1XW
yJM7ez9UkO3mDyZTgrqn1PHxo7GiWJfIfXeZXp5COzgoArvSGIkEHXUIEc+Wu22cuuehGiHsMRss
ireBeQsuA//YWnKOlKy2cexuhXD3Ok4uDpIpvRw2duqh3IrWc40xX6jmFOTU2DiCC56Kj3hVTkeA
oI0+7zRooTLIbqIKB060PilKynw6qr+0QwdLmGkLJnirOKojtFCntPZ5ER5mj50FmxTYAsk1PHE9
OyiZdszOMFp5r5ZcWjevoJg3EgpjhouBGcld3dp7CrWbcbx0IQIxRJyWG5+dANc+yetBtKkUyUrL
AYNhNQy46MFihkvZziPQHJ2NKXnpLSpcvbnPu/yb+tW209Ydr1QJArvgUM46Mrz4Uck5hM7m03I2
XbRViixhJA9K7zyg3vrQCsL2y2fv0tjawUO4EKLinOeYHAxttnHCys5nqg87Tym0ldQzEuU68M/q
q4qUfYTtaBbhE1oyNsKG72vAYIMkX3IdXgxRVt28WW2tCg7wtLIKFKhptlQqnDSJ7mppff94txhs
bKA9bJTiqYn1lQ4DoSsRGI3RXrEn67TZlVF2bjT0fwZwV2WtekT5ips5ujBcuafJ6HZaIu9bvd1Z
dMPodwJd6duURowI5c4aIOuiGfDS4qD0JUWTMInzy2BiLViffErHdmXF/X1rYT1dEl6RPoc8tzJL
90k0vHj5pYqYh2ljiKBgsZTVnAxnLXRXY5i+5CY7uwm9L1JqX1skjHOIpBGpvAqfVVu+Sq+4T0x8
1BvrDknem6dDp6yihyr3vmQ5Wpe8PEVa+JWDdVGYLCZAumjwj36EhSgmAoTIOj1YndjWVDmtqyOC
fnFSQkcDZpgJMDq2nOLBjvyXBFrPggeHkG8NYM95gEYlDON3P07PER3rWD9oWAnNDYJvl8K5CAFn
cntfQ6CVRHW9qF5seYwJIQmE9g91jM3yr5rXNqzvlWpKVJi+RtVaycHqEAPaEI0fEvChZxZWbe4L
tkpmdLdxq7ojKcbYwtpkxptdal9dJOF5pB0gBB+UtKLpeDq+2FcGd9PXzHpK5c5I84MQrMC4uzWS
+agn2UHPhmvr0c6EIlzX9oaHcZm97MYZ9EO9yUdsMwesJ7EqVxxeN7KZKIVTXB2ujZrw4pl3QQso
ila/SoajpvwOWJUJs26Tc4QaWmjZjRkyq4DuMuonkIwbO45fipLjB+avK/RlblaXPkBOOvMcqhTT
Uu2sBf4FaPeAv9eD2aTnlLjWpc6d005XRuDmzbav8F7VkKIN/peyYURN8wM998UFkJ14J534Ruf7
ro6Ovm1u51ju4gBbpqC6V0x+RXTlES3CEcJxgD6t2vm9uFSGv8J56xqhy4GSpmr4geNl5DSr8U+R
I3QT3n3GkSrFTYjEcPIQ0hOmEhTEwSmQ5Wsi7DsvyU7jKA9Z6G/gOm8mFNpK669krYrB7LfzbRP+
cGf3jQzgLXCSXTzWW6PIySSMF3pXRYenaYMDt3jVuwwAf9oq2nltOftUWjcqN6lDe1823sPgLXJw
mxiyc2sBLjA/IWKUma99SBs7SP42sHWHr0FHlkP3Z6/0hVOGvDGct2LuN0pbpcVYgM3Jt3go4eXW
u7CsXruUYqKKaetkfvVCSiPghNn3UcoEAhIoxC1rqBer7Lt6D7EW3Zt4UPevYc2SiwOSZRLqf4te
+9/zovqfkHD/X/Sr0kll/+vS49T9aNryPx7g1v6l+lB/9Wf14fxhmgbVKozVP52o/qw+vD8CG+Us
uL3yCFR2U/+3+vD/gIJLk52SXhlYKr7Yn9WH9wfqNccgkf6XqeC/V32oLP/n8oOWge0pjRRmmZhp
fvYHJDuOepFKcKrag8M1LnLPxbZGI61zN01d74zM3zklcFhXrr3GWMh4ujccLN4mey1ltCnMemeJ
6obKaycT5CRoFX64XXiou4d8mm6JQKsBM5I5zpEBI8fwvU3fd/upZEKMPpIqFGvXA3+3u5VRV1ub
FokYmHlcHWLdpkXEBCOPGWgopCxvE1uqH4ffrM3kTZxKBG5SVRouZN3sg7nAvkNuIiH2ppPDgCtP
rsn8L8Yhh8Z4G07YKUNSGBxjMbVMlYr9o9fhi43xTWwGJ3sIT1ky3LeMSmz9w9iRqsfpoxaJU++7
uwJviELiX9xK+IpM33JWtZ8eTSEOaTzfqk5h1wFsnV0YkDIfb03GGbXZEl+QRVacGpqdmdZvS/EO
7Hcz9OUFOfKrZjKBe+rgFYlDjkFdZmL+GTiHIodiayEs0gaGNg7xeOzqnHLBuikiYNyy33dJtf1p
9f5NRfhLF893lKuSq4iKOFBan8WYQ2UbSWhAu5lQ6fIqTU7TmVFwWWdtRstdh3T3Hcy0Jb8SRLha
47cuK+y9mALNtSMM2Og0oOGwbkTA0LW4utHqNxNDZ0z9xonYhYJN+jNYHRNEsSQo6mnVznL1+/v4
zAPEJAq7NQNs2TEwBvisq5jxq8BEp4gUtZTMw3dWfSiOpld8GyP3MPTxYs5oEP/+Sz+3cT9/6ac2
bheMc+KHgmytrR46JnsjM6xhXoLpBo+//yrjc7dVfRd3CE9YxQKkoX/tGbSdlVC6I5gt9JoJiFG+
CoddYGbYO9CNdIBkhZa+19Wza2rX33+3qfoRPwcMvhuuDywaKHguiuNP9+nGFcBJlTNvKtT2M8Oj
BAO3y3WrxxsFtLP5bmc61VVk45LjbLPQ2jt1AOeg+9JIAPQgvW9AikqNoZvmFU+CA+lKojE82x9P
v79W4zMb5ONaMVKl5w9Rg870X5+TW/ZGUKWJtlJsn5Hckf7ENk3N8+z4j/E4M/2puRCU8Hz0bz0Z
PBuT/71ub9smeNTH7B8e3d9fjs9hEOByignBp0eXOLMl4UmEyMYZf2ID9ZV1co3HYllONMj1pFtg
RBIK7z6MGLUh8nephH9RfnC69B1k+fIPz4du169vExIlnU0OAANxvvr3nxqbVjFqGNGFTI9peXf1
U+XUR5GTe1iR87U1v1ADvwNPPJbOZrbdDDMH8h3VcY1UbpIALcJhqZ5L+HiD/XWu7so0e7KtlFa3
OFQmZIlIEQf02X9U6HacM5S07JeOxF1rsMWPIbWwXrX3iOuvceo8GpF39hk271fOtbTWKm2uE+cM
B2cTRFdfc49N963otSdd2kcLqKzt5zNciZ5LnCioy7i+OpZcjZZxZ7bGBjjt2Kmk3MPcVovfsXPF
qbV+EVU8LRIDbKVqgMyti2Eab446HUyNQWyyeXbAeidkI7OVUafPySXgXrPEPWah+3EvZeOcu5IW
HTjg2faiL517HjHriOhNL+QUrrpO3jYFbHjhHmkWLLJOHDs7e1eXPrTgHOrOpBHdjtmiDQj/Ftb4
NLL13HyTA34RkAycyd0ZBedczOsp6yvEkIVbekdPwqaa8iu9EQAuWDGQgsKXYTbvtEAyg0JaTI8N
nV3Ltfl1tq0NaJz5VDIVy8cqsam/+v6IXAt+PjXRcs4cOtbBuY3jqza1z2HszWuexAIZO6OwmhKN
mlQZaZ8fpgahoYWcVLKhpgGQzEztOwPSXmlwYhrZewJKVZje1q6BOgfaQ8OMp1hmn7vcuTWr+j6b
lLEvB2YGzLsy55u2b79VQXYJ5+jgtZVSzi/9boLqMyfVQh+6Fn+H6Jte0X9JbCiesJjGoWfQx5xD
+0mr1dS+4rZpQilxj4hvck569wUwCb/5DPajAgo+rtU3UbuUNZRdJVdroRDoun7IvZfIdvZajkgV
Gq216DqT9zPU99FIfRZ9McOSWUh1fnWFdxx7n3o9P1i1dy/Few5cu5jMBiNdWpKlVp41L95NdXCf
p/yLUMKcBCqFUnR7rGCTrZFZ0I2qMSC/j3NaiXVgLWb8jGOAOwf/w4Wt0SmD31EkRb8ifzwaDi95
yMdD4A27UfPw4Pesc5VhT89nDsP3sWne+MRFWbJfPPlcBeAylRU89kNHdjI9JJV6gyXEqjFyvg0Z
09k8pi3w14ppkLYAp56NMy5IE8Cnlrx3QYhfhceoIoGBXM+9aFZ87caHIJTPfYX9kB1z17ac+Ui1
EHW4KBUGXozeIKb6XjmsrGDv9tlra9UvSEwpfqT2Yx4vkWZka08SAlWsncjkhkhcJzt6zwM4aZ3f
PRiedlJ7rC5AjxPvSC69E0N+HWiocV/xssXxA0/Vt7Bkw9WMNGB5ip2G1ZAWFgd1jZMipVk9wwZh
fNuF2DTG9MNJLUbIUpDGwVH6E7GGXI7Qodd8rsaTqFODLjHjhqGPN+kpiNtn8j5WMlbToLEveEPL
1cdvt2XyxY6wACtTLosQF4t3dAJ3muc/ACFDjGldPCfVpTWhuFq9dT8bLUIYaFTB1DULv/MOs+ie
VUwJc36qePtea2QLKY6zbZ3rWrzrjTionNfEnvTjgX9waDCP2nl5udeJDhqNq6IbuPzhXI7zq5Uz
2ByYfZgYvR1qj2hytr3DmA7XO/pacdUCrB/r6Ys+8/pUSh1W7m4MeWdW7p1qd5OFubKKND9CvZ5m
74E73nWNi9aqR3zW+uWEZOAh8mA4ogpb+elU04mgaY/yyBy+60GHOLi1TLYtLJiBVBrTvZ656/6j
ejGl5R3GlEHeakWaATsWvlHgMXm0bPbjnJMHNxtDckFqAetOki4Ng8OkrNbZhOYFz1X2KFSrpOQD
YjoDmpO8G468BE17V+IjEOvMNuFUtThtUlEcaw3tR4Tbk09fetCgUXk5Z1ASmPs0DW78JLqXQQI9
JzDoDycrmRr3cOWPSc9T0FJoBHWVH4o2vyY2k/286H3mTKuafeGlt3pXP4cVv6NOxlQXawsIsnTS
7dRbtCDNetk1DIsXj4XdPAtV2kcNUnVvxrspz96dnn0gZj66cY/xYNzp+NETxvTgser671Vxlxpg
GllEMk5sogP8va6PXWuf1bMbCbDqTv1ee8w756xedBKaLIauhYd/68fPVTfeto5+a6TtxujVU1Vh
w3ePsAyeo5CNbWUwTNuCycKTdf64QtONrkHEI5pgly30JL+GMzOOQk5GszzYWvWsaYO5Nnt2k3nw
4xC3HQsZ/gD6PbTWWw2pLXRpJXsABCjD7bWXO5dedk+llC1lH1tzmrtV5wb3TVDfKrJirCWbUp3H
LYQBPYqvhWWco3xe9Iinl+pGm6Q+BaJlIHyuPXaIAOZRDZfyH2lav48pluxfUhgR0jcuioWHM/nz
3L16Y3Krjm6VbkWQFRmJnOABwjhPDvo0N8+smKP6/RprYcfHnrzHfGGoHkbXuKUyI69wLxzpP4wG
LXkhnwcYUOAIDQ1Z9ed1yTXXDgtUBOOpTvGAZB5PxEKtdMURlUdVq05q6WU26EKckhOVtfEQkQnn
UJQWQ8000o5EcOZCMDRZyo2OFefatwUT5WTWYMlqMzSUDqxXKdGcGi7BdJLK/GZHvB9KfPAR7eIA
fah+8hY2wh6KxNXRgrU5cHRosRJeGc+DYKv1lbiq7DxNtR/Z7N2aAUuU3/4I/cGSzAKn0Nl9MQqO
d5XW5z0LCuXBOsnjbFlJm8F7w0E4DQ75c7xLeAhKXRVUHJO+t7Qxr1ANgcaLr73VPZeDdk6js8Dc
hCdAFuK5PIFYpY9+zMVZuX2cs35V3FkefQhgvfeP80iriNOa/zgm4Hu6/h74w1YUxWFKOG2UjYI2
muew2pRG9EyaitTHYNGoUzeueC0ab0RZXw9p9K3eapA61SYZp+zdc61jGzGquhlmZnTDOHJ61no2
qdtssu9z4f2QckgWH3lumXOh+dhAJIN8WBt5sPSZkkPNg0lJyqHXuO25N5t3fQizNYYwuwoirDeX
y7qbljrMs0WeJO8iCH+MI5OyBv8JuQHQprX1RfoONYbIWxCTpqBA++Njt8o6kv54E+rmWWRkCI3u
irVJ16IetmVjtdD7oqsYkqsQ9nYcgy177jUMSMl0k63M6ANGSVfnOYrLbZEzM1fIAOlDOMHgg8vY
2869kRinxONgo9ON4QrjBj6WrNFyIUJTwxQgkrlxXm+c9GwOpI/puK6rQa7intmtPSI+VP1M1Imd
h8j374bGy9aF3715gDArryhgj8Jl3CZJ+u5UrVw109CQH+Dc2GivuQxZ48nBzqgoLD83l23hPJtG
h6MGGawItfWco/sJ4psmb57jJL22OsTc5miOSO1CnWFYorRoH2DoGwHbRbnGhONQVhsrdM5OIwgy
JUlOUgdrA1fqXQwnEW94RoWlLPdgKqGMRS2PNsAWwzX2rgz8jRuFt+ZoWrj2VnAp2bGJYTi3rmYs
3XK2t3NFv9ugPdIS1YqeLZ4YtI3SZm8MPItSLbmkz9H/IbCsS5w0nJnOtus1y7RNb+3cOpcTgkQM
qZDGJthQdi4p1xiWS80B5u9T1oo52yvDlKzOULfWTS2PvsiZWt8XD1pJF1masE5tx704jfMKdQ8u
mJEziS4Uj33k0Z/poZmnYbgXbjGsfL1nzqno+fmIW8xYAyebrZ3hOBzHW0NDum00m0hPGRqJmfUK
oeqLDvy+G/oJWjiiqwONrTsxBNdJBgwlG8LXQHLaGXEH513mp75BEtOR2VqCUfP8y0zKYABzMRza
xjSEW/34Mf1Q5sQ228mcMUXEG9RgXwnJnkt68YVM8zFzjbNVs4DBstGIYt2bNA9Nj1wkBCNFVcEW
HrO9V9bNCqK2XFW9/To6Dik06C0oPB7vmM/AxOaM7UPgPXddRBQMJpYjq0OIznUTGXCGXf+HU4Ja
53GHRxok5CEVV1W+1SSPC7fiRK7nDDGTT1ZoUdC2TU0+Ht5XffP8Ub3RgzqzkI/8AGIrESQcwxcK
lDupE5xE3r8PjvgIZXg0L4wueM6g3quvgBCMODC91qmzyxoykTY62HP7LMn7+97fo9J9/qDgqtNA
rZjaSr62+o3npFeV2mqmuRWi3Puq0JTDvSouVLtiyqObZiCaz6zNWYWBrojfR5m99xp3oU7AIYLS
ainshUkrAHpA7VqRXr0xe7Lsei3G3l3FN9U5L6H71vWby1whKz4nZf490ZjamOqbKa0Wsqm2LR3a
vpppHONYjAGP35tfkjn8rkN0L0yGM47FPgrgHEqacIVOSBy+dZV5MlwgU8ldh1iGtPWNnnirprF2
hZdh5KPRnFPES4xPKWVkvp31iXZBH2AbrRNoE07anAkhwf9h78x240a2dP0ufU+DweAInO6LTOak
TCk1WrJuCMuyOc8zn/58oTqFsuXaJWz0VeM0sLGrXFVSMslgxFr/+geP6lqpM/uYNqdV1R3kwLpF
IqOh+63hNUeAjjY+/UM/MtfOHsCE2Rznx7jCbFDvKySzDicITzrI7/IiPPXF8LUX9t4S25agGQ7W
g5EOd4MpHsEV7qcouJDyNLL94gYLXX9KNPRh+ms0gLg1+HkZI4WqOXM+4y3aV9W3omLp41n7FKba
vTtIbIsAS5le4q4wltdNALl14B1Iw/zaaZyLsJp8MdJ+9Rx4cxW9xCHnZNrEPxIYEAx/p71T93dV
r+/f1qAe8FmFaJ5mO30J5wBrITS8WUuNYVTBTTCIQ+N9j+fwAzHdb3J/MECEjiRLoK03Tcd5x1qS
6OTsYsJevRqTjd7rxAI62r0CAGo8qYIOw1+LxNxy7cTNfozRxiwxKs5kosfR8ET/AMh6Qzx/QSXR
8zmmjsUk/nvMMt7hWNNctD1QCseOM5yTUhBm13UQRIdmq0XWZp+EOpp77ey5NQ6RFfarVJ4ADzmv
nABnWC5c+6XB7Wm0Q99IWbAu+1sp2AnqjUZTZlLqJ2a0s1r9dmzJtVnY6PPWeUzH9FZ1amj7TvjJ
n0n1wcYyX88k4fb1Vm92dnIWNprVlORvpvBdBr0EC54CghLSYj96djPN52wS7IiqKh4TxFxB4eOk
902L56saGZjuJQe8GBG0wznQQgR7aGXu27BhdwvI99GP/Rz6vcU4sZ6sCyaCD0aVg8JgJuaR1omR
ttOXNIM2Y2dMm/F277F5DDRsgtX1EN4gs/ilD2u21dgfR9u3bPoEK7pIe+0YtarIBTkoXUCh0XSO
Sf6UmqxcjlIOPNTOw9TiTAxDmxYvFdYBCeZBFmA/zBIE4TtjDFQGpRZjaPDMxMTinVabOLRBWHdo
prboLqBYJz2nRzBuw8q7bLv03PCK6rmnrzoTMmlXcgDwhS5gO9+FFlFoNkbPJu9V7Xk7bza/e3q1
r83qUDXz5QApM6mv5ATZ2yAC3p6wuYIBYE8mzt7hCVMjYkgxPNKMi39ekL9NIGwC4wyiZJioWQiC
jV9h1bLCoruNmQOTzIKPdZZXlEL2AePx0IJqV1GmqW35nz+UCeF7NJePdZQNLzNHXkv5DmA2ell0
8KQ1v1AlRhnM6APyTXxlRHRmb4BzNlPvWf3KpYNez1xCN+EjA2RHU9ODDCpscq5ZRTllJQaKVxrN
8RyQ8a7OFGvsnlRD3ifDY81vQRoCRKcgihEgQb0FuTFcCvtllukLqri1QjibybvPneZpKNzDHA9+
GrVPHmdniiidaWN+Aj/DxY5W3YsIs8KHbJT1U7+YNwqpmVx1jAFEhRW9pIJnpOpmVA/aq0OtDIan
gU7YbkCIrHaTwmZUkJa22Feqw1PfUWMKt1BUK6C29+onk9Qh0DEwFo4Oos/WmCw+FRToToCLDb78
81Q/zbVzUJpV3q/7siiflLBLre1cujcEUNVp/GLE9VOn6TcDvzMrIY/Nzv3IcM5cLmwD6RLYL+xn
jwPNvVc//rZnhE29C2J6N3xvOUKMYi2r8Mdby80pvJociHepqotCpDi7MKoIHt40CYVmGFAX67pA
St2Fa6WhxXnQ7zX9nqOPCVzmnVFx5LtK6odQp3TTOkpYr6VHi1MqHH2mUZxt7VGzu9PghTdBUV4Y
HY8wTprP2UyPPGStD+D90jDJmwdKt1D7rhARyTdV0GVYVk/OQK9rA9iVYKpFlheEOMzArXxRzx0i
v3xJvPYxoiD5Y5f/t2gI/x2Cwf/U1Ky39/xfsxAuy6Jrv2No3v1MQnj7oT9JCMYnqLeCpcFcV1ec
5r8o0MYnJqUGDnQ4KRGz+XNSlv3JxWbL0TH+xVeAXKe/SAj2JxuTAxWS5bzRGux/i4Twm7wIfwLI
2QZMCIwKsFB5t122dhZVS4FbxhAQnBGlfj3VkFLjnRbRG1Yd/pM4x5EtVS+6H/SfO6Gt1fgA8RAw
zrqozkWwKjOxJewFbT5Vyfxoeh7FcHvOy/HKhCzXZtURlOVYKfYeI3nLeFkytNBOeyiT8nJAr6Bl
9ZXKrNHYNxyz2Zjkp8TuuCpmd5Ns3WJ+BfDYtYkEmpwe59a6yJphu3SK1vqlc+FBue0hNppDtBSn
IMAJXY8u2oW2FFhir5Q3mC2mVr3SJ+vSyMfrKDQ2OPMTXQ5AH94qHmIFslg5lxEm6itjDp8qbY2V
k5/wX2mkw1vDcUYjrQhJnY1nc3hEsSRKD7TGhJy8XKkQBJmcZxPbT/wgImO5aOvyQMgBe/QxMi/t
ovXxw1xbGS4eWnQQI8P6+qiKDotAmEGUG8mRMAzlMV1ecy31KwD9Bm/yBSdyvII2Qmfq245XU6vo
ftpjPOrHogeGK7IbwpvuvEm7Hw3vIXKhCy7LKjadc8ztJHVvr6XyMsUjDN3mTdcgGVEA4eidTOeH
i5+lIrnZNfkEWfps5RTKBvGn0niiN+EeZkj1iGFNu7M2ebcNFF3cKrduDru3yG/mcrpShql2C+5A
aGNLRWAP8S1zEajNefxF0ywYJu1nJ9LuzZp4v3yGrDv+MVT9313qA5mGsJiu/+tdatt8L75F2uXX
pouR4Pfff92s+Nk/Nyv9k/LORslk4u9Dxhe11Z+MKQGZynWxlnZMug88Bf9iTJnQonSdroTBuonH
PKXRn4wp85NSWNAWYI2OZMOU/9ZmpTgDP3cahJxhfOl5KvEAl7b34iPP6jKtzyjPjXhaPTt7CDMr
A9rFMD2Xc7TxiEIvh/mDBkdd/m+firuLAxkMg0XbVOyTn+b0aUVknqa5hW97j/2MhditKOqVmaK8
TZ8jgjL7rQiztSweKuJX7AYg6vUyySt8cDey3gQx5iNRyqv4vc0fGC95zLOHr2ZAQbyqnf3c3lP9
MUh+qCcmO813N/pik3Hx0xP/G37Rb12aunc8Wgwz1F/19xmBjdTnaPScwi/YRorqafaADlyBT+1J
xccFQof3FV67oAPV6OKf+7m1GfSCi6IbYdjm17hiVN4XBzE5PlZbDTvZgQG1YVabKL+I0oKYIIqT
FyP5asXxRqbToXasYyZjgEuS47FtjtjgrezrHGGUGNymL0mJ+Dp4LN0O/Zq5kegE/vlbv6dYvH1p
vFaVvkgiW3vXmsZtZoV5bRd+T70bx2D8HrzlEI2880PRP3PybbXQ2v7zp/6WCsDHcod1iEJEYaoo
wF9XTGRNMSlVsvCtGTQtxh5TRyG7N4Py4E3NJuzirdZf5Lmz7+pki9bl4NVioxl4E3iaXyFndr3X
sb8v+nhvqrSJNZyfAowPXhOCZ1DNlVd95Ff/d+ucq+btVnHgBqXHr1fdADkufK/C1xBdIyToROkH
Gck4wWqyf7Clr8CRBye6wbU3L/KVHZg00Y+yfIKKDUj+daASEPZdPOA0sW96lIntQxdCWMBwhS4A
e2l8IzlKyXdH2dI29468j7EL1armKJvggxX/m4r07SkA+GPSxv+Rj/jr9xm6aCJMTeA+HBvb0G62
c935YUH3Pi8rZRaGohsXgJQoHfsQJ8OpN/1We52KR1FP687YNpa+X6qJfL1x/88rRPzNTkao+V/X
9m5hjvgKIp9eWJjG/QIH3cNCfNGxic5dOBXRJm8uOzALHb7cB5/8m+ZNrc2/PtlRV/bTbtbyL7ED
4ClLngFGn36zMI8DKiEHwSVKmHsj85E4L4keyPY/+HS1ht7t4L98urq6nz5dT8DIcHEo8AfDir/1
VnV+bRR3eiNxhfqaDqQ3J+aqAapw6niTi49sCn9TfL8tCgxMTWWaqwJaf72Arm3hQVHw+rIDTKGp
09wBh4V6ZUPfTklnLtGaNN2qQDJXBbBtNIPUZu6Q84yEyc9QygxnwdvB9fnI1n0ZPxkxYxwNyWCH
1w0Ri+NHQR2/sdf+uGqThB9of9icvXtoQ695umYNhZ9ktKSJt62TcneJfZ1fKJ1YB5iWGwy1531O
4MjSPjups5qD8UJjP/ngEao79P4RIjWH34nromub6rj86RH2A8N0d+4KP67l1uYu9ONDMaycBvkz
kPbUbrPkSSs6H09DPzgHU/TRi62glPdX4MG9xPKM9GGsfn+9AjIsijGcCxYRb2yQ2rsBskscNFfR
EB2q5YQi/rqJ0jvPKi+LAJFgdLE0mrJKBHJi6pI3W9zpvn1wX/5uaWOaY3DAusKGaPjrVdVakVaj
zArMg1oEeuOh6aKDUTVbqKSXdlNvK1EesaVZBbxwGIHcmIn9kRPs373cP12D8e7OhMPYNmAEFEik
NVZmtDK4K2maPrZhsR/m/oykaZ3nxD2k91oxfLSrGY462d49GiokJL+cIwZGI+8WR1A7c+gN0F9g
Q4GyNptmRpEI1QLymjbJox0JLLZwnjKJSJ8ZHqZMjRR1dZKneu52fS4vPSf7Eo8C46q7eMLTSLUq
hkLBhlV5E2Js34dM3ymebO970OMP4HQ7g0hUiQZU/SsrAfdFcNTNjCkXcSqSYYcbEcEIJlmW1krg
8oRN84QI00rDQyU0mNL5vofK61DmrRsz93Wn3vRDuhfkMQ0OxvmjEk65hwJfpcaVF+YSXQM5HUrH
9KfM2KrPAv/3UeT4ddiAyhJE2Of7agj2RGtt44odh6wnlYOihxAQWoY5grmrnqPtw5DPhX9HqMEo
mM2IdRVre0FoZY7YsBamr+vdbmh3nk7NhQ+t59W3sW0ygIOi6hhHK4aj4Kb+rH0fTILvBXIlkWP2
q69McRAuhs0zoJclmRR0uyg6ie5RT18rO9vnY4K8Ca8efj243SEcddIFIR+5kJ5AEQMymEmjnDoJ
MwHbqYXnYjwLvcHfq9zk2olOWIyMPLj5Q0Rec1hgcfw4T5dN9EyeK7IhsU3mfO8YDz1UKd1z/CB5
roVgDSzbmKhBQnrhYDIorokTZnoRzri2wMfUIo5t2BfJVGxaPT+GS+i7EZkG7nBAErdzOcohHqzm
Of8SjJfg1BrTpWlw1l7yOI8HEdZXaclAaizWHnt0UDCgYqTgcbTb3DFj7lfKHh8xMyU7y8quCbU2
GTvyAKyYUZeB35MB90xNlcnGKtY1H4eFMVOMfXxwPsMGWUVGeZli/zaW7b2ANDgZhPOm0/GyKq1T
wDCiFy1j/2U96dVFQCWyZI5fztw7+2kiX6RfbMwsmrX8Zt32mbOJoifRx3zp2yBGP4ptXSDrdaHD
MjMoJpNpZ4mQOLvhIu/FNiTvdaAUpJfeuO6VaHAFnlneghRAZw8hhPHR1mHgUuEX3GjTti6vvfTa
tu9dowbXvfNC6RskguQFRyEk6Jb5Sz74cdKtSL0twf01pvfM+tVhCHMDn6rrAmBhrFpu3H1d53CD
uIfU2BHDZ4FfmGtE+7AmuMNbaz1IysTo375txifLMdZkIGzIgoLygbShoWfIglVB6nHUJv7kGWvT
GDddUW0kVWIXJRsLInEHUJE48Azhmg1ygdX0VM83BKx5Wo8/Krw05UZlGRst+uroxXrCgrmS7tpx
H1Cebt2O2Kkp2C7luNKHrw2+tTZTznVZGRuzcdedpOIwebAwSprsK/3veohHvCwow2uEI/O1lcF5
yAGBeR8QF/IWxhXmhmBDNc/HaDGvrDHhAY6Fd7LRE6BiD2h94s47vtebmzSS24AgVUFAN572KxNt
Za0d2vS1qTHH5gcyI1oL97WyIOQsr5TLM3cVXQvitmfWg5+Jh042qxLObY1KmSHvSmJqNzWO35Ni
3odnvTPf7nWw6waIMAkhTx21QFUSQPVNaPwK6stIyJ1FueCR2DJwYZM9XjCsJXqNP6flbkoS32pL
Zpn91huSTeIyIB4cP7a5f9MF0yflWbm2JM6mvfB1MlDkjI+9gX4YATl0kIEdTesWIDvUlN3XTG8v
pCt3xMlvKO2YWGOPjclOTBbbbPXEcwIPYpbVLc06wxy7dImWow6dYzxqiVh1xbjGGwtmMF61LdHS
eQr7AvDbvYxK51B4OqmMyif4auh1H2ppG7Y00bex+dkK7hwDhI64wcDCeZfBTzTpvhNIiBeomMv8
UDbew2I461G+eJYfYkMc5+4eT7pTmezAF7Umvp4WbWtNqCkmiM1jvit7rH5h9vS8NW5TXsYO8d7T
yO9i8tVDLoGWNYv9tBikBBcHsxJ+BarqxiiYSD/lhtooXk3I1+NMsoup76262phLjEU1HG6aVK/O
doovmWT6PsskRLZm35PBqgKeI7ylA9ZI767r6SEMHrfkp4wV335Tw8FqEb3Yy8McRmtb5lDQS3/o
XKwwI1xNW/Jq7nVjN8T5djZ64nvgDMXVpm3iXY2Kv8+sbUlwNq3J2ktvmI1wIAWYMu66WvqFJh7z
tt7gar0LtGAfFtreKLGwiBts1NxDkxgXRhDsBdZeZPEkg7GtjFPNVtRqHNCAlDAY7irk5y2L2IaI
DC0OT+jrCt6DzAgIJaXVzcQx0oNDLI9Wg/MUx6SXyqNmBfuBmJQGbWvLMAzrrp3auRYGRe2sb9Ux
DPh0kQ3SN7VH7AE3kgNNncrQE46igKLETU9T6+h6RI6W4jgAsxSBhZOZeWhEuq9jXAacZqcJLkq5
qunIlBfCYOMOC8x6w1vn5wYXTmUhqAjUPwvV/JUTQ+fK1R5ZutJPWfcmxrrcBmpPfNvsw9uP9+FB
1+Wp5aMSQ2zVQVToxtHu9W0zk+LAgYN7zlFnl2AMtnZ/GHTftbtR1RJFFM7z6Mp9t9jV9WMum/Wo
TqlquRtcbW8yRxsM7S0QfiQTo9ZOHWEyRSZO9XNXafs5Fyjh2eFls5u6ZkPa3RqDn7Xe6VuVildh
Nm4PHIHYl7veJQDNtqwstMM6AUreGTOscz84577TzoqGGcbIASiIKLTCId6NfoTzFHPRk4Ksy55Y
4IqbbqY3c0J3PcIdTwnyHeVR/TnG7mAEth5N794Q0Sn2Dlad7ZOZ0XkD/dxAph4R1Ed4H5rHNa/V
BcYHCfYE1gyobk3PKVlTQjNRfuNLppMwMr0q59S6gGQX7l3ChZpIHmUiTsHQQYED9uGaVJEk3BqT
EtRR2fzYDRhakdZetCT8LigaMc8uP5uZ6duahegjvxEexDMLxzTR7lzR7WzWbbQwL/CqjWKtDi3s
X7fEWpK06k5eNgGzRkf5BYRbA+W0WhJof9aR12ycOdiTgoinB3FHIOrKZAREdU1jdxrM4S5sxCMg
Bvw2zcFMr2goC5crE3Sipj7Vg+C+JhRYFX4gFhljZInBGrsox3BJDoA6gG0QLjJX0Ehyz+tHI2Ev
SLDazIbvMZWvSPqL2lx2Aqj0IKt4jwspZuYyG3bgZ5fdmGApkY+On1noXsKnADuaFRjX0XWbW3sQ
l0XIh2/NpbyI9eCHrKhBNf2RbvCAugHXe4iBXnB2k+w7/fext/VvHcYORjhtE2DElNziNp6ehd3e
tul0x9DWN3KMNZbJfNJKvPCjc7Lo5Afo3wpteR6j5tY0seJxIIawHRgKKcvHU1nNd8RIcPxSl3Nk
rMPcwbMQPxaYFOYJJPCbDNBt2Lb7uWvKI6fdqXIkyorpeebDcRQdnmtd3AXcy8mp/bn/gR/OtdMG
V8SZOe7ybCT6I+lVV0Nc3ep1/RBieetW8lRimeMkLwmJAksw30lyoGOHYGLMUMiEZ1+LzM9mo61l
nt5AIvms6zxJp38ijvrObiCSjkX6Zda/mNWIN0vMBF3Df7dFOV9atBu8n9FIHNpwh4p9w31l5Kbc
Hek+Gn1rW+nNkrJcBdqUhE6KBdXhbtPlDu7vYls38XNGwYU/Ak9HuOJklfGhYpl6wcx4rOHwD5fH
STePswvma7OOpTzmmn7pxpK5tn5Za/Bbg4lavlupL1cmkmY2OHtDsykH+zDwxvaq9iO5wFROIywW
j0sC0MGd2Ff5diNcvCmf/Nl+cLiR9UXL8NwRw8rDrIE81DDdivrZxGI3g+wTyeYYJNlu32f5jd3l
X6ZGPxD3usTFXrSAdBjmN/Pa1DofK8KYZHOz+zHAHBwnDcgs9gnvBqfiFnHUMFqM4JVZMWYveLGw
hQQzHM+2aDmyef3Jl3Ujf5gMwGBuba5ivw5qA0QbtFOfZOOgaNAbqk0qWr6VKgeEDFxBxn0Vbrun
nnC9RSKpLJuNRFqptu6c3OeIVyYyjm4Oqxgep2IWDim4Gm2F6qDUIaSK5xk91FuTxl8NdpYUjhBf
HrsjZqeco41mXC55v+uxBlfHIcnr7FvtTrIDEW+6g5h6mYoAwgFFIb4Lg4CKlDY7K9DXxlBtQFK3
pJzEctlWuneeSu/gUOO3Gl0WxzM+qYyar0rDupKEiNkUra5JulDX7lK72EZMeq2W/arK90jjtwXy
pEBH59ca/sWADcfYV5tsoTS29G0I5u/KcMvZCnMq3WvL1VjC4KB/4wQNMQRp8m5HCPkJ6gVGETxo
azM6/JEfbuhOmYmfVIu/lHSdtHlxLP1s0rdVpd0binU63cDR20dOcI+y/CabmeqUebfX3Fu7ti5U
rLVZdrti4G/qIj8YDr5QHuYNPuoCFllwspFAm3C5qgd1SRYLyiE+zeQEIXfjS57YsMJBfTkbJgP/
EslfaeP7ih0fEm8GNLGUcDIjDiC65MXhLpmINONt3QIQYo8SB4Sq8WgVIKHz8ldoteCXbGLSYFSH
abGaVEtfVlB71V7XBHvP/OO/CWN7hWHawXAJdzGIzHDkpZZqiO08Io6bjao9wg6gGoRADWdCDhJB
k1CG7U7dZZGK41zQwfbdbs6PZuX6JgnpxEqd00yi/eTotrFJzDWI3RBDwwOklmNDroTSe46WvKwt
sEzoXZ1nXBUhLP0XVhgl0iaEZqPb8hLWPTgolQLvijQkhsLuQc48JYXp8IvsQBw5Dnvd9XndnUS7
ntPsJrHmZ7WKBDmAkWMdLMvw1RU5JDJOEWdxjeIwWnU/KpekVR13AvOgzLCiFoKxuA8W6Xt5sEnT
c8cUWd3CmPZOvU2kCK57KvBSw/i3aHYRwJGm6WqhrTpAH3Wc6Ni1qzcwt3gban2rqlbHC2n2wXN5
wQVWCCpbWr15aAsuZijLVgqxld/xVsmCewz0eFlwVaGuNiOUwryITRntCiSJ+WAdZjE/q3/G67Eh
5OaCpJ8b6VwnccMOZdHFWRsv72nLuDI+SV2hug8tZEE9MC7UWqJt5/jwNh3fxrSrzwXOtZjuHHuc
SygEO8yI3pDJf2sq/v+lhYgHOvnhVHzXf339jvil+v7zVFz96J9DcfEJGSpjZ9I9VOCNDfD711Dc
xT7EINABIg/jRcg9f5oY2tiIKOKOhcTbcmwBiN1yZET/+R/C+gQ/Hb6NNPkvcBpx/52h+Nv4+VfI
FRiWIRdmiZhT4EnwK+6cLuNg63GAxAOy39DVlwS/cHRCXp2K4lrXqR+I/IjWms5ib15QpkU4XeTO
2jHkGTMIbW/JzIRB/zwnJpoPSM+2iLJN18CclDNe9BiW+UqTmjT5wQt70rGYP3YoGWo2YUiwjIxT
z2V+WaUXVf05WtwK4oh1Hiq2Uqgkl5OC6aoYx6w6O5u1foS2+dpkJB3PaEnNvAXZpd3oI+vqpyd6
/cdd+Nln0Xyb8L67O56N6J/oRFdnWPBu3rNIMWRkoHe+1uvdBpkymAnaDKBoh3joddDD41fqKSnE
S9rKDRFWBUcNVUthgM55VfwIuoREIehu3QUX98m6eVOfx9B486+2Ech1zHfFp348tkm+m7Fv3+Vj
vB2zJFmHbvXoFuCeXmGeoWgfFI3TwCQrd0r078QXaTGar/GpyBTwYRSnRmLSLh1wldi+E4O8iSqe
SCxp7jsLlgG5YAllMf4lYAHGzZBy9gQSe3ybQXMyqyipgbLkWzjOl7EenYfobEmInUnjQpCIdT+H
5Gi2fcl5SUn6ZvtsdNaF0wCDJwaXrJEh5REU/JZiAeyQjUzHJmbOETa6k2leAXfeBJa1SnTzS7ng
CFkp5fJQfmkzDKoG74Tn1LXSFmtVTxgIpmddeXqjnr4pV0hFU34EClORfQ2nLLpVpK0kwuU+ru/a
YbzprfY0LPCx3YnnI0qIEanjPcYe9XsLGoiRHKxeB+7xMqPWnwclTERbNDzmOj15UCFYeVO4yVVQ
NiUsNUidsh12IjSpJFpK7bjQnuOo27+xcvUh/NHb8SuDvr5sgTHh9Pvw7LHc0eyHvCNJZBH5g1oo
SgTSCXNjRTmoupIn6oOxFqOxt5P0Qasr1KQNFx4iBsxNXcLRxUvBiZBeJg26WYScfXFFWAVE2tnB
OlxnkhGL+NvbZ8JueS0rbCYzNGQWJuf4MaSaXa6FNSC8pFRdQcC7m+fgJYgkeLidnFD3o06cUq7R
jLYW7FeQbGxJYBnYnXVDXPAAs3XvFKySqZbhysWud1su4rMNYQ2zm4GIhxIMjQiPtTaV4Soth5jQ
a7Kr7SpnlT4LNTOxitpTeRTawWlYUNht7fNOB7KwmuuoNjntajivjs3OMuXaFVG3e8MooQW7hfAb
aWJWMDfBtiAVk8EszvBDgZVFlq4nScyWyaAKe+11yNuE/WexafICBbVRp0AuYCNdCWjYpletncbb
DghTw81kQHbKINs46o17LsIFmUY+nAdXv8GG2Z80PPoz4qFrjXc8+mGn9a3WpFgNaE/RiOS+YCjh
cItA8kwXV3vM8rJDolxfMwbvklYnsKG4LIXKSywE1YMzH62QdJeyHdZFNA+XIex8y7qqMHT0m7Tq
fTs7Z3k+oQ3XsfifHuMS4yZzUFoRPMpEz2zZ9jQg8Sj8EYTyq1lHZ3tSDj4DLGroyuta8xCEfsvQ
r4MAp7jK5NH3xEo+K2uP2iu29mD3/iLco9A1jAjDH5qLGhiBRuyjGDubLmB2kyGwZFqZEiqSH1qS
A8YovbKK7ohUE6Moq3+KyWgbZTRT/8T7ilDhZRhuVbKlBITCJ6Xqd9wPAnCWYxXVD7OIfkDadHsD
WGBGdTOjsVgFJrkOpCpO62q2tHWbf3XTgl+VO1gNgPeHD24z6EcrEDf23BBKl0uyPkoAegvv0Kgh
8GmpZqK9g+M0cpuVVpMXQG027UVlUzAmfY62SHWDtqx92XYEzpAZdRXVNEpsux42SAOYmfVaDx05
cqG7y3AJWCUuK4bAAmZGXeArifg2E2RQm+ztLhZ0jGEb8PpxKw1mVkOLOsYswPfmVy+1Dx62FFME
RQhd9EvExazQJpFoswkmtmNVSSZiYrWSA8SNYKeqlToqWlhVlsMgpAg5NORCLm3WsHWL+G6RwXdF
HKcTx6ukfoqwOsQ/B9uJDNpJ0ZAu6d5omZhWIkXbF4sW/71lNWUo47UOVz1W56aes4YQBA33Da+A
dAMaqSyfxrUzdPctzB4Wi8GuSD2Kq8wZb4VsbenRB3Nm8/dZNzUPtucWiQmcrtY7sUNXTUNpmVnn
p+WrYZdXGe0XXoY4b87nOZf3Qvb7OEIGGELSyxaEOQVisgRziBd16NT1sMeE5a6uHioIBC0upiVB
hwndcJuM6yXCIZfB52R/0UBnY+JPdPanyDJxXb3WC3FfBvLcWt+RTV7Gpn4fcjBZOrMaaejnXNdf
zUC7kq7x0YhfMYbeFxPMuJSfsisIpX034hdTj/Qg4mtTy6yScti29j1h7v6oB1ga2GtHztskabdG
6/h15Wwc0pqg5cPm4vVwPRoqNfQCPWBC/8+Fzlsd89uluaYNagu5Bzb3r1WgPSVNmJFYyuC9WyvH
WLcft9b41NfXafPqLtm6awu/g8s3W3KTeiMXjWBUxltcL7u6IVRxOsvcuMolkzA7+5I3A1lS5iZJ
piP/M7LqEob4Jkj0PSFPQ7cfyGIxoSVnkX6eqBKbGkWDTklnjusUegoe067R7lo5n7BluG7i6hAl
8gI7N8IPWyJ1kq2IkCkyS4VtXiM1nLNk60wjei8T3bx+W5NfZ7lXNLs6k8vu2PJuOP28a7dlYN80
APHFkt1GjrurI33navFmpIIrlE6VoYs5a699O3x0o3+nWJBIoOPaBCMUor/7bg1kQ+AhUCQJqU7s
jG58WTftPO6ZrfarsoDvWPfxNgfrgnA+fGl1i0H5FG+EYjoEInrqeugFSf5s6jPESA6S4ptT9Z0f
5IwORb0wNMKiITcfp87AMSLKSuZdw9ouOJIXITHvHG5gceQ+EUjsNfDNyza9rAPKxzdJNHT3l5Lk
r2SIazWkwB7Gwx0wJcEY/TiXOODAQAnVS8H+oZlfZfvZzMUXLcEsJLaQfVerZQyenLL6PuoDWhg5
P9WOCsjCpVwLrMtxjLTtwASd7btk/Fn1J509NcuCbarMPTIyR1amgQMrUV5XxdiQ3Mmy2aCs+WAf
euOz/LbqPRNlBUZjuvPeQTExO+wSREh1P1inlqFumsrD1Cw7ZShQg19rXo/K6KqQeIbGF1GU7zrL
9IuQum9qrnL4Q0Nu72VAL2Nk61Z0H1Fi1HL49QolNngmrC1aQIjT795LA+hKWMRu+Ep2leccCpUs
fqQ6fmicI4ZRIDvKgsdax1MohWiJ71c0M6lMA1Rk6TK9ZuO8mqdomw0ZR4VxklX59X/xge+EWnfz
B7R5j3f7X+MDO1jzX1+5l3/8rsPrf/6H+oG/UAH0OR6wAMZu7AI/63rEJ1dpAWFb2woUkBwjf6IC
xifixTnWXRiIlqT7/wsVEJ+Y/VrSA/slXcMlbfi//g+yqfB7+f8a3fbdn39ufH9LzUAiLHHUU3x1
T+WTvKMgu6ObZoiTE1/HobNvGn9x9mqXriJrLyJzzwu5zseGWvTeIePupxv1N233G5n8l1XPp1ts
khLpk23J9ww9UeoKmi0S3zbbjfrYscJOXPPgXqkZQLM1LTbxbNq5jBYykxRdQ6fiefnny/jtuOYq
bMTJVCkqKdJ8x4abC968hRbBn912EzfYh2ooWrJxV1nJBfsSm6H4gJsof6uM+EyqA3iRDirQ3xKF
qkrY8TQQVpyN1r6dsExzMZQJ2o0NFAjORKoewvWqBTb5Fow63SGeVyVxjgrN7f3G5LEU8YWWYqPa
7AftWg5fGWGtp4SJATfKXQYMjttteofn+75wvVVewLjk3xgfBnqSp/F+9+LbeDxF9Kmsdet99hQM
qw7lcZfAQVrUTr4aqr0QCKu6bzaG6urphrLdGGLeIc9ih4f52OGAApMLJWqDXrIhla40qDqIO2zw
Wp31cfd/2Tuv5TiyJcv+yv2BKAstHic1MpEQCRAk8RIGgGRorePrZ3kW2QWgeMlbbfMy1v1QxiKR
yDhxhB8X2/fWUVj2EJgU14kOokXDS0OvfdRZGnPK9k41bkmeznoNSEqFDKgG7uGd/2tURJr5ylnx
Fz7YD6TNQGA1cHiDgIO2ZaQyDEzGrJ/hWENaKjt/egBk5Ea7fB5OKRl+CAFXvjM9uOlL0FWg0dke
gdJuMgJ0GZPMJsx1lNjsq7jDXbPGrRl1G1lC+bkMiE46kDDqsjVuqAeBrTN3OQvR8IrJ0IJ5jPc2
8JbeyZ9krHMHJT1jVPqbhtxw1JMXxpOXYxEBnk9BRBms3zhxFFjpOu5OPUeCbZB3wJXQ9dTaZ9Xh
xUucbsYXRXyDF+/VrtnIWZZPyzzLRMRs9b5u6SKH6b9il8NcYzCXAQ9zahElhRunXmhtQxaDh4J1
lK+2J2cVuuePpuZ0iJJxN9HgR/0hZxXUgE9PNakl2ct8Of/vGQB4vBtjQJQUmLQBqUzIMrM9yShd
cR9v5QWHqt1UfXKUIcrOkOF3vg5f8ABLAXq7BaAW2Rcy74j5UgllsMxx3barthy2XJCLenyWSRtj
cxeX5k4PZ0n50HVv7Wbeg2h7Ke95njRTJaaEtK9Y/Nqe/N3dkOPgqTiAju5gWsXgvIY+2xABFTZd
wbL1VGpDYtrkMBN5AVtsNzXTqsBTPDHtTEzDWTBp+JCF0clBwmqyN81nMXZNCi6AF/r1CIW3+q27
cR6hAUbNocUH8/d2hFPi+rmnYH5UryIH1bEgGnQIOJJcA5N2Mw2sjzRsylYRMRGv/t0k/cTqmhgy
W8PtYa7eZ1zLKS/hhGGSZAhiIcS2NRDxZKfaf7YaVCqNG1neCQIlTuOPa6EACTQtHMCHsohQTdDy
vitSixLzg2wjJ+LSAgnZIlxOdaVpN7+eu3Oi/N2lhZ+m2nSq0Y7L7L2bu9Jua8UpGPiUHu3g1mYo
4Jm3YpZ0G844vwbbS022RdSmWfuyzlgOjZ1IX6kYOzEOFmd15hg3aQcymI3b9SuZgSDcGdTXHcXY
yZmduQpEmEbOcWmZeNk21WDs4ED21/gcwGENk8PVWBq7OmlAw3TA00DYRZuxTo7BcCPVs19PgGg7
vd88bybgna8KJ14PrJ1bu6KTQayWbO8ayyFXi6xkAmhMjGAKydmIQQ+TFigPOyqbiX/BXIw3bsXd
lGfH3wztJ/vaZEezcUjEO39jXZ51EfELkj+vcjHnJVd3Q/BVspFloSKsaaxWEN3hYBjcno65+/UY
fnIXMgRT+Lld4r7z0Xt1+INwMBUiuXgle0EeK4ddbH7nRfusYY+jN2Aa829iHMsWN+XdvhQPzkP5
SrfBA74r8ESwL6VkDyJ6pNO9h5ENKSM74w2zHft0HxuIJEzpfgwhUHDUAxjljTg7BUbbbv7clGJ8
LK6jahq3Dkok7FmjTPdDpt1k01qfla0stbgsQoJZmuzTzNpxt2XzM1S029JjE4vTwjXsJegLc/PJ
NNQ1txCbwq/4bpkONuVoeuSCmo1lPgfjeAkDt8mZN5KBnh8mSE+OcsOJMdcBNFesYaNSvDeTfRK1
YESzo4KjONGOYwSgDJw1LPcoAHPHJ/oNUkUHDfdBtWZghWg6uZScGJzrx3t5BTGtjjfAHPFS8q5R
PEm7x1rO7KQbO/F+OxI0ijIezJZfxQWNua5r7Hffa1zjypJfdUpInYw7ObrO1K6cYdgqXFxy6sVv
0ZX0mOZov2DESuXUVemmb6xdxcfLRj0kOr4AEyGvLRYf+aiNWag34upQ7F6TV9l2ZrBxzc9BNa8L
kriyW7uJxCh1omfxixEg3Uoq1uS0TWx3NJ8pkXFvJqtmBnCA9Th7V8z/+abEGubgGCwu5qx0ruQ9
xQ2Rk5JyYcs7WiA8xbOSUVPmIUtJJ9G4PV9dDjSzcAn5Bxg3Nt5siWQspQ/cNQwcE/JjtcTNEc/I
dKqzp1Ryract+4y9VcaM/loWQHaGDJYU5lq+SEYijlFKn6f4ejbfUowZeVO4yJucLOGdPKDBzpkT
1kXpIaXirmc9ZxoiEi4JFSUQcbdKGDNCSAUeIYpdy6qJ2xlPsLnmcCXznWf3hNHI3WfzZWKlZbZG
Y7iPbMwWu7ODxWwWd4YZkfGJczLic0DotInx96LykI5shg43Cv9CtoAcC/hOQbnhHqocNF6lH8at
MZtXHnszovXYpAIjkMFJmQ6dNW2LmjUMQJ7ipon/V8zNuo94bMZiTDREvsyVtQMgvWl0IY2ct8C/
9vIUM83WVdMtUjU7RnZ6nCNAO90sruNlT47aAEJQxaTlHXYdf8pLKiTB5eVk28slK56nnARZ40Kf
Ti2jlQ0sjoDeJxuKVueNafY0FAjgP96HJfcSVkT8XXlxaVDJw2d5Hw6zeMCyhWVa5MQ62Ba2hhxi
y4aWZVzSWHtoJza/32/F7YGAYCmOpzhtkdNtp9xdFp/EmZUwp+WlxWIno7dA4OBTP/T34g+Ubbi3
oV+xhhcdHr+iJ8TBAog32fEOtJ5s5EudeNhOY3yUSFL+vzfiPegxJlfETLclPuU4hUd53cx2toG1
dijeeNiJmNursDqMZbw3SWk2/rMZPEtMKN871ZiGPj7OZgdE4zFmD8sjXVPfRQQatUminnDOdbLV
sJKfpDQB0i6xERsoJkm+Vtxsk4Z0YE+gJ9fimYofLeMX56ZqYRetovPHKDZ8aitwfj4VTTuAm4x1
YorE8a2sdQN6W9SCEjacQVlkwLJm7HmavInlexxdTjwnWmIBeVRAP62METdzxO0Tv0F+LIdUnizX
o7jZEnyIry4VKzeg4FVeTXG3KlCvkpBA50cQGYuzKjx48kD5lh9RBM44d9Wuct1L293J98qFIPta
gtGzbznMEF5IV2V2lAmZ8QX7CSF4LT7GnrZQ6g8Ft4yY8okdp4F/jEIwwfjNPFNMVKIlT/iLoc3W
hp1U3CkJHrj0yBP4Q7sioKPbjcr0jUyv7EruK7EhEheYHG2Jc7r5oAKb7lokSFgfMcs+syST2+sQ
L/rTTWi3p6S+oH6+kXmHZXrb1cZOtqUacjaJOGVilelan4lVgwis0KULZDBydpJMMOZ4L+5aC8FI
ndwVI9IjYbRvsZ6yac4REIsm6y+L1ziwqP5phdOEoAiDIIsz4kaJTyjBLRqA+9FP9mLfZCrkMzLJ
MhSEi7bLo8qqSxQtd73WEfb0hEAu5SyOlkc0x7Z0omF10ZkG/CjpUaIAsXTyBAmX4POjdyHZy/zn
7Us1TTBkEoDxn2zls+P0j/BH/xO5g4Rq59+nF1dFBhnHy5v8ovzGX/lFXD3poARZBNPFW+lUkkvy
TxbOoO4Y5l/5ResPIlQDERlX/GRb0n5/oY6gqqdmRRMx2Snd+keoI+vvqSHNIsIj8ckIwTK9LwHm
iafSHz6DnyYQGCHBE1+qU6dD72VHCYgCLjO5yoN2OsjNINGP7EOzc67SUPmYX0jaKFBhK8XaaMjx
jPV+NvA98HnkehaXMWQ3SgwmX2Zh6SvQMpX5KcySozoNWzE50FvvxGa14IrEv5lE+IikeZdUS3jz
ty6Co7TE30gA4zbOlfwpY6YM04Fy1/FihUvSvB278pyKAAV2RT4Mybx5m+fdwUApwI60G8smG8Nx
FPfmnO8JXsTPlWBJvBBJ9sk8yAWOJZIgVZwRnSPnQeVKb52ikRBhROL/ym81eG3n+JzRSE7Kw77I
b8v9i8bMJvGQldOuBipyXdZt5J+KoF0bYSv9A+M2JIHiafNhBt890+Dl6c/i+LkhE04ywjew/Vb6
rcunQ0jl3B0ve5wBXWvP97i8nkS64rHJCsRJijAs6AiGm27yvL/3WcWJu1TkoWR8esfdrrhXYklw
KQ7i1Ax2chS/vZrvB3riJDMk96sajy8AlQU4u0m5veU1Jb1W1qztXK9d7iEvAbKDIRKfSjaIvC4p
n3XsfKOV7mz5fBiDXbw5iW0yTd+J3yCJKI0IWmYg7dTDeQYlgydulr/1K1aLIFuiAslEaWSGgrRf
SZJJBhpOzJC4MTihMgViRmXZxIcS+y8vKgvUAJaWQEi8O7VSb8Y63csWlkVzDKYxaOlS3Yv7nOJX
ysue/Uw+dv4aIo4Buy2/Pg5cirm5kw09YKmjGOED5aEnEyzemnxMFkUjSx/YLz3xiaQU5X3lEskV
olra8VIHV5MpG7hGa4X3bzhvfrWRyLcSHUcF3VJ8GJzZgjBNsn1NwlVKvtIWFKqCHueTDG3kwGiE
VzI7st3Ob47Dlfh4PhKewaojeAvxcQdUfXNiW/HFxT2Ua1jcecllits4KLu8tc++oF6Q/Oib1aN8
Vtx/2SaytngLAhRpUXdlzsVBlOBddkoWqzc5nxQvRLwR14BfmRvcSemYn+mqTNsb8WUlOLRNUDas
h0yyeNk9DntUVRuPtZT8ilkmR0l8nkfo9muvRyfL6+7Jle2SaDyJuznXCL6Y6dL3JzqOEbDp+gNa
sdyldI7KtEg2RlZTBiUXt0QtktyoGJSsg6yeA/UYbYWopaR08oqnKnliFYFimRh5YYkjUDPZy2tK
9DnpyHywvXIt2Uu2ECLNQ1iumj76Km8S80Co0A9nhzis6fhKn7ppvlE8Y0cz0INkWiUEDXQqmErP
AThBRP2kVPiaSKAQrt2WwX3Vj4fB6+/F08pYdHEYzvlaVk+iR8lQSGJVsz62II9DWEAlG6BY00HR
cBk4VTITskEyQhL59vOycNLOTqSfHCW4lRyB+CriRErY4mBsXGzQvizbrQnzdQzYnCMVuwwa0HSJ
7OvsJk8Fw8sCPEkb8CH5EiM+BpxECQAkVJCSFE647NRzhptz7aYN4Pc7aYmPYBbK05cyhYhxHM7A
cQmuFQzcmE6HjHkV36jBuhlsYMmvlaAxUDNFuWKDdtJefNCzF4dBkctCkhmSKu+kfcSfgMlzaTT4
qixbKAYcx0li93qkfpV2NO3O6/I2rfxNgYWVlIikECQr4UF+JIMR10pe/BzwtNLycCtemXzMruaH
MuQG4k95gOT9xAvLLLjism0PX5yTjnR/Z0+gaq7kW+oy21fiCnLQddz/LkiO4rxK3iPszU9V2t8X
aXbUcoN232Ihvyceuu8TSCnji+T2ZTrMIPxm5tjU3tiFQXQowT/5i0CdDxAwf6q04ZAQY8oMJd6u
dKedXRv0aRNu8cvaaO9a076S16QCT/Ffob3eBEu3jxLSmOReKsYnO03+LstRaiPpnv6+B3ZVFbt5
HO+berrRerQcxvFBUhtBTaWnB6KUwPsbH2WGxe+sx/bexKLI26dAVLU4Qa26RRJ02soAJOHrlMkG
OqelpEtafzidJ5dElZft+7hdwu96lH3rE1oFOjcGt3KfzMvQ/SwsuHIbi4WQ9IOCMJ3a0ZTgzTeS
znG17qTjUPyv5/ufFNZNMsf/3vNdPk3ZU/6viyZ9guz1dX1dfu+7/+t4f5CDp4KgwfcGE51D1vM7
6t7V/oD6BcY5A/8XTLeKk/ujvs5vgbZ3qH5TgMbbJY/8w//1/iB7qqLrSWpfk4LmP6mv/1lAf52V
hZnTI8iWGr4Owvx9aRRVbboVR9fYeF3cLemTHtfhMCSLzkLBx76s2vmLAXH1roLbaNGAiK+SVIUX
v9hWSFwbXvYkzrJajHIvwNcqbvJcqA+e6Ww9z79D4v0prdrvlUjUMDIv6fkS6mWG1dMEr5e3nVZT
gKRMV4TLFBCgEdZ7NSbK7ssvZnnXJlzi/LM+NXtlaBCH9ArIO69NNdcOhlUd0xTPMZkAPIcVQ+jq
GQxvAOJ3mh+q1r6aMK5yd87QYywdt0kW9tCT+Aa5qdU05Gvp9FAm9bTSpvYEBcUB0BCgIzJSkhcX
/6DPv9DcS88qM9OWHTpoY3/p0Zc0tB7yzgbfizwLXPR0whv9Q2SHT0KVjwrxtefcBUaGsnoND0er
5huUg/YKFACu2Eq6ueAG/TP1FY7pk0E/6kJSu/CsXp0rsXgqGR8YrPpy8j9M8WPTjpswn+ERIQXo
cN6N8tLSHrLI/Iim0odzkQMLrXqfp9Y7oEvwoDRyK/x51fZafyqYF2tWH8RdnlOqnmKY5OJV9ORJ
smlualAUB9o9hNFTnYcgY/OdTIx4PRKMx8VwkoxdUlhXgTGcCn3A+Of6QxKqDwMKpWP+JFfneStJ
QlnuTTcfD7o+0lILKNK9kL/KNR2MKBZRgZEMTdUwwWaC+IE1fInC+co2oiepNQW8ofzCzLYY+6cG
maEOkz5380OudKdQ7U51znGdh5PdSOYx3jeD7SwMJ1tE8C4ohfeYROlT38WQhKTqo45qc0fP/aJu
uEy6gmQRgP6pHE9GYF0h+w4bB8EXe/ucyiABYyYuVNYpQqzzZ1oL17atXwKb+Ryq8cJSoQMMxgeH
iZdlnMz8yna/WXYK+ZmorlH+vp/CU+6Pf74GuUgHkSYksWRxJs28iskbqcO8n6BI6XjcWNpXFpqN
QM/BCMDRMyJC5tfeXinLS8BiEMu48VOecWQ6aGnN6BtaM08p76hmJJgbcsQGCdox5u/9yYF5GenY
h7SeFkM/LJAaPcriyiIp08Skj+wL43mmZiFPzuObDlcVhjsaTCCQHRFBTBWbIpG9U2fj6nwOQ4tz
barjSat5LcSux5LTqUbkdpQ4ftD6C0SKEF7rT0FR0EOiQsXNpmoq8zf9MWcgzlsrBvc5rJZc37QO
aWc4y6uiVjikFr4kpEwymqRInoKm+xDS0KMbCI8l6gMoqwdb1x8qpbjoPVoyKUpMGT0fyniy6+RJ
GeyrMnGfg9Re0oDPXCXfMo/kctNwIGOXjFXI1vTS6ZPlt4uun4dFNHjXaqTv1XSGuxM1eXn4bFvo
JdR7302/1Y36gLP5IFFi3w8np86+GUDkSS1cFGIsxUaMMCW5tHFq2mXb9AXE4QW1kYmG25Ana137
RSkgMRSjY4npKir7ziUDHZPvEzMgxqtOla91DzlGPaG8TJcBfnWeIFIlMHQ5t4M1X1f6Q9vzb2Kg
JCCzO86sBqlVg6ZekwynLML5QR1YHItXF+NPgFQuCaA3tT8LmjXX9UwXWK9uGPa72p8DJXvRKPQy
yvVAQ0AGgUh/8m311rXrCzdkAgcMVaHtldT7AP/EhTtBZ6KBxxYmdrlQBmV6TqF6icX4W5EB30zB
ioz1pyryn1ITTqr642COJ8uZ6HOiayQdx2grm4E4NbCVe1l/u3eytap5Lx3URSV3uwc33sz3OAX3
lMP/tEn2zVLIhwNyTiftq6xRMfQPMV+kDzEOcvKxyMddllgPYi/LOXmyvfCJjgbun+xbAgAVaD9/
MQP4F+b+qLQf5q6/O3+AfiNRatdR5/Pbg+J4KUKbgFXbZKBYJt+ymFsi0VCJ+YIYtnWdk66W0Tc3
jb75/Hde1wL6kyAv4CnCU6/60//6e/+Jv2f8Ekh59cS90jx9d/he+3vyez/8PUu6LC1MowPGQKCR
/+XvOfyI8jd8jTYuH/rm/OiHv+fiCgLFERJAUp5nDd0f/p4L9TA1c/wloVYHafkOPvlrOCUje3sQ
cSk1laSqCVsRAyHn+hr6Q8dYZWkDfd8KUVbTPpf2riivvOI2Lxe5BSf3dUb3Sq/suwnk+RokxZY2
Du5BGJGgOFLTq6R/trWdl1wiuG5QgYGNyoMgIqUJittUDb+0w1VIQYPfRDt1CU3qWneeINo2K5jW
g2MCq6O576eVm2xyeuDrJVWK9FuZHavosTWpTF2nwbFUSRlC32DAc7LQ3QfHwJ3j39qrGUidgwxP
gUORbtTiOrB3A66L9kmQinBW5vUH26St4sKIyc/d9u21qtF351J7gsOhfnTnlwCBpIiuB+7lYdfY
F2Z6NOoPtX4YRjIIj0N2RPOiGL8a+XPTXTkaTQKfjPLDbN9UNON7q8beO9ZNRa+cpyx6+vKIwqKN
1d/NkbEovb31Xff5H9Ue/rPe53/7KXnWC6wi9LSFLZvm+7NXT+3Tm7+szyfltvtaT6evTZe2P/ab
fPI//eF3sPFvgMsa18C/j6/+Tw7rW5q+qSzIb/yoLOh/wNRt0Auk6SpFAg2gy49+ZuMPCgT09Hga
fcQO2/31SbOAE8MhrwFflp/9FVm5f0BALm1AMF8aCJT/o8qCQKDfnDTp1LUpKoh+i6lCH/72pEHO
qpqUDu2Vr0rHQwW5E0khP9l6+kk9WsFToBhbvQLXD01JZd4pdDQOJL1QGkF1D13cTGjtHwHNIH40
LzgmSQ1hGRRrbnbdR87y1dz+5IoWUNRrD8q1DUDgpumqILvB/mKcXhsGJFarytF9aCDtL737OdDw
Dfyrwp0Xc/BdheMNyvs1qvvnz3KIiS0VyYj3gGZ88XYMOhfeH5hdYGqrCxRMRoU+i7WlXvz6vd7D
neS9gP7C1msY8Hm+Z/IcW28wGgfiIOEqbGN/mQV3iQcxV4RQ0EdCLxTIf6clJQi7d3PJ1qLsxYN5
4nvYuJqiVxrGgbmi78FA3tHBq8jpur359av9fRp5CO0YbGadJvf3OyysM6uKM2ScYvPSq+g1o9dz
Ojr9Zab+dsVk+d++kjzL0rnaYASHN//t9kBlNc2qliUz6HbneYl1ExePHtTag15e2tGVkXxoazgp
zHt9uMy6Q+YMq9yitlA/O/VHN0BLyNxy4bTDfRhStCIZXdFM9tzQOaJaQhV1yEBzIaUZ6ZDMQJ3n
ais7hqtlNT5V/nMV7BGzt2xlARp6SSdkbOmLLrhtHWeJfttKab7BLbBqaddpdTojKV+HgwgNPufZ
Qek/9KhTwuI9bLPwUNAVW7X3OlRqfR1AN/qioSJfrJR849j6BQx8qJrmO6t5jiB2+vWi/a2nwIXk
gGBFeA5gY/hbR0PVJYNjNZChwoRyh9TSrsmtTcnuN5xgYyoBXTz+yhufAm+6Bia2K1BjyzvzN8P4
G4H0eRgYTheZBDp7RHnhzXkPvTLJx8lcWQVEKc0yyuYtDCEbLbI2al+e3LB4oan5wL1pdDDw0iP1
yW+oAGrmN/LEHTHR+ND1/MRV4EIKT9k4PQ5edjNrGqCWYKO63T5yn3vzvzeDr4YuPs6rYK+MFbLO
3mzCVZdv3cxfFT51sF5ZNJuA2ioZr2PgnHBbLvLJXGTtsAOA/etV/LtVYRFfDeGdtTQqxYU0giHU
Y7n27GpV1U9qCSGmOq+CqLsoFYUW0Pwf22ieClW0btG0x8KJ3Xn14mlvzihl9zR70RECwAQG0Cz7
iCw13YoRIUWWXf/6Nf9+h/FA2xUGZOjWKda/feCkBmplRRWvmQTQkT6oiOUoWf8bpbOf2bG/nkJC
9O1TAKRSyohqtiLST8FXM3op/OvMuET07tev87MH2QgocL2jH3H2sl/PH/UtexpSXid2P2Qa9dGw
WkadRz/jM33mm18/TDzp9xaTe1RVcUXohbLezV3rZUPa9YW5GuoXGCMpFDz8+gGG+h7oLGf41SPO
iNtX+6EaKAUYCe+T2DABlcXShApYa8ON3ykLiPBoYw+3IbpHbmcu43Da1Im9gmFvKbxzFH8WZLiC
oYYgDRou397kqNuVhrlPtW4Pl8Eujqe7QZ02kxNd0klANw8UpLArlt7SjcuLTtuapLWcFhNfFI9z
CDlxEt+nybcRrc5kNcbZoSepHIYO7ewZpeZkGyAQARYMgOmwUGhXpNC/no2vhX9nQk4W6i7BcbAK
nuy2WELKDhjLPQJnvnAgc+3s5iqDr6mBWqkaRPw8Bzed7Dq/udVdsrfS+t4iBGs+Bmawjztno3rJ
To3jS5j2lnFMJIFGYpLnGzV2N2XjrY1Jk9CbtEd+SPWRHsZuX0zuJsoYdjXukgzO9azb+zwiTpvr
1phXtTVCZn3rZdlupkE6sHpKW9nWVkIU4x8KdW+WsPMZXzPoXSPyXt7gApXPockAZAJDRBmyUEgH
da1zHI3+pMzjJpsefScGkw8lU9FAIDheOlp+UdeQEqrxZQbV9gyNApz/GwRZgrA8lKpOc74LnKBb
jhRn3ZZoZ3CvZ8/Z1TYg0MbeRnMCDaYKFUR/0pUE0ANid6i1dvr62BnZdeV6VLuqlU3FnsdtFPhA
E/C0ydyRghSpzfpDjvCsp99b7UmL7pP+2gmvp0JdD9ktJKLpeN1Q2qR7Nhuu0KOcGtwQZ5U4L2qt
caXPS6vWdpD8rvrpCHEw80FuJPzQO599e9c3V4V511pQXzcaHXxfEhOFWaW7zEeQxc66h8fHGR9L
UlQKVMAqwA402StcnTK2VqStwR2YNmDh67TbtBX18OhGnuvY/rKpBjCU6bFU6gvPbW4NbbxQq+iz
oQRLa+hoZa+/Tn6w0+3uMnLAOXMKOh2sMnKGhX0am/DG6h+jHh48T70nyWK2qNxGZMVt6gYZVDXT
0o22qD811mU+oz5ohcsu01Z9NAE6sXcNvLEuYbBvgxGAKNWgRb0a1IOhRYemGHcpE+CF1j7O48+m
/cxSXUZlfBMWbFaklLXwi6IOQAHDRZ6hlJ2m68ScLgcjP/WQf07j+ByPwX4ouitXbWFmc/d2CLWD
WX9Kk3oRaLC/Ft56NMGeZ/Ver2ooDGGXLmh4DyfkiIOWrjsVfCWg5Lq5bsK1M0/3tuvfWN5dNX+a
W51UI7q5/kcLJpEC0E5bufsCiqU5BHQJIMYFpWRRJjJiwKP7ovsSw/32axunvW8aOJs4Lh/COyBi
tEi/vRtUx7D9sZL+5io/5bDg13CzBBWnSuZW6XYVF3A7lfeVe/r1o//uxGNc/3ryewcJHK6qgZcw
V1Np0t7e4lucAtRhszD4zbX+s1v29ZPe+TOODhpqTnlSAeeeAUlnFfcQoYb/nQvp1Qu981kmJTLh
G4KOL6iegMh47m/uo59NGMtBx6gFIxhOw9ulUgIKBqCPucad6xI6SnXd+XuIT36zLD+7xOHsoBOW
i1W6kN8+BnRbMVQ2wZU6T7QylqC2lU3KOdHM9rGDYiB2AkzAuOoa+DtRSGlGBzZrUNYktjwrhPVX
W7ucPge47dTC4qe89OgmuHO9Gby14mt7qEdWaiLZpxn0gbrWK5cmJ32V5iFIL3/ZWZ+nvr7sacuM
O6iPqDfG1BJdRDOUXKXF6Gr0J1A790F0qyISOkTjoXfQFgFYM5rWpsZX1epLpfzYEE0FoJvgnAZ0
0rlEPs14FQzdpYdSpj+COfHIBqiLHo7pslc3Fdxk5wn9R6ml/4mwVk7ZL3JPdff89DrFy6d/5J28
PzBK2Hn4mAwV6Cj7/HveyVH/IHWCy0zGh+zPm4q+/gflBc+VTBUtUK7F6fuR4dVJ/mpU34HI0hr2
D1O87yMT2yakQ+FOowGQrzLeGUx/mMYsK0tn1TQBxMMu+Q77Q4OiMUK1oJy++Jb3EWXFj69m5+ZP
t/Z1Rue9s/vuqe8zOtVgNahy5jTeOs5Oi3dl8bsg4XdPeGcks4GccmwXzkrcOKs69JBd/vod3pvh
8zsYOsGwTQqfls+3hmUakkltWt5hHqrl5E3rcay3Lg7frx/z3ky+f4y86Cun3ZyGtkdTzaHQR/F5
/KAtHwrqr79+yHsj+edDJKiCPY6U/ztb7Lmj7aUDDym7nSiozC9TNiwSJEt+09EIWQTjfR3n/Pko
UVuk3dSx3y893vXoeh4QQj2Ot2mm0iFM0J1Dc5rnCy+vLwuItmIfIU6TjDtg4pQOioruqBcleFGT
CpZ6ZDSHI/EHzs+qBYow6J8UkiC4qNB0t/ckCw+Vgw9/TGGojgD7jV8dUvpY4tTpFh7SpYkGE1ky
rfPM+QTA8VKpieyUCBVVIMBxtULHgA7curRoef421XCods1Kgcqt64Yb0y2eBijorZSIKPM3YWLB
5ErPMZlQBEOT+dOQgqwGCwOWGbYCa+rXKoxBRvmpbMLloFKQmMKVmlnrDF8tgqW79W7G7NZ0v/VZ
tiSAXhjNsfbVywEuF9AN0LPiiSPomqHTU/pLwJyLcUi2CdoX1pDv89mk3dxFDLZYmULlHNrLursz
mmEZgWyIUZz3my9F/mBYR7RkIe1ClQA3JbYc3oiGDzrJ4voFtzOvj519006PQXJAmABHmgoHyQld
mMBw0bs7vOo+WswlPeh3pBoR5wnshWFHqyhxCacspqnHz9YOressJ+2u9UKYBz71RrI0oLfjKA7W
i1WOKJjEizhHVMFaTma5G51Hs7hNrQ9j/Alui23ZONS7dwOSDj6CERm8bm57LewxSVVfaGipt01K
1PrJBqSa1i/lzuhnWnUDFvLFRsdF5BYgZFoqGtj5ChccTj90IkBH52uk5HvN2Q2Kc0Mwe2Wl9dMw
IgiULpMUs+cYH3IuaKdXWa7YXrW6cTISm06xmYQmib9uZlNphH3zoqeIZSDi0ptQTbFXs/ZgD83l
7NvoJnyttQ+NN2FU9yNFoegqSPo9vTTovNzXMWmYGmJDZVkGpDjzSyQZV2UGDaUKLxjojtr4aoTj
qg6zdWwg7cvK5S5szX257SqBJGy1sNppI63T5AQTmOJrwXOO6QaJAug5kz24g9VABblsiMeoV7Vq
d18W+iFDGqp+0DMXEHd/pwbdIYoD0LjmjU0/HYI4p6Rrrket2LI79wrBdQ43u95Xe9MdNl7TI7UD
VXcfL0cOh5nl66n9GFn1Kk++BPAQWQMhxbMVj9cqBMR6dkzMeGFGGx8IlOdeppYPOL3J8JhYTjMF
CEXOqHAJJwflMoxIvhL8BV144bDhte5YWiKX6LIyzcoqLXYSoRn6LKoWXdWIRXWdcmkOSHMqvrlG
gQbV9nBlO/AJecPeRh1ItIeCJ5UAt8oLokS26OwczNnP6LVcOkZ0oZmILwi9seNBWD/djso3J+wu
tMQKF2hBHnw7eHAuFFYcutBj5Y6P+ti1l0WioGhFkqLTH4c8v4wAL7kZnV7pXREfUDQuQxu6ysOc
3CKHvTD6A1nza8BXvGK4NQ2kW+0SfamZiCUlpmpooKmgtSuXYwPhe09PFwd8QClVrTi02W0Sccx8
GAzmpXxL6ILPH+9kGfL4ikJiB71rUs7LJITVvw1OHvziRaUt4sRegKcY9IU6+4s4gtbM+M1V9dM7
F0f7h2l/d+cOiCcGqoH2j9HQHXcRupfnW+r/teu5/VpcPWVfm3PJ8r9KmOey5F9/+/+r7qlJPv7f
u5/gTr7+q/j2r+NT/sYJtc6/990RRZOYAgLpUklFQ5Vn/uWImjAzo47rgRwFDqWfq17foQaWKahT
cGloRsKFcw7Tvjui/Eg1Db6UX6LOY0ND9qP2+90F/BXW4J2fQ1IOJ8oBY4A7Srh2Tl6+8nNqo1Nc
A/mfRYqM3mB9dNFUCYTztit/Ez+/r2XIozSuEBL7kq6Gq+OtS9Xp1EydhkcBrTwYgwY5UqtB1WPe
BFOx1aOMZiZ0kIZ2743BQ0yxNW1JnY9olaYWffgVt1L9xavUrwluRZhMH2dT2VXGfFEnycEhLVMq
MCE1xbWtKKdXC/szz/nsV75yoM6jF+l6SBmEa8p+d8rmMhvGKAX3j0oX/bSKdt2NQbQw5yyClYYu
y4rE0nRpXpdR/GJWFQ3c7jJNohtjjk6DfqjK9KNaGpcgOq7ihGTvo9lRTvKj4MKgBZOCshIvVbeE
yX6+ABwF+HXapcreNMoT/QQdyhD9OtYVSEvLFipOxI3VKZ+WNtjHIAixglgbRc3MlVOGh0GDanHy
Dih43lSTQsO6/Tj5OhJj4WnKvEPQu4eQJCKkG/raKTOkdCube0Dpj+UwFYs2rfeTAewpVbjttYJE
tFfRtm98DfMQVBQkn06o3Hm19rUxncNUDMd6CidKYMW1XiHFmQASjjVUhWrPecLvIg1kdks22i3M
0Q0iHeMxKKaNj2BXoipbyuqf7RkvIWQorV0dysS58ZESaAnmY/KOXjCs1T7OF5pwJYfNvu/92wHy
aKj2g8U4axcZnIT/l7vz2I0didL0qwxmT4Bk0AQXMwulT6aTdP0mcE1dega9e/r+mFXTVd2DRqMX
DQxmE5BSJqVMMuKc//zGwTiw9+2LIcDo4vTVIjUqKHMcyONbjhnCenGUM65SmqyziJAO3mccD5P4
EDRZOJTjbm7V94w+rEuIxe3jD2piBK2VvdPtN+oSn1fQ/ENqUDe6qC59a/L8YAUToRcTnrfOYU0J
mgr7vQiWW5qDwrtkTICsqqJ7LHZ9s8xpW+XZAUIvf40X1ku0Gyvvu5xidDX6DT2Za1inUmSH1E4e
VcZ/1I0R6Q46eiNEhmjh8Z7EEFgUqY1lbX9TU3DJiIAaHesSTTbnvi4j8Pn5Wo9fR0rPIsc/tGwm
Rpm9fPEim6CKYU1HzhDM9EjkBsf6zLg2eRk8wr50v/xw4/g98ry3zCF+TRe43tYYm790Mvko5+am
UMPRPHDBcs+TPhThLxjgUyA77KPicSF3omC6u7QdeSHkBvYzvgtpWiksfv01h4Twp9zWeo9j2sYo
Mn4ze+fJS/W+URRmS919ndvop3Z/Renyu2GS0UTjews2dnCWz/WsYi6lkfyEev7qdfJoBQwqCHk7
9PhI7T0vx9N4yQlK4w4NyCh5qXH33Dcp9CSD7E87Lz93uGcGnfWtGGokk1F1I4Bxfpk2RVDfZJmg
KeSCmIblxeyM11zqmz9731QU7BZPQ2PvJw/DY1mQCJ9uep2FFS6WOuaVMMfqi+fUR9MOEM1khw58
2zEtrHxsbvNSyvfWiz81Cs2KXf2MsVNZ2q8aRDf1i3s/p6GTjDvtD7vZmrZTUVFdQP5yT6Qok0vn
wt7NPjVx8Crj5FNkQVOlKHWpVyPZfgkEciyNtUeR83ydOham8aoc9Tu3jd8D9h9yyM99lXyaFwkD
M3v4qfvdc0rJPOqCNYWZ42aaye8ddgRJ4IeLcL4bdvJzLvNza8k/mrE+TpVLauF+XLAQiu1LWmQP
s6t+UVNvKt9+VUVztCLzZGZ+mMt+V7n55xoxk+sd8yH7ZEgGKLLL7o7xrc+rd8hBp4Yo1mhx9lg8
X+2FfA9lnVruv2WoN4TyHvBpIJ5DZTACyC5v83uW1UdPtY9+vndjp1+MnuvOsON93UUnHRGf0yYf
HV1soyU+zGMaBqPxANb7wsb+ve/Ix1s21uRvDf5WabXnMssekHlX/5SH08ZvHmxXwzMuRYLJZ90x
zyrSsFyqQ1mkt0os39aqdVbNcUKjVPvRx0FHZzkDIRKu3lXxK27hn9sfuSgJz5l6DBFUd13HdegI
DpFw/yg7EtaXBiFtgMJWYbpN488MYx0GAZov04iDHKazPe6yblLdmrq6IbYKK+LWeg/v16nyv8+2
+d9T6f2HRdw/uWv/+z+qB/8fZLgBwP2jHFgZdH8x49aC9n/9z0/fO6Tz5f/YQD//Z6H3/LE/yzwL
dJAaLsCvjX4CDih11p9w4/oV2G1Ml+GzwUuh6vmrxnPw4EQjD20UcT2e9isU/1eN9/ySaUu+X1o+
3tH/JZLbE9z5u3bxbcbaWLRhkAn73se5di0C/1HkdZVhR+MkOEVNyOf9a+K8qu67IofcxyOnPM7m
wZ/eTe8lDY53RpdvQXK38UPi/t66gtqkqPYCvMGA+CabD2X9SVQIRT/G40dzwRr90Xc4pyNeZpfH
T0QRJ/rq6Z/Sv0VMSNWba73/t7Qk//9dqKtJ4H/ckLwP3/Mf35tf/+YiXX/kz4tUmPjB+hKPTYJi
sO7zuBb/ukhNLtLVWEGaHhIARoX/epXK9UsmUfAE2MO2XJVxf12kPq0NQyQENPQp6xf+C22IXMvn
vy9RfjmNATC4FNxEMJ//L3xSuZZWuh72YweXsXBNBvosljstxYsZrVCHjKEqWUS1QRJg3hcEWMUU
o74T0mqdvABO/qwd55CLvr31Uf7ZLrJj5Wrr2iv5JY4rfSyEIiZhnlcidI8CBIf916UV02YoJ0JP
anW26NLP0RCLPfemhmU5fsgcOHLpECQPdzQCmG4jSdlSEoOMKbVxqo1vvl3om1XOfmg0Ys/wIHhV
fb4z+pT04SLy9wOZZx/KzD13+lH6sjsSSH6N+rI6JMVgneMoE8QlM5UXKs0eAloRDjtNtyniKTgp
J8XHncgy0sXp7nVdhrrwIZra7oK/aybOno81wHPRkcVsCwDHUkEa2spMw97OybBKAR8SUfkgNB2J
nZBBwtTJGnKbM/y9UgGXzZbRf9I0PemG/3xTEZJwPqOQdCxQZ9f+dyD6IgcH7YWnduS8pS85Nc1g
5t3bcymZRuCIA4ZX9NNfj1lGDuWvHNX5+S1BG/f39afynAizIosQYLSG+yHvMF5vBgC3Yf20WwQk
mMGAI7J+KvxRXiIKoJWw6H7AmN28Zjp9S0RBQhfsyJKRHXnAvTVE2z8ffL6BzwdrP//XBzsSTGxX
AbMqcOqRXf3gtFX7qse5ef37MSzam9duXZ6PiWZoDs9veX7z39/3fOz5zc/HCDGt/pNxAg4r//42
giyNofPaynMXSSCFf7vTO3bSi6ET0cEwDTwW6CPPz0XWa9XvGtEuXq+4dJrckyIcJJaTuwLWL3ZT
io+m+py04/i2PkDeS889ZxMwqewmHJfE2/ZEomyrWSwPaxZnq2rXlArmCJ2f11dvjmIKpPgngTTO
GdvP+DTKabMkE8zdym//IG2k3lvtXF8SqevL6CccRt5o79sp+0zOhTh47lKcSGz5Kbp2frNNGkWp
mbLyfsfbzh/egohCqhGO8bamyvtt6FRzG0aGCwnC1ucZ1UFYmh5vWVJw08ZmHlaAA5S8CKrm1eS8
qlyPJG/xRRcON0bbx5Bo4BDCTmyNa+tUwdYkVGlDAtN0K/T5ucNEMw74uqvkXhnzZ5j7+b3p4YES
XT/sihbjMRhE9UHj23LJHH2z5965mVEJoEyK54vZa9BcpylPiUfURrIkt9LofIhACdrcxF7O1rpE
UmFSYbgommq/IFEQ2sihCYwCy8nFY5ywHL0oI4yF8LDqqiGDLaa/cZKsJp8WLQV4UnYbmhHFfEss
jSDpp5A5RmKePdwXz0etZVq/l5yAudz1DVCLZL7bkFuU6u07gY5svB5dXFFDsTKLBFuzJEshRicV
Oa+1BxzMzREU+XBFe9df/TIx9oUiIpuTJrjQcKnL0pvBqZ2Mw5L2UdgR/sVMqb0JM+5uSWZhj2O5
h6lW034ph+ZqBdh9WtZ8q/26wIXmB1MhBHTabe+CfY+YsCSG9HJFwbMRadv/YY76pygrMoym0jmR
id7fQQmCzRj3+9ax+lssrPqhKEH0JD7PlZkepFMH17EAtqaPIKBgyOzvWuvukrV+d6lqV5GYXUTb
vsEIXzgww3TVQSLRqN0mz1PHxTauMe/XWfu1vidFfXe9Oj15ojUuhFgTnxSM+YYw6lsfT87GTpmC
bqIRAko9ouOcO0JkMtVDciXPgDxTs1wOo9VUB5k1crX4Sh6225/IFRzf+5g4i175n/ycWHS/jCCV
0aykCTdAsMZpMBC4GoGDUNkySES30va1aRU5npX+tcB1y6QD7P9cfk+OD5oSqWbYtIx9XkU54Slr
J3eZkQwgvSoAhosRdE/tueGeDJ+LUSBU5fD9CnfX23tTnl5qEXBH2x62KgQgi7vFe/MgFFQwqvjU
1Op3GYmH13jLXbqVg30tL0M8JR+8oK3hY0l743aROEj+9Rf2/SJs2/xrVhfuuQjS6rBYQf0zFt6I
aCJ2r53HCZs0RbSrZKTDggkl2SKSUKS6cm4ePNo9Z6dBnlL50reivjyP9efie8N00g5DNLiq57+X
uvMZW+r5aPduGuZ+RjbXVN3sqmrCqYiasE9FHRreV4HZUT+mhw4boXtZwCGMkgZXTz9fNqphP2oL
ERNH4cuQMLd4CwgGBgdRvN3YRcJoycGt9hyPv8ZM228OthlDLN8jt7SvVmy9O+nsQ0Kpa66ePn53
6Ku3wZiQ7emYN1+r4W2wKp/Tq7lyirFoH7i0EN3OslIH623jd9e08vz3UsfWR22SBOMNUNb+XroM
I4DGkOV2iVQldouUX1OzGlpiQQ2CtWxf5ngyB/05axCTmpVBkuvs1eV+kuStMEdSn9J1vGqP8Xx+
LovLYTCmaKnwCa7CpOQ6SaSPPzu82YYckZvHJGebzZYDXMOnw4LdgFMykotqgQySIF5ykPV8iodE
3udaHIO8ry8EpAXoLFti5z0l3xaGzXMKRkmzHbIribCrTRKI40aEGezNsrKTUxvxMg+VGM79+lEt
/VcFI/9o6pq0YSKTR7sxb3Eafy6coD8MZeKEjnJE2PuFg6OS/XXsg09OAVO6igV4p9DFJa2D4GAu
NUzCpHoV6YwFufEjnnGNUfOHKIh61JwrHNcmoevO4mSzfxPe5Z4JQnZg9r2MXOchcqciTOMKCp69
KPiuS96zkyF1bSfyVeaqSi6xXBJMRnSGNtRC44d9rreDplu9IHeYLz57xNGS7XVZT7Sktkh6MR0M
0i2Sjdb4qvFDkzjlWbcc64MJe1I2BKKXRhkd0myJcLG3vuSW+jmbFaa4vo8XbEm6cJNO3puRy6vM
inmjujE5Rg051Fp7zd5kA8d3CBfMDoLrsoxsHmy8FWnOBPaW/r1r0u7h9X33kIA5CQTZGB8auFaB
eFD0+js4uNW2rPoRL0ok9UaduK+9Y1xzhhihU2OW2VkJXm3lVxi/eJJiY/TJSApkJQ6S3cJW9dXt
689VXPDaZZASoAxW2wrmZGAMyWtgdxAY/US/VPrujL31NdLWt7oMLmUeUSUU0XwKsuUwZyUYawEQ
y3ZynqrunMwRN6wZBWDKa66yZ6U7hDk+0HbR7OeRTcRWGqEL+81zIejwkxJBhWpBf5hHBxoY/nd7
ra2fRq/J0C3aQ11xfpIHLC5JDt8UXyCsdUd6EZmgOZyJ7kJ7bsITjLGR8zsfYCsZmJPXuXempkq2
rkGmz9gCOw6Om4fOOF0Depn7mDjLxrQTwF6rTW+jJXwkC9jXde1C0pgt0kPpO6gvsW8qozQ/uU5f
suVFJCKvR3ReivE6lvF0XSr5OcEL8uQoaNG5b/dMzQOHGquTh4XtZDNEeHMNic5PCrKeG7XFY55h
T5u2V7yMS/6j7lK5E03mYwatw3qqKa7m2H3I0f/VdiP7uT1/g6ZzS8sMG0tkB62XciMM2WOYFnUs
B4K07XzZ15Eme8mimUmtdHnVRbycs668F9MynRYw8nBalxhUwjbXhEZesqsJYXRVCeLZOS2nxCq2
RdTb5xIW17kd6p95Ntns58Yb/pLxFdMffJl6s6F+4bD0DZt7dO2EtE6HvR7lN8/LpouKnelS22V+
aS3ChM8KHPiqiELGUIIZhM5J6m0WV9yKXCTHvhxPg9LYTenljL4f+kRaFLse0PAs0tFIiPh0XuZe
umeJI/YJ8sOLTvMlFGbyq/F7TqsOoldPClnVuOlBTa77OvSURm492Xt8QfC9MOzlJBcdXaQ5H4qu
aj8bghlQmejsYxuXv3yV/4iEU26a0lfHymxLYhJgW9eGYEjgyV2dju3nIs/aF9lHZ8Odx5MdNfKi
E1J+KdvxDpuE+Tory9imZXlI2hgljiAfD2VQ9ij8rng1cnPHaThBjdfZMSlTjBMsNwaqt6EIAeib
GK/eHPNrU3vNTWAsdTbVDUXWKEhlatOswPVoWqMMZ+9sDMJFGTaACivL5zyfcDkd7WXvul2KL1Qy
nAeFBUDrJtkBxxfsTaQx3PIq+mlMtoZIE/dUSFF5zzxmkg7YNHq0/JGn0v2UWOqNSRED2jzgIMLj
D+BJXIMyyo5BVH4ZgkzsYbmwVYrlve9M5ohp7G6mejzmdTWFbRZNYekJ/BxpVrSdB1dTS3MHQLFC
zUVG88x1w4ju8+TDnq7cWISkojr7vDS+i9q7V7QoR9PL3EvhNQ+3cG0cN4LkOg5TcvaJD3Bsa0Cq
YHwR3LHkx7s/+jIdL2aXxdA+hhdGXrh3G5UZxo0Z0XXgImCSH0uCYPNKOCK7X1qkl2QxiOWriS8d
gOkCd5LXVIuRmMks303DyQoi8bH1R+hY2XxdOiqKPIg+9EP5e+yi7D7Wr7E/JF/auj87mHLtjMwZ
jj0Gx5uyWIiznjyTI61EGD3bW+33Fi2z0xzdtt+pyrIORV+E7GD+1dH1H5Y70rIosgGKZsZsfHB+
p6VwLvgA0qbbw3vrEFD2Qouzq8dKfFxz4Wa6w4tTQK+BTvMzmeD2W4UsOK1c+2STuXBqtdi32tTX
yOXAZMZZ7pIoII6hzyluos1QTPLiBOn4Iuos2RTDEoUluP5W5H15EWU9kRtpZuFzqWW27WNi3w2u
rBDX2w12G/65912YwwNE4EU5y73v9F2sVsfKLfVr4LK59hUmI8LbD6LpEQEMIDiyxUa54omCxYJO
BH9/K/tiuFRS9pdUDK/YkkanPliSq2l9bAK4dJ5pCJ5sppAx1MFKh+XYkBdyHglvO3vqkg/fRWbj
1IuxB466U/pe+/3wh5fS7lSk3xyDmaahILoodIPp46DK4b0Yx2Ej32VRul9i54PIrYe0mbH6StyW
Vm3gCyArqXp0DWX13a0HBrtDslyNOXa2ziD1PlbkamI+iT1ZJD4ks0mIW49ugGEI4YiFh315qfKd
m7dhXURhXsBPcucAWkwcm0xJ+x8Nkbu4+Hr8J4QSvqd1WR4ZQA+bTct1fe3XJWvbGk++tkVSSJwx
h5dxzLFnYUBbuz/I9+PvChZcxVsbR+N1D/cHRC2egeu2k2b1pXOAkMntg7Ikke11poZbtuDFOKSp
d/MnL9njvhjt6R+gCXrtpUU7flovE5/c4EfspmnoVfIu/K/1YMdcTx4xpDH0J6uwPA67vg67dWE+
2R2E6f5YpmyNASxtpk1ZS8ImE8qX2Z92hUztClOiCLO6DlJ45qblVnYYQemowIMydcuziUTkxS3q
+t3xk5+2qshbHwZxcfvhI+F0aFBI+eCHgiBsDO/HqAP7NYnKfZPjzYkfjX5V/hZKV/Bw3SDdj0JD
AXBbve7Q+oNYIrlNKvvN8C2MZDqtUOY61yjoYfnFKQlbnEr9CgAW3Wyfqd0/8QIH+3bUcKyYJG6X
bpk2TFy9y59LDO9+wuYLh2qy3cA5movsNo5FlKu2arZH+0j6b3ExZNFe8H7IWh3TJrN4qc94LI6Y
WPUNZem6RMKOLzgacgkbQ6ez7WKPj6jzMXpYaw9Oq+iiKNaGpUZhti4VwaycnjP9R4Afj9LXINEV
rC6D69VPgh2wkkvVlNnqxORy8+wzSn+hLPac5vvkdWR2AvRNL1E8TmdzbU2eH+XBg/+yehhlYb5i
13SMjAznRgqDsBIedy4FPYrkXOx724bnlSjgSJm4F13mr2aOroDmLt7YTRW/5JXzqzYN+/ysNAwD
mmi94CvlxPW5LwiXZUqElCnQhziwPyx+fRgnf+R5sim0nHzapWTuvSRuN4aojMjREPKDKS1yTnK5
2nN0E6EGqXnqM9Rmc6c2i4dhq/Szr5lffYv1lF20aJLPJMee/6jrsrtVuLfvmyYetxILgxuR3ful
UNO5dtvPzzOlNIQZUlnJN7yg8kW24QzH4AyfvXpL0ptP1nVlL2U4NFl3lf6nFO+FU9wsDS4Zy/QA
WTf2PlmTZw44MHAbPdVo1T56mqgOn4uts+4ACvWIHZfm0F3GncMTXjIsDqleZlLF16Kz8Jb8/Gc7
72CF3zeDuKrUmU5+Xd6fDVqnq6/ZKk1qmqk/mEN+XXXgBclAF3PtPlFBf5uL/sXLu4D7yAXobzGB
y6xhoGCNPsZmXD6azHD2g7W6K2JRtxtbOgRgKVKcDbosq8/kQ2sn33k5CRaFpr+ubBuoLFhKvCTJ
tcmUPKP+7iF80mIcVFe3O5zh2lDHjBGQJ0/I0T56XZ/uKTFKwB2KAbGWBU1TXXvGvkcxSr3pvMbc
2kGEIq5IMSOpUIknu8roix287uiSCK/mh7VPYIDTXJUBnNZVIy92R3iNX4+7mD+Md+tbMk4/aqtD
/AkqFfrK/U7kvdhyCafEvvCzLXaDt0mS7xrJjCjiriUsSymebPriJcWpiif/lODP6qgQFQMGRTU5
sIiRf2LFVFBcAWz1I6m4xERtZ7tYrn4w/KxFf0Jo5lxKpGjYwVXnNBP5PnJ+m/xvl0mXpbGrCyN+
7czsRzOyiY6cSC+Lb0UQE67YUSSvmfQSSJ0pe5sYjrk130vMHE6mMKwIxArCcd4k28x049e2zO1t
NzTOPsuzk6cM8tQafamrwN92Bb5ancfLVptEeDMfP9D5EzpgpPjcuNnBTKYf/Cn2nt50FzjTeInR
G1xNKKznfikORqb0Wzd3EKBNeMRdAk87Pnnr/eqYQXtofbKR/wRjQQfPuIGtZXpbLGaY1qAUSTbD
6TXL/Jq2dzkGBtVRn18map6L2QBLJKpIaIX52TGGpjLCtN/QbQ9hqR1aumPp+uXVoR0+UTxjnQAT
dxPjs7aTu+dZnYry2pfJR7eN5quwxy8qiEFp6sWGUNa4V93374bd5Ud76ZNTHanw2QR1TvIr0KNx
shrT3DLzYFqjGWHNmfE1Hn0Qx4FXyqn3tcmvW+Isxa0KvKztBtSnslr2HV39Qc3qUatBHeosqw6N
g+DEBhsxav/3LI32s6v7zyCqgCGuu+yXFVokiO+ug6k+2Rm1gBjnYhcV9XIOtGW+1PGES11VBquL
/3x7LiXv4KLQqPbj6vpbi/vUmvbdq8iGzE0kXaM1/zFGxH8YeS1u9OUbo831tYU7iJUPt1oRAN9H
Fe6ElFMpDaC5n4c5eYyGGe2wqbc3cMTmF8OrzJ0r3PkC9/wqDROt5hLrSx47YjfO2Blk63yrybAy
Jt3rUya68WosJbEaVFY6ThjCNUMRqsXK3orCoVGMYhRoZj2jX3BsyCjSo5N+81sjPhliHkCUG/f9
2JXWW4TFwoOX/1Z6BQj3PBivRgrPvYSrb0Sr4fb6UWmHk9+PN7tf0kcXLKcla61TpwfzQKPA7MHm
jc6G4gPMPmxjcL/EzgIj4bjKtu66/dVWdRJJ9sEzmmjX7IHT4tCG4UTHc1NBgTihLKpH7umrxBoy
VM2ICYXtZzYzSLFVmU2Hp9PxNZLFRwl3Zl8uvLFT68zHpushwjjmRRvOQZkMZlSSPgQzn1tiDFRA
o9Od7biAjJKazLPQu+0khCZzgOOWdBYxJ5OXXxju5JdE4bOrl9TpLnMPoGgOs8Q9boVIm3g4mDMd
iNs45zn381PHr1yzLJ1NZGAEMnkIXlIz48Qa/ebPpXKW5pgt2elvOOb5kblyHhdlMvuDn34ZGWId
82ZBHJ++5YHpfsE44CWlvdwOI/vHWgVJqH07XTDIkytCl0rJ4MHsvxG8NZ0DhwmwBL4diSneBF25
XJ9Lndb2rhpi2vI5aW92gBF0G/ndhkxxavTGyK6G3YwY152fSIa7WNMR68cONkU63exhoMn1Sghl
TGmALi9dMmSnompTMmkYQbGxXqekaO+gku4Bae+j58SOTSnhFk3BzZeJwTv61ZTE2LlASIfYdpyr
a9g/jMwd9yiN1dbgjXsPUAKUus62jY0OUiK3WC0gpjBbW9xhUh/EYM7uxslltSfyMLoFVqzRPRdH
v8df51lYucZr5gIyFtHyKRk8hyRtbPa6uaD9TD8qJ4AUFxjZpaX+3wezKi9SjeNucYbXLHVAHwtu
jSXI6pB3sd7nhf5W6UKdnbWeeH40DaHpMvd7WUckUwqmzoCwedUxxn5UJHft45AxgbtiG2oO74Dy
vMolY7qoI9y7MdNxO0F2vHCuByQZSrURmJdfRu69c5X6O+w73wf4h4jRbSxGIq1wFKjMLxBSC6xQ
/8+yCEKD2GIqor/xGNuO7GT0siVkSWM2AgA78SluO/HA2tN7a7AQbRNOUaGbm2xVfXt+1FnuS6+H
9hyUFkBVPuKs0g2Bu1eoaieikzN/1wQA4E5jCzp51R4WnShuKgYoKusvz2WxWn1scGEJnKo+2rl3
hbepKBpJuD5pUTEHsbywz9ZYsgRDy8OUjB9G+ODn59KO+ItmzvSpLE21j3Ihw+cSe+C2dZ7nL89P
gyGCAExpGqcpuPa6cTx3D2udgQRuAc0RTNkR9PS4lETp3lFW/TL6Bo0ABd5GW7kVup00wzlC4j9L
fWqKFt2QT/Q32RiYYWW+zytswnAb+iLbZrTjOImrNDm2K2Zfr0s7+8h5RIZn5jo2iNexQdfl8kCJ
eqPgxI+c0rq4Yr//vcnH9mXM1yQihXcs8j4Li+Px3GHVxwWNQiuA0rfhQsBnOPD6R+Roa++NJKg9
P+25Apt2Gc5lJasBlwRan2HjrhB9Zl2cISvOSaWEgykrs9Yu8cSLvZZ9fy/4fXZhNmNVMDOjmtbX
fOAIh3ccx28j4veD4fj4d3C04u0SUEW6OH8FXfzmjH7KEG+RtHfdd8ctvMPUeu3VC2AaMl5xCIjN
yzsQVXFr+q+81TtLjs09Lbv6jeH577LNnAPypOLMwGC3qs0vYKPYWyrZbtMgL/1N3kFynmhyto7Z
z+egFfO5r0ePrAmDIUKe2PqlsZIzIHd5aTNYoROIJv4Zw3C24pYE+WbmetBiR7GdnSYqIlAGJsY6
MU8xbfh5eg7OcjJKyBMgdp47BbENi9dXO6+I9MlNqy6Eu92FvWWcKsr707z2e2aKSQFw27KN7Sh6
UZEyDzol3kwN17bt1RWUemOm/Rg+gX6jEBYIeMa56pfGhSaf527702ROjFWJ/tvDGSI2tp8WqJuJ
CBPbvLcykdBDo3kbmXl2b7AWvS9j32xdK5Ebtda+nsxVmBs+k5TcwH3ExuBjE3g+KWvWYpwmexyK
4zrGeXak/bo90Nxybsf8GvC+8fxc0sJDwrSMb3WRTP8YglE4BptiRl2XrPWFYfp1mAqQOUvHX8ai
6d7pClFKNTCHybx3brjITnvlatoCl8A0q4+ZpnDl7aOKkJZW2cEFqgVD5HXJbX/YYpxLqRlXB3+t
CZcy8q6eAKt7qcT4qe5TBfcWKMnKo4dcF1i2BA9Hi0nkMBBe3mkO/54JG9qjdsNsm9iKSfj3XvRv
wgcuyGsg+aSD+dBlcgmlKkamngH21V3kj4fMm988u3Sg9i7unr8IY+kJE47CsN8iOrIwyEYWf/KZ
CX9WM4BOUAbmBb+BBcOpOti5iHSP9A4vsR+lF0f3cHhj8U7CWzC8zOsbPK6LmiDX+GvfpBsBYszE
LOLsh9kBytKM9si4yEpeIQmcsyU1TiofQzNxvPPA4OHe1gp1mvLLfSm4F5l+lG9R5xJTXYwl1GTv
M5lbr4Wpm+vgXWzmZWGxTvxrz1j524puWqsviSGt/VIb/osfNR6obEfsWQr1DJsjBqrPBbbvRZVa
Ml5ZXMkrYrehuS6JgELy55HS2EG2q+rGKdlBZbebI7SP5pCUpEQuyjooa3zEK9irVtgXtzsQBTn/
ytfpCoAZVicufiduxG3wXCDMsH9Noznuek4KbMj9KHTyPAPPiRknWc/4GyF20EeDcGSaGYqiGphh
76a5pgWsAhVmalFhJFMgNrUkGyU8pnkUWrgd4pVLLJuBGHDwFvwSnPzLNGVMZFwoQ/RA/iGZu2M/
KGhVmWq+Kc6GfVVUYygZuIalr49TK8wTY4QBdExOHaILKG+5t7Pt0SH7sYLi1hpgRXPp7LzBgWgm
2WrsJzrpy8VeUeWPhr/4ME6jlEDFnmAWXNNRVW6sPP6ZQ2MRuwlj31EnmL7UTEGfS9bmxUs9iuho
JanzMIwDPoGIZJbhjkkVgNRof7RpKS+Dx4WBeCO6c9l+7P6FsPNqkhOJ2vQvIgISf1ved7WTuyFG
oxEeksQmv34f0BcxOxsbuzcZ1TNSqYuCzHPO66Lmm4od6w0pYLWrMhMP6cQRmw5uxDaIU/voztUv
rblbhwxKG5IYp17yguQ+U/HRMtgbAsDfOzlAxGCbPKVrIZImsFzjJLDRRwvcBMO+B6G0h/0sQ3me
3Y4/mPjkuzQDcSKhWTEecmo1nyI/PUhH4xK0LN6yR7mq+mL1MBzKNlk+ZMkfm0nsAYULb21ZiHOU
Juf1J76k18yJUxpPsL1UjO1LzqSkm5WHfIeHvjB6+bSMPnoJcJLJORFiDI5u0nDzLQXUxFg33zsi
Yy6wDG9tMZenwp5fzYUDiRjCQ8tQ730zqR9Nn0KLlNnVaLB/V0P/bs0BrU8uQS7mpZ5wYE1c/ca+
xsz/T+4yzLWXZbKm/09ErfNfBwAPhpstPBRwGHeioYDT/F+OGxQwfl3VFEepGib6c3zyi9Dd9qra
9Vq2z8Ixf1Wx+qDORm86xnyOORfFDs1mcqJIvsJ+0pcWWcumH5goN4OXHwoz58H2sYTKEXVPzNvp
YKIDHSaX1KEtixB2Lre6h0WRPVJ3+TyiG0+j6Ra2f/QhJO2MAG9dZjc4WMUILfLsVC9TwTw0wV0T
r9sPmtnB5NMDzLG81lNCZBOYzyYc2Zb/N+bv/0WxZi883/9QanG3gLfr4L4KSm8xHvrvdQpU6c6D
25n7NFhgUbg65wBDfL8PrE8mqB24V+QF32ZvwiAoRL82hWYNPFnTFJP9MA3JZyvn8d4Got28ZTWj
1dqdzFc3N1KEx4zbgsQi6NAhUDX05q1XEdUy8H1tdRI9nMGd3oKsNc5zNQGLtAwQunjYpmYwPU10
NrY9/Iw6eVCkrW7q3LkEMhkdvFOxaSn74BxnAbYrqh/9A+Xfl3zSXG/8sqKz9NlpKoiJQ5jdLF/V
j9If3H1uRMS/V739GuHN1ffOMx+JGy77CCSaAX9YaoNZ4XL022n1dK3+M/CU8xJOJfZrOGbRxahT
pYtYotUh9BWlyTpenfrMIkvDFu99DhEnQgcSUL2ZjsYtrUUjXSjbvFmkCWw8b/E2HP2ivzYmB783
fnaJjzNZZ1eYtlm7ycclqXA6/9VqCiJsPbd6b+L0pyyc7GiWNTZUuu7ARxGA93OAnNoeo6vABZrR
5gMlnjykhExs8a3L2con82JX+OO1THR3Fq5whDBzodcpaQuLkLl5nu07K+AbhR/j3YcJg1NVX6wa
xkQfjCP/gPxmlwGMzyn/bgcj/Neoz3ajqUHq3TF53EGjsnTXlBpKmvL6JRWUdKvluk/wmbbs3fSd
fvPdkDwbYQtXsnMhKSVJmrsbJcpwtxaakpyCQrcPpnAGMrRE7Cf/o1gwrIah100LDcBMH8m4yyfj
bvhL9cPwmBy2z9YwJCaOwz0t6Dgwai0H2hIpht9zaQQEAU6ItKdoOERWAX8wTKMDJKDyaHbBP3Ne
2KQceSdLJm9T1MjvcxgNWM+D+5lVsId5nu0lcrQHlh/NrkCOtUdPp18SHLqY3Q4fhYrupFP0extV
H/vn4uJW7nJEFW9x008nMdo2DoWp/ubXDuBnFr02OQPN9U2FCTdsoDs55lbXn81Uiy2/6WssfXkb
xzR6Rrb1rQntLx6iMpRswLmL19QuQkbhNcHVASi5Txb1XzPA+Zxq82VdwA9LejQYIdAs6n3DLvwj
jXwGGfnDn2X7ITlBIKwm/SnH6HYbq8I6DjJM4WXNBoggpCCg5n3FXfC9ZZyZwgeUk+re3BJnNy9I
00fimUc3tqObGMd/EAd6FDeqPxKxW93cajELGEg/yqcZ81PseL7advKOvwjVTfKqDMOCXU8X4A+O
3W/J/I23tpEU10BibpjX/acrmc5I8KaFkBEuC0TtfGtFprtbS0pvoOrhASb4+gxHpn81baN9UwNX
U7hECoMIsCUwP/TlUN+nyG238+TD7dEcWuZyhxoMpOA07EY8ql8UvuBvoTG+zcVwGnPRvy8l0Umk
rrFLHWCCWhZ4wC3naSXBAEM/7bYdVeBSiOcLN3EtyZvTEA/jdRora8OR7r1T+7kQefP6bnbnThm/
jcSHw0iWwgzpjcvOtZ53mBEBbi/DwKGexSUou8daf6ulCI8UDo4OIUZrhRP0DUPzPo8PoG9E5TT0
tesFmSgKekgb184eh8P/+8RwgkUA8t8jw/Wo0lElhQGIo7D/j6PVLqsg1rOM9k6EsTQUlPtAUvA+
NlLigsnFOI+T8ZmJEi5pG2avmRd9RaeAmYqOW2girnkPG6nvybkVNdtvMbv7KqLwS8n3aKosOIHD
4PvhMtIZ5gD7jqVxjHChwEAzxB6vktuV4aoSbdw9MKuN3XvYGILEYASZt5fedb+NmWPglZkNF2EE
01GlSuzdxJqOkSNvUPvEHSCWuxIzLvrRAJ+TXn0LWjKgycF5PSdlobBZ4olQdpq88zzl5KDM6cZ0
FN6ZIEN5bQWXqfDhDhniJesS82aYNGuqzHo4mLl3BP1WO/tvA3Peu66i8MrNv/UszVcYxN3Ojmcs
ckoCI4BD4w8v9tq3dCw3hft3L9uI/Q7WDsfOpyKB4Dxm9vewC9Nvk1njNxFmBCTHOFSYDRAWh8pS
mAzFh9AvdPTZS5S16abViXNIZi97xkYEh2H87XcJ+dPt1O1wW8eJM0Ry21dCXrpgzLfcu9ndLccv
Rtdk1yaymRFjm8cAuehPbeR9igDCptM47dkteMfMi+EbmdAA8yy9GoyFkVCjgTSq6VY7Sm7R6RIT
nwrK1uC5igew4MCkox59jIPQtxeLYmbwMAcqBC7lXqr1zg37L2KxJPUbF2g4tTZC6Ikj1WkXMLs4
GAhqKirJSwqfZjs7dXF3wRA3LbLZHWxBMKCLaXb2RxyM1jGh6NyV6EvweBt/DdGAyNsYXsqK+JTR
kc7TKctgF+nMuEIyNC9xbN8RXCILbevqE1bRK8gzp0mT/oxs+zzlmMKJyb1XYRy8WYDE+1z3GEia
/t7PK+McT0DwSZZ/2AZZymGXbRPNGCRDlZ2LUZ+bso1v/DVx1lTWphNYVx8x9NUogyP3W0MMnxle
NGFxGwuezsFgavES4zZGy8/zEwBEHZsww5/FmXPGJSxzc866OTzGmWkeaW7tj64/YlePC/vsT5e0
B7AeXFxWC3RTL7AlyXz0QQGC4l3V0fTeYluA8t6YdowmrL1LCuSG4Ui8lQgNHlSjAFguodakzyiQ
Iz1d4jlasoasr0ldhGd/xnQWoxmSh4oRDK8r3Hdzlm+JytpLVoQP/PnnD1Xj9ZJBzED7N2FSnYQx
XivhEqYbbnzYZASsqOAjzADi1URSQ4bxODoJL0u3wzx89bQYf8CiIYO+yjG2ofJ64rJwSBv34Kvs
ObmT+rUgoQrVCKxALzPCu0aJtZHe2J09nLAPAFv93rBQi1VVXpINVtjkrlfBQ9Oq7A0HIqY3Sea9
QfZIRcXxnlbhKYomhpNOg87RYurf0dDv4nyC1pH1zfeydI2jHMoWZgudt6pqbydtM79R7+W3kh3E
pNW2K/4BSI9EcxCVcIvnPL3NTUU0mTN5+3mEJfFn/l1GUu8xhiuvszmXV8g+0W70NJr8RUAmogHT
JEPe2sD7nCJYjiVztNdiaM6hhlddp7XaroT/wZzgOxiXuSsTGk3l/8y94KvBHP3q5pazGZTk96zn
+U4CIon3Jca7OM8gm5+RG/TGx1BS4XqwxLwOAA4iEG6zM6Ei6KG/QFaB0D7CC2EOPh2aCnugSgB+
Ro3Zfkbp/GgH+VvIbJlghxiFTQSGTkYFqh7CT+yj/HdPchcCiLK4Frp8raMea4MuOroIhohDOyvV
xVsUFKXYuEUaHvMSRy9NxX0LuQ82zaz/zjqsyyv5A38/eKc6rKnIsGFC04QTwBjVtK4z0c3zTFpk
GHIheK7G6ouoEeCIhEdY6MDbWt3obWlW2LeK9meSmv5hspV169l5CCceNkOOsYXZMnZogti7mHBJ
DnnW/oiFfJ10j7lIFYz3rEOOLYO03zcLNr8u7XibOEieUTRUhLvSAFqjWxEgkXQ3yyi/WPGIrfAk
oD8g2QGticyf7CEYLTnJSxf+hGe3lD8mjb11ZD5NL9q4U3hYb6zuIKFZoH0cgwtO2B4sh+ViQWk+
/Ts90qV3z5D2X8qeXNlmcF8m2fu3OhzegShDJBYT01k+Y1joi3RjcVHLgv0QORauXe8RHxAJEAOE
2qBp0YKPwc1yLqWCDFH3ToBqJKxxqp6TpNqURZTs/ghKsoRnbpX84ADRHvIBykSjBvGCse5+8BTu
WTC9s0nnQHO1mrjxvIDYwRTgLknHrdEk4W4wgQFoPxEzBdZ9bkEBeu25ULOzfV7P0y1dFgUg0duY
M1SN4xzKzBc7WICQJTgYJI3FfSjDb+HOmkF/xsRIrmCa24HGi0aBvA6RF/KwjsNa03oqw8SRZUws
Eot9WPDJvC/Krn3WhgkdAZr4tlgIW2zhQqe3YEJ2IkKnEBtS1NAsLDDLumiUE56XjC/VlF6HsSEJ
uAoufwYNTECb4+TFdK55LM6FLjrAw7zE3rqDHNh5LXVC0E9bmQXiti5jFQYHx2uehhLbEXV/S9wX
jhcNDlXbYoKqQVabqtjXj8TCkTONDc1D+oN1rEJtXLrU/6IR/ULkdxk4Is4yB6vE5UQfowEyVTu7
eGAk0tjZBJ4dKw0kIfov3jLIkpxlmqDCUyKLoxEEKKqMEGBfklw9VLW5qRKMDpgZRkM7cyDV/t0I
jK/Y6dWn3nbsCZIJ1BvZtoCoObHcNRT2ztHtzrIQx/xbhUcaaWBdw2qfa+9kG3b5Xsn2pgzogl1X
PWqmwCdYzwyYJ47YpMk+y3p8URB9ro0aJSbldBwaqRaDEvs8LwhzoyXBggEjnQGDwhLp1zGoU+97
k3wvoDrsxYglyxBn8aenH25VPBjYVK9jUjV3u66/F4Z5wF/Ifbf7sHzv9D7G3A4zkr4CzaQHSxgR
bzOt/8pFILd0NzgU6oRbNuc2EN6+tpzgCxk+Ty/Q9tM8rqWsVeNrI7A6S1LlXjw59zdzoTRalA4n
tQyzmZjk5TCeR3sE5RyH6r0mEJl0W6bxtYOkkGzys4/+8UoCFeicn58cNRWgK0VJCH33M5eEZOcT
kWuumDEiW2bKNoDqvlGIutLaNZxN0WDd2GUJbEnS1oK8iw7rBqdkky5c9h1oeXBzawP9ZsJhFU9E
y1EFbhy39i8AYglOZcwXFG3hxspU/yiyptz2FZxYwBLnNqUNFoZTrf9snOubQ6UjFjQB55WCSjDo
kpa5FlV6qi3SigvVWCDosOoTyNhxEr8YwsNDvHLICaHazdM4vxOTnaPvTH/ZLcThTnQMtOOOOFPB
Bj/FQX8Km5+tauj1+ri+V1R0uz9v33olPXjpWU/TFILxlF3uJH5FpyLH2rc2Kw6UrKznW2SC9xWY
3XiQE85GxpOLgvBeNf54c7OTO1AWrouDXY0bB/N9quFPeX2lDlR6DfzDvLsxCMeosvLaoyPTt8Eb
javTZe0unXClXLc0IdCzdciw9kDD5dZmEzgk2kwebR9vessx3wtjYt6tVXIsM+svxBItu6o7POjR
hocRVXQPbK94n9BqRL4WGy+HAoYQpt4Bm+Y7JDc/OqQURz5IjP0SvFEPX+Stqm22lmVZXw2wBPbp
IiRzXMw9Icvmm8xKUUv4sdj3Lf/DZRL8YuDYQton8TSlld7tgGc0gMv+4vuUEC0Pa71kveZ6gvWS
vpjfiqxovnWzaWImBRw7iI+44fJ3Q2y+0jeZQCkQPXXqfdV2nbxHyLYYUJNF7bTBVprNcO7LWd5b
hbbbDutHRlX2YraqeqEsvbZquigHSmHltiirB+CaLvHgqPvmMwwy69jq8mefVMM/gg6VbOfm7xQa
pwiK8Gi0yUfVTdYTEdvTKB25M/DV3zWRGd4dSb1IB3tZ+YogtcFRFeJz5XqurE/I5OIcuz815p/V
pnbZv+2Cp7SsG4Zcg/0VyQn2n5xKUKwnIJul3ACN8e6zAQtfFhBKEq3Gm87841jP6nVQVv4EYrvI
YrJeeyPVJ+5Ea0dClPEy2bAkYWVCPGfCVYecUIgsDkHN+zf8KmJr5h4hC3htb72+IW1qzhEQNIke
UHZKgQdjw/EszTRFdzE0B2Hq+Bg7w29ntP2bPXrtjvGdsYROOH+EyZ5fBwcgbjyl/HCfGnFNfrWk
IRNSX2UtN9NCtl6XAqsmLEKT301tNNuqYVxUjlGmifHd4PILAW/hDq61G5j1Iy1LC7lsZRqXAgh7
hZ8K8bXXNueUThlwjvWXIpL1dV0MNGPbIU3x7lHiOC8qq3WJovzpJ0rxRfa1ByOvv4FetOdmrp17
Nkb2nWcCf6WZfNMO/ZnVVvdkxiITMuF8wF10psRDj51ZMYyu2obcmtBEBuZg6J1XkxEf11Uud+5C
MU67bxMpIMcoFOVtKfiBaM3kEC58qHo2y0Pu1tbGHwxMtKCHIMG1NYJrNWYv5hj8HiML/KQVag90
ovf9QvxvlX9WcpZYBmXTJQLp6qX/1k06fmVoNjD5weXWgIP2PbD/Wr7tPC+DL4AEPzyeqZ2PYndH
huiA6lo4p0oiq24s+15hHCSAtD51pWyMkp6QviagMpXiZEr37i0i66IJ5i3DfIIzamVtObgXBq5W
uzQrhuP6TSWe+LYUfwgMJ5QBEsMNIUVxjwbG3CJkdBEV7kRgwyzOk6E/tCngOtNAvbvKvvldNJ/7
sXk4aSiWKi85F6X+7k99/qPvLrGbBgeTBNAjHRCOTfJrBL363jgI1hHYOxMSywRVjRSWfamWJeuV
dRCO+DAW+N7QQbCvMhj3tMjVhYbongIxPkyoCnfLfpsUHRJkov8xEagEvm1mDtmzzha3T4+IIXsY
9l7kIpmkxE8Ux4otnfQRVcTFuvkzyhWPhOGVAAb82LWd/0jDrzRjwy2K6/GGK6GzrZi6khlYHWXX
559pkcSv08Gds3vSqfGXkSLn3DJsORpUtHgE581Hlwbjm1DdxmX78gvHOKepDm9ZBCmHKZq9iaHU
PtJlMSgEmnBOLhYIlq65hGu3NCFbupoTiog6lQSpuPiHCJRrt1SFr2G2BMTOYK8B4bitYSUvAtB0
5Na+VAsXb11i2CW3ZoJQpUaoXuuHGkcSgaOm/ycPw7+sHGc5YSX65kay5CNIGDP4E7wKZ1TbecbD
tSjLCwQH9QzKhkzjtpo/3Xh88ePivWPA+7RFDvwp5nEXJxgGDaL52+ni7KVBrXyGwvU5lnH8dGEk
4IhAPgV1N2kvNtsSY5f+Xi/eAW419XdyIpoIG7YkMfZtQ7xFniSgD2r0j/QfgmwC7qUh6ewv0EkR
isWXJvfIaiM2lygd701La5/EDuRmz7O/LNLtUoBId4QFY5rFkM/iXubEIv63yd5QiCBNm9BiYvZv
f2ZWlZ1b2/5rLgPxaQ5VtLVyh1tbC3fj0aL5KP3vLcYRFf58xODYTYjgpc1RJbxgGhYeA12EO+E6
//jNVN3MMDm4FW2uj63wt8kb3xexcg7ifgxcuAFZg6zHru2WnJfuoOohIoA9nfcNfBU+W2Y9oQtb
zwJosij7r3Xnp2du4vp9dhbPX42Iv67wyNBu82xoNq/rUvW0Vl4qvF2yMCdS6dh0fFO5x0uswc4B
mArnabh54ULQW5fxOGDacPlX4rAKcQbz0qHcvVZS5bepGsAAe/M0RsZPY1Fn4Z8Qb0U54ZOxzDgm
J0eBFk0+wmWvfJkWYtPYZDEirekIEeOTw9z/6+wBpd0Chi1k4Xg7eCDGN8efqfntcD4EHv21rN0v
Vj49wPXyV+2p6BqGxe/BdIeb059kgc7H5hbfhkmIlcfKbwowdD7Wyn+vFxHWKj10ncTYOYKO1RiN
9pGmahd6KV8jGosTW25HBR7F30pMGS5zWsPVitBd6BnRM2LE+MUNFoNj+EI7tF9YPJZyvmvizFfr
iHWBR39IUz+5lk4GnySKuzfH1HJrh6gylGSfwEV6fGBlY+6SMqc4k/jfNUbIPREErxkUrkffDUee
moBMoi7dJB08g1XG2y7lGwLP31mNr2TsVtFmvaBJMZYvDDt7xDPzpckoNlXtUd37BYLKCSelLSYQ
cicSh+SLgNtn07bmvI8Xhp1F63ttF1MHv7L3xXLfQQ/p4BPG7EwwxhfoES9yFXRfXU1gUbjQOvxl
ieouJtIaP8ueM1M518Q32RqX/XF9FS6bZJ72026UEIHNZfgyLJTEoEeHienCuB+MXt20NwGn6Qb4
a/lReOqvOKjq49r1mpiYkBAwMKaJGtBFtRAcYou2xFmoz+urJPWac+PBd852GnBmqdMLJ4zvXLof
Hcj8tVJBce6NQuPNjo9E3hjk9EkFB8dhjJoxRrqJrBrJAGrDO6aZ/5joHrGxScN3wyKTlsCiHzYR
tVHLUTGhhMTUVRWnDvrUBWJ7ccenhWR5+y0x/FtiqOnaMQOmEKNtWFWFaW42W8uV74hRinNRhR9Z
4Xp0VFQeHODePkeaDrvvm99KlxEfPpF50b0rJ0VI4fRwXMGL34kQQqqO0Hau3Z8Y4gStZs7vBN1O
QAHaZTxa+xXSrTwDJ1IkqBAMaubydeifSTxHy5QsTLHQ2RcBI1dmsukdcSU1n3nlA5nX9VXiIRNy
rPp3K+zqYC3WAv/6CxBM/gI7uDymi75hyjz7EiWzvkxvddAtIigvQ+EVM+sRJNH7W1tYzdGZfJNm
RjlPcst2LhYye+5NpGCORWkxJb5x6h1qwnD03A2tZvhKjaxPTQh3nSmAf68H958i6dzj+pPPzLVF
2bYJZded0yKvTqHQ89Or5lvo47nyr7sJFjjJCXb3N07r9l4tS9c2xFNJZpnal/vV/KnLe3HInJZM
0TTI7uivoal507ubuP3NRXVoT13+XWCsk9PM1HkIRlMWX1bZINrvrZ2Y6hY5iAjX/0RB/gGPwvXg
ByC9iWozwlwB9mIVYrfrteqSpFF0cxyZnczYeYNPTzh8K2N9XRe3VymDZSs8sFG07bHK0qcHS+ck
T3E2yduqgVxfdYl6kcmcnlb1HeQvpFaLDg+NQ3HUnvg5GXhU9o71ARY9PdbNhzk09JVkig6rntlQ
Y8hx7JDsgLrZYhax9Ts33RWL7rJb9f2J4vSoY6faKbDpq5kJMgq75aWT44zRLPu9XthkxUIkWxdv
4ZWRZnZ3nOjLqDFDGS1jSPajGjm5rU/Ros21VBm+iwkjLJO+YVf6Mif9cyApt+/KW9GEDkwOCLJn
oUEuMHBFis3izrDj8zT7SVzqAl7B2MMFyL6O4bBlzmbDUMWgaeOrDlJsh+M7cT5MLpfCnTx6QiMk
wMYKk67LykzM9U+tmNyt+8a6yHDsz3mvIGr21HqL5/zUFl8sZikap32ddeoQ+rk3LhZzD+5yUmHz
+rh++jDw5J68oQTRnhWQ9VNZmGQlymByj0evCYcL296xfXElNi55HC9pBcQz4rsKF/vfESI7Jvw+
ceWAl8wWpobMtYAiIZqynW9JeV0Xqj32cIkrRzLkv/8V462v2gEb0Mgb3hoTFAwz3/FtXezA+OgJ
L8dYZLReXQPOEVT9oh3TDSq3hpy7UP6soumUNqm1awtpH1yeyQ/f1duCOeAbmoltgOmUk3gjjCo/
IxbA6KA6VZ1/WY0g/NCwD+Ukv5n8i4/AmbI/i5rKI5zgH6ZKfjhGpP7CMGQHADp9VoR2wAvMwP5F
4aAzRVuTGwijOqmd18an4fESVDQDx1nsQeaYe9f87pZwJXAM57aHW2hmnrZ2cZXyq9kNrlW4CFcb
5aO666V71uuEcFk8aPQ37FuxN3DP7JAmqDWkia5QS0ED24qPW+5TE7oItGT5oSOnvTh4Yqa4BAF6
W5diluKyvlqXsZFbx6A5icJLOrHTxIsthxJgg+Ggu0NrgHnPOnkkyTi+mQHksCwAxZV+J441Kvxt
2Pjpa2E56XGC6gr3BPntegxWEaYdCWp4+A5mdUa2ef73cGkwHzsV43xNP9dCKS4qos3z+unGSl77
3p1OK0TklP9UQeMdDTxGj7EeE0CmLkbMGairk5Cv2k3RA1GPrwcLhlSAM85q7pArIztHGfLsSsbi
AFm+Oq4AU+3WSEQyoFzypo0Xi8oiXfo/kg+AQ5MKUKxS0akxVHuYF0mu1upX2v/s3CK6hAWAf8U8
jviNAdOEmicYjcrXtIExphcp1woNSxmd4+ovWM/VO7JR5usEmwSFSWjdMt0VffDLbebgkZeoQWda
qVdEje0Of7HXvh3nS+bitey1VE0YPwyL2khNMfWH0pW5zSjLd39QPi97tzwEG8yMaQQihXO3OSd7
nfbNZVJ2dun8TRtoJLJIAuggeFA3PnJVOA1wSFaWU557IOidlPu1XlsXG3GlpFpiAo5KJ0iE7thE
I6a1OnpPiXZOdyRNlFsP/fyeEAz/PIju55AF5dMZFtg6NNKLAeLpQqlcBoLNuUTV/qrK6KeHCuVu
jWBRNbGnGc6tV9ksQyeQ7L+yAcUIdu44GPC30SFlL3kPRTywvv5753Dh9cXETdvcuGNWfmPqQEU6
ITKaqewKPXzty5ABvceNUYDnkQbTvvkM0jD8iUoOQk/sq18rcuhEabRh5sPFjtsSUyYXaCOp2/M0
gaR3Qg9nQvDE1una9o6iNac+xfggZcqzp9MeP0wST5vZc3jWuRTwQd33Vtc/tYl/OS4BRJ/mRv2n
GhCWjk6QxJ0dtO3vapyGvWtIoOXEb292UbYbLNKnlymZHvD78lfL6f+e0ry/MFvKX8O+YTxVkQqS
E17A2wdvk91Vn6GErCQg9pAcNW+gQ8QvofCNR2mmxXWCz4Yidp9TkMotPMFu45Tmb8vq2p1sqpjs
EEfE5yoc/hl78dVOgxjdA/27C4v+Wnog4AykLiYT+Mv6CupOgZ+4EW5DyLoLL35dYuqga5ZC0ovD
4rU1JXEi4F1fGXVgtZSPcLsxJsKwK9vGi3S87v2BNDr6N2fA9yI1hLzPQdzcrWXx++qQBFV1bha5
lxUJiPFz9CUcRg+XA/b6fbSctOviKYixjkFVtribRMc6UOppDma3Tx3ZbGPhvHVOpC8lypzTH85e
g/3bJWLYeMvy8TB0s/dY/cravkqgyeTNsVOmfJUG/EqrqNtTkw88dBWxLn2ZFmirPDqIyM1pZ3ID
4vPi0KCKZLjObH1EvzBagcRwXkvo9a6VRUfYp/bmfYWU5TT3hrIXoTP+E1l4ia387LpRdMbDH/FQ
g0feygaljm93bQ7eAnlrw14+X1fduFpUFWHDM8IE5qi70gYBxmdkriAqLiQNzzJBJ2rVjBtYjf6R
Ro39xYD6haF60RjYYnV2+6X6MrA7VKmlX1trAtWSefqHHjZHLQb9CJo2PbHMGEd3wb6IBv2E8mQd
sDsj2FPVJ1vqnmoyYS7m29NeDUBJiY+bQ4wc8GoqoeUmzODekWczbiVyqVsnBmOrI0lHl+dEgkoa
JYIQ8R7qytH5c6NlM8hxGxkxZlBssWIpkpoxFQA/yRtGJ/2ud3042kUu3/r5adT48eiFyJPFDG7b
OAjuZDvkLzakqKIkqz2c5HfMTQwkp/Olj5R8r1CI76YiIj226rs3LHzOoSA5uFNOcvdyxzwqLakv
oao8NHfhzsr+DnsnfDqO8I4DJcLZnCm+u5njJbPgsSCmd49FH/RvyiW+oFPeyTTqjn0s7d5GnPSh
2BRLrLqDh0rVvcuhhUVki2LfzsqC2sS4F1O3l6p2swM8o35hVRL5sILnZQNS4UbGex+7wQsWl2xz
gtNzhSD9Li22nE32H15g2H+MGn+0yGF8IdgdA5xet5ERfgWr655lZiCygGn7PuJQga8QInoVk8hX
l1vsT8znXDrjXsLyEYkpPmMVnwgPsV7HZujfwCOPbqrwVTHHj2QOjp5QFjKKLmCaFXlP1Zflzp2o
w2TlzPt5cajNgQ0cmuE/n4QWvHm4izsgrMhXl6SGe2iQVWY3uOL0nVg0nn31jyu6X4xHNis80qZ+
8GwhX/RufpPxCDdFl//zqm2JDJnAdo5jYf+y+7riJIqsl3XJPd65rDBpQjr+a9a19ZFimPEmLaTv
CnVnN7fuuyecjusgg8/Uo1IzlXVRHRZnEMzbr9aSkQwL9bOr2YT82X0YqPyMpm6hufX+W9ExmW6m
aZc3fbCjoRKfKfzSbde3P7RnlifAIflpWuHbGBXzT1T3z9oMfk2lZudZflFl97yJVd/M/0XYmSy5
jWxb9l9q/GAGR49BTdj3DEanZgJTSin0fY+vr+UeuhlWWWXvTdxIRqYUIkG4n3P2XjuA2ZIuXLMh
H8wzjdGD6dN3RAkqM0zAoDpjUlyHtLkr3FmPY/Vah8a6kozGJR+NjRKqIV0qGDvMDeIK420oyA1I
dau/uXZ3mGbUgImU8gaif0Emam2AXFLv0WOggi0yztMHU1jlts2G+bvGjMeNSNiiuddtKpiVD1wX
3tFHUuVMiH3mvPtiVnYBpikaNrWZOLTUS4hZDifzajL8TZelDqZNmzSCcXQfBvnJcAnqne6h1qs9
0vQwQj13zNBOnjaR5tbvFr42T4X8y8phS4Hl7rhddKepS2z+vVGETmWqH5VR/RpoTmP0j15MV8sg
N9RMNwwzP/sF4d4ekjQCkYvp2Dv5N4GylxxvLcB/Q8cKzEZ+zjrtRyUNVzjEEBEQtPWq5flvozVH
7lNWdMIEm66xp3frGOvwyRlb/50ewXtmpcE9adDb2ylL0g5f3IC58SyKEgTkiNYTF98q1h3Y23MU
vU6ijh+YMjdz7xLR4ovDlPHGg+JqrH0l4Z+pi//fNXo21zhm+g1YFzmUqgm4KhG09xldiUiMX6MC
p4Oyg9p1y0yoXqrD3Hcvutlpe3WvtAlBOXr4+q0UNYAuwI3VkZ19NwPohDBvtZ0dumzQiKWf52h5
0CqpSB8BMfvP6NnnFL0qsqShh4WaXH0NSwPTsj4jsUNERwaHZ3+Zka5BkS4j71KAJdwTpvGrkEg2
qJhIltIs2fFNPcb92G4+/oxKuyeT7R4jKXSLov6L/PIQZhjEHPbn34UksNaNFtwZS2XroYdpo16r
GBAi3DCuRuVBJ7P0VYK6gHFC5pP9DqnBdcv8jQHQsh6dzP2W1O9e/Zj7Jzal5Udk9sVGj6vqUk3p
s5i1737vk2Y45sY7WuRNTPTxSeG1wkS7ex6sPyMZ5wvm7PkyRG1+mGPzhb8MAwzu6n6T5tR+hLfk
e1pr3NHlDc3BLrzv2XvX0+TaT7ZfrkaJL1KLLSHmtT2T8NI0F9iuGgNqFiadACSj9N1nmy8naC2K
iTHllSalR8QFSmccyZYh/W1M/eieTiZ99l1o6CQ+cua8lZGZvmJdzXeQs5Ytp8DqgIWyXQNVtJ8G
PfvG4Eg/AWC3n9SSzNa1yPT+AAJFdAM4VI8WhN9l8ZfeJOd8TntYq31l7PvYiLBCzsUmWaKAlJ25
43gsnaF9Pu3bNG6OqqmTFG4Obbt3D1nWOEc8wTVBbd3FkkrSjhF8Hczt0ZVHyVoNxdK6OFj8EQDu
DFKcWNQjbdRJbMjopiX53m70pmd2rs8XtbBrhvCdkMuospWByZ8q1pzoj4deRyXeejR0Bw4t12kA
eEA7T4efTEfbepi0WPaqT7UMTIJpA7/Mfmcc4UXkl36Oj51rOPeIrE2z5tjFifoqpeCr0TN/Zn43
ndWSJuafR7l8VEBUP2aY4VwNhd8ata/Vo5jKgFT0Ve4/4Tj1njpJO6OOevFTviwd06MBJcfDHZJ5
3yz0mBGPQBMN7Qs/TO5q2kSzy+J8pX+znJlBTqmdBmdaLqnUeKhFPdXLn+0IIrzCdtStMpAfF9Oa
H/pEeU7b/Jcj/dDD5I5n0UeAmYbqUGfhwrVAATW3Bv5I9bwSL0gM2lPl6RED8nCAGonpISqLtgXi
ZOKPxpYtBx5sIe6yCuOpTHdF6Au8eJ17HuSCysnFLEwJmi9js6vMWjvhurv7SWrcFYQ7pHm8cRwE
iUsojH3m11QncjKmmyngJ+fQmR6klbw1EGhAVZnnWwR/si6s9yWB68N73B1se3h38KUfHDJBHppF
l8fnNkVWaFd16dfc1YN93pY/skYka8sNqy+Fz+S3qzwwQBYelRhAyzqyCWWzWobDag6h5jwt2Abq
T0Dtfc3IAQYXb2I6nqC3GORwL0HP5DKndK4Za8pxvi4X1f2PAyyl8xSTjFAkKEb+szRDgIhuzkhS
m3SKGjlqGG3UtYSVqSfGC5oQ7TwrYZxTlF/TIgr2ZASgQuiMsNpaFfmhfQEOC3vOHseKflJLiSjw
1BvFHqU0U8Wu2IJmZggD9EQtk9XroDmkYnSimWM217rzipslBCAwB1uuegoNzAKPiDDUNzvMolZo
4/nicvWH2jt6SXr7bIuqR1hGkEd0VkJqwf/11e1xxawZ1KKiljMMpTpSSzKnv8MqtBBbZ+mzz4Ts
YJh8wZYRuzjm7h9jhlKApvIL+qv3UKNRHBcg9dMGlm+rDYdqkJ9v3c20f3WqJEyTG3UA/DwPRsly
oGoX8BbZijKTrAmw7su2aay/gsiOoZYgLDCA1Hm6dR1GH2Y+4LUNDB5jM0qLhNcz1VLn0oEqbGU2
4Dvssak2sYCG2uV2tJ/0JDqFow/oM3BN5FFdtjadztqFI0wl3QsolCac1VYD7ZSWyIOeUnfTeifZ
IUII1zDS3ZtjEwyvgUY/4EAW/a+M3jH4l+5ZS0ogu3BeSYKgzmin3r/Mwe/S0pEhEjz6ZoT2xHeE
Dj87sNpw4gozEnqPkMBr8w3wi/GXepDGOmgfMEW6l/CmMWsFMTIAuTA0EutEFQabaRwnWGrThZaz
M13bCO++OlVajCRh6BKKkzohsaZziHfHJQrKwVNapem2m22CQzzu05k3px+KEC9sIkBmQbZfvNx7
7nJ3Sxu2PMwugDgnrcL9R+luCh1WvGz0FwGsshLVFwqjfrwkUjagFryQdLOneWcyTRFAYI95MPIh
dRxvI58Zs1P6FL8ZO5RW8R0CXggW3KWmlH9NNtU606JEu4pCG19NYASYn5XrS1mrrA6jZEUruDPY
pj1bYxjZ5qZ7fiQJRB71xVHfmaJhdu1ARF+5ZRWebbmoR0RgheBI6mzXLmjg/bEJ13oODxUeGWw+
M6muInFx45nA+8rypxIwTtycE8E7Nvjz95RGwXpGV77yrZIo5cjx0YCwTASdbqwq9TeQyiQzDyIl
2hMPQnLgvXpT+nY91r6dPKuliUO0xm5KXd4MG6Nk5kxPe6lP5mIdFGVNLYpkkbr+rQqoNNZpaxXn
UdeH2/zPkonsPIb9Ruuin+grcspGfp87wQbLGqKQxi2ose/kjWknf6B7kUrsSEob6Yg55xB1abZO
UGKgNaJLpRYjIk66F6iTs6yjpaIntAAjfXrqa+Ff6zL9Rf/aObR2HTzw4WmP0rIOj7quUGfih7mO
vW1e09DKjzkatKPqR8eXQPjB1ah9LksvRfSOiWY1galYOUvr0aitMb4FlrE3x2mSMnr636p5IQcW
ae3Nh1CHwGdjFGG2FRX+qTVXGUcmtAA0v2PB7a+vW959wke2Lgbgj/YDRgOqGP7dlhSsq0WnRzn9
4qCmvzRLXW2RQVq3uRqIHAZz442ee+F1/dp09Me04q3mGj8GsOAZJkSXRH4B1BLIpzGVEPbCeEBC
bOursdRGCJPE+3Guk7cB+6cZ2k+V5VOitFn9WmkY1s2xenbdhFBh5AvId02PYZ4jtg1dOc2ZCXOg
GlolquunWRHbcmQeKt38Mdaa/fAQnl9TP7moZ4Q3IJ4QEFpEQwhKNpi4DzvzrU5znrq+uXdN7DKM
HnKJ5Vbiyi5dVg2hFDOyTN7EefqLvIGZv6IiRdsnE4Bxjzi6PfeKsIx21lzSgY5HtjNwWxPDoVfY
Pqcisdy7elbXrfTKNJjnHEDr8rPsUKY9dctAtxs2uFngUpjisnXXTQIVAD8xEip5dh2XdpYsrUOE
fHwfNOVfgMhmsE74XXdehWqYFAhAO7MDYblBPxTI1+bZ8HbqhKHOHGVMVkWJ3jxM7Onssc8cMhc2
lAPy67I0mrsjgNxZLRPx4/yAtvpo15RAsbvF18P8hE7Gqs+s4EEVgLF17si5Hs21KE0yMIoh/uWF
GDjl9yAf4oOd4cnXrMpcw1OTNDWdkGkezX2EHl+E9otml89uHwTfSAZnDBR1K/J8hie10Jb1sSKF
b70XHxrV3Nf851rzLIyiYL4T2fSof8PQyg9KXdZp33OjgyLu9dGqbYL8xfSNr4WLhGoaMAZYDZZr
PPJwr7yFySA4n2RVDpO50b06JK+2iq4L4qZtVP5N8olzLjszfB5hrq2sdGh+tKX7GLL03Y4y65DO
y/RcUM5SJMltUkqBDNOATlxxys24Zm3q/ge1tH0QWnzvbFC7URL4G7sy56+6QxaN+Rv/hPNtwPu4
c7JBHBIzP1mtWB7Ymn9aYVccqWSWs9brxDNKF16ew0EtES8/qddcLz1PHDoOZeEz9ohsMzuB6lvV
Wkg0UjqXpKU0wUtWBg0McfdvfemYh9Im7Bl6M1XKACTYVOQGLPCrwbzl2sEPQfVtTDu3bqsLtXd1
AT6EatIfgHpETAtK2CFU+LBjc+8lrfFe9FItHJv0sogV4nQdElUfxDpE4/+Y52rDIoC1ZGvdcv3W
xwVAX2Cl81NUGBxDBi5LJK/pqXYNDzX1osHUE8z+/hm6e5EHSVgMoDdEi+89ni/qViucIL1gz7sg
Ou9BpHfNVr2e9mtsNfq1T03tCmtQW8N2Q31cAR7L41nDvwFhCFl2hq0dmKz6/ESO/xCo6sdQskgF
O0M//42el9xHKYjIWjlFKIAX0H3tNppDIyMtafmXDBVSBzk3XijyzGlur9SAKf2QaHM/0S2ABL6b
oWWTpaEqEnN9fGaGLXba6D8xfiz3zlD6JJqTTQUXVCIMCGqtdmo0oFi0USsjwLRcWuuDdB9xBeMR
I6EVupt7mEsLpSuF0G6JCyjGDhtvLe33uqnnG2smPVY97YcG3m3fNFCaYT7OIp5xhmaMcAkoKxLa
rh3TtgiJHb+HAToFbEuW7/OowdbnDR6Yo8a59OtPho7yOpQdU57FSB4kn5CorpptZoz0JcN0jrm3
exVaPVzneBE7IHvJhig2+LSxlmb7oure857Oi6+h+VHc/mHUbQ6s3J6K0U5L3pAy2pAfbx1x1hzz
kh7ZqvXfwjbOad0T/+G4TvaWIpln+FOiWqXLtUXokGwGL50JZO1n4o67cW2a5rSepTZGUUCzIAbr
BifMTwN9p2q8IMgQWZUWOT/efkTnME2ieImHqnhBM66tDRgum64zjJc5NcmsT/R42/b131o/WM+D
nuiHKaY7OmN4eZ51ZlyG+T0WJJ5E4PRKs4v38J9/YY5y4j0UuVVd4Xqq9a6+gFX+WwguCQVfUUvu
PDLC7E4eYRLFCluQ2IB3GxACcEbL+l47GXlx/7CfFX1OdkhG/ksz6+9N4j+hbMmOpQw7cy3/7wYd
806hYTy+ZEfivXA4aUybcvbEjza7oKZHJ/dBTVRbCkIBBFnAVJIqw7Ww4AWHFnxpBmFsTMwFu1rL
snegcghVuvmRc897CoHaT1n73ntMbaHsIjiVi5VZw6nGNVcZnKoDIMWbCUXtU+zTDHWM+gc3ruRU
tMEbSVvaUbHWqFyLe+Qax26ArjkG8xua5WHvJ4CSgkDrzxy3i3WR4OpQXp1B5hjkQfLTifqXkuqD
SGj3YnO8Xhtmdavk2RJhEzfuCgAxCtuf+RwzJOvq5ixwTeN2s74y8EbXOEwbs8BvNrYigFrEnue2
bbkXC/LHMnIQnmN5OhrwNK4NHp2u7h1Q4FhADWPwtyA1kPPnJCIC8CDbox9Btk3d/DsoSTHbWnEO
BJG0CwJY4gQwhCX2DqmkYNcjm95KgibNasnKcJD6NDos60ouRV1RQdGEhvBB9MMqCTGZYiPOGExR
0HSRbZ3supQh2/qA4BisIbYf+0Sr2z5RZ5nbvEqjlVBFEwB0ZH/e38h5jRMUZeOkHgkK5OOsIgeJ
mhlas9kx7NQ3XZMOG2a+Ot0WFPeL7zyawvxbNFhYay2YjyWIqnXUeeFzhSrAbs0ngKzGKoBJs1MS
H7UwG63XdqJHW1pt6ySbl0sbV2BuR0vz1qB3xAYboHHtdvkC68u0/1I2ak6s6XXAm3cyNOuJSgcd
K0o/ruc2vAVOQr1j9tmBSu8AxtR9BONsH+kiN5wydkNVE09QOW+A1yFY1DERKFGj5+cadWVjr9vW
/ssQYbX/IErq7vymEx2+V6RDlab18SjYdWZtXnQ5wJ3l4vsJFjMkoUR+TZWzNeGoVqHg9+A35ZiM
gmdF3D10LvQZqEZKbifa4L3TJziIjpETWBTxoLmXbh3H/s2UFYy6HN75Fly82rOPXhU+1drY33K5
mUNyWjjK6HxDc3/LFI7bH+jRPVBA908r3aya6UiDNCdjctoTQma9+S5xO6u8spOL1pdfXdcdn4m0
HZ/bxD7FS3+uQudcG258H8aF3K+ZOaQCrX0ugClxwzYDEi03t86fS4ZialWHyHE0f8kJNmMZMO1f
orieCBNzXsNRC3EGJubD8rgkNHx47YQsrZG9yIFm+AkN1NMUIRD3DV17RjlIFyRgVocL5dqpbo/s
8bRyATX8S0PUfkR/VDw3DriswXWmbYgL62xyNGfibs3HHo24+uWrf4idyTIvOz0Xf0cykErBLaE3
kY0nLXEC+8alRsxA0wJH/nM3ACod27zgqseq5mOq2o512zCqdttH35mXtLNVuJwPRlwevfWJs0hX
6+sPCp8EgkQR46g5i4hYYbrPk/FsFzh/SsPhyxJ32hGurbMhOAqXknyK47iDvd673Dha+1Aa8XJX
VABhDc8YcLQxaa+Jab078yJOn0vXeuIEvZwZBvRqDfk/mgcxvpEVG26TYXjHXT+j4NG/IsUdEbx7
IH/BAtwa0Q7MRqu/GQV5Z1RUDbM8L9gNDP++gVAGZdG7J/yW2YbLj/5sipIkRdP7Jr4HEoCnFqef
vSOW7vWkMJsZOW57ZPkrPbOKWzYM9TsM/EuE8m6XxSVTdquPtw6i9peRGpVDSjJ/pQe5Mha4Q1mH
Et5u/dRbAWSObyPZOnRC91HsOucU2g6N1AzBjHzE7HDFODNwuZ0KbZ9KM22mVdpJkDaC/DDs87VI
mMso1aAofWZpKaTLq+Vs8thrUQpyDujBgpooDHdViGFJF96TbfojB84SAyKXd8vhiUwhn+kvZhw7
unlyUY9E+dq2IWYC379y/6RomO3uqeT3OHBYhK1Dqt61NwZEa/RY1bMiNQzgwzGupkg7OcqnLBfc
+KiYONiv6zT4NeIIe5W2sFeIR06IckiLIvNkal3xOnTgb73efs/i5qmuINXlRXmbnTjE+mUvm1gX
1d3Yq6ZzGPfNrSyealmh0Ik6MgFJD45Z09UqRqyPJTNNJbV0pc6FPpZ7shjLNMyCVjFT5QdOyHhD
y4fYXAeBZzok1YE66KYwemqZ0volHaDaGCWoQ7e2erSVIxo5PoQZ591iAh7wzS9+i5LWixft+mdQ
Rh5cxJ3K6gmMpS3dRiOIHDOfsH76b8CRy2fdyqtbHbvYy7B7+rpOLyuEYzm0XIdNiMbfbov61EmI
TGBYtEQKez7kSfHDSYL8h9Uc57FK96MBtJ+CL2ZDcv1D41h4mWnZI77ikz401nzLZs0+9L15K8mU
BFiLdxWPBbdsJ6+zA2lGOSWu6/krJpV/DTNuac4OSMpkZyfpDXBRzMn4wqP4ChGDITdAwj5rbnfM
yI1QTddakI08O0Sv1dXPj5KWScxwXITxpFTRgxUX4In6/No1k7GaaVStEo28SUdmKKkgpVLXzWub
/1o69KeFhDT7FdZ3kEv5o3FFeQZFIEcKeWRDKijw71CHzjcmgdNtatqQYwm+YsQL7ENwuEg2c3Gy
e+1E92FOvxRTaJAZEkfzmiOYtanyxUT1EZ8XWfEl3GW01JuOY1r/6X6D7LTOs/9LuLA0Tbl40vg8
+XB+rboKt502VuDGuBNc/qNuGL9VGlrkT5GD0jd8NEpbB911J1nlGIHIklPRclq3vEL94jvQgS7V
5P6jFoZVHS0P6tutF5NIVUoPFUnM+SXWlre8H/q9WcGxKG0GNnejIzoFgVL70i9GfOY2XbDfCO1s
T9UrYKM/ck6l6VwGDIikOiPlskQYvy4x3clk+AGlYFqVBR9wRi4neHDEd93CYXZIHOS6+cLRqovE
X31XfP+9OMsll0AltSQQZy+ufw4DNsjPpWmNZeNQG6VI15Q0JILHj0ITb0aOjPYCjhTcg+eLFxoD
qG64onMHotHkoJHBLiKm5hQPxXMvp3Bq4TolFq1JbhxTnCdbDki1yEmfJmtnZtHEHdPydxlB3bdi
bkhz4YJnl8vqoxoOT5b2bnJOhCkm7j2n9duAkN1TKmc3KWhah+WvD/8ABnNxDKneLYkEazQrPTta
sZSwCrJ3J+T0EUlTaqlpFukzDnJW19nRnea0i7Z6ozN+xvBdjl9GSJ4fdS6fT09IifkUGz2k6Lmc
MLpPbzUIlp01Dtk5kUwSdCox3iXArCYmT+JpMm8bTo53ABT3xzcz0lE4AqIidhv3oCVBPGETjxhQ
OfZjEqNNnDXhC9X0cfYsdHUm4WbsVfM1r7VfYZoUJ+FAtag4eTlhgQYhMqsTYMDBGvAag5Lyo/xW
agOzQ9TonI3EGD6l+84V0OAyes9I0BBOTthVB7+F1Qj9rWeC+mLbUwftMLxacb3FKEfmkpaPd36B
8b5g0N51Gv4P9dqEDuZDzkcjiPDnf/gVSouOgoYgRumz5OonHVKS7lM62jdKg/bWLNeM/u5JMzMO
omk5fBOt3cPiYVpaSwjsiApgGsQ9FbCHIuyRNzLBqj2pwfW1X5x7afnpK7s+Pc0FQmaacMxf/Cq/
9SaBMZxEwp0G9h9yWJ93W84A3bqpjfplyJdflt5nK7pJSO3kcNKb4hvORf3RU51ti1xk28XF9W7Y
IyEPPhxhUWEQVbJGs0o42HojYVgmn1k8pGcRZjuDzEX4ZSQAY9nmtOXnkH9G/8toTMu2pyxdfZZ/
YIuw7iQY1AYf41zFBr/O0JJRdQAd8mWYMISUXV3WzmbRu+GGY93ccI/y/kRdq1qoHjCtESEVfgR/
EFy3ayLcbSZ9wXVv5PVWkY7VksnwG0cPfsKeMvd1R2KPnUnDah0jDQ0BW9pAij4SMHH/P7LEPiZD
P503eQpMjFvVcHW9cIXCGRE0U8cztaR3LjmabRMD72UyIf2rZWqpeqQWT1KoFnNcNtCmbRQTLD7X
ySFNyQXYLkW2x17OnmsjQj9+vDiY08dhSB2D4jAjZEC2q+RUfRYRHjFITB+PGPhEW42PH4gqv4Ac
eH46MBa/tVZeQqbuu1cwylb/DB0G8jyQpqwQcTiwwpWH8uCgdi6Sk0iFHAOMoemU8KGY564Ixpta
rGrQjygInmO/aNazIMdyQuR7UYs+0fweUi4cOalDLxKeHTmrsuTSeE1/So1DKIfGftjqJ88FWbRy
kY4Q9ObjfxvC5Tx1NgGGSLw2JlNWfpFhRjWBVtOpvAQsQ8ONjTsf7iPATBhoaMQdk9rd+DOBHa5c
QJPh3G+1lhjiIH41JVTf6FvE2Iqvj5JHyIGysXbQt60JMzVOSLANiGUMnsvGe4lB4W5AZqFh+OeH
6pHbOfnu4xgbEd/F/wWcPcHISUZRd/bb9J52Tben40Gba5ys7ExHkzjRMcg3prSx2XIZSzJj8pqW
tFWhluiq6coFuRwHuCW31MTpkjcROByZRe2YEWyHGiOsQ//sjbGDu3aQFL2QUmJslobZ/+L6/fZj
7J8H2llQXUohQGRaP5AjNTsDazP/fhah4kyGMCV/LvqZjGIiD0vKoRMwdxgI6pLJHRNrx9K9Sxfl
iKlIbPsyDjFVsvQQFxyISWZryVWR3uIkjM4fm/oUR0+zNIurJcNQQ+gusfM1vDPyTOLHskfeh2VM
q/rlrAI7Mwz6rlbFe+VmdCVZSj1SDkdtdNIDpqUDgyLn5GX9n4VMRbrLXYAWgH+qaep/FrQJwHQX
8SpNhh/7m9rk1HanLc0aa71zEm4MTSVp2lPJt1U9iyVSYQkNeK0cAFPZWVFKnmLBlOKgLLIrUiyV
Olu3Hfnt0pzfE8CNw6AZ9k7IgLOZ8/kTKICBLjnpR6F/Rygmk6gk8Vnmdg12T48GKr04QfRY/UsQ
Uc8mlwiDrc3nnLQugYb6kfN9AHp4JDDxS6S6Eg19xx1uY2K/BxoRtZNYNBlN88mUbG5IwBEjFHLt
ZldAYB1kAgxyos4Xy67iI7ek2wmofvmxQHNG4C0XLljuoJxlN/CN54tammZZDlPX3LhvJfS0OrbA
0j2T8MXMhO7MR+jLWPfaVqfyXnkWPkjzmAo2ibLPG9TedVaeNJRgEvxJWrfMMkAdyjcF0NLJSEBq
hQCXkJezwrX9i/O8ZtooYcYxvUFBTW9Cmp5KEcluZRs+t3ErIWnjNfTiCQ7WXO2WGYFj7dfpLmEU
/DpYELnTNspPg03DHxG9uZrltzOjTKlopPNt5V7db7yFY8tnj1890hsEZcuMp+hbnjmMwsx0Oqus
uVGqlhy7EEfM0dgvyDhNtfaeADtAZpFj88eM+GgxiOxBqExM0mrJjgIv1MARxC2D/Yy376Ceha75
mMLKZGybWNdezpijymzPEAo3yoZWSkS5cqWRTXjnbtuhkTa/h+FzGFeAmX36gYe0Rrjgwi3bNKln
7Id2wH3sndDeO8+1jJ7OsvInW3a9qavke1ryxm/KmhmY6XFz5SDXP9clooz5BWbAcM1ic3oph0Rf
F7SMDnpP71QTyNtU2KMQJO4U3C+hVwU50XPuRg061MhjkU0TP8EogevFiIMS3CS6mdl9L3oGINYi
NgGZIRbe2TEXY7kHV2gdgT8dS9nTX2RpL4uYE9Ydfe333EHzwMYsANk6k7tu4IYzDg4ympWGp7Mg
KnjNNnSpuBajbndha3S3toMHBXtQ2xX9LC7oYKLD/KXvpm7rUvTefbkIOnWYtu1k27rBE/tl8qVo
6ulQelB1qjjaRb693EcC0sEnMnyDHBzd6dCwVKDIKoM4ENtv76UUfjfwsNncQES4bFE3n+7SZsnb
t8rWBH92D858kTk4UEAzp8JED8F4WxG5dImtzj4L4wvZDaDv5WWgVAZKbzC1/e8ojuujpjsCxe4C
GLCD5wwT0rmmI8IcV+wGbLdMQrpXEl+KZz+KAX1GOt6MtiMiXvSnmLMgwD4vZpql2R+zFTVgGUoN
7aTDmIwpANxDeadTtDp1rMqp+qmG8eVF+fBn6UyzP0zEVjEIgQdSMbwKCosDOs9qQfhcoZEjBkmY
QosCW9xtjYmmnryVQ2N9Q0vvrkaqxRu61u7QDWhN4iwbmDOazq8+/gYc/XUR0oeODvrJFZDY0hK5
zyw901xu5Ga3iJ6jmkiCZDZ+ov3U9xUJ1/DpFv3uNwQH9Byk16rThOwP9JHsOWV2SKaoS4hEODX7
JLJIS1z8GEWMw83Jws8K9lki4pSYy9XtAqXe8qrLf7x6Qyqp6SwACp3m+dguHrwgK4XWVhoC07vi
zoErrckOqnap290/Dm4ALAg5NYca72OIRImZHNJYiSZVC1mhFNzhVJyyoK4PNjLmHaOHB/iN6YgL
ARhfmFVH5ITfI+bmdxq59ZaTm34QFm2tJl04J0I4EeuJyftazfnCskZpU3t70Wm/4xj1+hD4zcOe
I3cz5Pq0saHqho7ovwQcRxTJLpMdOPUol2242gVxWTETpVodDgpSYUS+thqDEUiSPB3x5SCGaMzI
uaBmUSUMo0/72BjpIyNvF3aIJjjkepq5ijQaxKlOyUm3qVgBDyCspmOMAsAfYdA0EDUV2S6qeEFD
ug0fOWyFJ9fh4E+f1eVESZR8tCz2iUauDMeQTLMlwNMMa8XM7fmVe9vZA4Gypl72XubISh5aO26A
GHgv5JIMeB+JC7T/yeVQdKTY/RaHZCuU6fAFDrB3gHJNegZ3zOHm5MdSBtzUqfWt9nAVqMF9SIW/
nb2WkCcnAXzbRNteI245Bkz3XjnONzJ8l23iCv4dRTp+0MSYXBEFzjTJbJCKtd6CmI3u8WHivO5Y
g3ZXi1W1/spvajIindzdjKbFJW5B84O7iLSe8O7rzMztqh6VaQ3zb7TXuibYTRaXfDsbMM+q14uR
ZnqLJxoe3763odG2jLn0Lq/uuu4/dUmJyZPB8se+2VQkcBHrtOwcyzO2uosFy6ez9vQ+jgEanXKs
TpNFx2RVmc03OfK4LaMQt4HcrU01rmzoZERS0YDEh91yX0W8qvBMavGmfjxQP0UrrY9+EVfh7D72
+8jJ/4fEBcf7/9CzbYPALMs2BCWDxc9//niOi7D93/9L/BfpjqE/zsLfzgUFMS9nd1z6r3mwzD22
ZqR9CkmuhqV6mKM/QV9C0eKdOE7bW9+of+WwcE6+nnXsdtGzgRjkNgmYmaPlcA07KOZ9buHXtjVu
s0yc7xoiO/seAx7RiaRiibVyIs7Sjsh0hKGRCxEaIWZ5VosGhH3jlg3xRfJeurS5gLXMI3Ebi2C4
0n3Xr0yHWs5w9gKAjk2z5djCMGrWNkUJusAs9a+tHCcuYINOLuzJ/bSg+s8a90m3jp2j6Seozjgt
p1hj/M8t0hjrHwZVLx01xyHdE/IRHxWBeqW14UPPtoU+5Ef1hRDi5X+gmvv/+lQcmu4kOUucueEJ
3/j3p9LpuCVsRms6JnjIPtZmcLP6qpbcHv48Uk+JW5tBw5yIFwKHI1O71eKgqiaaZ3gkncxtbqPq
bg8I8pgjknKkxxy3USIaiMdP2mAWGZYQqyKWxSs2EJmxCCY0Euoco03LpDksYHTm2tggbiC0qpE4
pFkvZYe68raRzaGjlWeQSyK05FtHjMCgndo2OfetZr9iNaABxCZJjItPkC1RCp30UFDUBev//p0j
ieD/eesQnNryzTO4uRv/vqCtxvUMO8mHvZVFKyrD+aYEYZXsCuPoNQhvcvWd+kHput9Q35Ejrrnt
SS2dSLuPR+opFtQ/P8i8hZxPspo3gm7jB9qSJoI4QVrfqpesf5CXn0/VI8ds7c1U5u1aPVXLIv+Q
FuKGPS0nG8uus45D0KxqyayFCHQ9IlpKtmUn6RH4XD5fE/fWoIOhfiSSjL1JFMvB1NvnwUm1O8MU
dyPk4FE9jZFBunwfs1NuohJUr6nF73LvOInqOwPglZOQG521mg7LeB7hDrdJVJHfyuaLYa5m5hmH
YD0uQUtf3m44v5oU34pyp15SqDu1NA1mFDcVX/71eiRheOq/gFNB44A4qe3na+oH6v9YkoY8tbnF
LiZV8Uofb/kZIpWe2/sk7wKfmvnPp1QEdA7V84+H6v/+/Ll6qpZc/rGff3ZZjzC/9Ww9pbQoPTBU
MuWTDASdLWnNmTy5qmU2opg0cvk8NDJ4Fv+HvTNbbhvLsvarZOQ93JiHP7r6gqMGaqJk2uYNQpZk
zPOMp/+/TbsqJZXLWRl90x3REZkKkyAJ4JyDffaw9lopLJm9fOePz0DdmLx6SWLgvLfw8IJaGqYl
Rd8h9b4DWxKtUYABoyovHWR/GiTgUvitRU4iFTph0mLjTsMSL4FUgcmS9/448MfLWA6Elt4DW9TT
i1hxw2s9ra/1Ir9Mmjq8yeeBKimS2TMpe/QZLbMXtWy1+k6PFYjsmRLNZzA4ReeztId8p82Sf51e
WjG7uF67EL/Yz4gdVbcT8MaVqqGimHskruc6b+D/m2IqcPJnalMk+fw23ICVvKSryTwLRAulkQDY
8kIkGAHJmeHKP7OvKxAuaz+IjVUKBc9tJq2CEBVR5LQgeT29hyZsf/Nre2G/F2ayNdjeDcuxNAcp
O8vR3+5/Gt14mgU4f6ul9W0GduCbckNnlXmP0FtwptqJtSO75sMbzkMvr05/gIeCXczIeNJ+j0IG
vCY/jpR9hU8OTU+80ZUYbdfERkQHPWOYEOBzHppSu6UrbL5R9fvTC50U8dVQhGtNtqbTn9NOFQil
0b98OZC8WkQGD3iVPIyunb6EBnEVyeFqwdAHm7D17Gs4In78KcME4S/gaKe3aLv58b7RQKPbirZ5
Vto3toDGTtENMqk6/gfis8E2saElpDCYFRZpl1n0Ib0q5Z9ojox/4o8YP5kP01R123VMA4iX924+
JhhpgU5Z1jYCiXedua5+FwzErgmlvBRu0bvTWyH16cvcqj/98VZc+NpZBDvGIpEvNapD7QMFPFSu
ivKqL1SETiggXPmsuHN4ay/0PEtG6BI5UGUmtLYxrRcL2oWC7atD7NDNhm5A5KayIV5XIAZWyYnM
LMxjj6jJW/96RZqytxek6Whifv7b77bHirSpHuqa4SEg4mrvRsBL2LhUlxbSHLxonT6foAynP2hr
JMLaM02Xf7zpJCH9ioUWL1xU9jZoYYf0ManpR4uEGBIOPhCm08uoUM7pyIGZwjI/qn58aQs5TkHB
HKb001/39IY9DuQLg40oIxJ01IlzcTrw6jOnN18d9zPPB3+FMBGSUdG2oulka2bt8CXNEnyv0PiY
mrp16dz+yVDJULwbKiAzmqk5tqPq5sm5feW8+taUaF5vW1t2yPgcBcT0fsTpvpzV9DkIa62gi4OB
6SyyKHFer600h5iFEt+4C8hBs8U5ynRmOUCNcekenUjEzXIFCuoUdSTFLmHyG4PVONKfx7NhXUOo
b10bU2zhVMTX+ojuYjOqDrDiIiUMk6PaXRi586tPyi94kDqeCIvpvv0YhnRUh9mQwuEHh/HpjzYh
sPbr0XFF+Ob16Di0u5iaoTueCrEZDF9vTVvZ0k/UB769sds8Xv+xMZ8224nXy1BBeJp5C2YoM9nP
T58JwzBDdbv/osbWHRaGnFMwHeEvie+reO4f4EUD3BzFze700kpo4jHDMtueXpZa7VKPgXPn9FIr
p/lafog4uX84vdUGj6cfs+bs5z+WUvJ89WOgmH78GMwU83WeOnen3xmhqVuXSAW25zrF/Qi+vIeI
fq3t4EEeMlZ986CqnXblV9qnpEJzYwnqobDs+v700a5xk0VSVxBDykdpEYjXkx5AzSs/lBE1nBNy
KjQqctREvuK2GvTt9x/KdY9GRS+/PX2Wuh2th/Akn59ezuMEdana+avTS5jGqCIk9AGcfslQHP2e
iuzpmFo2+fbXs+69Nx9YDsfRDFN1DKI59b0ckpzOGccAJuEuB5rvdmi5yJ8YFAGsT9GXltCAjvEa
7wuxAVO7hKB0X0apeV00c4JHb1Dit9viIwSwS5rA4s8u/BYX5F/sZa7MZx7QdBui+m7Rq1BentTm
Tv/qbRQmsIqXeuyqVKvTe7sd+5vTH8rOaA+4pHlzLaUJSw7gdvY3tfxpm/IpcqpVRGLk/MTAULOs
rocKfhpkcOmC6Jx9iVIGzjeSc468R6d+fhUpHkU1OJ0TdRx2pp2Muz9eVlkcwjpelstKMlDfQ0bJ
Sp1entqN1eZLO1dbRixGi7EqD1TzbDhYmxLs/HxPz3Cx64vKvA6AJi3M1q8/IYxYw6mKNm46wjpR
mf2nTthYANB8QfTU3XRR1mwbFJ6WfR4iPC2Ee578cfMQsVa3AmcfDVD1RJMJtaUO8ekMtwFNu1R2
L2gw//Enj6CzOy2O/3ga/1/wUtx+f/ib//pPXj8V5US3WNi+e/lfV9FTXTTFt/Y/5Wv/+NjbL/2b
n3ooMv57/0NvfpfT/7i81WP7+ObFOoclZbrrXupp/9J0aXu6Bm5EPvnvHvzt5fQrD1P58rffn4ou
b+XXgqjIf/9xSHZVXcX4/cfr3/9x8Pox43v3j1He/nYbvdT1y2+P+fNvVxHUwulPfuPlsWn/9rti
2R9U9ko8R/BSjmmrBPDDy98Pmart2ioyWJat498QBrbh3343nQ8arg0bPLlXA5VLvtMU3emQ/cGx
VMd0bFe1KQva+u9/v9Y3k/rHJP8GtP224KrJ0ujvnFoLuTDPslSSCJ5KRcF970SZSmegFNSHW1En
g455uHaG6BPn3VRNhtoT9WDTIP9RW81iLmAVKsPuClg4XZU9zPZOrfYU4GGZKJsZmY/0Epmwh1mh
SU8pQV9YZNBJmVVrM3dBlEVoA0X69QzBHDrz6RElHRWGxv5qlO4uy1iRpSUGVT1Rl4mfu1g/Hzzz
4IYF+o7w2dDY3618g27qurjxwvngaUiJULy516ZVHFjJSmLQpTkGX9uy3Hqhilrz/JyqDZKMposP
ZzhfOftLlnjKOpjTaz8ecxRMbOicdGWlw860oDC+xpG4Y2iuDTM/ope08vXnmn7txegU1ND8YNVY
9IaGRr0cJvdpNJr7FHAPHCcGHGBqQhViopYXp8g9jCahsi5Kfg5wfr2km+O5cK0N9Z4rmBQgzraq
z2mZHT2y0SntLRrytJ2BUHzsX5BU3WihMq6zNvlKQP5MYebO8oOXDKmc9UCLApaQLjOoEvnQ3I3f
HIP48cVFKzTt0ZujZPzRA8xSGrfz7ALGcovjgKtP4mwZBsq3po2eQwBcldHZ9L3jwLUpwA9uObc9
cu5sZNMAMw/Q02VqmlAIU2g1K7wZxYRzZRxcwlCnW5WatSONufJH8pNF8pWYLFuiO4/rD38zKKTs
XEd0zTHpPuzJ9wCYiWC7XkxZ+HWYIdZ2Y4yvb6AHgCtF07W1GKJviHZcN3O2rqHAMVp6TLM8vQVG
/WmmlWKpWywLh+Q8xQGr6+76Jl7RdgnZGcmCGAr4JRx19FM3w3XfzQxImb2UY8uCqdriHG7WVesq
LQlTUP+zS1UvuKqSMF8PtPdwHUm4qsN56QwKyLUUajCjiL62PgQ0VMPGhauk5Xo2IKJx2vUYevBf
NdUxpDCwaGpRoEIr05xfLEd46lzMN9vIBSvxI6RtzzSU0l7qKjXw/B4ODaPd5KOhL5MVSNmeQsV0
1TZJsXIakIYJRHbUZhBRykcFBlco/2Z7O80Nn6egAPdofWsZHNJrb9UVvbbK0O2Eg4We84kxziuj
We+gKouW9ZTubS+7axDtWKiXOQJLaZB81aGhAkiL+hvx+FiCDSIjFqflPZQeG3bOOy8MbuFEcxet
WVEWU6xFOFO+GLEKQZnfti9G7J1rrANTy49z2Q/QvdgbQ/cBSHtnLbQpcMncOupIC14yHCCR2OhV
cnxliX9Yt9fW7K0Xiy1zPUlLQ6AnCWrrvXKynatIzHROsHVTFoVTWFswzGdWlBgs1nT365Npb7OH
P84GNsQydc5KJPbWZ+6hyVOU0A+2jgtuhcQ/SYMHg2GF+u26i57mgRBaTW5ip7iLkubzn5z+bUDz
4/Swe9qWq5GVt+T4q4AGoBgyP5YeABlKvuakMhFjRHLeWm4VzPPy+1yQSPT8FHcCCtnZ2fz6Et6q
aX6/AspAgCTZN1RXfyfADGTBzCpLI+oHoWXCUgsL+nmFkM6EsGMB4v/Xp3PfCj6fziceK+fTVYec
7btMd062EjoNpteY2VRCJ9vWyU1bYknqoY0XKugoK5whPao8al3DwWm0u9xA/EwPLzr3CO5ka7X5
ZQHjDxSwrkUS87KK+4OLXkinJ2dGWV0Dx9yaACXh9GtXzgRmZcbUiehyjnID1H7OeWXGXxstugjK
YzEHXy3HR+9QpYhheejkdelxTBWXYo62myok7SIJRMrsY+elO98lewKL6mNleDD20OCJ8wcjI1O4
jqh3LKMIVJDu39KA6FT157gBqW/ORrMtO+0um9DkqdMrUxsXwIyiLW2QtOlO80GvXCQj9UMywRNQ
L7zWepgqsJ80NV/T0DBB/e+cN/68UdjC0q5eFph21TTS7yn1v+Q0/tzRe+M//nt+5falEJer+V/g
M2riu/1rn/HiMf/t6nF6eeNnnr7zw0d0Pni6p2lUKW3PNC1XKhU/fETvg+rAtex5Hi3BlDA0nsIf
XqKjfaAM57mOa5nUEz1xXH94iY76wSXbAZmKbVAesgj9/oKXaDhvU22nnzdJhRmGZtOV5L6PFPOx
AgQNkZYgBJ95RubVHIFP9ur4qpmLYdVBUr1okD2vAc8vYZta5ORyl+k0fDLSYpPr5lUtDfz16D+4
TXb0yxquRGCmhkb9d3bPomBeu7W7snoy8jq5lnVo7v2AYL0pqeZ16nQ5g9xPU7C74bfES2/9ID/a
FbzV8R0NJNeV7TzowbiPlfbCt5JvtR5fA+oLyKVCkAuCJy47avThN9+bQBLhsS8C9v6uQUz15OAq
8NAtIIf4XFRPpHhb7yEwxr2rQK2rpwi10whpdsV29lAtm/2lpSMzpSD0oa4DGPwoNEGXZIKij7oU
Lhf9fvTbq8wE8RqnOLv+CL1In/XGOjKAIRaanW4zGK41oaLWUse6Un2EBUDJhcs8mMorV1KRqXD/
EBrCSUGJfdkmjgWh6fQpQ9hIHZF4IeH/mZb/dmMhwDKYIwkcR5ji6fzKS656MPEagxe4rKBdCr71
9fApsSBpt4p8P7iwaVndVqHGt0CsDIBvRn7QyrNDriHA4SXRVg+BSMwCbszcSd0CWPpojf6004WU
y6735QyVnVvTnl3VyK/ODKETIjQ6zYkKFa3QsuDXLeo8pz1Vy8+sNvsICxCeeTx/LgzrWbcViKQN
/dZOE0ry6RSuTDc5i1uyB60H6ZIP1Kw3n3VGYlWN2VGvO1QXunukUD9GtWHCbsMfWr4ROLhsxNEI
PQDGekGPnXU2Wv3DnCirGR2vpa560ToeP4FgrlYhWC6Uw+pl5aKd1eXdPoqiJzrNgWF2cORc9YH9
CehAtUzd4AkJjJ03w2YKssCA6xZg9sHNRhCcz2BL6XLrP+moly0DdIiXIq86O2a17GnOJiu47nVq
/tpkWstM8AlzDbVIP6aXUYNQ9BQFewBTUBpRZEHSQ8tXiMZvwNQgC1dYZ0iBrpJRWdXqtAqH6cno
dWvZq+qtgY44mNkLZxR4C0Sfyx7GjFXQa9e2h0ZQZfSHqWDtZfTKracOzjc4WzaDaRYLXakB6oBV
WiVTvR5Cy6LlGCj1ro3ZUobKvh+bsl8pmSjFopyzgVzvfMabWc6w25wVY7yxA3XfBjYCDeZ4biGd
dTap3gENtk9FT0f0TOvpYo7Lg6on9NN5D7HO0q5iDyVCv8L/5DNl/gSJ5Y2DQYDPUF8pYd0s6E+O
trHfrNEq/4yS4jGeq2iRtWW0oPn2ooS40A8ffY3vJ16iwx9drGe8k0Wb0AalRN0+CNl/ibg38v8Y
oY8FBB68Jntp2rUUWzAtZk/TVmnMu5KGdfDBdz2YuYtTA4AZu/Q6jsa2V7tmq1rBpSEQJEvLjl0b
fHP8fO0E7Y1lprdmFzx5M/cFDDgj1nXvaU9Il9QIkFSsERyyKmYE1dHbnD7XBV2/PHq2kNK557WK
almYz+OSJrkMFb0+QYcyfAQqYWwiIEmNt4YU47HXUUg1DPRxPLN8GHqyP5TvwHs46m1bEz6qofqx
UnpiUwvLNpndjud4D1rLBo2jvOSDeRYG00fN1y5L6M0hqF4m0C0u49h/9Cgkr7OG8cpHkp2m8xhE
5mICYwKEk5xgCf18UajkADIjXBSl3ixUaSdPUt1cjBeosCDK5+MhJTG8eewQF1lWnpk+Qpb6R0S4
osVsch+1kb+M+WNSawApoFpcALZ7KtX06BU8sJRQHoow/4zfCk9taXzsovJLVOFunTbdv+Sd/Huu
x3/Hh/kfmNLSdOOX7slL3bxMr3Ngpy/88E30D/j3hoH/QQcyDoX4Bj98E/0DPPN4Jq4DPB/nwCVN
9fcMlvcB/8PVAFHrGnHZK9/E9HBbdNxODY/GM3BO/opv8haUZJlwM7iq63qm4eBD4e+8DYO6DnUV
ZDgRKctftPQmspYziaamIPRNQYFBlfZqaH4SY/7sfJppeFw5ZUfDfheEAMbS4mqEEjWMd7P+PKg3
M2ZWfx6zy94a/uRk4tyVf9Rlvt8d0RV1GU3THfVUAHwV5Dl2XSma6vSLCeJ2+kmCM6W8QV1x4dNB
2dsvVdOSE4PC8r7xpdMV2UdtY6t7fIyto/zZvVsaE/r2eiziPUizXAJshyBMjr+6Hp3GzUmJTbQZ
7fm+BkVC3DXlhFt1uCn1YennTxg5pCjp72x2mgcnDpoBvjrc1m1+yBz/Kpm/QvbeLUrbPddyFdEG
4yKi0x5e9LvKsq8NpVvUHv17tf11Qv5k9mp0d/XLavTu4E2D/fiQ9NOZ1j+A2dV8WoXniq1ORz2s
W+ZOSVOVslBf0CNdOjqggf4rTu0y7KD2XuBdL1IadwLYN9jm/PZmIs2WGeBVzHZFfwP0A/0q0LKl
C69U6p7rXUeSzF+2AzSv4jWBtpgFVTLTFVQKsR44HTwOvgmZCYR4C4CuSwiyhIpz3Y3Z0kcnAsbd
hQ+QyTSebXbpEgh1VNM0Dmpu6qglQwwXgo9SQOm6mrLWuSkPncZyfA7GRV3kSx2tZ8c5M4dVXxQL
K7zpmhvANwv6chdRk8EYfOPS6ezU2pJeuMWkHSwDzqgc1G8Yk15sl4ZKwyAcPFT8eYUrsQiBjyTe
czS3ZN00yNpgZTrMNMbK+AXFTdseIxcue1r9M05lwMnQghDuhnTVORP6ucbKnXD5GHE3OUT0Mbvq
Ro87UJHHkpwgMA46hQ7cM2qXA0WkHh1cJ0fY6QV/YZwOaVAskCEgZQqb4dguYbZlg0Rzhq7BcmpF
yGtRM3robS5gzI0G4NhNyk5L3k8p18FWG5518KlVeZysZ5Di0C8ZK3PCH2cq5BJMkBRD1C1dfONy
mBcqMLes71Y50jraDI1nCtzQpLMdgD6QAdeEW8mN7+R2Z9bL7NPdZkKdFOsQI8FuS1vUoDyn865o
jkOE97hPqjvVQ6OlAakGyDZErZe+Rb+6KSmH2/T05vlzP0PdNdHdpCgkGWmrHW4MBajN0WL2cuZp
8hGeag7KfNSgCe1zVqKGAmfwojHtdrts4/tmYJkwLzRZ0J/EdMIApSAA56EXn1btMsYFlmNDncE8
TR6QeYhaa9HjORGcNPkNerv0tu5ZEn5lkeFGg40dPDa0tRKgp0LDngH3kCwTR+NBQaLGsQIaEYN1
HiHxC5tWMW7RAjnzSv/MSiDeG7JVlSkLl4FWvb3coRa/hMxyA6w2ox7o97SpNMGWff4MSlsaGpeA
fDZmgTwuz2ytcz849VbqiYL4coLct4x5FOKXmkVMYQyxu4XPXUb9i1ZsCTxHJlYNA7IkBuojPCWD
ANfQbg8IkhhMFcIKhZGY/XXhlNctWRUUUVYxub/Kcg9YtDWNkB9LZXzS6m5By4w0k380gGkC67lq
A1Q9dX5a1yG5z1Y0ZlA1Wenl2WxRl+d65aiqleuSB792vgwlaVCWZ2kZy15/SYTpJD1GULLXJfw4
xrTqq4OmoaTS1TQVPxcl+GNGtL1wUfGQvWkcIR+615iuAoalkEJpMbzobUvSGTb+jGgyZU0xS2FD
pEOhNi4WwVRvGxJgo6YtLdalR6Kd6+tQGAwD91ytNPoCWEiZimmTXYKuGkYol+abkrXoRIuS5iG7
eklqppkwWz/GyWMITLksqk2au6QTYcrpbfTHMUMYPJFryJtj2qJ59jkl2xnTsCtrVx5UngOSE0sV
/G/NJcnupBVYO6DlhmasLA0DRm9ZzRpW4gP+XtOglI0KpcWzmFbPzpgTHh+q8QDSfhFhS/XsZeIB
dJxzoiB6+bplo+pLseNqmMFkigUb4VUZzxEDW6dKsC4SnfIzcBW6N9Dz5KbYFod2gbga2rstrUE3
VRdsvErfDCOOOFogCWBldIhzqG+iYFOn41PdgKEnAblJwT0O5OQWbtp89mxl1QXB0mmYLYdJgfQV
gvMzPUeOnmuNshe1r7f0GwK1x1FnYDJnLw0fnb6vY4ZnuClsURS2EFxBnipYiw1KmOOhJcYNUAkb
0rMcGYkU1trR0payAeUhNXNmLsGG2RddgU0UnfukWBResG3h3R7NEYEJaJOQyZhq70tpNSu1NXdd
hsyNmcjSDr4DBv6SA/3fcY3fJAH/F6X3pCj6r7N7W6rS+TsHWr7xD/8ZVUcA/S6Clapn6gYe5T/8
Z9sxXYfigYkhsR059If/jNOtkt93bJMsn9Qy/l4B9j7gjXtwEGkaHjaH/4r/LJnKty4dLj2kz6QW
8eAdRNXfunRAQAr6xYG3hXg3sR3zCDwB8VhF3i2x2yLXKpyYQzLsOuM2QKjA829162vf67QAwjEQ
3cV1TKfY7Zyf1XnMJhMvavUQTU+tU/+JO/zPvvebS7XfFRyCBoZaqoOwNPTHpt4187G3sEVsfkq3
g/nwT05HSPKzsTFJvpKWBWCvyti9cnfTyc/KSWghZFzaoUYJRTn9O80CTNgOWdzsrIcVCdZmMydL
dDe2cEb0Oy/cNemntribqidIxeiJAgypke3fZVCRK8pqovPjQKF9YI/zdLr3QCXxI7l+0FtqBpAe
VuF6HA8TCagp/OREu2x4SviEZj0N9ZMd3FUKQtbRzL6kQbewG7SEDvlqKb/SlQcdmhmUktNPESUI
uK0XXCg2bszuYsjGIz47r8L7CqXeaDXbT/1Y4S4/6d3BZdu39SeU2IbxAEec/PZMEZVmm8XoD5vW
f+LqkvEp8G+5kJoKU+ign1ZsFeSv86fUoL69M5LdTGkQt2rZUy8t+yc67shUoJ5FaiTCD+cySvre
0uJguwc9unORHkE3BX6VJyXYdbwHOnPYOeq1/81qD4V9q0B8Hz2lFejFYVyRWRIakNa+RFkAd/QJ
KVdyvAfHVhZWtFbRYcwpVE+3Jvow03AIRiqVwS5nMgyKILDdL/0ATqodTfIIkjCwykFpNl22qQZ8
YbqHB/erBnGKfDKDBDnFj8sRiaQh7mmA+pNnQ8axty6DkBrj2iF95tWHOv0k30A90g/PFEbGAAAE
k7u2g0jD0abL0aSblydqgguDanq5S1GBcsie40hxNzmBiZadcb8yYgbXUcJkMgxQ3vnxFq4WmtDo
Lksgpub/Sj24XrwoIUZon6wQzrl4Idev2l9z7zLiiVa8W5XL5ISVdmipEU9WvdDiO05vkaaX9WcZ
T7V5K49/yUeKO+a+7p7k1KE0BpqHiNUv18WnBrZCpWLO4JSIdlw998DKZOG0JXjnJ4xElBJlUb2H
tY63E1RshztYuWGBICC4i5sHYb4HPVvvmDXe0QdewOZsLExb/7Mej7cQNwmgHccF2KiRxKDJ4z1C
1lAiN3WalgodtLJRpi+nj7oH+f6RRCEgLS4h5/nC2sW7FtViyvy4kgSV2bFi/eqoAApBKDOBq4w+
DhU8+LuPf55W+KfAmuv0wOGYnkY1maTJW0sT6llMwxemTTZ94gv+G9u9mDZcTcydCRnbq03qJ4mM
nxk394QedinhmsZpY3hl3KTjAWwNISalmoVpETnARCsJhdDYizMnoBi1O3rQcclFpRMBnbWXfzrN
NqyPGXZ/CtDvprScAzTAqcNpy1Ay1tR91x4Jmvt57xFONCaxG183+vlYkqQVt78KHj3rMiP3HlNl
gRjaCjhdthtVQOYEzlVWrxPiDAstkGrm9CnuJRojQ360mLZxr0uUzZvS61k3+6DF7Q1Zo/DW/nqg
APH/ZBvwXEpCZMBcnXzT28lpW7owBx47QtwLDei8n3OpE/HssPXxqGkhQseXxUPElcFPJDG/BXga
gT4GTPztbDotmYYWa4lbxLk1uHwGiaGsYRQopr18i1dRA4D+zGmJo+TTEuTh2OJjK0TeLdicAaLh
GTpoYzJW8tsyY/BzoT1rETygSukhnkKMh78O8fCiH4A3pfezTUJD3xWFtnTKo3ir7J7jaqRCE+KZ
5v6egF8jl8DX+EDqH3WHiHraKyr36cKV73KDtlRaVCrU2TL0yBMHFgwi0N+42XIMHuWWZDwCg8IA
F4iHHBC7zkdH29fpo8QqvaucyUVb1knFQFacRrxic2hSj32pLXkmgZmd+6FNUZ3NHX3m5rQGaxYB
/2QoActAxJwt4dFZsUUMEF3xhHAgjBH56Y7yhlwW469x21m1s5w9h2uFGydMVfdRLauTyZEBc6nj
o0Ni9ZFofSMPxU0RGvh1cN4TT1vhs6utO4RgJpamBDwG1yUFdVnuEZFyOe2/r3W5s9zcM4t2s5XR
oFu4hHOEX5alLIPC5TGosqD5lGdfxdAUSZ7ou2kCFkZ6h4clrdcOBQ9JmgQJo0ASCGKV012FJEI6
uABlRNkz5dnj3mTcJUCqyc3AgI+iqVw7F3NaoATGqaotJd6T1xlYroZAWS5I3pfXY6Ws27Sjk+BY
ju4DqTZLefQKRObnJ7+8qCGFI9lZrZlnmTWJ9Bj7CmVMcQ0VdSPjJ3fCfMt5ZAkOsJqv5B/yaZh+
KM1xX6xTGahGBIPiTjZ5prXmKeZfGAxmTRJmBQPt5ksNmLEc0OqtpEwYG/HzEjZflactzrXvOY9x
zySM9tFOTdwZsT6yODKybWJLEsJQsU+J2CDxes6AXcVHrE1fbYEJGkS0lGZXcH8thKWdohI/fNoL
5r32yWyOcsF9I5PToUGSQ7a0R8yVMshxNsm/aQTnZBFHHk2stlwhF9sywn1C22p6hF5N3pHLDrw9
nC4rSZTQPXCaDmh0VW7TyZdi5WWlofZ8us+xq9YFcZ8S+GsxbjxZOXEoq8vqMaHsUHIuMamyFruI
aWVUXQB08kTJyqmhyeViU+QmGdja4KkBCjTwBaZjSln9uB1GFWwGSoM8FmTvAkLzGqMid4UK2/e0
GosfS8G8oBNMZvSGK0n8ifSq5JfkAuQ3JdMjv2dGR59KUcTMWxEm2fXPOhz1kMKzkRChY/5Hhi3n
4estapfRkcHhyZCbSOVBGbayLyfoNMhTIPfSsVRP2wsWX6aS72g10mz2YrAJUsTuYZRkUSsadnDa
F6QARpLmYq/84Cupi4TkgAymXC2XLwdq9crVv6ngGOWAOAAsI0mCYXbm7J6rCtEjhKx2SQZS/AKx
UCyuRiHCx/tiAlhHMpSKfvRSjQwn3X+kZRRjJc9ON+9lP3N7aqxcpmznEOMv6dM/rRnfK9euk61k
7GVqsEQ6Jjgo7+VWZb54Kjz2BTmDuCTZaQnJnAMfPyV/uC5Jnjl6tVY3dgI4loGH991JFjKPBv6M
xh5iVVtWATcncj+u3mxd7zFWbiMDSg/Sj3JR8sVu2Mo+LWeXBC/RGJiGB6T8Bl2TncHjRmSsZQMz
2a9niyQIGSq5yZkNsUL5jaFNXX0loy37hawx2T90XGgOiVWc7VvTX8GCvrIduuKDbKnMV0HzWaBj
bqGCitdPVk8WIFMgVzNxIjGCHmZdRh4WN9n0ZXW4jHPBrltlyDvI85OQc4rarWyfnPA0HSwg2RDY
JWpcETF7snV93zQ6/HrZlK2RSWEXP9lX3pOtckQBQXZ12Y3weHjuZL/GmPFVJdWXg8Wga7J1+mW2
wm9KeJQxftQ+xAaqjL78NAeC8chf1qXDAyEPhbwvKR1+duIpDwwukUQ0vXo0kcYAzZLlgeVjcSKg
B9wju5ec+VRQwDrJMpctWm5E7FrS0QeMHZM9nJPJ7DBh4iSJ4fi1R2S8gz6KV+3agkqyHE0F2iJx
8yvXUSfpaaoB9M0ZzV/iEWK3GRLZS1qq9339pUNFzD5a0K7U4svK5iCPl81OJNMq/0Yc6fsj17B1
dXtPeJVjlzQ7BpV1Js+y7JwMkDPrkKvvf30TIJf+2a3jLiheOrbl0IryLrrX0bfoetscFjJe+L9c
aqR9yd2t45zcESYs7FCoI+4zT36vpNwt5yi1ONmN8VhkM+NjbMDls+Lsu4B9l+HA4REzLgUZMUuy
TxM7cBp96hYEHzLxUieTZ2YO7nOUYI2eTpAZmQ6y+PZR3IUBCLQ4d/K/GAJxaziRPpoAE/EuWUBs
jLKfyxEx/NhNsRTIm522T554E+9Z3hLzeTIt2IQ0eXA0QOpf5RdQjiH6RMKSJSW+Tdeom9znsbX3
4mLJzcjHxEdik8Zt4V/s2vi9lOV4KVZUTL5sDaeR+r7mZPfVAV0pqCPzCMu+bdjXOrAMHkXZB8SV
F9vfohcrG6WYR7FrYg5JSQHmeK41qNOtI8+XeMPYvogxFzcUjTxyJlwY2VX5HwHhuMgQhmLwPX+N
ryy/zGMj+62v7sRw8QCJNXLM0/Vo4tsCDHduJXIw9mLaxayUWFUulz28iM1FBgMexomvNzGlDHWP
sZV7tBh93lSie9lgZC4HIEtyV7IhcHrsgUy/mAC+8utl+7NFq4KGYc3q1J+9d/XuZEBs0EfLT/xH
tkz+E8MthpCzimX79elOoNq3FWjHpTPMMl0I9lUi6bePullRU+ij7+eTdRaQf2HFs9RkCvDWxTVq
c4+tBsLc5sKYzooak8TQu8UN/gE7tUQwjDIzObGrfWPsfn2RPxsTAULbJDBhw5Dk62tzFPqdgSCr
AVWjuRf3sw02sqfLxsj0My6n0/1fGvxPOqNctoF/nQbfPNbFy2/nTUpTVPMaTCJf+5ELtwGMMEsk
vG1Dtz2yDv/IhTsfbPAbYElokgLvADbkH7lwWyfhDZLE83TbgaNIkjg/cuG2JodcQKmeduqT+ks4
V5vTv8mFW0JtY5tcIxl7toR3uXC7NxN6rlJTyuiU9SV1MRPDJUH7SSksuID0wMPNpljqtHc6iO1V
n5MiNXHkT9io2Ic8XRloAxYolpUhe+PmxcbFRKg19MtZeVuq2Aie30eaptatCDwGJtDRagLxPZbj
xjS7eNlTS59tpBsoMNF9Npnl3dQk38LB3TkjQRXe35Vi8DXDqW5pmnaxrmTXau/Bq+mwyNDdIzLt
zysgViMMD5lqfuo8VIP1njYUSFgF8+hYwwRN6bwZnfBLqyI1K5BaLSmO2mQnsB57D2Txjaa+erUs
fpJ4+p50e21TGGabNAq4ZZ5WpvSdDUNbz0ghWTGWNOugaw8w3nCHBJVnFfyXLfxIfgn5CqS5Rgjb
iTPjVlT5N9MHrQEg6UHGIvYY3MjB9nlFfqFW+qfcY2SVCBmoWFtrg/vgENIaNcpNU9huAo/KY1YG
H5ss24XyvS4CiFZ7QBozaEtmhC9WtXtTV92wGkKm34JzFn61bHG6ylJJn9L5k+07D30Vfot7/6GL
nI+aS3sUtk4DNDoX7We9DT76lZsu6zkp15GSwm6bf0ysWxDM/bKJZ9CBY7nwPAOve6K4By3rRrOC
AUSCyo4UahlpsmhmE1auqSLT3BPoV5p1rIvsNgMWuUBf6dFTsnWQhN5Cb7kRM7O7xdghe62001Zv
VxbkPeHoHpKSDgPFcx9QVD9qc0T1kn+YOZIKQ4UkJESQ58ZoD2eNm33quo7oK+ZeansEIQ0yGPlF
mp5M4leX5HY8zBd+VZDT4trhwfsyWO6xK4Kr/8/emSw3riVN+onwG+Zhy5kSJVEiqczUBqYciHme
8fT9BbLM/qq81fda73sjSw1JEsA5cSI8PNwLvXjphvxscW/CRvmFwfY170BPRxwA6LfyzHgyMx7j
DFXxiYaM+4MS7ZYJkqP8caPkz8EcYhrDjd/1hYOieYGof3RedpUWUvpgPB/Ttw+a/KzZ8V2t/Cvt
dHNt1wquEl5HuVMISGUzfRLc7Z5nC6U0XeUeguEKVineuCrxDdnJus7r4oweS7/WWja03W/ydPhu
TSQsU8ToIY4Rh9ks7naD+FmiBvcpL0T//lbL1XQJkYCpq8itvzSGnaM55+ztEn2PxH/LmgTeDLxa
Fx1oFb946lGuWymir5OlPXloaFA5RfdKS06dpWzGJHrr1fCr4l8QJcNIMVPvcgFKBF3HjAdY1IEK
b1tFIgvRE9VnXnJqgnslzROj7S4porQO4lSIPZoFBt7oHkYMy03WeE4ycjqLT5wokKy7fsA9vbgs
a79n4Iuyn6bzWOwmDO3dUPtcrm60/mkq68+5HROaLZIpqkkTjaTlL9i2qShtE3UF4EQSH50B1nse
5J+ei5PurBi3sdCZM7XPSTjtMKU86IOqU4APHR4L7rkoWozU5/jTgWMAfkS7IkTgrvBnuBK4s9Bd
ebPeoCeSvSXJEXYpu1s91cg+beLekGn1LaADKbn2qzV5S7V2z/JXqPAc0xxLrBByfBdF3yzP/5F5
4XZACng1lCgJeH32MtLjZNiug/mBWvApa9E5KrPPUOk6lFPtDTN8qNZmn3kC+y8ZfzmKBsNdv+ph
RRmqdvBdiwAqfA9jZ2SGUOsPPqtu5aj5ewXqM8/Y+4Vc38znUpBjASGIjvI26EHT12x+YkYHA4rW
EfX0+NN1K8QIG7l6u+/+IdvTlo7mf4ZmyzIcQ4PfqGucdX/URNw2fFUiFxJCqd88rktuU6top9JH
d8Zxb0OYHrpC+0jNFm5ITLusmXUk1CcmgMer/LWHXeJqNBKoTml49ABLnVr/iAYYOqmj3+aKAKWp
v7Au/USwaKsp5meQc8v7CMWtMeFuabW6RXjttUmqTwOLHt3j1wmBPary76OCgDn8kqwsPjWLNmqi
hBeEZz8hqRaMvWWfreEcVeg5qc0aQn4mh5nF/K9gvcHobQvsbzG24xH43EASDUyKzCOOm8wn+5O+
QmH41lCbFk5/Zg7irLtc6fKbOSperbw5zwZIepyF2zYONMIcvDC7hifncc1BgsB2BoctYBUiKId3
j7IOmAyjNthZJuZTSsifdYN91tG4hI+EBLizn6XbYssVqLEzrf3Y2dhBk+zC6gZc1sP9jBAVTMoV
+ca0zi39uzOw5GPslXaVSvGlexAt51An+HfdNimTbzVGJH9/cjt/Jtqyk024ChqCM7AZ/uyHq50S
BUpFlW84HNB5JLSqcza4jBZzj+yu+O4arG8VWlob4OHcV+Nu2XQFazrgyMWElllo7ZYSAIqE3Fx2
pBaxC9uYh2UXNxyytsy/n9Sk+JS/7HKNVTFln0rKW4DN0VU090E84M/WpZ9la96iSb9Fg3c2audc
WEgRqWFzjjWXe5lwszqc1XmY0ZFu9q3X1ZMRskCdhg085k6xLhgQmAeQ7YF3avsbxo3kUjgdrBSk
CzNduuATrVFVpTk9HnKjB3uOjo6e87LYd+EOFx+HAU1WBLUQHOVFNL70Pl/ypttGtbJbgoBilJvJ
7g4hYc0m4KH5etNa7fb3D8n7bw8JjSrNlPza0f4ck5xyZDk1nUZxbPcukmEozRvac6vl597JPxun
+Cx11lk7mevWjoO1ZrIeI/0xa1I06Q0CVWmknxKZ5e+1uexWyATukJau9kYqk/l0xn3G9GeFjMVS
CbQ5/4F24imIlAc1+ILE0JvnQzqQbWlnTDovz0Dxk29FNb7Js5KAH4QpG9J6K33rHCfaye6bg58z
GM/dLSL+V2EPt8SzbljlIQOomefWh9wVT6t+2k9V+xTZ9UHH4aXCJXeVd8lBYe5YJ2CEAwGjkKXB
y+Y0d/IhvrlEM81il+c43OVMMKzKlJg9NcOvvFGmNRJd6NXjCwlda+0rPN08An2jYwv+3kOnasKt
P7kFHkLJN6Z+1pQQj/L8GhrmErCdYkYNGOSrc9VbzVk3FoRz1H6KTav3p9S1bnUwFOvXqmcB/v1T
pxj/S+1iwTMilVqY+rDr/7MI5gYGg6cpcOTM4jy3AOpAJs1cnrF8PFO43Gp0lte9UpDNZacScqZd
3lCKfkDS8eR35XkKyzOijk9iPylz2mMdArtU7c2PjrqX3ks9K7dOZB3hpV7IWUBGsmDaFyoTPeFD
obafMU5Wip2eOefJwLy3WGX8I7gXtoehDmlUhXE1CG98z+vgbo4xWbQO+AabPAG8NMH+fMzpixiC
hGPW+P64mK+Eg0fIhOySwm9fGwGyM11xnfAA3vvY36quz9ThkpchrZCM3l5vyhfFSV+hcyYsjRej
pRoyjwWGHNtcY6pEThJkp/CvyofkoIImdWZZbqup+0BR4IRS9nbJWE2Pu1AOdQ+shAUdVgabwoLU
FLbNCi14bJ9JKiDXiANOsRrNmsnh4Ka0wY9O+TLa1gHNpANCFS67njNr6mASFHZOP4raiOYUdHE9
H7FCR2sfnxTQPui2wyjpopPjmKHcgB9rKz+TZxDqq+gaJPZpyaj9nmrCyLGFLccfSq4wEBYU20k1
kL7gUlwRpmjg//kOLTDFaNWVSdLMUVaS9oW8WivFT4X5FRPsW3X2gQTJTAs3vBsZeeZSV5RZcbB6
55RMnDSTwhdmOS9Kg/PZXFJp6QdZNrKSKsky8YH6kLXnlgxmjuTIbgfXqTVGbAWSOxqqKRpCGl6Z
zbUPnIe4C55QAD0kSnnCd5a0Nn4s3OSDfsSHlmV3HFJIvlOEoZPwiyafeaRHkNnWsYvzfTvBE2oz
+NuURF5EIoVkMUqT8UfU80ZShiyV9pwATk4o8oe2s5/uSEshXJEwaJrZ5PbTNmqmbwizHgczfInr
7G7jp0X5rSH5Fr9Rh6WrpZRXQ+0JWAlc3rCRzVRsl4qPj1SE1nVsvtuxUqyHPBs2SA0x0GQO2JXV
MU+bjhdwbpplHzUDqqZiHiS793m+AyfYFClPefSzorazuWsiUpCCqFfc0riLC4TZ71Ub3/H0VRle
+Bq32RfR6ljWQzQHO6tk6qrDTsYJ5nPnZh+D5PWRQ1Ejj8YYsvdKp/VnhUlHqTs8tq2DLqTCRo7g
LZnBR84ThyZkr7vMehu6+EsLgQKaOw+7xeQ1nbSvUtIs601K7zEuLuOUfMeqgJVE7TYZWKTYTDa6
TFwm0UfaYAaluVc95c5YzNXnb5EZHwrFZb6XVWL5PNa6Ct/Q6lmPEZbMOVI39DsoPFvoWyrWqUMW
cIjb3/tGuxt+c0CmF9mIjPpVoguWIMxZUH+HpnbOJ1R8J7lo6EVlZD8ayNfCsN4pRvJeeN5VdAhq
Sv4lRMxOMu+aNP/AT4L1ZBerybFJ+DnU6AVcIgdKc+BhhB54TLNhPGdpFNlLMZlEyaVFoYfn6l2x
5/hwM+6AEvN7gynNYvpRNs271hdnpVDBgJwvRfAY5c1XeTtUWs+DA1fXxc6csvka5BpstKlaZQob
peYZD7x00FnaqtBnfes5OHX6VKwKwpcKEA7NoY4tpirn2Bpe7FK+aflxyh5mY9zdSbnW2KJrWILQ
4WQiz49dDnDlIhhQRdlfudUBj+zbcvkeq9wZOYtUI3uME/pRzBpoGcts5DReV/J0ZdBaEKFEBWnp
ohfPzMO1Pb3hCk8418BMsnnTVMRBBv0+yqg4d3V1tqYHrFnPDTz3lJa4g/JZ0wM7VdZGVqwsS6XO
z26U3lFBd+kGuQcnRfuqKXknXoNVnMzBGYj+JiBOq4X0gHL1S1+h7qMp6NKCA51DPf0cS8wgE7y4
Nnqv3C17eknlo+oGh3/QNz9HjID5dI0gLxi14zFOuCtaffsTDh51PPYQGzd1n+2Zx44ncgrFHG5d
6GzTloxvVrlJbq3+KBzjaYCBvsXrz8OuE6X3jWfW+WOLPDgmAwQYHimOGwyrszgKewvQ9xQjSrPE
jkhLPoZO48woTXhC3F4MOK+yJifOCFkxTY6QujWjrjIA1yQf+ndrKLEUIVIsD1lHThcGX7D7+5zh
L9RfSechnQGziAAy9fl/pgy5gWsqHk/6WtomQagmm6Tqe7gq26QY14ZX7pajewISUIfkI8sqOud2
vreG2d0sm3KRM/O79zoAa/esNtqWwxqFA3A6Y4YswDJt54RDvtpPIVDjP1yAaGf9AdhaqMeS6Tqu
4eiGJfNz/9aInOmR5F5NuarqyC5iu8VwQb7DLOZmtuS5YnakpM0Or7BrNb7OGjWGNVMLBoPLbFhD
ByMUoEGy0cJWt5VSbSQTRaTy7KufcacyyY1Fwqob24QJmfEqCWVqMxkilFEmdbm0ABICG26z5I2z
hjUCi/RsjO7e755ndXqKPUpQbcA0xbRJCJdCJidfFHymstpXC+3sVZmbOCYW3Elqbo0sdamEpZ6O
dC4LB4CAnnyFWwy7ftSNW9Jq734yMlGQ1bu5JGNHWWBjxSQ3Lq6KRW/SxGyri+qGF2RRw63eFEdr
xOOgRewS1/C2cp+dNjwCQYECUiPNcXfsU/UelNolpzWnBPUOH4p7uk9HxKFmG7x4UuqvE6wWeHl6
vIbTCEdVPv6ArReXhxS1ew6dElxJMW8CD0x+f1GMd0FdFsxGs+JorXU/2Zlclc3bLiWH6467mS4t
825cQIGDN8iU+1z4DVmeXmxwHnjwUBZf40cTbosqvuXWk96+pdjFyE1yWia0M/vcJ1BK6pAgkP1c
KpbW2ve9c/SRl1uPcecydkNaGo40oB0PxDewDlJmIiPzOWnZTmpIWQ3KaNyiQLtF3VMw5beg8PEo
eGnIcdYlgv7Q4suNHipAynaLGa42PKXjeC1crYPpofy0k2vFg0SG4DNqk33j5C9SIShGgOcBTlnY
wMj3w+g+u/TOEJAHhsopdKVi6JPn0vpSZNaX1GLtkRkW6zm3zp5RX0LV3lQ9N7yJ01NS1K8LbqFI
tQIZvCPN5tlUpXoLAvqf1PFku1JYGx5Rh9p5KU3H/tqPNA0mm3stc0FBkf4CGy1WeV6cTYq2YqkQ
pYyNLA1nB3M/ZsXjwLJLbYJvz6Gz7IvYtI5mNfwDa9f4c+yVwGSr9AccExcmh47ef25r1RgC4HPm
7gSsXZLMdGLCx9R+Y8fgQT/r0Tnq5LRLX6Y3hyeXeaVAV5mE1H/nyMOA2LTdP5YNOb8epacllhYw
4jnrZpTOEt06xJLbmj2S6mNyN/kjY4AHwugUM5L9WgI0PpZYS7jm2jXaw+iZH3KA/n0cQzTqv8Qx
NDMsBg0M6L/qHwzTwuizBPUk3lnSvyT+2YfOzpRs2eIwdeS4X8D/OvSv6D8cmsk8lEb+EXfRXbJr
OVqlqJoDDR8Q6DqX3iXpl8QeHaCz3KgJWTlUrY91Wp2pCs5Yxd0q4HLph3iRt2tRv6MtHmh7JXbW
+fQgmejSBJJE09paVffkBTLln/lXIybl62ss12beBnGod6tUfwRWepJq0rDkjofuJvaqt9TOzqHl
bxPxrZvrfVpTX0yuj60o1RySK3htrb0CeF7vzae4tV5sBGc3lFLeUjRiZOet4u+BqVCF5igKSlct
RWe6j/WP5ZcY3GbETyo5zlZImshNBDu5LA6NcD3W6b6wgWYqq+cIHzn0iTHPYUBvWlIcM7LRpUny
fReM7sZviGOW8TYGUiPUJdKbCekHCaIexeiCTns5zpeEPOh4uwazIbyhwISLo4sL+8afqWNzDw9l
r35YarWMqh1mX7MdppxJNwVVO8A6Bgeb7eggBdzoaDdUs7MvUyybJaemieStKoNuWBGwBJyyvKDT
+hSbpHV4tNtrhfETSwkfojY4BhMNM7tBf8fVtUfZLJIbS9ngYa2EkgxDskAt/VORfZeTXOpvSx/P
OWXS6JFYLIXMIkYln23G1mAjbSLMetQV9jLJq43jJUd5F+2jOj165JGppIBBQjtOk0ddQF2M7AwE
NDfR97fusf3qt9EEYMlhhWXFQYpEnTbO0kqzGQ1ERqL9lpnZCQSCco1CefLiV4CnA4jggIqfvIGk
/ZIDqljmbVBbwRH7hy9NHbsPsG9UNih9XJcqfSlAvbfSKh/NzjjIAmCghEGX4uY3fMxCj+8s+mdM
92QvNL59kNUbokMLH2e4Zf3hf19Hy7BktetvvuseAk8qZp6JwTiNbBv0EX5BCtE71C/K/mqNJ0QQ
rgb78neFzJ86lHKskq+gHrO0k5YmVl+VZxxTzvJaUp2GxJspt9Z5Zb/gTqmtOlFEqf0SH5hgwHHQ
OpY2xhgB8UlyxRYkp0vDlyLPn9I5hHdanFNFcBbun6Sd+KzhMijZqOuQbLpuYe5Sz3hORWJTNcYn
VJV+xC3yKXEgGmSk/EJkspgqVQP24SS3fKmS8Cbb4Sr0U8pReWsl5g5Gcqs6HNDAb6HySZtYzQBP
R4NzlTApkaLEvoI55P5sg4sEsmmmuvmaM7W7JMcZAWqpmpYKQhHfr41egUD2NbF2WRpLOLbHet4R
8Ll9EA3XSDLuM8FtBFyIyeHNqn32I0QOu/h773z3wOrRHj5IUZ3znH2BO16BfvkfaY7cb3BPKErl
Hg3TcADN+JDMui0o3QpiaFSFL9qcPqVUH4ER3RMCVj7l3xFtu+A7xbyq+lZHVsRm9KPD0huXmspk
QXAkSjdiKZy0TP+Gu/dxOWWQtn6c0/BJGo1SDmEV9IllKPUid6hDBm5rtf1+udq5poARxSfdGC4k
Ar9Mv2Z7cK3q3Fy8/K2KCHgLoIIe8gtiVOhJusFT3iI1NDF+7y27QSmRMgJ1EMhieZRI4YG1xOpj
P6EnR6AraDWM2LiWhIa/P7/+QhICDmOKUZU+n8vZ/Sfk3NXyU4N0Vs0p4yX02s701ozZXvCFeTCI
vqZ2U8NDZCOYXqPTbxyMqdu5DK8uKMsCGUjYk8dUZ/GLHzBQ72zzqn4Ki+TuZek/HLrWfztzsYZ2
keXH0wFSyn8mGRnNDFyK4BKHGfs8TM+L1F+kcQWWptAorH44nQKHHg3m+o5o5mm8CoujdswDTqgq
qgWCYPrXWhHP667ddijj6Phcyhm0YDRyvi7BXH4SuMoxUqbnUuURmWr3aKfdscqdg11lJ4lKy/nV
4rei6NRXke5isJFEmzbXXmS7KQmkf6d6SXW6uYFrXSUELMX5IquZVQ7Kj8Zxqb6WbRYbzgOUkVfP
U35lHm/690/d/HO2imfqQNqBDYrUC2XkH73CyEyHuWvY6q1u3iyZWICawqhysJKWkO+nX73sG3Jy
FEQxORmAuC0dN1vPD0XYb5bej3A0yqDdqVJlTfplspULnrQ3vHWhgw4qRU+H4JHUA4q0TaXTYNMX
W2omaS9In4gEFFGxn9I3iDr6ts3YFKvY7w+VBt+yTfQbHUh9hcoilFLs23vp9bkNye/f3xHjL+Wo
adm2qO2JlB99b1ly/16ODl0dOUoPS9ef0qOBM8WsEGIRI8OwA3xLI4tMlaufTLBd+u5SOuPrbzxX
oDFtyg8ghCc5Iqi9RLgiBGhwtp5rH1Q5B6cIP0S3XMUzFBLk6GluPnMYLTyBIbDgopqXuu2f58gK
V51kgGFKkjKsNB+H6Fma5PpI/5ju0T8shr/MSC0hgCvm83j/RakmUmtLKyYPNugQf9eU6koPFGAH
V8IOynlOUtQ7tF4s79x04z7tw7ck4ESxINKuZzvcBVnyD0+DEeo/s2rCknhiMd8Gqwzo8D8fR9xx
aLodtPyoR105KU7LGSOIumuMa1ELXhI5ISBlHKVLmrfg1KMdvHjBW1+iBggt2RGYtZjsqzFVZ2Ti
GKoyT4KICNg569iBu6fZJTnLDY7fSkn3elRCRF2y5TS6a32ILda8jufwqI4L5cWXBy7/fXKRPbe/
L0nYksUsxCasbh9AYjd+qVwld2qpOTwBHCX4yA9c3IVpSreICDcErCV9s+EyYV2PsLLpX9sWYFFz
mydPcZ6zASgLE4SPMctPY7ezppo6VuoiDBQ+6VwAWRCj5ZIk31oiVBR1x5Y+IfbwvyHXJY3pcj53
ZjT6dnnLpZ8iWVhT7ALNzDeSQjLu/jH30ETZBEx8gUordrWCZvq5UIdSpT3PhfdNmg3BTLUgbZba
il9JkV4QnSap9IZvMWyWhAyMbp32GCgcc4N9iPXwa1crx7L317k3IkTScLy6WyPyt1KW2fKgFvAS
qbuTUFniKT2HoXoMGAa2BUbDqArobzQ+bBtZYvOgtbazysNos2CqOpS/zkdrv5SOBu1EgXgd7BhR
WB/SuxEUd8tKTiE1QGvML53Sr0UucFk0oTQeUiN8n8LmUeD8JAFHafBpV7N7rg9v6CptZBvrgrOa
arrP0+q5BKOWds+S4UxG8svEMXlJwwamB1C7QbelzbhR5noIqVYG9ruixp9jriP0uuS2cp5Uvo+j
LUxtPKV35Qy6tRSw2ax/dCpA/iy1kSZssWpKISQecez+TYNzqAdC6RhUWIXCRvuHdrSp/qWYpyWp
isIAYlmmvgiY/ntQBCkV3fBCRTKzOMUxKjAc8T5vL1m6FCdSBkjvxUooaoYHiyaJriBepxjXNMxP
U5qcQ9bJmOdwhHKsG+J7135WgYfdJkta0HsJmcw3J6ModUrjSJoWAifLXpHGlBTJpeq/zCtph0qP
CdWFFT1IjKqxi9m06mvo1+ryQu02jctfsnIG+lTdfBHgFlvwuzRO5RO4jX6F0SnhdNm3ORuVvS0v
d/9dd9vh965GCD20dR618BbDmO6Q36PvjaT2qsmzbIvlwSfmSXS5aA/5DXOH3qhtSlRBWBO5RXNc
OIs9QM7yj2B6UbTg28SYgikakOUoyED+Ias4MyHoBRSx2tQ8LKWz1Cp+lNAecpRloZdLDUxCksBs
8PzqbbAIHMuT1yVrs8uLR4uaeVpq0vdfIMCk79InkHpftrhrlOeG2DmhgATlYZULV3Ao4g8JTgFW
jxa8yyVIyVPrcoDQyNka1VNVdVfNjg7pnL72zoSSO9WSwgJcVoRDeciivmioMlE3XNWh/H1Xl9Jy
CYlTVMKzSgxki1OmUwdyo/iSNBKxpAmHZ8lDj37YCtDK5f6xnpPnBJP6BvnjmK0qyfQSjDM6moZp
nTJJoUDOqFySY5ACy19o19FpoTMhNbKexZ8uqu9SKyOD+rG0EjVpJTphemHj5WSUa0dKL7l49O/M
VQ0cyqX4GB8zCAcCbqvmi2kQxaRsd9yAiVqiU/nY4GKtiAjt72Y0s3eyMfIAMmnbreXexYo0JAhr
3Cc5dhbasTZpL1FBy/NfnEgufGkvSCEZx8ovrbeAeCv0naQfyLqQPdGr/lvtXSRtlQ83t7TPcoIq
Dj2PgMKIB+TLFjGgJNq4/5W59qMcuDYhD7Q06crpVJvBZSEMJw3z8zXoKkKPXFIq14VG3HrA3Lxk
L/Qic1oFKcNxfOihdW61qFYW1jfTVZlyQhnTcDggrYh2W2G+CcqgDqswU3/8bxLkYPDg+sqP3xiI
FTgr70k+furJkpf7aqVbDZbFbqm6YISdxoANMFlXqNYLzTqZ46fWVPa/O4b0U6Tfkrjpq1n322jw
tzTiSdrJrVSLQW1mOF0FfbnHXMCWZUVpNNNnKg9pzEoHq5VTb+lctuipYgR3LCsKGGkDS5Es7Ahm
EBC1y6utkJOXmg6hrlcX+Ml5kCJaDgRpE8nfqyU5ARk9Q14fQ3ytfSa0hBAag4ox3rNemqHLgSCL
WdqLLg8vzxE7EjBtAOGiw1ra5YegEsthgRDfhxy1uWDzU7SfY2zQsNmLQlRkNQpa2TlNfjEz3Dj7
+Ua2tI2z9kWraZW20IV5Uanb5IURdLkbLerhxGo5u6RzbTPqAiseHQWJFXLjFh3lpdJcIIjO0B8M
nf+1sLhHvfxqVxfX/AmK9JkXyS7ovcefllUhPipNunw2Dr3jbfTMQC5KmPRD3H8fR14YB9MsZm+P
uX0tecFiYgOW9JdsG6CMtYEAE58yyrVNP6ilSCOuW8/PGccnxAoWETshe8d9ZRSe6CAt2rIPf47o
ZJS8pJzsDcmR3MuE3Yf011VT3MNSC/z/IZF/GBLRdYhJ//cpkQtOQ5//Ph2y/P3v8RCTOQ9GArD0
wyuHsULpV/5WSjKs/3EYAEHJ3IPeBEBOKfovoSTD+R9hqyJZ7hg66YULHe5fwyEGr6epNuNLxF+I
gZ7z/ySUpP9BsUI/xGPGCPVzD2FM0RX5EzGgwRirmQ+ReXxBws7Aj9197FJWd23U6mOrTCA+MAEJ
0c2TWaXBBU+01zrRnuzAsC94+CmneBbWSg/FqK3d91gzp10GKL0rmIh5n4Co1xa66IHf0j40Yucd
OtuPPondZxy+nXcvwVylaoYruaX/BgCxz7viRZkx9G7y0HhSIy8DWQ6tdxPe3pGB4HizfKsOXQgZ
KovAs7uXlMTxvdSkVM7M6iGJbeN9ytRfsVVMz8svldbbQGUeMAlU7M0YQ9pxeO8yM7V3uHn9izUW
X0HdtHdmS8rHibFWwCi+uJVaPOINCg8rRlt4aPT5ve6cYlsog7Zvx1h9V60Sqn7kuA96ioyMqtfX
PKl/WrM3PY9+N717ir2LmeV9AwiZb9ha0IH3nl1n/oxwan/VjeLJLNvhvez05glkrlj969speXCU
bl43XejsaxvZ616d233rF4AzPIcXww/fbflcs9lhFyrX7dW6t2r13OAQQ9/aQPCCRpd7ISAn53ac
9HfLgzdoZ7faK8232Cr3dp3q76kM43pzdPIdJv86WOvvJYYPD6WJ38JynbXSxrDROnPbJO3wUjba
F9rIKqal8wCnxZ3eq1SFzhDq5uNy3ZOpowllzS/4TcB60aHCwCJe9/3gn4pk+KABFuIjcSkNtXi3
AiN4wyGMPhDftbEXbxQb1kVSdF/aKcjfi7hxT6WFawwjzvm73TvGgxoyZt7Itw7DG2qgzBsMVrHA
w7X3fczmkvZM2my1Icve8YnEPClK9F00WOm7nyHansyb3ArmvTPzYKo4yeAR7ejkOrspbqcbXhnT
Fm9zVBJbG2l+a7rRQA52k64xZiB/4aYes8u2feYIsbalmo0308vivVeb+RZy13AzJwMfmiBDEF2+
zVKbwe0KX4xc5BVKy+pucRV2R4haKnSUrL+VrdE+oHAQ//4WF/EbZnfKrlcRtm/VrL01o+mcpk5B
Gqud2xv8rPJZZ4Jl+Q4C/l4xG41j2XnWora5pQbmoRX+bFFFPVQ31rBpKT3h4v1wkbK/NcJTarxL
hiaSPZTTJc/D7Mbo1YOXhfP593dx86lleABY2qZuu+QGLVdDzj7LH5dvszFz1l4MsjPFTnIrnRCN
ACU0txNKpT1DlbfWRyffJlujD1XEN3sMtKPne3jFyW/1TG9O2CtdHGyM0I8Lb0GZGi9OGz/PGK/f
umQcLx6Ks8uvvLF9rSdz1yG2mcC6ekNISuGg925GYrTPy3flEBirLlWVB6iJ0Svw+F6LCsT2NbaK
Y8X+1c6VaRfidrONusG/egWPITOVFoyzC18D28CLxvZPhkmHgVk/ODFzUb6WvK8imiKVnrhXU/tW
DOwsfZ525Dv21XaiS+na+nMo300xOyKkhHtYfslAq7dpPVZVa4/InVnWtUQZeJ/NHUK6/G4kr7sm
aRzT++0vvXy3/KjFuqWth+hVm3G9tee0Whu+kxx1RU+uwGjONuL6YnVS1uRQ/TXlQ0YJ1+4QO91Z
RFa7BI5ipl78NOzIZunN+Zk7nOymvgiz4JlOp7VxiK77unaynRaV+EnVfbRO816EuK5R639F7x8p
VrQHdCaKb0yMl9ZQ7b2xHzdd6Jm3pH8zXH++Kslg3vLgkZrCvXalWb0O4XQkj5kUeliM01k3fU1j
ZDz0kAa2Q1y5u6aMlYcwHJF6TPNGPAEewlkzbqYoXJSVl92jN4rm9m1U8K8cinrv22n8MGDEflq+
hKkabeJhwLLAsrKHoonyh+VfjgsZrbSSBy2cqscpcarH5V8acfr3v7oy0I+qVqK5xF+4lT0c9Tna
OHqaILwGC1tJwwc36RNICtFTBy3+CNHAoxnpY3YdqQ9DN4Qn0/ymYhSvoH/2CuGyeTRH59bBpjgH
6TGOpvw1SxEnHpSInFAttcflS1dZKNK7EeWAPa8aJ6heu6YZjhQq8b5S3eQW+9NH4KT5EZvXem+1
zUs8OcWXRNVJ/hNuMxYQ40MfUcCEFTQopgGU9tGSL0Oht4/mZPHD5ftKLk3p570FJ2sbaFCOs75o
v5R4IFDFDONzERTJS6e3vyBxePGQfPFj1XvuU3j3KYSjL1Gk5gTzNtsmkd99oXIZE5Rdtanq9xAJ
94Mexy99Ruu8jlTmJvpwrfhFOayK0Zy2WRqKaNQUPTEgFD3VSVce8qy4Lj+KY3BVLLwnZLZ78+F/
v7hMjG3yUsOqjMGRg65XCo4Stvoy2nBHQoXx0ChVPyO79DfMIkaPzNFPb3kR/op7ff402maE01RP
ewZmUFqNe1pXBcUlp2v2ZNiV126GUmtO6viClUr2FHEQ+ABXiq950Z4Rr3nrFWgPLAb21eDvPL1s
HmmSg6bqRlIc7Uq/GW05EHAbY6erAMW95wQHv7Aecd5FGmEI1K/V4MD6iNVP6I0q7hf9+Dgajn3y
kvDRqkuYumHl3ZLuLeFZ4qVid7dhjrE1R3PXZbbhGuY+nc0kHD4atX2PA0wasK37Oe9w1TB2ZdWa
j3HYfBlq3yOS2eE2n1Qs5bgZ34piCtDQbqeTW3hoFg5dBWTa1C/FYM6HHk5rVGg9zIhOPdsNB2mb
TtV1xC4d0qA1fNHahy6cf1SAEJ/g5lxHs1W9PoOnVdL2zazppdUH+4g7WQVsExWXfMIwkdrQ+MGW
6pLgsw9QdJpDy11PtLAYh/ue6gBIkNa9edxGOULL6dA92XO3defgWnvILYKUqXA/07VZU/oNVjNv
FZX+fDmU0ba2EVjWY3sfQAtET9jX93O3jnu6z4pF36kusMybi8fAjr6nxpTvdAGO7f7/sHdmO3Jj
WZb9lUS/U+A8AFX1YByNNvgsl/RCuCQXh8t5Jr++l0kRWRGJjKrOBhqoh0YAnu7pbiYzGnl57jl7
r52TUXPjc8NUORb6WIVE6nn1LFs+6jp+18U0dSmHyvKTWq6PJDiXD2yUC0tDgzntt3gYlGCt9MPs
yPCDXfSoqxrd8/RHmq8vGyKdcTJfzV6uw6GsloNuVXdbTwBsVd4Neh8A6zsb5kMtkCip6vq0Zda3
W0PtILVbik2vvNj7MJM9XYF4qPm0pN1+XWZDvjNLd+kUPZCNxSDEJKVS20FeZvZehwUw4WwryasY
xcki4cTD+odb0hD2vTqXfm9sXpVQCuBMc7N13QJ7gV65TmV7XEjyUAf1bSGH8IkCpD9OVTXTZrVz
f8r01TVsAohUQSdKvn35+d3qFNrBLFQMLLeYlcKRxFUbenElEEpchwTAu2zP2KKLfogtpKhJOshx
ofdUIgxxf6aTsIQE85oEkpRCo4EWo+mKdLMSy15XFMqDviyv3AkUr5uYxukFV1fWQBDBKFWcf32p
29dWkGNdYJmNt2H87cvPH9MatSarcOoVhNfEa1WlDCtLu47TJNqUXaehR6OMqE5cMftOVvSWXXUm
ldVOcJOVynLQLGzMN8wNq/xtt4hKauf6065iB2p6u3/sx+u64qnoVHxqqAr2uN28aaqWSDaN8yI0
QpWATly7m6tZV1LVB0TCtLBdgM5JCvNX86GfAmvSt8ua0YGzzEaP0rZjiLAheZktmefdueUOS6+f
RJI/a8uUHK1q9OyWGfXI4JKpCZRMVctj+oKTv5LkpBKDiiBRvmsAuyZjO0bLppUxAYmMP7uLOkD0
WJrZph1vyL6+9tHajEmw5/q3rGJYKa1SFSfbtciMtxZjVuwQSzzYNFoBdZ4M45QoAqdMB7ma7rZ+
JwrBzWasj2kxJSS/OAd7zfoHwb0ePD6JnhIn6sHccNyn882j2wfjjHCGVDtYoja3TV3fCk8lOCag
e56D4WQ62OxMrsux4gzVuWnJ03jU90UimgBfjd6f0C7DL8Qaco9NGM+EgzFm6NQb0y75iH6XWa4p
7u1hjXlebr878v06Exdl3unU9Uw2UMQDQ5K3IJWT5aoatYY9x7KCQWuWg7oXtr8RmuxpagrBem8u
1qzUd90gkzfPWNAtidtJdwtkFVAfzZonkm4ssKGzctqr3fDnHA5LVqlstKr+ZSS1NjaTMbmlTJDz
x2wm5t5UnHqI4cYwg6y/xe8Y5Vb7hD80PulE4gX9XWQozyIrx1De08+mIZ5yqUdsnRNnvS+j7suW
ijKwVWFlE4l50vLb1b9JFpiljv3inlzyeTVOk62ft4SyQC0ccp4luIlimNS4bXqPbu3oJ8kEGUsM
ybXJtk8KEvxoaxuH8KkbfsqUK1/ZxjGy8/mK6oW7Ui0vftH2yL0zEnRK4n9yO52PFFxydSeq3Tn9
/JKsMzDyBiUO8QTONaNZ4raCdznuCXuwZZk5izIkSKV5Qa28h9LWfrV38cmeZnGUmoareNqnUB5T
4052ss+5hI1rrDkn1UxbMEIpSKHEfM0ddY7E0GTnn1+kbokyoSWhRO4o0MgxThsQv50iJ64jZUpM
Wx+GvzCuI5ZoethaMsZOHlk6ux9RDnQUbJ2mb2oHW48aJqvHK9uB+mhy/C/6ThYuN3vYbnT2PKW7
GS1F/VhJyXPFjdl31nQ9JpLFuZ12V2MbyBFv1Cxime+CRV2fpUyGUt221j0316vW6Wf029MRAAzT
ht7+OnfVtbUTti4ZUA5YmXSyV/FoSmuQm6KPrdq6UCLu921XnLocSBBBL/7kjBktlS0mYHS4cF+E
h4f632tmP9P0zt3nyXZBHlx3CphQ77TtxFk6ll12lWT5WnSziLqtCcwlpYxcVfIlKhPuJteMyjAT
jF42hJM1+7a6GjfNB3CaWv+x3NZMu30QhBifSfMGyp83AeV7d8nynWpYTZ/YRhVP9KLdReO2lOF0
ZMNCz6ZhR0kfo1XHl2rBtWyxcwvHrLyu4Ecqu7i9hOL4U2W9KmkRzFlDAsZMRyJft84Fr9j7+kJG
q/VQ5KZyZ7T6k0qm4EnINvaYXcCNq2eysrLutMvNRRGDeV/i7EXIoR67JFYmNr4pqtGlXUW8tf25
3dQ2ysq+CabaTIkhYU5A6l3T4OapW+4V9lOyCdM1BZWhhEUzwJEB86Kt5HNjJ0+7wLojbWzVOPjF
EQOFNwhw4sbWZidFmzLszu09apT0vqDgv1RdRkmioQzZ7QxmR79c2xWDddIWAFhm+ZzhJTXlHZOX
jrpiFN5iM7xVM4eArYE0QqRq6aXIAXCsVhdLCxske9+iUdRthJY1nkanv6ayJvBC2VPg8GpPQ3Xn
dI4TW1OihI1ePfSlpN80DRdiA1RXVpCrJCmzZXoIl04zP2+Z+jaW9PWS8kYGS5cfdqMsvja377a0
evOuoZmk064awMBSml6tbh3YAFhoS0UwyGUfY/Z7JTpSiSzo34RFhFqdsbLV+edqle/rCjDlWAHC
QvOtXK06vVTF0l93suwU1Xqg5H8eU+nrnI04u5Q1fZiW5pF2GPIYTDxrWzEi1aU3NG6223NFdUj0
OfUzGy2J1iKYI+y4rCTzVPWkwRi7ZbmIkSVPGvKr0Unf13xDqb/Wv315NEexR2ZvCsL/KvtRx0/w
MOj3q8ySQyem8xHsV9dRBtqHq6E4ajb5aLPws5FgoSI16eMM2Yuklke1EpA/V1zyn+zBfmPZUVwk
hV5TQO6C8Pi29V7SjeXHjpzAQy7dFbUT9jVZ4O1kvtRN8q6oJ7YxZbAqM+GS1vBSoQlBGrPYwS1R
TmccpYrEjLXUtoLJ3sPeL0ZV+jTWvrSaOZzE4nnI16DScpkRJSb8xm5VV5WHH0WjfpwrXmWrRHRE
QYf2Thp1s81OYmoikVhhzviEEZmSuJ0msP+37DB6pThzHi0S4kvTIXCHJakJt+EJCbQM03aQfXpZ
fFImFZPtTC+tCpdtXtIvDoirSBLiRlWLNCIcMUirX/YEJUgp4MZs6gJpHNcN+niK+ro7pPtyykbK
TWaC/oAixy+7CYxo19DQwH+wLtq51ToExVj10iJ7GUVBWkfCrUliMSerUowuN6J5altXbufSnfry
3TJr4qZyODsz82leJ4EdFskas84EOw8Hx4IyXi2fq3SwXDqLl4ZoaFV/MJ3lIhXbiZboBCXCtdX8
ZV87WsDgI+DMTqTG6fSgzNJiTmrpXqJUddxtuolph26xZEEjnxRqAYmjvUzOud1r87WSHrs9+ajt
sxXK5fiJYbnm9qgEvH3eET0RULyqNFY3Uty1+bOWFd92tl/ugFkA99NhEQYTPPRiiRJIlWwS0kjc
hqZO76ltBlIznwzJUCMUkIxBuxqS0BowC/8ytMZjIdVKLCnOU1fr74vEUl+NWFD0gsnWtCPTwXDr
EqYV5Yr6Xph0xrXlnGVWzmpg54HSb7GJePLYTOlp0Ii9gZITLnI9BRLnvTvnyic5GRs/N1XiA8vS
VbSUnSQoT51R/ZZSsFULAcgiL9VApPvoZ21Kvnv3fRoNLJ+Ezx96qG1WNyJONSsoORBy8eocyTJP
vYyCgDxusnC2vrtsckttilqCG/9ERo+WPMlm/ZApShujpsXvpBNOqkS9MpteDzXctZTmlXRSgiLz
/ZtI1qs80fwWyO7cbJmCkbjLyCzQqdK1ZKOA8cchszJDazlWpXVuzSrerTYeatU5shgBETZQt6W9
Gqhmz13GkdyeMYai2fvRZEoPH72ZyWLZmZ4TwLr7FqGJStLvZ0x+IOb66jUs1hG/tTg5pJTfjNTa
pZ+RXeUdXJ+aFbV3usnlzHxFC5u71HUkE8HRkSt1Ppo3ZwBdhBktPQhK88bcXsvkQWSRnWUXznIM
YwMLcFVhuJkVZaIUAnOQaoXfzcbj3JX9QSgFdk1KzUMhgQVkkvpk5gvc6Z7xudJo56QkoX2X5tRP
1PKuTfu3pXA0rCjZFdTsKS/b4mGS7PexM6w4ma1vfT6iMyqT1U/tDu/6FqwGPJrN2NBJG21/2OxW
A12R7d5G0oQ18JdDy/k+1rXNv/RYAnIi4gj5o9Q2u6fuZVCnYxuotCgP8jCFrU2Cjqy2lqs6w5tu
9R9Xld+P0kSwmgbkOUtnz2iMwpO3bfC5GrPQqfTINqy3OqmgXTitcVq0Hn+y+TI2TA4smueuLuaH
vVzgpGE+m82bysiAXZXfDbWNQ50cy2u9WdcGS9lha8msq+XvthgdKikMGZkx8wlaTPWdYQ4tgbxN
JMI1d8LuBOnVeILV2V9xUgUceeg5eUMnSkXxJT1mjvPebII1QgWxnW7bWeow6Obfi2HjEqulyjPN
SXLZSXFE97F11d1Ef7mJ7ilXy6izJrhvW/N5ayaNMM/RuNjcG/eMBiDy74bugdGd6MfQZkZgn3dT
Fcqpo4fLXrWHqkGlJWyHJubtWhs7X2rV9GRHM2aVOC3xFa4y1E9RPbN5bzYtwpfiBEWitWE6EFzY
N9wTxs05OchUDlOfaAd2js25lCZfaSbzUC5mEqAgXfon+s0ycyuRxQhFj0Nhrn6VyJdJ0GgolvXe
Vu8VjU12l3ZOAKwzc8epMoNkl3LW86mKzJUmzoYTIaKz8J5mfUuYHyfZ3uxX0xyCrVlseDZKGZJG
TdNFr1cP39yGJTazLcwradqHeyZTzYxssEaxNidzF9/0HJSNTWNIwzUaDOkNY1NOj9SL/TGHqt3X
MnIUSXopgQpcF9X53I2CgBXJUqHiaUYMuaOV5OWpbhYz3CT8SPlkHAbJ1p5KYmcf6GfjjNtet5WM
aIglRJL18vuiAOBrq+kwcYpYwAZ9RfONjZ5xTSfh6uSNP21KR9ueQWvTQnu2F4UTnygoPUlhWqor
9jqu2tp+zd8KxpIHiDRmRAv3Bp/pPzVTsUMAdc6NNmanFPRvbQDDdrqEGIPcIrElJaVs3Odzsvbh
KGfIghj34NP2tKn8nN7mZV2ePFjdtF1qGTNQMqBqEPb+hizKK4jW9iUaQ2wN58gSkxZYC7AE3Qn0
HPHONKuP9AQ2D1qHAnnVYPawxdSZq6+lN5RstX2fy4omR7acR4o6W1suHXgzTxV94WNxegSNoUFx
7h4NrInwsUAYkb32mqG17Kphp/aHepLd1EZZx/sZrPY8asQf05OxWclbLsQxNGZ1vAhRDQg1y4HT
mEGySs9UlWTUkq27Sd/rVv/c9NuZ2T39CbPGjIernRoUxanV6IeyN2CrAwRxptHNGvVxW/c9MMR4
xsw5Ydjcu8faAgEAXEHH+wQDaUw/iyKneJ1xgyoqBq3l5vkeyXscFhpO84tSQjsoERnJ7AqDQqAM
s9k81Gkk56QfVv0NOjByRS1Qf27XUVSD/ahnUG7w4+I5yyNE1LfitEmPclsSb1RbhddtGhB1Z2g8
sAsvc5IUpxx+idTsZ0IlFQgEEgk0de3V3PL8BJqeNG57OBtkgQkyx0oasDZ1R2l+7jUa22m2eO2Q
Oudi4wWxplHbrqaCwsXD8mae9KmGg0uKjENJDLXDaqmRRs0fTNHSVZV/lBKlbCLUNNRSmUWSrHM9
P0q2hcCbT37vh5IpjqYdEPscmB0zgCAsYEAu4YHi7Bnd9mjM5XpHy4ubQZt7sPRkzOkDvXg4e4JV
STIYMqLtGlL9Imytip2O3VDf7S43Jyvq1O66O7RQp5Z7Ji7Z2JdVa+TGIxesLTLgefCCWll87iko
XbWm1GAXkdH+2FFtdgm+H2kYw5ppu4tQnA2LQtgwrp5V7iJ9aZiH7llH93VHyy4clVE6N9xqTZ6F
ctKdznwo5/y6gCVcOn0JTZ0Pyy5TT2GNpRZL7sul9kRT7iwkzYPMkPDaDSn6Xmc62sKhIN4KXEjp
NcPu6JG3brrOfoP18CMEiPK5b1X1eUhEqCuN5xhG+wXQxOLUIBDZE9I3RzHs0HiagZYLZrR3qi3t
mAX5IA0rvS6N5kRi4swQnA3hqknHeUqtCN+DjGduf66GbvLpZ9+tOHsnnZdmTZVNukP6Mu0qpiOr
BdsIO4Ju27EBOHbOs1oN6NdnyI7bSztKnxD+MiTeKc6wpx8mDEduo046mRz7C6b9IpBs6UVJK1BV
nfE2UQi6yeg8G0Lnct/H0yzXZoCzO152/a4uYceD+vFqJUsIdzaOac+Vr81UMKPTnR1pvUvpDw6Z
tT/OG668LRV3NC4gU87DrWF+pYv1vNtU2MlSvm4bdZ3SpfKRidGlG3lP5maE24abPIXHwbbNWP1W
64nn67/MCk0Nu4JHoC3DpbjFqKZq9VFO5oY+dnIw+h3a585mt5NBmQxd8SzQKt56U+PdanGRUrvb
Unvp9up+eq1r55KPGkHwE9zqMnX8LF0fHace4g0hYFqgouyNbH3Mtux2i6vMWGdsbarxWk7ovreU
PYH5qoGbYVs1b1hDc40ChKiGSg3SfSPNz2hMbPfS5HVWTisps4+ZunMvTmnVSJ2kePIarBMd0twu
PhW69rygRGHzs8JwXrAfyWAsEZRm96rUJvcT91u6SVqzJ18VA42AttdSaNKEYxFhtwqenrkqeYyl
rsiBVIJuNGuspw25KBD1m/RrJTbzsnTynQUkLahNez1olbmcHQgirkZ8N5VEhgZJ1ZRoZHjnK7b0
2XSsIXBY4OTd1D3VRJU30Xwre8s4M9OPVGdREQdQB8zDAg9hkI5bbmzB2JG+NTnyN8sePqYGW3op
gx1B3RnmtUoTiVkvJdH+mYFDGq9K+UMUk0bPuX1arZX8Cxndx9YOr1NHMheNuWdd6kn4xDeYTgKD
TBpb23JGlHuULLBy3B6Sg2qDYupN4x1R2A+NjSSxLrGyJheFxjYR9tPLLhdNlK6jbytCO1v9pJ37
PoXUqFdhavaIUpXmpVdujaTqqVRSvFT15I/ovGWzE0+ys7xmusz4R6/3Yz8XSripZKsxpQ2L26Bo
LhwYA4XJCp5Lzqeb/Z6SMqI9Lf+YNt3f946o0pJvsgkO5DZ8bAbk+j3SXEV7rJyU3adfVzIgcw3U
glA5cEZveCwUpwUmx4lTi6GgA16xE3Fr2G9kDuneItadFj82C8d5swxaKTTjHxz7oiv6d0lzvkiO
UtJk9GvToibXtKhL7B8DVsHAEtubbdVPlRgvtFWDpuq+6qvJwFFZcPe/OEkTaKWpYtOVWrftOyKe
5DVsEjafg/1j5TYX7HZ6HRNS4ff+mJgNXUT6rm5Pr9kuBHFjG1vSGT7CI1CmY9KY1efUWQJuWhT5
sxnO3IxCKAefWwtmmDQTOJaSm1Gpux1OnXOoqaZvRL2Hvlg09pZEsEoZzeepKABlmHUNZa8OAFRu
eBX2Z6MUp2TkIgNftAdQIO/bjJFnc9PIdZl4qtamPMINzp+L1vmUy+YdjecZO6XRBDuKZM8erIvJ
LIbZMKeUBayDua87jzgl0iK17w1oPb5Zi9BJRjme6sU446/SK/ASFgYLGq0p5souOS0VcFNHWiix
M/nbIgqicic9hsMUZFNvMI2UjNAqBr/Waf9iyjdOP7+IejV/fTeuuXlM0oadax5l+tSHDWeZMgsN
O4R6NPpaf6JUC6ybGCEDfec8IaKq7qBp6Be2FDTVlyeYOxV76b3/hX38/1LW/0bKqsj/pZQ1fNvf
/vY09nn7Rz3rzwf90rNq+geD6wyOOPJAwj1VpKm/6Vn1DyhVEZDCxf0JNEfp+rueVflgOAASfqeg
31yXv+tZlQ8qmj8dMZRpyTYEzn9Fz/rLePOfrNebnFUBrUXzBBa7xkTy5u/8g1txzDQzbfuUgUKv
tvDGMxHYlUlDYNT7C8263Bdbj2HaTkhprtosLEdNeVKpQ9uOQmxCZUS2SO+vk7O+rkWVENEoHde9
ftVNfICq4sM5gT1GC/QW4rawEV7BWtFrAyJy6ppBIze+ZiL4UikFIlMAA1YjTuot4gjFIWOTubin
wrhItNSgrtxTdwbVsH0UUsJOCmWGbJrnbp9J5dCRC5b0FOcqf6lV875mxunqHal+XVpH3VowPOi7
yrdGhKQtyr9SgCcd11BvNaay0KvosjefFnl2/OFmAW6dwaFw7CpADEZ/aS0Da4UzBg4LEh3xl1na
A8mJLEdewoxpout0luGxgk494tIVXToOHuUytIg9pmFqz1R9oK13X2/UwOK+vB6rwm+GUHOQX9Fd
GWUlQAIVd6rpFplKx/1apc6lYF5st/ZnXiYNAfUI8hb0D8jiejOTjb2ercW5gODelVNxMWtQPYdh
pN20yUI64x1YSFbvXTH2L+BiMsnPEVcEyThu5Hma+0ObpMoB+HuTB/+6AP6Sf6NX2vwY/+222Hxr
WtTfaTb+x7/96ad/Hin8p0cM//HzGdL3xnsb3/70AzC3fMQj+d5vj+/DVP569t/+8v/0l397//ks
/+2CgJzcukVu/LXA/R4QbS59y/I3aRimP68Mvz/61/JgOR9MNOYGT8k1yBfcxL+WB36joFDVDNnG
lv4r8OD35UH7gI5dY9mQdZsVRWGJ+n15UD+A8bIQdMqKhlSeJN+fB5pD8RuVn6PIgf/Pn/9WT/gW
83oc/v1/Kfz5H9lakqpg7DYxz974sn9YFoRilEVZQ2Y0FVNBvbI0Xm9gV4cGZD8xubGBxJk92He2
NfmxtsjYdnbQiGyIh8fOqWk5q46kM+UvPxXLQH5TN1wpSqWTUVfPZj+vUOfq0Na5M/JGAX4mqn7A
g9NSnSp1fGOk3stas9E2rrLxcW4acWw1w6Afbndge7pFrbxKKqfD0m/vt2E9Bevw3NXll7qmMsZr
SCSYheoMrSqty+rWXMwz252VrQe4gbcEDdqF5gnbFbzcd/Jm2nGZZFtEaKnmYoNb4PevkKiNHsQs
OsDlG8kODlCdpX6YOUI0zLO0f5eaTQ+3fUWsvTR0ADTjson681DfksxnIQMYVKG9e6U8LCCwdDMw
7Upc4Rvap4xK7Cu3/Q0j2mTVdCSWKyX1clohDwVL1W3nHVOur6kNE3yt/I7FcH4kSTqHbdNZJ3Wb
+0s3dd+ceZe8RBTDHVzZ4dosOyp4wJ+HtNbxrq5IwEOrNbejzZCM0YfMuqMtzv5saXSiDpNsdK2n
JIN8XRkBQWysbIZ8PXMLkQ1He7v5nQvV8FYFR5y1ylY0p5m4N3KjQjkFxAEpPdqvgiYk3UCdSFun
i3Kk4i5sNvZQhBwFy7rPuBsXCbyL81xwWNlDz8Z1MuSE3q2yRVnVvQm9gNeYgDyAY3uYs/K5FFb1
bo37+5hre1DN48TiKtv0XJvmTt8yYJS1s6Oob9qvqgplyCrH96RQvtUEuLuFXaJTnDXoQfQ0L3yg
TNvAchwUY6xdkyT1BzYajb900upaTpJG5uY0npnX72JuyqtdNiYBZhiGrQztxv+r9fEvV9H/uUsk
pcRfL5GnN+akufgnayMP+21ttD9YLG/UTZqlyhZmoL+vjfYHnYgWRSeWm/XpT1Yg9YOK1xgYIOqz
3+qt39dG5YOjU4fJeIto1ZIF/C+tjf8AKPvPtfEfwGR5Uy9ZV6VSmFRr7oHso9/UAow0tx6SjoNA
2RzIGK5Uv2zm76UjX/vMPndQ7HDdkmqhlRfFLjLXEncMgDcfUDXjvM3V7EeVoFGdzTO9I7py+vDC
KPZbB9AjdcD5rVnRnLVEvuqMHkrmh30lfau1qvO2Pk0ZhPSBKGHv9hQeu6OSfUDT0JP3Fa6QQ+r2
Lp1S4CwH4mU+oa1h0W3zkyX6V2Abd4ZkQeT4DqmbnidbQKZJTzkNN1N5NdYf01CFi2F8WjJDddmz
v+oMpjUjScGZDm9GQn9fsp6bTP7eyDLYSE19UBBdbLAJBkfKnxekTFep2JMjftW7Le0lH6Q9cFua
wwd7G78YEwDepFnTQJOnx6o1rpq9oipyshtQxqgOfeuooSoolqQUeJiiDbI7zNXo86MgGWxqaO/r
mT9X3e5NKf7qIoW1vkpiPK7rID/ITWJRzPLJOMsCjS9TA+5gXyvmW0eHTLaPvJvmqNetFbUDg8LW
IVcVRkgm86WQYGKaU5W5laZiTjCpCZ05+cSa814qeoJyg7CyvFV8VVbXwBlVLeyHOsW8n+Vf5RWp
LB1sls5Uf+8BD96NZdG5tG0D2c4T3CAgtbkCErwpY+LNVYZi3YB3Am1/+r8wJf7lavKnmuwv/+p/
4JrjsIdSLe2/WnKe3mvxJqa//ZN4qr8/+tfKw/6KXRtYJz5LLHe69vdNGwCDDwBFNDAG6j9s2lTj
Ax1zmWLf4DemovFiflt5+BWVHZnRKpEJ7LbMf2nTput/UZUp/7BZM/AEW/lcaBeAoKcuHq7SnRRp
h9ZDSGxf1Pj2o34FZguG5zAHg2tFW6w89dpBuUse8uscJH59YVQWJT5yFr+4W8I8xs/tDXFxFm/l
Efe0BoqSSdBRD6dT4TNFC0xXCRKXAYtn+oxGjsKHlOZOfL96ath64jGJVb8L11Pmbm4XdafB113J
n0+alx2lCIyuhzwm6o9YeAI51OMuFGHh0f8JmsiM26c0JmPTQ/6MMO0wXQAgHBk/BkZQXdPrjDk4
0Lwx0j3pgroFAK19FhcGD1c1tu7MsLtul8wzj4gV4/KaH+eoDapoCMtA9+nHxXbcPLAvvZZPInau
zaWKupj4Xx8pAu8zc1MfuXFoucmRwaZlHapLdod0GdcAMxfxQj+WfMj1axWjo/WFX/C0jAkP70d/
8JIACoTjKqHp5b7qJz+QjvAXbWT+fBm6r0Q8g0dqgrdHJAQfh8CX75PzGudhEwpfcgfeGZHLXhYs
QXfcfRaO0+QpYR8xIzpRnQY0mz0tFmfLXwIrFEclXO7raOZRy2P1kAV76DwwaaJOC7IHFhpXhFUM
0VOEoCPdOty82UVscijiLC5iO9B+KLG4F9/Vb86XMWp4HYOHQfDZTV1MbgfLnX0jHs507e5YEIPk
MPsibCM5QCofTWfrIbnbzvS5PDmQPebih84z74pH+Vx932GN3wKBU8pr9dABs7vKXu+zml+dy3Ck
mftS+91x/SEHo8uS51U8SX6fneZQjYoQZ4E/+oovguKiXwyvxP96hK3CTSJ/Asp6pHTnaOeh5opg
F/d1nHuGh5zRk19h4sTqaXmVjpW3eSovlhLxW873mydH+mN10o5TBKuWdrt91R+Ve87EMPHzoPQ7
rhNuq4/fpxPE6fv8K9cPf1k8WEdgj2AcYj2UgvxOPBWX4qzG5dm8NCf7sbgwTw37c3HM4jrWT8Pp
DwvUbxuyP23AsCj/8x2Ywmryxx3YYmG61DRbvnS+eSEh121cbn2H0YPgTX4Mb6739qD30KR6qWd5
k2udMVOFNRfZ6rHh9yTvCWFMMPkG3+bBcvjITDDATXT4TnalS3jQIXOTcPaInfYwfcZbNJ0ml8Fd
gOLYS/iL0Vu9L3ZI2zZgTTkwlg9Sf+ByHvw+oDnTRWNwu7r5hZf6vEJWhZlHm6ES9Ec7TjjCfWBz
DoItcOntf5ni8nh7wiEy/cklRv66Bh3fZXzanT/w3+T364lmsK8dbPf2f5Fk8zZ62mGIDK/hZyKb
j+JR54kIxo6cqPGR44bEr7grb/b25J2vHNG9RqP3640UrHBIVwLkhZ7tEVPsTX5x5FEX211c69B9
nHh3qkuSGG9mZSHioLH6aAHRNbzzkf9t3opnnp/jqh56N/FNH6ltsHM8gRD6Of+ZLsthzPNxuFG7
SvflS+LbfsdL2n7wsbgATNztK0KR9AmJQfYynLqo9fRw9yCwuqUnueaRqZ2LJNFdWKDB3ITOYfWc
IIPb4+ku+NuQzQyLrM7Psj97DKMOm0tKDa/+1zEj7YgPMw1STvrSv13RgDxgimP+cw0uFiJquHbY
LLqNT6jGQfEa/pGa91BhjDqj1/USLzne3s5tjR+D6bRFecCD+IeSkAPEX0iH26nXRLeDVx/3T/Zl
iTcOBzTTwOazZyEMk7A9Z0d6WbcT1TND6e72SVveFtUhvnJO4DSABOv37lPFq0cuyAlXuz+QNh4c
Xi4+LP7N6uexIPiZF42N5+dB/t/snceS3FiWpl9lrPcogxaLngW0q/DQghsYGWRAa43VvMa83jxJ
f2CmVZGsykyrRS/abCwtMyncw+HAFeee85/vH7h4IKuMHtkTWYqxIdoYsFxOKJ+GQA/1cGA5SV3w
WyEZB3c8CbcY3IUr43j/LJXtaZ8jNLh4yfeBKfmGP3OhdLfTM+4IB06+fJrsGcy8fUiAIDqOYbGP
ZEexRYZYctD4AKQd3GIWTAc9hIMq6nV7TQ41hwE3CdqwDiHhdb7BGkVd0lMDkNNIWgOR5aT9Yh1A
8foyc1YOkgBdJ7N4H6npjRnIx8kXws4PI2c+WYc+TIJ9Ogy8pHJw5HPIc3oUp9yEPdpiGRDC5DC8
Uwk4WefIo9sjIEHBkNmH5cyt5ajCHUXwwEcgQ3Fl7uXqcUcDptQdpl536o3BCpmyckqX0t3vd8PF
qE4esm+7/DQb9TRPRLGJd+3W77iOKgDoYlPG5jXo/pmQAyNg5rnQ1se7+R0TGTTvYWQmRKxFClc1
nXGsYm4IRAPmRXvXmb7i3RqY4PU7B+XuZyGoWdZq3jN69fPMdCw9mW/Se7MDYIAh3XG/FUaK4ePB
7RUHNl6H/SbEVdyFFMb3hP/KQmB6llu77EJOwU0efG6sKx6RyvFUxe8jfPElVix64Jx9tq6OtC9D
Io+ameoobJzwRfgK3bnXGCQCq6butM5kRy7tQ57kD/jF8baZGTVyKdOZ85w72Whc7Pw++Vrf7Le6
PWpcaMFtYPXk7xvPIpYwg+wxIjZormXQsqMmrsL61AbbadMv8MLv1m9LaHi9P3h0KwdL2IWsHEz1
KKC7K7BuQD1MJ8Ipj7JvAGbsCGY+86WQ3x7xazrmx/jIYRHlG++7Lqf20l/6bwnb/OpbgW7nThks
qCSeCp9YMORafFzSHNXGfJSviKQ+aJ3FTi+EczYgKTcmXGj8NKRmz6sIK9yMWAjmmNMRzLSsS6SX
+X+y/+Pjf/4V6zOCHctpPCwY7MbjAfnrZbxZziS5fdMdPBpFA8q07hJif9Dz48FDEU5FB4WGk5sm
VILNa4k1ckc8NCftJnrUsNPjF+KD8dTqTysyzbNBxJn4JT2rgUkMpAU6rKgDl8htQezi6Y8Ti8lh
OEWH+on7y0ChyH0dCZ+qk3w7C6TY7fRJPcgHeoE+qV/pU79NA24Pr80eEGoe9Lf0m3XTnfRbKshe
ATXGhgwdezFFzDvBE7wuLAO2yCPJNs9wpM3WvDjAGofvSbOTg7aRb89FOjDxHIi49vsQomW0tYA/
sNFY2beLM3zGoQsR9+rl5/Qc1wRko68Es4+nCc8f8121DavOTg/WJw3cI297lR/Q1GqME35RP/Ji
FyN7Hi8eMr5aUFa2EeA5JvewPuwBpPX9uVn8wN7PPqvLSfikXaDKo+c/R2HvooN4pKlCPqTdYQsS
v3YqN3tDDua+LzzE6B1/VH/xPmNfw6LQ2SYqddvgGg3H8FQbGztGV+82jF0U7vbqzu5IFDrYqh0x
qWLmOG3XG44xuU2wSFwsutBCfEkK+NMVYObwgQLJG9DRARjHcuJRfi8P6aHzkptN85eP1e+8iI8j
VHbwBF+IG1s+gcY2Gz8GrvH7VdhWEJuhcMdZ32/9/TIGD4MeOGlfi/viZo0D1a/Z3CCqsDWh/+Tt
9JSHRNAXw2O0s6zHfuYhFGU+UM73EQnaDWsDew4PjrHrfB4chY2Wi3f2SYN2mX/3B5DZqc/G/X1w
b8fNefrIgpgP2W8Xj9mmO5HLGYlP991DfBFYo3R7OsK2ttEXsed9X1Bs0kt8J3ScLEhw0Zz9EiBQ
se8wbdgXDdb/1YayyfqOIeUJ5JwHH2t3wJFdGG1soxB/v9904ueA/jEuFqtaLoRWXxb5PRy0XJBK
7Iem3z7WLP7WoQiWoOPyaR4O9ley/TrLVeMLoMI+Mo4e2wP3i01p9vpnqu82YnPHZO/NvCkwQ8R/
NhtpsB8chyDZl2Fvv8tFYLEoExacJyyTP3oiRsEHIuBl3szeQuBi8wYumEDKR7V9TG9gbe17HO3P
vmx/htnnLowgbDs90i/ElvuuhmMWUcWfx990HP9B+E2J5cfwm64cOO81YiWCVCLNEq0nJ2L2de8r
cYqnc9JlD8G+WGYnN/hgjU2WfivW74Q1jYwU4ZPFVqfZe5i7uXFY3O7x1nKQ9n0hSFjgOFhzCCYy
tbdr9BRdokt3tq7dQfamwxxIHM3QKrFbcDgmqIaKyGG3fy4eKVaGwyEiRgYSzopNt8h+wgyp/F8K
fzp1YcW/ussi5KWX4aQf9hUR0vLDxADbV6DphWqtfQtW1iuD/mmzqytKq4f+274NSI/7/gZry809
+iXtmi2gvzNOi/0+MblL9oN9qbJsaq5s/azz7HZ4hbA6aNhP2ht/jcc0SzAMRgf4kDMwbAkaIf64
3UlgNZRc86h/SAS+HHzdZmDRzvyKm8eJmOzCvqVsLoQKQlQ+3+HI56w+oD3OGdC8ONXsmxI1JH92
WSZ4zR6jRXeLv0c3OA7tUbMtPyNzZ0Pe8w6y1/g9C9l+I9hLA+RUPj0O378OrAWCwpZliifSs42o
7M71YTtWyh2pUOYcshiiLd6JXJQtk4KKg//YyMm29/UHvjrLQGRv3vQs3OFFxXqADPeI3eVBY9em
t/ISByvrpeIxOThnpX5GrGQGC/FP5+9xpOVWRIh7jM1pge+g2Kzaw9W6bS7iS3ZXNmFK04SXXWam
976IIDqNHackCINLgHcjQ7Bz9zE58+uOo9ZpPcX+E6JRZzzgV8cyvdoFjWBOcsQo2M5CpMX8nIw5
iwEDR0AWGG++7iHiSPyzh3iK14o+3ZrNsfAg1Tp7YLhw48YDWyuLVcOqsYd0DWEZLVAEdY1y3g8l
BvMx48fyw+35HL1DKL4Fy8aalIVTULLMUPInnv3z2Qoo8A9m6y+Q37ke5RotknQhCvNQT3Ns46Ii
pw/x9bEbTuyd+/ExBClTVd8v9bC59P8StA2u8KgcOFx6+Pne7qsIyFeiVmJ/pm1uPwPL8ikyEkjj
yIXvZQjK50A+ys9DevEYkO8ps4ycC7Ngj37QaXPONNlKFXJCYET2aCBnwOwrfsoEIKAIsZA9SSHu
i4RTcYCnwreyxRj3qNEc9237Uj5N4XDKg/zJhC8SpsF6bULS0btjz3S6FxiAwrPqdvzZEEZvia8T
sqiHnE29fjLf4gsSgZs4PZtkXi76lfQNI1F+3O61+z2WnI4GbSxhfJiO8bk4bTeR3/vqVQsUige8
et+h2V941OxejHvakx0qdOyp+572ga7a+fxW2O9EI2ymdJ7YGgNAPO6H9K8fiMvZ/fZtmXIwkTpn
Xrtkh5O8/qAd5/M+Anj+F/Nmzx4sHMunA8RWyZ2JnjOHo6ZqryGrvUe54oX8DIOUJV88wIjeVy8u
7isZT87GPBROOxXDbuJA/z38Plm3zBt+l99sHN3xm7tXDZsdh+FA+SDg/OumLt4hbJCo7Ti8ClcO
dnxucVm/xFdaVqkP7vMLXYafeCSMyCPUHNwQjpNXydkHZbe7GZg7QDE4MWJ15UinnPOCwu6Uk2aZ
OfCtwUhituewULIrfuB5xuZAjpR1qeLcSMomsWkM4VVtKN63IdzQR+MtZk7RRvK6z0wOSgeBfO1+
Ut8DAZPtMLrngMYWyZ5D4sByk2PzFHMg/PNpBJX/D6bRr2y7vNHygvrthZ7Jq3q0apsbux+bnsT7
7UFHEnzBFcLdz4MmN3A/oaFXuRWuM1nm4U07pA/abX0iq3a3vYO/v84f+Y3hKyGhsmceTSL75BqR
P96D8Og2PlYPNOCfpEA5bh81+c2Yo8PmoY1htUwPOuer4UweitMAGabDxMmSXIjfheu1IGTXb7uT
8bQdye+5/YHY08uPNSttei7PPZmayxsxJoPKFW9y4obN8wD6H+Rb+W04lmeCOc6FMiEhPTQkOVtu
th72B+vOjN35fUJgeGh9+nJP1rU4ECYRDJE+Zy1RrvJNfzIOZLC8fZWBXPbfVqP5H6ObQayGwOxP
ZTOXz8Xn9fP/OgHIL/7f//m/fb7/7j79Gn/7sUz89x/0e61G1f9GtZ9et93H7scqsaRqfzOpElu6
YRi7tu0fAjtV+ZuuiRqyPA2FNBXmfyho+Cvcl/iJNAUB8P83BXY/V2qg4Fs6BSTLMpDrYaYu/jKj
VisHE1iJ3ZMetYHWiicAQzR86G6NIQpvpvmrCbJ6vf7FFP7uu/CDru/7B1uWpMMTV63fZIc/xq/I
/uR2GJThKRGOc0JUZEAyXjt/aRM/xckWZk+G7Lf0hBmkEybXTkX7Dt1hBG4TLVM14BS7VDAtsjQ6
5VDZq0ClFx0YQPkp26hapzCo5Ok+w6e9yMCf0wo6ihSjFizi9R0p+EUqkfiXiCxiDYZX/og+IzEJ
mLC6UBHB9aX+mK3TZZLas2BIgYgIj66xg17prmgBeoE6g8fU29x3n4z0XsN5VBxEg44RsUOGN4PT
z86J2gRiX9xYxJ2rmn6m/5HjQy29t6NynTpcNkuyoF3zlkJl6HrV7vcAlU9QSSFU5Ys+3ZZi8gIj
CkQU7rmYEOvdcj/tjdcVKhYngx89F8Zjo3GiXpdg/8B+6A7T3GY2oqBD3plXdCyRbawJwfpAzkHW
XSHaCbZno0/pAez9UUc7MwrHbMeMI23wltTCO5okkxi9l9CW6UziTLFASJurEOHVV7EyBkcyqBUV
/RW4sOIac/NqRRG6ckwHnGUdNNtsaeRTiuVZXARfRqlsLNLTTrquJcdoJEAxSicA09VvtNI8gWdI
heGIMAmpT+4aCv1daUsb75OAEhEuLmKG8kwngEergVNE8LNpxqQFRh//4lwl7RK15pfxuWs6dJp5
VSaHtW9BPwjM2p6KPWKi7mme0Uaa9Edop0Sj/aBdPdTZIIxyYNSeos9XOUsfJz0+JVbh4bjp5IVx
k05sp1qBhXcVNANtFa1wrNX1ZUvpGeB+FACEh7oJdlMpHBJADa+0L31LJA5bqRoapXyX7S6iMikf
sF9rq5T0axY3CRtsT9sU+oPE+FL2WHQlDLBMPxc9KW76baRodJWZQn1MMq2i1WFGVgrS09uYTHWN
nYQ2Xft2OFQD+UppvBdHYG6xop3pWPQ6Gru6tL0tElIVhRbkCSMxAcsM+yUvtHPbzxMOWoOfFKSz
p9IpR7QPkjG649q8FVp33HAGRFCI15KGoiMLLQjGpWycs4KWHAUmbds+WHHkFlhfRVJ6u03XJIV4
bslPUxf70lA4awTRmim8JOpNLpOdVpfLFL8jBXT1sryNQWd0CQE6TmatFHmNNNAVUB7MajwyG87J
Fh3/Yrn6l8NBUjBL1wD4Kvr3iOSH4TDlXYfll94/deJuIYU8TCw8nLB3hOM6dq+bVHytJ5Yyabmm
C9DQAbz3jAi5q++jCQZH5UTaAuGPjk4Ev6lpeWId+02GlKaRL40GS6FqbvUIr7B1dGE/wg1oQcZw
+8XKNdX0QZCWU9e22GNqgWpMl3KhZkPz8WCQXW7HgEXDQwDo9vB/AMIEFTM8M9ZTlHzKzWuj10EE
piNaMlfpsi+yj/73NPZ1uCzjq5jQOljNz52ZQaVQuL7Fq+Hl6f3o5gOC4rUO6I/15YXMmCj704hZ
EtwaAbx/3DS301TRGj5f0hwkdqOfKzFnqtf0gkG8hjMcK9O1VEYSW5NdGstJ7jYvw/PETG4zbClL
ixpDQ2JtkHBz70jagASua5BC7bOqT9dobsI6/4ojub0BoxAWgy6c907mq8jCkWdzHPsmlBbh0lEy
SajvDrWOHJOtKxJu/3ws7CHBP60MhKSSxH6J76PMrv3jygChEOZr2vRPelyEtf46wmyRYi2IV5rJ
1Arieo8jKQmrWQsFnM2Tnkq/Ed02BiekrAnQ87jCwn3dR9BCcZC2oaZjPZx8cThCtblRO3qWmV/N
RlKPnrNOpTdXV1H/YQWyq6EQRDdwHceX3qQ0oyhPbZS+7xNMZjGI2cI6fXKi1TqMRnMwlJfOsuw/
vws/H2S/xw2yIhK2mDCrFR2V/083QS3k1tBzMLUVtkr7eqjwybNMrrCb0WxH2V8tyP/yA1VNU5iC
3wUuP3/gJHSK0MzEC2o9HLWy9kEIIK8nCRefYBA8RcZ8WieNDqoaKHuMM+2LNXe+Pmo30hQhbIoq
7y9uwf6gf9wiFAT7fHO8e3ZjKfjdP1+SouWxoczT/DQjod2y9iBY0MpYfOhOC9tKP0+mTksAMVVB
ldlQ6SrgHFo9zAPpVI2CEVNx41IH4aUzDISgqWcK1gmC/oD8M46/7gRYjDjOddK+7sYiGVDQlhVc
nqpDbY0XGV8Ssy/YSKhLad2LutHrA7y+SuUnNevYmR1sWSa7WseXcsxuSs06JhqFkIJOs1YHphJ/
pfUymGLNNdfxIhaau2lORicXQMhHWV+ufcZHEg7SrezVG8KHdafixSgJrQrWHDyd0IzWZ4nXYu/S
vIFEvlN5kS0U7Dbge3tRPy9KcmpAJv7FmNjH2M/3X6fPREEEJUq4fEn7RP1hTW6kSE2ThPuvC0rY
zWqgFNFvz3jXh/1DYf6b4vzvwv9ffvu//1Bl9j9Wi6YT7xM8/TDc94aF39sLbj6X3/7zPx6SNK8p
5PwuRvvxfPP3d//jfINWU0LljxMuLQE8ht86BCROPpqpabjt/F2l9nuHAIcYc+fdm9L+5GRZ502/
a9H4K0OUYTSYqg4+QVP/LSA+xij/NEpUVeXnobpVNF1U9oXlh1Giy1GBpDrdntamvVryN3Ul2ZZU
d1knvWeC+DIb23umKSfJjH3DUk40mRq0t68vfVHz4vVBzhIa3SRvRDgvleAosl4+T8Il3ZL7aJt8
GCWo4+dAK9LnvN6AqIo4vEjwSPQoC7UpW7ypHi2np1F/tFbMB/I7gBnPIohKKy/IAxvtiuOpdqqw
1lhT4GClDvzW2kjVmzSdmroLdu3blJP5yTKsPjX6opVMeiiFFuiOgNTdxD207chGTG+CKb/gj3Ud
B+W8yMbBlNC9GsIjvVrXCN5EZcIGGYtwNKneL+VbWWZfqtoCvlq8V303Q+bH7azM62/rnICNKfx1
uGmtjhK53j3mUD3VqoN3BkLCFmlpnadiYM++Hwzpoa4g3OL18lbOmddky92SJoc1Sihmw0GdsL6O
peUB14LW7iRCF61XkL7jwqXPwhOUuVkklzuaV5U/7zWJkFMe7oVeCDOpp9vAgOq/fcGNKOzV5m6M
ZwLbtg0ElLKqGoVWw8/tu54Uszo/tH0XyNn4LGzy0VqjD7hT9zTRYmK+RA/lPF30YiUlvmPYphVx
iQw616xFnHCyT6rYOmIHpSrPe/40SmFK1S0l0AwEtMG5pqWbG0Ld81RERL8mMkYdluZaK/4sNMdB
Hg7awN9wtLjBJQS0MemeKF0sx+zZHmdhg8wiXcE271xYJ0loHVvKw7h90QuFntgELoZi9LfACjCO
gapUdDzhrW+hA28vsxJ5qyiAjRVPRRahkhKkcNQo3sziu1bvWstFbW0oBeQP++5eGvVH0RpvBO2x
GJpLvVGRSOy+MW/TOH2rJBq9MaT/Frd8Q8v0M0tb7cgsv214obqFun3uVLTFRjoQcpx6qwaRUECM
0uYhgFJJ2SBbX4DGnodSPeaC7GpjfMvNpf86I/ARKMMowscIXLCot4dY1bAWX/vGLXoh9VrzcyWv
ripwvm1aTJ20iHJ0gWKlrvxWEkJpEl+mon2mn+WgGfVzIQ530YY/jFzdSzVwpLkunwsMeKTljlNo
7ArC9pBMZTCYxW1co2pMOVEAUOD82zzUU0OFKeFwlqjZsSyo+ZpdgUddFNKJ5mmJerbkZAN1UjVu
K1DmkGBiSoygTj4JSX430fRvroRiShJGjKyx7b5NZk7/oYRQL1nlMx3BAF0i8w7zV6HZHwaQJmhH
nmDSA5h1QzAZbfA0VDC2Bg5T4xhdlczqHWb+G4TrgOvdTZM+ZKkPJlkIxawIxUZ20j57w7fm0zw2
njnL53Eu7qR1oeo5F4pdj6WND+m5ndX3ZlKOfQqIxtIOzVB+v9C4rpx1Ng6qZn7kiXo0CsSKxXgu
m/hVnYG1WsmXVdQe6do6VZP6ZUrXpyjhQEuuBb/20FKa+z5fHsRWCLWsDFeTISaoyRdhNo+wVHEa
Wz6B4PmYKtKqLS4OsnxSlQvuBY8ZwXiurZ+aGAz9Wh6XRj5ppuCuUhIYnCJ+2KhufwsAftYk/qsV
X9PILCG4JkL/ZcVXVAgqMc08T6OJBJDujWvUNq+ZVDSQTTOXb/w+LxhYGUTXUXWO5uSo0TCeAfAF
4eP/xdX8GrgSJe79HuT+JEOjv/WXQm1ptXPbdp34JGYroSlQdTJ/wIYiwW5yDUKMADwCXyOy+X10
zZryUynFp2aNjnWn3JXReDuL8ICr8v+HNl//8z9UEph/3NTjfC6/1F9/9vbZ3/F7JCMae7MjgaSI
CSAnPB7V75GMiEuPYuHqw/HDtMQ9Hft7JCOpf9NJHFsWD9lUTFok/x7JSCKJ311wj+Mwrjwkef+d
fh51rxH+EO6a5t5ORKpW4dxF36W+Bzo/BDL43mdbtkxDWLZTjUNOZNNi9wigAmP3Tq0P44xtthRN
MAOSoj/E44D1SLPIDhYjYddqyEwkJOOROZfemNaIM/qYDAQneK3bbQIwoKE9kkP7yEZjF2YxBekI
K7euttd6yYenUdu0kyVZ3qou1mkmHPEq00D4W8GxbjMdFRETXTGaFA5NRKSRaUWgko7wcL9+Gbs6
rCJN+ov5pe0Z6l9ui0FCnMYFmWw4Gfafb8s4WfR4A1kNB1G76VSdtj66tlwy6IgQlRGnCwEZR6+q
nduCViW5z72qxZUCpzShvUrb12lNjrHYXA14vJArYgrJQ/2Sgi/ue1ImTbooniqRLVtF6WaYlMEV
NSv1I2CA3pJLdwl7/SU2lcTJyj4N5LYFSDfIiMd5jrbSJLjG1DOi8Gn9snbm4sez8DpZQnG2xAkH
UOFgarRQqSmFN3nJ/SH+BvYsoDuxPpRK8qQbW34eMJr+Yez/i4VS/mVp2keUoe1uVJZIglPWflma
eCKtmMVGF6r0n5xkbFM9Ah+A1JVNtYJO11hFKGWSMV5hY/jbiLXN3vEuyJ+VIkUXX00XCTMXp4sn
2BxzDJYwXNjc4TQpdGbpfOeqXJHjChX+yiTxPaHG7TGmQdQdIF/8xYHwl2IG30fjPEjri8SiKxLt
/zwUCnHM5CWRsPTdP1lfCHT1TnBFuU6DrsQFiuhPwG0jLLtJ+o0/8dNB8addZ+84/nkcapqmmxY7
DvNdEn/JBgzyOA6G0AxhP1v4bi6lfCyH4hEqHLLIfeCs2yutMXCxkwwURpqpt/FABlOM6hZy2Pqh
8wAOOc1ZgiBMl6pdMccYN+m3yt0fX+c/LyNcJv4T2s7O4Yz1y3VG2aJh88t1cqMQnxCL0sAgAF0C
10eXMihW6G2GufKcaZvHwLB8WNlR/2KTVogb/umGWaoi0gxOg7iBNcQvGXa9KWi9hbsYLnFxFKsb
OsAXzC0V0x0XMfMYhbcwjqhIj8uRIhZUoa371k34HWSSRjA7PMQ5iM2MTijcJSQ9zCf6WOS9JTDr
XisDE4jCV4z1U1KThZPaBtFHN/ulIR5qYXoVZuU65CRpBFBSqUmxZAQZrMs0T6wJJfJOTXBzffrO
QGmaYjr0je6X9WB6W6Gg1V0k45BYPQWaLHZxiU3cJM5IhVmdn2XDfIy6fD4m+6+aCguXlVKIR0t2
W3qQaZBkCEZzM5bUrWI8C8WyPrRNi/KPvlBYwzXqjDJXXuAt+zVmKyASG2rOMgFZu+EQ1StydYW5
r9lp3COrSNT4NGs7iH0FkBFVKWxbKsCWld1Z6xw/19Hs5Wx9/mrhdG6N5mXahg9FlR/wE7ndWOcP
OB7erXp8q4wbSuYRdkwmNm9lpwMOTJfXQozpOPgyJxRnVpzZWBwKQDiMVTSSnFY3Gq/drBbIgCWa
6gy5lIYJ1mVuNNanHK8gcDYVTTdS7i0LsU/ZKxczQeey4gCR5SOo+EZA5dNHIkhAMPoAwtBJauZD
2ckfaqG0QHPiOzixn9jYsmAxhtZOMSVQMYOyLU35ktVBUi6tN81grFcN8XQk3KV8O9V4WCPrjuzc
g6GsQ1CINRqkaaf9TSzlpKsuA58vFJICNAwDo0r26gnysRX1L2tWRWE2d9/EdvzcG9biYppzwJmk
dWSwGdgNwEgbIs6KlRTf1GKduq2uvqTI3eTVusnihiIXMSDHse4GFh6OT6XwoA4IVrFojdfNYq2V
ngj2nyjqnBcwddHwJZK1z6WFF+koNdhyJ/JJjqabzjp0ZXLFlSWcNFyFwESDoQaB5dF456l6cVqT
JYXGUX3GO9wIIlH/hCsQq/fgdpBIpE25laA5JkL3tlnW4IgC8uBprp60Zh6DjD6zKsGNjeNuZnE+
KPpPVHUewW4I7GLY6Sy5ej/oI8qpeKI40Gy9E7c7J2QbnHrCj4D/1CejSnw1E7BNbWJ4rfLA+OyT
2ylLEF7Qk0vRDz2NZXXSMcL0Zga7es0SNmk90+kErsQwhkRsW/36aU0VxJdxzU0Ck2DLmXbbjuvJ
kL5O7KO4EQgIrzfjQgVZ8lpyoo7cIiQfpaLgIC91YV7EkaMqYMfNXrvG3VzsHDu3ElozMBPpRtOL
4SwOHfRpcbThMGs4xK7PiwbqEZwUtgVcl7X7i8gb5/CmNV7UCZYUSw8tTLBZbC6JwtB0o5fWSVyK
+NKaBYhC4xrFAtI2i/qmOC6Huhq+gF5u/T5rJKDIOdbjh3WMDyV0Oi2uTbaEqAtHRPmL9pyseeqr
U/NOMeMbOdjlQWKpKhJE4J24veJr+KKmWNwUWHI5ja5Nn4SDTi0Hj4fxUOFt4cpxl/uJKr0tEhxX
Jc6ecwxgtQT08aSKGekfOpzWTTrOtTZyUR1cSSwPoijqsKDqXhM8ltxFpoeuLPXArCcITp2jJJhF
pKZEzdZKG4ra29sC/U6Wt/nr0CbIKWvxTq8wCchw1HBydXyZGriloPqRPPfyJdowpwBwHxpZR66e
cTO8FpWC2HQQ6ORLYcqwnkNxk6YWI6eYkxIuRnZW45JOGFuNcnInU01fJZo3q8pbMKTOtzsR912v
bCPU2DIq+nUb8OHIk8XfpCgcjKx21iqng72fvtaRyMwRRbIRBlbzAG6U137FfWS1RKiZGgL/IS3D
BuyCUt0btfBkSOlNn36LC/SmhdDhh6Ugm08QKU4KkiOxu1vh0tqrFm23c03qzJbptD4sO8PLLLvC
f6yLyfDg7Q04Y0A1LrDbE8t3Qk9k6XV9owOOoLGa0vEs3A3VjmYUTHrDMjDWQo6SNB7w8O2MS7Fa
mx/VsIq0tTmwV3YBPr+nPgcvAZ+EWUqaB/ZbjMUINrQ6LO6MMpSbYK2gmzTY5BqqPDN+WayW1TNu
X2NPnDDFWL3ISOtAwJHLEZokzLcuP0bF7Azk9WUxfsrkwdbG4plU74PRkECzos8tvgPjnJFe0D/l
hnWw8O+9ZW/w+qnvKYkZLVZzsEQNQXWTawot0saO4Su08WF3f3kr1vRzPyyRs6JjsEfyxNADsTCQ
KuubmOF/IglQ22nkD0id0hTQ0BanFOdyMdvwtkQ/AVSOwTYdtVliw0Ow0uTqM1yEFBppcVUwRXba
RiYNJwyPmj5ckihDdzpHry24ZhPoNuY44slAHCs3JJ0q9MCsAL5QIU9stcdBKFW3iPFJMmZ0eJPx
oCrr7Ft5fZuv70MjGK+bVq6upAmhnPabm0De7rf0q5JleF3IG9qrKLmkOOL5ppHc1+3S3cikuKx5
8TX4Ky5O1nQ+Zcnoa8wwp4PB55EdWBwJl6bG+oTgoAvUCsafrNNZJ83dEQJlrcjnmOLpgrPQ09Sv
ED+zF6NBN6JqOtrPIi6h2cOZhCMguAyA4VBLVmf3ehl0Sy2fstZCPh3r+yIazJOs2XWG984kjZdl
A945TwJJ5lHn0aodinZq/KcJ7OZ5xMo+bbATTfQpOhcNrTD5XAbjKkRumsm5W4JNZF1/txLt04hd
RlCKjNgKRv3Jwn/KmZfmvQCcnBtpYouo4WTpQ0g2RJgCUoZOpZ1VXOpLZ45PJqh+B0xs4WlkaSAS
5gjvR210mjoL21xjPG5Khg1aj9pZ/YCovgKB1D8pGT1MckrnaDpjwFf2vWcV1Z1RmPWlqWgs2gpO
yM38sbYS1GmWKnKZYmd8kpbxphSE0xg3awAEkeyvwpBtQfMXUq4dKxNCIpWVTz3UVQIu4ZxmwnZb
mxOdbORCi4VWjSZ7AGXx2YpTmrM5JtuKnjx18iQgCBK/NsyeWZNpsWruhRhfghXD7U4ocKSnx8lS
5bBZTkYh3qsAGUK8vOHpa/GbtSgkIKnziTjQFJBkRiQCXceUhMJEg1RFndHYbQji9LAlq+Zi1jCQ
EZSf8WYzHVNK7syaeayurxmByjrwMJoPTLxeOn1MnJkSo9htHUlNidKDdNuK7TUx5U/ZDOzarB/r
9Gtujd/ASLwNljKzZSkAPKDVH9tG/LptO7IVTFpBc36FZYy/dK94VOV4NGQmDIlK9Lop+hDK7h2r
p7c8URb7+x6xJsNRwtrRHpLVK2AneZG+nqRxg667gOOQJBXsDUDTziRYbZMrqKVv0XbF8vdaVuMX
6h+RK0Chhzae4X2+VPBsZ/TgSjknbpU9t9YpmaqnIUO2rFaqo9XFO2f+1dTuBmgjHDRgHqMotVud
gdWT3iFWs051Z8uSIMI6XGwj1wJLBGgv6D3K2Emnladq+5O25VexxREQy0pXxrYSv6T7QapTW8vH
hzbNGdLy123CmlSbjxamf+IavS6AgWzQioDXpA151iL5GiGGPf0Xc+exHDezpul76T064M22AJQv
miIpktogKEoCEibhkQCufh5oJmYmetERs5vNiTi/RLFMIvPL1/oBTb/pvMU57vUm4SC1ETuQWXQZ
a5t90+8fRBo8GcFmgkUItBOl85Ql62WavevSLr8S3YrFrL+Utvqle8Z5WpUIg2A+txWBQ5rrnIn2
N+gpL1DuQ5pGYoG3mWcrD1EFkoA0MmeO+edQzfuR1gqY/5uRW09uQEcU9Fdy5Bn4y0w6w9C0t8K1
nzS3GAjut/nWi+tITSzhmOox1Qz2Ad/7dBauPXnj97EpHI+w34IkVoxT+lLzqybzbbTbIu51OkvN
dNAYxqcXFA/NyAfc8PAwXGa9fO1LqiVWLqt3Ug5uQT8ZJHvBykwDEiUTCoi03h5wHEA+UMXRJVRC
0aDgF+DT9eJ1YDl2ZNilwIVQubveIEM1CL7LVFlH+XtJxGXqpmCn6/mfpqD3qlA0t/Ls7Gx/Ijlg
otOReJyTYw6Xtuzn2xKU9ErMRWS57k5w7PX5UFCBZtC8lpqXmuYoNjH/PPBnexo9MX3COazOGmc6
UaENxFHqo/t2EnePiMwJO/oTR9Z9Q6j5vrK9vyVNpgktsTwEJWS/1O5606zHjuuBlY4vS9q+F032
kLO/0j3nPw6e/DCXV6Rn7Z4wqTPyAIm6KP8t1rhw898EWDtbgDA9w80WAF0PB1hb0v7H8UYUa39G
hEqG6lReSysIKT5tIn76DK1KPrCJtht3BNWYu26FKYIey8DI1l9IyX6TM3lYlP6Sjgn0lKEubI0k
9a7824XrhK7XD7F0/NsoDThSvfgxiKXdFUaCR9tH8iTd6bQotew9M3/y5/V98A2fRGu9gRa860Wz
PlVnFxQs6AIRpl7anCV9w+OC4GIy4rq1vJOxDsvOJzzWniZcq2xfq4kCvR6WUI7zg9bW2pluIjzr
boXBYdOXla1QUSVxUbbVb2pY7T1f4cm18DoU6qo57ZtDXU0RvNBfgy2NEAWi26KKBjT2PP4gAzyd
5E3vdO9s9Gy1lnriqn1PPG/dU/8bl6ZjvKBXoY3XTOGYNuxB9O18l9Kc7/ZK+hsVvOskEf7TRblr
fQddd+0D/ZUzyqmaVLmUfaXTu24vKhcJutdvqbEdXiu4smNT9s0TAqCILOHkTEfIpbcQnzVKi33y
JiNBcixUefZUqA1UWHtsHcUc+SsyQoKyyd7NKc/zqvVILd5XqnQi6GfuWeTB4amDtybReQS65Ji+
jjbnG0K0WwJ3xAMxN0d/tL470sf5King8I3uVukDDnB6V1VSkcSUCVSCSXGvpqzZd4ouYOotrG6l
kYpbhDRN87HRKTSuP+ogS56ryiCuWeTqvFbww13yAHCrR661pFEBEkqbcBrZ5uTdLUO/6mRjHvuh
PJDle0OcNIejwOFKmN5xVFz+2VGC0APkiNdu2gPUYAtWjMLNYry7M/vfzAE0Ag2GlkiezASMewgI
SGkoGLCEH8Lxn7SKr8wRJlbQPIlVAphMgDqEV/db6l4SVQOyLEu7VlQ0LPP87Uk3LLQeD7qf+9Gr
u5Ca3JUe/pGuxtdmdrjs179251470WOJtio+XY6U3UIPkGY3JIhbTOxEGv409fYZRJoSlwZqsupz
rGLrQiZ+lr6a6VHVS89NMAOZXVHz8XsQt76Y1ZTsxVidmrHrQJth7dK2ectMTyI4zHC6NNWLp+Um
p0zyswMMVwQ3nk3hhW0vPnkiV3q/0dFaysSW7XXioGvTMRPOW1cpFa36lDJHL6+D5164ybCbDiBl
PYN3m7gBbLIehLanYXSmzYMeAT5iNnvGWIBiWHp7T8DzwGWuoDWCC24w2bgjAw2HqiQZKxuhMzJN
vZDRGFVOQbFhC6Y0MV5xXeM4sU6QkOV5zgY6BKz1ZjQFYF/p2aGt2kcpMeX529nr9/ohqWkpcI3y
oej+VOj3UCghuc54CYsBWC+e8h70JlXoPJK1+bK+bZ3VUebqtAZ0S4ul5+1abL8a+dgyr/C1de5n
Zq3d2UiLn5NJ7bFXz1xswGYyLj0nRlUtHCWi2nHTnvWFH5sshmuu8vGYpS1G2myiXYVaArtJrlNL
T/1gM3fKWpw9UWHZbz7bgO6YWvdozDqPjY6VQ4IKlFUSevpDMJZwMiYDL9LJr3H4F6c2MPnO/Ym9
AWre9l6rGWdYOn2JsipiiANCzy261FHBE5Ruyr+mliNdmGAVuQlFgGXTrqmC75Z86p2TuQPckC7R
b/p76qziHJW50X2ktk7milp+ZJQR899wndLVpSFlS1txsj1V7xvdfDMGG9/oYn9XuvmCVN+OzUT+
depLnSxPKfm4ykqJBaHlL2w1wo+mFZ0DU94meXto3eVlKN3hoGnO2aJzLapNkDjOX53+j5h6i4Dq
vPTM00vLZOtdh1r/5XeKC8HG+Ke8P9fhpAoYMqIlt+pQJQR0cBFsBx8N8WKe7GLdMFX6hjISL/KJ
vAlF83RbVd/lVNHloyGppAjS3gfMEru125N8zghbhm3p9se59W7aOhC7OLyuEnyV3jaOv2OS+QzY
DceIbACFJxwMDiKDyHTioJnVYWmfhwy+dzFZg41mvrZO8mK29uO8Fn+GpWUr0Phj457oI1ZS0S5R
0Zlk5RBsbIzeq20XwMGY4VZFvobZ/+prZ49c/cPLHDQLpAj13I+HvAQYVuTAAQJj1nX9yFo6LEOr
jxAQU146E3JpZubDavE1y0ALHqcl/6U8wNfeRVZqzjW2UbV8FnO21yfqjAu7eqYJ55lQP2IWnPIy
Nw+Fq+NiGzwCrjKNqGF+q2T7TUaKZYw5mMF5EDU5XvaKFos5ZMkf/Goi+KMzaDPZSp3IOUZm3jM8
pdj0gPRcjZtSEfDbg8FbeE60rY1H/2TtONCcBP/SYWzwDFtFeWyyhpJibLUGcYGWA6GPxSI9GNKK
SFo+9Ra9J23KMaMVxFSAFe1qF01Q7eXec+mpW+3YK5WDI62KLbdL9B81w2bJoJnK+6QofUKKhbe3
J3uwR1Qh3X6KVlV+pRkGayQ9V1AAbCk1aU2u82Zya4sZNMD1MwKqCRKN3PSs1ds86uJtTBcar8ze
Y4Sh90QR03rIBbEzmgZuyhUvVHBVwslNAtGHO42AIYD5n4WaZX+ertqcHaotNnXQnq21xu6xTi8D
NoxwtCw+77b4XtKzqsTFOYqR8H+Va/GQ5Q+uM/wBWSDV2lhGbpR9cx/NS7Nd5VebqWt1WZ2jn3Pj
YagNeEk7bxiKK/BVifVVKniQshrOxUjNzWzav13kHbSt8ztRYVIwMNmR403XxbDevFR8ByiXq8K/
Js18tP3T3OHLA9cGuaADY1fWSR926IkQdW9tK4DeTvkHWd4uQGAnmMwOFI9SRrZzO/vu93it7cwg
iUyfkRKdg3x4nurOoNacscZwi2ii75a2IHwVlV5z6DbcD/XnmqhZYr1dooT8fI38iVRZandP/Zhj
pe6onmENGMly1zqRRYmqcyqgxvm4JW8vajpQX4ZDHnIxGhVX8UUdU3vaW6N/qYn8TlmB5AXrl3w9
eO1MOoju883pb7XT1lGjDU1sJQbpifTHICwso3RTOgEqUaB47MlmjFCe5LEJe7HCE8bspfM+seMe
+VlaMNqZKPGjIp+oduieLcG1xjSb5YTICdgWbqFosbmymibfY5vqWPlJ0Lk7qnamcMrH164LrHPn
I10CZU8Zcx3yxEuxd5f8eVlXB8e1+2wI7083mI+1nzKPKvcz73CwIEI6WpY6D7IE2E9ou13QAdNm
9m607h2N7Ts1Csj6/csaTPll7haudcN4WtzGPPpze8/TcYWRYriutf6h16c4r1sqjxLKaFBXoXDX
Ub0w049d39FszL2NJ2PYa2sq4AcCMnA1ME1PLlHtTdUlyynAY4+YHUAR0Cw4ss2NVLXtW2mMUZD/
pvw8iCZlISILJvy9WkkGwoK4MdF5D5MSWPg5n5NlSfZpIrPTEX7h5xTky4uTD0Q7NccJuXzcNRIf
EdIut2Au6brlh6UHjyzyhlBl9mbXJdR9LGFIq5JSjJ4iwoEHJ6T8Tu4mz7xxPLjo+o8NDR47m10w
yWjLpTAqDtxEP630dU7GZjybccjgPoxEVfkx2e8nPzCf9Mz/wxRCZTsdcFEykLUKpYJszEdIPxYM
v4aLp3/mA280wcbqT6FcqZ4FnHq1uMpEgpuChVwu9qqt3hPTt9IfR+OH7KBeBHR4KHNq/JJ8PAcj
UUmtDeDCQqAd82OYf5eG3Je1lr3LYnxqxuovpef6O9I0J5yT9MdatzLkrkvmoqUOZdW1Zzo8X6hl
es7lR2LPr7Kqg7js3fPoT/pZB/32bKWhG0lfawJhnbH9wyiMqc2LWw/bl7AgwDTBvwjuA8o/LoAc
yjpXfDfRYleEuC3Zh6fWcxFoSN/wxOwGp8j3ymuHo7766CJdQukbYBBts6dlLeku3F/QvPtvHUb5
BGeKyl78uSTnrag93jM5IYZ6QeoQyaB/7kEthavAr0DxtRqUwFjrZ7eDbjDh/IwBI6JeOWTTr9Qx
Z8VrNhOc3zNCL56j9pRcg7z6LGZDe7IbbsWdPh369cGZu37vj+TZp60JzNyCvyZOtktq4M4qf0o7
LhIdVuKtxBws6dLzxkOBwwD/27HSyZAJtKU4mbn5pRvLbanLD9fq36epZ3r1SDJzTYiBBgf4wpBH
N2dV8/p53cU8tjudafF9m+jMhBNPjd0teaLphswLkcVTKd9UUZOGVb062ZgcWtG+qBSCCB5sF4zu
FFdj8IqFrAt5QC6rkDHPHA9KrYjzGtzLYNlho3OCGMZYxGqmoBW+6qesJH4BDcwGn+Cuo53gU8s+
g5IiIDsoPsoi57n1MlLLRnkLAlwyyM6h0RyTEB0Ti8CoZR9+s35vLW7OXHEBo3HUbYwfVTCqyBcU
xS8faiSFx1Tdb11Lr6bsSbFhCNnVFeLrdtAu5KFD/MCBuMEp3W7WQjEWm1QaVQDwe0ujK0/zUWbr
xL0fh+Sl8Y2/gJ0Nkt1HwwBvJuX3lljrYU1dskjdVEU2TiXa6a1bVn0IrTyny2JE5Tokh4n683qy
fpmSLB9B5bkL2xM2vjqKksIyanaIusuDEye1FVEk8en2/i/H8qK+H95tABJ9IKO8dXCF5cTs1cb8
I1i0cGkwp85IzHYF1/kUCHJJSEKZsHVU7GLldKsHGx7TxLYnKBsAS1+n49wDu2kja5YiLhmusMwH
6mJSgsNp7DIS/XFxp2vqqvpWyIJJfXmsHQ555lvNQwljSANwari3ZnAeJnLe+8wGA3Nq6nGUe6Tq
wt67fvEhRr3cdemAEHS4D0oVB3L1yTfItZfW00Jj6VFaGg2u+9SmCC3l8amwwbULbNg4zY+GRRJy
on8ExURvoVbgjpRJGnad9VmYOW3EY0men9VzvyQYkTkv9Lyk3bkt450FYJJlWPB7BrrRXIih1/IM
+hn2P7ZhyKgDV6RCBF+V8tjZm0rEtkYIpQ24PycUlXl9T8hPLQmGQkhuF6i308QGovDEGcx22DfG
ZB3sgfCRNLMFCJ3+JwM0CcdKDbuO6mjEBO3nnDx0S/7ZKP/S6/3dI3t+Z7YIT5QKdhPtjoyBMhod
16AuoAgdbl/gZS092hSl76hPpQjSIMlvHr9WTH1IymuSoLHe4TDSKZOUpPKg5s7ARw13KmO8Omz8
87PrugGmogl2vBKfrAIrdDDb7tqSesVJUms5+u8+nz9v2ezL5xSklyubdU1Jd7G7Z1lk7272XQ6F
dsqoRLa06jX36w9qUM8pUbS4MV0K6XaWWRBKo2scoWK7xq76WwWxTkmkr6569hDMUj8UVMhzF+8v
gT8z16VfEwzITmCriDx3uY+ZdZgTB+U/72KO4UBuSIt/5HfqmWkwm9+EjxaeCHvIa47fndOYBDXy
oIUu2oOgVjI0vPnHYG6FTVPFkFAke5VTw1iBtod91UdZw5Sn6yxIWl+/Vvm7L9kr1MCqFz6TMS1R
u6rZFb3GXxOSuAzNxl5XWde2kzQwDGStFbzdThDBYZvJ0WFC6F3jk8Jl1Cl17h+4QxB/UiF7Utr0
Q2b1uPGG5ODYVAkKCFqdK1wwi+RUdtwmfMK3e9nbJ6HZsbN0h2WLQ3da/T2dDUB3N9iLvMzj3KQn
1Z8G7WAkxhNaQWoASgiFCkJPBKQeKeO3E3iQIVVaoZrQchhEgCUq3C7Smp80v34uBhTE9eYC4aKx
7wX5RGQ25nXJg2+lvwp6fs9r5v1YGXmtaR6PFErVzI6oypvSIgFK6L8w9x+MKnePPn2YiKC40CPQ
aPQh3ydTvvf0YD71HoiDJ/29tDl3OpMCxB5FRi2YOHSFcBxIr07hbCwAxnH4rY8znZDzyue62uEy
QJ1xdeTzXJtrmtdsw5Vz4YpCLIfx1ONhR3Sl1eQM6Gfnn8KpJkm9Wnw0CD7HsNP+rLLl7EsmI+HM
x3Gg28smX360cgiDGYA2tWl6k6ymIoU9yegrk9K9ae4wXYri55KzZXTjVgKZe/qBW0PUefqzZuf0
0wIQmYocHruA2UU0yt2ni+U8/rEmjxLYUcaGa9Gd5xkjy3GE8RL9k2azzpkeltEFvpTlrZRdcOnJ
GZgLddBnUB8LpcvFQoc2z/lpKazhSN6/w7c9vQQuSu9WVfqVwlrbWol2VPLJRXAWe34aBhBK+94K
/pZwwFRq/+Ex3K3LDKefFtqlSUHSh+Aw2agrkQJ8pj5HaEt2QFmmPyS3DDejXVpfTT57bgfOmH/7
KVXZ6Jz5kDxaTJ2qChXrNymKhZOMaqE6bw9KLMyb/XfJuj/Y64iWyk2z4+q8oFLAnCQl8FsLdkHg
AUqOn14rjAMnEvmVvgRRcdOf1tBEHLuU/yYThg44595wPnVi7PH3jnpsrw6pyWuQPFvoPhSmEpl0
mHR6Xoc5B2/CRcBk2jiPA9zBrkYCYyrBPHnoWHtvwbDQjilbLVyTjgnZ9SC1CD9Gp0hTBneLT6PP
fuoF4c6J6o999+xL+dCpaghlXzLf99apzerXrvLqEIc6c1ZWOaeiAJecjb9yeeyplkT8C9rqGahs
6VhBF9wN9k4ZVUfnKr8nYOrvCxII6E9H+DHUj2Bl/c4bA6Jif2oWROdim8tOn9Qr4/sNQsHafTLE
ErLG3TyYHZz4eUt1LMGlmLWDjGuND+DJgiPkUmPjpReTe3RqjTu+t7jX8seEOrcdMxme604LYEHR
QdGyzOfDnEiJrEHWtirFG+f9cehNYteplg/rf91NHUeB7I/asJkO/OncNHYZW73ZhEPv/VxUQ+gR
mpiwtb+nvOi3Fps5LPoTVPdXsszF2V/TT6tsSUaCYRSyODKLgYav8kdTIg/gVhBni4XS1Z0/FCAH
mujqGy+cRc+7VJFUXzjCcAl5DBg6sFRcIeFM+1PuJxMjQQdzirZl15vp11F37E/Lm8tT4eWPwNDQ
2bSoAAh3e6iadOfY+fdWEXRgNdNYqKfxpjXZqWWV+0JoatfUTEBBFTBQ5rAODvI7Dm2kEJUXQVYN
YdfgTC96GNBMll9cNU9OniXHrhQXbZKouFxETtaCugG2ALTnLXPT/nlWhQ4TgzLM1kbCPevkJSgE
3mweCgjWNET8trNV+cIk599ILbH83Nqvi3Fmev9Mcry6yuFMYRsZz1wU0xhJkD79Le1akKyhP7tb
Uy1S3U8oz8ib0vzFqoKTXnR30XUQPl773q9uGYPonWxCQgZ7iqFBCb6ehP3KmBshQDkYXmOhFZ7z
ePHFTfrK2vP53IxUAzzahhrbb+atGAxzn98VoWqrP2JavoKgPkEDIM322r8BxaVrnZEmrlFN4erk
plrFh5doSBfQzMN6sZ//AWp96VTyhSbkVkmrP6CERpe3rD/EnCyHxhCfmW6ciWlA50SCBhouvOye
k+zNhKuKsLM3r2m/5q3qu1q7X6oWP3RblIcqyOaotrTH1TyQRPBpuuvFbqr3cWmv81yDBmQANZbz
G94QvTphR54Bm6tz2yzdjJt/z0Hru84P/0jllc1z0T3oEgEWxazlYqT7mosoy8o4G6ZJiHRPADjJ
BgevAlKs2QpsmuLSqTeOPvq0aBaY2xY0PbXjfC92egXCnAk2X0HCHDHGNmduvyS/Wn82D2sXfDTS
oWM8qMofiTwl/ZzvR0ERx7zk78HEMMBFb4rLhNBmcG6qVAII0y21Q+PPRusr6AXCsrr9aYhfmPe2
HmFQuLU9E2xhxVnGD06C9INg1h7cHKRp6t8GjB077G9y75XEA689z6pfiKgy/beB1tpQL9a7DXXH
XgrhkSH96o0fQ3e0ZH+ospTBw+Ra63bvSpiSunH4PITqex7j3M1O3kzq4SK5BkmTDCk8HiQ9IJx1
uIFaKq/ilqxASy/2YzvWx8wk2Npt4rE1u5AuGZA5ygtE7l1GI9s7TUFB5Je5eMSoAtBxeRFfiwek
S6sRzKpJndKKrCahaomfAqAvAxkX0yaYxiOWFg6GF1If+I/IhwgN7VB+zMT4llp+nqzmcYQ39IMs
u1Y6uVhlJi650flhopVHBUXW6HTY1FUr46ZJ/ohVLLGO+jNwuny/Yktjh8rJFYeC2U269Nma6GEJ
kvJxbTj03QDKLq25iXhTmJs6k2nvQm1JtAgyQ4yk3QBRpotR+oDiPqy7gBtF1rVyPjH2ITEG3JBn
My2/TbUFIPfrhoGRMSZB4LxV/5ppbnGp/sL2n37q1kD+JK82GlxBLqczc8cgIMZUesDUw0XDPmqO
wTLCqRcGHnlkCWCg3Yp7p2fHiYkBLa0GmzS6X4uFB3bqLpZ6pUIxv/qOQhtpI3Z38wpPzJ7YFKyD
dGDHyEXPfWBnkTfmlKr7wE21nW2KjepdR00fQfVVO5VYZ/Zo9FeWRhyo8nmXXSkp5FHIxAAGk1VM
ca3ZBL+iyTY8O32pBXB0wiEnyil47FqUyq3ekPzbM4MpUBo0XskFsvzvSvX6P+NI0M6PMxaix9Ju
hlBDdhZD16soSwqCkSiZvnTpsTazg6Y75vNwS6vRePDE33J16gdFvbczma9abTmXfB63LXBEECBM
gZjw1GSBsxtKs7p1VvPaCo+MBGW2hyGlik0Ug/M6EsERFGe+5ndn5WBKfbRPpkUybsb1c8zq27+/
+++VJhCaFzNDxzTZ8GjEprQIlnZUA9cnWBGFWtMpIiRzoTHOaCmorN8N6mb2KMLbeVanKUjvGWvv
6s/joeo97aQNK1QgHiV7HoHdx0W/BBnR2eNw10nr+WfH8pA2hO2a5ecm9dmQsv7UGcvvlJvEWVPc
nGxPxp1EGKVJm/T4za81ZxwmgZm+uxv2LcbZjoMRsKcqQLXQJDOUL15/rdI2Gmn3mTmJEZ7LW52+
8lM22cdcSfUpX1+Iw7l9FJhUHqYsl7AgZbUbBpFvkjDedgrcOqcHhOH5s16KezWK+QDWCVEJ9oh0
j1GmrxLstjNRKToUQb3MflQj+YxyQNKoyMYnYzDeAtd+83IqjbX5Ys2ze8NO3sSzotKzN7o1NO1e
7mdKlSL4ezNspg+DB+cJdaWz71X+Pfv+dWyt7KUs1p8a968LzogT9XIvRU3FbZUXzrOo1ipqh/Kp
oefo0HhDcy6SCiGB0B8wUJElbDcELOrpKbB6Wh1kQj5ia5+ctrEfkpncZW2kIABxqcadJJY6nol/
vjdpo9Dgr98kzuZg6Avaldf0Q0ddZFh5lA/sQY1pXGvJ23Y7R54qX+0p7Kv2cjTaKLWD/GAirrtI
k0T+qQ4Oku6sykCkUUMbjqj70Q9JYohJoUbKrqIlgRnhwwuelqr7mgH+VQDo1+l8Hww8g93TFb06
PKn9EHEeWQ/GMBwdobtnzRGbXrGkAmcGTyf8hgGIhvoio9WwQlxCd2CS77U8oY7FBw7mQpleHEjC
XT1Yf9Z2i4OSqj45m+dvcaDUBtM+tfOIGEWz3HgJ5uazc9DxihKOs2X77KexRrCOCJjHd8tIiiWB
UTEZOWY4bn+2OI21l2L6+c/TFWz+RC1Pz/3KCZPbSXofu+KAxE6cWivH5kDKROS1Y3PK9Sf2S0Qx
DrtvbfRYCAzn+98/PHeAJ+Sx0hxtNARzY2HbJTKgSUVySA6q/C5cRskl54isGgRg1arIalh4IoSd
VJFlzccS4+WOQvYaSnUXtNzHR211r7WgHUvAPhqgRicUl6S7utMcO41xrp06v9mbPXLNGzRytDDS
v1r5p3TGVD5V9ylnbm7FF9bF4u6YNTFBXDfTZCgpqe3mJ+n5V45yNL92dw9q2P5/FsYEahkgMj12
HfuxP1T7eXvWk35gfT/WQPrxMlOEbZj0jWttc9U5hymJb6cLzZItIFyAuzAlSRl9cl7Bl2kj5V+d
mJdr4ipKdwUMZlncXc2uQoro9U0stMSym4wHG3y0Ts3xwR2h70VhPwD1xkbpes+s43O6oXjLhMRq
zh1eU5v/XguPRpJtda0BeXfZlJBG11TjySuDr6FUT1Wui4fUSAHJSiThjW3t/y3GdibJdMrM+LfG
oruMY31Y6pWb8xzcHQWg44kfde6yQLQs22l1yxlbjk9e75hXuxvgipHGaAoJokopqC9VexE59COi
tJ4YQVZI0mvq2OWZzrWIHC8LlcXgV/beb5dXa+l/1QXBfCr5LGCl/6ch7v8paebwp97SV/r/WkT7
/2GdGZT7f/w3RusX8MGvpu7+/N/BMf9+5g+Sfopcdfs/iWTBiIsx2twc1f/xv63WFt3SBCq5hFv+
65X9P1br/7Q9REm4sAmbwQqtEwj0v0JjjP80XNeiwmz7XyATzIb/pUb2v6uVtd3/Ei3k+wQHbL+c
RDHXJYLzvzhjq0I4reg0eVAr6cOkTHJfxZCUccMBxakZXEMkie3e7RoMiiWiXiihF79eL71P9rsg
D8qCgdXg0XoZ1iSfjQEe/xTV+iS4lJWsqURJcEbKYOryr9SgOufWCTMEwxoVjGg/3X3u5U04ueW1
JjyKhLm4EXDTW5JD3npYR8jno+wttMYq7B1+lagcOCQiUNa9oYp7q8HUrN6p6l4KhvGCaAF0BUjm
EzOshNFyv3aOAftP3/2iMO5h0YjTQMuzQ+kYyfQ7d31tV5AXpTwy+QRgUlWke4dQ0MG+d775bCXm
TkrnmJd0nEBwbi91ezEt2VIlOR6rM9wmku963wlbh4RdPkgnZdbDESYQGRG9KWb7MEn72XGaD7es
XzZH6C5BM2mDnwwAZNu/pY1orfry59S4x1b/8r0qloYWF4HxnCYEuSy/BmyVGtAiEB5uxQcH/6D0
3hYCzq07MjSG6X6nQ1yQvb7QN0MsDmd0WGfOcbbvWNLOJWO8sTLFJa96wQnaQuLvtMlGy5uBrM8z
WmpgoNa2j9u3649PQ5ojmoW5S3yiI9Jo7UAY60XYO2kOH6JbdqKVV8Qz8NOq+exHUNdfREPuNaO8
6hAgmXXfUkRJkyN98b69cr2hOwFCUqN02NZscjbqpwkb7LKpFsgM46vZfnCZtmHEPhh9SUwnokRk
+1xITkOb/nZz5xnb4sf29ycNM5qtfRQau3aL/QV9PhhUE1Z8pysCMx+bygD4h4wTmi3hlBl/Ebm1
6SEiIg1Cod/L8S7ru87a274Izmm4oQoghHXgaaF8DQSp3KiA3ZkAs4KaNJ4Tk6lHGd7eG1E4sxxU
3x48+yA8B3oW0lcDhJlZw1U4gJ2zE+zbBs4lN2OXfjsnOLnd7+3XdxhymNjY88vY7ZELFjyDrPcU
o5TE7aMoMScNEIdVTDQVajwilKd7OkosWM6xJthgMNwHmU+3dpQ/7ZXQ5cTFYee9GiLjAjJEtof8
Zfy3JooWiECxJiAfWp+4bNbHUpU329kR4LsfB6ClQcRdRwONn17Skm8+40c86MwFibGugWFsLQwO
/clDdV3xFyGamW9sXHvBJXJI5rj0ea/SexgwFTgd3wrvcktMHQt/v31r2zcqhiRuTRpSoD4Vm0fb
a/FiTrftiWnGMdq+h02Fj00kYrCY2DQQhZxKjb4Ao7oGmQbYn+2X1D5i/jghdht5OEZ4ykb3T4lP
pDUA+igD1MXjzWXYMmztu0IIDrjtcOHTYp79FvpFMv1va4f/W2+2vfFu4TsBI7okwt1n6cNSTKfK
q/Dx+Zit272gsDL015G2JdcD2l9cFQI2oyknPWoskE5XufczGZvxMFfONe+P7My/+2Si9sCzrsxc
17Sql0NVEw0wJhnqjso9S34m6FIXNAzRKxpjeKoSlMPNJKu02xvYIHZNj4KzHrO9YdYPudqoqQza
nkgmGU0pgsIpCTVDtmHSNI+mnwybZPxoturXtFonQD+X+Y6/+z+4O7PlyI1sy/5K/wBkGBxw4KXN
OubgHCQzkskXWAaZdMyTY/76XmCVbkkpVanVT93XrFRWUinJGBzux8/Ze22IpHplqfiZjudDJNJo
bwZNtLOH6VbbwWORW6S++fgr3cFO1yq2b0urgVDr22sXFyBOYHjngXZXw4iZtZfioWBvQntuH3qd
E90Em2ZTSbnNK+BDcswxGMUR92/e5OfrbN2rOjS5fXNHYAIzr6zcwxfYFx8ew/ZVZti3mTXE3P+j
W2WG3xAHEksRIc7SrocZlT5zSbPR9yoypmZv47ctWTBGzBSlib7VfbFHbBPv6iH8GPqZEhaCJnUv
EDH65HTfh0umTWfXqQI1HxMdiJ10Vid2YKOb3xDbe1uaYF+nnjNN0XEaXNzSMaOArePy28ZgV9XE
U0TisLA/MxQDEB/e8saCZJGu5yJ84dKwLfPxxkRfIPOMj+SasvBoMGX6TcnxJ3yLz1P6d0iG5RS3
fRcQnRm4lAW/50EYsRsILmSATw2c7zVbLjuIBB0s2U3mwj5lzJJlf1Gi34QSQhO84b94Ce6fVRLQ
KMBrENpquv5PyQ9O7vUyoxOwtwJBk7O6qsIF+oTGljnv6vM85vzKwu9p9b6co6OWuznBUzM19m3q
kH3kWucEHLBRlc7KiMYz2KdqUDidaOTgaKVDFpQ/IO57DERdLOx6tvFvKFx3bzKpHyTKKi9lsDJD
Je7IIeSXJGhlzfyZVhccsIYTdzlalk1RzZglOAjmKdsuW/nyQYnZ2Fpa7JHlPqW9/+yKS17BR/va
Zj7oCATDrHshvGMhiUZTR9kXrwO7kqdZ4D1/no2usmEttUT7LWijXl0nA1oYyvk4ZgbJjGb5e5mq
a9P/HtPHTdgDkRqDJscohvdvID9kksc+uwxzv2m6i3I4/maU0l3+gGscIeXjsBRdHAegk5G/WTxy
7j4Ms5vBpw85lE+Bn34YFWSCpVSwjKvGuVKjdxfogSZMsMvmLcatG2WMh7HB9NrUwR1X0SXCeqvT
7GMwtyTdH9oJjCddOu6OVBJHut/AA3Joy65brzoxb4JJPg8tS8tPPmJVtNuYiZwKA2Zr83kppJAT
89HYVI2cxvSKFIHwy1tpqA66jOETdROfFD0/uMdXva8ZqxcXnec3rS6+lfiIhLiUs3tn+O5O5f5f
rNg/MGF4ZjwLApIHRIXS9yc8CE0CZmbuVO6HEH9iAdG0xMPBhg6sVlxFRnz5iyfkzx4QaXKGwm5B
P/rJ9/kN1sjUcd+p2S/3XinvulhfRykYCF8cGA+9gl09idmiDG02imNjOfyK1ICEsSjUnNN/fi3u
HwAyvHnw/b4jhQ0w0v8JIBNoNBh+DCl57MkwXMoNKtEprR4WZCtmfaZRHIk+VQLdkvgpg10PmYd2
7VnY+Q14Vw40f+1mJw1ppvSx9LxPCKSQjQ00CD5XZfTWuASvYNTJqnQfQgeBFl4z3hkteklGc+U7
X1tLgGb0jnXLlNv2nVvlMUgTF8OWAG29neZssIHQwQncwonaa56TGYQ+PowCzbwHJpY14oz1U0Ur
kK0bDeSq5y0s1fZ//sgWaujvsTd8ZIFrS65sDFxYNL/fYwumKRFziBI9EFOVkEc7qg4DxkmBr6+v
vrKsh+wyO2q3PIhEQtH+ilAijlSRIU9jc+FBl3RbRg9yPM/vCN5x2Zc7hZeJ4myw6R0w/UjIgXrh
Wg5ovKGPOd8NGvSBEpvlF6eGvLMdeNS+2E9tv/mLN/lnDwUENy6XrgV/Syzsn9+s0YERICgDDhK+
hOXGMU5i7/XdBtUal51lMI6OkhFbwtWsg9QWBfm17V78lEtKdCF6DnYvas0hfIRTcMMkfp2OPOos
rs+vsHpcvrLlBpWlpC5h4oH+NvZyZ+JvEvo4+u5x+X9RIu4mOpH/+d19Aqt/PiYhm5kwzALHktby
7n/z7hy0pSg+R1Z9kuEvoJARAKnMbYx6glmodywFTONl2M5Fi/2PtdW5P5yUCBb0Byi0oNUZWwxG
G1TMWJuym3ppcLJpl+OyMOVibfzb2K9l3XE352z1pEm+xk8vOqsdr1GaF82+v1zxRgORNabDIReH
ZdticrVJQfrN1ibEq1DJ9Max8EUG8s6RbKLZ3SDweQk8NMlLF/MAdt6tf9+Ml/hLCEgi5sOeuWkl
ggMI82lKW5+nf7nLD2l0GzbRueTUBKGx6gN2o2LrtTzUWKiK2TlEkis0/6oZues0lruWRaos/hn2
janUL8vT+Bdf4x94SssnIqEbSkHB49s/VRqZN4epk2flfvkUluvAUpbbfAsuMJVl92hTkntjCvoB
fS/2cYZsn2EFu+UtmuW3Ifmy7FbLhEP0uAy4s/3FS1w2gz+sNAkz28FK7Vr+T8+RW1VtM1m8xIqh
9HId4VRY84kv18LlDlrxKS53IKiWN0lc/KNO487JEGccX2u+ws92gMs2yImNU2S5JI2S66HK/gKO
9rnqf/9aBRoyKT1puY7pmj99nDOfXB/OPBXAq5HZP5a6w1NFSdNw0eKwH9R0sLHDxHK/JFI4QNMQ
H98uW2za3uHs3Th18ReHs/XHw5IXxbdL8gWvzRb271f9UNuhMTUuq56aize+Xj65XCIson2gVL5d
7tus1mXjJCSifPBqdW0M3l/Azv7IIpS/fx0/7fq1rca8tjgoAYWs55z2qQ8AP6ey8h/5PgfXQlz0
tlSQhUcNR7mzLETfIL/olPZ66xAAlwZIlVhvXQzMYH4t05tcM0/1yE+A5xVeSX0ZcR6201XlXZZn
yadfXtMQr1vCDbW8CxsQ4zyCy5vtWdI9BUPndufPRfvftTHLONXj2/j3DMzrjnTWKG7+hOz9zz/7
zxbtQu8OoEJ7v+Iw/6tFK9xf2GrgrsOQAyQuWKW/cr3FL2BOgWSCSWB92h4V1D9btHC92a0tWrcO
e7YIuI39jRYtcM3f7yUECFGomgH7nS+lTUjS7x+FuvTROVtJ8wXC9qPTHLkBvrR24e8jVHvYC7I3
z01ALo16Azpyhaw3opSTEZ0vsmmrQZR7M6JMpzwXSfCkEcOi8mEG5HTFVRFCppj68mAz+hoEI/2s
ED5nGT7Fupgh5/ff3Sx45dfQhYG8PCMULAwoQNgMkTj05rWK6htb50exEHS9ej4LZyR2vBkbGhEk
ewSM75q2OxiZEyE0m97yXE37SbdfrIYmX6AxBGFG2GWgiNcYiNlPiFZTk7opvO5koA+dDXpUGQJJ
XvNrGgIIUVqcMCDjtUfFtfxVecU14UgAlEAfQa+C76FjUm29gOBOdZf3/LvYy1Hqdi6Rcibx89nX
wkLXAyYv3Zk6v+lDNa2GpkIHMiN8TRwaYgjZ4qR8LoL3yCowstMSghkKK6r6ujTLzDT4XsxvgSpe
a00YB55v4MleeQUJgYMYDb70s4s1OSd//qagRI90gPCBX+VzfIkl2kC/oJMVmmcRkfdk6HxHa/1b
DXUgnmJ0ePXT0k43TFqX6PnMbReRfztC/uuN8lXO9iKTy277suVFh+K9KblS2J0PVaJC9kiL/uTg
q8YEKOYVVIBtyN2QptBVR125NukS5wkdO12U70aORjt204twaGS79I10VD4pSQ1YafSxcQtjxo7v
c0HQH7zENdDrS0g72IqH7/yyS5wDhugqAq8rdZCNfJQ9QoAulYdCn6wS25G9DJdNsATNgE6ylkO4
psHTHxvyjYWydnjprUM+zxa9RWdeg4H9yCLzXBEN7zcP3tQzqMZa04v+XM7lRdkJNfE8fbWtIt/k
iM6x/NKkdD0GWZFP2ifNQ5pxrDVvfKjqV7PlH+iseB1t/zW1o9u8RXEHn8rg4o4BOCnAoy3/v+7d
ra/VcZiapwJFcjhje7ML/nTU2u+qf5zOn4NwpzfeLAQfKAebxz6zWFDtrYmInAmKf5ir6B3vzHVK
nKc7nHMl8P5F3nNXxO+fPQzdZAzqsQEWmmuxOyTGbrL13WAY5labajO1brOGq/gOuw22kCHODGWX
i7dDTVEfy25s6V1QHKjCv5PagQEXdnQ3NI75Jn03WXaihgQC2W1dq4A41OqhmymLemjrgPfPIBqq
pkdvmSYfoSBfZmJFuob7ZHj3QZBGG3ZMDMLTC/7DB4YQqM3tb6SodTsvi5AuMkvg0nIZJwTjXokk
tSeTvOGbsa7q2bFuwsxODtXZGvG3zq7TAwuV94Nhn+JuKWccjVPGNVazVASeVb0GNBhMKLAXT7+D
yZ2mlt67mhdhFw7RnpN5NFyR8T7XyL7qq8YlYUcP1WuC72jvFcN0MJEQjFaAbk03mGIT3Hlz94Jg
Z2/HjC2WzoZy42MJoqWyPFIJVUBrG9GdD9dSMYLdUJq96pAvvgR6KM0vTlI8aT6gpNYvhZk/YAAg
91phWu+3vodOZ+m9dCXWn8TOL86cP6YG6Jg8/BrY/bsQGcg34RgrThE4gz7aOZsRGP2osqiJasbz
hDuOjTOLL0R8XedctaOmeqJBicMIRdtIZ3Rqv6i4h5iWvtsl6HJpncJSvc+4QWFjruHkpLvUrx/S
hjSCiomZk1Kw67zbTc1wFLn9VJr4CUqCuvDUdgddDrBqieKiG7TgKIqbIpsM1E0EqeSNhDVqx+WV
uQtTA3nbnANUBlDWkHUFO2PjqOIJe0i1xkbMZOVItNrOnazTJNJvykG91Hf3Vs/PEwzk/RiDc+Xx
LXMk8S77PR0EYsb1SCqCkVyc2LwRTgFNmeckXFIn4ECkmyAfbslcuvex24DKASijihLcbXtfM/qI
l95SVlp7ewRaFnThS5fzSsMy5V+ck31UYeUe6KTE/FPUoNgz64JkzybIV8kknjwGdlTWGTF3Xv4w
klM1IzcARr+sf7/BaJTQDFYLRjeLwttYtNZNkm86iY5YZQ3bDx9k3UME+8aOUK7wXpyClA+vcrXa
5pItFxvETQNAoEx7RIAWg8FQe+2GVDeVXnSo3pNAWXhQ8Fbh5r43eKiKqH4Jx+IhZdNjcH+eXe/o
iBOtGq4Qod6HOnkdg7hG9ufTMpHMCpeprGuWd52Dr/4HYD4o0CxQ5IDxR0iLAGPeUUbVDdL+TVHN
Xx3U+tvKUcn9jJhYUjc4adMfFXwdUUMKaIrHjM1on9ocLdEjXHmNlZ0Xv5xAtjmDeDTmcxaNZORO
wUYE5q2ZK3o3QDj52kx6QXwFRTieMWHvI9xvK1NH73083Pb98BBB908tYHOtxwHZ8w1AoyA5QCi4
fGT5oewDpWRDSVmjQKNBqFGwr4eEzr4FNmtD7k7htWdOBtBXdvOS+upipuVr+uybfbaRoXnik1Ib
O22TrZXHoIT4wIGlMYPkpHL4YyKlPkgF8rfcAwWZtVCPcvmN8po8EzgrK8R7pG8wEMY4ZG6qya2v
QFl8bUnmYwwF88U3G8hMor12cFJv6+6Lm001zTJwSe4CwE3ZzD3b0pvUKceNaNitsqbPN5l0kbEY
Dmyd56r0OgbkNYiqQwvmgSu+3uATJJI+5UWC9kMcP+884n97aBLhfOXWFjmLk3wzLVZXyvhjGxgD
UXY0Lz0Br8gavA9XdLd//1Lw3y8XyF7um//+5vBEHNDt9yYuyt+rOvhD/7wy2FT/EJqCheuMcdWi
+v8nQN8GhS9cLtQmNlUqd9o1v14ZnF+WxhPNANvhQvvZFPjXlQGeNhOcf100/saVQfLbf9t94N0t
fHia24JQIUcGP/W52oRRlTcINBJlcZ1ZU3SN+O8ovcvsBleD1NY25xxCfYSmKO1vkumHgeFSFrCj
Rtw1O+qindFzzyXCxSqyjUiAHz03yrnvAYaWcPjz5oesKUeD6msNY6yWIwRalJxLKlwec266SbIx
m2AzFuVbrr4PXv0WBTWxyunTRFmK6R8Xk56bG0xZ4Sr0AAD6BE+PqB1ql2tvUcEX7cjatHNsQ4Yk
bHQ+wLyqVqMpP5CWwTUO8oNVxdclzt7Rm3apG2MlaySUhLx/jYmKCZ49CJFART+8Gs8L8759Dc5+
0nfB0F3b9DeYpW3zHLOY51YnL8TZB43p7z9B/x/pnSzXNlkv//7hOLZd01V/dqn+x5/89VLt/4Kz
n5YSa/Az2Pe/nhCu2z7zSFqadNMd4uT+9YS4v4CWl5KeqyMsGSzI9l+fEPGLsD1BLhWPFP1QM/g7
l2rAUMsz8JuuV+BgROYV0FFlDAJo96fxT4UmpymNzPvSuNZ7N5e3buI+eybcsUxyQIUx/2uonZaG
T3Rre8lHhLz1aBrTTplY+bMrC6z/LoyYVpnMK+NRXan0SlD978o+OGnu7MS+lPi+y/m2me9kWFl7
BekjhppDBoV98jSEFRtz19GIgALkUwe7ruSoBbKyn2ZjDxnRx22b1zuSKQ6hzrn2TQBTUZMd8Y6Q
AHDQkbwrSH8clZ5ueL83VZo+fwpAemwsMqMnoJPunjyzbuWT8x0E03VmcFV2nW1mOidZJTQLBnEy
q8c8sgjnLtOLGzrXyVTsnTBc+TH6WitWMKI52gK0XzmTT7zY3zASn6xOPKadZW3AxlXbyOoODcqp
lZiih26oHtzcOaksuXRl9jpL56ov5weMO8naz6Kjo811Q+kN1YvLAPCxNxc8SJhRhxVxdDukQFlb
POQMefFSIpVnoD8RSV6rL9ByEydBjbmoQyp6v7nxPbLkUXTZR6JfvIAA+7B4SkxxB69+Zxt0TT7T
lSHO25DOmwrTggmLuRLeVWiXt2WJWCGv00ts+c+azn8emXdJND2ZxBegbPPulusR2ZceABn3m1Ng
/rJSuh7Wvjbc77XSr4YAeBs58UcwRh+Mm1/zeLqX5X3MyHMf2QPB6TgvuyUUOcH3iyPPPMdTihFv
fgV99dx5KDOsmZrKkx+h8r9FsfNSF9lHaFP9xn723PSUxtErXkYPkLDWFDDtW27dRh4FQY7xY4MB
Dyt/8q5iyChN+gVgPP3uOq7uLZbtGBADkF/Ij8Qg6qIcn7mHTC3D9CYZ7yK8ODvyFe/gKZdrAS9I
OSYgRVXvS+XQ7vFgGC2QSyxTU3OlveqxDhlj9iHCMQMOTWGgPMN6zyKZiHskox74V4C6fgyxFMdv
xcDwoLOzkxlh9vMd+xSM4lSORGD5c8yd27+DcmgeKiPaBu3cHJlFMTjOsP1ipwLbsyV7BgYDeEFe
NZ5rMThfy5z7YTLhFt0ausHqYFpqbWiZbns7vsobUAVSzWtMHBg7ia9z0MfXM7WWZ3IJz8QpkAbE
g0fhBEx9Ig4Qo4wQKUYfTR3/6A5xNSC1x9QAOeIfwv1/9FOU/ZiRSqskVj8/XL65qPdX7Vivs6h4
aOJ02k7tvLSHgXwaVOWtZfHxxPWNH2cfMrBP7k6mTPy1SSNGwWIZLHWcZu4fXZMEq/oMyBgK3MJx
RgpxyC2XxIMc31Lf37ZZPOHuK6B9JvrexPeRYKq3p3PvR4gMS8PnqZheomdHVxHGCAPOPE4kn6xa
KsoCzFqEqJo778C/ntFyYPaVveY98Xkmn+tsDmfsRLACN+aS9mDUxSkmiA48KsD9Z92X+9KN3zOG
Pcr07noXZl209DvQuUVV5D1I/7unWA2fbcLKJ0NPVeI0eL5eV5V9NLm9pjA1e3Fs2/CU1Mo8DNp7
NOUsD4Y55WwPm7KWZ5sPfzvN5k0i9L5tEXx6Mq3WNWiRuXj2vN7eNlN9DeFRE3TOr6ni8iEiB7jT
t7E7BTsWz4OfgApqKvgv48BSr5v4TgKyApF4DkSPvVOFz6hyLukQI+LQ+2JpTZQJX4QsiYYo6ZF+
LhjTDLZJI86m5Z7QV5EN6iOmT+qIfKDqwRz6W06ctYOZ7bMj1I7ut7AFJZlg82FCeAwDu1mlZP+u
dMse4I5IWgv6uROGfWRMIoxB8VjsxmXb/dAL3LXJK3DJ/tH0ywe35FUZZfHQj+VAhUTMBpPjMSpv
atG/4K+7s1m4K4iXLwcHXT+KTqQdTok6sC2fmOICvGyJlh/nkk7lfJaMldLRvJtM+xy2HBXTUHTs
bcHK65sA5GFx47r8Bt+LLMySdCs4qAiEFLRESS42lLcJBLqvSqf0l3wk9AR5RCL/YuSD2lSFA5vI
NWm2cn1TX7XbTVCX9Jq5CEgEYyQ4N8Om4AMQBaSozVsbWBTCkI5woYxxDhdOrpfP2q4eLGtcOnpf
ctW9LyNNeqN0TAbyUNzWgFmJZdWuJ/h1pW2tnMVd2rkbabeYYHsmkk35YFTdLUQFUGw2veR6tLG2
kZixahuaDUqWd9FED6Xslwg1GzK+k3ERbUCTbkpN98zOGw1mxsfYZt1PisloY/KEobtpyrPhYZ+L
4chOkRdt+mb+Emvr0asRkqTAnVw13tUZaYiCpv2aigKYxbcm92+s4U7oaKvHFvP/ssxgrtfDOrS4
J6J+E+twF4Lk2CCi4zLpNsTIGw13bxMnttN8mL59zMGa0LWUz/WAj7UC4LMyu4XmZetdWJvBcUye
WrsZiZOPrgg5YkfhT5P1Ge7MkMYT8fMhSyZfdMiybl4KOqDW0L4B38EWx2tlPsBDW0xYO4unz05D
BOMSW15/L2mvEgox8vjQRc8nvaiWwFlSUJv0/lH7+BvY+LvRbHeyF09+HzDU8p7DnlLJnDn+ZNG8
1C3Z0CzdqAq/k87yEbpTsiqF32wS6JV9eZFVD0FMEviYRQxGPe9oL8vanN1j38nnMJ3V4r65J7yq
4NqdXpaWopVwbOWCD8cOvmvs+is7kHtv5sdGAwsZXMi+iKZzGCcfcxO99uX0xZUv1bjIVosJYOdw
OwJTsBKDHpJizx1SxEdq2JURA/+J0WzOD6VSvaOYvU7hFhAmtsUam62N0D67hG6I5qULbL0PWv9a
VfmhTdPz0jiptIfwfGlSm0w71vFM5KL5TIshRJ5NzJbS917n33ACy6NhYcrIyEoi3YS16DPu2NSk
rjAFpLmBLQiBOiEtZlxKUh48/+Cm8aFKBgslLN35QFfH2mXeMfrYiKt+/5l5NKEXt5hzbAUu9BUZ
t3fAOGzm9GvwhtHWjuComHQUBo7P9ciR7FQUiYl7SBXKX1U9BXnx6tOUgjmb1HSbS0YL9FSidVoH
inXTLsC/8Iewh401cO4BexCESXh3Zmi5G0O2B9xvq5iWJ+MpvomaJDDhTQDj6CfahrE1bWqrwnaf
anVUATkDked8pFn6MWB1Uk2D8xpeYd0BB8LUKlCWMRz3bAe5YfZafTgD7R9li3EbV8ahjKdmA1pn
49LE3FgSMZUXfLEi1YB6EafUfddicYLboXNwADpmyB/YI1TPXlUY/ApyuDdj6D0zveib7p4Ene2Y
0brCRDjqmjwiu8RpVh4hHD/NzCZGN32tLAdpfHyYVIVg3o0vauLHNURzmDQAk3o6G61HmdWTXwMF
MzmMPar7wcEySJnXrxwB29OUl8Z7gTvJqAiyaZxwvLW+QThPM6xdvPSZQmQYZK/u0JC2dRpKfZFC
PoMGeAuN6J1Lz7tyLI6cbKCzpLO3wW6vy8VWMZA6RLtew3qIaR8uHccsnc6TPe47PwHMnK5b06TA
7bt5qyeHq3fBcMrVtOUDz/iBueuI8/4+vM8z+90wjXZX45BfZXn+ysO7Hlx4HQ5dz/IZlOm7odhw
+Xaf0aa+uhVa0LiwjRXgqpdxoPeX5i/oCl8tvnvwGRXoKjRghpzOY5o9KH7Fpiy7KxTfXHzs5MXV
5bufmOOx0I9Gilh6UVoaNUeYcJu3nlWyJyXmwaY3t2IX1CtOXFyp79moPqZR7dqWvnkDlNgCORRa
ZKywJ9Rt8rGgYldm0x3aiE+l9tDfH7+KEbgYz1XITSP0wP8McRRwOFSYTwro/YdShgirxwHMlWQn
qFm8GXP8obiYahCb/kcYMI7FvP3x+WEbS7yWrxpKAspSzABFJ7900Js8U3yzuRoEiGiyY458EFCF
8dy5S3lu6nNM+snsLl+DR9mBa5nnuIK9r4gbVkiTiT7nsmh6oAdUNT4PU/GlYgvdNLUX0Wgli6hz
zGRnTuDHinNmC7opHS1am/zixDz0SJ2vRNRz6bSS1/pmmNNhUxqUXJ8GHD3SjaXcHicI8AxBwcGj
6Ys53Q9pYuCZZ5awDyMAp1UQPIUEBmkM0jc1qm+gnthNC0ds0Htg4SRVPUgoth1jPKcxuqvZjq87
iT0UYviqCeSzyoprP3ptY1eveNZumXgc+FDes1a8ifpWds52rqWzp2RCT4uCnMQjf6NaCmwckKfW
6qJtZXZQHJR40/UwkXjyOa8cz27M+p64DEGUB8aUVjdNzxBozvRLXtQvMqIw9pOzSngU3YaSsa4/
oKGVPle6LoT5VyZ80hbavu+VzRlHuQzTpAyeB4zX5MqYbMeEog18bHH/UiNbMSQMDzvLbpbBuNsd
iSVwN0lfviYjEdgBeQ30O/ZAGVFQUWv3hXqPUwZNI/UeljLIRgYUOYDqtY1EvlZcwvF2c0wSzYd+
rUm3tj7FyvNWnBnOzo2r8xSOS7oU1VvcU9gYDoK2ZEG71CZRWtwNoO2vMLkzUIMgtjeCp4qpwmqo
mUT2rnkyE7kLPfkyusOAlyV9BcT94kJV8opwguVTPfQDMsvJxPqfNU9DgJR5XmGFJ0xbc6rE0XJG
O/FlltmLMoobIHnBemyZ9EXhuJ5jdm2/ZTCjLLDgmYyecr/5yBd5kTC+AYAB7ipqBkb63V4qNmBP
72WF4kVbtxP22yaw0H2j9N4S2wzBIJMnqVgvDnC6MhdkUwqwxhkuIFD64fjppPefZ9lqyObBWZHI
sRKxA7YuAwLY7+cLRSOw8mY12BQgrpcQcBBULdw1rCKafKJZLr7JKsewNIAWoejFUCyorJaTvICX
sCbp4YsKCUKM3A/PGq8IhSLlprPJ99DjPmmnsyjAE0H/9Nj5qAxQym+ErwxcJJBzcjKghGq+lRyQ
a25y7rqd1NcgCrhiFRSbU2XdYM/dyo4jPspOs2qeuA9B9cPik1n37ZwehEUht7DCY09sYjDH7JvW
OpJsBFJhKdf3o7vOrW5Lw1buY/OEJ/CqN4T/f9Hv/D+bGDyXOf/52QNKwONbWU1NrKL2f/7bH/T/
oFPUpdX/79um6x+oB75n/+N/fTTxG/OFxx9Vd8nit99OGJaf8I/2qS1/Qd1EpgWdTuTGeEH/1T6l
EcplM7DdpW3puyjjfk3otX5h6uB6aFsdc1G4/kuTZP9i26aLlM4knnnxo/6thF6U4j8JHJE30TK1
EQsyZjBBhP00YhhGr/ccgKOo3g7JXGxbaJRIBOZ2lYLw3NqpZjEi7M/j4dzkaj5xVsAgsPozwYj+
rZQ5TvS471Z6oVFqwz5LntwhHcJjPDg0ctT4lSP7vUlT/4gpC8fD9OJNBk0uZFDUF8DADNU6R6za
pP8OxHQE9XiXg06R5WxR387vuucH+U5VnvEYLc6wYAR9xN8OUx2sKyvujp9/a0YwNrN0GFG7p9XG
6uSpLrP5fp6aL3ZzRpvn3qmhSr++jiZHHJjW+9bMp2M/YYODtvrO+8NSLb3jWAXZQxrz0poGwmTA
pbY1qr2fzvE6DcbwS+sx2py15OJb9czqU7RWuYAqlibc0WqaA30ebTo9JnuQcZjB2TdNuZdWS/pW
uHPRvl45kxtff/6X4XEL0H6F7yON481YDfc5qb5XlSlN7h51sEXvXK8A85ZHKKr3OHdw03j5Y56M
87mQV1WUYHOcU2RlkJ970rusiB6sNVMzRHj0ZyGYKwNkyebEv2kW3nzVSAhPIXqDwSeky2bE3Szb
poICPMX9sMUIStnvG/TRnWQrbKpkh1YBYBPChRM/mJZE0XKDAwEkqEoh/ubYdLHDo2Ce5iNUQOuY
Vvjo/AmyJ+H2w4ZWvguqthzWoGDFZnAyQW4MU6w6U8e+FK9tb9F1joPhaLbtt9pJv7s176OPMZBg
QZPxwkhKlwgaEJ3r7gPhSLPp7fSpYYC+VjALNpN09G6GXYRIpX3MCea6Ji9wa5DFCVERSsBocH+J
CnOT+lhEOoNbZuUUESCInGQqezqWZI/eOnZHcBdkt4ls1Q1ACWMTV8SY9sSSxZJwDWv5MjqDoVfE
Me00kbOttLoLE2SjJkOvUAf3tzTrVQI4NuBnSOvJFQ5G4I5MA8cLaAqB40H7ipqu4IcBARYYl0+N
bq5THoHRQAjS2sEPf2CZlMOx5FJaKKw78RS++b1+CeuRRwm/Eu3vZXARPyZQVFzAz0ngnqc6epzb
lyxmzNdPLdGNBQLqdOEZ9XOGoQMZehII41jZ5ygxjgmplpsILPPsXZLYpTZKjAMmcURIBT21bOH4
FkZ/D1fhoZyGqzL3vW1jqntRctBKBNhHzzPOXh5Mx3QMjiV8rq0fcLKGymHoiEu6dh9QcDsrLxHv
QeKsBSuMSwRI4hRjr5hre0ePRF9NDhIlw2LW4TnhG30u5pkRNuCWFCgna7xTB8V5p4381e7d+9yu
nnWZv8pwqK61julx5vSOFEMOFIB1Scwmk43Ss+75oTXRYaPpR1fCghrPvexjzqPrHOQvc0dgSBFx
Qasentwud7tVxbd845MOQE6JtNLuuvcpAHJjXQVRum6IONs5UbmnOiMj2biNMCT4kAOHBaJBxtXK
qLwv/hztHSI2afkGZHwacXINyJGIqmom38brimvESt4SsZwIlmfaDDfaQBxi2gwcvDm4pDyzKy9e
smWHF2Tq78Mg9oUDNcIipwmQ3asFvOyATLLAf9o9BROxCjMUVDogwFYsJETQlfeDOcyropIYcNOH
hP3+Jl6qSqGKHXyuG7Nsryf+KlA+7UhT+cbmOFrbGQzxpiWMD8Rj/2IredeX4y4KDaSJUVICaQId
TTlUr2ymKpsk2Ad5i106K81j5pEYyLyMdCbNfW10oABEmvwCNIyG/cGewbAmQLyhEgzRMACKaeBG
K2p5ZQpueLiw55p08WKC8m8x50i/EF5+RsktDwzoUiQy8VdTNSTMKEQwA1zyAo+Lw4B6baQF4bD0
a2dzAXS2s43g3b4pLb/aI5Bshk5f04p5DnWF1A6ukW2hyv/fHJ3HcuvGFkW/CFXIYcocRUoUJUoT
1FVq5NRAI3y9FzyxX7mefSUS6D5h77VNxq0LqwrnYZJBqsOYbVrdDrE1q5dAQ8XvBc3T1LXvg81O
o0kSnOg5/G7hyuvgNsapSw+tBdsVXCs7gcl7i5T9UuYBVrusv7W2/5v1POpm35CimMVXvQVZWRve
HHmHbqUX6MMmY1v58V/rlp9TiT+lnTvb1g4+i7bqNmHgbotsejDu+/EywhkSBjoz36fYq3k7GHVd
thi9jqNsDgQGI7+0YzDJdVBdraKlnD4LJ0iWrT+820qjHa6jpzjML3VZQxJg0OAkb1XHQcqeCA4v
w5RubYQJDvYRnwWVzKx8697q2Nw1c1C9JykBMts69lAoWXMaRDB4SOomd5828YprCYmXqvXD7OYf
q/EtsttbOtjQSUEXoPpZjAbTppj7hWtXXnoG6DRVwBr9eiJHK4FcIS0TkOOcXwjTK8zqPYxyY+ur
6V54ATuTXkAFw8IjBu9chCmbEWmrvcUs/BgY8QktI+EagJ1JHY7WCHN4GSP3OalCOuCJWOWMCawn
UDLBJ+4y2EXhQgEj4HVpSUwByb0DAN0vbE+v91ORXrogfWVdnM7IrmsIP+Y4GQA+3Rwkqu9O6qQy
+n1UF0GMhjVjPofaEzqaBF01S5XCfTD9DGQ2rAOFs9XVpblVXbOGvt7rh9lY1pBzUnNFA9+FG5mF
7d9g1RtbauNRsqTlcTUJUrbhb8yYC4lhaOfXySWSWsCc16rXdYi1qwVmSJ4FyuOYYAv+SbmDYbSD
XYox0HB3Y9f5W11v3+Km/egdCa2pmZ6dtPRRDatuV6iHMWMpgxA2m8g1f2aNqWPg3PvJGNccnSwU
/vfruSZj9n54w6QoDuM9bfzhGhmg8cbfNAQFG8T4xxoDhH7fAVkMpueaq2CVdi3MtFq+VI5P/EXn
gTTrJ34KBihlDxeUMKoTDqCOwEuN2MKWfeaUvXaTMu7A7/6h6+ekHuWzHYUMTARecq8BYsGqMpcM
Il24qbpJNpBW9/s+oplLBkRe3L5E/EwzUC5dFmxFA53ASzEZzJjM/kIiZ7tqJV8BuVJ7K/N+hI0E
LOuxeOjDoY3ikx2MYmvCrii8qt8GbhRvmnR8wmTwmjMWpK/H0IwUFjokjx77ZuHbPz6FxkVMzF4M
+5eoJXMRJlLtVfKP7ATrNDTRbw6IxB/dMzXkzqv9HKl/hVnZlPGi6kn4YneExFh0D5mY6hBZ0L4T
t7wUkVfvwurJomq4aNToyB9jYjmM9EwBXymcS9mVcCRz3TU6AkrRHXPLe9MinbA88tgtnrWVK11G
tkL+E/+iNul3norDZeqwd2s1wlyc1gDuSP5W5vb+xnBkR7RRZWwUBb/VOgCtyeLY0BhblB0UaMAR
RdduVYQJsbOPuqR5JmGW1QghGkWolkGvGWuPsIilSejDRq/0mwYoaqP4SNduaccLkjrbXYKsgzo/
yl1iqnMDsGczRmDPlbnNJFrcuLh7EeaALF27Eho3eqCzY5vtkw6xNm05amOIsNwBMGYAYuR+CyFd
JPfGa+C9kbqQWCc/wmyP3CjZxpr1VNXCvvbaUx2fY/jIuPB7fRdLxokVgIhwRPBexSzrIZDoS/s5
rJKYs456QtfPpT9oC81RPDdwGBCgymIFKP+gT1FEumK1RrtRv7YwnTJ0CXnBGnesvZyFmVo0lbPv
UDOeiAWKNoPzkqqYEyLylmNiizUQ1HbsYu4dZpqEhT9P2b8ChdrWQ5qJl5+xT8UvGO3rOEn3kWN8
VTG4NcCkzjqFn4wOe1hxAgNw9DHQVWBnCsLcKpc9Hp8kOHWyykiUAg09MYRMe4OcdLLHwcAhwHdY
UlQjhicttruTVRvR1k7jB4tYgthUV+86w/J3RhCBYEaF1vcGmLkJHoXLBoaoEZXumk0bWAM4kuyW
A7BYKY3FbQXDq5viFMVDDgk3al6HXjDNGnac38PGjsZqJYtRHsxqlYTJnyHFsHTDvqVlS/k4JVk/
mUL5mtOebGWSWTQCF0cDu4WLPSA1m+p/ZOJVuyWJZMinwdywqQ7in4kAlrG38k0tM4LLEtte1p2V
bkLP7BbdcRzArLsC57RdjAetMo4tP9K249vZdFK9tkiHdkHI/kc3YWam4bMEOUB2NURhFb9U7gS9
R2su5qg94grghOl249bJWYZkRvki+5EVQDI6u2ogWL7EqB3rxicD1a8yUd/CiHDM+WmyLmEhAVKC
5inwqjRVs/f62n6yMusroG3K/EMRlxwzy64mjddOYpCLiPoCnBg1gTVBaivEqUnLkCz+jeDyeXGs
b3EgsnWzis+k4nMxJQJa1OHh0vJ8fKijRVVTxkzR3e6PrMCASI5sQnZH9g56MSZrvadtMGJd0NRn
KyOdOG11/86psGhrQKcqZ3LbhUwq2S8hk3EyKrCqInUeHgrgOW1tq2ZXBp69LwVSIRMM3sRFy75t
4O2KV3JEMY/7IDlFznVgTsfepH9DZk4SNHkfLGN7zy8uFvnt4y4nPXXVuzwUQjBfBeN6x/Nz6z39
n2fnA7udUTwHkrqcDHFSmWKME3xfEaE+RIyTes9CAyE4qvIUh6RDJCIAOworlf6ls7BZ9OrB5j8/
RSfDWNR54JxaY5w4ZWlYfU5L9mbQhbTw2GkmaCUv+m1iUthGv96SNEllwk1FViMbg74v1/gZKK2H
euayJl8eAuBDbOGeGYY5tYnmZygp5Rj3uUupAGn7SNRGwhOWJFtcxWRfDdumSGPPoHMDNwEfaW7X
PClm+JUU9BqDxdgYQyoPDoSCRV1EbBBV9NNoFvDIJl9NjNI3BFqcBQ/5wcvKve+jydB7flbHATFn
WFdvejZrOBrhVL/Ux6Zsjkkj+43M7TfiqEYWoKAdbR4BvfS7raZB1tB9p8ZP4p4i3eS1FDb3jFGf
QEkQeU2Ma1mS/i2h/LYJSauN/e6X2rdeaD9mfxI6yYFJYQXb0agPyei+jSnNgesODdAudvlhaXDI
kEciUwG5Ok4/J9ZKm552G/rYHX6eudDcChvPgrmUTQdY7jNnDllojJufd9dhqsWaaUa95PkToEg+
ndSDTomhB4JGwrHHK8f8m4zuFKFeTVchJTiAIdUPo+evusQHmhCg4BciOukhZC/5FBt3sH+Xvii/
0gqXQ2tOl1Qg/paMNbh/dPqjlNS8vgZ5b11yYYAUNfQaVQd0eeG1w1Ph8VCBFGeuUZtbIpfRYrS5
s1X4uoTolsoidom11q6znI2qyd0Dht+S2zbtcwXVrq4RBQX9SZF6BXbgq56qd6Nh4Te5w5cSO2s0
TyaFItYa/cGg+q4KNo+xG1urmvzOnkEIzwKikUSY+wIZ5CpqbQ/+J0ntlt0tkQk9TRivDJ0PqQ7U
tiLmbafZxIw5GUIyosC2OsnSbBVXNj6jVSfktM2CyaImBIRRAhsiEXPnlyMjKPQSnfMoQXeK1kOw
AcPwbPbuo/TjcAM+5NcNw+aQuP19MtR1dOOfkosWfHlAWIufg1LHa5MzoFnpiAS7YuZq5jVgMUUM
JTijhakM5ipUx7xrRJn6H35W9RSQLZBLrqKmy6fVZE6kfo1DddA4neoYay+ubbfM70ycuPHFUo0u
grMg6zcIPBlnNR9KM/CyzF9jw9HUOTldfm6ItR1SQU5KfhWIZdgBBccs9zWuSPLjE18j1bX6jCxr
QrEZHA3ZxOyo/1dL8Arp1Ai+6UYbrDyKayHM+baso8kHDa/zMZpsC4i1W/eqz3C6jG9tw1U2eBH8
UbgBWUv4IS6OIfyX6HTiQDxRaMQJzkbNhjZx8hSiqgop8Npphh1KEf7z+r2IMCiOyju3bY1n04Yy
4Dw73k5mCDV8l/HWNLohoXP2zuWK2MueOwf9gYi6nmjGZ/C2eIAGFntu1r0R2/XtGeFfMbLIAzVM
v8hflxwFRObhGURmmKk0XONa5RhACdATB05Oy6z16E9VQojWlJroMqAeFDnJ5eVLG/csyMzCWPfp
Mbc5ZzxDTgDb2nVVYOqMmglPvu79Bmz4+jiBWMEbNxCARcdlroSVvcaW9ttJcPqjz+rYA5S37iUe
Qoe+qJySL0cjpo6fRhfMxVCnPTqYRliajl0lbwCDqeGrOTfFefaM/KOskOGTTO4xnYW+X3fZm98P
f4DbG5wx/NntmHbLQbdWbRrKdYlpECKhA4wFVgwiKvAEmjWctU7vNilGW+4jGn9ZcwA0m96hoPWB
gBOARA/teR6GyHyX08rjzQqgprY5yRZD9xRbZb7RS9XuGJww5xPOOUmLe1P0uHVob3a+ywBapYCs
ZqAD2KCVbbgvJKEzrk6CcqcmJFiMJ00PERMY4RXRiEze58e5wc9paLAGQwNXEoKY/EHjRYGHdQwl
5IrsFJv8WT4+q1Lw5WDcQG+25iBedMT93vgGmIYZzM1xKxfjLRtnrUMDU761/indaVZZZoCCjps/
KyBlo3IED5GxNYDfLbwKW3NsqEfL/zl09VshB+ZQg/GEcR43wKCTDtA2yzKQBz/d9ZwKWUwAQF7u
Bxa2u6Q6Sb218Ok7wQsjGIxnhgQVXQZLBd2PWkSWqDqTWAB6GQDsRv87OMVf5SXv0jSS2auKe6oj
tw9IcU/s0I8DTZcyptnwBDnb+l0Is1kz0E0WxHFstbAbIed25i6knVqU5nM/LxQTi10mMFsDswPo
O+SupV9tooQKKnYshtlTSEJjS0aJZhFy2w0P5DjOLguGnxlazy9dZU59NDs0ev1sB9Lo+twUe5kq
kCzoksNOnfUw/YhcaW+sMP4l4oXmtydmL/NBUbTVWU2QDuCI6Qza67WhRaR1CTvflLM8002I6B7G
BkU8kS/Q/Va8Eiuk5fOFPGfRIXG2vWtOG7rk5//jPhCLKeJWqMjrFMn4ofurAZfYEvQdH4g/UPYL
eSKzFClSQTAqy/xpr4b3ZMBSRnVHbJ2krOJqgACUEnJTMkmKyvLiN3SMLtGlnOZPhKm0XGyxyy4Z
3U/IOTlzrJQarFVTIWlAacfeG1EOrndmqzomvgIYGLYp4EcV7Mm1Zb8M7dRudaNCq2dK7UWZ3jbP
GrmOg4kn3klBTU/vsRbrV8O/W31J/1p3t5g3xmu8fstPlBMq0PNzg3Na8Qa+4M6nRiDAHkyqL/Zo
98i8m3j6xUQnZbmg60px6vAmR053qwzz1BguaiA2JN44XpMuOtlDf8rLmOUzxoRFG+fdzmgPfo2t
zoAJTcPxEeRA2x3LyjZK9iuGhiQxH9yJqK507aBUwtJprFxoVysNq7/q5uhXLT4PUXMkKvyfM2W4
W+n1CXXinNS9GTlPbUPwZrou0tmI29+SEjXIoE3VwoLnmOMJeHJbqgFBQos2RuZyNF5tBz4rOUGI
vdLoIPsUsmuK9FPCg3HCMmMCFBBW7bVo86nwzIRp4xRbpzYZMeREOM4JjlPpyNixqV8Cm7m1HfBo
RtJclxmdLyGjRURsRl0b8cZj+RGzP7+ngC7V6BsfozgjKguX9ehqyKUYZ/GfOAnpY7Rtp1c5vNgu
I18MWm+1Pm6GTpxLa0Qmz3AOvKF/reL8mSUCGSEZAiab93sx1dpz6PAA1bV9nbr6SKIQXZfGh6Qn
7rpt0Ns7HCcbaceX4OZ35RvjIMhDTEdt7S3ywIJ0U/QkRbM1uireeWlOy6AXe9eTXEDZvgnYhQwk
vAJszpKa7hHHOFox8t/AhPJaNEQzde0xpKxuCFc1aIzR3AX/KgGsIJj8Rz+FDwuANzp/dwus/AtF
/dWxmg5ArtI3hnIoI9tmWyK4A9mJwkndbC/9LVn6rtwuukfCSu/MMWD0RnxYvfs5VHa1dCeEQz6v
OvDYclkYSXjkJGgXFq8gPyR6udBifujMUAkrA/RL3G/FCT502TZKTR3juvyactO86rXHGD8B3SVa
buJKYy6CVhvxw8IuqrWy4l+3cbXn4IQ71T7HZXqwDAojQ/BGuQPlXvltps9jmO9ZMrMDq01jndrW
SxYZwVMb+N9D3V+REl2RBTU7ByBsOCeHQAAmBaMLVkbWn0LTf9IKlsMeowr+sqxNMO9Jw/4xYORJ
qJXzhs2aLRinQFvAkDe/TbggbCSQehNKyH5CuxxjznmObM2kXkXFktmvUh77CdXVFFBsJBpNk5Q9
iVPeaLGVJUYjiOQrJH46jNAHp9FARyrvNAw7K44RUlsnpFZkf9byYDX2b+0c9ZypmWn57P9qRmyx
xkoAJaK0tXkYz0IwwmSSdY8h0+uVHaK/zDlCjyTS+fXnmI3Y6SbCvEKigarWeYMvfHJUl61MjfZa
KnNFZ2Quoza/GyVrldg8NAAFspb1S596WDMyjgMMWMRv5vzRPflmPYG6T0xMLdanm9RwHxZ72RlR
s9EA0gOkzTwAquKPLuqT/oq9B3e1DFnMl9Mu4CbegjwOd1OfPnFyLqELkVLoswDGO3Yi8OrmCmaJ
UULWbui96Y1LXJy0lgVQfuJH946NGioLiO3x2/5AzufHGBLO1YDjVVgal61JRaBn1R5R3bk082WQ
TKdRRH9xzjid3jddDZabwtd9bermPDYDQ/Y2esm0lq2XeRNkRIE6eFTq1tvT79D7xNj1n0KUP3bU
aaeSst2z6CCgRYYLtyMwDbnSXxjmN5q5ck9c7j9+WzJDNZTv85ceBSNgNFz/FT0+0p6uXpnoA7yR
N1A2hOXaDUURL+e9GnJWTzqbdaoctTD0/tgOHbmfeMdChIxs0l8KvX2i0A0XaY2428b8QlrweC2I
2R7YXi58j13JpNinaKV63nRRfFa1F2xI+jnHgdmeExepe8J2FHSSeMuIhcHbGa+mwThFtUmKp9Bv
9QC/ww0ynj+5R6z9S+14UYX23ZbhyZi63zwcTxA0eCLa/sFS8kKKIDmA+pWVGjGO7O/rur7UOD8p
ORjnBJV2m7iBCMKWmvZqarRYAcVJgqe81Ml5lYPzjfKJK9bacfBeNBRwWBji4MwwT/jkJsnKP8yl
NX9f9w1h9Hxa97Z1KOuVQZviDIsSij10knJRsVJm/vOlRznDdfOppWJa2yXKPjTXIQ7p8+Dp50p6
JVHyzWcCUDMlJEm5UYWHyHx4VQW5sH6rVHBHg3BLDY+cggzNAS1FnMSfWqfwIFX6hjnEB3aniUFS
bi+UacEyiV/aYZq2qX4PGcXXSh1Ji+gWOTnO6O7gVQCGMzq+woyVazlb56fglQj7cGH6KHFLDdt8
5LEoTvVwQ77aoeExX1h35nfN0vf8N+WGr4aTfUWCptBnYDXFchvZJ8r0lpYq3oBteWUrkK5TwaNh
WzciXp6kIeOVIDpKK14j3jg0CNMtM5gPiSn8Sgl4nk+svKwK5Nzpq8nVTAjDBrPyvclDeoN5Je0Y
lE99dnCs9IUwacazNAFGkqbccsO1U7ThgrIiJue7hFKc/sRAeoUu1248AuLQ+EUGt/+hWN6C3NCX
2u3/Et5J6r0hvXNQAjItcA/Pz30WyW05VO8ggo190VJhWT234oT8kFaRzDcqkTwLD2PtYjzIiB2N
201JczTo7pXY6Qg+8h7JuLcwtPk6XOds/WIIKItwMTQChhigUir+LdKNJ4Q/xyYQ3mJcmpExbyuZ
hTKjbBV8eU7AZNkQoK357nnK4y+oyWxgJQ9Ye40gFIJ2GF9teQcjcZPcdAdMyaDVb0lGEdD4099N
NE6z6Or4r5+SpykpGGOr59CkMtI7bxYM/aIBectZdcMDsdYMd/gtSU9eVCb/q+tPBcnFSmbsLybn
TacUBUDTH10pmVdq6YvnaM81g4bG43WrawcuJcJ0n7znTe2U97Fh5yr8DQsxaz+E3jPTqavogOn6
Qh3bQjwFXTzt8ll1nWbv1cy+7n2Gaa2t05AE+t8URD8Em7NgK46xPXMlnI2fsP/pZy9PSiRjTf5x
zRFsIrHuWcV5pniK+5/cdH9tt7yrEWZ0nbyCrzpMLkUbKVE3YlQfacbeqQ7eKPtudUqWeVWEn/Pc
hjHoj6c4J6IrhPKOH7W+GNN4jUgHwT6GslZVD4wia12g2Z0fLd7RVRrXuwyZ7pKQjZ2sgzPitJ3l
Vtu8NfnXyk2lF29sKBgsdAZ4B/02EUqybPv6jI/8QptEec3WnyqgkMWZCK7/TTEHq+tuqpP10inP
Q1K6K9qYa1j2b32fV9v/vybiRd9YLc+jAHT0p2njsPVZtCWn8VjXaNqGYmXnpIA2lfzw8mLnG2Dl
FwyGiLIrp5NwJOKJv9qBfxLjfF70Uf0e6ilsxuC57Hg2RkQIuMG2PWQKY5C7xg7In6mZCXMpvCN7
Xfl9ffAcReSVxblbx19QmpjNJBoxIyNdBFOuvmIWhH21trZ9wZEM3urBaPiX6OQ1OWTEvlIJZf53
bPESaWzrNKP8dBWr4fkb4vrQZ45ykbxlYDA8SN+lq0ZGzeo4v0W4PV10pSTriJ2RBucuzO6xZ+4c
0PEsv6oLvEaGmqU6TjmPDKLx75TkWi/GdRYQvW77BDvk+6Bt917xoU/q6DfygHD1xx4rupZynwch
JxE6XPJfE6rQdN2GHBda8Rhd+1iEOcOp8TGotF+qwXhnVj0So8lkL43lphTeb+XzQ/Q/TcbUk/Hv
hHb5U+jTemh5iMbWfAwuJY87Fexdkottz/lsY81ZwgWr6eWlEcG97kJSDeotOkRvoY8AaRpOqIYX
ojY2sZtc3VA/kRJakWN5tFw4BijxOHi0rl2OmtzAOP2c5+FBxYa0doOzT+InaUd7yuvvMuoO5GPa
K3OoV+Xr2JBB+2DmcjAbRUmV84WK6G77oLzSxFhbBYbxwiK1EMDNahKMU7RSHkytYh8QAp3tyLSf
j7V8VMdaNUxIsJEShqabZ0sdGyleSixE8jtw2llYM0YISjhrsaWuUDr9m6xQrCMVPMkQP2GZ948J
C98iMZtzS84uuqhbCRm+tJrTxH1aOOmLjPSTwWo4zijtVCRfwlj7xebPJekxugNVJhnGk+HrQIUu
g1XuXZpqRKTkp1+EBUU42ha6XawSnfgeTz8prpao9YHgBPNOiI9J46BzSwOqUDmfW8sMhRBRTTrI
4WSBMvTKuPtMfZEBo1+g30a5FmdI8IxpXRaUP5qgStezbucyVxgN7XnQ661dDKcgZxgYavlGweod
a+MqM4T3fHtrp8t+EeC+KfYPaH56H/s/UBD+M850Q+s5Lsg0jzkWrCr7QWSI7zXNZgE8qqpZzW9G
L9CNMWPG3bHWaK1nz5De++fE6x5jFXy7w1pQb22UKckwEve64nLALrVO0RuSo0LDiEM4+anBOcG5
YJ/vvJSN/o7A40Oa5bAo9pFFUoRmD7haWBTWZ1GOH4403jzpnO2OOS8WkxVg313YW889RBuUM8cy
bLacR+5ShxCQh/26rcPfwMNe2YXkJM9gWOwTJKYq6j0MwVQE6JYU02XPLf8hnz1Z2i7Crd3Igo+Y
hZQZaS+DU1563UNfoqPb6B4GC+RVq3TyPrpbL4GH9rDZlVG+Drl+JRh5D3jIQ8kIj0jYH3UzSmYb
zUENMV7K7KVPB/7BcMwsizzmcryx1M+4hpkCM+Q+EgUM8BCDpj/N3rQncrVZpcTIzHCiEDwmvuJZ
U+xQnCG54pNQChos3CeIXUtRc6Nr3XCOIgP5rN1+js78fRh/PD8sj9Af11oIqk6NO0toZAWnxqpo
QCPhm72LYXTO6A7RI0bIooKDU0rjJGxr61mZOvb5dAb4zSQ2kOhg9YTQbNIfQ2rGYylisci1LmAa
+EefL08my+VllVwtpVO5+II8Rr7NsTcCxCtju2sTYS15JufNDwR3AnNcFhIjUrVtTJrHhU2gJsPu
oIGza2T3R6Y9Q9dW/84S+mxifHgRGHtm3Vgw85weFX7uTTLJl85oZmXo3C8neLOMVoMVHAOVsyxC
N+w8YIPVwinEvghKd7iolkc4MIhUt24QNBBw00DxwnxIx6Kfdcx3FiZL6aFUZFDjz/w6dheTtyLi
4SL62V7S+1s6n4m8YiEX0Zh+R4AKFtgi3hFBiE2iGrUBAvaRdEb45nlntITWmW3PovLcS5F2Fvjp
QOGUlDuDVJIXUfQwKXsNO/qDHFw+x6AhvqXXt1VJ68dWi9quOowha81JG4Jz79H6oyBfd/NUMMhe
A53S06EW7VNsvIgrb4lk0qC72UDCq71i3BRs63Yq1wQL2GsxMsQohPdPTxrm5FvWivE+cfzzpWSr
faicaIv3h6CW3F6nc0qjjsIpjUwHIvLWGDP/ST41Rjus+/kBJFL3O7f0YS6p/U0StRuL4cxKhG60
FraTsiLwVimg9o2ic19o2iWyFGC4TpjccIMDoa/k0HGmantpovAjZG+OoPArE2yvNKu/ZiyTyBC6
JwZHF4LRh8QZuGZLgO4D6hVrAwlQkwVC1WhoDYKUu5+2T+T/wKrgz8zdn8lEoECmN9cDejuSGT30
39knm8iXnmSYbUN5Ruya4HPlgpTJKfUNnXxzYkajqDtVrqW2lHmL0SXUEZ0YE3WvuOhCP01xFzAu
bhdEDjNt8lGv0W50hbszkoFchjj94e/bMsoxwDNfcqGXxpJApZTtyQoH8xnor2ZRlQgT4ZUVgpuQ
BGavI3Z4HmIfvDnPek5WNypjsnmI66kCXDACKsaQsWlCLviC4gaEffqZNmzkWEIeEq3j6ZDTI+um
HeYjzpQ0WJNvgbOTcTLue78nZd35NmVGRlHsrHN0Ogvi1ptV3AabmiC1K6ZuNHwNe22HQX2J1gP1
6GzvOtSUaMIs4W37zb0o7WwZYYg1apuTur2MQxty+BpA4yd9X3baszG028gwi13TPnmcrmtz5CV7
MbsPH2U2R6tfrhRbrTALvqIK/igImX+tyAZ28CUjaVj56FkdjlpJ3rDVr4cmP/YIy3OO0Qx1H3pR
Hq+xzwnsjTF9wmIKyncvY7LHD/+NPjHkruWdHtHDiVEnxNq2KezI/SohbpC45Zy0wuecQD0XwV5Y
KsdEzGkjiDNM55dBDn62ttwHOXudpmy1Teu0pzHpWHVK73eabcK1TUyikFc3clmOse0i9pVPJmxI
8UmKL7AX3YoO6h8OrXaFavgVxUywHOFcsqXgq6/VDwKAeGzBwyQe/zDgD22RdtYCwCTdN1J/FZxp
G79Gh9wteZAsDd00Kk5s6ZZhf+QX9mG00PQR38oWAwkiPYKaELtOj9SZB4YoEcP44LRFvymsiDK4
AUWQ9vXElgqZuVkcx5GutwyYfBBvyNmRYZC0YcFESD6acCJne+rIkhrpnwVO/yaon3L2qZeqpqnq
EFNg8LEXY2BfzBiwIgOBmS3911vaXhEbzl5q3tikxvPaMqMnK5qB6xJHepEB1sxHKAYOspAospZt
obYGx5IAXr1TpKTDuKkO7ThD7K/E1KMcSpg4aHP7x36LWU4LzACliO3ciacvdymw/E1t3QLk8bis
/Z9pqvRrP6EO0txBxyccdnugXD7NzbRh5YlyUV9NeClnB8ATC1s+39hCqpjHr4PPlZTIDxcVEvOE
HPxPGD+7zeQzNJYlY9X03ms+EeSqjw7aQCQjqelqhINKsntFPUEwONVOs3VzNlq5m+6LXDiLrvJf
CFkle1llb26APDWjksr96KUe+UNGfscM0O8BWbLNIcLzdJeoKBqGtm5ifgB/uE+hhvR9ooE30p5Y
5UgnOy2NMQxjjEQOw2dbcdcYp7FSD8/wkXoZ/keQUedNJVuGNPgoG++zSarLWGq/WcaYkPHLRdXx
vgsZztkiXJeic4+13TJ6wyEFgmJbJkzOKgPwqBn+TqL+aQoGBsAkZ9yGO6eldUexboNWUDYg19Jo
m2K4+pkyg00/OTREqP6hr9NBtdkdY4ALq81bNopCdUyNo1MbDFo75WziyLqpmOFdZZdgUHOX5jPs
uIW0dxOFRqexmvamueO6o0HRlm7Lgqzu3Ce7DB56MBzVKAjim0h6tgzU3ylDMUurSs61Up700X40
9Ggk4mxGvJDLMTIYnWMLsiN0mcqvyEQuWI1wI5Wa7u1bu0dY1zIxkwk/c49+H7B0vwjQShwNssen
nJVRVugOMVwjAbcm2dZ841ezpfpTvvNLdCzyKsmikDr86smJ+E4lEBMnau0Ywz62NTAY/BIYEZBo
Te3GBnszCdfBMlBVXKO86TKqDnlSVgsWtgMeySF2oGihRKqKX/AiLODHoF07NY7VNHW9dQHnjgqY
ADe9F/icqx0z4mfVqVeuHOblEYxGq0l2I94FPM/dgrjZL9xh1grcGMKhKXMPjvSJzWgZtPXu7xzX
o8tHIkW6AwnxExmlSVeP8CCc55oyZWuuSYF2FPWSCzS+SJAW+EQaVC2XqFbXLwn/3iKq12GJop3V
3WfYP9xZbqzYownsn76Pc8kq322Ndb2foSNwx6MbOr+2KJ2FaKBBmMGDLGDKpS5dRvrCCphWMpWz
Fxi4aWQxniqADm7ZkfAjL6wKjrZ/xEaCUigLVtmYVyuV0Tiz0mAy/evrHWlYRB2xMh/Vxq1OpoNw
WfH42SQJsw/2Pwrfv9qGYslvc600bAVkmfirOirQLaXMIeFsH/TW3gikl8tOMFPIe+AoZn9OXems
6eOHhfgVcfyTms1n5e6Viv7A0URE8GaffoIwWev+4+g8lmNFtij6RURA4pJpeaeSVPKaEFcO70kg
+fpe9OBFvI42V6qCzGP2Xvur4QTWYkTMPjCELfWDkxPDx8YFpwfyyJkOC8ZZ+5ov0M6Qc0E56SZI
kHiI3Jz3EpSCayFiztXej1GVGbXx62jANYloNo3AAccOPSwLGGeMcTOHJ0KNj/TBiKJfwwGxL5NL
YSM3aZIZ0VH2mNLIEmxcvkwT9Y3JEV81dLYBfYZb51+yYBukWnvix2IwkVTzu0tQjA6Q6ztZ+Nsw
7FwVs6Hxgo372RH3cSad24Rryz0ZA1OPyck/A4Rz+OfxF2BrHijtWsFpT/PLuM4gtJl6k9Wk3eyZ
rr9XLHK2Rlh+evLdnuKcebONKCtB9xBjUlhp6CsIpyowsd3esZgWIFjCrmishugu4YRexV14S0gn
9K3y06DVlDL9CRcDvfQR9zWey5D3rRsrbJyO2mnFWmvp8Yvaw3iiDYaznEE9rqpVI9KbE/gbEqV+
wmbc5IsHpZumJ1SvCwGp++RFyvYyEZtGO/dTF/21ffrVQomqiuh91vpI3PGrn/jvEGidjaPDDkEO
I17XTE5RA2/Sbp9s3z/MBpUkUnlgY3TnuePfFVHAILZRV1TzW4LCb0MCJjmCFr5lJbZFq0wsJYim
FW/VxnLcV5ku72hYIseGUFfreNraEMu58gKERYMBgohUwq4HeR4hzBrt0qd/6d5KBZzcxUTYYBjs
5sPY4LrMStZuE76LtjPBkS8PZEGDmFrhucemim3K85ntsVjwumMYM1adlicBRCzB3MCNovk9jdEw
dZRUdVGUu1YP2EdC504Cjc/b8R5vE8olj7iRIjkNgvuPS+vDsVu5Vp159B08+YXj3RjDfnlBfABb
sIr/fxWc8KNuWYi1+Q9CmJvKBBE917wxE85bXnPVJUwUjTA/5BmnlFXj+sjK74pSFUge51NF+kyl
8RUxqKyT/GpDLmDM06s9j/qT1TF3CiW0kpntKMNtCeN8K+uXJK7KXaLYiyXCXZLTYfa1moV8hI2z
qpmvdU69JwqE1DdalXVRMmZqgRsvX6lXoSblOkEzr5nJrLUzQ7f2a+9sNwAJsG4cmzqtH/PS+mdX
zsBk20Vk7uxFRutdYZ+7Foi3Ahkle0DGI2uj4IAuYlVBftwYy6QOleJzOrjGya79u452IR6Lcd/H
+tE35Ml2S+gQs6LEho9FfhD4NsMO4SEo3IGD/jLxyRQYkTayZs3tBsxTnLF/Q8dOxYiddddEjIpr
Uhf65pTTgq3LtD7jcPBR5nbOfYnAb7KrEUAxW5XMvCD24O/nnDp1sDgOCvamLFD4rT1uPA3nYPQj
pgAObTFUum0miC6sWfsDn2B42vT2Oh6t34mEsvXM/IThNVD3LuRJcdmRGoHXoUJzfkvgOjsjkRli
GS/BEySeDDQAMiPX0omzK4f7nm0CTGyOfF0X9tZPWUpmDjFfFTcNXibaAADobEvhnseOdc5D+zue
4tMw8AbkU/YYl2G8ZZO9gYd/jM0+3TlG/OsViG0in6vJNsI7PGg/okaHHZvtUxJFV6sN0idT6j87
sYs1JPMK2AaW6SlM+BDhQmrOsFVj0F+YDktM8lq6mmynFrva7LhXjTppatzx6qbMNmnzDdB07bnD
FgCRGmh0HvKCVdBnXC5qJr6PZRYWWy/zKK0TyZh0trcVqZwbj+99Te+WAFWsyNycb80w2rsgUyEy
YFbZZWvvkh4Ta20B76+ce5dIMfCzO4Qyb+ncmhzkHnKaWh9qMbenfmb9ehzrQP1wmvXlk92hKhqD
7EUx84yy5sT8uK6ol620FCxhImtLevhjSZ1xZNAu9+yodrNmimjr8Ti4pLYjCS0yhBlhlCIWy5fN
EBfOGvPks1NItAsQNByQoNtSzEfiBpBZEpXQdPol7xhfYJaJ7jHiqNVnmch/9agVLCXub0t8Ri7j
WYKsodq5Nl1AzOtrd9M29TxGknjjPWvT1TMMI4BNg88/ly8fKV/mnSErUk8TNNddYN4CFbzlwke7
F8YsnoRcRosEbJrtX5VNxjXPIK4mdrqbffMpqHL2e4afIbz6aiq/eQiKY6diF/yV3OuSRMq8JvzD
qre93UyPEyy8yF68eglOCj4Ss2V7ryOLgJ+ebCYG9Ww7vUet8VUjimxT47OIl1PIT7ytEydfPri9
y5DgKIHl3m/I2lUCJ6WPpooshHxry/BuCHFKdBlYj6RNBI6m8csfZ3NvmUz9DSyIrK9OSRFcWvNf
WOr+jLI9gu1mhDsbdNhzGnvMkQfMhQIPbCBLJGUcq+sSRCaSFDo+WOebAi3I3gBAjcen3PN79BCy
GmywDfLNpheb2ra6vU5NC2OuEjsaG2dnDtY5tZN5r9kxJIZ3s1uKuxD9TjjUj2oUpz4XX6w0A/RW
mcB8Qer3WASrOhVPfNgZKxAbhXttPQZFFZ61792pxNq10XCJx+FBRFW6V8r+4O18NUO7Pqp2XoYv
1KoePWc38z5mMez0dgJqL2vz4Cv90DgFqX/KdfcxoJbOhlVlF+IV4eBVEktIFK6T3ll/6PW2deMD
riKTJZiGBrp/dxxF+lZPPTMCUGQrwqNegtHqdzlGp1mU91PgoIgmxI2Zd074Qg8pxfOZ1rD0HQeY
2ImcEfArUe1yol1R17AaMPGzbfmuKGkJyqFTPjYMVM51pgHQyNeWSR7kTe7tlO1Xjy6hddgySGAA
VjXqDbZMLNq+KTbjQEkPMI21V7Cbi9E7VGN/6zBk8C1WODNEbG5Naw/wCoVTxbuFugnZVdKG9/Gc
fvoDOlHPCm8M13Ermhw6XU6Bh5/Zgq926E3tno3CBGIkdzD4Vlhm19CE32thfvQ2Ep223f3/r7ne
XRRl082ueWq7rR4qJsYZeoxeNA8Ok+dD236oQRinijmD0zcH4frZ2hWA2LKuu8txeHfK64+F0i9d
1i7PsSVJ8KGYGcrij4klDweT8wDDOgooiqzcfOKQOQ7NqSer5MGefwHanf22N06jVfp8Lmaxqfk5
2oLG2YT20WbTtBPiFM3lV47MY10rflarm0wkIxuzleEOeQO5WlDtSJmmaCJpa0lXJrKsQLahE9al
C5o11N4tavVL/Uw36r6wPOVtgEOeJhzdcgwuCgH25f//lwwTDWpuHv//K1MWJJfYphdcSPAOLtzw
3ODUaZGO0R6iqvnAIdz3ifNKFQRrwCVKXY0K61wuPriMH/HL17e0OWWEEl8TBI9LJ6se07h942VX
SH+T4iSwzr0P6PRamb0bk5+ddR+i2fMbB6qolnhh3Bvyo102zE/Q3eWhDaR/E+X4qGjMPnzSYbel
G04HxGDioITPYZobdyjkiWTsmuc4qKwTuv8Q5RX74zhSE+7x7qup9c8wOM/1JKzHBHHTA4k2/1qP
Vj1J9LT2JWv1ANamHzMxd+spO3RpSFmMWIKclOmCpD/1Mg0vmYBXLeFGs/W9T4uW9yUdwQ0y+FQx
nXYP165ru3RDxua2p2Y+qTA7WwLDH+B4EgfzegPWIaVI0Rakxe6CZegdD2mwYqtp3ntx2DHxvWWQ
9S5DNKK21D81GnH8Zry0mTwptJsXiVWXq7kZIQb0cjdlMxPSeGTQiyODeaY9TbQjVJxRP0RHEoI7
GtLZuPWwVaTLjgCR30UWxCk6QdNuWFHtmDVEZ0s1LyJo6F96510ZExct3eUavVJyXxpWeKq1A1w+
aNVloLCisWG9EbXJV7DoKn0bbfDkUXlgRUPx78NJM7Nk5XXQbj2majD65juGnqfe5w7PUYTSLGP3
UWBqN0YgCawK3qlh8n2bsS4380Yi1CjTayOA+HUVM6JGMzDXdGykXVyc0JQ8LO7Nhia7jZvwyOjc
W7Ri6a5klscCnx1pH9EGONbOL+3t1KmOX86MVlHexMfQNCCswKllnJYDCV8NJpZ/q/HIvG+fLb6F
09jLG0pYGkKhd7gkLknZkBlanFUQbNzQuPZt4fGvMlCa2yIAZAIjDKrjug4HXK+pe2yh1aHU7MJ9
EyDXA4mSt36/LeICnabaOcnEJqRNH2QhQK04VNA29mfBDIoILBajKQOpEv0rLQNULZl+Vki1WBBk
DzRiJAzkHOBAjBZzGvEcxmxuRMzt5em8P1TQS6LmzqgEc+m0fmDPDqEu0x8ZtT9JAGg1Y5wkogZw
zNJyxPMvWICbyXebc4ijd3gdtp4O5n3QYcIByQMGc0IODZLzUU4ZAybXghw9ZyfT8h4604NlmJBD
I7r3AQN5L7k4re4Wo788pKXxr9LVTZgTKMO5+psI4Kkw11J9CwJtJjKFlr9qiV6zB4zDbXRXZxH2
I6La12xtj0U07ExQ0KxRE3Pl5MYjQ28Q9Iepc74N/PXLB3WTPQdqMTZXJknOyu899ucdN1oMHdgS
9U31RQt9xj6Smb3LwoDIGujLfqDQ6QmqaaQZo1v9Lc+bp8ZupTAKOIT87J2qZ4QsRlC8Q7OzkJWK
Blr0mBeHsC0J2hnPYWDclcqdD/9iye8+w6OeikUuiFl9W0Q4ISP5Wi2rTSx71cbPDCy4I65YhbwC
5ksp6T2HPth0BYyEPmfn3wfme9ayfYRrDMJiowdPb5zKfkBlD3VgBDNsVdXLVMDoBo8SrqMAmCN6
I7dx3gZbPg04CfAA3dmK9hqS8B/yGdB0/q9ju2Cohgrs7uh/VwOyiiw3Iax534CL6XbGBo9sJV+N
WxHIH9OR455b6A7E+LV0LOMQqpCgIIn+yvlKJTZqT5n1Jq76HzV5vG1xBgba3QiihpF0N7x1MV5u
Du6NP6gvoq+8vaqja95X4mCJ9J/vp5BlzeAJBXgV3XtY/Q41Y8KN2/gfU34NS/FtZHqvkISvR9t+
LMxgYy6fR4q7Ge9+mW3bkOD1JD0qP3XwYTb2CX3FKQw0jFgLH8nU2Hd8Y/gH58Uu1o2HWHbDOin8
nVHYV5M3YN/mehf7fLgOXbRmcon0dP6RbkIhktPuR3dqpgMVrv5L+34gksv/1t17ZPE0LO8+Wl8G
AR6gwjn+x4jlCU3iOWx6i+raetDilSPhX8Bka600dVST/mRz/FYaWKSc6A4rpUKNhZsHs9ryN6c2
fB+C9DgEntgZJK3hOpqPpl/wLYTsjjuwf3xL2sC3Vw7FKZj1vmYRsEk5eOuQoUTIezsKhu5J6L5G
kPoZ0otD7ZO3UDB9ckd5zQbu4mCYPkmkBTziajyNPpHmZXKKa6QHoE/95jczCXJqsPsz0sKDXeUB
zphkVzf9w4jgo4twT5ICUF4slP6MBB6VGm6xZoRTx/7BnyscyD44Sl5aXnsfSZrrfCc1gUV+Htzh
NDi7+ZXLhDFuNAxbyGDrxcav7BaR2I+0h5fGjrFr+4wMsuCUwrZveyVWg+X+IyHiiLybuKg6PC6f
WYb9bus1d/NSkFIuP8z2iDnFb8nvcs8eFIU4Qu+PMFFsQrNAkQ3FNhuBMExujRa0v+Fou68YbbLd
KH4a4Va8IMTZOuHPaEja15G6yR/ylw7VluuTbVR2wVfT1Pe9b21jisIpjTjBSwdpavTPkQBodYe/
yzR+ezt6pF38KqPhZQjPofNQR82D3dsEKo0jWy1eCmq6lMTvtviKZlSuw3AxF+9rhx42sPqLyIiv
QLT9FnQLeJ6fV+C/BPXqvrazB0M1l/+KMaHKyT5DTMf2UHy2LQy0hOJxUhTa0+OAirBUKOor20gx
dcbHPiTrdk7M6yR9XPDjF6qL4mbWXBgG2Xi4I+7rECWfNc8/LU35cvjiKC78s+l4xYo9BHVO3eFQ
gB7bIhAPyyTAauinx6j60DNDBw9emB0YV2I5j6kGaMoHy1d6aq3a2atOvafGssKZbzoozM2oShz3
yfygdHrNtX7N/ZkJZWxdw9pbxyqIL75Wx7zMHyMblS/TRdYw9OFT+A2bVuLcaHnWm9vkO/bR0WKG
ufJXY+1CLztFB6fTj3YFu35Ix/dYOeSGztneHx3yrUD2dM3w0AXiU4jsK/XhjhQegKQY8cQc/TmZ
ZJkWIDsOGTOc5Lejq/tBG1d41Wi1g4OEfwa5vfvT8fxJGx5k3qeXNNiqYPY3MHm0fMUT/SytZh20
/otFIR3F4p3iklKxCI8cjgDQVHWy0vQ+zdTzWLMWksms9kH67k3RbzvnNxaIp0aB401Mo96D7wEW
ZzR3TANo2KYYs1zO3i3My4/ODn4F2hLXS1Db2+4bo5cLe7t544jgOk3JR+c0gHJxACUjBrgmv6pi
8ftSg66SVkF7X5IBqnFfzP69lRiM5Zjkm7fRyX4U+SaAbC9mc8d/DfvOEkwHuwDIaze9NF75lw+8
MpzNzCXCY2S3b/zP5VXuwA0k6lahx13FdSw2yg4PvcXQxnVACwrDk2sPMvBh7i0AIVGJLcj66gsS
WnlYlh40HCho0EiwVVSVKLBAq3YVtKzNs+e5LD4nxUOLUuq5La0nPzF2FYMeGyHwuhPDzY2ISErZ
l5iT/BdrmCJpMV20E0ONWDbPrh9sS23giHHKv7nFAjT6NeNvxOorSIpI82zNSD2Uv2qJKmVT7i0i
wLXvZG9V+DKG41tuVLcpKF9wbl2LvPtUCYpMRFFUPMWLnw/hycjc94IhC8sTUeOnhJMmMBEkDBCS
qd/NVv5SFP1u8DqYG+Ed0380ASmrNAeYmpzeiZkcDk2R/EXLwc6zW8es1kXTkMzKIjcT87xtGfPi
1t9PrMKYGeMbaY1Po8ECWGos4IlZv/NpUSnzzSWo3lSJD7q2p0OShB+xXutxls8iKOzNMvpCm0Dl
2QwJBW/UhnuUUZoy0AT+IjFWL0HuFTp2o+k/DOhqWwWIzBUNM9BoU5Wtf4iYbttSnyzhkbmJnVJn
zPRLgEsnBDG/s7cRXdVROqXPhrNsuirUHLQD5dR0uyQ8xO1UnFp9LGIHO2YxbewU0YffsJOL6W9y
FGOYhQhrsNC9WAJ76+iwhSY+Htp1k1y89DJ2EO6sjIG3LfA7U1uwurAeWlTs/Dz1n09OCcW3TX7Y
LO4bD4W5aXD7S+Qw7Du4BqzmN97VeEYHN86XBFoKkjnZYv3lecpRJpXYzVo1Wwhz6t2E6rSO59cZ
zoohn1pXpbvAD74nDDeFoqbTkL9Kw3gFcHBm1fXQkGdQsRsKkHev/HA4CWsk1cctC6RHvT7ZqD6K
Xq1FzacztTLeZ738hBbqrliPH+Kw/wpAYNLO508dKZOrxpcXO7beg1JN1xGvj+sN9a6aQdhoJPZa
oOM0B7iYdARpQZNgeQvDhAsix2q8kYtjrXOnrckNHJQoZUzSNYEPJ9K941tjsxqP93ODq24YWBQ5
Zf4dMGEEfEQ5iQ6P7M2nvMD7G2FTk637HDhkVAhmCTxTCC2w3pfxfEgmPI54v59G/CWgWfQNQkJG
k9AygU6TS6qEONiyf04Se1WUrDQ4o51FNsWR5Re71APGzPKXaj+Yom1WVWcvHatzwHQZMR2sCev3
xmz8uRyrH122S2fm3XmRw84SxKE72922C7nnbQiZUcJM1FH2P9PMbpzFQJHCxwiBRQa0JoutN1bx
pzEtVpYdYebV/qsTTQcyhUgDiZmQ8yUFLkuADqeVq5t3ac8DG2APtFovgJSUyS9hfJ+mYx4sdU3H
l242xdqBspYG+mbG+uTOrb0aWyxxrrhXBeQ2b6STyS107WF+y5ys3qsFJffr+uMTsz7naKbDzpon
dQLG4ON9IxdSFndEnvza83wqGkYBGPp2U0V30ifm29ydfQ7dtT+29/OEKI9I6CsL9T++AQqwMSUh
vrzCegdK6xHeCkYSZgXzBmJWbWT2JNBekTJTJgXxthDts69IUx2R8K2tAJIPsnq4PqfUwsFGEvMl
cOuLw1mATtWkdxoe2iy52fiB6XKeTd89dhNjJuBcKxEwS0SkfgC59BtF0/Ns1ZA3vF3s6RMFGVZ0
n96/8g9YX6J1i0V3H3n6z0d0Adlm/CCcDBWTyd05al6eJtjwnr5HKQfXNP9LyQSBGYBq0hiWbiw+
K6mKja/oh1QrvpiV8FoMVNL++DUa8Wu/BafLWTSm7MeL57G1f1Qd3Bg9nGyD367qgSuyPIDKTyoL
ABU9zBuIWQ0r4QGxVXv2BzaqQr7yef3MWXckKWHFRuMCSveF4GOslXKrOwR9AIcAotIJdr54cJR5
8gv1A/X22YyH17TV/LZOdAQ5ybcPzi0eDirjxw3a7MoWouquaWvuSifmIVj8byY7T7OUb7qUW77r
x3huCMkKhucghlzfWi4eGA93bu14V1ZJT50lQSYSWKvM4A3posUcv4BCm20Jad3hKDrHfXYHxf+e
TLz5oD1MbH5GuJBgv9rDNlBzmR6z4df223FnNdNpEjGmIY5YAAnPFaUXN2XsX5aqttewNSZdIgBa
Jnieuy9lqsjVjrCwp18RezHgDHN5wA1wDa3ogtj+HbLWQ5qyfw1qJ+STR/bMnADNxqpX0z1U9LNr
Bt+2E9/haeRYiPO/3EICHH5PzQPE1xvuIlScPeVOPWZvKRkaVjr+VS3cJZbqB6X7v9kqLhXJkVuX
7RExaaTUlPjDXTNkjZLywKfYpXKH/45laxTNS8K4ZZHDLpG3KjrHOcTZk5vZrx67fZNEdL76X8wy
k50Far7AO0jJtyar6kQezDYJfSIo/7fGzB/x3OawFPRjVJdnqBeUHIX7jFVB2y07oBytmtNjpGNp
5BnNjyseBerki+fLT906N4D8SBxQvHs127wggmLdHoyq/q4oqqG6nfHffqmcNstJ3uZYnHlE1/Y4
bmKGsYkyifhFdNFNeBdtlJXmhA2ZZK7S/I3ND7N0IbJ24smiIqdhiZ2Viplkkh9l00/rkD+qbU6u
xqFulo+Ri3hpag4xw0/yjetjWfK8lNH0EI3em5P80/RgmAaPJbdHUxBFwwo25me12fzu3Lq/jpxt
ukErVNwiqncAHAmvJk49idgExsmFkw9td7V4bzt98wQ/DwA81eF074nlgG7VrjUrPBRsY4a+8f8v
QCneNNmL7WwOdE40VuSWc7gSjbQdwjedA28YLVbjrVDmWsYvQZCLQ5HfiPJmWO1uGC4ZAK9p+xFB
9wUgPFzBgFuJI2IAQi3clH6OvsV4NKMEhg+zfZLjW6ALCtNrSWhQDn2Aj+WmwuCZA83bT1xdaKaK
9TzWv57b/4X/S8ZQShjCLjGaw08B9YsGLjYOaIc+MtCITMWO+UCHjmR2cWIgWafyrqYnjjuEi6Xz
rQ2mjiN++pZPfYyDeuMRun4w4HD4SZPsrTR/njqcmsEC9GBaxopv/HSMOd4CnPrFS8fQUswn6oKw
1hcBqpoZH1S1ANNkI7L7dABCAQ6c4MK1CgFnKG1Si/tZ++QZ0DnDyXxGeQHgyFZYpQ2Cpot6BKEF
i8SL/W9hLIje2XkzCIvchZFPNI3hsLwTWp9Lk14rMB1osoSKJBU3oBER8qyS7Cz69mZVkklaDyxU
F655Uk7Xbss+QXyZQYwtwP5toADRWovH2dSHwc8soFT85HyWvV2/Ow27lNoxgIE3BSyDGbcq0Qck
z+DjWjYzUoOqACHhGVjpxWfqByHX6ri2U4AXVIYwRGtMVZhI7QhkCqtyGh4J6zPA/xjMhGkSDl2G
d1YbvanBuQtGJMDdlFxCVaLape9qB/ulH5GPMG+9L0YXNA3cciP6GHTBBKB8KWL0Xq4LfxFZMhl2
VfJimoz/JxfSmi8A0OMfHmKFnkr+HzG0RsoKi9wzsF7FXCTyVzryILiAxoCEPMB62d6bnsw0PrcD
6xOWa7M7MhzlLujmSxNS49Qm9LxxfEGM/ICY5nUGbLnOeoMQB0prqkRMgG570XwrJfrtQHiHMEq2
lq9efYZSXW8c2zmwrqYujzljIi9GtmHBD7xMPosD3dlPWYqw0nTLF2U1jzUIl6FNQWHzjtrSePYm
jOZjhMKHh5etXyYucUIXZN6R/D0m99yyBdDWseTLLHmehMUbXnP3BLPxm7jTpU5qwPHze2GkN/yX
DSo8YI9iPGJc3zXwO2qHfBK7/TT95NOe8jtKipUfnL0WltAAzqxoSTvBPJzbzkNbIp9w8B7WFtRS
Nwy+ZHvPIJDZrItEJ0mbbp8SNKfQcVtX5C032C7HxKIDYuPZVe4HHqQlEI85QITzCMUCPvLkr2Le
tWSHUeqhxm2sby25yFIeGLks/YfMxiL7lYTmea6LIwOsmwPWJBdxsM1H4xlUz09p6M3UQxcYW17P
pvuq527azJIbJayeu5YsOVKIn+Wyem0Q6UrwYEPQXWcTw0QmOOZ70VFLpcOLsKt7r+mZITsO8mX9
MJriN2WodeoJDO+qZg/jgEOC0GQ4t9528uJDFsXICuvwFS//bwvOT8wxi4mtBkNxMITxnFcnZMkA
WTJz4aNOK+EE4k4tEGm3/moKn3vE6B+1IY6zZh8ax8cos+4WwK1R3PuqeRdVEUOV5c5mt+LBYwe2
YbMBKF1w6EhfrSm5T61Fv4CDZFDe3WDGtzBM7zChWGx54hutpobDYnAzVT1YegLHnADM0RAEW+Kd
j7A53JWFJqOdxuww+bti8D7qgWTIUMbHvGru0VxBUvGNMzhRQNnYICAZy83yRztLJEnHrdcN0ZVq
8J4I4HPfB/+6vnioHGdaxQg6Y6+AuVEhmLY21KxXA6OZX1dnYzAQXMbTE97yB5HH97l9qizcfKWZ
/o78dn7SIrLrcSjW/hOe5juj/XLaxR1pjBE4uezeTvyXJrxj4wILdJ4xuIT/csTnU2nbPCv6FBjI
2ZqByWZSQ9pR/q+nZsJluk9gCZdgUZ4KIe8FG1lLRv1O1/PVnTwGPOiY+9jo94rBHdPbytsVifHa
DgDBhowRBFeynfrvLLJIWAjqrzFpPrXJrK3MwUZ3dvoHfu6ll2DkYrKtWpGCHsdcHCUYLNGhUyIT
ulORRalaojAYovcxo6s62cmOGR0VHhRK1zw3U31kWNTs+KOPpos61h0bTprhPtKyPTC87JnVFO5u
zKejgcx4ZfYL2z+6eqM7bIogfrFtOnxiqa52SSNXdDbm6Azi2sCO3c3s9ZS6V9+EOZSW1JQJvPX/
vekJPNLRy166sP5N8Qyjvx7fqFKhA/nJm+uZr9qaXpFpvGdRuSGbYMmCJYlbFch8RWqeuyY/lVO4
6UkKJoVpQUJEJCbrHq1oZpNTlCvEAm6KJTr9Shlh4Rxq78lE2pUT0Ky4ZlVRjwTW1vOjxzu4CXwA
EDPZaVIjWoND6unkT9aUGow/1sKLiBD1xblKHYzPxr+cfdtKIegiZ28fJDPWKhv9iYUPOfAoVwdu
9gSW0zMe923jSmo/prtZG58j4R+B2RSzLtdjKR6iKiO/HDqAWaefoVMei4b7C9vz6E78QlYWbafI
3E7kbwgGdyuCne5lqHBllIZikxh9g0h/BIyJUOUrJ8XBkIzx2iqZVjr5ypv6B/sQH4gef4JsPM99
tTcWg4hy45+xKA6AQuTaB/Se/8nMcI+ykO6ezBJFV0z8Bd72VcjzYiP54ZYkICKEh8vsyH2vGU9v
3RHA+zidMksNOzgU/r5j1ZlFLPK7UR380r9h3sqWjgNV8eRtkzpneT6T9wCLQO9ojGpWeQOK7q2M
u2LLATcmjEm62gnWbj0ehmJ0TkUCZCogLy935EOTZMgzFd1E566G9v/uAL1LkBotCygPEXXtgsYb
STJ2v+dlwzr17w0wWIivzNvsiglIabKDg5zJQQyQlk3BoXKB3EuoPLAU7nqIflzI2HsyuNxw9cCK
vaF2Cy6LR6kbLbm/CObV+LiIdahd695HOhYmWXtFpVSUptyDuryjHgHdO53HlEQqd3wAGvMqVPA8
QByOCbdHOcu4IDCKDQZy8n/bCSOGjxplAfYA/t1hfJlXggAXnFTIGv63aH6HafNpIAJTOYrrGEsr
NKOjmZuCIIdkOyZ4LwH/TuuhYYPJGCL0ugX4GM6nfinqJjX/CxjRbETjn9BBPxs+FkzZI00f0gP+
nICq+iRBmZ+1Z6YHRN2nZEbzOMgQ4LPrP4RY5p7illPGzurfVljDblbgiEfMT1L2Z+FhvLTYQC4f
YCQrBiEfKms2tcLiHoyLiVyqi7l4naVkXmBslfBKolQ8GDFJ/RiF2coJXvwWf3FnYe/P/IyRGW85
j5WCgIzw4iEgUXfhF61S2QQ09sQmSuX8gY26ONVYY5/1wGW9mhWpvr7HHMqHwiTp/cNlLMCqoz6g
tT5myDDr6hfNxHfuJGC55ReyWH9T1YK6OQEzZUt5rHPNJqdMH1AfHIQNX8SDFYTqNN8RwwNlAM5i
1h3og8zzkIszBS49y9zchXN6NzTje6vnS+tb99ZUgwPrapIq/PLB9ZhwVPgIhjpDWpLf04tjcpEs
rBKcT7BQGqvI9xN7aUW0MsDWFAsZQtUD7TOC8pXtEy6jnEzfgzY09r0mwdIkEBmxrHco+uCaCrmP
WCcFbnEvOGEqyQ1tTqhOEfkeNN1r0VX5dnLTvZvJ1/A/zs5suXEkS9Ov0pbXgzLsi9lUX5DgKlLU
Hoq4gUkKCfu+4+nng6qmR4kSyLGwtr7IrBSccLgfP37Ov9BbwhHkp0G4pxMH1slBE7wqQJ2bSv4o
yelN1mKchDL4MZJa75DilMEfu1edmJ+UIdjlTJBfCYjm+hgvSegtWxqTX+jIsCAw9COIQdixfvKx
WJ7bxugEoadc160+fLLC6DYwuXTRUFaWObZQaCDe9aJSHnshuVODO/JGW9JxhhfpikPv01YCTO11
Bb3JRro2ToVTIQOcw3wZNV7JX+oqB1NfBr+GqoHfn3bbNNUiCIn4W1L9uOet8Vhs6ofOEncKaRnt
c3qdMZqWoYwdrEgCCDQTKyMdKyh34BLboaS0VoQW7DSOJIocPSJbNGqeufctpouPLbVhEu2D00fW
HlhWfe+KsrBqMuQ2OKr0VaYAGxRirHd94Ct+xyEau7TF6J4hYzRcNQPy67T117TI4axJgvtUJyNx
ukTmwvcos+MGBdQAv08u4AA9nUEmp6hCzAc0VBHo/vKna62OnwG4gTcJkTGhyn8aiuxGTZ18nRdC
su210vvFTQ1djBu2CfoNFA5y4KN2Y3GPtAxR2rNbqRdWoOZlzBwdNIDudK2L7yDI7VJfWI38gm2V
oAo4bprSqsS1IWnVjR8cuNQg/0mXJlLyZyxlgBHl1JHD3CB1LFZ6oh16JauWXsZbZ62+CUD8G9Fa
kGC+5V77lKv6fWWWt5XiIcsUCD+C66BGD00eLzBeGP9yQjZ9i2w5dAYIqQGXGFcGKWSipWSa9Tru
MMGQSh3eOCYWIMa1elPdobVyHWdcf0qyw+2YyeMBeNW5SzOj/AFOUSYjT9HG15LaFsRnCXNcm9tC
uWnrDjrZyDuiqnhQY4RRgPmTFXH6CqKKnBpCSB0VWuAkMHRN35ZTqFjc0+8kH3woyrpURl33CsZW
dAWKDZiyRjlIrazT+P9NSr+Xawc60WpJFoWqYVZyWe+SDvUaVzmh6XrjQzDeJ9SfFmO/B1Csj3mT
9kANq1s7w6E2nOpUGuIb8FFomVQw9hK5LHVE6NSBqFIjRuYkbAN06X06vCYhGbhJtknyAnxtTv4t
kq0qBr2tymw26gBhxcAVmjQ3XbQiovodulx0D6KdOJQnPxl5yBIxzIcclFSDT4gWMWzvHuPBjLnF
IHuXvHpyGGwcwACbsImZhBIZHd9wDjm9c3eEtY48nDpTngUx2CQfnkm4VGnxZ8B/VVgrMA5uI9GM
NrEWvxIzcIGD6molsBFV8b0TBbRMuOl1hc+UwsUtIJyOEk07ijqLLDZvuKCjWYSoPzg+0t/aysmJ
NOxGlCRcFBoXcTPyUaQCFJ9T23Cc9JRL1InYw2h69PdAjHBVDsMrN8LpqSc8ZmZ7U/oojMkJnWOd
GmNDnzkPKDuSIt7ERqaBeUTyUIi7uzyGoDeg2ipglcYh6eRL+YheVrIORGrzhZfegO97BRJKvhXo
L6IW/WjNh76ONWpXEDDUpH0R2PT9YsgM0PexbgKXgjSghD4NdoTOXelVUNFkMrVSBKQMpivxjX4/
iCiv58YrV99Ht6njNRVr0HxUZzz/uaFAHZi/goSqQeTGp17y1r0Lhl+sML1UASzbNX1xCEQAOKwB
qbTu2S9vJZ2sXAVO4OYbLkTwNUP1V1sjdKZ1SOm7PwYNpQ4SRaivOr1HVJp3oqm/IFwh7xAprT0U
2nJ0j2SVMgtCtle96D93dfrDDTJlVwBiioEZxkLbXatsLE4ib1uaOdG0fRYK8jfPVDZt7gRLD3sF
ChmQYYj6CnI0J2gILhWEly6/NkLntRu0X1VdYsmMjILk8l/p1tjCCOqjn3VbHH0tpC3KZ0NttVUw
OO+et4cXzXrwERQ2rPJJdkmXFXIocHuPRlbuo5zt4+UR7s06SVMiCpvsVtQ8jHFD/a2W7kSX38MO
or8UIaA8xL8UtMECpR/lR978tSqF6HnDnSixRVynFuZZYckvE7pgpEG1xxI8LDIb/BO1hhhlFn0p
gbEHyo08K1QumyIMHGgne4MRBRqaONeBxsXfVVPsAOEVC0KR7FXA9lHJqvvklGfaSZbpoXrayc1r
2uJWe09TFcWdAP1f9Pb2hHK8R8wWkfMKaFJtuh++DgyCksfCbSuWUQRb1c1J2coQ9+NRKsr0UvpR
ZnPTheVb40CSUetnVedC0AaUSq0jdN+RL97dmLyunIrPaizjGCK097pnrdHBewWf2Ow9F7iL1L8G
3ByIceKwC0a2uW7SnyLjtErnKGrGUXFwRUscec3fEBGjNy57AOBRKVK8jlatYZtoM2UJpsfQTPl7
7ioR7FsnBscYZJW0dhrhNfXlUUAloXNqIJxYE5pDjV1b28g6DxocVyvdZwgekxIgntFTKOxXhUAb
I0zvPHnnQNQU/OfS03+W5htqVgHXD8PTP1q9O3AbhquteI+l9eszeY1G1SkQqGInvBFs1rIun4oq
2ZYSOpBiEN5FfnOfD2A9g1ZGvyVOdrzusuHujmHSwcLeehSrGMuVwnvceDst7h6TQUByhipcUukf
7Exvo2TSnSF8QEFGwziQfsdouoNsuhMg68PR0UB7yvpal1vqMch3QWElJRastVCA8FTHZgyoLT1C
dceP7RJsIxIXsLXKJ4q+MW3dR0yEBkH54aZo7AAQhhebyXcphVy06h8EaaOIUTEmkTAwvTjfD0pz
xLOAsqTKEvQHlBq07lS7d2Tq6oq71QBqHFPcJCVJiaDS+0Aqq8FdoSHnwte+lamYIOaZVJuu1E0b
9v3TICW/DXRJTrE5+HbWjJYedQrMRqUqFBoRNvVDZtqaWFxpPcX4Qch+RYb+hJLSY9GCxEedAg3s
TRhYTwEOPjeAT+IFdCv9pERReJtn+as4QMaFw5ZdG/QDm5aIqnqBZEOFfHTDNPxpBW9O/6aqinjN
ffsQNLIEgY+bRl8pv7ysIHg6SbVMhugUGejLEJNRP7WoiNGZGpXbLGg45T0ozOY2iUdJjVCtj3qi
WttWlKjEVFCIPSFCZh1bGyrh6Q4sNRSdFLr8oHj9KMh1p0qGT7McRSahN/UrTu+roNsXoZivh1Ao
roNMvS1CMH6GCays9tKVjMLDEt1ZbTwOuL7D3/pQPFi9IWn9oVTbfS4I1Yuo1AZJSiGzQXt1lYid
gtmn4a6aGMujGsdHO/U0eol0JDYCrL5VWMTHKOJQ12gtmpAcASHistc3tiP39UeaNqdQtpDXdI2j
kRUIlCNfKsF8639YZlnjDOS3+1qP1FUkKuZeyjRcjRxoQW34VsgCWppBLVI456/L9MZof5JBvOaA
MrcS3sq0wJZa0qCUC9IJzA0tUIoiTd61RLYB72jWH0LF2rtIZ1NzVO4kgNtdRQZO6u2hAIAN71wi
90ObsuVG5UUpDOmFxzI0pLC0Wzpjpcy0+bGiIxAQbXW6fXdYPd36acNfoYvTWhulEvBT9WJYK5Ay
q4Z/qgmleoC+YEtLzcamorUAGcbILpuU81sDvqEuN+AMTgVIpkWnibC6LZgOmaqsqLftEDlA5fpG
dmTsIhPEnTTJPfmcl4u+E7aJGjzmsfAawf+gbQ933a8QdS/goK/R+tp2OmI6iUB/upeqXVrKcHVq
lJ4LSd1oSgL9sOdj+k6wllznBI8q2DGsCifesjIcXjA16B20cetoLWN6uYIdx82yRKkCb6X7ToF1
TwusNuByeyNsI0GcGD20VFHuSgWWL4J8KSoAWpy9+gOwJ3dQuf9kjy1OIqpDpaswVxqWka5wxb1i
B9L7JYxRHbHiO/psYcsmMjycuf1cWvZ9+LtvjCNwVsNWnPsabQXbNYpDjHDWQq57cxVn/s7AOwFX
B0RVDSPaJTmK5pzL8rruEMYXfRAVYnItO4IBlhe2pGeiEgjyMAs4pBAf9jZRHP0INQEzsqUXZtyu
sDdZyh08lx71FvAKwM4zG1O4D33kTUnaz77rke0cyPwiGSEY1fiB7Plr6ccmmB//J3YIYUoAxTrI
xv1FOUSWK5F+CS8OJr5Cj1JSqza/9YrylGAGdqTK5S2aLrcmtrs1wqM3RAKU4nCEx7sDQKPUvEmi
uA7lBOiV3DykHfoYXimuwb2gOxx1eL+Kww8DwaVUoSEtDRrqVrWCfkogLtpWhUAnEXO79urTqno0
0Xbf05s06l0ugP/9v796b0/+8b837+n1S/xeTv26x4f8j2E3f/Tvh9ov1cvf/mHsI1b9bf1e9Hfv
ZR1Vn8Mx/Phf/v/+j//1/vmUhz57/+dfb2mNDBtPc/00+eqjLSvYUc9bcT+8+O3Lf/7Bv5y3JVn+
dNEWDYVekmQaeHK372X1z78kSfsHfTnLUhUGUESVQf7tvC3r/1BMBRga/6foimxKf/0XXYvK++df
svgPDWiHTngzJVPRLPWv//vif5v3//cd/itBehgeSFX+86/RVvtfX2f3+59/CbKkGirPN0Y77reX
Oz9x+Y+k/xWLSsWKi6Nji37sxt/Ihd29xPdfZuHfg319uDnzcBzFvz688x3L8RFfOHbR2iMXqRZu
vYHV778hkX5+CHVmCObn6xDccDrk1/j9dK4E4UfVHM8/VxJnHjz++y8Tg34+7m0c8Ee6aALdmxgD
E3JtmgNrhDlab2Em//K3/9tW+DpLc0PpWLJ/HSoClqJmIe9Asp4OoI+4HtBsVKSNjyIeW1y5MFnS
OCvffG19/FBfXqrLfY2uCS9Fdb97aG7gF2ocN6fqV3lqfpWv5+du5pvoEwt3mXyb3Ir36UMZqOa1
kF+ff7A0Lpzvfj8+9F9/fwwwGYHMhNX6QV4iKUv/ijuPcieTBvjLYu+919vzQ41z/91IbNavI3Vm
0SZqwUgA+wZzV1/rP+WHgtT+Rft5fgTp7473/7P19HH6vnyMMBfY1tyjju5L95a8hR/qR3kr3Pna
spI25lt1lC6MNPcukz0uYIPa+j0DYaZbPhUPwp14ypEt2KSn868y98HHz/XlTTQ4VdhNM4AHKrkK
blvxQgCZnaPJ9nasMoXomkZHHpxeU00B8hOnyxpA0Aca2Y4daLbzw73wHuMy+u6jT/Y82vExp3IT
HgdgIWFjjxytZGyEDXfnJ2pcPd8MoI1f6MtESaqgNY7vRziKiNhijLWfyKGrr0dCufyzISZbPPZK
xTFUjyFcSkTWrxhMCDpxf/bwyc62ED4QRZRbjgbS1s6hBNmaQic9//C5OKhNdncpIi1a6vz05A1w
Ugec31xEP+Q349Z5JoE8P8rMgadNNjbKfoJVDCFx/a15wJD0w3m2/vAw0iY7ulKqJrKUgFZgr6No
iOFQ1EcXDqSZPaYpf186YuSHoYLZyTGy3sKBfPTh/HzMrHltsneVoBaENHKjY9C66MJaiP6JpkUH
oYOjNeD+dH6YmVRAm2xkqy61BL2b6AioX3ogaCP1ZhR0DxZ6ceHLzg0x2b1JDkxFII8nFQB/e5Ws
xRsLL/uX6sIXkGY+gTrZvU2W+h6yWhGYmUV8Xb5kNwKXloXyC4PXn+YWvz41vrAXZkK2OtnFlVCg
AvsZKD7UlXCtH7SP7Aida3P+a8xsgjHh/BqHaD3++/E1jx+2wROA7tvzj56bpMkmdmI1zDW0vo65
pL5lGUd1EVxYQzNLVZ1sXaQ4e/AZzH/BoawJD6U6GkoM5EzVhWmf+/Hjv/8Sn+UqxkTVlcJjXiJ9
xyUPGNX5aZk7ydTJ/vVa6how6MKjJ4SQg7TY3SJsn/8sy8RawUzA2jjGFlmvKmzpUDddNUlRo8Ei
x3vUUOChJbiOXPgtM7nt5wL/8po69S9ku+gygzEJr8XHIYYUt0Sz/JEI8GdL7HMevoyR46pSelFr
HJJOXclhgcTYgFyWgntH6Fb3ShEFF15nZjF/JotfRrIq1c8KuTcOcMo3dR5eDwAMoi7aDODiBy25
sLBnwos6CZQqkB+AquPaiFBfXHjP7iMAqXAEEF1YfeM6/iY7UCcxsuYTDx4qyUdzEDZlVOzy4AWl
0wtPn/v9k/BYR8DusoSno3iKE8oLehyO8FGix4+4J8vzQhSeu2MokyhZeshQ55REjllNBRNw/hLd
Abg/9ZvzjBgrAN3GvPDlZwKCMomShuNlNQIZ8TENPGkXR/4KU4bETvJ2OaCy82cTN5YAvgaFJGhx
A2wZRT0CTqyBBlH6vxFRJ0jt8xtyJuwok5ipVnXTNAkj1NUTrA4Uyw/nHzz7Mcal9mVvJHrraLXK
k/tbGpQxdgzvEMCAxuGS54/giiVmmufHmlm9yiR2apS2HCXJSazkalkbL4KOvOCF95iboEnwHIJc
yAPMwI5VS2c4/qBFef5Hz62gyaY2pN4r4jCOjwayIGJ3lAvEXdQ9tJw/e/5/bGlvaPQ84ssWARzt
fSFvcTmmNHwpZsy9wGRXexK3VEAm4bHqwGsXiIJnpbASoA9rifx0/iXmrt3yZEsr4KsKM/DDI0j/
UZQ68/o7WmH1neF6INBSAPuDa/XbEprhquZoWdVOBaKvMgWMOJt/Fw1nCyUzq0CabBPK1pGqFnFw
1NHkeWwqrzmMV53d+becWb/SZKvg8GVmiO8FxwFVbzAdlePjW6IA9yNguhdiyUxeJ08iViIUbUBX
KzwGuOUBu9LsDvUPqiSdnVN/zi4MM/Mu8iRkaaAKvHZMNipEL/KD4e8a9V+V29mPMPfoyUcYILmA
YhKCoztaD1q3rfI7re/Pf4KZk1yefAIvMgGjqUl6hM9EJ6ai56BWbbxxBesnmj7RKjOQFD0/1tx7
TMJVRQMq67Q4PYpl77wmpicSA1Ad1FoE4s4PMXehlSdhC7H7qukjFixMtaJAMBJ1QrSGFhXQPGEP
RhgA9vmh5tbVJI5pStD47sBINHTQZi9+d9jy4qeGSp2/bN7PDzI3ZZNgluWil8X4bB11DwCLsomN
ztbqC7WXuTeYBDLc1kIz18fNbS4TZxHQ70BvAfU4B8W7hXfhFWZGkcZ//+U8bA2tEiT8DI/xk6at
gIRpPYg+7JGXFBiM5MLXmJkoabLLR48gFcda8mvnOqpvKmXfqJdKoHO5+2RrO7IKbsqtAhqmUP3K
28h/MroroW9WIVI4KOflCjiG9MLBO/cmk0/uxY47NGCcDqqMVK4CvamlEdl//NGC+tw3X75G1isA
IQ1lOMhted3kEl9afjIQgD//+JmMV5x8bNMotKzI5e7gSvswQSafFhrdt6sURt1gnx9jZoLEyacu
ytZ1KfF2B698qMp733gb3Atrde7nT760rta4VQs8GroIdgONvDKB8t+Z6rIVL8zQzIkqToI5sENz
kFNmqAl/4XIadpfi0dyDx+n68mXFuEM+OOHBHby0Kryv+ofz8z3+sm/uSOI44JcH11ojxc44KXpk
i8q6x4IaF4vuwnzMPX0SsAUA2oEI//OAiEsYbuSO+sIGuP353z63VuS///Yk7jvXcpgUR7l1ypML
QSB4+7NHT/Yplm1KU3UgiXpYeGLYX4UlGl5xcyFNnvvlk+AcJ06q1mnD4+uDQI4ZCj+t7vlPfrpk
TXYpdquhMIR1d5BCGIDQo6qt2z792bMnu7OEP5d2Cr/bBECYh8Kix7MEbvz5p3+frkjWZIMaDs6o
ndaxe+AMLhBQ+1UZ8UbKrBOWSWslTH+cH2cmj5CsyTZVoDAO8iCy6Hs0WJCRiSBQ6Sd87K90Iz00
inINqYGKMyweWUX56Py4c+832cSmgaKuKnv9QSxw91P2DnBbHKmgRT0KoXxhkJnCmEQb+2872i80
vUtrRvFApW5GuVNkPPTGHgrSC+ysDfgQpnDQM+S/nd5zDwk6vgAtsdODnwUfuw67C8v8s0bxn9FF
sib73zBiE7WBuj8MRSrshrDQqE/7Xfea56Z6bBO3/1VQWYBvSakOumrwMxFBn9FA920VTh2eXTJA
+cqTYEbKiG2Ci916EWiKrhlQxJKL7mebq+0aOjAcYy9EnAK8G9idVLT1qs538H/dfUQ2ekX8xBc7
tYajmyfmT1XOsehzhSz+gZOma/uDZSAmSrkS8Zi4uuv7WF4bjhrfGXmQfpxfAd8fQdI0XdIbuYMG
7GJEIz/4wWvZvCgmGhHhygE3aiR350eZKaxL03ypSiy0LiNBOlj3kEAwUqfdugSAiCnXs2hjD3ET
nv6ssStJk00bOl0ShDJjKXmzDPyNiUCDVF7FnbFsyivJ1GDYSReOk+/DpmRNAr6CYrIaRdlwMFJt
M4gvIy7IHC6E/JlbOUIuf984wtCHot4O8MSlbqm2Kl5QjzHeT7WFOxgKEX2+RhJeYhajGOJhdyGm
ztSUJGtyGPSdXGUCOnwI6cKO9Fea+gxOemlJYI7DWxihjfDbDHFk6S8koZ8X/G+2pTk5IjLRQsAJ
hsaBXizqiw/mLVHIOVi3zRIH8b2wSVYYFT44l3LscQa/G29ybAimJseAv8SDe90/BTfpk2JnW7Tm
h5fwlG3OL/oxdn83xmQdOhwVVt03/QFpvmipqa2BUJSWreF2Oqs8lm/PDyPPvcvk7MjruEe+NBcP
xr17F8Dye2g/1KfuFjmjayQ8cg97bcQx98kRTxR89OzkeOmuMhM9zMn5MWTQxMGWigdcA++itbvT
t+XNpWRq7lA0J+eG5ugICneBeOilbN+25W04oMGv5SvkVJYOxHLLr28doXvHuez+/GTOvdDkeLB0
E0dqATEJEa/OK796xXFS22S53Ni6pw1XbpuBFCrR6To/3kz8MCfxw02asEiLCvEKSMiCI5+UEDGB
Tr2wBOcePwkgplgndQBP5TAArEiaa2RIl45yqR372bb4boVP4oQkYZkmRTxeWVR2eHVq1sKhX6Iq
ex0emx3WW4iVwLWx4eWsxBWXs4W47pbX8Ko31m2+vgccuutX97jUX++jFRHsSlj/0bwak3iSCAYc
WTVg74lQ9+rm1Qzc6xJ16T97/CR86HhtOAlitlix6PgpxB+Vgy0nKhh/9vhJ5MCIRNWqnnlt60Pr
9YtIuFaR2zv/8JklbkzCRdmZrRd47nBIPSyCSC6K/D7WUbDFp0GUT4n68/w4M2tvBEN+vceViFhw
gAnctALY1bAe3HZltbvzD58LesYkNlimH1U1WlUHc4O0LRSYY3QlbcOrGqnnG2lbrYYX84249Kj/
qI7tvXwot+dHnonqUzhl16dJM2gBEaJ8G6TKTuGt1d1ziqzE+QHmwp4xiQk9K9crZV6tBMNcy6Jt
qFuzMNGi/HDzhybfhc5j0D2cH23cEN9sYWMSIVIw/J1pEYCaQcCyy8Rx76UNrnRr52uI21e/NU9b
nR9qbuYm0cIvcHs1sNU7DEbirhDkrrjZB/oOI6VuL4VJb58f57Oe/807TdGWbcmyG9AjOjgFFrNX
o2t7Vr8ILPUWL1vIyzvMAAoLbyV1Lx98xMo91V2eH1we3+a7wSehoXG1yDMtMkJ942zqp2RXHLCv
WWZb5956TLbN3lzjaLjyjuib7YILo85lbFNAJgEpTRCS5RzpInWNQXO5EYKe3mwQCwuztvSrT9Ui
q8xchCki5weaZu4GYeX27sJ7jyfkN+89bd2otWUGSU3W7V9XO3Wv2dFDdjD38RId22X8gJnUBkbR
nkR/5z5goXdl2calDz4z59PGjuwWOryoMeNf44W4ejc2CPtthJ12YQBlJpZN4RROYbSyFTIAvTH3
2n9S1vldZpf7ZIPDkl3shnX8Et1IV/qiehKO+k268R9RWniy9pgEX2Nya7dr92hs8l16f6m9MbNz
p/ALNG6suBj4TZLZLg3jFKP7H7so893I5atePOtYlZ//tnNvPwlIaMw4RlZpGJTTx0L0eGHE74Wh
XTiP5Jm48LmmvxT8HAO9VZwg0GR6MpCUvK6vnaf8GJwgE2Jy8FBsy8Owx7Rg4X+UW8TV9/D8Ntj5
Pnob8cJ5PjeXk9DUdW0BCpWfkILgsbWizCBcy+j1Al3DxG2TYPoYB9wjsy54Oj+p6rf7RZz2CbFj
FzvVVFhSrfkDUvYK2+ALN4LPy/s3e1EfZ/rLjPoon6F0QAyql+4We7erdoUe4NpdxUudy7b3Ii1B
ji6LZbu4sEPmrqr6uHa+DFnWQlyVNUMiLLH1lljCL7jeb2Rb2bvrS1nd3DVxCqiGcl/TDecI6fft
tbWG4rUaw0vBeS+tPoTf/trbJ5di6kxU0cdI9+WVclcEOhmYJM9rEZWFl3rdrGJb/oEU6IUsZu6o
1yc7C3FgTCjQnzyU8s82eGj0XwE2dwJaKRIW8vFtlN03rXphoynjU79bFpOzPjESS1BMrT8U6842
V8jALBpbW2AasRjsym7scqEvkZW3q0W8dHfRQt/p9ibcIYG0ROBt6SygQ124mcjfr39Jn2w52dKH
AekvioKHclUd2rvymG+Qq0uusKrYWkf9Ob8JtskqW9YLeUMzz1YWLvfY87tvbi6mOG0LLy20zvm4
aAv9Elfmz7dy19o7aaE/reO9cRWsceVcdCtzmyxuRDaLbL9Jy2pj2PUrcvVL4/f5HzKm9N98E22S
LgSNIBgdROJDXL8MMOMCaHTaqaaRHGHrcX6MmQCrTa4TYZAbSMcp/UEnDeje0wR1+WPmvP/Z0yfB
BrVbQdU0SkEIcixc/aGvULMubwREN88PMJfcTAHdqQSb3UH99RAHAzpF0QmFFzsqUJ3i8rzSmvjK
FIHcIIv8NPTVmy5of3YPm6K9NX3w4m7cMFFGHx8XE7yeUxl5ZvMSIn7maJ1ivnML9STTkpg8/xB7
t7KAtJHsXJi4mVNtCvxORKuMsJCnGyU2Dl7snK5NbSqHskApFZeQprtGNkRfOhoVRATFkwt7+/v1
Jk6xKbGD67CmkS/kdRcv+rTeoS29rrJ2jYS+f+Hlvt04iFRPorPmOBCP4Zsf9D2Nn+Vw2x3TC1e8
T9TTf2xKni3/PfJbPlCnMCqlA+Zxv9KNvh/WmCX1S+ve3To2Jk+b/lgfmwVGujgY3Am3Axa2CwD2
V/o63dZLlDQuwRnkcczvfsskaDuB0ahSNv6WfuHduPf9MjqFe91GCfCl+SE/008zbYSZj9IysjB+
XIS2CznXuDDNnxX678afxGlYwaHpoXZ/iK+tZ7SHYa03B0Z8cux8GV3lB2etrdS1gyFRurxU+pv5
uNNysC9lEUUbXjpElUXC4LI5DhmlTPMuCy6kfHMZizaZ2AKFoDBM6Xw4R+E+2b0G9k3/1iylZbJy
L2VF376HImmTycNLJOyGcYx2qW4q22KhejZJ2AJs5rJcYx6/9h7PR8m5E23KXRA8qTRCTIsPGlU1
HNA2T9La3darkWKO2NPSW8erYfEuUXrjYr9C4WmDX6P92K2yDQ7qO29xf/6XfL9kFOSQ/759stwP
sFsebyan4dCu9A1+Uad8KdloX+5K2122O+M2v8mOwSXexvjk/1ikjDjO/5dUjQ5GVhXjiLhP3fUf
CKFss5Vn3+gLaZnbtR3baLUsXLu4NOC4SL4bcHLo+bnjNQ30voOFpOpDd29smx/Cu45j2DEUKGee
n8m5YsKUD2EUQuciwykdgp2KwtKBYsamWzc7xS6PvrqI1lgFWktu1bv+RlpF3TJ+vTDy3IyOaduX
GTUhsukxvrUoFIQrnK/W8irdROtsndi4Adu6rS+8u36H4auNMfrSO1ZcxrSbfvMLDN+FJT1zfk0J
FbIu1wRhfsOgvPv1qdMPAoIRtXMygk3Tb1OULs+/7cwpPAX+p1ahq93YMcz8R72m/d1eYeZ6KYLO
rZVJoHFD3cBI1WGtWC9i+W4iQddqpJzDjaMdY+tVQmm6KcWlhqXT+feZu1eok7hTYafeymMxRjk5
j5ldv0jb/id2AMn1JUrGZzHtmx0wJQHIvZSnQ0FoG9bWWtmGewwhD+RHC2+NttXiweSQUJf6nuOZ
0GNtPHeBhradrfW9x/IxOaecBS6D23CLwO1iDIvJorWlJbbRi2TxopD5V5toyal7QnXpGu/KRXhA
aBR5zI25snbRpt7WV96KdvXqEr3v+9NWkaZ8gyEKccgcl1xB7GwO9areDISScIOx7sqxrWNx7d+o
z8USJuxG3+Bkt77wyb5PmqQpBwHOEEWGsZzjPqUv7d2waz+6g7HV78W39AGyyHp4qu+j9/Ojzezu
KR3BwTdL9FQGo4K+sPI71LxQ9l476WuseBjq9JcW4txA4477EkZ8IVeqDG36Q46mloJg5tGRbo3i
PpDwF0U6yt0UoKJFzLSi6Lp370wu9ehDVgg5bnMcYM+/7tx+mDIXZFFMxXQM16iCCYWN8OVd9qTE
trQKjv6Fw37uA04S0izy0Q0ZNwTmf1sp83/5wJnLFLH5xno+/x4z6cTn0f9lNiWr61x1fI02vs+6
J1247/FTKJ0rr79UkZiJucokWCmxk2gNSieUjrR1dMo30pqi+ap+dFc/uAZvug3G32tpX15dWouf
i+67SDINVshwmvpYva3WBQKhm2FtctsWF/mq2MWr+C6yy6W7Llf6UtsqayCkK/Sax7O9eMEUdY1w
6Uk7dle0FrtFaosXPucnXOSbnzWlRLSy+O/Tp1pTiOTMKzeErQd/iZ4aYYoqqC2sf3urP/q003Jg
YMnmYBVMAhq3Y5luUa0uZRFzq396H/NqhJWlbHy2dZ0a1yjfOvgNxc0u7HE2VYG03oXVpRvtzAL6
rPJ+WaONkEVDMqYs+l47DFe0R1fBdjgal5AiM2f1lEGAobbElZnnmxvFHmx3a6yxiVoqe6BEp9BO
9t7qYtl/7l0mSZCKuX0V/CsJElfJGpDDE65SezTODtnO30IcWWGrCF1mVT6hfr/oPtIDkknr+NCt
qs0WOtZOto2NvKaFu8IPdeeujQsbde6nTaKN3Iq1LkPlPpi3kv2AGubJYYxLvYW5mvzn+fjlK2JP
hNb7eEAAZ+L++3A3cDp3iztUR6kVSusThjgntFEXMrl1uXrCQXp5ifM3Bxb77Pl+GVxUkPnCcYNq
PA27+Drcp8uddruS7Wh1f2n+lDG6fLe9J1FHN12cYMarGVqxFEKDjbwRbzsbc7lqUWyRl1oaK516
INKrC3xFWGLvPx9dO1yjsHE12nFuz2/8mWNjCmG3Oi3SfctkpvX7qLyuwEE4v/EFvxBXZrbLFL0+
DEGCkjCPHwIc65GWbYXHVrrETZt7+uTepaFKW7kGdhqCdmcWv3zxJkc35/zEfF+FQSJ7nLEvy8BF
ehDJfR6uvfl38rW0U9YyH2qHSbezSh4UhM0ftKN5UhfuI/VAksmM69A1JRl23xEp5Y2wDy5UAuc6
D+I4A19+DDJywyDUzGP7gR7JkduY8hzcBBi6bjrMEz6UfXZXXHu3+t35t5+7RE9h8EbjRj4aw3y4
N+F5eMDItaJn8ztYZy+oV6qnLLYx8+13yn27U1/zH+eH/SQufbMtxElcAYwbDb7JpJ+a+/SuGptw
5WN0au14N3xYe/c+2aDvKV+lK3xWdRqg+Sl7vFR4m6v0ivLfZ7kSApybPj+5hH/yQj66d9k6PKr3
4jP0denp/EvOrdpJjqM1KX2dSpUOhvEqobQWGm/Q9i4s27mHT+IKys4u/n48HFjKKnzwL3yYz1T1
Pz+MOAXRR32pCv+Hsy9pjpRnuv1FihCjYMtYs8uz3RvCbXcDEvMMv/4eOu7CH68pIp5tLVBpyFQq
8+Q5bMR32wMYl3EWZLoD67W4RGjbOZoP3bH1paMMDiNyjq/EAc/jZ32MfhX3uITQzA7CVM2jb80h
PVd3gxscQad5ezn/vSp/+mtz8P/NNpJMD8GEgr+GA3OKQLQ/QRoTMM74JTzK1/QXVAtQ9Lf7O/oa
vLJDg/av4iXeaw89dBzAVg/Z6g46JCg+xefhr/KS1GD0B+G+5vRgzcNhi+63gFsrbp8uEf1aBypI
rijSCXSqb4nXIW0pQ0LOFxCl0XZTsSN4gSKzsiMEctcPGUL4wgrfwx7EZu54BBNi6ZQNyv4julOY
zZz4TrneXseViJMumwAmk0RqWaMKPbrxTrchR2RTG9psPgj8nD/ggL2boZxbF88KhIqaC5dGxrg2
hgLDMSt2Y7xvJy/ywETq6c61sKDs6kJ0zdEPIOx0s/NWTnQlp0WX3QBlb5bNkGNY3ZcPzT52kTa2
5srjhKpj9PHxQXeTO7lzwFRsxPI/2yRd1goqOS+1PsEBbdL3DJRDcRl5yWa48vMNTpfVAmhslUXQ
I0NeFrbk6baxxwUOtfYH85IdzXvZ6c6dnzpQStk4J7Mv/sneFv6rgFqi1PbIjkvgm7WKwiG/wVdb
PTYHufXTTxqAG9zdbE35OdKkSzD40OfQVB4xWuV1zuiKHYdHbnbdb+Kq+0/+MGeOE18+kieI6G7M
cGXDlvn/BLQi4DPHkvby+BSG8kvRKn9KBiBRVz6WUXbRoPUoGdEFXORumEwPac3dsGrOXIwPnKkb
HasrO2ssHJtOmjZv4wY5mUlxoxCdSxpkOgzN0tHf+x+nugih1LSPQNXTSifokbr1ZThKR/4YIkcm
HXSv8Tm4kI9bhbk1kzcWIVWsgmQX4sfI6nr5YdhVd+mhPHAH0ONLd+yOjZs7/Z2x4250ANERlAO3
ugWllTP7P0jxhug8yLGjaAC5yz/KQ/8c3jM3+TDeppful9i4JtcOzuLFNkVh1itGhmeR3LuZhHg9
RwAP0YLbuzVvyg+WZyyio6GTiVySAvEu8F2AFRL+aJgvpnzo+Barzgp6kS4h4R0Z9FSKMEZ1VdAo
BWgrnp7hL/YA6t6D/Kl8GBDLVTehg2srtnAmepsk2lDm8F7hvQZOY62JIUC+Zcnzuv+0YItoSJ/k
jujRbMjkYiB123VbaJaVAJkuId5SBc5pTcM69Ta5E8gWTQ46sbwEVaYRZN6x887s0B7crfzebPQ/
TIUtnEHR8zouCRbKtJQTucR7wyLX4OH2wVr7+MILmC2Ir6BaiIQ9inem9QQq+dNWC/BK/ocuEd+q
QVotofh4g4TJeAH3vcV3gyvjdr/971dHmA/XtwhQDYNwHOe/X7p4L1ihzz15DyyPb2ysz0pini7x
3gB41GU677bqA2l/SvZg+HYMZ7JNxCk6kEt4iqEgb9Fj8ZzshENftwKW1cktjH5E6C0kic6TC+7F
bnaUMfJNw7nfcFprmy//39UDKRTAOdBMPzUSdJniPoG+8oiHV86U2gv0rL7rtVR7ozq44Dc2bLbu
Hw7zMpOsEogJjXmHIOxePCivqNlYxZk6iFasr9tDrPiVZSJ5bDLW0RojzGaJ+sXGP195oNJ/gf23
oyaz0jSKDt+VvBdosJ/0c/NU+vwhPmu/gXTZ56dol+9TD/dX5Yc2v0ibWbEVyABdpoTrpIQsV4R4
QBQGt+kkX3gTPiua4jeD6vUBjl+gQJETickaBZWpOgW4im6v5+oxXDhqFrMe0iYAvGiKa+ZPuQ8M
D2Q5i+PAD9Ex2kh0rGwbWzhsyLZMeUEwitIXblGah7yAzhkYO27PYs2Ol9j8UsiDCGQYU7JH4rS/
b/bpQXkddq0jTpXb7Ird6FS2dkg+MjwAqM+etjJ+a8+rJTVyWYHiqJztOH+ZTuKX4jQxKujsPPnB
IwRPUFHEE/TS+PH7FiXmSj6D6gu3LmhhRNO8Z91QOv0YOiP4ngnkByTpXi5PuXiIzNc85bYyPd9e
4BVfsoT+CmJCpGNAhNdCICaKQO2uEFfwBwmaPR0QhSZkQ26PtHJSlojfAPz0fTqPRExsJIGkgv5L
Qk3v9tdXAocl0ldOGy7aAF9n5HfXvXCmbHx49Rgs3DlUehJh5D2OAaS03O6N3ckH8dAAHy320z1w
TY/NpYYq80fu3Z7KChybLlG+QwiZsrDFiINHX9qX9hIelAvylo7m5id+II7yCfU3P3ugzhaX7EoO
neoLb5FrU1lCbGdev7P0Wzv36K6DStk+guiNVXuGZ57Qcb2BpVo7dAunAcEsVJIoBhvdEjSWluZq
QKv82cqFrpyFJVY356w2oOeHlJoZeHFFZ3mzjRfeyiFewm/BoizavA7xaSjRJSaUyMWrMtzf3viV
l/MSdxvo4UChnkpPXWubyNkhQjnk+ya28+vWyq/9/8WDzgzK3gD5Mzq1AwibjS8jlMdjaJvdnsDK
c2cJvIUkShdrFVYHfTXPUOY+Q+7Wv/3ptetsia1lpogJmeZvn9hDcOpe81Pu0d/h363e5JWUPV1i
a6WQjlFRYvmnu+Eu+Oj2Pbi4r/pz/xCim9iS/EFYoJAEiZb++/ak1tZrEchRSPZAbg5zQp2i/5s8
docgsbf0CtY+vrBoNazoEAl8XL9vL9EL8nTk/fbfXjHfJUqRQT60pRCKOzX7Oep8lvxk1/7epKpb
Md8lMDHQpLxIUpOe5OwxUD6TfItCeeXwL3GG3JCSiBT435Bx+50co82n5bykP0TH6rwF32JMHfx3
YESMpRN9iZ6UXYPoZHBrsJWfhbXZsreSXFIXpjvWUxlVIDsCwg4pfAD+wRISfNErq63pMIEI5BOt
IPVrf+gh6r5x+a3s9BJPmNd6y2qw7p1UHZKHacAd0ZXnqe4flaJ+qILG1jvwY9w+VmsGqM4H4vsy
1ibUP+ds0wxEBSnXgXlgjzjGyGc3Nnmnx+a+8Tcpj1fsY4kWTCpT4lqGWyLaq275zI7sbdiLg1xY
eonqILjmomN5l/Q7A2mIrd6EFRe/RA5GhTypIM1BEGQQW28br6uE2/VPAVTbq0aDRieD3uTT7QVd
OzELD5Bmaqm2I2oXanFpY6+r3wuqWHU3OLe/v1L1hzLQ/90wlK6MHr3nCB4BtgG7+kH2BZK8wVNx
bE+ordqjG3nNIbrou37X7ogTO6ajAgW3pZix4iqWoMIsDc0UVETwcU1ld51sb5Lr/3t3/mDTS2Rf
nnaV2Qt8Wj4UQEJr6PKBJulTdmVHgJwO2j2wiXc1kDe5BVwaup10L3YiwHGAXnkxjrUL8s79Vs1g
bZ4LB8OIUptFMuIVBNlQA6dRaBsBzUpfFV1C+xoC0qqcDYAMn9AN7IGpIn9gngnwYnXsvcEqnhDs
IGuiX4e/4fvwEd/V3K5e6uvtM7Rihcrsq7/ZfFG2ARS1e+kU9A6KEqNpN+1DCLm/cCMmWVu6+fdv
A7S0bLQmxdKJ5rlRc6sePv/bP1+8C0aik8okWDij+gSC3SqrJ0Pd9dPeTHa3R1izr3+/f/vvkBdu
JrnS4BAd9Xnay89UWKkfXJXXmeQGJSL0LI/Alqk7jo068Dl/4f/KEJ9sJbBXrswleqoPkGzic6lW
iVMr109N8kqyrft45Xb5dyS/TQ/KhVMOwcL5zWG4I8s/QGXl9InsZ4bh6HF1nEzpvwHw6ZJ4tQsl
g9ABj/kCXQZgf7umO/mK9mT92DxvtpvOcdsPPmOJgmozQ4uaOVmhZ+a9FuugEah2zBz+0Epckgjy
KyJMS2g/V3fSOPpQ/4S4tPnfLGmJggLTGx8opB9PoFivHqkGWXFL/d2yDTtaOwkLXx+DpEwmBhiQ
CP+ldBC+QkGm3ehbWAvu/72Ev52ESeeylqn4eM/3WuCkz91BOUguQvEBSfPb1rRyG/6rC3wbg2SM
hejdoqd0DN1GE18lUz0wx+0HU93CIK0s0r8cwrcxeCbRlKoCgaBAC036zqrIov1WRm/2LD8cr39x
07evB1VdahNHRQEQNLd+aM/p+U9joTfbMXbdOdoylbVhFi65HRJOGMjnUfTrPIh4WsVe2qV77gUe
8hzmNbFvb8haRWbJkiAbVROpeYTMCvjIbNw86kt2NE4xWojnLJtpx/7kRi4Ujc13tvF2WbkO/tUb
v60hK1kf1zJSD40Somf/YrCH27NZ2/rZJ3z7cAvOrgBEjxTqFplbm18ECYJI2zCQtX+9iOR6uSCQ
g6yQyx1eCXnLosfbf3qtzPrPIL/963GkeK9nKNb3h+HOOIhzAJY2iNgkOFb01byOG6uzEvcuUYtJ
PZlaMXclUrt61A9/ukN26Hzu357GytovQYtVpJOY9rjjw07301RzDaM9Rf1WDWFtlegi/MrKjjTQ
8p0fjrpfnNB/clQunQ0E+dxXgjv39jT+3ao/GPgSwQjeXVCKzviBbC+7tS8OxA1dcOy/qw4ANj7l
VnWU98wPHxOfP7Mr2UemNeJRZO5v/4MVH7lELaZJYsaTjIlCS/nY8NGuB2Q9W/ORpfrGEGtFkSVQ
sVfBbYHq3AzIVg/wkpikap0gPQdsvrY1yIrBLGGJ1QQFaTZgJcmutoJ/A6V2dwD0GtwEoyPu/mte
aglBBOwEOIV5Oi0aFmu7tOeeJhBU2lv31kqETBe2302qFo3NBNOJY1cyLgNNLRkiBL3ptkB23t74
Nftc3O4TmSBTJmOQpnbn96I1oWAdX6v79PX2AD+aKK7ZeeBvjkaDfDOkqjFAnhwSJBy78k9UPt/+
9s/2iY/PAea3j0dm2pSjhI+XxbFJ73IJ+DTyydXnABAjPbzI0GGXn9Jxx9ClV4u328P+XJvCsAu3
YOZhTeHZsDOVJd1JrYUCkYqHU7qr9kDHHVGZclsEY7vsBeDbQ/NS+eJpC2G8tqCLdFCuDNHYhwj3
kuLcTF9mPkIk+un2zNa+Pf/+bT3LSlYho46JdfJfTf/bMiDehy3TnC/E/3FyWLXZZL99fAziMC16
fHx67BxoNl9kN773JV/TLACi3f80gyUSK4uNtGNz5bVgOxVq0gm5Qhtow1h+fLfIprHY9wSCgX0U
z14SrQ7lBSZvG0jXb4RFP5oivr7YWGLqcpMa+HrntR8qUI4zSJ2etlhGf4668P3F5rZTNOWgSca/
7x1D8+KdhM5YK6EWJPgGZDGg780dHTR/vriSeU/G3e09+Tm/h5EXO58LHuGFhJGTfYemz9rvTvwp
Pqau4Wi+4UmJZXyOJ7YR7/9cuMNwc3z77aDVU/j/gyZDWJFs9S+ZZzzqDjppoSTiTAfogj+hKxit
IlsP9p+raBhyPvPfhhwYocE4kx80b+lLCVAeyKI/dUdxgn3j0qPwtgiofkbmYaTFrSBnDY1zGWs5
fIKmI6kcCcXoyJbd0FfvEo/Y/AVd1piZeRZPAh1PuJbcrUvvx9sVgy9ui2xK6JDNkDPoQlpNP1ll
sZVTXPn0EqXFa7WuuD5/Ov/SQxmqXVtZ+p8zXbK5BGQJyA4OXMXzKTvJH8g14ey/Np+Kl1KrOHXX
8hw/Y+FcSKFd85Nc7aAfnBy0d/k0bpQ9f7zJ8QcWfoOUahG3BpxSp+tWOj61TLVJ8hij8QRy9BtG
Nh+AH9zrErwVRnjNypDwBswNumded5zua0+xC78+bDX7/xglYh4LDzICUxPlOoYw7yJQq9UnZcNk
VxzrErRFNL3seJOrp2jK7C4PL0VS2BwgQzkLz5qmnIzpYWOZZifw0zItnIOcTTXlwwRyGxXVvdL0
s2HyiALtS4jNgkMz1wYLyo+7kf3JcLWO1bRTw8G/PfraAi7cBKQH5FBioEHOFcUDn49toONiiBor
aaQNXI70c5yNXVp4iL7XGLKHNR6kSRXskkAHjSUqAn4edpljan0BsGsU6Qe5w5uvzeNPZoRsV+ZB
vUuaMHOqllX2NCAdlyijuOjRdIoMTXdLpaRWK3WllUlR54StkbldLKHLj3SRVxdCt4paZHbIItNB
rhpNE1pkHpIhKu1GxGC7SQjzVV1rfd7nbFcJBXHtNBZeLCTlHjT+wavoAnkfwVx/8SiYbCAwgudh
LEurz+BRp/uJmNybKhOcmPEQ2mnJEydsElCAy9TYUxqoO5JDZbTpM80HW8NopX3BUVRvNZuOcugX
vK/sIGrSfR8MoWfkXXVOc9TEZbken5OhF0ddZcWjmXaKFQ9V/hYVU+Pjbw7grWnrPy3SCG7A1dSv
EA4A5B0BLAM0sbIjRlZDtGCQXUpYAQ6tvHfVAjct1XNiB1OVuj2vIk+u0MWORQGpsTBTj2ZNuIuL
LoUmgAmaujDuj0OSdEeSaYbFNPCbD42g9hS0upsboWGZBf5bMubQnidKf4YCWuSVouV3NJKTndpU
8l5XSe42QzHseNEOTypK3LZZ8tiWJsT4DXgfDk3aA37GOds4eLMT+MmwFndD0yaD0OY6vcwKO6z+
jD2I4PkWQcCK5SzhYHzMcLTmEm7bfPJQt9RsJ0y/I5+3DfPnRCQ45WbP9O0C7wpFmsph/v4DJLKx
7v6AZ352xpGXN/JrKwv0PxgvlYOJbAZJtOYl4e9N9Wny/+Y/l2CuVs1Z20Kt9qSe0RDk0B5JA9kR
/w0YjNVZOH6ocYG0VcINGn6AVIa4nT1oVmg/S1vl0ZULYIniYpxV4ShjAF7eDapNhyfwRFoRyewq
uOj8/vYur0TY+sL3S0HbBdWAKK2QoVhQ21p5V6mFLYr3RJEshR2zptt4KqweqIWrDw1a1Bkc8WmI
W0si7+O4n+qrXF0KLbYpqb0hNBwm/5c8ITZo4fODPo2rOhnAotQL1wxOirRJEbNmeQu7jqkSl4MA
STI5Bgf5b/aEsuCB2aOXXKqddJ8/ZcJ65M+3d2glClwiuKaU6EYTYh56geQ2DlmDXoDbn14xvyWC
q6+IaZiink6JDkKtVnWy8D5N3m5/fC0TsYRwkZiVotFAE0mRJ5Qc8iDtMjDVdC/lPkINnGyUAtYm
MW/SNzcVZkkiKRWGMZqHtL8b89BO0Ie+MYkV+1jCuEZdMfOknidxrx/4u+Ej23iW9pIjDt0xuUvP
eEwQ0IKlX+pxKzZe2/H5928z6qRaGxMUG09qI1GnT5niVBxdVLentLZeC4s3FJNmyYjzFIfG05ji
XjeoE6fqxnas/fmFkRtMNBNTeqi6KEp30aDk4Q1BH+z+059foouCHllZJsz8LCals/paPmpK80Vo
+3r7+2sPI23hNQRkGYraLKHpk1fqlzJUsVvgeDlNN8suVmbnxWrd+JATMyy8oeQDixTpEICJZx91
AMmVVK8sFTVwW6pTyTImAZo6pRdenNZoCs0n2ULbaOPGmp64UWVkD2o/UEi1Guis3Ti0K+5piUkz
QUMT5SRRTqnS93YYzViQJqzOiEbILu/UrWbKlTfcEpymptADokGpINVYkF+6MfZ2MvDQC7OqeawT
kvpFam7dHivHdglYa42xk6a4UU56Waa7FAxMFhUqs6BXWf63p8gSVdZKMuc0I9lZb/V2p4PDzedx
T2w5HlW3MOiWkNaKT1kiyapG0SedMe2kcgiLM5WVe7xQ0jfaQGyzi3Ijs8pa0h4GEQI01CT86/bh
Xht34VeyLOtH1jJgx8JCf2SVqO/GWOUQ+Ix0cd/VZvgcl2Z9MsxxRK2zaTbLqLP1/BAIL/FlpRrR
MVFk6Uhpjw58qsjVeYTKV2jFWh5dpR66YtAON5Gi1iqwl1iRopZ/jAlAfLuUcAHat1fg5wZq2Vxi
ziiZwJACOcBjg+GtpsgfCx1iBnmtfJlVt29nzCn2JK+zQ16Bza5NQWAmwq84TbwUD8E2N1PEXwgm
s+mlL+mnEtF0x816C4I0e+GfVmrhf/oIbiKMSuWIkh0JnHYyaefWVcgaC8Sq+k6XVc7cWouogR90
aF0mQmnQFEGr5qQrKn1GXby/7yFPsI9ybKelMlXZt0Q0H6kwAwOStyFg1Dojzbsaj6OwZqZbLEGn
czdrjXqLQXfFCy0BcUNlJLKYivHUTqneWoPgoytrQ/EYRDG5a5VqK5n1j+bthzVbIt+6QgAXC6k5
gJWj052THoJZRMD67bzUO9FY1AejOrVeiQ282BerrENvPbZg0Yv92A79v6H9iZDhjFLSFkRtLfRZ
AuZEmE0pM3uwLlvU/j29DmDlm3nj73sLZAjO7cP87076ad4Le44MIteEhcopnwqCJr5UP6pxLSBK
Y4qHfCJQyhpwhESp2KgIwXEiCE5NJ2/L05RrTmhqvwjlipNEI/TqGgNEAnzmOdYFc3hePkvKXL5v
8FKXKu0AFT9wGtAcHVR6Ddw3lx+DrLvXWNdA9C4GnZGIjqITb2bKIeOuOEo4+kMbukXQ/k0TFluV
OZbwbJ1wtLiPrTCt0HvepDuij5qldCG3p8I8K6DxIeXEz8Wk/42CktllJm8hdyTtX4b9p1Wbb7Nv
0VVtqKHRNDIYvaH7YU9o7tmbGu+oxabS/J1plZ5ZITIGji46juJfFBqVrXCZP0wRxDGzdoCy+zSm
10KYhlWi9qEiFcO17tA18jD5Y5wFALCyVk/dNgLnFjIUEXLumTl0dsxbs7EURaDlUpJrzDLIzK5w
W73vP0laQsB2DBovrUOwFTNcdGMUQY6CZMO1Lbk8OEJGXsViZJBl5GdwgTwEyUh2Jj71DuW+WWgz
Mt86MVE/nzTZZ9BsDS3EA9UfLQlLqAjJ9DOsTKCyCxwARAeglXYyBV7RI1NfULdKpOEhEhCQhM4J
mjU5ONWHUZjMj6O6fQWGUJVdDgn1XYP/QuxCydo/uDqJcIspjKGziRrZK+QMulOjQs671NTqGtTS
cSA5zlosmZZh1mKXD7K2S6cssTTwkgEz2KsZuJiNunBKyMBfqMTYfVhB8JFk+OOwb/k+oqRKrUnK
81MlZ4lfSCr1QZINerkqQd89MpXQ/MxK+MPUhNgIIEheWGXpQ5GH7cOIl1NraX3QXlSSAA0GAiak
7notiy6VqSJppWRDa3HoWLyXSTIcWy6FLhnLHvqeQ+v0nBlHE9K974oSoEF6YjqIzQMNXeUFcDk9
zpAKpTMbh+mdBkCl97lZIu0HxnN1rK5xpd6Z9QBpeyNRrVGolR2qyqlToeY+ZQ2oHBMdkGTGM5vo
smEpvXlO8qC3lbjTTrroZdDqc2F8zpwSIBMjtDq2HQVplE5S9Z2ZJAQXKEQ/H8yKfala8SuWU/Qt
ZZVpBSQb7SEQppVm5Qep9apDuw7kseIeNSCzyK+qWY/HQY8yB/wikdXJKZBIpZntWyQhdgPUUkqL
dfHgqYwbNuf1l8iIeYh1zYQ6GqimlTBSfAl3jFuiecca2jr1KXbyPWiFeqWEgj9LEqkVBsAERsql
bxggPP1jXbaJTTTzXPTJV62xi8yH8RrVBdTQRKoeupa+Z9kk2+pc/9BiPuzGRvsalRDBHyvvJNpB
xwK6bxbRuPRQlZFkd7yb3SD5pehasS9HypxKN++lGGZXp0zY7ch/J6K4hnFJnbFR6D7vATnP9KT2
1EQqPHVGoSt6fSlKKImDNxKd37X0WZa8dYMc92Vijuecmm+0zAfsfa7uu1a6h87JV8aVQ5zA1RXR
9FczetD5tNKvOta/aBFkO1LoL8AYKPuhKUFSkzTUmkI0SDRVBOpzxoSbYMVQpFJe6gkNDV0dxU4X
ttcwyC8SiQt4SbgTXgQfZV+OlkLTyjM5LeyIByWe8NN7Vg2FY5JiF0rdvdIww0OeGUDiUm06XzH7
SxFUjyTqXlRFHWyjF9dAT0DC13L+AWo3NK+a4sp06WVkwaMg8aPOx8LuAyVyE2ymPXbK6ItYjc6F
lqYu0Tpjn+TDAWGJYhVAk+1HWQKBrVwdzKlRvSTQ1P2IN+dOFzlxJyXs7dQA/WYVDu0nAx71biQC
LEyShMbWFFfnayZ11A7k8CMJyvLIRiU6t8L4SGK0kbeRcoDqurjkgmnnLK6JLUImPE2hkVfI2gPT
w/ixCyI48kIEjoiNYxS1v6MgeUmm4M2EnJUjNdGVqXVwGcyoPKp9ByFQrM+x5PPxoGXnl61GoS1Y
hXfTELLXKquvTZaeswguXY3J+Az1K2SZJYJnT0We9KR4l4MRNeog/tUb9DVO8+lFkibxu03jYSdV
xakhdQE9kNGAhakNzlpSFYrL9Ri9+EbykJshtfKpY4choGg/nXrcxjHkXy1FbiNrnAyvqaCNlSIa
jZW+uRq9IfacZJBvb+XXkFT5cRol7SPOQkasCuoVVsyB6KQsPYpWYbjbwRwiQ7suGp1yAgtnrn+E
XdLZJQMBPh8fW63ZVTUFOaqwgxJQZBHYyiCNXoaCiaUFJrwA49OjxIPWqVtzdCk1Qi8th8cZt2pn
nXpQp+7I1c6Te4XbfZ8XbsJwTtX6GQQqjZ+xurILM8NRzJg7cDBCsP4cquEuT6ijlVN40Kta/zSS
fgBqWIbLrjjkuILSTuO8Law8a3A5NcTX+7TCLIe/mZZXEHibCrcatTvGknuqGxw37OjwSHf6rnTq
GkW/rLazeLSVurmLJwMVHn0CNSMKOAe1AsRWn2xV8Lskyk9hM5xiWAiT8DJhav8Wt0gjDqTciR7S
BXGooie0L9FIUhVvFRkDaIXGqAUN4KUvKitP5AvQ6vVL17GZUihsdnUQKK/CIGe5GEGNqOhuCwrf
aUTDEgfEEALiXpQzV6SD1Q+wSlzAIuJnTPlYJQokgZTeipPwgpPxng8UrH1BsYNfeBIEtGEcIhFC
l455mR1JWB+6Eg7TyF7mWC7RQy8w1cGNepr5KQ3QHhVLiAxZ4FYDy1F5EV6JzGJedX6lNDAsQ9Wv
fOgnF+HREeui+AmvvJgUrpyYB9IlO4htugCsukYbX1HCOeQ4OHGduaOuHbQQFM9TeKmy/jLG4JUN
qUOHWHHDqN3xCg34oAa1qljqHYXK50LpB5AWR7qVN2SwOlZTK6i5AKdDUF6KIQAdFHTpbKSR9okB
MKwp3clIa1gknPyujMG3o0PWPdqlNai0iwqCCvU+KAwL1MV+XVb/ik+e0ZmX0RSNw1ngpQZcUJ/E
qGRGw13Yh7WrtOlV1adrCa2SycoVUVjjoL2gD1izy7b+PU5ldhFdjw6oVi9Ci1MS2iZA5p1lqMaJ
try0EUREKE2hSypOkspqW2k8aqIBmEMmqM4Y42NW55UV9Y2JGq6mOsAE0TdzUMGMqxi48nPOfToE
exJHbmeMpT/0aupQST5mROwgUjA6TIgEy6MAHY7C8/x6K53IJPCRMHk+1YrPSv1eauQHZgZOkWZg
wdGmQ8nyyGvnHtega99YOb7jLR5DubJq7ayPzylYl/MucVFDjJ9xp4BrjmOgsKonSy16AfLL7j4O
xeNEMgEp7T5gFtQEdpOOVlCAIGqPCpgqa0yw1RUjIjlIrJ0pbxW/M6X6VU5004syCBrE8AdyCOp9
OZBtIglELTytn6HVPjyX0+QnweCFhCbvRCWtryGvZEcllWwotoE1qFOB3ujgDZW8Kq9CApIplLXP
uoaumqL7rOv2dZ+9Bio7xyTcVeOESXRo6NdMHu0ihlokjpubFrVXBgE5xFm2xxtG8oUhDZegkR6j
ProomQ5cf87LfaEGAd7bXLUNUsFSGGojeCnJVeMmtSwdOGnZlyajVa6VlXrXBtO+ywyEZOFOStPr
NPDOSosU4CFc0/oIScGgieC9R1eN9Jc8UO4MfUhtE+BSYRQvo67bQ6F+Kqn2GfYo9xfRmNmthDCw
6jMkAYyAWzqL7nk0PalZ4o0ydyEHVe+1pkb/VWh2CKgR/Rhx9mvCGRRZSPxIq0HrotDeHeR6cCu9
Dx1NkVI371PFycaYu1xiqJ2+Akb32U3TmXb9pepaJxOpl5glgCGi/aQRPyRjcCFBcZyS/Cxhsv+P
uS9bjhvJkv2VtnpHDRArMDbdDwByJZNLchP1AkuRVGAPLIH1669DVXdGSrHEqb4v16pMMopkYont
HD/ufrzWWbXpeIwctBFC2nDHLS8J4glnwhzjIG0C2/Cvk6b1QQkWRnE0hZOiBu2UYfMxJjuYVlo7
O/LyHRBQtqMQgZQpunO3XWGHChH0gXa5Co3TvPIRQsuOhGnK1zpVZGXZMELM+/WsSdjVmNuyKas7
7bb8xvKqMBL8Kq4QHSog9hCZoOEuVBTlEKQeJmib5+4uM23ta4hQ4KQNmapZyTFDNFUnPhEDAjzN
wqmB0rIVe7fh91Bez76TpnEw9OYqZe3ByTEha47RnlUc4NU9UYNY3iRg2nlSoS8s2BPwKwycLN3M
BhfHyBwBH2NTsHuEd8OXpirlNkGp3JdtRPcS2B8YENDTFfBKu0IIfc10FTRJe0GL7LaxhkuvpCbQ
c7mZHe8lIeZrb7UbmRCfd3KPJPSrWxZv2FbQTjitP806N5t4sm6cUT50NpjsatBrz/QhGk+GRUeD
UqkAgoqQt2iH6FnBbJwV7dF4WMWvyosOIMQGWZlRX3SjX7QSlvPtfFXF1ZesyIGLpxO6GIPEwPvm
1s1M5ivKujAicJGpYE6ZVexNxwV6goGc1QjqXCAj3jLqFr7XmaNu8y3MYO56mV85cRHIufd524S5
lb5kckBSVR+I13xmXX2dIq2a5iIHaVbiJqApcT1scCkkpJ6IEph7lv1N2fZYGJCHrJ2ppn5D8/t+
7r64aLl97cbiCx3JCBociBGCAOXQ3pE1mqDNAmPhGMc3mT1fSZcfHOEcBgN/f1WKNaOlWUUOciaP
O/sK/BBqNZVf5eyGZAp1yxQxJc4+TT5XfDhYY3YoaHU79CVqanZQTl8aTInC0Nu4fyso6NcgYlL6
2SQvEB3cls6JR29W1M9+hWTIs60dqSE+LN+63r0urehRN8VrmldA9TP0uEuTayWcHEzBCUYYscZO
YaNRa0uOfV1PIamiCLODI391M1RVXWsCM01usW8HSd7mQaPTkFEJl68hrgJNvAtoPNGqj81kP5eo
8bczozejO8/XHYCQI1uO7Lr4nCEPLJ16VZfOarbtTWwBz8jtWzBmkKijpZNx0eheOD5i2SuZvwKd
fEwq++BOYzjS5JXM7W1SAHOp2tCMKA0202tVgquszapIxA3PJKojY7bJkIVFHlpQT47ZD9Tew6YB
TPJCbMveDscoD6Wp15gXwWjUCkA2wFkkb3Z2zWq6Hdt6w0oJ49vJ24gsRn6CaC2xsXPRPOObcTID
KNCY4mTYz33qZ+nsz25rgr5pNrp8lANoP+o4zKo8pC7Wrg3IDNPkOrH1Ic6ylbKjNYVTk4+OvMHk
IhnVcBt1Ru1HdbkpK8Q21gOC061xeBZW9AjfXLDtnWyVddOrE40In8Sq58nnqYlOg0LiO8JchM4b
nr9K/FVaNOA5fca5hcxUFZ9p1L0WHX9u5u5RePQRZPuAWuS+BO86TJtuLyJAUbq+hWfNoKqARfG1
SqcbbSLfEp0dOAZRVBwDai+xpdSPAkevpl8blj6Q2L2zi9hPTRmm1WOvjmnRf2XNp7Z7aCsCxvDT
4N3wNEG292nqXzNu/LFBL15y3zRo0epCAgxyRTXddnCcTB5SFfu1doMKafwUe1iNYLOa7i2e6YtK
3MNQnmCVtJ+QK7v9K+S8V07VhHyKD5LkJ40UDQ3q5GU2lVcjZF5QnbtfZugi12oYLhjGa5hgH8iu
MkWKUCI7rwHttM1FIuTWYQR9JtkXRb/OYpv35l5nD0lJPjVSo+AAoIvU+EASGhe2Z60Xcvy+bR+p
d7vk+by7bpwswL69EwaGeBrSK+xW5M0Se0n5Cl3FweDq0DhPA0x3rnWzps6mtPurpBPlbpynUPWG
rvoMJFvYKPaxWun5Sk/HlhwGeAc0kIFjEFQMYrHZo9N6UMOku/1qRfea3EZVGcJZJVSw1U31RTuw
ne5xjzloZO29TFhAC7PKyJvI5q0aLB+frzD5Yj9qEInxm+Upe+9gITOf7Dt0Mw373N02zVfZN7Bu
RcjooiMs71kwjP21iwSvI+bCBWM2rk4srRsfjsQ74oqdElM4SLOhGXpKAGApqpe6zQJO+NdGiA0s
zLeJRzacPjE0q4sjg3BzDGc2rJCD8goSnTQP8gkmmUN267n9vik4TkVnAicMoHK6S1CLLAq9JhIT
WMD3BtsYyHFIU3O0ieQAyFK6ad3hom3au25q/SYeYeg7WtuImB2R8tQDxsOWsh4HedVzTOd89i0k
YdWIlpeAVgb27ORwKR5AbZGfkuRFs2hlU36v4epTNa9IMbB4hyDKxb5toicBTbGZoboGTj9al5Hl
fHIMMsfmcSxOWiYHgs4k8SRCQx+iCtMowsu3Y0TTib6rJXruFB4CTGyfublUNXmckulzla0peq5W
9Ro+iCvD9latP6UR6dYUObgyEWBljonHaRQAK9oUChTV6LY3sEq3R9fGsRs/WuDxI4kubhNxTcfq
2Hcd5PaMB5NCBbwornSay6C0OAqWjliVvcGUiEV/OeON7lETQL1r7P1masLOnuCo0+1N/EY6SJi5
ih9LTJ4IDty+Nxq43FN0uEjZyrhRkEcvzEbWbaPhErYPtw3mOfI7YHwgEAhATn2BgUHhoM5BU4py
NGpwroZi6dKUrNiQAzKvfdrCuifRq3JgK7RMDAkaUJFZhyNGO4b80BU3goA1iIh37hbj6DUvXJgV
uRSToVwL3Megh1vLqqBfuAR8mJZ6NUWwku8KIBmdrzmCcmpvskxuS3VCo/kNQrmV5jeyqPAMdmA7
byNND8JLNnVZbdE+8kGUG7RXPAzJuAKwHLLsktt9EHWbVpGDFWHONCZg/UsqvBsv32fJ48hPSGIB
E5QHbjUIcOMyhyCkCJKhDeMa/VfRhpIXolqnBUyqJLZEbIttAv6lsusNiZKDJvs4e62iQwqtwVwm
atuaG+k6YK7vKtmGZXI1wbG9ja8jbAEtOJywQq46Hy4MvqtncNhwmg3ti5ekL2M5PeBoeJYcYWyJ
HmqTVz/1Orn08G5pwgND5kDbyJtGxEYp8gzFSkCN9gOSpSIEOwcd12hxIQH7YTiTLiROBcxePXuM
BoluHjO2ThfQJY1frTIBBAFWQ1o/Wt11VzavkVNgApr8CkSrwwg6URAbpHlql3g5TP1eHY7s1Kkf
K9tZmdwSvlLWyljTXrERN2wXF15XohJTblBhwY4I9QPGMbap2lBzFBWqmfeudXJquUNPmVXCpqtU
atRVugNPYmQ5XnpRN+nXxjQXdiJOlSk8ILw62hbEfeyTr33Uf9LEBtyWf4pa5E4O+GyWsu7huvnQ
EDg8dM5dNJR722uO4zCwI7E9qD5u+nrfMxwjnbuR2W5Cqlzn+whge7S0awCyWG9JNQZS3JP5bsay
tsnKhYLaisqNMjB9UqXtT4NYY/o+WK5EqN+lfXNclEobg4bYSOQde515LflUpVPGEdwLrcNsnjnf
9QRZaOChdyq84ZLE/VpUnTCXiK3767qVw82U9CCayJjnT25Wx6eEWUBNktJQn7TUW0eZVa3d2ZBn
b7RvamVZT5LG9KG0J9v4rkwiDYgZuLhqS/LvMYvO7TOQ45nKQ4n3cmzu6/5gN7eJe/vrWudS0nyv
aLewQr4r2tlmzmwuWnqpuNqXZr4H9+Tx1x/9F8QSesaH6lqV5ugUCmkDwBd0TkDCMKezFxTaLv+o
1P7Hy/if6g1KiHxSumz/9V/4+kVXU5Oo2Jx9+a97XeD//1p+579/5sff+NfmTV+dirf2/Id++B18
7p/XDU/m9MMXq9IkBoHWWzMd39ouN98+H3e4/OT/9pv/ePv2KfdT9fbP3150V5rl0xRqor/9+a3d
6z9/cxY12X98//l/fnN5gH/+dnNqTi9v+T92LTwnX9uffvPt1Bp8iEN+92zhEc9GRuXQpYHT8PbH
d5zfHY9xV0pbcsdbfMhKDSk8fkn+7hBbUhdHgMMZSP2//aPV3bdv8d+Fx23qSeY56JYLDfT/vcMf
xuh/xuwfJcA9jdXR4oPfm3PSZecurFaEl5FFfbsH/HyFUlTABHsRqXsxpIhiEqu/4QW2pQatm8uy
2UxpfALscaOB3vpWRT9gvH3jq55P/eU2zsimIzdED3Jq92ll712rVmGsAT8ar4BBQNytO924CP1Q
hqETdgieoijNsBcUc/eKkvEj8ImrCLlH4PTOCVwjxIrYjkLZEh4khSzWTpnfDx0KQSgKPOZmAh48
p+hRpNMjkUofHYZILirsfd4lz209P1KgNnORXuVWvItzlHjJ2AzbMm/Vtmgsvppd5HJpjZvs2PzG
3WinCh3CIekGDOM1FXoV2/l9XXRXssikH7cx+BHuaKESaz+j1PZSCtv3aHWJgqVZEQ1/yRwVCa4V
WCr4YxrMRwzYd7kjeLvntrTO0mHP1GO/91AiA6jgAmvDw08JOUZug9sYHL/yaCjyOOwSx0+i6nKq
0mddyp1WGfPZiAi/hX5PDidS9cCKeberHAP0t7kS+HoYRr11M4RFbjlAY4GSVJgB+4My5NJLSY+S
RaFQ6wHYlrExD+Z6yv2ciXvplMh7ZH9b4/T7bhX+Oce/n9PvquqXx8VK+34fFaOB0Z7l9fspGm7y
PL5I+Yy0nmdXIDjafs/6PIh5JJ8iCs7OJAdwhPJ01c/KwN283g4iXSeVukuHfMM98gIJF2AGSHh8
qfJPVBPUSlnG9yr+YzF0KMp8wGp8V2K83PsZcSPTXj+lll3vm0htvcTZ03S4lhS9p1h0TKCw6Nzx
UXr5cy9s1D1M4BVxmDVDiKAKaUiGWezUdR4OmLt+4UGyRdvAk/o4lktwNX8g+nhX2rnc5xkhOS6r
GCBG3Oy7DtD6gvy5sKLu4iOLnT4wo3ppOCaPq+9zmt7NTYuIM1b2lvUCqEx1qbUzIF/XHxBy3zvf
lts5OzpN5QyjEUWz7wHAdWiuwbuXuHf/3VE5IyGVsQeCid00ezZVl3VeX7ZmGnwU1kzIewKHcVlC
fGkL1OMZsuQOcz2OEzRcI8WdKlr0gbMR6Cpz0bUtQtA821Aep77Mk2c7z+5AktnCxPTt1/N/mebv
7KXnzkfTgNLhjKh2z5ELlHnI1BuqFMB+4LvKVZB9SMF9V+uwvPUzGjTM9FoQpjpYuuphRwDMi7rA
K1KbHsyOpuMXA+LFjiEZ51Pw64f7ywVyxh2MSsRyY16iP4Q337HJvQBZBDQPGLX67SC+ZiAmhc00
Wg+Z6oJkSrep4OvGFkfgdTV6exqD+WGgfO4B7uTK/pTW8L1tm/6LpxH/Fu4Ed2npFh/d71/NzLOT
TXD4hkWTW+3N0D9XyQRGU+JV2EC6eRmOU580W230fZF7DzH2qcBlxVNDYtCqFUdO16oVUWgAbFBH
LFDrGpAMZ7G4GMYELmTkOEwV+mx5UDBWjrVqC/sD1dK3HeedafSTRZPbolUbo/VeIqVXXF9lrAzb
Ek23qLhvYhAGsnk9A7FET5kIZZFckyDpzb4Db6Tj1jW8tLco/gZjWj9bIzo2WcWqroaVpZMts8dT
p5k/N8nlxNM7qoDF/nqCfKMfvnffZ7t/WVr5VKCEv88auioLavtWR9zL2VRgIGVJf+UNs1ipaYyC
eEQj234AkiKUfjNRnfp5N5gNoDLodVGF9a1aII9oO/h4MVhjowAGsj9CoaigK9rmmzzLUToi0YM1
pI80ch6QH3z2UOf2hwz9h9sEDZ2deKWQd5WxfUpGW4eOnC7cQoJqVfYPldEfPPi7fEysxnMvqghC
FFczp9oTVG5EmVwIEe0L4b31HIr/srvKmk8Yzws+0zVrzIUNvL/MS+uP+P+H8P/7Y/evYrhvR8V3
6UvpGpStMGf3GSgOQQ72YIDdWPnCaeObCkGHxzKcU3QGOKjtY0bZS2XVJkg6YHnSo81GMO7bLngr
ORyjUTV5HQsk0CNfnDZaNLoBGb9TQdVgnOKxLkIoNG/lVKo1qkMXcKwJadVcFJBQMrDpIBWMh7CE
hHXlubW3Ljty6aLGuwGFDOpYcpphb4YwroeeocgiBIwzWs8XjADGARMBRxaqyLV91A0Z1n3cfOZR
ShFFRDcAcBkqs2iJU5qHLJdPMc2e86S8dF29Zbm+LBTdVgBEx0E06zpmz7+e2u8Su5cRPjvlpN0O
ruhJt7dHBMCtqu/bntVh1TMcehTw1RgTs6YNnKisDklyPiDtFdgyQxzV2dpFoAJFLjt5MbTAScWK
dRypeBUZs29wfvrQyH0Uc7L3mNHLvZ4dmb02qu5p1+9tOqCt1nHsr0C/vGE0v9BFd51N0KuJ5pIU
4KbBsAOs6WzTyfnGdetw5ohryK6m6dVYUF+DYgbKy4uczTGNqwukp9u67gPt2kEr2bZZmBtM4Umj
fUrY3i1QWNGfUWXe1ZEANC+bYybkBWnam6goVxa5zQUEpY2PDwSDcCRyrQR2rzhf/ZsjhZTu+xA0
mid0ewbdao9CMdvQGlKEOsWMQIE32TluI4PIBZtY2yOQKzD/MR/t0Jq9Tefw+ZRYjdqydAaxqVga
zNm1DGntFiuH9As8GrNtC6LZRzf7nnBhGaqzY9wCU8tWOGP2aZFxEmhvArQFNtyhzbR8VDDED0FD
SKFo6GTANLIs5Wk4BDvq2JaQ/MD2LE5uXNB+74YCNcp5Zs3B60u0hi01SrgDhdq5KvJAtG+/fr/f
nPHf2+TPooBpVDoBnVKDjWejaQ3rUH8FNWibtYmz7r1qXtG4MqsG0XM4MT0Avl34Ch2Hn6aqL9M5
Oco6uubzfKpGRGsVCCxBlafxauwEmirZEfcTxjyUIVJwIHKZr4Uk0ASTFDmNhINEnckxaJ3kufPU
jdGFCohCsRUMlmxLSU1Ap4QkKY/xjdopiJ/Y0wTaoEHXkSk98ghx4BJIRm2uwzhrt/2UP7tNfJMM
zqZieXGIWIzpq65cq1yJcQaMqqhdBlQw8H4m1Oaafonz7XLctL14MkDNgkhqBUoNRojk+bCSg0vX
v37jf7n3nMUxTp0Bn7fzah9ZBq+qQnoBG1foXIYiGoPeZCpQCr0yValngJ9gADpjW628skOrOdry
FVpIPWVT85gw8I28HB0tQAXtVSZ2rI3jcCqp88FJ9K4RDCb0ufmcHqoSBN4KWHbmPsW9+WxGvHdu
24+s4SdNQIr0xBMh8qkg8fWYQ+uW6wZbIjjoAKvBW6xJcgNp22lKk+OvX+BfZUznnnUUe2s8yhIQ
R+0ksANN7SVeIgaW5+U2tsTwyAmY1CDO8VXsMCcEj3fY5rW1b0BBkxvsKRxMfSBIBxXNyabpIvXB
cvrLF3aWdZJ+kmjUa1dIaecB6xyKGk5bwNO5gDNBR+CT/Y2QL65hFAEqr4eikxDcXskC2d6Yj+w6
7rS9toaOAFuwdYD+Nx/KU/9ifzp3yXNQPnCrhb9YsmxXZ41PKolCiQLdsfvU9HolsMq7kqFSzQO0
Rrv9YMSWp39nk/nJHI8UtkPyadhHibMxWbSxl8oegOqLOHLDCKx8GJiHNZdhhppTlEYPbRttIKRD
JWjxcBi98WKmONJi84GhzLteTsvMPjtVMfh8qB1n3IMC9kDTXATU9BO4PeNNlKLPcNYCV+FZ+VZY
ULVjp6CxvmPAAoKUzXxF0UB3NTnqRSesQzKUnoRrfSBFf1dVutzbz2eeXXXW2O27GHRSYDrqc4Rg
+aszOd4ew9RuiapBCkX4mST9RQaozABoQ6XnGrSfPugdam97GIisp75L9ogn0f1HiaXbXH7kPV3B
NfZZSuR3wPdXZW0+kqMtW9h743x2/kW5xaVn3G7v1P0DN567cL3AcLRcFE+LZycznweF84FNoP0y
AwoL9BmiA+WYd/FVIaxDmyjts07StZox7/ESCGhfAJcSV3y0Rt8TNi6v9+zIQ8+BObYG3u2JM4BS
ZEOhDX1+AH72K607yDq0um694aHKYUfO9CWYGpkvbRiVsQJ3V6McPLs4rmq02G0QjHVDaFXEbL4t
lr+F/h+Sl0a3+qs5x/Z/KAe8XyP4/xD+Xww7/hr9R6ZYme8x/+XH/4D8qfgdvCxXuDZzPI98KyP8
AfkTtoD3DMNIPfQSthfF/Z+QP3V+F9KR1MYvLfD+stv9CfkT53fPoxx2BVR6rkvgAfY3IP8f4SFJ
BFBDYQsbRQU4U7nu2VYCuY1bqI5kAUQoXzhoiZdOFoPuP95WKn+AVMg7tkWafZCdfnRVPPj3gbEt
0M50mHHVQXlw/q2g7dB9d9uKncnszsfBjTJ/Yn2Aviyf+j8r++dnPUMrBdKAwQXRNGjqwvVB26Gr
yGqnsCPgBX43+jd/fOj36e/y2n66FArZLifMxWAth8l3WfCYVC0YY0vT8LmUqGAU0bAutPtRH8j3
nkg6mAtgVaIoeC6v5jMr0FYCjGWuCvkFBmD9phrLYjsXXXf69RO9N2SSEDyQh2ajmJE/PpHLB8rt
sseQzQ1wHJxzbTCSMn4qO8R2VTSO8DwS+QEF3unzry/93suUzIZUWkoJfPFsz5sTeGtYtMkCEqFE
McauhGJ58j4AsZchORsyzH/pEAcCSo/Js4MLLUhYjn+GMnO6s7J7S3zKA3I70YdfP8w7QyZdD2td
ctT6kGf9+B6VGVoKpUQKIPzAnIu5fiT13f/bJc5OssJyqGoVWg/OPPG5QK6o4VDa/L3W9d+W0w9P
cvbCqq5iSefhSSaYRXoNQFPYhANF+/XDnA8+vDOoQ90ljmTCds47DaZTUxCRURj4avJJTN4ahbUP
3teP4IQkyyWwTIUjYBMmvW/gxfeLFZS8Er4nyFraeANsyQLTdARnuSwA2SO7/PUD/Xhy/3k1jiOB
IZKh9rkTDcmyDiC8jTXL1XAZw6kADH0VfR0KGMjPxbAoTnNI7Gaawkq8U8nt378+lAQoP8N3AX+c
LWSoAYg9deC2WWDFTLY+OTAj2BXDdHKCVt8WKm+3QqZt+OvLnu8fy0vmy16FJYwy9/m8R1oBclli
MgB3uSd8ajoHMjRhsZPjaRDLWDryHawSwbpiOvng4ueLbrk4NkiPS4Y1hzP4x0UnodlAnwQwHXPI
PmoHajmIITfEjT4oPL03kzzskNgiGaf03OTW8ebey0ZMVrigOWmQpbTSe0u3/UsrnQasnzSLk/Xf
frGcYhwRCzpLCW6Zb9/NXpNZAuI3q4AZLWlAcskiC5zhJjblpmEWxCSqjpHJjZwtekrUQ/rVr2/g
fOPEy+U4e5ggeL2IIs5eLpe0kDmr4PeGStDkI41PoCA1qoCkzfT6CHUDlARgZsES7tdXfmdvcF0X
D08pHp6dP3rqWMTpCuxA1aSsa9VNeuWRqt39/auAeUG4APcCi/bs+UQawxKwJmlAOgiXk1Mcf/31
Bd6ZnaB2CJRnOLYgfg5UdLab5HYHAeG8CIecRKMkJUBik2RiH7yxdyaoh87ONpF4bbYtz+ISa3C6
yh4tdBIFnfZgqAV1+hB37WmmyZiD/kba468f7v0rYlOlCFJcdh6izBl0P0UZIxLSNQnBf4SWQc/i
gvS0XuVF032wHN6ZE1h9Ytls8J9z7pCbEdnQyMITpgS9MnNNIaYq2r895ZkNZqmUmHWw+z23HXKi
zIVEe0oDhZ6NTbmerc4n3hGqYZBN+QcX+/mJmO3iBHQx+UBjOHdFk1bpOLzS0JcqfkeZOEa9+OCl
/TxIuAToQ5xhMXn8fN+am6Edu7pMA5Bg/YJA/QlyKkhhF03xUej/89PgCCAC/FRsxw7G6MftqkZD
njqbFPoisxmmFOjJoV+crFbsg0c6P2YFSl8Ly4oJKSBKPDfE5ZCM2lC65AFm2Y25gFlxCK7L05+Z
7l/WuX461hCUUPYtzucI98896O0R4hydoNSmZ5U6/uCQL1nUwSN0zHYDCl3U27NB/k2jSgQRMEqF
mQ2xEbl4MGZb3vJ3m36WIW6YQNsKrPK6N7dxSffaya6cnm3HProkOZy1xeeczB8ED2ctiv+8MDBS
yRGMIzA7ix5iVXXTWOLCsnqO2+s8oiBeVxeReqjVlYLPQ9be5uAFe9NHbljfSs3fB+jLM7vEc2wk
rZiq588syGz6yHNR+gvT3dwFOewlvkb7ZJv416P/xnyoccQLPG+q4KPGGD8dcculcQJgFTIPZLuz
oL2PbK4QYaCMLUzgjnRboJ9BBQEsQXHe89rNr/fMn9bI2eXOAviqiN24mSFY6ipyEZN0gyzvg4PA
cc94YMj7KURPOD5dBEXL2XN2rg15zEZexZY/OgWUBjX6QEDtbU8RUEK7l9ejjTfuwzbH9tZmnGd7
lYNBlkBqPiSLos/Bed60hoLFDGsZYKC9EvBrHAXUGkdeW1+6mu3rvKtXRBr1Cpmx8BMlu21TOPIg
IirDHvMsZGVar5g3CN+g3+QFdTsbWlz6WlgTZNJiOpWseujG8S7TdojLPoveRXHkNQI1lpPVNA2r
iZUHeMMECZjcUPcGgLRus+HSsjaN90W09WqEZAZQNoxZ0KmQyMRPFwVPg+4DsGDhQ0B0t5KNt5nT
raIPNZlAbM82Pa9XsYQwpW+3ZWM9FOzO6cvtEIECBOIOd0B7lZCJ7ziMTBy73KN6cRs3UB0wa+1C
HSaEfcgsGbZQ7ggRr7pEr/VIWQB2p4Y8CfqeWkCCHm8j+djBBhHMv8sB3qTVkFyJCd2sc44qk+zG
hbUThboHjwvbzX0EL6Gc4h9BlrfTxG8FanKEbdQMSUvbX6E2Srxkz6N7I16gz1zDtufBsqTYaXTC
80b+whFgsDG5LdxxY6GkkDCyhYHvIoNuLlEn3tBEblKR3mWJeXIE35EIMivRBqR/pugZUKItiQRt
gXljKKE3s1Cjjwa6EXa/8XgSyoVXaUf7CHSokQ2XtPqaWrBZ9yrE3RDzMq+4HaiBiB5KCnhgMxDN
6/kB5swLlySo3TSMnOngdKAGDCgu7HKDHpZ+BWWIgdbCoPwApoyPEt7QwuYZbq4HT+w7uqV4hnQC
Aa5EhQC+yZBNZGCsXhVRQOpTnHLfHSBrQaMgP5k2Ghx68M6trZOuO4utWlTSG5QCGw3vCXRiRuXD
qKcyeR3zGwuqVtwBA3cDrQScFJaSNgT56AOJagjcIKE97nFDT/D3eEJJJKigL+pQoHCLOHC9yyaC
ct/P040Xgf4Pp4XdqPZzC1EZJAcigvwF5NrLmd0rK7+oFvC8/aTtWxAfQrxXh30dItQXvCqw2j3D
XHDD3L7Mu2hH0/ihMBFceQ+zBXebramOEYppRNzyXsNS4kZ2xxzixhpi29Ra54kXxAq2GAn6sA/j
Ac4xeyKsHSUP6QgdGXyB8tp3nC9ztcujGarEDYkNpCc6KIbHit9l/ad+WsMUXHrlaoQCrpdrlh0Y
eZjZA0hg7Tjec5TU5l2UoGIaUrmap/umQkMGOwsFORRqNyC59pqnFiSZCBQ9EgF4V/21I3MMsGh3
Lkxc0rTc9cV6WMjq0w40uWiQvj3vyn5np3vX3CTwUGngEW5fxO4XSe4GeoKj3kJuBwsVCTy7wF6N
NLf1nnS3xvWJG4zutQMKR9dcig49dXFOcXxlX8YVX3cYGTj+9LAE5DterNNuU6TrlN07tc/v86WS
e+qhHfYOhbmCIyYwMFpnfg0rJazwETaHbelb/Zs9QAdUR9BIOV704njddc2nt7ISAaD4x9QxvrG1
WOdsmNd51wdAhFbcbfubCUjXqmmrchPZI5RL1Eyw2EQdGwt6bLqrKTWblgpUJtswn7PX3oUkR2Ll
JiB/jP00bupCbAYZb7uMP3YzC5iK9jyGQ4g7Rreepa+LvL4mOVactsXtTBZqinfVR1YPShoc1ZYb
FrHY1Ebuh3La05ldgmn2gLovRi/6P9Sd13Lj2pZlvwg34M0rvSclyr8glMpMeGxgw+PrawB57sns
U9VVUdFP/cIQjChDEthrrTnHRHKgg3frMb32wVbFYeILZSNb+WlCr+BydeCCso9wzsbaR6Nba8rA
fZV7u7i6CF+9ps3EtUDPutF55cV4iJqr6eLZWdBzow8RYL9W+Exoj6B8iPPqwp1DBqXpU7JAt2hx
6D8X0Vbtjn64gQ1jfSYI+x76PlqDFcjDXe4/ILfUwAIE9ZeG6LJOjkV+zpM194nIenDlCxgIpd4l
nyLeDNkzSB2NFi0NkcFOIDUcRtgOIfcqwukAMCEWL0GpBJexO/JWQ9ujVCvGalJsQJ6R3AvHioQu
JdjG2bANjHrjuu92lH6D/3K3uvYStD9qfo1C05lzD1hWygdt6M66n207b7ga9WR4H7HEdbq3qnpr
owhn8p5Fb0VWbVrk4LUJRwBtXVQiPCt5b6qLsH1ukpNeg1aI252L3FUtz6J7M5KXJHn3tYfKPNv9
90JsE3vrtbs62rbTxe7WjmvkkLxHr20HW583eblkoLr2uSd27mtl7apg4aXfM7pSXrhUku+N94At
zEe4rsYo/g69t46CYxJ9RNoxzYdFiFNKid4D980gt0PH+hMskg5L+/gzJHTL/Wkn2xGo6GQrgp9X
+hh8Xyk2Fkn4qI54zS9KdS90H03dMgB2UCx8lDDdT1Zavk06GOgLL3gtenUTjpNV+6XTLia2ukAP
jgwJVknsnnKhraG+8Nmr2qc875EmWLzlWyf5lmrNBkrGSoJr02ODXpterBrKmrI0zh0mX619CeDC
NVH1bgePFr990Dhnx033vRJt3fLdjNO11vmrOnnQ4ylMCubNeMBjjVzgagjMg4fA04AokJtWa4ta
3C1kESpdccY+OCeVF90KLl2vPQKtUb1PVbsa5nmoHUzh1k7DrCgwf4FEafJiBSDw6nXhoSrjZ1wr
txi3euxlIKUeaqxzzV0D6qMkz55TX6RwtgB27qbqlNyPPrqsWEX1uB5kw6XVxp7rcKW1l275mek7
A9td71/y4d6jaHGMa6lVSzPK1q04eEjKOyrMNOD1GwAlpN9bC3srLn4Vk5Can6vgPVV3YFesdFP4
m1IpoSmwKsrupgKUoIs2TvkBKEErnjvjbOeffgYC0B5XkW5vis5dqQrXkVhcpAajvtUWg/WNWK51
pyAy8CN4PUR4vfnNN9y6J1a/W1QxMKBi5d757x7zoWFAUNrLlRDjYkhJClbNazbCiWv7YDe62n5I
xIM9DIdY6zcKpJ8wQ7BUcRFCF9aF58QvVmprLyqjuoq039EIO2hFsYuRB1qet0RLs41MsY5d695U
PoRAbKqU3it1EnkH0v8AJVKuABeuXGwNXabtG8hE3bRW4T8mWCJU5qHW94N2MGt1lXSfRtfDJomO
g29twzJbWgUXiEFbayYZQUNyN0ZWu7TjZJbusz5/t0cHOGXWnnTLegzNF7e8K6MGLynZaF28Upvo
FDnBo3S7bWebP5rwLeV9OPFJrNWgeOjrzA1uDtyc3RaVzj5omPDbJKtCaOhWeGRXfVV9xOIh6JxX
DBHNWN5TivxmmG4C9bqS66bUwCCG2FPejBB/RJMsDRtj6mgXD33lrjVswXb/HLbjRijVM3STja6q
n3n3Y0zHpYuFr26wB37qxiZ0ysfQDdYM9S/oqo70ew6pejGLJ3RULMrCfdKTbqF6OFozrqJ6ma98
jzB7M20/XLceYdloj0P3CbZn35gn1V8b3O2UAVFMbkXAVpKxZ01DQTEi4dT0wtsUrT+sgfnaT03H
Xd2yR38D1SffJKbAV+6BJwqgtd5pfrUbEUmcrUmAiEWNYSP6qXdtnUwctMQftlmNdCI2jqqI9PXo
ed16TKxs4VhYSUtCRGAmrzyp39UR4ENc2ysTdt1ET47sLNtSNWzAqb0UAzmRbrrWs/wl4Z/hhOpV
OO0+l9UqS5RbhZ/U0PR6LQileHEjr9sRl0WnsVqogigf/dRrvEEc5crbkA9iDYW7d884+rdxj71A
6W+lGSylG58kbuUgfwqa714BTys2FxGgrOilqw55f4bfTZEDFaJY1eM+4/ZYmGdPp0aC0oA/gEaM
OJq9OwFMXkF/PLmDwLSarKRx6xv/OOr2sg6fganyCjSrCL8OGYjUc5im0vwuq0/L+iGKnZ+2p6AP
1mq+qypawoOzCrVs0VCvt85z36SwE4qln1VLu+5WSFkXintzFYQ0vMuKWKUxWSzrgfLDI72F99Pg
7Qy75ZZDtVjob4GIt33QL7NBf+Ij+5qlchPGarroPO/B8/JrqpqsXdANB+KbDNu1LXKuXz0k420D
fEyABQ6VYC1dcW1UZQHHEwPKR251myo+D+iYWigBAz1lBZaIbE5u95HR1RbALgQQE0euHK84x9ZL
zFW0bU0U79bKJkJGpTLxqQ8i7y7Ug1/Up8y2d5BKVllpH7T8NCTc9q59UkGTuBnQkSCZXSnAF0oo
l4r8kp08elWzjyKGrHA+QiJeDPzFphkssijZxgF4NVh1lm3flTbKl0Vcbpw2PeB0kZ/9qHzTPO2G
Vj1dUHkvsyn0h2fvoUBwMV9nCe8AX2ywL8NA5DWxs/FJ5sPPQI2X5jNuBAFsxb15Q7RQuUda1ilH
bV1W3wvWsTpLMd4RoBOuWmDhxvUOXrEWXCqSRG4K5zwE1BDRdrrND8E9h/Bnqjtehw6UTtyABc2h
+rkr4AQC7WR6tYM3U38bu50d3NrgAZP8Io7a7dgEX/jqFxHLvwxVchrIFe2kUJ57i7XyJLlMt04B
xzXfg0QD6TvE6Y6J9dmkRMndctk3tDGVaT117kW0zAIU7/ve3qjlA7WYme2iemlD/IR/4vavqVVv
yxAO+DKRCDmXLLPy6mRpex2noLNsvb3GAtUolwOLPOxumKyR7+5iH3iX038CfoINkykF1WK1ThR9
q2RvVA1CWVk1rmqIDphuCAOB7HsenO897yxopCtfPrShv9Zd/k0/C4lMkoxlwy74d5vroLCWBKIA
ympXdngIm1usrGNl32Jd0Shbc/anqr2BB9M4R4IVpwrG7VZjsPSH59HX1mH4PXJRnDITufj+26h8
19qrPizccOsMm47sDrzjmfh0uABXuCGj74pYOtHFoDRVxleZLquJBcjStj8mebT3QpBQN9W/1DHo
EQhjZvtYN69AGDfM/I9qmh0ZOD7GBVAcNE9UrDkdnrpY5uVLZ6sHpFBL3xQrJfqhZPeOZgxM0UMC
f7H5HCaUSgO2dWkAWFG5fmLB9Jkj+Wi3lV2Jq82gjcuYCfvkdH8EFMDlyxo2Exc8DZeFgCgKzzAa
n2mkjPiZi4TaXhmWTELOuSYPNewz2GgjSvmA6xZBAcwbw3vjMg/7tCjecWfREVokPlADv9ooJrUn
FZJHZY6TCwpiEGys7gHATMfnpHOhx8ql6NfQryy4FaiLCb2qrEOPxFenQpcwNbLMuNCBPkKn4Fd8
FG6sLvpKZVFIVyChKn3uPJWfKp9GtVz51rC2gBgAgkOk9YT/1RLo2gd3YcFicoCHGDDZI9ei0QFl
tCvxyp/6ACKQtg30fh3zrgZAt9ErCh1DW9M4NMVVeofAKM669pX4Z6Os1nbBwqgtFm2Shgu7xb7Z
m+sk9/Fg1D97T9uLMdsrpGZQH1tcHN97Bw9XEh3NJl8zvOLKTcBQHF0UBgWq2iwTkHj0aWhg2Ghm
KfVBzHvuvlU/ExBLfnVpZHZoy9daf/AMuExBAJ4IOEj0wwzOFVJ8lmv8icO6H62VkQR3YE1I/EoM
HAHtrbTYGNOnxVpWbjoRNJMeUIVCJee7DRpT1v+eJ6NNFNrlpnHt+FRDPOGPjkYQSxXElEwdISJk
Nb2xbsKk9oZvfWs81l5rfbDhrMCfrnECDMa7VTB+WVYRvMyF0Fr/SXNbZwd8rQQI65YfnU4jTWHn
pms/O8xZ32qZjdEyH3uTC0QZqI8FUBIMRnCal2OFMpsL9qh8yLzO5LJLpvsSf3MOlSzquHv3kQLN
CVLoIjVadV8ZYXKM3Hi0uZErWGWgtEJ4rBxBh642Vk4vaHfYKHyAv2mp2FUR2FnTlvEHxL/x6CaO
c0Rn1tfozIE2GJqdPpOUBqmnCs3invW2uNGdFci180heK5/sh5Z59qOKvO3QdNUITse1jLUoq26r
BBL2VaMPL6aeDHSzdOO5yhr9qXO15gt0Lbwuz9eae9RxOVn6gTa4W2XMk29uEBUHGRbhI0NF319B
a00/tbyJ0t2IQrjDOCy7jdoowKtFhqo24nVdDBmr1VXbJwDZSl7FFXo1BtepJ8t324mqyXw7wZAY
dVeizt/stlUvlcXfhNq83flQJe+yNVn3WLRapUgIAA2kpdHesxCn54ZVPwgrAk+uKCBEHCOy32Oa
qKfQ1mk+1rgsLpZXSY+OHw4YdQgnCpyq2sQW5zE4DKbg1HW50q4M0+y+cjlQFHeN4WMnAIIHrDHt
xEuEs9hYq0NXiqU3oapUFxIKgXjGA6RkcmOHrL9lhi4+XB8M1sqNSq5fYOd+ZJYBc5bwYq85t9Vo
xZtixIC/rPKkqla9zm0U1VDfrDOFoJ4FYYLAWJo4by8DyXAaQMpaeyxJ0zs3mlPoC8V0i5XeU/IX
ckgecLfFh8ZWFExORnJVFbCmSQ47biE6WFBt1RlkJXAXHYHtfwQE8txVvSs/yUkIT6GMHfr8Akjh
Eot694I7Xm5DMi2CZQu3ZzvSw6LNanJpzjq1efKdPl13uGU/nA7pFi5qrhhd4vaPBclY000wlBel
SMzvvRWVC0+U3dnIc2/SpQiTSyb4VAxYmiXw66HDcfI0o22rasaqkSWFBKj8MtrGpcnisYyQrm1N
SCLkVtSaWW/UuhjzfU1gUrjy8aRki9YKWn+dJi3E6VaGDrBsR9dWQ+ZIF5ihnH6mE3sxaLEiK96R
tIvqbrVKlh+SrEuonFmw63eZEFnB5TrDLiQQexTnip508jMv47Z8EiFGxlNnyao69+Ho9kCzOw/D
GAZpf20z+nSPdpea4kmzM0PubDXJqSrEECf2qe/IE9o0UKT698jQq26fIMIs1uBMKdVrlEv9NjRN
57GEdApjrPFZSZS/eOqRqteHIGH1fpoiGWD4FfCvdjGtofSixbgsNkGfc830dW4RK+oOW2wNGdr0
VNS+NzNoyjJyrzA1Q0hx2IPoyHWJ6nGXrmHEdIGiEUFjNaaTy4XHMAOwmJVEYpcQ0OEdvdR8jLtp
dWMGyFCAKIiuK9cu6xT9WCpmL3dtCbET6lpvvQVWRGqjF0UOmAGEWc6qaXqjXpRIFyR3upAyMBJ2
Zl8whKXl0ShCgOiubMEJV1ZjlYcoDEf6WLU0okuFSlXcMgje2JOS1vTLzxjOZL6uW5SvtPRw1axi
fYitiydDX93jDLXkVTOrwt9bAQGNSz5PaXpOYrun59W3GUG+vdoxXNEtQig/dL4Z4BwXpZH1Yx81
9CEVrKQrSN+UyZQBAnwa3uecRqahKXk3oZvtqn0Ja+EVJCJahqPTfbeagsERfOxeMJBC+VZ/2fAg
7L1GCiWBkqOWB/FXl0Tc04SedF3H0kZGcj2OYfecRnZ+Hm2/3w+pS7oHfRQX2EXjDJLO19APR6nk
QOEXOXwwZ93CLj9WTaDf43woBsY7SWWsrenicY/tvBHPQIeVNKBX7CgnU/HGNzMKM+rDAK2NfAh0
tQn2Qi+i/qtrSrs4O7Eo/JXVeQ6LJm5M2WdDpjeLTx2W6ar13Apdm8Insx4nfCFSzUVsVHb7o0uI
l9qJLKPQ1pLech5GgX97q6Pot/KFMY6OcypGt7E+037wqo9C77NkCoKw82VKg0I9BhgGPbJMrcY7
9lTE2VvoNZr9YtdjC1lLcVLKQiOqenGANl+1Z70cCu9Qll5DyOnQVxHOaafV+42T+kP5LPrcllvf
TRWSE9S8cDHVRbzvs1UWTrTJkTtxeIo9l25a6/sSWlZTZ7X15Tcl3QcCOZPmXSMBwueanVsecDER
mjFtSi7mClT3tKeYCqRqXQafxI9tlxKee8C9RXpoqrRedEF5bTbburYVkFRxoLSvgC/hgcGOCwBh
Rf7E0GWMGxaUjrnAVuOug7HX7ZIBYqGr9bsrmsDKvmom/aGyEjpTtlJx5Ui9Z0cJ49qFliZKZjlL
8h0IriAYkvWDkakbzZHWL2Xj/0r1//8R0MdgrP5/V/Qv5OcYpX9K+qfzf0n6CQT+F9Jdexqqoy5B
NoNg4JemX3GMfxGubqHDsbGPuQ5ir780/da/dBshiudwmdARp7gc+kvTrxjGvxxLhdqvw2WZbAL6
/0bUr802kN9aCbRWyLucKQMJuZqLcPof+hCzcUWX6i1TUrd3l4YmGXDyi206KaL3WmOB2TjhN02N
s5XsA/1UD/gg2wgI23wAhdGjzw3kqUD2sMi4XK2altgF1knGM7DZ/BBRGy0pnYxns1Oyw3xUa20m
gNPRnNzdpfr3ySRvgimMrJ+kb/TbLLOIatDr9sENOwtjOMR4Me2bDxRuyDyXBfW+aXQ/pJxnbSLs
8TvRJcuBRmaOddJ2Dn98qWXBtFdW7iELc49pWJAjUzCZ6ee4zukbsjiqvfhHG43xB9achziv6e6S
89pUAPmUPnyM+1R5N9QRXVIU08EfI5NmqDIw1OxRxyaVsiusML3Yo1eRJJ/590FlbJmIMPmAyNzH
/Q1qof2lRuMt8ED6T1+EMXtaDiWFdOY9ohMM9NKWpkBtglMP9K66Gn5aXcmWeairtj1E0y4u/D2D
aqC68775jPnc+ejf5877e3g8/4MA5R/u/fn9w3sQY5uOUpjV7D/eP2PqEL/JTW2RKKqRnEM/OXgk
MRMJw0PQFvADpME4at52mT/8ceQf+35/XwPWe1WV31wMH1BYKUPqjNAsYYnmGWYN87FMk1OqQ/Pc
h0W2HBudbLLpaFupJk7SIt3PR8PQOAZBc+YGzepaU25KE6jPA+NC5I39LSprtsLhMgxt8utY4Ni3
iMjj63wmpOZ70ujlFWjIegiFcRtH/Vmp+Ug0Q0hRjo32pju5gH8EpRDjavitqi3UXYH2Hha93IxO
Vu5rRXH/BwHxRPn6w4VgI6JFiEe2uq7xATYRWv2fwi7qUEJQEqdgZl7HezeX4dmpw78eslSTW5mj
OYJq1fIZ+wFTEqaGExRPGfTlTYA2iQgFuz/5CewBlU+XmrpnJazgjDQEIJznbbesFpFNihozXH3n
OK1C5z/1LiMIqK0+fYozwZrM6zWxHgPGoTnZMmuStwBXl0Z4hzUsU5p5AWArbPrQw2NuMwPWDLrO
w0hoUqs15cqUFT5yuw7O7vQnhN2QH8vWXceytI+wGRJAWd3wUefjvRuM5j7v90Pn7Y/r9n/hxdEZ
j0yKqT+uh6aDz8kzUDnZKJ54R/9DURVYlSaMOCrXDpkln60oQWSDNIP+bZsX8hblMXdUc03OUPfK
AvXSGSUzUCney87uns0iNDdj6wQHsNfVLfesdDmfYRhgW4vxC9xMuyyAuVztfFAPekirvRiy9iVW
7bsM7PR7Z7f3gOCYl1gX+aawW/3g+XV/JaWvI+4HUY7eIfPgp5IqwJQjcptbPgiF5Vf91eQdEQ5J
6ZEFESirnrCPe6NFGHBErb2Cec8WlVCTbyMVLHhiGoI6wgjRQcdchKjedVcWP5lmPlAbNZ+dEcM8
kDJ8DQlcWTZuGtxD28zXul1V114fiy1NveykSmwIYxlU+9DL1FPTuT6pBop7dWVGs8dFIqp4wtyA
cW2ffGRg+xQ92UR1bZ8iJyquGpMKxwu7p3mXo9BbdE35aPiifZKKMlkSS+s4H2yEE2IQb81NMrgH
oxTqyQfne+MvsNaNl/vMBPqgWOdcFTM3bi4aAWK3+RQ1crlUT6e42hD+ccpALOcNHBw9DbhQR81a
E5SSPEuaxc/EffzecBUczEb8XHaFMR2ZNypgDPcEEVGCT8fPeiqL8AzQnS9I5kx0SraFNE71vOd/
e44QuvMI+HmE/BwZSy+qzV3hNNpT3vX6JnWKbG1XjvZEb8E8OJEFv3c6avqqf6VXeZy35ocy/9FK
K72b0+m56D/z1K/P86H5qSVE85XnQEYgb8J570CPuiJRX4HNK3vqQZ/maohgQRueCKCjfWC64znK
ICRTsTvvvpVbRKp15YVoLIdQMuu9mp5HOs2wglg+HLIgMF4S0ETzfhLllU2nG81WbZvhlcnMsg22
wgReukAvYliSL7p8W7Gsmr/4bw5Z88n//bf/53OSWkB9cZwMsM7vH/Ofz/vPv8o/zvl//Hb+Wlfb
9lYQwb9llgU8WXs0e48WmajCPa+kd5N0hZZ+HBtffXJqFd/+PnThSIGkqr9ONQsAuPOpGSltf58a
NARx/H5WJdbd7Xxq4Rf+bT41wHvy97P+PvX3LzCfOv8Cij/qf586/wLc4ix6T0xEaNxpD24Vk2Pu
Wy+6hkWJ3uCAyo1Nt5X9LlKlvvKdDpxD0pdrv2z17XxUn6qPMbPH43zUNuzHpGur23wwbbc1qeUv
EEnFmQbJJWIOY5cqaj8mIWDvQuWaWKZ8cmwmE7iUGOHgLnlSypjhKrFlq/koyrCAPkv25ZWVfJp3
SXhrlqnc59OTlgFYqKr1aT6m4XNHrKibm/loQ+Li3gBrvZyPen6r3sau2s4HUyPKV2aalDsvOZE8
0L62aYYuRA8kNRWb1GYVAsme0fO02TE/Rq8rtOO8GQ3GxiHu6x6ppvsweubZH6jvijiaxhEmpLzp
myjegrWRanQvp6NBiFjMj1j+5W33ws/1a5DNpVVGy6ikAeraotrTCg4eBIp54DFh9d13VmALja8o
YSRRuXF001X6fPQ5ISEkbvYsPPFtzPvqe1daDGJM7Y11VLIOm7o9kZ9cnslDU1dl0LvvlqJs2mGQ
3w0rIE3PVuKnZPq5YMIJviyQt1ktrf/aJRizQeQ7Oqijilq1qE75R2u1pn2pSbZVOlqjaKie28z0
f9bZ+FCmsfmRaYjzpOdkz7S38Z2zgrwBqwq3I9flExyX/KCLguS06ad0PcnygceqggonPUsNGACB
R8z6ZKte7bhsV4Hkfur3wA4RqhnfK6AsvivQLyUWWURqkn4W44Q91qzuLqVigxqi4tfhboxJnt+y
RlZXUznZ6ZDf5j3zQzNoFdeOAd7K3wfmU5nOoZZrSjd4xqgYPvsjGZOJdB/mXUIZXgcPhv+oiPAZ
tbWOaM0IjvOmYdu3MYv2th7nT1FkmSe9jb/TSMyezGmXKXm1HeVx3uMNKUpQY3QP8+mZaJrNYHRQ
T+nT7kqrl0sHZdQj0vdErR+LUtSP1B8qedcDA+1pcz7QJRWzbsNjCD3ta+jaErnYIdQcoJk79O+P
dS9OoD3rK/aP6tdDUKa7EHEii/7eQ5HVxZ27DSLTPTRMghsVBY9BHCWQF7mYN/WkFJf5oQ1YcOq0
2Jo9Jt4YQD9LBLWoy2sl5XCX4wSsyMY3Vq75TjQp8USBHN7QVnz3akscQm/kBUmLvx4cM2cX0oTY
15LxReDcPQZ2UD0MdVRe6JGBa2KLUYh86P69K61La9dAJvrrl1sHrpFeCptCb9XWKiPaqj/NPyie
flrk4tHWY3JIdZK/lmpB7/TFbhVvX5TkjVIR/3qogmbcRNQFq1AZ8FuX0qIdWBE2gNX6r3M0y+ZO
Lszr/G1gzMkDzptHRtIEAB5CU1UeZWzZV39kvg3Ac3gzshFEOJzd7bzZsYzAZEIcQN2NdNlcn6Sr
imgEbsqrNh6gYA+0q47zkX9uzztp8SBTsMNLR/rTwfdkchaFyky1U/onksjIZwJE9sU/AbKWaf4c
jOyq0a14JzN9WHLvQUI1Zi16qX9/exULdd0G1fAUo0xCpDkYXwqJPLbJ4Bry+h/f3qu5eOhrgqyq
vhpACVceoafZqYkCfRsFsjkqwJAOg1CL3eC5AuELejwwSvWjR2NkOdIke+0n+I7pRfJbOIYnRUbT
nJKVMR1+vqijnYEj4MsquayQ9/Xm5ozmvVCloZnW+TqMGWwwAtK2tpyEj3n0kqnEYOFVHj6EmqEb
t8LXtunk3mulvvbCbPyv9s/np1r+63xY5XI/P09gGv98nl/P74b88KKK9vib6FSSlrhA9xzZ5cBa
PNJuXuNoHzktN6TmyQgUY/RWEkXUNTAVZ6sB3zqYhaYendYQ24I+8i0O0kmd3KjPEUk5jLOl+zkG
zjGGAkQKjWEf68YTR4dW87Lq84KGoxpvFFBG/PvZjJsW9JupDKdy2jRtdFl94N1Jpcoem4bYQhjs
rwF8OHo82QHnrbLIEb+9OO5gbKU7FGsKauvFItd3VRVQj+dN8mXwcsoCq8J01M+IfgDz9MBQI3lh
Wjnvbdquual2/ZhOT2i2qnqcn5+69lQOOeA1t694sXJ5bGvpX6FoRUR6jtmXLRh0m5nz/vsMtQ38
K4DCP87gjtI/dfrwVFgWo6NUGz/Tipl9N/b2Q2RY2pECgvXpdCCHtaiDi37re6Kh1IAFGP8Cbr0E
Pc4nEORLbIg7lidjjMOH+Sm1ig6/nWc9oi/uFKbGhGosAm5Nf98SGs0dDl2lP2taSTjyfJ4C8QrC
qhh3DYOX23zyfB4jqef5jF+7poO/n/P3gdwbh4P897m/90dje9fHjySv828DgRwOVP8fzWDeBZ6k
N1dwMy2h4Vy0yPT3viRQJ0Oc9QBhlsFbUNlb1IWu+jMCO0dKSJD2D6brn8teWvcq53rTOAXTsGkT
r0RNIl+AhUYo5n3e5y/xWer3dCTwJBcI53IfRfaAEON9/kqhffTXV3GZPjYsQsCrdcmpIl469nto
DdMWPE5iDmGvnTQ3Zu4+nzIfmR/cUaJKJZXoCGpeO6XSwNygldoJ3cg+IXh5P+/6dXDaXykx6QLz
/SyYLg4tb8wyr/RTw0fbWM33JkZwi0KQWGHW3kOrpvWjHqjOouiku8uavn4UcZY94maYDs0PVcGr
ZxMYzaXcUXZ9UjdkXjj2KTBDxFChMbwR5F2uor7hQzNtjk1JSdqpL9RE27TR8iWrDBINIoPM29Jy
SIgRMm0PdluMhNzLDXHFL3Vs/gjpPF1UR4rLMD3MX7nlGO0sR97CEvM+IiXryRwswjKK8N72MlO3
TiN4t2WKcfFa070mLNSYlrX8qDr2rgBI+esG1EWq0m2sPslWxlQpg+ELN36sG8u5cP5dPVeKtdQr
RTnPu4qw2v16g0gawre2YuQ/18u/SuOcPEP6senRdtRTUabysUZ++eiSypmMuvFqWcLbD66e0g8t
jFevTvKVI1NnryeNezeInUvzll9Vywd7Lc0Wwda8rTbET/hdWa8amtlLZrflZn73M/kpznWorP/4
kHnFQJEQOO0G/bB3/fXrtlBu0Hf6xlomibrRQ1V/njcTp/xzcz6qeYFB/zFcla3dHRJ/9CEyT7YT
UaFtnzbnfbU2csf9vT3vnB8sbtBkIhEIVqLRqwkoP6exyp08jCpiWKKvIUmjg6uqOS2PDMf/mBOi
bVKnH0c4ZqhRLYZ0vpKIi9PjH6qitF8XQ5ntW41R3qjn8moxZFhmYdZ/Om60Kvikf9djNGhp0NVP
ZWA5G0Cz+SGoGVsFjJsPmRMGhxonHOoNffiAgbgbLM3YkWI4+ZJ7ljArFsvKsuz96MT8aPiQuuI+
WcDXEfCj96rG0t5WTHvVLRAMksluELxNcmyY53Y4KuhcW0p3pr8zrcojV1uWSNNoPz/WgX5G/DC8
ATO0tjZ5xJuoiYY3Juk/YzavhZURCMa8cx0J2Z/7POzPwfRV0cp60xH7zbyXTTrAnWC5OdQsedkZ
Esc+kHAupoky0E6uCsnJLGuuH/OXeASdnUd3upgOzLvmhyH1k1NWyOREhtmDxZiWVqRTZulWqZQH
dIHc5yQ5yloNKdSozO5q0fpjCaKrX264TLQ6/p4KL186mZveQtPKD4rb9RuPIe2z7YuX+Yzpufhw
v2gRlhJpSfcJSQ/TCid1vkOCXWeVr3zQu1OWKjktl6LrBsxtxbixFO3WKVRDCSFCCyVWrfv8oBIj
lAb/Qdt5LMeNRGv6iRABk3Db8pYsskiR1AZBiRK893j6+yFLLXarO+bOYmaDQBqgikWYPOf8hmBB
tqwEq7HEVXlt2Zl5bSyyWGRrIJ1Ej4HuOB+Nk678yCm+Txrybw6/9hNoImsNqh/DcaWyDrAQAA/1
yvig4Gq5jErKFUhhnLPKsU51EAE88/GHFK0Sn0oWHy8kUReAqfrnshLDvWskH27pGi/RmDqoqQIl
kbOGSfueOvYbGh7auhddj3xsBXT8z3ZgDtp6GLnn17bSakvZNhtMIfGbvR+1ot2z7mhBePIZuQtF
DwWNEs8omkFq7t1kABGG/uBDXMFaskrx8sdBQRh6wIFA1P8+KE1d/5rGlvl5UNSgtWq01Q6pOWDw
lGvNo56B2s9bdQ93yDrKrjAjX3Able0gqszdEEGlyXV9g2VHQgwR8qaYN2UEbsuhUH8kf1I/YqpX
4J7trOVgmrUEZZixrk3wtNtaz/o3NcD5mfXjZGj2ZixMb9tQ/n7rqr9129bg/cdsc+5OSxcvdNb9
O35BcaerLiDqAftKQSEBjulUTTAslKUcHe3ZoFw7le4Qby3Ct43PEvzNLKH5ibhGBK5Izk1shBjI
j+CrQq1Ydry9TnY/+M/UhbYxuY+30uD6AYlHtTzy0KdsyAvO60bDRw55sH11Ixebg4mjhMZr5Cib
Da6DdhckVzspvEc3HXa3NWjH+nW0nUvN2pA0JAaPaACIpwzWhEDx9K12Ka1UmuPv9LnZ4q6JRo71
kulxghvrKBByDpk2WV8t5oL3Ft5d6Df4Zs7z0e8YqYwAAsxuN5DvhSxklKDZB3jqXHXK43v+nWC7
5ztumErjKm77skNOV00S2X3tW39O9yoSwvpSDsnpZqLedzGoDK0Vu3aui2jUhPFuj+4dvU1JWwlI
ZfWAHmxUReF1GMgfDX5y78nRfh7Vva7ZjdNaBv5G3FNUAkmAnTxJAT9L7ItIs41MEcgZQ9ldYsOb
7mRrxN5hlWIVxIvIIxRAcox4vVBXbYyGseLNL6dEKWrY+eZDm8IV+NUX5icsurKT7LN6bby0ltCJ
s7c9wj2PQQfwr9NQaReDNmGAihOGGsbdPR6pMofZ751UVRcNdbZ0acXFsHA7Rezl8FSL+L4heXob
BY67cAslRFA0NezsZM5vkL9trGk4W+1XQ0TtbSwHn3CbgLPYr73E/dsEEf2AjD8e3Dwej3Mp5Bh3
zXhEM6/fRFr4Lluf/X80zQJvrqXsDBPrXgWzCu/0KPBYv+fpJS71vCkprIK07Iq9DRRQASrt8ot0
FlTnW7ueWorc09ek9cVFbuTBnGkqNFSIkyB5oHAZrR3e/6zUOnNP1jLejX6ZX1wPeeREd9rXXouf
ZSQ9oEwxadGPuOaD1bFp79OZ9UqRBDD+EHIjsgRflSIKDv1U2q/+tJTdo1Z2+xBv4bXS9eWbWuTf
GyX3LoNrw1eejzajvll4ieZdIrWPF0Lk2TO+NALEcNaeXK20j67Om3BK9OYp84GYI6HS/siw5G0V
84ooyQPOZtPwEMPmWlsAmBb2ELjYj5pjt22V4BEb2dwkQVwdR12JdoXHi+o9HPFTBls5JY56Qi6d
BHXkPIERZGk/6VB+RtKOp9SFH3HbnSrD2SaV9yQH/jU6nwb9B/gg5FBWKO49364vEXru0unK9Nf1
BvnBcuIaRCuX6qj4wzZT8d6u5KVagpgpyf+RAKq1Rx9RvpPa28/kXZBQzkS5sabIf1CNzjoCIHtQ
8Qomy6pW7r0jntLcYkx2jVTCoOIbZ8VtfTImHJSFQEYNrvS97HPnAT1EjJkFqHM7rxzo27n0ZLIW
u53KKod6Vw82JKT5NHJTBtVP8EHVnqplZMPCcRqoixHmeUDY7j1VCXFgBQafi9a/u81xR08/IFPy
cGuyqhH3FTIO6C3jlMjjVtxD+B9XgWfDq29a8OlcTP1hLNHF7x3/HBujf5Z7qDfk9XypYRab4WAY
hKDpP+fc2v81LOc4ZRqcjVw8e2gJ7xp8jDcOWNiFvOVbPUrG265sl4VW4mD/17C84T/vfzkl4lRp
FCTbWFdAHrh5AbKub8ojEGDwB3L3z3ZswPJBcJxZYQFPCjPTaNKBLIR+uk7BaVO8teBbGlXYbdqp
aG9BkQ2uDbC7IdaV2VfnVs4x5zlBgL2NDJBuNcW5MjnPGw2rgnWLy+HQTPcpUgDjpspaNGpDAB5h
SQb/1il4Cq/5WfulfE/kSbevOtO7k63UYCkgcNu+DQrMEhBe0Y+fN0LeDvayAoI5E8W1kxy43UU1
K5mNAA86x1QOug1Qh+O5qN624TfGsgtZIoWQvrH8bQyIcWe7rnlbb7VRpy6pDDsQd1hYKbayUYCv
Xk2tDx88o7vKpV7pJiu9Rvm8sDxlI0MLQAIiUsRbBcSJZBXdEVy8r0W7rcDHvaWlZm5drAkafezu
ZJrVcGDeWS4LMJneNVG0XFgWVflNq7VYFxWaBx0qiHGdkpnksMr9YxfWu1vMG//VlIM+XPplMmjN
Hr+Wj3wc+p/+NUl98bPVlHerN7MXi7B91SppcR8pvsW6BfuurmAJrjnDtCKfan+Bl7PuZoGBPA3W
qccDfRHPaQWEEbQTpiFkH3Kfh5PQ0mCrZ7eSqyM6beMGJPtkhTWvbeMAxpkc2lyejUrPuU+18Shr
t7Iim9ffgA3lVzk+NvE7C5vuVp4Fga8Ti6nmrfKbkrtvM+IamQcTxGTgCJP3urMBxwKcPIVIPdwp
hFu3TFkQY8zoTP/LjHCeUbkzwHY+R1tECk5k+a9zzJ/yv88IJjTz9CF5CjOvhOdjmMsOib1X9APD
5YRK+IlHHCV1gzpgH7mvGmWeHfW4bo1SqPva5NPPJHOTS0pO40FUxpOcNQVNswmseNzKZsxNVJIG
uDqTWd/h8zqb0nKyoO0w086bAENKmmV7QpXGecF1ZdgXsIUa17SQ+yDJgbqHu1RcO3iwVWW4+oMF
bQeby43fTcOVhWx4F9bNRbbkDCs1P1JlSk6ORXXCVYS97bTQRtOL+e3kQ479wJt8uMrZXmiqy7Cy
Ewjg9JUF0AVAMLCk5KfNxwhhnd2k7u9kV6g42cbTU2RS5hltIsYLoNBbS37GrBjMUiEjVTB/A6Vz
9L38ez5PGRASBY2+sYjBXwuX9OI45cXL1JKWmsym52tjr2kh9HmhSoJ/aVj75y5yvF1Mch4OUQWv
GsrKNsIW787RPHtt9o2KojZeskmpZc9B5GMikorkzUjs76ajdN9bgb95FMY43CjnEE9y9GV0f6VY
gftj6pQHZ0T+2k+A8qoCD3eDGHw/diizs+h1VzKnrmb6ofa78hniIqmvmnS3zKl3pnFo535T1N2B
v8BdyZjo93xfNM/FCCxcNYLpagd9dIAZStlQ1WoczutyBTLNvchRJ60FIKMMWGNsTVc4K+qZ6+4q
MigjqOqbr25cuCc5l+ANO5BRh03oNuCN6ko8xPj63ubqwvQWA4HqHmfn6YqjKPlJLXpLhRhfO/EF
A/TkpaCacwpjuGiybFXxroYcTqHkr1mYG6cvMWqap8kbkqXsJu8erTrAUQdfi5S5JGOg2t1/y7qk
eY01q10Grj09VmbsrEWdaGfq+BFocLXf2y51zyIFihxRKn8Mc7QcAVGKF5Sjf06qWnyMHXbb1kSx
QccEpQvw+MI1F+UJUMVuyj1j4iiG+Pobch/xfr7m1nWs2aCGvbNZt+41nsrpBPumX8p+hJbwxVLC
5h44tHYZLPJG7XyAXhEX6zaqG0qpVc9ekuxMigVvBfKom3jIIfvO0zSXhKyb76bez3Zab02QLElQ
T/NeYtf+qwNvcuEXOLTKPSgl/uv/w3ny03pXp0LROSW1Pr/e/X/+yN6pD7oKIl+WXFH6yQ6JA00x
akotWbLRyf0MeCam9gRozEdlZIyqi6zIGmaRHUpECH7NZr1Nkioo660clpvfR8DjsLYtKo3LRqOk
q+mo9cnlg4wtwwLZiEETZ9nljIm9M37PkH1QZ28z5Pw/ziFnZH/N+DxHOcF+DpuDrGjKSqeldDOv
smm2n31N3B6TvDHOsiv0gv7OKdDS+l0ZrbFJ2o6qmS2DUmuPQvVfPqvOSoRoteMmJwNf63tz3shq
9NzvV1lKjMKqBA3jecBubn1ymt3b2l6pzGdgi8rZQkVzPSWs1FKDfLbs+9yYjdXxDseKZJ77ufmc
W3X1SxgU2u6z63NaErQg71GQpQqlKsmuK7r8TiZw5Z5jivjQDCk0r3/0D3NTDlYMyvk1cBkXjP7x
c+rvCXL6Z/8/Ty2PNsKqOPlo5ORNzY9COem7Nw7RvsdTLZgBC9/RXfyridfcrSkXXfmEWQDkg1VT
K/bJbUuAIk70KDewA61NXyKF89kXIXe4SBtUPz775sPDwgOtDL0OrRRPnPozynDnz6p9rzI8aGit
/e7/LLf/7v8s9cv1oezva/3ct4449BHFDW6qO3veWHHp3UE/XY3ehJHl7y7ZH3cZ5uqdTSl3HlCL
ZJZ90Apnl5h4+c19RmxUJ8N3N23adU9UvkvC4qeA7PITiPhvhLbxWQ7VXVis4DCKrWzGXZTvEnvy
lrIJUNQ8113zIlvROLpnHXWfFGqR5sfhNy/VI+xqoXH1bWjeJ62CZ1yhBd+KxnpIlT54Hi3f2UUo
Om50HbWc+UhhxNnaTgZ4XTPqWzN1Be8L80PMiPC+sUFCzHuq6Sm7ODE+onkWaxpQkLLv91x5eK9k
3cyucbask+1NncLADTOqQrWO18DCnUBFmEaPXkbcuvdyRPMpJPntm2ygy8E0pbK/dt5k7sQI72xh
62lO5hqNQx5U2UKb1JjyAG4YW0omSLL4Q36ngC5WeNycO4yMFm0rnK1mTeIusT3jtjHtUN3HpkKK
7B/9Taoq+xB4oYhqR9uMvaiwAyhauNdNGOyHDvKwMkt1KaJbkSn2mj0kN8K+8Eeu2j4G9e7Hv3cA
+gbvg1D+NmShm9QDOR4ecuVHJGsTjo2kkVr7d+iORc9Yla3HuYSB50G6F+rgrRK+1MqHrngk0j76
hZX+8P3xtvO75987/zHHw9EHaUS3z7KnxmjTJ5z/1vCZvItshQ55NAKxeh/HdvqEYIi2LVWMFmUz
MMz+DtFWUlNYvoigtZfofiSbjvLCCRETb187eASVdinuUHwO13hSjU+8c/Gw6xWMSkLqrppmk62G
wt6Ozc/Y0F/g6rGEb/FYC1y/efRqkWwS9D50VVGAZ4B+SdTyR4cOy3uC4gyg16m+FJZrnzKYYks5
4IfurjNS40sbeeXOrIkg3cxK30BVwyPmyHhonZU9oepYBEnEo3OmtYVOu450RcWlmj2/V/+1lzul
BnlC/+95wXxsNI/+n+f5Q3EvOsvdN6IMD0ZKLmAse+9RaRGYrLXU/qgtXkhx+8NwFPgYRedcuzAR
m7JKjQNV1PiumrCHCNJ8eI307F7OZclybBt1fJuQ/1oFUeHeqcjMrpMSDQwb+amUqit3vp+eqB50
T22vmauk98OtHPVyxd+rut0t5ejQF+Zd6UyXRHBtLwPUM5Jgch4L1epOmpEhFOfihFMP1Us3VtnO
a1VlA7sLxI76LW706r0yzG7NHxMeutytnjwtf1TcuH5XzaFe9pVnn3sPxSm1rPWFOw/47vgjJl/8
qIHqPo4q0kC3E/FBlt/2F5CA36Ih1FYB2fnHHJA18gf5r728V/JHP3bVldz7Y/T/dl40n5laGWfu
Y3OdKxRKPTvormOWv3dG059kC8iFu1VMnKVlkzRMd4UPWEOovt4mdFa00rHN3spmVEfJWSmTL7KV
xRbpfjwdKP/j2BglX5EKmLboaCY8u7rx61/dajpNW4En4Tbp3M9uOfsf3Uh85eiowNDj+ThcUIAO
TnpenRURjxenK/gr4E1eVDUhKQ1E3FtEuuWvFTMSK3lE5sQ/GtzOWByTveYi1DcGxNCDAGpyvvXJ
3Spz5jqrvtHmUdkaB4cjiih7RdkMpSPHzylTF/lRV/HZRheTdgN989fu34bCYBArMtCoLzjqX+Of
x8s9rWr7jVY035PM6M+hrLpSiJgWao5WZz+Xa+VI1nvRyIOU9ufw346Ru3LzOZzhCtCvrA7JuiRE
UHM1xDibd60aXUzfrBbyf2EBt6DIrGt3fwzwNLYR/ah/Deil8+sIN+QNCxtbv9ODiYSDF2gAJtys
bldB14rV1HKptJE6RlckCdEPm11BAdEVd62Si5WOE1UU4isZxpr2VI3tcOeH+DTPrayqhidU68Zc
e5IdQ2w9oKIv7mQXSYt4meMmzLuI2Y4SwLVFjhmRSw4I9BgxMiOBt2qa/llYzrvfCvWxGb53uZE/
VGWsPaZdlJGKQyFFjskNhV64aHGfHot5CgYr7blAElMOyi5dyZDhrNNhI09iiDIghRieIlKUWVu8
JLam33UY+CyGfspf2lKddqUTIME0j1bkJ1eFaNq9HFX97C0WtXU/IJbxRWgbUfUJXoPyZ6waDz0Z
l1dwHSFwOc4oKNIK6aUNh/SCCPPXIc2iQzh46IN8zvNlW05ENeANPkp0kMfKw8KshmuMoKpAMqiq
YziJWDBimFsf/K6v3t1W8VeqN/WngXzEA9A2UlzzgKUAxOANqF+6SnVPYYV9uBwgZXsKYm3g7U1p
r8HnZKP2Tf3uvMZWSymIhNXG4XGx62BB3BKOOMuumiiy3lsQpU7wLUYnYI0ugXMgTYYlo8qfG9VV
+M3WEGktdLcn8vbGw9hkIOgg6++M1BLltypB/yBEmMctQu1JbrRerMhJGQ+5zAbCn1lQdshOcrBx
w3LlJ5W1laMmiM+tGqMQLkdrt3WOCbw0imWcbvTV4sFO/Y2RUB0f7EHdd/kk7pUs7ijxOfHG7ktK
A7ITj9WzEVsorM1T6tgT9wnA77Ok1SfgDSn1tM3W8aCRfE5xmgwJMksLV0jZ4VAUxun30mqudtzp
wJeNektK1Njh29FdP2fAJL2yeP3XjKQC6GjWGRmbdAfvh7JQn6IGVM32JkC7yGu2VZZvsqlGvk/L
tZ1dF7N74IyUCsDJ7zq1V9FyVYEHfbZ5KFQP8ZDWD4jXhCuVvEWsdMpa5oxsg9d32GovCRHNLit0
/hcznjNDRiccbO0FNjrL5nm+7PcQz5H9n/Ozrn4P01zw4EBX5Sl2snoRz/XtgEfEVh97tNdm9GSD
qMYySkDZKFadv2gOt7HaBtzLdvzsC6Q25m4D0aYzb/8aKIZGWMKSFktpBKJcgETrgFJuvqQ+pfpC
PMoYWw6iggcW8h+DMkSPwSSuvRByBHJ83VSc0LIwH22je5EJfiOesD8czPLWT2rzb/1dh7a13Wjv
qVkXd6OGnBdXXoRAI7H2DCUaffHeOq32LNox3fhE4xhB1xa3W44GluHZT8INkL+dMTyoQO5VtBrW
/bw81qaxW7Sdmd41prZW+dc+dmWFl7NmP2oz4zcFHSdbNyIhLR/7ZSx7AbpCwcRUFjgdSmlq8b3v
Eb1EhOFHmGdvBkXTlylABLWrauvMA2g8aKkbboUVpI9xukG5xDs3AlUOHlR3TqoXb1mgVBtXnayt
bBYaL7pK8b+wCnaPMcjnZT+jG0CeC5RalfQIhGUTup35MIn8Q2KgIkRwllSeknNSxuaDkrS3/rhH
2ZEVRHJ21a75K/hPzTGhXGEfxkHXgBbyUxrhZmzy8EMFSIoWg5o+gFG0d7yowt2QjRV6jahWpGn9
1lmJ+5SiwhRMXv2WTvgX5q0IjoaVFBdRCg+16NHcqkldLW8v2tlXhbhX9bhwZyCUfLMaM5fTTK0L
PLxyAxlRrNTBTfIlPoQLbBGGh9Gxo/VQAB57SJKiuWSG/0XHmokVpVI/lkXqnv1KHGVLblQKR+sZ
pLeSzWkswsONBABDpVgOQPgNFCpeeOjG4H0s4zTh83UaddBmbqPpLyLsLprWWh/z1NLf3kKt0Qed
sFEa80fhTf6ZHyI8tfkTTEYKjsL1z7L7c4OqAwlHWRFqsbY8mFaFzSOwjY0MkzK/7A9FFGCjO4dJ
RtK1j2bByn2OqGRslePjrLllepaBk6uhAe029VElf0lsaaBE7iSQ4lnYVifwdQUL+HnXjsNoRxRP
dBqu5HIkzRt3nelGsJ9qa3gZveDWHwzTr37h1cOLSr/SgKBVxyw5WIhaXoXZv4E+I2SdWx1Y/wMq
AkSa8l/0e1TMo17kKns5KienirMrkbfcmxLgBqAPUNaMa1OGiryXMj1nM6Lts182PS6cg3J7TgQ9
6qhhF08rNQYa4zkVL3DNsXYWWFOK2F270vskeynG6FuaCeMnIqt1geb3mH/ESe0gXsSxxItqXnqP
GpiDBdY0xjeQ6mt7RvwbVX3Mxl792hMHEK7U/mNQI3bvanp8HFy9O43Y1IIQNoqTmUfUTzqTq3pS
3wfT2odg5HyA1MjdQR3+cHw1XfCmhwbWW+pKLw2+45A1KD5n5r7Cu5i8UquuPbdxr0OYm4uqgGQF
6q28o4L9BdkV58EOm/y+KRFEk48AluM5upytOJijrr/U7jfZ3VqNuXPVCjxWAslTN2ozPoO91Mtv
AlbR8lZ71DKUIdVQ0xAD5O/e1ogUrTUiuF/jeijSpdsDqOahjDm536Z7SV8N7cnd6MBREcXVuqcC
st9pgG+wkPRXFt2q1MaTg3LjqSUmum0A9z/vnqIaf2jT8Ih1gnxlU/nQ9+icgpluNLRmnWSsloHF
UOwhn1a71km+GJssGe/jgYLC79dk2FrDfQT36PZmNdVukDNuTX8eTRiVr9T/OEdSopRZdFmxkWk5
Z2hRsBV+v5X5ugYWCXUlSyujTdMmDWxcp9l3ffmozQDmad6EM6hZNlMRt3unyR/LRP97/21GF38T
kD62nze/VZusSFyBcGEMVHwlHxDyUfE5p3F6kAtIAc+K4UG8kiPoagRL74YxomqnroMsi/ex5j3J
b8R6Cji4nyjRPqTv8wvK0dtXVZzXyG/qZafhF3DLlsmMWKWgs1WpNqI/cx6tDE33nls4uLcoJn5m
1rKE8F4e2xfieHv2JZOS7Ys6RXu1bUHT1HoF/jbQWAn1udIeNZc0ViiUOzWDXGeroX8v99x5z1br
hvfaX33/NS/xa7R5QvX9j7nyTO58/B/nlGf/40wzvH1dgyMsqzo5ZFluPuf4B8gqvzWW8bogbEZW
Svtbv2nhOl4rQbBpzaBlIQpNSZKPsOlDk0i28Yn00Rafh8grXXIhrr5vkliV6gEspSkwFTulqAJI
/0DjpgmMTqcOf86Qg/Kgzxla+jW12xRAWajU7dGd7xM/nH/X268rbxy1QdTUBE356yev7C4nF2Du
JKhEx2zu6E+kFYaB0PQGNIGHP4z1T55m6L3lwV5vtOAOZSw098GyszAa9hqlMXTNQbqXcBmRmQSA
LZu6mxycQnEexw59tGioh02shag2jLa9dMIpRg9T+Ge5kQNyL1B7HlOlAQ6ByErGSR6c8E1QoXgq
+5p5QO4JY9oYmh6d64hvHKqqswatiW2GkVNQL5xhDf8pPzdV0h4Gx0frPWijhxDcI75wTv+WDv4F
2JH4iZLVUgVd9N0NoGL7CNaSIzSOydB314nU8q6n4LvECaC7RnOflX3jEyMEUmhwkwzAJwxrU+oO
8yvbO0/FCAh8Hpw3o9UEiyg3jGNZ6eDJovBcWY657wRJN7NIgqtZugFcAPMlgkFzSsshuH7O6Ayk
WZetDxq4SKfbaAR8q8v1deZm5c4HMvZWJsA6h3R+XWUlGEBy9LJ/0KNhUQ2ReofgqPoYivixAjj8
lhDO3g4v5mbTziJf/zhc9n8e7mnh3w5X1QnhuPnT8Xkxl0asTJsWDuW5qk3y9UFzNRodqfWiBv05
98s92WemswRDkiPIPQ80bsDiTUucr1Wnx1s9DZSjwnL7CBE3QZKjUdaBTVP2fW7+q69wS3KaMhI1
EfvtZ2HSqXb0HczjLY6p3RHKbIEjA3W0o9fDAni2Gnc3juW5Qie0hNP3tbcaUABa1d2VxLgHOy7L
Te757XMeVN9rpCw/5qmFj6+5jQbg4KFHQqnZNZGk1310L/tu9bdOMXT5r/G6KmeZOHdMd8iWkxDW
8pcwQz4Rgm9zJ7AifPGTOzvUsy+ZqUUXVYleZO8Ec3QvGi9eyWNSu/TXYwCUzAgMXHKw1FiVThNS
aZmmQ8QHvJrREyva/KWL8/qkZjGuDXM3NyeyJUay973kSs0PCHpPWLqE23RED8W4h39CJX+s0u9B
aS0htsZfddDh60EfR/S5+/CYgjdkodujpyl3tSb+oWcGihfzQFEoXbqy7aQ+5XNbdspmMjYXpHBX
vaNveU+GwGKapVoHyla0uLGiD6k/Az7eGeZDOFVfTI/v5hfZM6+w5uwo2ovJUvUo7HDRiszZuhAB
tRbOZRn0XwKz05dCU32ScJCYdHeqFpWpo6iKBANKYigmT8sMWTAUm+2PPI3DbeiED7GGdKhqhjwr
KpYatfkAduU+1CFCTiyIbQfJUwLAcm026XZEPunYZD1U0ti/SxLX26gDFd7Y3bW5AUTOdIdF17VP
cM7B8CQkRnzf/aqjNKNqgFHARVT4p0MlmVj8JWF4TT1kDKygWnuRWSwCQLDLMcPVwAv0DEsnd5GJ
9skNO4KWHCbBUKw7oBnTNEGwBqjnajvX769D7p2SLoa3lyusvgYjWUBf8lfI1yBBp1hHrNiSWatG
P6C9jtmngRaBDWZX7YOTO1sQKhaCnUOF0n8Z7PxugHIfi0WWVq+2F1NUj6rXMghVzAWGQ6HH6iUu
9ezZ6oxXIBX5ktoZavrRD0dBr77QnzwTvL8zoqmexiYZKQ8CDyiZhaq8J41aL4k1ku0Ul+rKTzcp
S72HAVCJtA0xATElpaEc/TpagT2qUQFH1qRu7IeabIbQTWQ+m/op5z5fDY1R3I9Z9tBl5kUV+tab
/VCKWIGgGi6KGsXhMcchRxlRyqyGJj5lMUic3BtWhZHPaELqgnq6Z8FrLvM4fDPUB1jC+9LlN1N1
1s9WAktZReDRmLT0i177S9TBCzRD/Bol9TAnrvT2GNGdqrGymJmg82P8cB1vIBxEIK+cgVMT9myr
0cwevUqcjP6JtfvPcFAQDBdLN7WfxsG+j3uCMpsycjmU7ZKFEPIM+V4pFZSKimsWdOC4/PyrlipP
qiaWdrcO/D7cD8ImSidRUmP9uBwyXppNHXyNNDXchw76N5qLL1cwlJumQKUYm4RFa5i7yJpVonVk
KQIbrRUrqu9tCyjLhAgwFUtv47bqtEoSPihTW7xU3J7gMN8HSbeD6XwXcHPzo14aMYIZCHc+APNF
N0UFcnpImtl6d6ZscKUU/zySaF4EjvthCAdmWYW2odb8bLgEsFpIm6UxOActQtgeaATeAOTbAIcZ
GF8QmC9zf/hAbq5Zg+9EIsuzqOgc9ALvI12QorZrvVgYKjTqdHohEZZuPJI5fqOViPScR2uIVx1y
omQL6bBa9UH1zbNdex+K669KtY8wJyN7EPnxD9XAvmTMzFVHDjwysnHbWPHFzh2S7DV8PAOxQ0Np
8DltIkqS2Yczxh/5UH6xNPFU9jNWDMAmlh38gDX29UtiKp+gku+EWWkTlC/JuGs9Z1y0bnMoVGoS
5slpBDo6ubpz4/7MWo1KJCJWTz3cGDJnR8douq2XWxiGwBZwfD1dawH65NCGlpZdUy93h3OcGz/7
McAX6b21jEfcADPO0rqLpmt/2On46Avno9PNzRQgG1sUer4oI/2bPiU/sgZkYD94WEYM/AFuh/wV
NEvwBjZeDvURgtpsMAX2ieL2g97CS7Qm0mDFVKwsHW1JNYU7VY0jRQYY3KZfHjKg45WLn1OaNdpC
jJuxrI69Gc2MEFS5cLuCP/mWh2iaVn5xicII4rOX7zFHfue9gckAUa5djQtW8e1aK034Z7NLT/Xq
j4a9QPjpCnr1sQHnmj8oDY4/qTEg/WlmZNO6U6p4b15eXPUcQ6w8q75ZVTZtnCR8T7GSmHQETbsm
I3Wi/hDtKy5yY9nuXYf0ukOaVySItVgk9OEQ+hoM0ZJrGcfqbFE09RVzY9Q0I6ChdZvwB8K0RFbD
3leF+cNKULDmLRMu/WT08eMICAXKcUV+4DEd0LOrEj1CJ7zfAIEdFnB/+xUy0ICarI8Q7PbWw+Rk
VFdFirKbHVsHF07gUhO4hDidC7bfRLtfAOWzWZeixDxyHapYK7SLXk2wp66Q84iN6avhQ6BW0erv
LadeZWGzdrQ4QtIpr5ceWDsdwNFqKCqkjYd8ukAy+iJYDLoGguBWnSJu0wyICcffLAUnIfxbErRs
HypeFFu8stqlP6r39lTFu++har+TMPzeEvbjyIAwmNmushTBNC8O8NfQq26J0OvF1vqAWh5wvmI6
AkIifg2dYcXrI18Ow5dg9qu3SZwvHfKtHqpM2yqIazLaol3CC05UlyUscYLieelSn2JYzO2lLzU0
jxP/peNcD9BP7hVkJVZdyz/AyLqjotbmiid9szBTbT2Sz1r77f/QdF7LrSpbFP0iqghNehUoWA5y
9rZfKMmyybmhga+/A5+6D6d8tsu2JKC715prBjPdDnHHxuJiTS6QEB6Trn1OYy3aN7FNoFWqPSHZ
AxREcE0DtOp4ppDe3jhlRkllp3aL1fuoPCybSD3zVmWjF05InLQlf86hLUQ/mmIJYG2+LVuhMFsS
TzI7tnHhB6hfFSkEwwPYhEYsof26JOwrA4ROnb1TxziPvHhsp9LFpGZBfytn/a6XKWL6Yle7y67q
oI9P1hDtgMHuHNJSOHzGNzvr/yXtsWuktTXpxfCNJSa5ow3kM9rBtHw5wgqraeC4YQDmxijhoCY8
JDn++7NFP9wh1Qxas7jWaRrvJpSG4cylmxW1ABZwn8iV35HoxgfOXayj4PWp7B9PPsEMGiJiQeZE
BOe10Jc+0BZeGEbEQ56clyijflt0H8S9AjCLY/Z+5tkNA8FBJXvODPKC+vTX6WhWPIZ8dl+GYEkR
qXduHMpJf+h81IgMQwUhdTy1pDcFbWqo+3p0iXaKsiezpp7S1VtutRCK++JZh+OJ17pxX/vzk6os
dx/52l0sW/ux7w7ZLHDOgxQqZPUOoLw2hTkFBX72VofA1TIl6Vh2G4h88jHAtPxDbub3uvaeOuld
yyXcYItfHQXaWGyG9ddx1PxdryfvEP+tg9XsBz3u9q2TXFpIv5u6lPle4Png5ScEQBHxTf0Oi629
h2NAWGq4Nzs1iVqHAiLD+pRRkFOfiW5Dp/IQIXbGeLT9YmT261TFwWjrIxzeTbHoJEkO5ndFtIzh
VF+ZByXHHeEHCYudyuh2bho9Oln9UxRPDSXxDg9nZHX2TKqY225B455aE9nQaBIL2SRpBFi2Ck7p
K8LJ13cwFtAXY4kXeiMcn3FSGxKm+u1cxfMuKqpQIz7JKgTewDXzfDefXizI/OEyR7fC036EXRPX
IxkGlCBdzoA/uH/UCuu3qrz0WH7hUvCWJ7Ee0oJACzGnx0jIx7EnwkMjItgyIRy56n72Goead36c
SZ4LcbBeAtkhjDOoQCmRIv+lGC14V8oi8QEaMzsqbBAOPI9FzBTP30Q6To5984GGEFMQa7WKUd6u
0g+p0WEk6gRKJ2ks84aE/A/29XaSL7L1iJNR2puqoaySyh2vNcLeL5UBYcK8kOA87arWUBzez9Ey
b/OaWMXU5SMt7XBoNPvbjzEJSuTERCHRH/s8IUSMGKvHJdGr0K5JrZkN8aAIS8saO98KRXiQssll
gSAzBp70lxCHz09M/rdKF+JfK/ybdh7c3YJHYlhG9TXJvbMmhy+DTL2kSN46yoXT6rdKQBVMtoy4
MAOXiNr18GK0QSY4osfZfBtIVgiQoj1YDZlzcY6Q0QUm3xcOIR2FIrzW7J3sEX9BrB2YR1nDiRRz
dFFpEySC8XdSmHkoHXnyFkTzmBIAhWJ8IVRAg5SE9pDlW60wjN2kxHtpP5TYYOHcbufRU+bpZlih
zK+AKrZW9FHgfLttS/fJiOJot5g8h7VBvVdOEasJGh/C2dZkGVlPGFFCLsBKEhcqs2rDgRktlWZx
dixc0XUIuFsnk+XWRxDBAoEh4y7YX1QgTUhX4xBfBhnUgDvrsmtu8hmHUGWG1pgb5FVW915RrUJs
2aC+gLfUeuzI/pwRgBCrf/Fo+3CiNAgz/pcRMcVF4oSflgscmzTYjoPpeB0ZTg78VZg1E+xAQouy
27jyFk47VJ7SilGo9Du7MckJyoz9HFHyx/bc3Mojlg32QcWE3MbdhVpEHoxumnfYHDIrL/yBYEjS
Jb0pDgnwZs5oMYSQzoMyV/JSh9t9Qk0W5SYHUktd4Y840TovbW7ukrREqYqr0g6Tt+UgSyKcIjd/
cV10KZY9MxUwNTTOPbBLr9VbY7bIYumXg9d0nJ9LeyQrVUc3XAWTO/r3o9m+InKGAqpfbNNhKdWM
fnx8avH1+oowx6XhK6NQN2PogiWslLTvv0cVnVK/r/7lln6IVv+LzOmLcOUtmhpC5l51h7IgHlBm
Hz3ORAQ/0PxXQgASpX0Ih3JHnHRL3yM/RoDWIErP6k5VfrTFntbfi3YMkFQ6AStCUdbpa5YDCtAY
+ZKXv9V2a+xLOEebGGx0q5XbeXF5GhzXfGjK7KUi0w+THIzQSAjIjUZtVG9lQe0jOZvN2z6Kxc3k
pflmof4expGn1DLiQOZobLTEwHHOPWMin+410XgvDTMQJj0P+hhruMmMPl6ijoNG7GQs7ZdJ8OLi
zD/MXZEX4O25Tyua0d43k5t6+Gmj6FtDMfUaifhdtnwab6oPqTX9c+qoRjAOUuJ5ESiv2Uc0tSVu
PdUEIUq6wUTg0gF7j9dItxr8lV6Bl8qNjXPRixq5LIg2zag4cH5rIdFwgPKMTWb2U5Nb6Ob9ozn0
NQnE3i98YcSNbvUOo9Lem1n6lPrlspVZeqosSzHhmqogzYt9Jk1917js4S7dNikJkClb2gw6O1cn
GDbnDilLVPtWpI8QAUbCOXNCx+YlNCADhoWmHxqVueC9DG9ZclUDl90TNDDZABsi1cxb0iXZKW0Q
LjO/MVf/6ARYV4gqyCQXn5RksWGUXUCgyLrA0hwCuEzjtfDjcdsIovUMg5ZBiEMz9UvAfjKFpT+z
kZjDV2skpxZr7o2hJ2vQlXUuyi67i5KMe+gw/lT9QBeTUW17tTiapnprGMqt94G2AAdw1lb0sBRs
kAslfJhI95Wj79k2Ym/rRqu/078Kc19MBDrzCAeSsCP0r8Rqvhd45gtYb4GnF8TU23q0r2V6lyY8
jXF1sg3xWJb5FHZGpTNwEFf26zmclpUwW2W3xiA09JvGLmrEP8Ps9IMzzmdR8k7VIpxdWTrsM0Sk
Ot2y7LLa+UJZv+vyvrwtYwqgXl26FAn+bHoU6ARiTc70bDzpk0MRSBtgEkSc19B9m9EjixKfjI3X
WS9KW7eEmOTWYSJt2rFI3nYl5kGpR+1eYD+Y2WSnxxEAFHTQMvTact0Y7wuvi7ZUFYzN9a2vOQ9R
zQlsR/4YtKspSTLe2UM77ZzCZMVhoJwNFzN1q32S47eLkTWWcgh6qhh7ioJZhBafamP0wyorH9LO
xxZbuKSuKs5/5AiPTE58wsmb7zH1NyrFpbrCbOSoRaZzpxGPaRvEgnHqEIpdmnNox8lj7rYX5RVI
snsnPkZEc+TJW2uPVpD6+e3ikas1kP5rplMWOBH5kJKYu3m1qgMlcnO93+sVMwJbWiPHAvRpkYOY
+EeyaZ6nIUFCtMYSD2ZNSqfv+jcwfW6qBQU11JG7qLWf2XKKpUXUtXBRprk8lpaaD+bA99sxe841
Vdz27XTG+jA9Vqon0AwfOWIFK7ZKH4b51G3ahl1u4TwIuokALjZfAtHY/dDVpvupL/nJGajScIj1
Gsla1SAFRM2hsUkrtOi2SNmNedrSMPOrOjQkJFOTybWHgpX8cteFLBl9EASKn5IPjtbTeBAY3568
te0sYhsa40zzm2TladqWw1EC34RkpWVbWbckASYdVIKlrUPw1XdXz90QglJ/SMrhmmvzhiIExeuk
tL1Lm721UnZ/l3AkYs84rJc0NQJSivA8T4wb5PXNVogkQKqwtQXf8VP2HTZShE4FIAYRVQSbYmfK
Y49RAZnltL76bWAsiuCHGTFbxPj4oKO28y3WlkVTjR2Re8Tifz7Mkw7zCfv1WE+1nctKV5IcJ07b
FJ08lFP7xVr1Ay1cmoDnHXDXaR7TBX667vrpzpkzUngJaob2teK9hX/bDVdvmdsjOoJ7cpewTrTe
zao/uyLf1QUlj4iXlkoFjLRtUTfWnCSJi7+AbuKGLeI2iEZGwEXq9YEeERqpZX7gt8MAjAnWTfjL
5+Ra6uh5y2FpgaJKKA59psKM3KQAEnbh7dpUTOQXJJT9GXx6zkNji73WaGGbWdx1fWZtrDUlcyIK
MdWLKfRm9ubMf4mzKLv18Lj0yPcJ0ayDhrFYoEU7+7RHLtqkGYpgnpfSn3al6F6bxko3jCreUWW1
mAfpAP3dfY6wLuw84vpKqFQYXQWd4Cgr0hrz9osrp2XTpe2EyBLBoDNfdUUcO5j1r6pAXpPolqO3
DxdPZrizAgrgabdp5oZQzcL/rHSfO6KnddhFzVvs+djWuBCO6oESLLGhrZnDUe8IwUP09ICA+4NR
NkMD5YYw+pygQMI3Yg4UytnmeC7KTw+qtT++2KX+0+YiB6Ii7WBMp0NTdD6gZ76NNS1wnfrTdEZ0
NE4WsBWkOyVrhT1BDbnMQSouCXdNYZlp2FgWNL4Os9RVdP+d1QVvzV/HQr15ShAE+4X7NQn9SxML
aRHz8miO3Uc6ORTyrf3pZN2bx3ONaeIaUognKoJaPKTSX2JZcc9aoA4bFuxIU8ldyugGhqh3wjvf
2GWoloAmjjWJQbtYLnXYOu2xEOxKaT7cdlnCUK7mStKPbXKf5HaywcGN7/DBuzdprkomiEo91F2/
i3zAaqfv3ojPaoJhYY9SXsoeB50/lBZtxOKb9wssI7iVbJyQyrVmOKcAYGFXKZO4weSoa8NL3xPU
uii7DOo6fkaEfR2PVh37AZ5oeLxYgVXjmeqX+PyQUeoldIgTWFLEKcINRTxhNjedVEetZEN3REJK
olH/Vlazqy2V7UkwOEWCYRa6kZvYNW+cGo4TxMcglSVPnav9mOORAEg4dR+6UeaHTD3rNsmLKh2q
vYgfZtlUu1pioxml+r6x9ZDcLOtQxpUFj9oms8aXlAlcAMcyLnTDxkHPTVSW1nNTVF/p0g8YwkcX
gCdz67T5wR8SegLlDMRcSJR6WhVaenMfQztcDPbnttt23HbiNMhWynzOe6uGYaxJgHSj/1eJDqKO
PoYL3ARr6q5GG7e0td0tHOZlE1GKjFB2A7cmbciKPKyMHB4szyL3072HVtkc6ER3Ojc4qKDlghFp
r3IumRpF893ol1vTb3dJvnyaFsmHaffFJCFw+wcYgXDlM+0VZ9kVL2gDG8lzAGsP4NquHmLPO8SD
/1OhnQiGFefUJyYnvUHr5MO09LPmUR/uxWIUh6ltf5o6nDs4MBLKUTF8Rp7h3iRSBURrVCx0D5OW
Jf6FKD5ulunOzPt631qd2pojRnpT3e0n7xV/HQ+g1PlXmhCidFwMaNcx0J2ujQ6KXC3NjVkyCFas
iMgpk9vecuAhseVVy0+f017D9VhAc73HKC6PjfSNZ3P0yL2PZoIjcytUTtDgIrkxe077cR6Ycpq0
JcOy1fwtXHr9KKlLPKgNWkPVjefUtxAesQW6x0UUOzGvjMicB6km0XGJi0PEqMawh37rKqe+QRxe
BxqUdRZzCeGE19aiQt2asiWshWwEoALORVv7Lcp7uyvrvTIBv1KK0MUZ8uPioYape0rYzmrAGBWU
2GzBQQqxTsu4L3QyEkZjJX8YO7643uDjQR8/wChl2bKdggbWwdi62lbklA6eS15uQkeIB69GEIkT
TEBeeXWoAOC2OW6oHpJK+Lq4GjBFDe3RBXDpx4NjgYNU6YsNyED7NG+kcvNQ7zDpLpgwB2U712h+
mTI1DcCTlp3LZPYDc55I8Ypdlngi1ljIOYR5fOMuSI8w1MMrtrx2tVjfhIs37AKGqcNC3hg1mTQN
rrJri25E4wFbIqJyVfnKgAfFYPo97CqBUx5nQq1u9Wl9bCnM0tIL2ZUHXJir5y7ur8RR2WFTNJtY
TeC0mXPP+ZaELnxWog7ywPGtOzOuqm2eNuBK9UmMKydecjoWiihSYATS/HQMC+wEIqp/7HN5lPjs
l03bYW+/HIWHFfd6JgV0M2+lsdzrM6YJdWYX29Hy7gbP3ZK3dYPyLHAwYyGbjGB3EyeyjdNCCnTt
9M02ybc3yIrc2XnyQvDALf3awv3hUnbpfKaFQhi/BkLTXW+yfnyqFo74ytafGo2lHU1yN6oyjPDX
jpilkRt4ZGyCm1HEm6uGNb4B7ZzTgNQCy03ED3HjyjF5TKgMN3mFgNGfiksRqR+jpN7qTPFaY3aV
4QIcZmp+5NDjnmdZuvMcUw+MUSMMXLsf3fpdriEoeEJiNIABAfvX72zERNgFeQ+Qg3AokNF0SlX9
2sB08pOtPcpxW/TGckv80H3hP8XC/+nSaWV75l9O7v/ldjs03K1ONpOduiStaGfMR8kGzxni9T1V
oYATaUwO5qyMN8QSP7dEbKateVqwNykjj7CMFz0hUpfu4H39G7Y7vI26zw2Ib7yu+IIku6/i/oLL
qs1+6YVQWu9xUcLISs/fGWkfGa94QWZGCrDR+yayfVeY/cs0pvuaPD3wiwUhi+Iwpb3jURwCLVrF
LEb6BcmJkT53fRI3Wcd4sUznJXA6jwYKOG9TYnMVC4JsoTqxWmo60bK5mxmUH9dDQPpk2VifZloh
VBC4W1tzjUK7uCm16oG7qQcSjAkmHWMVNSZXwxJ7nUAPjy7dsz6HtL3r8uxj0Vnyg9uelD1Bo7bG
K9awjLIMNM6Oqp9kI+vASxot7Hk49WhVzuq+v4NW9jUsxhHFH5avxQdWv2x9A9Vog4hHN6gadaGR
ODqE9VCKG6dKHqxhau8ibaRFz1QEAS06RDbvHFlYFfqRXW/nIesDz4lhHwMF+Uz3aJ8exEiA3URa
tyJOGecoX1YGWk6OB6cydkbHPD5TUJfGJk1CsgPZ0ilktotCXWlAnSXf5rd+r6zyrTSBgtIcElks
7lO6EZ188tYzOJ8TO7mTPu7a1mXCEjRITYFPdcqSnot2yxyBrDsXDtjwUYqFaF88BeAM8eYXXKDS
VcIBPftMzZwQdI4NVu8nEyjktBtqogw0pv/QKaCMs4SXGzwI2TOGGXaCvOtU9rDYiD7+lmdq/Itc
HWUKw4iuSm4Smz19jIw7BDdrKEAfCn+5y3C4CuDdbZZxeS7K12icxDMuMSECBy/AvJ3620ieB9vD
zZ8OsehBczIozNJub9oORWVdjvfGOtb/e8tOSop051Y3Bi1d19B9GeSaBEOCgxOBbzSuPIjl0n05
mHZNa2iC9Ehfxr2loa6TWF/Uwta2ubT2lS9vgHsfmf3/jInznsTzi2iKN09vboDCf1y9PqnWQoLm
Erze1oSGdrnY9vaL4br5re/0py5+oF/stuYEA3lx7jUbYTCURsnUEOjDB5dYFy/4nOhyUs+YkWAi
QmJwc5GwkGzYgCMEc5x07W7blOU16Zo99NX8y63VeqpUp1y62AU4xMmkVhnoIOJeAtDksxc6o1qD
BvvQwXUo8HWOHrQYVLd5bIE/rmxIxMFlJ3J6bXjA7pDw5CrngZxjgGc5nkiq5e5MSRvEfvMBdgQa
yYy4960j+WrvGg4VM3bKVEbivqN9IvOCvFvp6ffORJqimyZNuCTPWAeDX/lzs0kzWhlGxfZI2zdU
pwZuTLEyJYjtJnXJTIKKWCnfqn5nPE+8GVQqIepxk1riXK5OpHBMKT3M64wbsF/XeSBmuL+aXexm
VxLNvYDfWM2rpsn7KiacANrSk28DvOMK2m+E474PFXmijRlC3DZ3kpi9sN3E2QitHyiGigDnGYvu
tIhvJI48gwe+PeXFC4SYAJdZ3L8ndTdWtRMaSr6Mto7Tc1xvSIk+ZTmT3cwDOdT6HnICKTVj6pBG
XFZ7Z0FSbVrNm2mAMGBeNvryYS7hMGQeB3DidVelk5pemiaMhPlQx14TOHqR7srorl3KdaEO1JL+
crGE/ZqOd/qcklhk+8NBNdlLOsS7FGB3U+vDdRTt44j8e0MoWrhaxCnyP0gdg62eVH2w6CZrZCJA
qtEXmhnPuNPE8Kh7pAYCrb+6qHf4M68yOzupvwStmEjsVsaZieqxaDlEx8yEwiB1UiozpouxdetU
zWkQESQavTm2NJzMHvvtel3ZMTCcVdbOL+vfSUJrqrrlS5p+YOfdKx3/rVZG51ok2zZ59M08wt4a
A2xpuEiB8MOqUPZkU3XyCXDCSDCYnKIIY+k/rrUptu9ExG/xFrMmRxwmUzsvGZ45U/lvgvk4Tgyq
VMcYc8B4rGtb3okHOt7qzrPRd8daqmb357c9rxHEahookgD6G9emXI501LHmHFR1+ezFebOPXcGZ
Py1AzaBthWXd+yZW2AY+PGTS5uA1lMJlz33BYtoMhTNAW3Wy87jImqEFcHI5d/i06ssF6vcbuyIe
QrJoGE6L74WUr41b2xfVkxrogdpiTH2x8+G3VT4nhDm+YGc3H1wokmQnG2Jj+JdxalAu5aX32if3
4+pV5ZW3amrZ5GNg3SErnjzFR8fv99IrRnsq6h5XWDIZ6kNWNXtvjt6rNPky6vxKK23NUPUQK/WM
1819DKIucRXFJKMIcK0TyHQ5TpsJYGOa/A+7KImEw1n71s2SNzc9+ZGAkiUSZjkzKrb8QYrmxqqh
rPrRW4b2YmM4mEUKfF4HvLjJHsRvKdUDy8G3HCNmJ4SJEfF4pa+dj4tnAeAB0+gl7aMftolfJhCv
6WRtBQj+3FYH09pWBTQ7wz0AlkxNiv8MNpKVW982IKmoWsVGULEEsie2GIYEzNECq8Uye50WkwlQ
9aVr7JTrwzZzAzOXefXQl+3eqcb7CLtdO8X1azbvkNCeXCHfyJdlhgeMxAC178kFAdpeWgZ0hEsv
RQeY1n5PHm79iQmTjtEDCYwvEZkV0CIhPCbr5GfGfoIggAT5cMqRkV8dmEA4B/U/DcKPqKKdTnOY
MZWUbwkcNSy/mFmT1kUqc3/yRu+zSs0O+0MOFfKpX1SGebYF0BpLcXRALnzyjTaWA9POiYZH4Gzm
4vLB0T9iv2BUDH5iLwtZjAUmbnEdQq/IeVQaPF+YdLPLB2bBxl1hyjwNNrsEOvdgNtMLBntoG906
7DUNxGAoLNo1yvpmNnFHqH+xULiJivQ5b9geZOrhdEB/OY8qhChIUgDyuNDxymNfI3z0jqojzXmI
BXNT2TBthbHQzbXaxitHEFB474/mtu9q+2Y3aGxBhoZxboRPma7ZpPvViKCr5clmnAYjKncP1Gl7
15jvBE13sdz5lkhvct+6ieeeJtBPrJDZKsyhVt70xfhS0TMxaAEI8cBLoHZi/hZDDJX+fhDuu73Q
NhEIs4ERDs9Nah9tMhTHUcYjqRu+tc2HetoOamBPQaEjLc88WS3DYQ80oRy7rcyVuCMZqTIr3Dwz
HluPuAkMMxY40t2+6dAuFGN024ixf3AgsEVmRvBbAju310KVlzpOLdpdpncGCRgcH1FHVFo8ZzwM
TlYyCx6hWyEkcPGU0CpclhGmonxOURxDr9joGTDzQqomcRyKogVTcfg+NWI3b/x0S2b1Lp81YPW/
y9xjQJ6TC27o1bEfhm2qFjiA0ipehzLlmQGyywbdR3kTvUMjBsbw31KLADJDYasYtTO0FvmJaIqd
WOupWBDMgDEEs7GcuhouEX5+G1OxseTqqXXhZpYxmeM1A0ePqZRwKH15gpOYZoFkq5UcDuLqSfni
QRgIDJYC0l3yRGX7SzYrS7/Rnnyhg/4NtcZn5C+p7B5GoUWMX17BBkx/9YI9xsnTM65rnpuIPVMU
WuyaAPsSe3MhsS7RrX3m+uTHMMSFPZpsBcTQqkIit/RhYUX3zUj7yJHXLVfP0b1/0mK879r4aq7I
mnIhUkwOayC2joVvbJ05hkxae+Hi0KMxKulsC48ZsnbR+OprEDdFX5z9+rNXbpqxORYpBr9KtuS5
409PYWkGmoGZXCRukDyg4B5pVaRtySf8xk4Ewb1iAnQh5cvZUYEGbguTqxw1MJieXVuv5qBVyUp3
aJ80TdzKdRLAtAGYAHMghH3JDkD4B/YOTmINGR3E/9aO/2o61itRDyeIUHQ1ADaWmK7wgmijnEPl
eszk9GvNSHf9ajvW40p1G3rM8CcySxDdeooxujOf68K5TBnOMCoB+9B3umRw7rnPdetcKpFetKi6
IDamfZ0fran4pzXjr2f7n2M63+qczfZsXWaKjaKdr3P3oSn3w+mc215jr5Tz1Yyaz1waV9/LsWeS
7D3uZy+0b7cbv8aGkATZ71hxlyYZf4t6/Gp7GeRT+qib7o2soYKUxQXL3Mv6Fee7a4qv/Oy8p6Zx
7ur52rjVpW+7Vy35pdly2uEpadKr6opLvlaDOgwx9WsRVpwYfBXlXcHJAtOabW65dlZ2waX5d4bs
GwmmkmucQXbxlvgaAdjVayUvk3jT5jlIqCyCpdYe7DT6Xn/ZXUhA9lHt5FjwK3ylOQGSZDxnrBQK
OXU12/JCZB3kMusVYew6Vr9CPtzoSn/rl+k8S/lrDf39MrvQbMuf9d9LpP9LYe3O4rL+iUzLP0R9
igrzOrnDOeuaH5EzQ9PwJbbUFcvwM04A98VaulXlZf1eipXokFUPieF/Y59xaWe1mldd4nxtrr3H
ask/DCja1XSmmroOQGteajLlNFF/ut/r12VAi6p8Iti1m/VPGFW80y3naDTi4s7DWeK5UrXeMSuX
v5/NHP/bTFyomzXVTn4we+PDnU942X+uP2JZy7lnRkh18lzbvJN0OhNdd3EcmIv2p1H736mUX+vn
ZdEGBEWeKhnjfFve/nf5uOCTtVzJXf3tCLzx8rPRMLNrzKuPTfYwLNgyq9/UZahGHi4L4pxyQxm1
/c6ag1WC4GxdrkOWXHF+jQGtEOPGzckcigvDEej6zkiEGtmtvAhq19uk9PfrzVufhaHoPxbr8//3
c73hy+K+14yNkcltimx66gvm0DwM60Ox3oH1V3VZQjZRN0s9nGxS8P5+n0ukdcM5z7pj23NGrG4U
XID1ItB1XuzlM0vEi8H/+kV2AaG53E2F+F6v4RDxBLrr6i5vurL5XHJxqXIWc6zKt9b4xfL3G5rV
JyRLOGLx3u/ng5bVn70yLl0v3yb7H7SwFzdCOC03Ftor0zit93aJubC8gZ7UHP+yvgI6XMb88/Sr
a+CdnPOiC6n/5IhknDBExeSiEJSvFmAtuVE0cW1BfNr6q+t/Kkou0RqbxXs1ou/1a26p50rBP89y
Qk95l+vHi3t81hIy7PTkqpL5Slm6QZrzFmmkyMbW35VZ3xyI5L2NwdaSkxcEf8s3/W/oXReMkX6F
KT4Xbbp24mWu27c02XBVSIGT+kdqTr9Y8l9Mk9fX8gvE6/08QZ9ckqORRiExJkR7FpdpLG4xCwgt
jWcZ5+bRcHBFMy4x62N9ebJXLvGrEtaXncJOXdr7KPlvUQFA3Zqu/96ZjKxiGV9rJb/WT9Zrxjq5
3Gvyvyti9sNvqRnBjA3fmPC2SrLQ88a+H7BE/rvaZFP8rheKCJl6yr/Wm/i3UFgw/lD+XbKu978F
N1nVFbof7shgf85mRv2TYVzuoRphjRMUuRGifIKEe827+LreYJeHuSY/Bnn4qVEDEjGc6Wv9LlHq
t1/KS9YjWImGetfVTLLmmc2hvniz9j0UJ5FWr+sR0GgWR0j62e7WndsS6tcEk9iURUHmGLxrn5dC
mEQhwHHjlj+js5lnPF/YR3v0Sswaw3ULs3rSm8v+7C836wa3vsMsax6yGHCYi7puSetHl1N+Gasb
sj3OOjfXUazbuKDWTl9EgS2IFOxOMeubR71Zrvqgrm6xLZ32PZ9nel4+j2HYF61wtsT43HZy+kXf
egE65pCsMrawwxyVHzoXHbETPf8sAdSSW9ElV8EhCuR0EXCoVtHIikCxI3ZiOK9X39Dar6q+6nlK
Gov9uT4g3Rx9j0fTgHXMv1IenUmX3xGNkotrLPCvPSzXdYdct4f1a6Znl/X/p21lPTmGev07XdbN
bey9z7/zRjce2yJ6b9h/1kMBfDQ15NdkL+f1+Vpfh3nLzkj9fRSjiR/xoBun89+vrldmfWsRCiEI
o0/sxZdaLy5wSp579w37528YhZ+kGD7UAy28GV/wSWUj7o7rI5ZV+nUsp9+qvFmEfvanCG0CqzvH
V26o7F26t7P8v291mUZJVv30zcifYn60/ty6mqN1r5qt7jGDLZcY6d8Z4RiMs7yvdS/L3m23/bc+
ow23b720c6u/00T59xgkXhPTZZbOfSHt7xALLOK4BOvp5nIh1310/YguXs/VWQFotB7sj0xan3+f
nAQydBkcKjwkEZG080tM4GrJk7Zw69CBX2lb3kbjbwta19h6rYB6Ty6UhTZS5/XDY9j4W8cgYWn5
UC/TNU/5ZEU7UUcMG9PUHhcn+v775rposV6C3xF4EfRjnp71W+sjRwPxoBsZbwFq1N+l+dvCi+qf
kexaNfxauDys129sP5rMeDHplYwqeiIw/soInjDh6LtRLSPNzTzN53R9D+tSWF8jB0QZMyNsG7lb
3+z/X9eMfnSP54Zf1XV9v/6ZyDeMTZbp98nC3szd8doCM9vsFgXNo8Nr/m3Q6x//+1Bm9yQHGnqu
gp9wvPTu8mvJN2v1nuCcXq9WPnILQDx086z5xTPilM3/eDqP5daxXgs/EauYw1RWds6WJyzJsplz
5tPfDzx/30G3fWRKIncAsIG1Fuo6+BAboUbizZynEKqfBBGyWqskuLrOu6rWL//tVvmUdERH0uig
TCNmBLpC5kIuV/tun0/xrvC0q2OyxtuT2FUd7FFqVptQs+/59IuVs0C68IKc3kdSaFcxXBIdApTS
OPimvcONmJtw0G5JZ3xo4UGslk9bnab5FLOX1vGP4v5/oCWmSjankSZHi9q3WGRf/zcTbcS5Ogah
1/25Zc72QyttUJyfDDGhrIsRgokOYjtk73T69BCBD5BlU/lEbVrya5PvDJik/16i6FlXxoOM4/LU
mv7hl89dGsMOsu9k+ad8Uj4kn77yrATmhRh3ceRkbuF2o+yj6Cctna+yrBOV8C5T9k2hbxOVBqbO
LZnLn0zscziOL3kzfvS/tLlBSgekaQ+mIHqjdrSS0RrN/KT05a3p05mYEGmG3FLHwZ01l79kAL+M
5CBBq2w6mr9xcrCxPpm1zG9KOa+dCKec+qpq0btdDWSKAWHOfDOImkus49RHixOld3sj36aFM4VX
7doo6pWEfp5mrzVRRICnLmoHPXRj18eY/hmEHKbTbnemtjzFdJ09FxxOfe9IpVcLj5nunUZp2moC
Qe+t/GL79Xo2p/vEab7FecFsvvgdFdGUPlitfaGv6znD2WrnKfa2LYQJWTV6XJ3kqADWj+5o3rHm
bLJ8Z6dFH7n9Rm+qs6ybf89pKccM0SN5AbWC69B/jUr7PlCL01VwXnJQkNFSGKSYSBLyM9Si+EkG
yigl7uzTBx20sBh/JZemoMNBglgV/U8x9QM2zrCix0m1AeqYPy1klfjSq/MZHcarPn91Oghm5ECW
YLCLcK5TTAtc5TAQqOssgMXF/M+9yGpuDP/U5jvxlEaJbC+hLJ9Y63JAwQmIM+jobmOY7Qt8gR+J
AyVm87XPoSm/FpMj5mHqmhdNixZTwQnrb8SU1Hr5g94Exkp869wn13GVNXjYmvaDqkLxipfFG8Q1
ZkT2jU15cKI3thhHA/8cJNMuBNHpB87JIde3gnB/W4PMiAJjEwO+jesO3bZq1XDMk2w2DTOvDvOt
J5wqgbSDZLxFvCqvlJ+CAyRV/iuY9rMbW99euTEI/OiGcYhBIYoh9EyLptvOrx8Uv0qm/HjGe9Tk
a61AA8ufzlVrEFJGhGCY3rK9V9DY9HLt7DZwMf8VwMnpclyuZ25VS6tLNAIk0s5yR0NKEl59CTpW
ZEerVPpRUELqYdPztxn5BUAWv51XfivkjbiGhh9HcHqADzAl9Gy4KIzHUGwl3JEvlfuVe4SZsDYy
G30fMCrxDuG4y/J+Gdsp8H97aqGB9RkMyVvhbuRdqZ1cDB6B7NkyVjBZdr1fHlLPfmxdh1JvtLwe
cpoeho5CGp2W2JcNJ3U3/fe39NFQgjPkhOu8z4bivAwJzl6mHeV05HZQKAxYeUpxB/X14tPpW+7c
ZXTkp9H1QIlIIdN3UJ4W+s9FPM+yngL8quF3jxLkZaFPphNnNejpI90QVo4Bz4jhtZMcOf7xTy5q
alLCvfMqLrOucGhjfUo5BLGKZG0uUVw23iFyD4obcyFW2OAI1VKg87v4ZVntvkczBdmDQV6faJL0
z30041UNWaFWfwsCcCu/T8BbuzLcywafzHEbTYittHzsYh5djiOZswUueZB/y24fOGm67nDNKX8Z
qr9NOvoncMBlgV4k2KGBwGeZ7SQEE3+QFe5LW12cBG6oOULp52nlMXLL/+mATPqTs/UeRgVZg8rg
Dro/dULuI9a/0va29hgzJjYs947Zf8o+kD0hPzW9+ZY7YNFnbIlh/pBZkfW3TMFcD+fAVTgSOjsT
nYipRMVb5kZWkqwb8IVfBr1/8fuGL4ZsHlBwpHoO70e8kfgz28suE3g0eRQ8uMQDgMoP/txABODE
gvWQn0ZtbFKan0mcLqcoteRcT+IhVajbWfalif+F+YnvH6j+bVrQtUFn3Hp4usEdzkYTcqodKD/g
Jozktyw3NJ2/VR1lLfGQrJdl/TM2c5QcILLtZNXJODklKSz+k2sQ2L6nTHGDrGsEY4HoooovFJkf
lRQR2Eq0VdN78Z4SFEpcX6QjjUSAcKvdWc7e4mElcdLfgKI+i32cGn8HpnsnplUC7j4+0HPzJFa3
UKqfxNcu8NY2aq/S2IjA2baPGfx32nYQbvzLg8gHNg1SrSCO0ChaNaoKKf9fYBXb88MABUuCYIVW
EBarvShT1PZoDsdOWA5C+rmcuveya49q0+/CjvM6PlSMgRg2NzGfpGON2ccfTv7ldNWl4PxG+QWb
0nwF4KLxzIGSY70mzsUTzcgjFPnmc4tTpp/BpSKfptBXd6K1TZMMd1lOl3sfJFNqccot6e5B1oO+
qALJ77/lU5yRhiYAhUccqeZ6JxdTEpnNu6ZfxBYCiT4rWgIotH0Q62OrzmecPMptwWw6+WQXTZ2R
8IPXwfNexNiLIbKa8WGKAGxgzBQVJoflH8W4ITTwCwbpBbV48u+YyyH4E/fYeP6H13/0IXaK9dwB
POlV7Sso3jsghEGcPKUNxoN3SCBvZtlq1rxXCYoXszTj9hSAsFruvMhh0/NtBpM8KYq2hFWvyzFd
Du8KKhoeJWYJ0wg4Li2vQQvAOMlxH+HTa087MX+irz2IOKJCiRSX40weD1tk6OA6aReZ2ilpLppK
HQZoagFMZrB+jdzYQKQ+KO74QY6uq0nxudV3otobZzYOYk/+sysI5T8rGuq67DixN5VmM57arQqF
TVa7PgXAPhl+dicNyY+eXn1LKC4/+Wj5BrAw27621zM4eslLtSp9NDM8eEZW1MWZ8rGxZ9BhmxQ0
aRBnwE+wNnXbhFyDmmPv/S7GAqjPXdSEwtdcTtqLZVGMMxoZp3mMvqtqJctLHPXguBeCPsr1xb14
GCRkT73eXyHLXHKa3lrmSWa/TNw7yIkUHacripqQBudbcs+/DR6atiXfttH8pGvLtcujZYe7TnHb
rYv/LDk6YhHlsojkTzHt5lo7z6n6qY47cbQzLaQWo6ep9S6Dly6mQk5hcpoVB1dEDuImBeiLeidH
MfEzssNQGn0dUnpX/88EyYaMS+XqdxvxSjKhy1j08UxbnvRen+wfCd1kfjwLe1p8SyYWjMrPlLJI
mqvWAF5Kw6suQW7gVwcQlrusl0xt9xcHZM3DJ0UwCRK/SkA9ZPpO0d2dpL2pOP2kY34BE/ujBTa8
lOyeKtxOn6dDi6/1WOiKM17beNf5JpUw40/+meBUfad8nsjiOSxvYLavaF4stQPKwNcK8FoeqE/y
FZKUlwR+ot51U/UhcTJc5stsuT+APzkOtfdyZxIjQxC+IMEX9vmpIH1P8vMJINrFwwXZuCBE/dZJ
pdAfnCOo0XxbTI9agfUuJ3i3CY6328s3zkX/J9WGLPQkny/nBUQ0f1XWTcc6gXvyZCQ/Q3ur9sqP
GZ3a39r1XuQ+JdtnaM2HBjqQD4qc8a8jNgohu8L/1HCQSLF/zcp+wDZIxtAx4k/dfIxCHoh/9uG0
1EoUPzuZxmHYe4r+I9fKB3sEqDb5UEkjthWkXH+fms5WnkyKEgVHGrkHy4sOfkTHQl6fHZwv65hK
07Nn4/emP5eSijzJFNp0piBkZeGlNJDQZP+Gn6MV3mZlutWL/hrOjDxjZKvtg+VOoNOp0upfdkfu
gEbBTHvBtEtm0/HLr9K9y1jzpTahrtzeGpO3aXzC61z5kQE3h/EuV7x1gvGUt6gj/bqAAoj3RwUE
LpRyIysmwJXIPamEomjPwHD235Z/t+XJn14mUh5oIb4WIIIb1v44k7Ikqs9YUT1gAJSknuV1eUss
6QQPwDsUK2QLxxXQONw/pFnwxGcpP0Ha1zz3KhNjJtXFG9yfuDyP4fguI6k6zh2iamsZcHmExHPf
qvE3yf5dWc/GtVEBmMTgewn6QQTe6Vm5kXkamHl5UvlkNc8eBmCZXcOpTwW2nFwoCHN2Z14Vk6yM
aj/mxXiTuyRjXNKUmUdqm4Xwv8FtoSXasEdci1HjVlSzOSBPvJeVJTMIdhNX2N6aqneSalY9AtvI
LwiHXeaGvENHAqdX13Vf3iF5cdbL9EJKnjDwoBnGSY6RwJDPeJjXIcrIIGMGJARdDptaop4nUOjw
g+GAXX0tBCQR/0qOS/KHkJGXdAXgizW6V1CxIs7ocoj8Lya1hdPXU/6u/Z//YlUU1g6QjXby1bI6
TVe9GOgYxXBSZkznxBbvWNGBP384zXsfc56YexRsB+1a5Fsoh9+SMpfX3QE6cU6kSXVNMj/ROJzB
Ga+KpqeLZyopC2odbLu8PEbQN/pu0xIMFP1wlsvJi57MfeOoaJpVJzEjURQ/ILRAOZy6QcfOwTKG
t7oZ/cEUxsv33/EwHgxF2Ygp7AnagF5FZ9K2Gk8z8pRSvZnt8KkEifNftO77HK2z6q4B2wYrUJL8
FMD/YhqzrzrcEsmQ52Ufz3fA079kwaUE2DUF9brXjmJL5DWlV7FG7rp2OHESYQwlelXasJf9JBYY
5d2r6uk3tFx6TNiLU0YYW8C2D6ddyYKWVSoL2/H7uylU1pqnfYwJEfJ0FXtXts4pIh1REtM5XyZl
KXnVihhO9M6L4rl/F6shZjPjbhBBV/jCxRz5zQvcp5Usd/m3wyVjMH0m/ZOs0LkpzsNevllpWfiy
iMWuqFr+nSbAovu9MaX0ok4XQy95FKm0wsGCoOW+KoNxMX3t3PjNdw2TZCj6FxkRczJePNT4Zavh
i1X1xcrHD/kW+aSY8RPj75bZgw+JAdru//4idyRXaAYkyOlW9+0v2fhDEm91I7uVZ1guDeN7Y0IJ
klUhrnCy9SviUpaqfstALfmaXv8aAAZjGyzbf8cjVB1+vQbYEybxbrEZwZ2mNh+Sd6rxULJO2wbc
o3Wd3OAqLpiuvNezbDjZDoGhX4Obyphh+SZ7UB4/UulA2aELvuNNrvnfUsNeqh6ALl98LwaZdbEn
60OWnZ25KyUNn0N+VwvQoQoBLgl9+Zu81oQc/f+W6kgNR1bp32Wb5pZ5iUr3q+qO/9WU3XL+m8rw
MmX5czwiJFSdtLz8kKvlRLrYiFbdmJVyonns1SJf5bnqzg3oE83mleHr/fCnfm9QGs+r6jW0kW/S
k4tPApLiNeDOGSgTDmsI14UV3nfm+NIDoC7LcFWoBuqT6p0fPZseNXSil9HSrmGgPKfWpSPQFSeQ
B6ykSonpfgnbOn9ha/8JxECMf4Jj8dyPlHiKlgtnam2RfOJVqxFb66aDXJcQfg8+Og0wRSD831EN
W3eSbiZikb9Pmn4L6h0MPuc2+VD5AMdLvvpiW0nqiPx3RbTF8fPFq8iDz/m7hyLCgDYqmeFbsyku
IKk2pe/dBgTp3hh+zLn7q9JKY7AJLUk0J1X5qdn7iYJK5SFUUlUnGAzPNBfC1s3nkFMqrfnO9Whv
ui4+yluAzZImdE5xHpB/ax+xTIQZzmlUSWh22wZNAoMzMkq0nLqTN5eOM3LjjRzw5cXMLCl7oGaD
lS/t+gcmEmcwTlHm9C6TI/fgJ8V+amhEKxclHH/bsXmxLTqe8rxyEYezkzPS29tIXjWqijI8MmYh
JAAHQ42+82dI9pFTSD3TBtBzj23hPtpxBSCFz7TM5g2oB0w7sjE1kzNH8UujyV6baEk+/snTj2P0
7EQQn7hDuVNrZsA6SNdxCL4eu4ts1o/aNwcroxtsn//abflTEBa7enAXqIDleW7xxaK0jcJhe1BL
dMZS9Sx55NSi+kXpsYd1pAboEZFwEQv/bxO6Xxj0xTrLhu1I0AACgPeNHAFNjzD85HPvTEhV8rv4
ItnbjguBX6V5GmSRyF/AJUPiPGYZVYWS2I5vCtzhTUr0fkvuoY/2OIOj1IwC0FdEQdlFdqpe36ON
g/rdt2vclQL/oigg21cKDuI2BoshVCb6CTnISiyR+fwYFXBdg/Zb3JrhUWPwaKET1vdLimlJt1Lg
qsDV0efjRY5UKuMqZc6SkmV9llOpHB6afLpXtHot5zNJ7UoxlFL9vQ1R2k1vKtqTKSQw2qG4lF4L
TCFGVq3dS3JF+NdNqjxLrSaDjNX4+uu/FLGwLxrnu0TNlEKe1A0lcWPb+lMckL0kFywlBEmMyM8K
1GKgcdSkxCB/k5uV44uc/TR/04fDtxTrdOANUuS1zQ8A4O9L9VJmV/9KouZXohPRMncNlBrik6BQ
DOQn3MK4WZJGJFWkliOV6VybEDxpjnPJdwmnvnaXqtFSB0b4Pi4s8sEkYUi1SH0Yo0NNIyjfk2CX
L3df5gQyhEJyhSwuqSqL2CbxECJx6wUig4gWfZZK6BaStlHT7CLpulaHOpaN+9HqAXS7T/IJUpCR
sUjQqLQ10sJMQZVmvzI9s9oc6qTbSXp8GVsp+Hg9gO6+eFvOeMyb6c/v7fAtzymlRA2MRiECUyHc
lJSYyfB+l4SfXWU3w2Q8yRlyOTTOo/s0Jn9LkqGruldJNMTIMTml9ygfLp8oh/8xDbZ23R7aiEoo
CXwpH4Wx+ppkBfog7d4sw62krWTGZMQ80SykFQ0ze6hswIcm65QxqyblWQdqK9MZZ8OOOupBp2oq
ldahyS5KQ7ZK9BcieoshaN0p90mmfM49mT2jeVimHBD7cxdDJP0vbhVgF+Zh50/KQZzlzBa10/jT
GV5kc8tLEPsvqeqc5JQrYY7s3kChZwthsBSsEpdFH87ftERG4/wqXtHNSCPNn52qvocU7pHvQ5pS
PS/bbzEUoXqcPftDQgMY4hQEsVap5Lo/dSV6ieA+S4jZjfPT2EDG7JQNOpG3S5VHokMfSdek/I7k
KaQuWDlSjIFMbp/k6w3tnwc3h+4I1gd1j/YPMOdedet94LdQbNs/KfCHI6jc6CyVFrEahd1+IRst
flu3tLUz+XeSJZSVJztL0oulMiEJ0SK0Q0xDCjILzr7avwuMw/dovFO/yuzUEYgv9ou8i9Iup7Li
WX43q2iX5eNe/rZgx8AShA56ztyLwJbk2+h/ACwYepn/s8yYbNyxegrC8bNOw52Zu4cCJTdNZBDe
5UMlSVnEzrM3ITCCkZFbk9dl49T9Gdzrq7Eb7elHqvGyueQPgsWRrMb813nJii7UL7LHCo0aPfdC
W4gf+d6q0zdh6UFlAWAsADn5XLlAziwCqkql21Wf/jObAH57NfiUO48m76FFUWsm9y6DL3Okgf7a
yHfLh1hFCofD5yKQN+LkJDk8lAXNrWuogB6F7oppyy+SgnJYIUu5A+mYdKaJCuc0yUA2rN3S7x7K
Ml27Rgy2RL+mlOZ87Fqa3IV+eso5ekEh21OzQP9XB2IYX+HNXT3QxyC8M6p8I7WApLOuoULHBsuB
ZuiynpofyVyFBkSllZmNB6IBwLTAaOQwnrnPZgVNhPyhpNmXB6j1ZlN1Kl2WiZVZUIgXUSZxjF0W
hvu6o9/pOQJrGLChRzGdmNJ2+PcT5etn6Kn/iu9O/ypTIn+XZSE/E1RAZ6d4CG2ZApLeU0MV0SFV
2Et3HGmddhQ8jSwrQfuJ+RaBzaZSHuX3TgPeQtQEP+jLfKzbag+pYsEIirkR2y8mxJuNuxZQj3jc
Gu08xS1fzNz5kaqovCY1E6mO2orxqLHB5rxHmblaCvtlbtyjmL4Vnys2YDkN12px0kAG8l5ZL3Fk
/3Zpv53d8SDAK1kGrpVALu72sm7n1HpG7AyJDZ4Yo64BQOwZobINDmipbOOeQRWn5827NMsOYVKc
fPOHyX4XP1CIn5FNBF0pXKN0up5z8ybOvZ04NjmCyxfKZpE90ECM6xg22G8ywlLxkJ9yied7m5pK
iGxvAewJAoAqiYAFtpIFlmpLNJCoy+0bafJWkIiQ1SsFM00SldH8VZvGfTQ8w+2moI5X4E9SApJc
ptnZD3WAcoUEyYSsUrjoNWIk47fv7JdIsX/kJsUU0O6AdWLdzEp/b2d0IRyVZxlJeUrfdn9tSz2p
7jKBcnkR+9RNLFRx/vd21XwxUH0WH2SXA+DO+7wfUHbKf6sweLFT93GqSpQmpcg1LEGDg7LKPNBU
jLqJbE1xO4HVgqIjECn/QIgh//MSA1WQQZX7lOU+yHJ0d5Ziv8vE9dNj6ilvVpKs4TjRdKX8xO6K
zeXMAql8fKamtiJhuZTiFiMnrtJt2K7TTc+5B7jcZQFukOxEHmJXO9ZRXLfkbF0B5BTdCGT2H3gD
bc91FU53AhKD73EWeFI4JuemhoMKJoy10XU0RCmNG8WmjELEIcBTk1b1bf4q1kl3JNSwHiX/IGdM
cXwpbFSvjV87M7uIxxl1512vl/yPZFIk+AXGvkri8W1J1vCWQcvFTKMvxUwXnHdM70G7p2M4wgtX
NdA+/mcgZRS0sP67QfbsR2IyGV2xkNS46CvuH/1Kv7YopADDn04m2Dnm24Y+ZujokVCfk1W6hHnk
z8MIwQKqBlKikhWLuYbA6q9kRBe7JKWOJmhX/hQutSlBNi0oqMTnSBLML5JLl5jGc4mNnTnYDn5+
K9UEyGM/Q0SoXWb5a2T8iVWTfdS4w2djv8jALpMnS3I2QgGxSNFsLmDxd/kSnMmd/+fcaM/xbrY0
HAFMoCpH2YUSpSwGjoKeXFoa3oHqJwW9g2U5bwLyXtwfFkiwwWq/01r1HKbsHKX907zwZfJozsq0
yUlDoO96Aye1LjaS/JJ50eeQgsq/cCf07ENhmVv5SPkvawzgsyRHEKxgccqoNq557+rFetl9Djzb
DIodZwiZJXnMZX1hq2CKosv0GxjNNk6G5a3y9oENq1bO8wSpRNaebJBMOKVaRmsNDD5bSolfvdJ5
WwLGqFrJJ0qOMIrdAwJZS8lGduRSFbdot4BgLorDTI3ME9IDFymZVk3x5FgpvEDvMNgKUT51EGIo
D08p1yh98jPvpVTT2uapJ2Ov0TA+JlvFKZXIQRgz6l9dV9QpQusSuWCnuvF5YKB1o952AaBS4KFj
nz8oqM5F4vvRkGQoh6uPC6W/MGergiaD0uulQB7NvPa4VxvTM2DMpJ8KdLrHanRu8uZZKZrPpIqv
teufls+yWfFQR9DmnKGXEEbhh92ifMgt2vbk06uFjKbalxevm8H0cdZS9U1hWLeQKM+z4H/98LOk
DxKFzJY4UR4soJOy0irbaCO1S6mhy+MvhUmv+2qGjdho+adEFW99ry7wkznssZHziok+1+TfxVqn
c/qR6oj+/fP2FXRdFCZuBRaz1MjMgExba73KB0o4IBA8SjWvPqc42XZigGQ7ittFdJ0cU/YmBVC5
rkBCLjPBUpDKFEciCHKjLTZK5B7lzCDvkxMjqNd9UlZ0EmbmxfRFw3Dy6D/ggqjkGCqVPw9ZOBp/
oi1R/MpmlNjKTbdVWv/YYwwNHq0z5kEsRgdHQBaoYPnaZG/qtNEr0fj6nzGReEIwsBaKrnHW3P8H
M5KnyULjuQ3tpWQZ5WgvOTMte8bFzFp1fdP18cM4xb//ufQ4cE8jr2umRqOs+sUYMppdcz4L5z8J
NeQunfQ16MpX8S4klvYk4XayPeQy2s79ArzH58iFYjvclBYDng4wnyyAxBJNel/h6gSEJfamnNx1
M2D/uxLONGXbiL7fxC16lK6RvgchjZnmWjcIF/Ml3yQ3og/WPgEbYNoeghOv/4wqQVdQnDLKokNR
3Y/AdNvhs9CmP1LjJ8abE/i3nAol7PMilF66+LH1SIHKPPlh89gYqISKHdZhXbDKVR/kfd2hgs2T
cMYYk57zxhIU1VF/QOFwKxVGsRQyWfQk+0B+WG4G8tkSB5mudrWQHOqClxwwhgA26qJ9MGua2Xn4
Ql/a5dnjkyxH+W+BOskilwXsKGiyBMq6rejFRQQiFyyQ37wTVBIq9CTkBO0LjeqzgCvW6yRFWVz/
pR1qf6YtR7yRKZe4tXe6Q9eO26Uq/a0E2ZfUu8UbCeYxuCsM/Wu5LTOdzm0Z39rQzlOrA3DLCCF+
el1p6IpRKxRHL3XaXDLg5JbTKSk3JZtlRaEFNUo07u/ijks1c+Y0aCTg3OdbJVCcg+4rT4ge6+s2
8BHHLBRUGvvKvCn16tcKrfzJ1tDAj9VDVhb+A22j4AAodKxwcnfTOehIIdeIlivQG7M4q8B6np06
3eZxXW8cl07IplfH6y5Rs100mHSW0KddM4BpC/IhPih+rSBK3a3GOQ+ekZNnpQ1PIWgzsjMu0sFb
0wjKYwE0XgciO6nK8BYa2q9VasqhNFP0DIGvbYqwPJr0IjuMfiKqwwbiRk3mbkdQKKN+C3Lvq+4e
dB5gheYR7VdoZ7GJe/+QZaAR9aEMn7WhWcUOuus0HYYohnRpaEFT89PeRBucm1YQx8Q+24+mP5q3
WjmC4uqsxzhVRDzc26ZG+5L5vbU1MkCOar2x4lJHLCK2bjjwIdS6cpQc6Hv7omV6vdYcD81AeCFw
8GlIq+jFR9rXxmoO2lOcwp4enHkfdoPGKRVeCAd/Hw2gx2Y0HpuaDI9NS51tISESCg7pmmaR4/0E
OKXQ0nXfVNcUFay0nFByUxlrGjCuEe1SV5BOe0DT/dpoEK/JhmxY1eXUIxPqUkF34qMxUay1zSLf
2Epo30w0qaUhDXalhR9qD8G7oXnr1kBdPk/fUXhByiw3HrO0PyTRZK48+kCjA+2+aJ4xcF3909np
A1RCDaV5iJaDpt9YhG9qP10Md7yjWxUCeaERb/T6XaGoHSXRbeeU4w2QoztE/d81VAhXnTvwZjT6
FcveD1V0zeuQ7lZd9orobSqZ/3ztVM4uSdyaMA4eFDpNGtZg4vky810NYHnOjYJ6Ndz2Tv1EK4Qw
bvTa9RCp3Qox7W0TFR++kF8M5ECqij4VbAXDQyXKd7v0bvbhYSoq9oHOt9KwJIQhSya5oU7uIaoc
9wlk5xl+7twrzwVE7EEl15MqwPfj4JAYLJoU7YJwgtiomYdm1scjorFY6RQ6tw4LDTGCc9i32gO0
bZIyUxAcOnZA4PXr3jzTLtnetpAChe1+JFjbjJegm+9c/NgqMjuwYWUNEEwf92ptISRWlHeuA2zb
tyZ163cY08yP0dGxZppO5M3R0dJ0qyQo//lY5FWMnuVGlPcdHw+lWBrq4mqxUgz7a5rTR60YzWMS
VBuEbqCFVCVNURAY13p9Hfb2sBoD441WxEg2c0qOfEibIU04hnhEoIpKVU7xk7TkfogcddursCWC
MripY8CZGrL6c5VbG7qTISfRAK2vh95Zd/W+z7Jir2pZvrLyaITP+6LapraLuDOYJSQfuYu+ReJO
V6dpNxJqzdoAU6pAurnru3jna/20QnjkMv/p9fSFLC3dIxyTDimoR48oaaTtsIWwzVJDm1kXsJox
DNvSYLk4ebwbAulwmIBEilT9Y4AOKURTFdrysZ55asdonBXl9sdkMpsbM6WnLg0qKviyk09Z8azM
BezC6bXwcqArc6VsVVp8G89FNdH9J6TZSzYii1DFUBPr4SFzgOv7IwpJXg2WMdKgAUizAbXMMwQ+
NW2dj6W1HYBWhm0K1NygHw1ozW2unUwS5Uff6jd9ij7AhMjoeraCN62bJ2DvenZjRhOlfGd2bzxL
vwUhUhxcv4F8Gw3botdoWYTghDagFmv0tDJwYaCxHJKg7l7jtWp50lt2jFd2NaK4SVsIs/T6leFW
3rp0NHLNiVOARodzYsVdht7vn+dDj+po55SlH0ZqBfs06QAbTAgv9MF0DDNnPYR1AE7MfS5hnhs1
ypNdjKLjlJI9LzuTSY68G3vI6c75gMvUVrZDdTGFx7bS6tfQUx8GSeSHqO6A5J3hF8dwXjpVp6aR
r1HvHtaNrX3YFfzwBL9PRsAPS4cNTiMKPTe/vUpFKdKqH4cs/9AG0AN0glHSZNgg6fJqK72L3HSI
kLNd/SF9jHp/6X3T59BYt8qDQ8kcFxy8U4L0bhK/BfZI12iaAE0e8uuA4++1/MdSnC11NaW1npWa
9ec4LDUFwSTkbiwo7vpf4dMZubOR4mo4IfiWtpvx+FGsU+HtMxo3oBBUACchxp9uy4cSLNCb7dgY
eHfcA0WktWaMentsgwA0TeTyvKw69JqyrTvznSxgzaodW0ThjlU8vmr3cVNsUoJKQgEv3iF0+xM2
3OGAmoWZE8p6hrPxLO2+SxWKXSTwNlH6bNvt3jVozupMT3p6bJso2vLYEPn07tTZFu3ocvW78dtN
PJXAxCjt2WNwQR6o3NT5RxZ0+rHMUv3YmUZyU1kqBbVkPJadi7npUSyz6OmuIDwwsumQqS3IGyCe
4qXG1rXc8pi7xt4Y52EH1fi50GBTjgoSQDaShjhLA+FX1Zrp6YQEO4f11RAG3YHQ31vpY0VX6qir
jsvnILydrGjkjFqj0XzSI+UrN5FkNKE+V5120tRgXs8Zwr2qhqw6RCk17b6KgUICdbOelqhoyaUF
ZMomomzdeDXH09yg2dHbaBfKdkjqW8QoIArRic2KtF3rt28DGoc3YZq+pF2K6Kf8LzT06ogGD1S9
pPqtTMJRVBcerQYmip7d9U1sHopqbo6eWjXHpk4e6bSIUiYHoC5GEL5LqO33MKYK5TjmcYkIb32w
QCuskBinoKwD1NJRwd+kq4ozQuYbz2ky35gu54m5qoydY1d73YHOr6kIVGS0yQa8k9WbJdNR2ywF
P8RcOcSnajVsmGUyyzKKSRYWW8VQX4e5jzeE03jCcaCqb3QaJfUcUq9tFC3nN7/AXiVI6XgFsaKW
YB7K4ojsdnHsC4s0EsFVOtE4IxlGY6WHzo2uo+845vQCLPKEJjTZrTN0KJ4RIhpz92MZrDc6UNyZ
oJbKGl84JOgDFw5Lxzc/Uhd6AWnpbWjQN8lTHgDIANkdt3Pjr4dZe8tcmkvltHArQAbIKulLh2NX
Saq0tppko5YZBYV+Rp9UW7WjvsZOEHCExaqEGTtNSb9JYLPcqCaySv1fIKpi9C8Jt7BdHwwDkUmE
0bO0qyA4LHvpPcAH/djoP6zUCeXEsEmREW6o0wbmtDIJY29CheYpheQWB3dtuO1d3CN7lSu3hpGi
2zs2qOrFCXwY/642pp94niExdMWXTXjiNO5WiQ1RO8MPhYFurJ0m2kz0nMAAWncAgTUEZeNvJUUV
pdcYZKX51WxWtmeojJH5HWnMUOd5D7U1mhunJn0nUozmdOMrBCYpbaDKzqZTAP0ps/CYxTRmVD/q
FJr7amLbHfU+QxtlLHpEDXXyozfLq6r8qVyusjrm24kHVt/yaxonDmI4csG/NyzvjbQK3mT5PNhA
8xTyXmlIuK6Hlsx3DpgBfBs+I0+G/ezVzo0t0i6G7r1pw3gf0H+A/c8YjDTlbPK6ITgnNkg68wah
geGmammR4XXNTYMycYhrmPJ42qhqe9/FATmtEWhMmbYdPSVJNMbNriUTqotl9WyaLBHcg9axhk08
5H995DzHeubfBmG4o+Ed6pWu/5tM3v9xdWa7jSvBlv2iBDgz+SqRmmXJlqfyC1GnysV5To5f34u+
QN9G4wA+ZXmWyMzIHTv2ui/eX6WYeAwzzd1Hy4zDlLCGSVk3dnGxKctL3HmvtcQv1eJoSpb6oNjs
QbHFBxXReUebzwNjIbykck9sBZ1e7oYBp0o5KhtuVPKZa6m7mSMjUHXzKYPGI8XHTkePupJKJzfM
c5TLXx0Usg1zqt1Jlt7WEqG7b+VbhBqyVfQZNwOYyEMvoOrEDNhYIz1gIvjBVS/uYR6YNynhYzBO
82FD1uVE7HKQbMndnhCL1sFWX18s+7IIFq9y1i8lBn0cnsvZafb97NVnV7ebYF3L50iPt2DHtG3R
66zwviDycls1dAuZhOq34Uw3ObKIUsrvnYRT0RP3k8P0M/X8xW31nDSq9lvW4jaSX8W00CEZOwRk
YosHO3rpxGvWAaYbhOmbqw3MEJUB6WO5IDxdbOn5Y1MSTq1assibAuLyILdFbb1rBtFcRdk+Obr2
Qiw6ZK+CjX+x6hOjPx/FPL41hfoMx4L00CI5ZfCbWWKw44czHghram9GQ2m/rKdtUhBNEvOXb2Gk
8wY0SVn905PJd+PUCrQ2JAM/32pOlfr6MF50IrU3YYWSShTYfaodirUG9FqGExdHyjbX+nY7p8tb
7cY8F9oaipath4s69oLGaffOlKiTkUU3l/MfTivBMa2O5q1dhf8l2nL04En5npZvKuE9mWpSAe24
P2JUMUxkYtgXwz6KIfEZ+cBBXoPoxGLpi7yX22lJEAtR5naROJRUTgfVyH9ASeo8XMCqCspUjLQ1
10PrNJ+d1ntbOep+aulnL60eYycxiOTEkBvdtTZBCU7TcO9G69krl1tN9tcmdMFvYKRBxwg63QIR
0hFPgcaCado+4jY4tFpTk8OEEUnui3y6Qc4+NbN6tIb96XjZRQ1EoJG3wtbfnEvb5CdK/XkgV9TQ
U7rvw3XOmeoEYShUcXY0+4ohkJTDtmn9KJV31M0NrLvhbpr9rwjtblujWlahTRFAdjOKhRH0guc+
zLGFZolTXgjVH7TnBGCXkfJy07vpwvZPmYJEIrTN2OgFKsBQd+dF+3Lh/SZ5dWmr/Kk1pLUbvajb
sEsePowZg2hiZj03KslpjneM6zkJHDUMPqQcA/0xJjopG/jhjuzvEHWAev3tp9E4VQK+audWn4Xj
bHVJ9GM3P0Sp0STnXk9aUEItQI4+i9iSEJ43S9rf8e0HVkXoJhOxdynkkUDTIujG/qw72BmH9qxl
DPyUeXiHrDvwZ3s7kThBhsy90V1d+FUEF8Q1Gt1fzPqjtLvnzmwxI4D9KIu5pP1Q+1pOLddwfe/4
JjsGgEBLxNSq7j9dTx+d1T41qfPPsD48RYHPEeNOYNnBK2UTSCbwycq+WML2dn0LNDKL9FdW19sy
OwScoZatJdhgp7fExjNHo4XzZJttyPUnMnHYftSH0ELKUDWR9OGuTbozJZWTkghOYEtDux0TCUhC
HztMu0kpDo2CxaqBMrFRMQFbE8WAw5JoWPxJunqZbGIqY4uhoOjSKpPTRDLv8Ivi1xOkDbau/vzz
eoVpRd1FM7mo98Z6KCy95rMR7EVGd4MWdWhzNg+lWp88oG1iE3KmQ9TaaNmCumXmt64Mv1xo6kud
v3cO9pSsOuoM/ew57XSn/30j0MH+n3d/PlDb2q5KB/vQj2NZ7lSqekiPQAK282iswnv9P48laOTn
pc0T9M31n2CYQrbBVSOKO9LZptlrTz9vZDnsTUL8D8LxnhstnQ8Wrz6iNiJ4Y1X4KE6dO1e/Uk+7
OVrx2lgDvj7pnNKEsC2dIZM7w6Mx68l8ykrJxJoC0SWs2APGmxJ274ZFkJHp6Jkm47jVR5QQGjgC
VaQC8QiRopNFlg3atdvvoYoeFlPkhKdSUFfGl4j5PYg5/cNlG51aRwtEV0H8ccnDHOLySCxofgpf
mBUrOZNQPhEAl2whAdxTpbSHaT3haoHrMFbk3o71r9TUII3O0R5WX3as0liCXNkQFjzt534iiJ9B
xFFZHSfbnMA+N5jJdRyBUW27ocxxIxrPmqdey6K6QRFi6qGJDtpUqu3QCG0fqp6gXyu5LlZaBulk
0HDijt2k+PAWR8+PhK1/UzccZUv+iVH3wo+QWTaN6qnv7e/QKLqAmVVyvxKy1bTwmVC81o+n+kZt
xvB2ZKQ+cS/2Bl6gu5ZGtzQsEj8Nq+vK/lh5Aq6s7nVFVhrpo4YbPktDPOssufgf7n3U7KvJ0TdT
Mb/T2WsBZEVXT3HKnMO23FRS/4Ph46u1PwudmhDzL79gfxn7lIFvjv9pudeUE4i2xG3gjXv6FcWW
zF2xkCfemPafxaYbJufon2na11zANWL+LNCx3lMMTA8RfZNA+lbKSzeiMxkekphTlkdv6s6ERueH
zA6IZQUP0/O0jSmaiRgZVbSIXk/KQDPepF2di4YUcrtBhartRezXb17Y6inuyHJe1WWQaN6lk+ox
N3QyOpINh0g+fjBpcaLOgjb1VpEjUam43NYhBoaVRZQraguvMx+TXe08cqaO5lrrN5EI5jDaZWN7
t1N1SvViR29WgIRABCQVjXsfwKaYhl+ORS8y6fTvFqP15uf5HVvB/JoD5Mh0lD+w6kGncD+LRx1F
J9PTloPryBYZcrxoot3b/fg507PZmSp6jnot3E4CnXQiGHNj13V2sQ1SvpNMf6Ksb08gM2DeZjVU
GaWWQ85YclDznYOWyMbN0Ifjzliq6cLG/wwRpNr3TX4hQTv2VUl4kWxAwWuh/Rqh0m81jZOLKFiH
BEZnKhfiol2vBNruLSi/DtgXjOg2ef/FN2Jz7oPINBZLPs0xtX8aFyhycwt/SIdwFwpyj2GwwrLq
DXDBVs9THqa/y2q2AzzMUE3pEVakezcRKxM8omzXecu0me1BXiXbKuv2iA1gfbcxsrrfc7JBCZmv
P5/x83jm5hzm6wI+JZ+s+dOK1oYUDhCTgG6NG83vJpEsHCQa++rOv4cGvKdRGtb15w2pivb//Kvo
VvoiOK/Nz2NwKmfmjtqn/+9zi4VScZAds3WlI2b/58NtoprzbOZEJsq+wz7Htx9778uq5G9oo1wr
KdHpE1jJq7H+6+ddDMLdxYHv+PPez+OkXkgw2ogQDNcQ58oNgqy+yHT3P+/DlbtUcWQfZ902rrPH
bM0Scd6cB+PaGxEScOI2OhKhhJL9vw8Sx0OoSVYYwc+DP1+c0DFxqeNOtPkc6BJrBJKeidO4fueo
CNvZp/53jlqZY4JcP+Xna7lxxl0YQ4Yoesu7ZkijWy21pO9WPX9hqnGAqdaPDFy0p7btjj8fMJck
vCob44Yxtfefh36+3vOsPyIuo8PPez+PNyE0GPgvuv/zRXU1WjvQkSDv/++3tYzxSNBC9tQshLay
jMcXEn5hOYx9dR5WMIuyZmKI+WCCaZyIYjW+sII3x7bsOYMneehzSi4uIpwPmWCZA27WbPvRfoXz
vE/anFOfRmugSqsXklcouWuije22LpnUw4WL72NnpWRLELbxrHVtu4tCxqcIFhXEPC9Y0JOKMOWB
1Mss7g4N6SObEDfKVur5rwUU6mh1cDkQr+A8bWtB93/JIQcZ8fNaSGY5VcqQeb+c0L3LlIWFfkqb
9Gek82MDDIng+24XTYsHZmTwO8lUWlOG3CTJhX73uGY6T7JA0fCQHkoKdsge137dkzNA9Yuh0cDh
JMM99aLRGSGkJApgT0CurU+jRIVxQ/epjvqdFyY3Q9hPWT/sxmYh5yeProYDdkeYDxWCzMoa093i
Q/kMgUcxFcJgchciTjgNod+CkVXI57R4jkVEVd9Hy63LMr6qleQddOrDKMi00gnRSZjYsnqc+pn8
GBLwprpbH4s+35tTefDi5znPj/0o8oO0w4PjaNG2tmdmVmgFK9t8ckt16JX6NGP55DZyBMXdnQAp
aizTrIM0299czLB52l6K3PyIGpc6n5eTwxfeA37faLrTBqQ0Voxul9gL6TvQAb5lE2E+S845CqM/
2ndxIAS/HNBtup/m0aRfPTKWLE5BAa+3ZUK+6QghNKfhRpPlTbg1idHuOyEPXUBeD4aWisN6p1jL
7Ggmc725Kae5JPVvMycVb4LLMCa+dFV/cFNxhdDU+kUT3UvjdxpCqAExHwOcd9m4J1JGV+6v1xEC
NSHsbkID1maiz+9ibN7IyszhwtAhanoxMDaq+QzfcxCuyz8uV2Rsrg3YYnCIeE6+ZWFDkKSUAtIG
Q7AavuPZYAqXDbCteKGZE+TUoJHfbMmAzfpUxZyQvAEdzmRKx68ZgucXwZDkEZuaII1ibMTDpv66
tS02UbOOcpYW7oxlbzaTX5VJc+yJLmvog7Yj22Zsr2K2p5Cf59249PuSxs7FEShBg/0+W/ToLUFA
xdBdlIifZZ8cDZdxWKaRpnmN6DW0d+A1N0PlfjXOpKgUR1pf5Bp8VK6Z4d9rblFU7GiPngcCSDYS
XWrn9XBAC0WvsONIDDDlYyoaetKwRLNXvWxfYK6tQtG7zOtkx+kXH2snOHZKEBHZUqLQxb4262+q
tR8AXXetOZzCsqAVQEhuChetaY0LHRTP556jry+wx0PxzJdTQdot9GwKhro9yKZh/kVC3mjV3U1r
ppLwUbOY7rt6fJ+asGP0ZPrUk9aXvIj4Ceadmw10wqetKz0iOSyy/3r1lZP5S2Js/ORCGidKUlzD
2rxGxIq7evHPVs1ldKyasy0psaRqJkPWb3WTqXTdQRzvZA36LGTsHoEKEJ1tZHTbs+xiWA1xLJVr
b3T0vXNlEV3fLO6T1NStGI2PUA17onSbIwE+tAWqLyZmSBav9VdiccvD+Dpi2WXagAjRlf5gmQs5
2075nlFpaxLxfkor0mzYgqv+wlhsjnJD7Wn3kszZ/LlDwU2d+Shy1pF4jpmhWxPmq6p5LC0sJdpy
DFTBHba7hQ3adpn3fx/pYUlSCk8AwGkjIgo3jdp5K81PNU+pFvkZ3D9yt4kYbyz54kjvNaWzS0e3
uZGeDwXstjTdE/sh+g1plftMOo9mIpWnXmARNNFfLU7vqqXT4Om0DSX4rPXq1QrksQIiWUK7Pu1Q
gElsf/MKByeA27whS+D3REchEZz/72hGABuIkU7yYfYTMX9K5mjQ0e+ARJnfAZC4IaaRggx0QxpK
P1PkXtovXFRYJaCtpKm1WWwN6jdZ5yipCCqe9ZHoCgBNF6OfwSEe9eGX3arGBzgJpdBN2nbj6sie
Jco38UzzuwXlOmbSq+NH9TpvbHqdMGpoFi1EQIM6a/ZDPKS+rSc7z/WuFW3JjRs1b1SFR9ekFWu+
r0akOQJO7DiuDCDp0Wtt74ZWfXkOF3bv3LFovzdm83demDATS37oyNNwcLzuTf2l67EKFF8yLbjw
1fQHHe/aR0Hlpl8UeOd+dI9jlAaOPbJh55G7JQr74WIMWvL0YbtZzkAz3bhsPo+K2MfG6hiILFgs
s/FGRtJXnl+1Onud9P+ctsIiMhTHyK4B6egEcDS73kWfxyZ7yyNr75D/EPAdCPuw5l1dJ59SL5l6
j0gvZmDX43hjR79plh5sd+ZPMIA6qbT/6FV7qdIckySMSumWZx2HhROJX7FnvEOn/GWnXB5ijT0H
/b4hGfvDm4YOFwKvxhRrf+pO++w5t2C6Jssk2xSkl8DJuOQQxAtjol81X/BWnIA5M8T/KLMBYovq
3xF5CZBK3i00mm2RGo/UTn81eDVAdDKjToe9TfNnq9VeKoOJhJiSpe7I1iGWuAKbnC5fYU2bk1/s
2JMyPLrGHxHSZ0vo9cQWRZHdPqADzYEsvuqWHbMjGr5iawFTRQW1d+Z6l7sFBBXVHjS7/yQIm8aR
OX+NjuJkVeYvodEqlGt0Wbaw7YB7g2MxzXSNywop6Wj0T0vjBml2zpD+dB2BTidkvWyAdzYzzXUY
UjuVGGLrTENAsrO9RXDWz2X/Nk/6kyfYpd2WZ9ZRPahn/qFlxak39fcxc17zJmTCzz5TngTZMtxo
KVVPUXRJUAMlLc3QfrTCc9jnxC2a0lcq5KsRNUh4BGVvx9q6z9y7RolKDz4D4ug/QKbK7zRmpogY
H9v4lmkihVs7+2LIPyayDzelo+2msLu4uMRxmVFXjpyKu955M2xurWKmfbt4K9a4sN+jkkiyKqcx
zZDPFzr0sSUA3MzK9mgu1duC3DXVVX0Ya2LNrfZkxRqLvf2epmnm68bwNDgEKDFDQWGFq6meySJI
YuWTdPNeL5zTu3j+VHDY4qE6LWwXU5ewPEbBMObpDnn6zPR1t8knT6wAdgajcPOiucgx7TFc9abP
aZLoL9CYVXxjqCsEScawgRKHn2xaasucxE5ISkf0f5wln6kkIXgBjbCOZpjTajSo3HeXr0DH8BgV
IW+k7eYzNum1CbHLR+dKMhJbH9Ic1yHCR3ZddObVNZl+1YwphxadOO6mOXqxjOVk1tXvTDjcYfSW
65IJCMN7LjT5XUyT5NyJmYHAKGrXMX2j7fIvphZYdxwFs0RymhcU1575WhAkEnbVMZEjBgnc2q3G
xS6ifZGoHXrBM+TjZVMuTL1ZQ7ZVUfp3mRo6ivP3qD56Y/A1LjwmBxb36HTHNLXvmmWUPtmwVUD7
jdw0m4SOEMvKdlEUNVXm3dIOBYH//EhrDqb2BDIs9+t5xVeVhRuY9vekm5+x6XyEjXNJW3XuS/U1
WDUWWaas7IHKrK++Upun1Yxs5gDxjlgmCByrzBAWVuOSE8PtmOcXx+DUr+X6G+n9wVCmt9itcI/l
THhTBU9z+XCXApPF2mCWE6cfbbjk5iiIeNx2yuxZJTjdle7AEb0YmQH+Bm75btvWIaogUklMgcx8
3LUuXFEYq9prW0fLzunA5cQwmsVLp/RLMhPbN4bubWnnW9P09cWaxC+NnRrO5FOccpktQ85ehB2T
C/BX2plXrXHAi8D6mPrhO+y9dyniIG3jYziXfxNz5t4mRLdna2fIf+OyWATayvISjdr3MqPA9q7o
kueZcJcUZAKFy0QGvkbDB4heHXIrE0byFLpXukt/cN5SO9HVbP4iMG5LV12mIr/rYnozjeGLnRVa
8CExDOTahflUzBJujH9Sk/nJIy56TdEMkZ1EZRdbWY30KCIigTXj4HbFV+tkZJVlyIy0G1xB9n2V
TbuhBPom1INC9Tlvlncvap68OTzIbCIARe3yOVEsgsMZn1+AofAi6tHEoUclpRnFB1NVX2bY7MMs
0zapvgSZzZ+P/xGxvAWbSi9dqy10j1Vna4+6x7JQJe2JVCZsDtlLnur8vdEb9sIU4Q1WGQGud72P
OWowMhTm6ujoqIOWMyE8wg3xUhnUOqMeNrKj4z6AAm4APpDh2h21If8rUiKfW8Pjx9DUGBcg9wVy
HujPN7BfGMV4RaTpMjyWB2qlmLc4kqAJnRIRv4Y4EQikPMeu+bDG4mDX4UDy9fIUKZNyogUFJEIL
rCR9uSSfxXmgPg1dZwdfq11Cv5gNDr/m9IARYSNLWfvZNPZmMoJsJtPW9MvBIggFqXdk6f15EhPh
kjKO9Y09MolTRkYs/VlbR8dXx4E7Q7uns9G1zGuWrUjXhhL9GRutS7DI2Y7b7yjVUGzgUHumfgMF
tjPT9YqNE3vD3UQhSxeeUupqa/KBbsDtVI6fZl/9sUtFT9Uxb2TpsGQvCy2qmuwzOD1S0RJeh53b
/t10kCqLbMARAfyTDkBIEGPx5Q5fHgAv8tRosAH/wv4RWjfV39EI9pHX78A3vDhEMLJsaciMhFFy
YOSYko5PmhjuDR4aHyDnYUSfM3v5asddBrf3o5BWkHhmvmMOt9pIwSkrQRS0GJ3fdF59rO3+kUyW
GRjzHw5DnPckEJkKOwAVTBljd8ShKvxBb1kri6dOJys7loCaJ52A6A4XZEv7PExfmpm2ez/dqjIP
xnn4A0+Nup66nIMPbFeL2R7y4ucpeRtQSvedIZ+iLKJlNEIgnPUDrkrGq+tnYSBozrr8LmOC9DtG
bzZWdIqS5YFFxiDcpqbAJAusjt6SWfwXT2S8DeZ3lsNzDHGQTLAhYXHYm5I9A6kSjT42rY2MUFlF
+jVVltq7xDOQdUp9Au9HDbiBxHxOhOXuSzXFKC7L57IM382Mg6VkjUkJYapW73E4ZZ/sebuoDV/j
GA24aHoCdAf3j2cPDzhDu46efhO99KUodut1YpVcI9kcwjdlwqNfaBqLLvwdLcZ94aiYx81dI5tu
Q4DYNwF8PqB49rGw34RDdbSW9BOUEMRDfBHExGKQxP839BWrSb74+P/Ympu48d3Re+5K61/hZI+Y
JW8zzG/NGgdp5qeli48LjF2nKtGJXBLHVB0oEDXrBwm7g24a64f1BrFj5jCMYcoZe//HvU9YLofo
JpHXXxUc7CNTl8das+2NpaZfguiLLPzu3dnZqIEtxRr3ihlOjsEYFmo9+qLNjjWxKhi4BtvhkdRm
xPS0s5oAGas9CGnACuUBli+u+XWv6sPk1SFTjqrOflK5Q8BXcdAW0qBLMuymyAqGRr3lox8q89tY
94ZI0qoOk/m+rp2DWB5NyO8TCvyZdcPRFizckRP/lyOrgz5XONgnuK2hOpF0xf7GaXXjDjhwhmad
SqVXXv1XzPJmOydNJNDmGz3EtMEVrvf1BzFGWh0v+3lAJpwHaqu+I8gmyuRvqz7QU34bMqPb5Zza
PcZjjJIYu5rYEDDsqGaTAdQ0JgY6K7qdm4+nDowfy8G07/LuVUajz1TSH1CuzI2+tjKw51A/am7x
zynp32bN79zL0qvLTGq8pqAuHOnPSSkePcsiyz5lV5/L33O2jTri7MPx0WNSL9LkLiTG4UoBCY+H
LojDS60JjNaIlvs6nGkuVjomivSV0KdDamQxKyJT2PkAOyovcZDr0fAxFILTbN2fnIjRRtX/p43N
f40HCyXJqn+WO5nE3/v6qNdbGm1HDw9H1NT7yinqXU1zepvm9nCQpQWJDWuFG4MSwGVJfkF/LtfT
iqrPetocZD5dpeMePSxlypYlkxXpE/yfHc0/2mszk7iVOW+cOr8oLb1Uy/w0w6bkglGfLiGcWWkS
N2Qx0g2ezKrhEJpxepvTL0rRcGPDXlgvlDH1/pluyOy69enq7rZp0meHHHZtqCRN/NKg2xtYcbHy
gRp2jRQU7SjDYj8FM+LY0Yy8hyHHV+X2xoYYwfxIMBfeOANqUNFiWWknfPypTX3cPrryOdNytj5W
LFRc7k/Qpjqe4XwA0ksBQUvcwgc9ACgZ8d9pGr2Jqj+VjV1ubZawkaowmnD+gsIjjJ5jrJ9q1d4p
Rt/Fa2OkI2Sz3v3Mde+5Z5KXEe7neh1r9iLisnNuSSG8m0DhCmaRpEH6ssQO+MUmTPzIUyf2R+Yi
bDfcahXkQC3iRcImbIH2Ily4bypSK2X6LbtPJw8ZZRJTBNfLfUZW23nCfZQOw6RNOYKAmtML+QiT
nzocicieXD2+drqjfb8Xs+setWpNcg9IgVNXAquDQrZ0wRrjPmUV40Oz9VkRw+xTFD8ZuYErhnIv
tcm+sCv11+6Z0ZyaTm4AoJMUPjbTbcE1j9P4r6q8GQs6YRw25+Fl5WvCuR6Ppt0d6opyKsqXcNdh
cR3R3xC0OmM7occYRngcW42KzMrfsbNPsR7oSPzQ2/mx+mlcxlvVIe+ZFCSq6A9cnP9Z6rXt208r
zR/YKrCdMdfmT8mgnlaWiy2dcNvbrC4/Xc6BkxTeR7BA5w4f664pBiwo4AVlBTFXb/akWq0lhcSt
9TYk60Sy6dtuhMmsOHbMU26wRb0S6ke2bbvNMK21+Ucv28RvTVMPOsmLZ0zeO91AybmUV2zMFCMa
ZfxCfQeuWGgWFy83Tl+3RP9D+1j64uZYgk2HeTtFD6McsjeTOctgYGgs4hDWM0Yfo/mb+XycooT6
M8vxt1nDM9J2gPXIA/6Fe08bisinyee7OA982hLxtk9Q2cyq2McR80lrw4i+WoCt54NM0kOjxYoD
6BhuRY9iEenZ1kikvY37/pUME+mDBM8DT6+jSyxzn8ivlyIP3xZ8HFs4f97OFtOtF5Z2idgb49W7
76XaJZe2e/FYCLjLlg877fT3OQPnADhhNzMyeTDXIn6yuH8RghzGOzp3HDeFWVEjTgKtSBf7OdZf
vTEJRoHrCQ009Q3boQ2VJtBxJfKBayNxeJP4ZiqZmU5IW6sw0HvE5w3paxqyqoooUgchKo4/2fQ8
4eLI64HwI0t/gKjgr54QYuJSA75dNhHDKbrBHsYIpaRICzrkAB/6YsYBNXpbjNDXLNbvYfiiA8U0
R8T8jIZn2SxRzESb0sPv7E3aPhVaRDW+BH3raqc6Mf7h2+yPne2h8knOZFPCSIVIt5nFAF5Uedzk
XBC6YrakmssTB6mLzEN3Y4NS3uFFDOwahvacFnJLvonuQ5Xe52beHZVrXBazK3cZfGpbhnucqKCl
GNGKRud3Pbr1dmj7Y4xsuGk19J3asl0/7bQcNUnzZy+s9xq0YQLm1XYujc+IJ5pfBKI47vQHozxb
Y4AOk6TMPLXJSCgQ0yKhTcrBausvHOc/1KJduLS/gOdsFxMiGSYi5KHsRUTucNC9NfeXXXu94YTn
omDyhMWlwVlaR2DzCIdNU8ItKDc9Di1DtcH3uWOtP0uX5o7ez+vhpDnLMXyoqgGDIL3vQusfsLjK
wHOJlreia64zG2cTjNsmh35B5We+w+fiWdBc2k9WxIJiFC8ri+GO+Qae/XDRDxwjztKETTxktjxO
+DS3seth35RsVBn0PlMSuEfrBcsr1oE8qbm/lbnL1dwelGSMr+nEwZSEYpDeuclJU93Umb4lVYUX
WlGEAXh76/DFzub0e5xZcZr/kBxspp1ANZs6HTqiQMy6PVs1DD3M6c52VKjNzkQcatMiaEord/du
Mv2ClBzxGg+k3DkaWlAi8H9kw2raM/lFGLNDoqMA5RVMd1m2sJlwTShopFmcOkjXBYRyizPzaDDA
mBtzQMx/9Fxqn0Yo/1WdAY13cThfaBhrp9myrmRlXWYdx4KmppeQmblsquyD0FEVrBlrhusY44EA
8U8C//UdIzcMCTrFZqkvpsJZGSeL5ofw6/F6xE/kEdibJRSE1Gvf8DYpq2mya5PN/Eoz5GDWX5KC
hOO8yfZMknaAf/TAcK1yE7v0+gfC4YWH4XRiUM3Hy+4znX0mnurZ7VE7pT5xxnPfSbeft1qRJ1Ry
vKSDMMiUu/W553K2m6LAXsppo9fLA9fQJjNpaoRV+BxbC86yCms7SfmMBfVYdAFhmZz8O82XGoni
Zdfs8xknEmWor9Mg3Idu+oK1w8e87zuuyDdEf7y69uhtu3LEu6gvd+yeAH8TTv/QqO5mbbyag/5i
0TskDfCbUUVwafF4tGp1XmKT3jV7zKmAQD/2cX5Hr/rVtJIu31SQR2xxMiBANVvBjmrPNCbWrbk8
W1ryHusphipHnZIy/teQI4TgS1/aiQlP7/XvKZn/arLfpgq5ty8X+IaUeubQEI5cwvoeQsC7smJc
IWQi7uRV48W0o3FPiPCrVnxazAtUVmZujRh7UqbIVownbK+46xK8VvFbKVog0wTFUermkjiDDnSF
Eb67o+1RcYNUxOU7O1+x0Cam99PPbgzVORLi7ziXF6btK5rmxgFM+ug7RDX7dugS919QxqAQ+ujk
VAhLDNnZZiaZOngr3HnaGvAt80Ohzc7RRiLvgJwHjFKZW4n5yfUsXNQ12fRLTKzbMontVFHgw4sG
iVsOmI25H4oJv5ujoQXYA+jHyXwhjBJjMBk6J4gxtF20kKiZkrxgtzlOMfkMdIYLjdfXHDQ9wK3C
LGU4Ur6V3gTh08EWne/hRlezzjEpHi9Wk/U7w2JiqNM1Zm2Xk9D04kD7BGGUGRYUz+q4jMg4VRwC
FinRfaVHsk+YMqDZDhbDHm6xd9ZrVebxe99TkHmWyHaDnMQpU/rDKYgeH62DiPLpNKFVBs6T1o21
r+jPbBdGLZPac6ktCZ4V8DlryZ1s5r7JzqB1Q39liNTamyzWAnd/WqNOKIb9hzuVwks395QTCVEJ
Mb0JtC/k3bqjXtI14RPUxMWaxwx8MdAPWbqHEZAMRBeiJnW9xTxB2sDHXQST+NZ0tYC50pbDazCN
iL2dSfu4+kM6pYatef4ztpz9vB6nQCe09yUx8auZ/KUGs7Ubh1k0KtKtV4+8gvTmDQ1Blywo2kf/
8omZPIirA0dYEDiY0jdNJSsUu1qt4HDIt2k5AARG3dCX5LAkPd8uWqi5OiYbu7gTJ81xf7foejo5
BBerNI5hXDZXJ2Fll3HHXBSCnV+nOKAMpkL6OgsDabPPa2F6iKu+5litHTRDew7tEEdDJGyGjxeK
jG4dz/l5U/wfos5ruW0kSsNPhCqkRrglwUyJyukGJXksNLqRM/D0+8G7VXvjsscaiyKBxjl/xEID
ZR5g1PCW8QGyamQbxcEj1l/+fcm/35X2VJ4pgEGcycW9/l1Yef/3VSjAmEHBkncF7ol0lExt23oK
s6OKSZs30yWIghblpNvlL4ZPVRuingGmySOWTlvnunqf88GNZONPURWYT0EBoek0ZCTTj4r6evpT
GG54KecrJx8rhSDIue26KBcoaghqBOGrRb3xJ0xLCCARLS1M13g4BD8pnV5VmtxVrU99b9ZcvLWO
oS2WCNizPiuVPARBNl4mmIKyYKAKfPeIiIdgO/MksfC9WnkWAtz5YSQKqrO72Pnr4r4MXC/dei2m
SzEGGASGASvI9NrNNQyquVre0SoJrEsnTr7tWA8TjTwGmJ8nsG/57TXUD6Xs+DeM9pQ1WATY7h1q
5qy/BkKPHZHJuHnz+a/0mvFqB/OHV4Xy1Bg9JOjEIJvaKCKUWa+erhqjW49VVazJhunDYPrzc4HX
yi0cE7o+INzKlENU9R04FZRrlyx/Qd4HrpBg3usqfiAodr944qn3KGcgMfJxSQe2qtFtWFiNHxGP
ycF0ZYcDSfFsoEU27JWFcgjozgF/Zhfy90PHCT4pROZ4ge8moquwvLqoAsLpLjRcRrRR3oxefpPZ
V5zRMufnf78LOjuAWPWr9KDEePGEG+LfW+1G//tb08PkyTaKunu9Uv/9jYXB//++yG4cJFaCFIp/
l+6/q/bfF/7/H9MxeawJatj/u3b//woPsStlG+HfAlxw/3th1+ulPvc0JqwWQvMQ9Mbh33/DnXa1
kuXXyFEv5owQrMP8kjtU8TKPvto1l60orZq+cNVGdTpQvKsL2iXKo1YLbAipqtlCJjEV7BEnEc+T
Z0P3oCLFC4VkcQrTKMQOxqHFhy6/KwNUnB+4YOwom61dUUkwjMYupRW6NCZxHs1Zbj017aS/1hFn
y29VGT0YFsTDsiBHz/ptU9ySfp7vkxBfmuAkiKRZkjMLjjcX73OHoK4jGkcZSiIZunfG4IvL1aGi
XTOadUXwpFX36Y/PmZWxBy0k/RW23FB7DPkqHQrlajqpReI/y8Duj6ueLgjgDqmnoTdzrqmVxBM3
m+d8JW36RsLuC24F7Z4ZUJPZ3pMm9Br2cY3DDlHo1Oy9KS/oP36yjOAvt5LNdUUwCb6wi9fjJ6pj
56mw/Jwmob6MgjE82nTlEGTOKG8wRXoCEhAFARMXGMU4Yt0fKGOHb8qZwuACthDlu8SJ48cvG34W
FXNFyq9FlaKJZrUfF8iVYgF1DlpnPzod5AJ6221tyHgTkCq2mXxjTwC4eWjmfZGm+hbOIVsadU5x
UaGZyV6yrviesz5/HPURDIqUCTTHF28w/+Z1PTAd4m3xPYVTEUxh4J+4tjn/lz3nSC/aXdDNBSi6
RQBeFVj7KofIwGKTHuupcGA0zVPbj8POd707XbRAPHHApFeEUTlAyLmDycgwDMeRwgqsSojA5hlS
oBTN0af3Y2xTHgSxvuPm/8WchCI6Vu/T0i2bWn0GC0ctEKwXsg31If6HoJwzrBE8/IaCfQlfJ2dO
oyq8AWa6gws6AzU6m8EsH/vQQTpmzvRYcUQR5vU3JpvBaRCNJ0NwnyaVuXWbg2V5r17wpzfbm60Z
U6ixCzZdS6Z3j6vUdeZTVtDUnnYEcgBit8RSGgfLx74zgSJ5Pj7pnoLQff489e1nYOblgQuTzF+I
PrgBJPeIoJDmpP2znzpvyupE5LXNT6zZHvKQS9f0g+oepJk+8O/AmeSmM9PumHiM0WN9X86j3tkA
NUdbfnP0rdn0GJx4AxB1wWIkFEvrCxUGydEnudDaJn6McWBk7HGc7sqj9IZxVq7NlRFhAcFRe5kb
tRZyvga8nnS2rjzrLCjO//64II3mtferrw0ixvDsM+lw9tnLZvs8eC6ZZWFDgw3h+3rO513l0kts
aHHIrDTDYDSihml5dSOz2NllJDri0CF1obtNwyQP01wipEKRgTGXnZmvmwz3iOEMUVu38GI0IrXU
C48d6S3mb+mANtu22lu5hsvH+awOQ5neTZ0fItxLmWsS8eESurFvKhIVw9DAsmfxswcD6B3hcsO2
rBgJOAUxy5Ie8e87uI1PMj8MjTFP3Vl7WNhYNvvw2Pikz1QVav+sMSIX/yxBFeFawuNzUQyJcSux
Ks1dMJ6kqaZ92PrpvuB2OEgHoKB6ESIBZsa5amqVUEdXbosGQ0aXCmb/ZgxOVm5+9flwS9tlfMkM
41PP6ZcddjEPQvJNMru6CYYTJkFocEOW903jvdnaf+KhBvsBcxRlvsVsytjJTsxwjelBRv2cv6Bd
PClUxK9JgjAjmdIDSOC7W2flsRac414o8aUNvr8pyF+AKsRU5abdVtX4BmVLhM+IQW6c2fPlb48X
A6Ufq6aqV7NfyjxDhhTrUHqncKSQ1D5/4ZqCYLFCHBRNg9u8vBH4clZ1cBw8z1ubr5wooF5XBxhw
5x+R9/eEWlQXUfPjCr9/DsuUPu5mfAllyYLiDtU+LjzngKeS/Yu8HI6y0bm2BMkADBFllvgtqYpT
8SjRDid+dTNVu88Xo6ItIfnNC573hNoeGCGeHVugHQhJoJGM0EbY/lK6FpLxmD7rYTlPTj/t1KKA
baSNiiNsKKLGcWUswd6rWvLWJ32eFYOJ0wgiIfFyQay+QIIoXkX4bZMkwiHUvNWJQqYroKLpEPRa
UeN2IlTECHrrog22ykwPCR7VaM7QthGrg1vJV+lROMOn1eKTMZwJzjvLSf5wXwKtizXS9yVszYtV
xR1Jf0+F3SzISobHfBDWJjNMdAVzh2mHQb/ThMfOrC2ChD8eg9a+ib0H6dbg66TSeYv6i7kP6VqK
lSEYdq4zPtqV8e2oJLLxX8+tvJcEKZtzS5SDxdrhuv0r1ldv8SCbSiSJevhdivAjHbv7RLWnmpL0
sGgu9dLd+4obq8cogUuI8Aak7fBw7B/E8T1i4m62rq/njSPKX9s+9mF7jm19rwRRPAukQNQnhNTP
5V0ed3Y0L1HoDTJKV8UmYTyUwi2HwKkYUktEXaK3n4t5eYxJcVH59wJhWThes3di9LoxadLqpsN4
iMDmrjoBV5AVTvoAx+62tP0dj1yiGno30sH8s9jlbUrjSyHtbNcPPnUr5r0Zz+0xN+Yb2lSCzmS1
Mcbh6mOGZoqHjiMbQyEcSgKWKao0PZDFySa2IsWY6IbikY3T6C3ejrn+cPIBQErqaz1mbwCkqz/Z
e1NGlezavqFoiTm1dDFuzS3uV9U/ZmZA2CW+8ELxRkoxvhUZvqQg06+4ua55aky7uJ//EF/1adn2
dVRwm4aynhIo6oiGvA9RE9ViE+UzteZeGqIlptcwN9ZAhYfW9n4iTp5jDRxDY5eEeyCpwTpqyqu2
cX5fdF5OhGFyB/j3ljJdpFRnkofW38xyF8zuKv/KtnajXyXI2xbY5FoUq6NyaKKy7N9yQHMc8c4G
T/W9bpNdiKPUaaoP5NBQFxzcOxDK/aA9eRotC745O9olZAUS+N6Dhos19ODgNff4Gv4yVtYYpscM
phOouBAWnhOywHqH7y16Z4DnUjfk9U3MvGTzhduEKb+iDKlw7T+iwc1ecvgOfUeueRI7m4400n8C
KKBKN72fFLpF5EvEQbVI6GQzWvczDLBhyVsz9NiIkCPuFhLaCUO09kqtHpymSHbJVOf4CCy5w0KP
Y4+jhLnOwqJLJQFolM43mpZrkP42KlvTPXmQ68pkJ1xK5jgkLxwfpvXgyMa5pHXa74uAoh7TsXxO
8sWEw4fKK6SF97lIyaVueeQEYDa4W3bJiIrCQM2eBaeg7FFcioz53LLveT4iYYhRERgAX6Aw3E4p
jVpTaaDsSd8mE6Wo0eDwYVrejD7HZ4ib0G7rW1XezGJKd7Gbo+1TISosIGerPc6h5GcorIfERInp
DzGEgg+T7zIBh2ROd/0cbL0J5weRl1waS7ntZ+NvBRS0q+jkq2vpU0MBM55zOESkQH5Y/vTcK/dY
rmkYdcsxbCf275hnv2PSlD8Ei6ebuTTuS6OcIFPOc6vUNsy+yHRgYIcx2HQ4Wft8B60Lwo62ku1o
m3qmeanapdr1aoggixFmus9dmDjnnq1WjTEoUuxuRZ552wwyLLXQx83E8KFr37QTQUfm+O/k8Hep
b92EzTtbzGnU2v518h0A+mxEkzuzn5ElwCCfBiWUL0gP1DLbciP9XW1kH062nIYKMBjnBgvWPwWh
lO8L2QSHyTOudmirU9r9KtfzLkjFrZMsg8e4itU+6HDZyDHfB5N1wjQT7xar0hEaAGJ85zJCjoAQ
wMhIf3Se6zCjX7jUe8dMfhxpP9flxDiHJvtZ5ERBWY2B+vZfmlAdaohrjRzZySFiuB26Ujf306Tu
Urah0vEnSvtcuv0skgHgeuYlvXqWwWUVBiiegpmkH0u8lbNJqFvqGlvd4HqNUwOsqL+Pk0Ht88lB
RN8ESFSPuD3ZIvmG23xw6m3YIPCOX+s10Lo1jDcKE/MNiPJbEa/SDVQsGTQhwRvDSmvuiyxESQIj
jYqpYe1TEjavjTym0qjk8c9cmvIK129FINBx5kajOPFqORXPB7uJj50WvyJ/mWwDioAkxQbMEngf
Uz4bX5iULwAiH35BhlWyblrE/W21+LATkwZCBvBaVjtNNsXWZl/b2JnlbEm//HQ61Ia0LewtPuh2
8BBTpP0PwXPkTLaRUmQpTXGN6pAlyGy6hyVPT3nrPqdG9W4F0kUrJJGuK5AgKvpc7A826XVL7e4V
64xH+wsWB4QbLLFdNCMiOauEw7yAyJ0r6OWg+Cw0b3ZILo/ZXBUZCIuff5omzb3tgBCKrY3RQ76b
KJnPRnpoSC0lgCUksyevTsL5dXo4/6yEcCodj/t0qbFUVlNEJMJxzJF8uF7sgnxiDyhD88HFg4CK
OH/om0BGQ+dcmkI9SW9+JCHqqcSruRFG+5Gn7AQTQtHOPc+pnewt0970DslcKaFC3lpS0bnP67Sk
JlpAkwKHXmKobheEiKir2Dq3xaGtrXrb5PWlo16X6tGPloMi9gUO9pT4p8bf9ZIk+9QpIcOAFPs0
e296nmeG7TIhDyzSPhHbPHeoV/nO5D+IS4cIFPIvih3+q8PhDgEb/u0uFMe4fuOSj8rFLC9saAHb
Y0ISCjJog7aYWL5WGfDZ6hBknO+fqcy9W18PLdxsvMFwZrcjtb4oCLRF0px2DB5cs1/JaPxFVBgh
FvcOhi0+JULYYzPFPvFQoIDMyOAB41HXYbidpucSVeWh1yN2F11+ZIjm3IrpcGYMxxzrqX1fB2sp
ANUlMm8jd8b7Yg3q0amqL4QgQVN9zz7Gx4EUEVldSxcxsHawQGluqw49uRUf5lRWe8sQ9qYe0ySq
SAIIQ+c8ptYDFBvZgAsQO0Z5jKVBUyL5JztiYpTqWkB0MXmgyj6oXK72k+VBNWGZrcXy16VC59hh
ohv86YCT/q9rG29S2kxXQ8xMYg9EQrj5uxyftT3i7GtkjvKm2VlU5mzJz/vrCyjUmuh/5O1vk92T
OzI2P4V0L0Od/1F42hDd7K1mwitZb6kOpGeG19so/30N48JtYXO85otNXlk4IHhd0OKyw8HM11Ej
nrKBPIawoYAso2YFIKZeMSVYW6IRt4MasxOwJs/zGEVpA6UGaSf3sQY7IxD2kYIlVHRV/KnjFjt4
MbNIYzvBbg6UoLA5cC1xzSGmmZovukks+PXkvQSE3hLieGchMtvJGVMHeggotAmF6WyMe7OrnwIF
uzgQsQO3l1YbJPj/hSrBvdwkV5LFfpsgudeUSmFCR9C0EFi2lwMUQzOJSDgtlKBRLhik8igtxB8E
cu1+FgHNxgejXnBhu121N5Prv0t4GobXyumvyuCYrwYf6A1cuYe8GXOUaqvdqWLcwkBTTw8tfqfA
YNuqx+JchPK1Kaw/vRMj+C2x7PUIknFSsir5tRE5JmoyA380TGz1yJx4LnBx0sXmROSO/KSJXPWe
Lqf6T+7j+ZoHvrGjWcOFQpPTeQUMkN7lZafv5QztnxR+ufXoYU1rdHwhR0+bZRkeTBxoZp4W2yx+
MhY60VmTUffi9EYl+Qv80m5za8Q6lxPrUaEtofIYQR2QiDEKlrMQlXW3zHcLpohjNn0OufuwxE68
TcZY7kXvX6B8keB63vMysW2NzBIs3+URHGE3dKy7LtwpEjZSiqcvd0RkIg0y+UT9aPja33EpuTsy
lJaozcpx06nyfsymj7FY/VzoyAyn2gGJ1juLROBIBmzXduXc2yxJvekXt8kxGpJ8onH4HUvvsbbn
F9NxTmnsvwri7nPXJBMvOGvbuCSYevaic52N1ttAhymjqr1tRhJHCQdFltU7yd4Zpj9BG+AF/DUn
+2Vy0hfmc35cJzn3i/5uOg6H2uhewqE7JT1gW+j/LAEpsmNR/gi6oPMgXJjgeU/bxn7LLT7bVkMh
t9gmj4gVsRuDfcUgn0NDQplptFHek/zORFzbJ8vmyeYtTI+imsS+NQSfFBZHLxDf2TiYh4qASkQH
1AX5DxgkrhZxzbt0ZB1KEYiMubYITSjveCPFda4NUBz2yIOb4wVEZTrGOPOqmWxWA4vmWcj0P99x
/sukuRzAYexI+YTVTMZTb3kEdZe1s01stJh+jKvPpyHd0Il58kwcElnW/4Q2EsW45BUBRQN3L3/s
CbczDxBS4kS8t6dZYgzFOGdM5lEN+LhxVecRyxCvJzRuRaxMxrpFP7Verl8MOi/9eSQ44zSOpncB
zeCm2w7M2Ne4rL6Cue9OqSjmBwslVSzDbJfJ8I+XfA21A2uyEfhsT9mIrrgdiTCzfHe7eONv6O3b
okJ6auRn5F4gbbOTb0E5MJ7FC200YfwSLwENINODY+Xq2SnZj+IaU/uSZ3w0RGQADpjFLhgIj5Ga
ftkKHD/DQMN2/J7IBE2K3+qTyFyoxEnmjLUsLIiZrJ0IgTGTdvlNMH90yUxh2pZnGFocIZiSW0iX
JmbpD9Q38QzyZGWAEtjLNQFFvofdqrQv5IGS0ePVFP3F9bNtcZMXuX0pi4rOCsDlJajvG5IsY48x
vX0jZJ9HliQ31hZM11BBJHv5OEOdzyXNYyRdZGaYJcBSawcX6HLzWJjtJW7z4i6MUdrMpSmiwgCy
G3VfnSkh3ZIQjXLHYaAlsmRb5/hp/TwDORzevSl4CUVNkhU1b9iI0h8zHnEtDQUpAFxVQZMjVmqd
5DBVaDLD5DxOfklpSnnQdb2a+ZxfRICsgZCdJC0npCutRvFk/AhyFBd0cyPKr2qWVb8lWneVgFgZ
p0S9n1gpr1I51nHZNqJQV22bbwHCuo1f5SlPEbuLvEIdB+3nUecUZA924n3+5zpKSnz4EJyLizIH
uyXRzCxWoOzmzvNDkMS2Pk45dpnSZzCdcXyaGRJ8f9yhRRbYzdULtm3W5gZvUl2ciEp4qkKyPJKW
gDQC594tZ2SujwHX4eMRyeRBt/mtwclQcU2Yf+IQFidjkXNC6ga5GzZpLE/9UHkRGdZo/ursEpBV
emxR+yDTljmJkfa17WVOwGubEpzrHGB1mCWnnt3/LS/JJyHR/lwUoEq6J2cRlzZo3BpbsMTZdpIq
2JhZ/OkYI59nFXwmIT6LLm8kvvx4AcAwv2Rpu1EwFHdp41+ItvPA44FUmJ27F41g8Fno3Zi6YJkN
bGpYsjgjNvy1DRSbPLAZ3VUuMK7H6edMBZsyh8dycK52vVxQSnwOmUOTWi6IoubJhKqYg6lF2anx
tROk9rT083iI25OrJEqj4XP2Uam4QTzuBKSVMHiLdF3Rd7r4/S5J5kfh1sF2xAQAAHysmw6HiRje
0NX/WQgYZ2PAj+sbIHiQfgwFqbPveic400qTQbem1yBp8VXwuClSS6N1C8+QoN6hoE8sTpS5U4GG
LNAkDrVMyxc9FR+E/Ows5FknBBhnvxH+4zC8TAPF7bkOHxDdE6bdkdkXzu2hSPviBj1415bNRxyD
iJStznd5t7wEFWavpRHzBnAIdn2avJM7M0YgQj6miG+2K1+MtFr0KiDPdCLxI0GrR/nv3dBiHnBk
uaWIWV+IXfjxw3I+D649b20DXTLjGy0nhRTR3Ac2ZFF9bJtUXhs1XxLPmM7KI0rSMWBrhDCPdo8Z
pSoN8s9DlGFJqC55ObcUTXAlIu+0tqFb404p0DCY2QEW5qkblw8ureloKeucNHZxcDqWiNxV1l3n
QElIlMwb7UPvk0Pzp6tRxpoOg0NRPFmIls5Y+7IjQk3CxeyVqEyIGQRScxKb4SUdgNrmpSW7g/gM
7dtvLbmtvUuWArlsLQwjk0eNoK4YJsx4ZHmxcTtpNGRkfwl3VaghxUvBYEjcWSsAAhN7ZA0NPadr
rlO/DRoo3woVtE/JqTMbEpImdy/u+DMqXP4a8A5W033MmvYoc/5Ft70LXHqboC8VFwPCk8FHKuGD
wB47dME7BOx7Zp/qUtW4fsJYf+TuxGXsUBRMEkS6T9krgVGmc54A1Y+ImziZP4Nu+ayE1x7yLvg1
CHAi99kt98ryLzLncQ1/FpHxRhZ2jidT/FQpxpggJE62qOV1dE2afkEliMcgFbeHOEN16oPbuUu+
nzSvlXAu/77ISFObVPPYgEFjQLCB3Ydl3SQk6gP0vI9yJLU/7DzaQEv3kjXAv+iw2TR7Eo8xQ9HL
kebn2lfOhfIfRyiiMTr9x1GzvNkeCHSXA/PUzFNRO3Not7SSH8KiwmhX8V6iEPMu1RiuMBh9P6Qw
kaCoXaDI+VB5BZpXkss5DJHlqZZWmiQ9tUkn/yiPSbwX932cuIS4hJclMVER+8Wad0fqeExjYGjP
cqM6PG1QHTjHmJ9B+2xv/1/YIZXGmEcuPkJOU/NkguksVf3dhYGm/RzhuY+e0+kPsA2AHJ3zx6n2
xKovoBj6M7Hsr3kwJeNTDU0rcQQUwdFYhketSGRvfftzNvtlV8ec6XhY94JBEG8CqIWe3M8Qzxvd
CMlb3ddEGlv9E6MrYSdqDV0aKQKKub/GQTO+aPuFT9vjbQgvPGC37hLXZKvzUJ1xrvV2SeJSSpw2
htaoCykxUB66AD9k6vZasgB6ngI2XuZdq52XUnJxi8EmjWkgTm8mYK12idwkFu+HbKuH2fB+Zzc3
zq2vFSk3vKaMPndWQCmuwgq+vDI9NvUQ76RQ9tYAQJ65RiJRyhUZqvP9ULU/6WxGzrr8ZiOrRSvk
S92GdCwKdEzMK3sEUB1oqWHBhFrRZEhnn2L8RdZkkK8Av10R23Gdg/7HIFoJG6QX+QNROm3SH+OJ
0zFFvti2ULlhYfz2XXUnycg/oK29JaUzRf0UkrVY5A8B4WtkJ9I3xbIcTrMdJbqmDpkWCViaOjxY
mMrSplNssvK/BSlNP5vjTafBtla63oNn/ARxUG5Tmx236UCknEw5SA33uscNjbOrP2syaxiOOqio
evjxqY66NK7zMAfeuCU4aoeZhKeMwe3HxvBDW++5sUjQwG1iEordk0IpM1zivXmwk7nYK9u7kEJ2
K2MCD/OwJ5eO3IQg6A72KOxtHhMVQZ4qMW99y7uospdq8cod5/BjVxq3VW7rJTwl3RGgcPKSv+Cw
eUfWhiVex6JhFIXMKsZQngUIKHXYsIn4fy0kEN0MRjBi2nfrhxTk+Vhw5i8i+M9CE0iMm3+gBwox
XkhIex6jHoYIxszhE7Dp0xCRmOOlFLQIw/wSj7cg89fh+yxFeuVnGDE6B4obKVKp45/UjATKTYlN
8PI7kzjhI26Dhz72zEtuB6+IZjFxuCP3IQCYq866dK5YKdmO6furhxIxfwKNH/rXLq+uo+V60UD8
I8Y0nLZeVZBrAIpT+vnMm2DdixAOE9f8FLOZKOq+azGca5SMoVpXyqQ376slAXkux++U2IE3oVl2
cpsEaUlxyIRFNQpQ0ZpjiTdVtNOO/O3VrsWQz82+bfD9A3t4KxRF0htp3ByCq7iyQfMiGdDheM3b
msB6ASsNN3WMIEDxpDuE4bSbmuBjnPS0Y51/TGoGyTBunibRfLMuk/pk+8z31X1gEMAj2/IlCH0+
UIXbRj5bRYny0DD3IUEJfLhg7wUNBu6AhMOnP8C1+IDzvr4tKLmjVoKxI/t8LkyfO9KdfsnMoYJw
oWVY4PJA/L6qLxCxqWpf04vlKCit1iGNoevvrGUgsofQMCtNXkIrvPOswD8O0j+G4/I8EIEKah/g
pZXtfy3Kd8Cgxtprsqh1P30pVpA75SugY+a7Uy+qExFJNwTS426sAuLLyVWoU461JW+vgBXjRobL
ra5cFTWL+xtO5Uu8GpfBBfI1hOfWmuKnGaatNWfvY68/fSG9jbzmMZ9IYKS/vT1jzVk74F3jrpHG
mzkur1hh9X6a1gG9BJB3JTKMxH6yZzKAUlH9R9h9AKPU7zqjeWAqIR13NW627XjtPT4A5I7vfs2S
aw0nF7YI5ISL8X2Sw9EetdjOGap5mGcq4XkxQ9AwIQgKlunoMBN9qwlGNyrzCbSr8eBm/fE0ZTa1
lXI+YF6HSaEGF/TzMlVftiXbA/Vz7pbaz2ETFxhJasepLgNoWMzHuyPw9keGvrPtOyxM0zhwsPNo
l02ILoi0950dtGQ8Qn5B235nvJOtFu9NvTclAIEbYC3tCgLMywp7QKmxLi5NxaIxEM6dP1SD8dsZ
mbmbK7M7lq587TyvvyD6AcmNL4YvdkYawoTOYsQ2Xj9izqQho8GOc+jWLMdxfS+Y532qhYJE6NPi
uxjk8TVZNmXy6EjoAEUkiuvuFPN82aiM9GVLC3CkpNmXa/tRNhMhoWCjk8Rm6chujjXsuRN8JLUm
PRiueZPDwiHWaHVY8d2gFWwjP1OGuHvBbL2J74XvdAcXyIHV2VqOndE+Ifbn4dXHKAZmGmQIFt7G
jU+yHHOjZ/Pgm9r+krWJRVtt+9+YLzdRz5It4EPLqrwLbfT/RvYQCn0P0UE5K48l1Kwv1hCANZv3
bgyDoOmD32d0vzjltcX1tSj7oNlkBlUhYXOqbcHgavh4sp3eO/uyfRoIW61jAh68vnrV5fCeNc6y
t1x0vkb1VnkIzZzsy5gIc3Gr984Hh16m/kgypBmSOFe5AHdlFaIHK4+L6tBbUeYNzDFNehdMtzZb
KKclaryzfBJLJQD4ahBVcYd5NJUvAQoRPNHIioAvOEu/gerYzqepY3XnGVgEhDwH8FnGte+tXy/s
dwQu5kBY1YvyueBhhXcAYn8CD38QAu28jD+MNZJMt/Nptgd6WUZ6ULAzo4+L+cFDN3Uj3EsXpC2z
VXRo7+RunOr3YibRIs+GdzQ7pJLFB3SlR82XMNH25EFRUwQFipJfez5sWlZ5u7DnCRArrrnM0gsv
GzLY9hy+rEz2TYvk1hc3UgWiLjhYVXjtUkLZjMC6fqE7L7d2QBtNUmv8MwtXdrEqIHB2cE40XyVy
9BTnyRYSEmVn3D/oInwMJts8WsVnHE+UxBvPHlRVlYHia139OI6aWJnRDoyTpbZ9K5g/hvG7LyZm
GW9+6iFfdBViZNHTX9vvn0z0RINl4qZP0+p+HPmULTaere+LXzRp5CCALha6JhvDSu4sbyh2hfIf
6GYQwCDmWQcJuYK4hQCDHW7QpPDmrcKHRjblec5LpsjYPbteeMgWIsk1sgHouF8yrT7bOL6CxbLB
oGRZWHhIwMQ0yGKyxABsXXylluvd1K5x8M3mx3b1nk6iyAufg34qt35evI6rSVaIgrvNKw9TjG9Y
t/9lHjfpQHsZMQDvhfs0peXZYOjY2Iv1Zaape2ocTcWEDZ4rMOe69RsmYTqZarrSirCIBsrBgDrs
TWpchIP2AkzlvVZE0dddwYH10yaA4CSj30z9NCycHykG1Y1RzvjvB2ISJeKRVH46qnvzyjoqqebW
BQ9un8luoybaudIAIH64GenFzyebUWfOjqV5R8zLTVbic5pbCjJFgwe0fCkn8YMP4NuwGOky7MwE
zhGo364fquqTl8QKyTTay5Jdg8CF76zMUsK7GiyNaf5iD7SGtNiW1GxZt2RIjn6B8LxR+FScNSml
KrBlCOxHXZK8yBIT2ez6QOcE7MFcv9gW5Wi2pjJCoalYvOIV39/69nyY3HCnUfuAZctqCanBxbv4
rgz0bzd09q5344RbW+zLd0Mh8DHSHoaOxPHBJrO6YuYIkDsVi/OfAAqiaROnhJV/JqTOG9L4r3fG
M31GA+pc8HM8xbu4Su9DD2Jz8TfEUfv/PkPi0B6k6MZL9zlMjeB0BksHUUR+pB+COXtqtQlogEze
rvXO6cB5spw2LGu5zzijt7PsTtZgvQIjAj45y7USw0HG4Ix+ABmJosbKl8iGpNnUyVD+D1fntRyp
Em3bLyIiISGBV5V3Knn3Qsi08JB48/VnoH3jnojzotjd0m6VVJAsM+eY68xk8BhyKZQdhnhXXZyq
p0AYa7qV6moRRpjZaCL43SX2san0ViHh7nKWQezbEBm3I6sP8TUH/4D+UB75bYVL4Ad4wZMkOGhb
1/qAYHEVDzaQMLXP54wZQFTdEgqBzdys72WkDsvUIVZw9AtKzKrrblmVcaF1FBtR/s9t7cvULvkX
RXfw6E+lt7JFdWlQhZehRQBY6+6H7tYc1O00y11tUKyALLghFA7xTEOiiC5vS1Vec3PCSRoAye+D
uzlVNDZoYhEow8p25DFaZoRuu+9dNHqWSfRIvEiTiop32jWtf1OEtNNyMdammzGP31U2XyF/bBqF
1NX0NbcJxMuK7oWdkrrpW/oLh92ImVKrAIbg0SiR67WvsUDyV0ucDxgmbyS6QKyew0MGV7ywgbIt
N2FgzFdDkH3FGEUE3REIsY9ubNx3LOqy0LpSJ/U80wcHy5V/rgLus3nRV8QMee0KvQIyIjO0jrTb
V9hwwPe6x9qnbGIa/zPUut3Mkv1lwxh/k6p204rp6lkI68aEPgkP0iqQ4U9vkq8wj6sYtkiMfsma
0DexBL3CcVk1FXkZ/djB4b3rkYUSe2LScYCXsGPBqnv+lbORs8+a0nVedgQ4tcVHYjvkmFtfUR08
B8GJOorIYB/UIclFUjCIA5w+5+apSfkF2NHDKFyeyQYK10DI5ynoD2b52/N+sLPh1DPm/COzmn2n
F2G0mu0tQ3qWo2HcI7hOiXDp2otsLNItFKitNBq/+U7s+sl39FlEDEkvj5VNOEWnwz2xXSsCq4dN
L/muqW5WpIiE+67j3XFLWkgdnIZFCoUJE4UCCe+kSe1MhrQEFl7MxbgrmIRZSQrmzfPvRU+JVoWf
UUeRSH4gKQ9K/iLy3ysdIm/jGxg+JJ5OAmxf4gbARpnQGeIGfIKDYWjC9eSkjJZMawfKwMwk0Nka
7HxqO7hbInUi9PFlcWlV0an8y++q/EMQ+80WFAEr47RkpYueb4/c52zU5ORIz3zGyThuE4yxU0BA
Uaaju3H0zVXRzdTtJOStgiH/GphVrcOceRmxmGuzXlRdC8DYgDNx05jorIXWb/g5xNFjlyJGQsU6
StWN3UXFhdn/LAlbaZryQ4vBOrB/iZBogRJAET6xj1AZkbu1OuaRaC6t1bRHsr12LqLYixXANyga
sRhJls9mkAxXy0W775u4ODZGVRz/+693Cujo2NN9QKfhb/8+8Epa5vdSrbWhwby9cGHTi80K2l9m
vJSFkb135NyCGy6NByPAG9mTqH1xXaJoZl2z3GCuOmg18QDg+bnYfB8G1k+rNIuMN9E0b6Ehw1/s
OgzI5xCHZ5reWw04LNFIDMOUkXbWpi8FTdk68evuTlRtvgv5sZg7cYVD0gn4cRNnR2AiFIbYZD3Q
MgSZq8RC1maNJ0+3/+9Dkqbj6e/vwv7EGtI7/n0uKb3HEjH77v98+d8nna7wjlF9/t9/xeOxfsJO
jV188hs8ei0HH/KGguXoiWoeJtn//2B2CsSMV+xtmclT33vWfx/U8scmSzO0ovR7TGRf84GIrL+/
//vacAg9Zu2e/xb12kKF1d1PNc5GQ975BluUQE8HD3bCriuALYILHXlLZ+BWjUfjBtEwoi/i0Z/D
yQ3IQDAtlvfz7BzjKlPHVlhfvs2VF6NQOUY0rAj94HQey5oJWYZ3ZK3JLHbATxHogpx+sRCQc1Yc
//7L/M9R4K9dQE174FPNMTJlc5zwFxz//pjXbbZnPAtkLG+Ow/IVlc/Z7c7kfyVuM/JMjlhXlCmP
ixHdihfgs8tYPU7qfgrwdCAhi/AjWc1paH4Jvg9Oc9su9xAhYJIX4peXqmxg33kxmGfYFdCJmqba
9Bha8SN1xnEWkQHStZHG8b8Py76/tWJxA00/OOZDZvz3oQobhgR5h+gUoxPzPTYzf1+SLl8iFsnW
TB6vLx3I3LggKYz+5HorYDXRLu+mw8y45egQ0F6OsjwVAxTGrjsb4lcLsz7GucGSTiHeMkf3iEqO
Z2+LNj0ww/rccM4eCqPYltj+j6jcmCawPC+nT3zF/XaK/qJWWvQts8k6x79h9RKxLWFmYIw+T5Ik
u5jCY3N8AIcd4zkh9yDA0KMCi9+0OjFPG0Dxg/1UfbW2lSnXekixUrpMTIU5PzFaQ6PqNJ/UueJC
oJXfMHiPxuiDk8JbMVfyTzEtUqjRrY56ApsiCYzQIIVIpIhX6eAgxUaPvLZttThEyMFtrI0tQHLo
DLiEOdUMLmpxM7aEojcOQzj2+ye3rOKTIA55FaHLMb1VWZc8HSsooQt90kO+h5wUC3mXPZKta8wL
gVONW212tAOE8zHK9YYVL5GgjX9l4BcHNQC91ui37JqItbJ9Zrx0ph4B2Q2bJkCGuo5IsoQzPY+b
MniOfec9yYN9WVRvlTxVxHOMKoVWRfxGQWNHq25s4ZTd9Mm/KKCFg8RY0OzChvA/iqHat9o5jhpb
hSwweI12cM6BtodNbJ1zI2F/5AcH3RQAh/BUdk+cc71g0NUNd520fthUdmsq+R0L5Ih7tehWkESe
XRPuPFYaXiErB12TOxlSedYsnirPXZtFQQ52++iH/ifQ7nTjVvGVGUmIp+U9j72AfLt4pQ0wl+2w
89O8W/LIdjHvOjIE595B7h6V4bFs/dtIkieLoJBqoVz7/QAPuMRUp1u1rqPsvpLtrdfL34gjjnk9
yDoRM7mCyk2ku9gj99SwxL1SFavQzx+mond2bTltGyd+aNQykM69TSyDSzJqa215Rx4Ut13VPBql
399YDYi73LrH4PBiKefRWwLnliwAZoQUiLgHe1zLPEbRRRpEhkSknc8hHD8NQRib2GbwvjKaSSgq
ts5f1ZJ6jkjaZcQZFdiypraHBBn8lj4IWdtiYURVlHlvOq9efSN5BcqFJJFoX4qG1pSPEF950mXf
Ce8jayn5hhKcQdtAgW9BK74ZLdj3o+3dJwP/WNEibJI9fCHYxcYmXZ6ao8YALx0GbmghmjC/127/
TdEtb8SrmUok5MRZhoNIdymziECAmZgSHrE94Td29l2yQ0rT6HeYI/+Ql822NYKnuYTKm9ubjhXs
BXtBCQXukFXF3m3dV+LQ2BqENBdNQJkyMQz0hp8umQl68BlPBuXVhAmJahufQxzcs/GpaFTws5cG
S3iFh8YAqkQBZ0qSEp1DFSK3r/PgNrBa4m7RN+6kzZ7AY3mWwBjrIzABY6LYKRpspVHSsWQ06v6d
XCyuAWulChvGWGxv8iG5It4HYSo+RQtKpvWt7yhG9lUjsgMXMrPgdOw3nwhURjTgWwkX3thF+WPL
ztgI8rG14mQCyJTD6ireLdFBwlXHuitBXeb0mrV8wL6NAjKDH21T76XttPU8LIje3H+hSz8jXh+W
MFEcUcAXszx0gBCCdmlQIVe5A4N4br67WXyzwQg3Uesz62HZx5aZKnuimWN9umIlzn/0LC2sqIlW
Mg/fahi23UhsorZsxIL59D716sFmSktzkh/7BMWkH+QUQIOPEHHM0CHP7XdZNtlxcIPbmrY8wKl6
CPIWxM/sb1L+NRZg80cxMrrO53xg7OfdoziE6TfoK67QYZ35xZfF05O3gV9obVL3OCZPilS8KG/G
reaaL1HVbEQb3ra+fupNQ23T8jxIP9x1NRQdhFebWDW0Fgjb6m43lyXzXs3+kiF1HI/sFq2DjWHG
DpsHNT2Krj2pLP1B3YfqJkfs2Q7P7AgORQI1YzTvsmqqV/GCyLRzlwTJWe5lX366UCCUE24nuQ+t
4VK0c3gHER/gn+UCHmJ0BA8f3xWBtZRxkW1fZcgqQXubMUyOVbHEYY/BPjW9cZv6KAPygf0sQDQS
wuCFQny9zA08rrYAWaCGCgWN26wyC0ninMxHN0BoqGMgGwIb1BDFL4hMITdNQXJEhbEXjXXfpFcA
UvUzBubxEegG2Bxv5rSGNFIOUYRQntRQ8EFSOMUWeATw11ZcTBSp9HYQsKusui9iP7/6mkZTtjU0
tW5NBA7Z6pPvsfws+kNfcqi7OiRBHN81ri3/+veh/mDZ4a5anNOVX5rnuY8QVlfAb6SvxTWRIWpX
L2KchTO+DLqH4BO/8anNCKNxcodf3RwwU+LNzEOxSuQjEge2Mhm1YNC654JaIlh2/aSaoNlPimFl
kpuAkYN60DRwYwZADMbhI4zt8VxrDXqyZkPDr22X49tGt4E6Bd0A26/sCaibOIMfZ+ObDHvmnAAa
7IDE+v48UNjD6bUoxOS0rQmR83gJdimYAxQMLW2r6O6yqEHNGXTcXGay6dXU3f39vRuSGKOtlrGf
393hyW7WkULElEVYSkIC47eBcQWgHd9NhRfdD8sHhtHnqCIT3aqVd7sUG8VUxPdGiFuSBxi11PJH
vXygZa/ZPpNLPPaEKluTX27/PtuZabBuybamMeTruL2RBgVjw7RShadeZ/f+jMzBIYhWxTRNjPEU
M7Ap5hbNmHNTbqMgSZTyuVHNQx5Yxyrqn7vQJfwEv9CahcaDwz2xt6bRWHQ3LlqOZO3NFXOSlrwF
zpfnoAQBiZMK1mYdvtSLXrwbFCGlaxYK3m1dlkjf4ujoP9eQ36mw7DfdYzf38yUZxPHOpv7XQIfa
BHiU1mwihmfLglZrG09/fxjIZBnZE69qnVb7RJjjcw3J1Ed78vj3p6wNt+7oBLvIRnRYp+6Igt6O
0LE4t4nvyWs06+JZ28Y/p8rry9+f5s63yPjS0U5a0YNt9+UzdwUnqmAeVEdJ+WzJyUZ51Y+7v8+K
cVrNYnDXrlHG0Li98pmrpd+VCDPRv2n9LAIvPsSTkovEGgekovxxkHkeUxMCCYRv/Zx748RVwTpk
SlxYhagMX5o0qU592GAXGbwL26n0SnsJZjxKb0VaO1gvzK3lob5PHR60I52TKTnbR2qgb6XQop26
rCg/APYcga2yBMmL9OoUc7CZMp/BgD2cqtadzlXdSeggHkksc/0OsgWTZKxW1UBKQUHE5753JgOd
WvtklJlxV3LDSr66CgzvJSvBKKV0VwMGgj0tHlhDQupvWqKwWMhPj7kkZjUYXuGWoxb0Euourn00
ObsJRwIrKeZ7MGXw1sjvJhu6DRYI2rpFsRCy0t/p0JVkqSKsACGLQDfMWCAgb6lsvzq0obdt23iD
lNFiNByEmziibnUBD0xNf1do1vmN9IINBympurdlVLxaVmozGvEe2WRSCBaSp4kJNQNGQblDKn9J
57FeExN4H7nYPgXxi/mSJ2lVw09KaPPAQq+vE27LNloKT8iZBf2d72Ib5ZkaQDekaOGxVf4G83Ql
193eEIHxAv4P4S3qyCJwqLeCRSBs4kZvxvYtle2jobm4K6hhZLxF5969DewK8C77Drsf8V+cyhIv
QUBHtrCLv1POL8fmbvIHFvCTxP9aNyXLBumANbWNDacKzxF/erRpY9pxWDQucJV65Ll0OtZtPg4u
REoGkJFTbqKBPYJyLzjcP0NtwKbz2f6ZjnqwRnVvGiUYUeV8DR6ctigw1gn8DegK5iErox7JRWvu
lqchwZj1zngHCxvsB8f5ZkPMGDrv4LCF5s4bTEBiI95gQG28l7H9EXlwIHVpoqPA1mSGdMlFXERE
QFSPKUVhbkNQoG3bZyXVuRGwOXL9XnDaoIOW7L7mzLxDB8DKx69ZL+IOHWIXMifeC6vUlGupum/q
hWSBP7kmvZCRFcP7NnA3QJwAr+rRx4aETdYRBrgSxGgxQyFPT78ZtWwmvWsNwDSSNIhuAMwytHt2
mdV3pRMuX6MlxsSmicpSg+sNaWBMh+0Cj2ytimM/pqJkeok+6T5Ms3TNaPgrmpW/sRCNUwFAfC/z
Owr5p7QCwyl9Rk+6HO4c379BZFVupkrQYPr4QgpQVB3AHNGa31VgvQWhO+yMDL8X4cqsI4Z51ef5
eCpi0scUz6LIJT2XEIOHVqJqJ5GzXPdxy6zJvtN29yv84KtJjR9QA9G0qCcj1ta52V/SQbwlDvXT
FBpE8Fq3XQFbl4l6BKONof0IFjgehr2s7WEjs+95TrIVc6q17w2/0bxJYOKvsugy8HYceEHMwvJP
3cR7HdVvfuQNB4/rHazkrce3umlz0rSQiM91/F73wXPiO89dU5ubpNBX1Ne3YzD+sMqo97Wy2FLG
XzHH0GEkJTEuUbsFGUp9fktMR9vqKuLwGfLEZrY61r/+GwDS7eh0p6bktPGsgdhXuebhYu84XuB7
b1zcSXuGx08k7DWCJj+VpfHWYasIgYUgUgfKkI3ujfuSJmSzsxVkfo0yMs7N+BYrDpjpiZa2te+A
ogGRoG4Vc4IgQHHM5Va/wu7AiMxbZRoQnJvMPPVmNgUMA9a21IQf5TwgQwqUElk4Dey+cnMqs9y5
CxZuTTq5VyvEGiJ574HCWyc/GokCCWJE7izHY3j466mdHS5c73UecH6j079qG4iihcKAYfpEHQYq
awPiBVVaIrbcFcihmZZ9zOZAXWtfCXt6bckTCQcUPMxkMGWguWfHVm8kZIih1MbKiRlbOV6EmNbQ
gI9TujT4xfXEgCZNriVegb3H/1UQEuAhUcDCjbU4YQwMI2eXWSlPuJJ01ZzBPzFzp7xFmJEx7N7S
oF6mApeyjlTCbCh7FaF+i5RzTdPpsYxbqL1B8jxNubNOS/fN5pkwNfNz0szLLGYgSMBl11bH4t4V
7uM8lLQy8aIPR87YzUTCOKk+1Vb7glMR5y0ZwlFcExWAlh32XKk3No4SxpQ2znxEAVSSBFoWpIKo
8JfNCvNvpRgZzoSim+KL1VrRhCW4tBA5XjXuvcgAy+A8uXHgr9XgwToHJTHFJvTD3DtkfYj0gco9
N8HngDFFB474x3HZMVIbrEhHQhUhxWPQe09sHm5zfyJBLPMPjG15uVO3Mw3rOe+jf5mogg2uspkF
fGsMd5lv31OGMmtLW4aRxT+rJe9G/qDx/IqT8OqODbPoOcfpYxBVT53G3PxD1pHaevgLEfub+AVh
X7Vz8Zgi+uEoOQeFcbWc4JRk7buTkmepelqyMP8YFZMmbVvrHrAwNWO/5WmNtCy0UdYZ6kLoCdMN
jaF6TqrzFJbjbjGwbfStq/jNZAvrRk3yHyE9SzzNwMs2SOmGzbaCGoOCs/OBpbTdFoYQq77FOJLD
5AZw9e7G3GlMGiLMxDwHO6AZfld8Z336rza5HELzFZPZOifCHKYA1Ytk5Jl63riSQ/kBO4DR4Fg/
JnZ0sLu7GGkUGx+0Qgr2SNvw05hN+DTlYFFZsTylHo6OzMeDbiJbZRjikXaZp87Jq9MvDt61EiyQ
iY4/WjVDInqjI/TmS+q34163+rER3ZPquxVG+qdePgg9j4RQYb73zfyZxJhjaDlfRuSdxpYnhNFg
Iq0a8lhVd6kDGv0hc9cQZM9ty+jHloeGx/aeleupJ0acZ7i1cxVAoQEtSl/dtBQNGkEBd3l77Wma
dgPMv6Dg5hxjcZ09p1lj7CM9MPpIq/ZsE3LGE5IJqWm9tp119oqwZoK0jPntjoMmIgHltyx4fPia
oInSdqx9nSO2W3wMzcCEFXIbhycTTFNSw1h2toDWwPCt2Znfxn4Iu3WfDsOnT0gRfR6ygnIC7zlH
YI4N0J1jvsuTmYXw8GE2nLklsgjLB7GGadNqLpPNS6BvNTjCKlJCbiOnyZkDxe9uN48nZfj3yKke
U3RvG9+PiC5VRHMT1pUlHuI8zsJS/Fam3e9IwcKHFt/5sn7FpULE1kjkned/tkwXSW4R+t6vnlpF
yMKYsCtioO4635VD929JcSZUdeB2teRHCE2LnQxPY37afeHAwLKZqDcpQ+e2hoNXBcmBUwhISvDm
h0m8qWPOicmA7OVEghV6qcG9eulGVOifLPU+Em/PRCPjLQN3US5UFuMniAXFa5mup8BADdp0x2np
jRwUKd5A9cOl8uRYlHZNb34yPZwbh6mp/Tbp/luG9QEVwTW2zK1I44+M+YbXQWhNfGay6QA08NNs
kfkEPRwnl4Jqjq3vjrO7SGzQr571Ujr9Zz5xYht5QgfQ/hCLi/+VkXhav0YiuKB3fyF3mjI2MV8Z
av4ghDdV9qNGVIVzVX9NJWIyWRLSUc+g1CVIuWpssrUtHMRupI/MQbDJKrnDnYbO1tA71u+bvz1L
VjCZ4zwRcn4Ht3IKW/zGU6U+obJuIuW/eGH/pLiL3VpkKJp+wNmAK5wB6iQcYaJMiN5zfq+MNS8A
V3ZeweC3AZtA7PkNfj606E5y9nug0k6QbFBXCAbeLsNrbA2864jlSHbTyVGHbXds3Hsni/11VRgf
hOQNe0Y98TifpqqZgY4ApLbC9l6n7hfT9au0vXE9z/X95OhLkKWPjgImLyLiCKcXMQVr0xVqTY7m
i5vRbUAu90OmsCgm4efg6lSV92ESCrRmaBvBfOF8kohR8FR/4KXDK97KTxkiQzA8RGIJdvcu6lYi
pLdJmaIrx3qpk0bvCYCKUVgR2KUqbLjMkjfTjHLMA6gRO4CLXc0wVbrDR9bVhymnOvGC5t1uI2D1
8l88W8/QM9XGyWF9RPZD409PeEt3puifgSt2F9YJxJQjfeua6LmsSVcwTHQP1b1TEexaMm3sfG8d
WXeEdbzoYdw78aL4bHx/7REJN+afo6/fEDLlYDqME1KLn5bp+bHFV4TmnV6hzQSC6YA9ucZs57Es
TzpEARD+LjP21JvG4rRRQY7So873iU3EDwg+Rg0F4tv+3U2jrw4Zw6p3Mk3cHtqtKTy7KbElJjvN
wb7tOobnKnFB3o4kllaEj00RKL3yDbAj3jqcHKvluyk3/PApT1QRY4mBzDY2rGtyhyFDFpFRE9FK
3MiqfsYHdugnK9rVZor+MSUoO6n+jSGGfzlotHhE5gIIJJDiULXIu/gFYUp9aNOI8hfOtOaiL7zq
XWdLtmeCJ0FB/6M3zI5pmv364B7w27tPFrupDrY69j1na0HwpwjAvVjW93MUHisr3EOrWhFudTES
qJN1XbPZcdSHmOZDnBYP6TzoXeJGP2JGusVmjmJEv4xNpFDMZc7a7vxTaMPLJKTk0Q2CJwp1SlJh
apgDxC4U+9n0ArJ103iNXJASMpzbNdnPR6duzqGgoIF4Ye6kZLbKczEmGgCEIAlvdWZeZVyBDOrc
D0ig0cnLB16hh3RRD/+8Sn9XqpxA6kdryGgs0EBZrvsu5VpPmg0MqXcRDumubkzERfGM2DDhcEhk
QSM7F+tIW/VRhJQnHfQKgZfAaUj6BIhJtg/5Ys0y8L92BlqbLMeGKWV3cZCw5wMW35aROvY89RSL
T4hdiv9l2gxdgKehR9PnQkUoS7Yb3UgiRE+8lOfO9m3GfF7gskadvu7SmtFe1z6iSLr37fE0FPuu
wR4x5K3Pl0TeHUWoTllMgdgL60wcJ2W8+YOw0fkR+RUE71YNJGUsR0Zf8pm535JJDjI4sbvm4Hko
jfRxbDQL5CQbd2VgdedeXnIDnU07etE2wu9ez4JfbkJJ78ljNzZ03PBHXPXaY3nGrxQSCWvmEd5n
+mTSnMXa7BLsabgyst7Hhp7ar0kZos/Sp6zz9I8cnAd61+pqo5dka8BSV/ks5CYjOajQPxohvmHT
RJndJhBOoPNbSy8Trk3jN8gRnMT1iaVbuS95Z4Z6vg7uqNbt+GTHHfIgbhRvFqdBYjkUw62Nq/4Y
jNPZsGYFWsh+xF3I1L4zUJUyCXFCeChTgRbWcXeIIMgffhEJRGAjEbdBOcFrC5NXFXm7ErwLumWg
Sb0DgiSp1Hqk4mFqlP4oV9Y7Vu+6nZFS4MSM3OlUpz1O4RjCjJzlduyYs9lu+zj7XB5pNLwYNQ/t
SPbs88hp57j7tWibIPxbPkP373yRUjI4D/ZW3NF7VT9NuYgre2DM0344u9K/epNPfpCfgzpKqm8A
OKvRFfRvHls6w8JQW0+XXpnu0WxTfRAtoJGySzd7v6kDUmKXCTzIKUbm1VoU7HID55txOCSeb2OU
/hqZurqxm+wZBlN6zST+8em7UV1PVxvWm6o2tsGUlGfmOZ+yE/hdG/AUQU3Y4NCfaFs5YQdidAfx
WFbMBFTXTTc0kOQSsfmkYZxuRqLIFqIFrB0crEzhngoXZ6ZxX/vgeYI5YzuU+Hc9nYwokEW04COY
ir8A76Hurz242Nzo/NJIljIIDQrK/DWp85DsGRKGJuyTREP67whV7+bRPFlderDTCZkQCifoYg5z
WfTTHvLgg9Gh908U9+68MWN2lMzbaiqu4Th5NpnNKcxNXW4KhmdnE/LQek5wG/Ucbpd6CJ8KAb9j
quwD85tiZzotLKjIAaAUaqT9PtmWyOo1+ocViVmobZfVB8K5uLuUNhbxqf9Nm/iuwr2+6icXiUya
PrUetV+cHlIba1XptuW2wkUpMGRuBMQpxnr4zMgnK6rTTFjKyLzBCRYYWPNsWvK7TowTq7l16Nr3
GsHzNvHwAZCfFYUfLvPtJos/+5RFJtCJW97RU5CnwSGv2GuHLD8HdB/rxKiRNg7ZughZm9YcgGLm
OrNEAYzJqX94WlhC/SD9rjaJtbUMpGJhsJ0y7o8Q5gBHj417erxECBNgOE3Ag0hXLduTo+aveMgl
Zd/a9LNHdOewqdp6m6TWs8J9wUwn/XYi7L5DBUhVSm4+BdVto5Z3W7dv/NAep2pNgqTw7u3A+pj9
4tkevudm+mySrDvqrPwcicgbE3z8cBsSa7yg6uo2PInea9c7i2F6jyVuQFQLGLoAd9K+iZ+c1e4K
6TlUW2Op9bruNc3ZDfjLLn58SUO3ABlXrnQH0D8ZmFdi8Xos+uSVlDDkFN6Old2zwasFRk8i8UwJ
xU+B2N0wb5vIuMWKsqGjQsNVewL1+00ZTtGeAOH5JuF8cFvznf3vyBEDXGKmOV+lDE6jzgpXEMYe
kmmUPHUQBHRp9eWmaJD7qXszJLxOu3e48Xt3m7bDkjuCmoQDlvSIutqbEJg2s1BHKzf5ntyllDXj
SSCjYNwewJtX3BdFaZ+D4VsbhM4ShrfU9GyM7eQfGZTvEZHRNwptKzcDRrG8tBlX9vOuGpDmMuNi
99u276MDcsZCAL6SjvU5DQ1BzoxP57C7EZ41rTmHWnJ9Lqbj3pkxyX/eEhqruMplHG2bhVAgioex
zGkb4kSsqtpjihv+ZL75U2EKurHHnAds42BHa2tUDcDWUGjhz6kXeQtbDlM/eon1oCv3tQTaQK2X
sn8cuZosfxkJlw2Lrjx4Cy3ONH6uNKwnKvXBu6nvckbsqP8CnpA9XRI+15twwpRnSXUYm+lsl0Ac
7cuY4DIzkZXdmCIV+6mtOMtyYM1JSlGHeZW/mudTy4pURBHKR08tjS9JenmG8xU1BoYDRDWUmith
p/ds9OaNQaWzauXt4Bs9mziNs7ET3/vQ94uNm0Co18q84Ecko7bs2WBIdSZAsNy5Wt3GJZctZB/r
oFXP2yKWuMqK5c/IOl/HjPa0oDAz/DDYo9cGiGGK32ZU3rXBEX4TyYcpo3wKmWvP+Ny2RUFoLyae
1rCfuHyQGVv6x2drw4J+pqxesjNjldz5lBtIJj/TMd2JBLdDRexMP645qfvVQKog3QebDM0dxazu
UsTy4E6mtR1U82iGxtHrxQbU0HqEueFkDy6OdERHyZdMyHJKHP0QprhuRje3VgW+FT20XB+afCQi
0+X805GuBvoJVUjWR7veL3fTVJCCWPW/suaUVFkCLIAr1qkwUCZkc8uKw6wZnENfD29Jol9Bjn3Y
afUeurtkwlZbNuajnaU2Hsf2kibQVgAA3EYRBrRmor9qgmGbRJazDh+nbLI3jp4QypnhnVmDFQ7S
9ySoqLY6nlJE9lDm+8iLyxlIHzLir9FjK1/N8l7XFhVr2pIOkWX3pU/x3+DTWmMY4FnOEn/tIHvF
TMc4jmn8jzNi3a1Y96LWz9ZBkP0kSn9qa5cpC+OB4KHjetMusEmLypGd0IVMkCOa4QHBb81dlHWQ
itDWAy+PaMETViWiKeMbRHCr1mFaDpuanfC1a2wQjtqhmKjN265Vd5J/E+uCYBTNsCwL8dNZZUq9
ae7gMJB2NnQ/bE0eRq3vQXOAY04eTZ5U2wCXLRNpoI4ytaIjTTcSKDwCGUornturdkKFJIdpAeh5
xyoteEl9gV8X/ZtJ+94SmBQsGiJeOgjvLGWlGeYoFtWgIHBWJr/Kuk92ZqOf50YfhgZFlU8OCjVl
XnLZZ5QhhAntMKdDiBm7swWfnIVZM1vzJvQwSUshyZxUOfea2RmnzEiOphdn2wHJzCqFa7ERfK+1
EaTPA5PRQ5kUL4wX6r1vHhzFwIC9OpkPRFrKyHhuG8GI1XaYfZn2m6qqFzu0Bfs5TtyM+aDucJyN
RZPeIKl7Z7NxF9HT1NSQbHlETben//QlFk7bG1mE83ZuLM12FTHaNFkdXbwHNktnv+0ywylHJlxj
xIEg/PzfYFo2bjXrUZxHgNAbUj2ytWeTZV+DKCxww26ikZPaZIJvS5hVCIHnfacEj4pG3ueTy7i1
SUaWBMCdAyB8gk8SvbDvaxWtzGg0b+w8vEyhw/5u5DrrsbRkhh9jzsiXAwXxNXfE3waJht5YEhvy
VdMhLfatCisQEhKH4y1Hy55JnkL/w9F5bKeORFH0i7RWlVRKUzI2YHAAnidaNraVc9bX91ZPO7xn
g1R1wzn7uGl1H0AeFOR5juw6Cfy0Qrc4D1Bn1tJRHu/4ZphP57q1GlhE7Z47wiRKBIs6NAqEPQ7S
ya56L9rxZgtQn4HAV91wyjMgIg9LT/8F3Xs1ObDv/Kvv9m9E1PzAIZxN1IZc2j4XSikeRtvcHBPB
gif1vyHFlm/20luy/4CMWFNdmj7TSKuGCVj66ZLjgSkhL9ZbIWwkMpTSQUAYa8BUiE6AZarHpin3
PquyfhA++QRsZl9nmKJJE8y1t5qDCiYHqA5M9316Q8S9CO1uqyg1mS0JhMPMm5vpGy7rR0T4V8Mm
midyDyYKvYgGl5IbLZeXzAOJ7k/hOvGHW+JHgL8CUS6SR+lXb6ofP8xCHiNCYhbX2m5IvAbroqT+
ktvta2+CEja6PauJXeaku6kenqwAyeZo/7hxeBWt/ZGnHJu+QB5q8CJEP4yI+LZdFgZl1tCe0H7A
rIw7m1sD8CQUPR860v//gCx1aGsyumsJZchkbgaQoMOYHESHRFRTCo1dZiN0Y948Ij0ODRiguKtZ
VnFXmBMJS3lyMRDXJYqVja/ufof7qk5eSywELA+WHRuGVkYHBvO4pOzhEMbNySOpriqCHazivRbV
L66v7/WGsT4+him6RawZ9BA4pxEeoSxQHMzjEjbyMYlq4EjKW6CFV28azrW9mcp+HxfF2Rn6TW7m
+yCMVuGMuDD8Q9XCdyRrjj5LC8LPYaIo7xAMojzB/Rt/gud47y3/DCgfm8nOC+Q5tv1L1G4px5Gt
9M2rYbdPju985B1zrwJvh55/BG1OdmwBE4xXwhoxztgVMY9uvB0rUGxTVCzNktiDIOE0qEmaqa0e
Pm41bJMmOnVdBdl4YmolPgVVbcD0Bxbokw3RMRo4fcFX8abm0SM3f41EkNTLECjtqh/lwJstjbgl
6xefM/PDKMspZyOMcGlqBLtZz0sDiussggoHW2HZohhpOsCVQ3LlCTjENsY8770s4g8BHjJIjHNA
2JMl08+yBZMJDB3TjNqXLHf7MbnX5j+ZpQ/29WS7eeN5jDlxJa/jLOvWvAcQB3AYMVM7IxXwsOut
6c5Lg5KHOnoteEp5xcdFpud3wJY7NaaHtOdUCdX4YGz8HhPkqo3VCe4j2XAjcgdQpbj21EpUWYq1
D/CeyuxVZ/snYmGhQGb4PaqAz2EcTslUGNsW0eEiNmd9sDz2OjD/sfi1yRoehXrTYve1a41XHEFM
5ZP2p8TNPYLv8HMI9HBbFlMmLkCirnJOXS8YWhCKtQxtEtPibZJKsWZh91S51W+ltD9ccTuaZ9Dh
iQ18z9QOmUV30crcWDhee2KKSItDRB8CfpwwCBSipFu5cX+v5+hq31d/WYyh3xkR9fXPKBORfM/E
Aoc/rjUhd40eOrs6pduHabOA5RcXIwzx4IXt57jMnW0maW3DiiQBphu5ln6UfbviYScbNw/3rTs8
+bGNHWIADi8Jo7TyGVoystktcJ4wTgipD8zgodfyN1I4I9soviLp3OiJy81dQUUUOOOaqdqz8j+q
vHqjkPhK06jZWYJdP4wqAlXiuzHBDc9SxLfFcEel8pJou0qnXSri/kzz/KVpsqYLH5nu24eIkTl2
NbVgKu4vvGTamrFBXaaA2wGiyBWKZery/ZzzpwecO8YYXIzE3Wa9/S/pzYvVin8FC6oVJmRfU6fO
qf/ijuDDHHlwZo4PNzb2BQ+haP9C4vs434ZT9lm+y5oW2me9Z7b5e+IOt2ZU33YYvkameMtIGaQQ
J6DDLq9ETz/bBp50FyqdT45AZ2pri07FV9lTxHTaZv7KtBC2czb90d69Go7ql0zVXWFt2WGQs76N
AAd2ECqW829NzmyydQrBljx4VvF0YpFz0tNyTVv3hAZ2xm79VBX1Al6Vnnh2OmETefRSy7xTCiAi
Yd1ljMRNTltbpYeBK2vEj82Xuh7E8KBNRABLWS8zDo4Estiyn9zz5MADyAEwKQAn+fTi1sZ7JK3P
0ItjDqPxBxdOvRgqVGk6Dgiam6e6nwC7g4CJap6roYBFTHhfxlwWUfabFQi0eTj3hnbr9+2F5PYO
kmu+ZfTy7vBlTnr22jOhxy1NXKBC/x912Qo5b4MMx6IYtF04MSFtpt8PK0Ix47XVpt+YetZl0m3p
cAlEtRdcK2uWcC43RZq+DPkXytOws8qNWzjROlS895bjX6WevMS5hi3JxHQ6wSTBo0Wa+vTisyVm
0/YOfJGXGL6RlVQ3IuX+WmJeaZRIIJfT2m5o4iP0ZIu6oU76Qi0JbzdsdSQbASFUxgf5HbPGip7K
auYiyHvSDeKyGYsN6VNhStzXCQcW+OrFlE4L0REQExLNQz1MX0GdxCAt+M2ksJZmVVxG+EGrouKJ
dvjuEdSudG73VQbGEC6rvraC/D2s/WM0uceu2xNPdku7dqvn3bn3h2e/THdo1SqCs7YROrWk9b7o
rwqpgqU3EATh+J+aFrJJgGFYYpxYBERojY1YQ5PYK60j2E5jIwoVGBMzr3qBZoS4uG2okbCgj3I9
sEOaoq4H1NjgVIriljlDuW1R91VWepCOLZd9SrSBSxONVRh2OLPEpvy18uioKnk0YgaMUy+fB86n
1jbWcQO+C9Gf1u6QbCOiJ7U4iVkz5SVU88b61GIHMQKk2rwInrO6AagpUSPU7a2v+DbLKEPkcgTk
TDtHfb+I9Vfl4LzNovTJqBtsepeOc20i33ahO8Hf/A6OeXsJOubZVPPXIe6PUaWR8K2g0fifvaue
PKt49zLzuQAmsBL6hNwWEH9JW3LoWeyu3KY45478qjUkjSWrtFZ1WILy48TySAl8tALwRKr45bPi
t1c/WWJcC8uut4lmv1OGZ5VrLW06+0U4YH6Pqv2gWLMrTJha3RaLpk15QDvQZCMqf+qbgg9dmhgG
MjLjx4D03xArvhi7W8aptgA/y793MefPiVm48LOFnqqrorrTGhbJtO+Llr6yy8Ub2+ldyPaWbJG7
GhB1+ySATLZ5D7E7t9wVa4IGCFMgLUNnbI55bNGlDVRN9zAN3bvZT3gTEm+TY7VTbgSdHICfzZei
iv+3XKvQP/cYU8Pgm0m+sXBH6CMtVS5ruz88YO++Rr4q7E7CzyHLh85KlZDjBOBB30RGULTYxKA1
V8q8OIJSlFIAcl+LuA9ItopIdXWRuCyDo5i4xjXdwzAEgIN5zhvOsIvAiM+c8rub3IuJAYgTqGxR
tZyT8Be5UrwUtXYc7eEUkDgkw00rh7WvDX/UUMW+9ZmWyyshmbfWDB+isratcLdDwypTM1YQs4f3
yjfP/Dna2ssBJyeW/+SjlhbSIM/NJMdDiubsPdei+KcpJlFpjmmva96LHEmyNPOvqul2jQHrwW8p
P2pSzeEwCbwB58isToLrdmMazk/WKKzk1oHUAFb8jJwxeeWbsKGQ0LX92Dh4tF190wxk5zBesAf3
MaUUNNZPFsJOnBWcsWSRmGTFwQrArwnQ+74ojjDCzk7kXQXItMad3szWHNetHr2qsgSSbu9oBMks
TP1PEhvuZKMTnOIsHdR0haNg47HIYfukvUsx/eBRw7pW7JhUAZHtuksahntRUoTELqVMgnOzZplR
A1z37QNbhxN+yegpjbwPnXTVpRgZosGVQjD+EK3/V7u495twBxaKtQuhmwVenncTjpcXoGRgS7Km
wXtKIAwZ9nPZGheRty1zSwJEHI00qYpEtpzRfCLrY2EEFH8styKQrouWFQlPsrPmvE4hEmLwdqzp
qSCHcNKQOViyH/YorLEUZSi1ot44aaNxbc1sZEOOTceTyFXl2Zw6qnPr1HmkaiCutvvxx2V+sPJJ
hLTmTDFhD8cClFyPf0I45Q2vwDWfikuR0KATKfoLXus89EhVG0LO0IKk1PYYzJBlszntq6Vba9u6
dQ/ITpcgWMiNCtgHJFz7Ynya6CZRKuJIN9p6U9n9Ua8/Y3/OsjXkJSFVs5GCOeu0rrw3/OWQa1sm
VeaI68kmFMHXHGMdGIVcVC4JwFF17sLgXFUG83oqKiqTh41nXZ9NPbVNVDWgDaJ93omuP5sk08fS
ver+mrS9Nz30yIGBcjeF17Fw37F/40WhdZP1cNa8/GK4ybaDFQ1sLNTCDy+8VnZyUXl9VWn7l5CQ
ge0slMARucn3SezD6njr6+hc99G6VPTSAYkUpKqfASPG2Ly4h+cXDos1QBREekXq/cj0txAgnvOe
qe1QspBOE/wO0XfYBRtLi+5pQXJER+DAxin+WW31XRTTsukhVcSVuPqmdeaVmAk7TH7DUqJ4teGq
uWdBbOaqLnw0DXl7B1/AvFjqt7L0340k2QrRb0Ld/alVyvwiHo45Ax5XeS9Jqt87BGdAndaJG25s
QKHos1n0zsbGKmp/Jq1fQXIZSWjAn4XeF+C/29E9q+pay+xLZJ+pQxKdb9PRVhTazL5mCcgaw+Qf
xpcN+jY0VoEcllF9plabdj6dMsnVL4PjvTp+jDC9ILBP1P96ae5RVXDVVBR7Zp0e+t54SmAGwsN2
PwzNxZ/OuxqWeB5E9sit6WqOlwIogmcPT55S9noWTkZG+RdiOEpG95El4huk5jdW7g2ulvuI1gDD
IM8kIsYPsyo/Ss51crc/h8a7KC1gXBKwMVQECFl98NDkSKID8JX23S7ab74fxE3NEl4g5nIPBnOT
p0zWEMYFIt1Ip+Om72kuu9Hacqsf5AQWJPzzK6tYmIZ/rbs9ZeM2lDVMdZYSfJZz8EOfrXNd/AU0
R3oZAfeZJ3fGrajBcgxG5S8nU+0M75lAkm9bJ+mGINwg8r4c17sRK/WEGWPJ6YjBBlWfFOJOJiaz
OkscmWMwSZHMcpvvUHTXwWrXdQuyWLzAw3+xBAVVQQVZHckavU+ks88NFY0Ae7DQvHUZpdVQfZSk
PTQiPCQxtmB514txbSDwDSEcStSywrHof6OzoY/fqNgOHuO2vAfsY1i7CCxpnTZ3Au7+lL23Rptx
hA0JoLnYRPgVeAMC+8Apt6eD2QvTeJl/uFKcZOVs0lzfd1FyjpX7lFLlNpSSOgtCEjnjM9YdDaNO
tDYVhbPsQsYTqXaF1hQt3weOCGAqT3qrflU4HWq7etidyzjLvbQzRzeu3+VIL2zO9WCeLcsxRtEz
90+MG5glkpgIFf8fdgu2SvUprFdhkNC65PMeOaFyqyrSN396B25QLHkujZTEAvZ2b/k9x3YpYo4k
2yMgzEFfHYbY4f0RCStcx7qw1xZFO35IBvVx2MH17racd6fWogPWoRB7HYxkR5thqg3aKuYKFdTs
KhqNhaHrWBL6XT9GZ6IYfuoK20TTg6D2zWcXakN4SuDYLtlgeiyE8zNwQWzKTQpzyPxzUED2Aj1U
HX+NSTBCHaVE7lyYmGXNftug++DIlW74YwTc/ZwLEN2G59zrP+paPkcTU/UMDSc+pAHLeIsYpQyJ
7QnGP9NxUMQO/DrpyQ7Ev6y0zsyRmehXRzZNDI+9j4rHY6qCO0RnYFS1d/R9CoBG4ygega05s0p9
pjfSkUH6/o5wZTzbzfjh1wzGPQvpmczhc6RvCv9x5QftYnIcZoK4Wx6ui9JVcuNTsP12Mj86fcTp
Nv8+fvLh1ry8sYVoXoZsZ8cWMwzf2W4IbikdzaoA+83gSTw1QYWHl2ZmiXScSEydgSwD4XB2z4cl
svihCndWqV1iof6s4eZW1WfUoOHFRQUV2qaJn7qBfB3xVXRYGYqMdzwBiDbiR7MUpOO2e2NHcw9r
s2BgRsqSJYajo8cv5NXzvtlzGB12DT/79GhZsJNtSLpkmhTm45acAexu/bVwkVR0A8t8DeG5Hg5f
OaPNTk+e/enUOyOy477tNpTE5ybPWViXWN8VA62BHy1TLs8rSeUxZxhu/qsYVMqi1T6ixj+xQqqF
du+dvuSNQiMQmN1Jy0HITf6HFuMaRPv6p0u2y8X46ZacJxG8PhBqLuQworzrIGPdiWFSN+chV74i
zvxcZw3AwwoWDxUms2fvhqHwzeuFpOyKPjvJTsYOv+t0NBdR4307GNnwWt0mB2t3Vx+Ir/qwYwYr
ZP41S4FOVDXWdX7/BziwizqEhC9snCR+k30ryvAJzAejbQTKU+ncZHaiJeKjbvNgQ/gLim8QX8A1
yUOYIMFACSQJPT64IfqjHpFpNJDA1dUs3uNqZ8zudi/Q82390HvFMitmOom7dAkK2eSjNp7dKdsl
xrya0Ff2NCHWBAq5ILDrE1M0Ru7BmGf98qY1wX3kwE4tZ13nhOC4EZ0OpszQYnyNQ7xemszsm/nF
Im7CV0fM1TvQG7fepYMnlQtkXQkIix6+n3C38e3WgvKJXYTu8dbl0y1Ki4/cpDpoK1UvMdLANudR
TIds3cGIXLHcfGWMshEhaIiULDXGdejc4z7ctoV2C7WK9pDFvlX+Ra78a3hYGVlcM2ndRzAxvi7m
hQRxSZ38UGb9OkbbYAhPlT8uSYb9QGHx6UI30F8J5nrgEqtppqsl+roP28jXdltqmH8boBlT8iPc
AmdQjTwtqV8qw3vtsvFVjO3JHhOW427AWU3azoBt082tX9DonwaScgUrRioot66T70lZ+FNMeSyB
r28WwrvWNWbw1GvOo8mpA6GQQFnkTqCegPSqvdq5cwKhcdGN1whfFGeTiR+lpY2T2XNC8p4lSMRi
v0gpld3MzPsmAneDZMzy/X+Bj9NM5yMfCBCFRRydlO3yZ5PXgkwAMH+oP0kTNkEVdoBl3eGD0RAD
1sWYiY8Jw1/W2X+aOQarIJkehnbu8a3zUkcYmphpzmmRA7fbwo4xvIxasywaNqBweI8wqz+K1n3U
oJpWtvjnpMyaXLg+zazhxa9D6DIzb4lkq1KPKFQ3lOWHsCc5zq7mFnPwF1bO6zJWKC2YkQP1CPZm
77I+dh7VWP/w82/TmbwkRDtu/SL9cwznL6PJjxoUrmmHhsAqu42JVZoK1LyxbWD0vEaX/uloTJBQ
9xMxLI1LZlaf1cRT35PiOlvCVzLy1jZGOcy8GWmp4OtKC5mzB6mwnI/1QjKAZf1a8z/VRfUYa/Fa
9ThH5K/Kg0MeNy9J0f2YNACr1Kp/EAft4UOtMMmvvLr8xENCuk/n8Ty9hViCmd9hZzIqRKCwGcnZ
vWCRR5tptBhM43vkvEfY+Ak4J1+uSYhP4idyHPuSJfonADuUEd1X2LXPAulF4ehoWrlYuYV9ZIQI
IzyDr9IZna+wbt8K5Z1GGV4cXZDPSgJXRTAbKKAlIgg0I10zrJOofc10+085zdtgu/tQme/85d8x
Kz/UY+zySZ0yNBKHA4OdFFomZ2AbUMoHuNV9FpovBktqaBTqa4ziT7nMA//UYdle4Ip4C8bwJdUA
cQnDO7fhsGNlh85xabBAZsva/7h1fSqFve2R08Jm54Tk4Qz5kUff+2OUPU5fupzH2SVhLYpXIhjv
UaKQLGJMINl5n/kYqFLSxS268rIEJRKVt6Ev+XIt45+r3loT2irbl4XBYb1MpfVTvqWO9uU5E4+d
o4Mh88Z9SXQFIqhywtxUFJScTG9DvflL2ukWTuxa2/FgdHOqo5zTb4kB1nO+jNaz7xasBIjVrDTe
3UsCrAQwWQ8q2uVVysBrlIh6pHbzU1ZyEOho123g1XGeklPZzPsYz+XxgnLsZBx81AFss4occXV1
b2V6dXK8UPPW+ECi47ByPXGPW/7DRErMcFlEPCPlYOIVT1GEm2KQHA+ZA2suNZ3fqTjlpvqrK1TT
3myWApXGseo/1xNmSIftap9URN2guSVVJBiY0lvCJlElJu0NWQhvukVpDwVWw6qUZPUR8KlYmy7T
f7NFzpXE/RylNW8ridNCO85tCm/IZ4PWTMG7n9GegneULO/ROie6s8CBNoPtR9Qj2IoQ+fIsTeRx
+drdLpNLZWTDuvCI3nK3bZk/yVp/pYZjEtzzK/o6yQvhxQ3Tu4P5kK1/j/iCbgF8vb3SqcTqeP7s
jWyVh69SFd46T/Ufow3OWsQCCO3WBo39c4BBkLFxdydt/dkW98bSEGbWjMdMTKUDh39TTWiLUMbz
+VRRz2eq4nTROvmdNc/TKKiSemX0zEUlZk31NuEJzZqKOsO9DIolYDkQipVa8seLZyFWa2G5sn8c
HVWmFTGrw9h4n2z/vW69f+7sgsKFg3DAQ/prkUyZa8Aacx6PQO/eWOLM+Uw4QqwdEMlqjWjxKCCT
0/1SaEeD9WnnDC6iZFeqQxSJnllIxPrMZjfLBP2lsTGn5AVcOZOUoESEm5Jp6hKyM5VBR0yfXZ/4
OLADTR7nH+cCR82CDwmoe8/SMreJ2rXDYo1J5DjZpDBGXsceNco+DAsP5eCUf0orT86E6deFjmr1
xkWLwiPx52j+cJGtbaF99pb669Av1YrZ2pTOfrRSZ62PbTcUrHObrEdrCTEoJTfK1moa5knsdQUu
xahB0bORwPLrPcvOWil/4nkeqJ5CPJ5LrK/vmihWqa+R6GzdJgEevzA+Y51c0iq4CM98FzL8MJu2
AeIZPvxMR8kEnSbFUJ86qF0bhrxOqr1NPqo+gTvP6auPwUzgsI7hxhPO78AdX6Vo5MfM473DKYHf
UrJk4DpkDfdKnLdJMmoIxXwBkqPiKJFQ7+RFqGyPqOFscSMsGMTg1KsvYjDQ2jlQBY06ORYUxYgm
UDUWzKN1yy03dh2x7RJ08j0KzHU98BZoKUOlgVlPFlYsTai1I3Djy7rMaXNq/8X3Qz4sIOdErZjX
nNtRNPELAvBPq6KQUIy356UbQcdusRlDW1/lzBhNnmDuhuhbG/JHzLoPdlx0ik5JH/MATaX2gVKw
X4TxEHzB0mbRlK8rW7VXoY9wyhro2y5cf1tlZNTzmGsYp2H/qx3SOpb7tXjKLAISCgc8AoqEqi7T
kxnfmon+GfC4/a5I+GGYN81g3/SCSpWF26jeJK3uuhsIoVQiT9Z+wgwg0ACjCIJ/8EmH8YIst/iZ
2pIJuKjwKDNS81zQV6oXzbabKg0kdsen6jWbxoK1KQ3mJNUM2/ZQGK+TAbFuk/vJamZXYrvqOatq
GxhIF1xMEbIydMlsBKWPqX8UFg9Ze3MnFlaoojaFY1T7AqVVU+qo9YLiecgozgPP9ja17kzvWqpS
8I8nhNzsK3Vqp9oi56t0OIcKS2wnq9wqi5FPbGMgSZ8T6YhVXBrtampwd4OVY2YyRdq+ia7wBGLg
vADpPX4Nt/kNzJ7519mZWnmIXe2rFU27MsX85mYhfzVOeD8PYObKV6/rirXhGPdOU8zzqeNQrxAT
im93VSaGuQiDgGsqiT4Ytj6k6uH3Gd61mgScdhoUdZfkIKzCunpp+/AV4uhbGIDlS0L/M3XPXk5C
rh6SImXEgJnwi1jQLmy6IlR4ah9bPm9FHg5L0MZvxMyucQQ8paNzw2MOTINpdIgysHJiDKDoHkaW
7YOe9xt7QNuBXpnMPYq8FTizAx7Dnc6csi+RIJtNqVY6v2E1PUH/rYJHqutHfQixEQTTjUf+jBxh
IcvhzfGYTmtzKq5OJiPtGFRqzCwagj6ZySf0qfdglFTENZReOZRLIJvlqiypCsKBMVb/55AwHaHn
UkJkW5Y+QEojPrlKCAY0rv6rFaHOEdaS8NONh1CoJzyaTJAjjcwVNkGN4f4rG9LTbMgN6Cl4uUfd
uyed5r3l/YyPMxq0bRondNiD3Zi1NXUQcuWtG9059BYlmarSp0QZzGH8fNta+WugjZ8mdb6akNPA
K2IGEX/nMbpF4QCPD0x00/pH5WqvPVSDMJMvYpq+cZcNXfVdlg2IU39ivTp7nr30LHX34AOjoNFP
PpmNZmw9WgbBUC7G7zLFjdrCD5yVIp23b/TFMIl/iRGx1jP6B8rF3eTmOy90TqXRQwAM4LPnuVz7
I7uktCM1C8/d52hyQWH7JDVQgKYLFZLTat/pOtWnz/qSVjlDYqaB7CPmnElzynnXa5jTwq78mnx7
gk0IydylUMnptUePkgOVHodBhtGXKvs+JIw94VCvFWBx6PjqNPnc1oGatgwyZ9x1mLMeaA9xk64u
CjUb/gZASrnw9WVnFb8oVwlUGpgr1078DXQRN459w6lZEKWencfeP/CdUYGBW1uHEwgPC4v8ohrM
f/PQl9tujw3oPKT8/MD14RM8TakDDnxUv27hvta1fTKy+fsu1Yvo6VE8WZ/H8ciTNHcGrlqKlpNK
n6fRenYP3PZL3SPRfIxOxE3vcIBJN/gXDphsPM/8iVv2LpayV2/kIkFSJf2P2jP90YEU4AalhxnU
a8DnPAbt2Q7xRIH0ejYkWj2+ZqYZxFIts0stmZMy8Z7206C/is5Zk9qzK2Xx7XQWUgUtPU7yh2k9
1YXVequIDI4enPY4BR/O5G7wc12Trn6YMRUVTukSovuuCcU18bGhYWF5IeqFBKYaWZVO3tvCwRrL
SS4OpMol7m4InQsTfZZQXi0WTDk/Snsi3zr+qzL9LXRIPiAe6SfxHSCIdIQemd3MlbmMki27bqRw
BDXNKk3gcskVyA12C0i2BH5d4CAsHDfa1yAbWuTyGfYbrda/ml4/1No/p2zJbghSDMzFRJZNuS0z
DLxJsTOC/k6M7pNIWFBFS1O4v66D37Kuz1nNTdDFr77vWjTLb1qKyLD01UH4w5YuC1/XgMfbEMNt
Iu0NmBNDbOkyE0P91Xf/vHKF6u8dCBGNQLFOo/LbG5NL7OhPgYvLONAJBR2Npa0Ts4jz651t9lrT
4JMFZdeu9dz/6Hl9Tae7MSzajdOnxLXvIqUxFGNyw3JJI9EeMM7mASVe+d56rwLK/KkFjaClV9rm
n1arJpSi+jsvBR/VCPWgGLxznPzKKNv1MTJTpuncO5XEphFssin78f+PehPwtsdspBJxCSVRTXkd
+3Rlg21l3ARQfoqACHfYPzpKsxZ+8ZQIjAgBZ4QEOKZBmYvMY036KGfYt5oOldkt/bj+UyWuyjJn
IKAZ5ayo5D4iRhZHTcOICw5hqvPydamxhw0drf1iepE8K2Zv9hvayD3J1Gh1J4yvtoHmpNNgEAzd
th+gxUYClA8eim0ekouF6P04IXBwo/HbAM5LqgAbjih2ESkBXB8YcZsVeU8dFs8gNf/N5pVW4tUi
Ue5HBRVnsj5hua0fZQCZU4ur56Ea7b1rvMaa+yUN9zWp1VdS9sEa5aYrVbIBeQvMkAK9NmPgDyPj
NYhK+wDF3YqciScrjn8awOMaUoEQlMSM7/p0lKvgwODrRrErXX7kJguOGH+Q3bXnKcPHXBjtSzR0
X0My1gevK8+ZH4OYLgMkRTkbI+INGSQGwo4xJWgOWox5aEYQYeAx0Vcu5BZ9U2L+BOStrnImZSic
sVz2ruc8LCM7tJB1VIINrylQmrmA35ixLPk/UBK7ztWTbHRIwSFgbemZOsiWEcJk0HO6d+Ot6XDS
NrHz7LOWeMp7fZO4dbjtKgwocfOGxtTe9B1jb6A0EYOOh42Xgou80lcuhSaraOalShT0LUzvcIEC
GMVJBdK1O9pWqlaje5pKIAJRIV6biAnipBTEFbpo06RPMu75PDowE+yNieIfFMRGTQKbc9NqL75R
TCsvnRiqeegCRkYmAM0+k76HdlvtYIl0ELl9bS+QeLm1iQA927qBuOZJ+TvqzW4EicD+trDACuvK
RDiERMPFVa9bgJ7Jqa/suS0evWJFG+oL9skR6N9lnPlXMhdei2a2UmOpXA0euNDqq0ozg9WP+ddi
JxBpzxc8oQytq0fiJj995yDnt4N9KS1nEXtnnG9IiEa8VL3fPHv+P7Oqjhb5w1XBeWpS5C4Rif0T
9gTNUTILZnROGcC5GTGJNAAC4It80Q54lIJ7ob1G/nA1E/aS3eiuRUk6GTxUa67vV8t49LKVh+YC
fRcvIuKrQ9IN/PW+9VxOPqQ8+xBQii4x+tpITj1a1cp/KUzz1c5QnjDG+CNNZhkwNPY5v5U734C+
9tB93iiQVWxxrOI7EjUSVcvpFjuzLF6qGPmd78l2baJcC8Lks4m6o6Zz5pQp3LLUQP2MFoHxWn8Z
mCLg1YMEJWN6jxj6XmJ4J4LEOHS4YyGnQDA15bW25K9sipcAO/qzMCARDJV/7jDvukDwkT14NYCU
6jcSyb2w/vGwn535F2J/vqFboXMHLJDWbzajXwQ3pMGFAgtr1oxsrnFtldbHwPB+bs+w76C1iiD1
a5MPjsYt6ExcPsS28jfFwGUixXMsGAfjOIVKqsh+w7Yj0s5ZElfkbjoYGqyeZlXBsw6lYJE7MOJc
wAsKbbpb1tc8GIpVeWvMMdulQaVAIdu7xidbdBTFFW4k2Vk9foGIb6FDIrKORxJmzKE65Ay/h56R
u5YykKnQKwAe7vfW5LOJlyeW6yO47QkZHxOcnqmF0Ix175fZSivVhU7jowmBYhCymW9gSEqrpJpP
3qGNTNjcvTOTur80R/OSjoeG0NSR8EqmB0iWE8Yslns3erytUfXMT/3FFB8/usnsAeAxy8CsIcDW
xsxecGImSjMwYVhfdWc+oCe9EeqZnMcQ6TSkD7ORT41OAo9tG/gD/BmryQBJU+dy5EagzmsIlYn+
OehdLMJQl8gvyH1lpq/nJwnPbjUmxVdg8za1FdqxPCeEcxjTLemCgAAK2itNN5aN9xeU8U4OY77G
Pv4fc2fSHDeSZeu/kqb1QzbgDsfQ1lkLxoCYyAiOErWBSRQT8zzj178PoaxupdIs8/Xu9aK6VCQl
RoTD/fq953yHyxEiQDRXFixiLj+Cfq2OcvpGWUzfwoH4PZq/mt5iIpuw49G/3egRs3mdxnUGM5eL
Al5KkubMVVkkT1HGJVCZ03tLPvUqYYox6CBPmozwujJNyERwCU+1ieAmUcmbumGV4QTkljV0RwMH
HFUsp1xiym1HyhbOPVAx1jJaQ/XyKkZSdxejrZOgYGRkSTA2OkkURsNgeebIe49/ISzAQFeNliJa
dnBtdvckMmdIzmxEBkjO87B7EujtGzbd1ZVblWU1kuLoFQTPu5zAy0z4jwT1y6Qym4Ho7LURtvs0
k1495+IZyebC2C1cXT8JjQtAFfFpIS19wIdwFkwOn4IOdVSxiEVJOHE2YW+5BxWieVaoN2wCArJZ
6i+WJlumpeQyJCGgAX/S3Eerix5GAcMgyjnrYJsxI2zm13AkOalicL5c2hJAOFOwBr6y4XbQYyoN
Gh5gkCc8+Cp7q1V367bYRZKCfOII4p8D7xezItwaygJa7gCrAdvghgVgCwmtIsUWByyujYA2nnQK
RPztE5kViAH0ZxEuMUwBTVtmHY8pqjfbRfE86ywdZL2fAqgadCq4R3ToQ+dq3LMFuYCo5gdufaug
Ld/ICgu2HJVqo7M6b+DyVQhMGN8e+gj3KmM5R47I1vGZEohAN9E8Ygjp1pGTP/ouM2OtMR80bYm6
kzBaAEK9hUZ322u1vvdbKurKAgEL0OXSIhcWhoT3Efa7QJo7hAMuFVj5omvq0tr9qXLQANe094PG
uCu75F7Z8K1Hbr5dkQAb6op3uw+e6kI+MtDbBHbsrvqseTW6VxePvWx5GMq0uQzQcYhWC9VNqjFc
jsusvqFwiwjnTr7hUudAq74Oek6wi8VkHn8uojnrS0poOLaX5D3XzE0uOSUQ7tmUNsO+3qiSJROX
9ssUFZ+TATJcxJwWNSwLqRymY2/bxwGgh4yHQ9pLtjgacZkFn64F06UsdPP5LB6SJQ9+0kAhBXV+
zx3hVEfvZV95RXxfAzFZEZh20EwuYRPdwqVFQ2XufC3g8zJGx1Af0dK1LPWGrT+F7Ewo6DQx0LPQ
oRKD/bVUw2epJ0/EXcYUrBwKTYuQpu81bBJcZXHC+2bDujr3af9pDPojdEd0CBbmoaF97tP2pdHD
1wE8ES6NfGtjLbVCQ2xcAt9amCKaAv9K2+CL0CVoChqMqpYKh65z0ep8DTCS8zZo+rUell5esI9U
jnwQAJa1ntSRlpEhSAOxUKho9I0c8xvN7alaEBWsGGLnm0zUno5cHucYM11J+qRVhx/lN9Pmmh+R
2MXGBgoxW1KHYjyzBQ5LaQFDMdlqo4DBBituVmiISsLJViJg+NfiKZ64X6MuRWpCY6l25k+EMcN2
pfPaSqPZO4Cn9YR5TaR84FFOfVfqTQtYaSg/uskL+Ih9YbUnmTnDmgs2ME3X+R363mPV00rWAmZ7
6SKRRcbPOJC1tLFdMNOxLj4GEuxZG3mzzilMBTRuEPpEuy72xx3csbWeRcxgS4YsdRa9OKH9bN27
jv9xnBQpIj6ozcI4dkZ70BA8nnOleyzbam1h2lxhvgcfj3w7c+O3MoBR0Zi7kNHPymgplWaXXMwu
0bcil/g9Jd24UksPUq+dj2pAkeOaixK1wm+Hl043tD3Si1Ytc1QBlLRouJ8Kx95GFOb4TZFWRvgw
RcSwqjaxUWihcRBtuRFNbW0FwXj4lg2ikYDlmeYDuVHDuokHUN9CP5oibbZRReaKwKONGzBCjlNi
RDxKjqu+LJN7tv/N0lGUo3pMjLZ76prxHT7IN+7/HedN+hhMEJSCoL4llrLQc9wEoZzXfQnZwdEc
HglpMajtQmoFBR5zbmpP2Sg7g1jeR70PtYNvN2X2LOMiek2icVnFludw9npOXdVPseo2+RQc2vkc
2oTfRTgONkkoEgK4YirkmvS8Wk/oQti1ZK+mtUyh/DbgeroFwqQ6RnJB0eaepkH3LoLi90QIr2fe
+iib6cVosGAbKEJWChc5YhubeAEnjQiP2fo5JLUpzun0IfI4WPrJHmrzEKT2WY7IeZq4xGEwqRNM
qHU/JQZbMXcYptuxIaxDWVifgkRwI1PZVlNZtq1E/TbTpT4GmNiP1/9G1BFnnWSsAEie2p5/mlYr
Wc70Y2OQSla995mhiLAjzdx3iJ9FUdNl9qFT1G709HdOEJ4mHcjaqNfGWqOngDQY4BXSWWvTtS5D
x8p+jAJ61p1QLodf5FnhlsswYxUHIIQqqycrbbL1kCXzno7pvaZbPAiOsZkQXOhkxTFtnWbP6uYj
Ql5F+rP34Zf/+Nd//cfb+J/Be3Ep0iko8uZf/8Wf34qSbI8gbH/647+89+LuS/beXH/qv7/r+1/y
33/kh/74S9df2i9/+sMmh9U33Xfv9fTwDkGhvf5z/PPLd/6/fvGX9+vf8oTD7bcPb0XHTI+/LYiK
/MMfX9p/++2Dktb19X1/ecvf/8cXlxfw2wfkor88fRmi9C8/8/6laX/7IM1f0Z0Ypi0lQjHbcJwP
vwzv16/IXw3lWI6tXEMpYUvzwy95Ubfhbx+E+FXn/+CQGboQrumKD780UCSWLxm/2oL2ADoLwPOW
ZRof/v3a//TW/89H8UveZZciytvmtw+G/PBL+f0TWl4bda/lKKQmUtLu5CJr23z97ctDlAfLd/8f
CqnMnHVkf2Fvl87XWgHu4+YyzOZrk1qtDrSuILQQx//EosOqYpRYW/QRm31X0M+udZu7F3TO0dY2
dRFNzsP/frU8YS8ssp/Xyo/r618fYWqV79+iLz9/17KC/n9bUX+7oFbd1y9/Wkt89/elRGDTr4Y0
HKlcaat/LyPNMX91FUJ3w2CdoUE03P9ZR/JXYZtIQqSwbeXYDl/6Yx0Z7q8OijnOQdtiqfH//jfr
SLAgf1hHSvEvSKHoSTPSViz15es/rKN6HLg7STvyTLvEHaY6WO++aazY5FEItAySmmDytNpw2eyA
CE25sNZxG3QnN66Mu3Aox5cxrPKbNrOGt1FQKuQFiZ+hSbdA7qojAa3pER7EcPPD0/rHE/HjEyD/
+ptLKZVD75z1r6T+028eYpFqGHAEXtarlWtRXNB36dcw7k/RpJz11ES9B8Wj95ISnUdPsNLFjNGi
ge0DM3OYeOH70S0HBs72a+KeGR36G6dL38pS5ysJ1bJZVBfdjecXk4FUjTSoEGm7MfG8bK5fFxbG
hskZHlVQOathaJp/eJWC5fHT5yN5cct2YSlHJ+Tpz59PlRb5HCBf3lbLL1VNojyV0qBCm2umwhqs
xK7sNnWc2p4FPWmbzRDCB6d5Syc8pr6B+gVpbbG3ZflgRzVOMjyUm2F5cXo1rnVJljFBJ8umHdTB
Dnj9Ji1ZCX//YV23o//ZrpZlBleGD8linTu6XNbzj8tsbCIrmyfNoYUr4PnqhUtxFVFYBCCjA6dn
oqdSGE2trxjR9oxguktRM0iSUjPOcZvXW1gV5aaHCiTcQD6LbPHU4YEDTjQ90UEIacBj/mU+1m6V
AxvArrFzIvijsyj6j2U1VedYI9C2yMXaqSbtLjZJowMsyNVJLV6Ruvg0taK9m3CeJ/yPTjgdXDFc
uC5nG+QiGbKt5RYaL2zboW0+awOuAVRw8a2Tz8+yNW86uy1fZXiYppp/rJ5RKmAQhW69asigWEVd
NH0arAP+S+i23IFPUfgall34VEBgV9Y4nzokT2ZBfob13pkpWFMDDxCRd1DYqNt8bC53BFQ9mk7T
7imPyrXZDhDndfNOMMte/f3HJvSfVp/pGo5lOjTIlYMk1/rpGYvyLJiHpO89HhN1DPSAW4HvbF08
DtuQNI8VwBz7VpCiEMGabdSRd9iLhhLyuW6KbYdu6rrUiHBc4qT6Pf2yEFXTpi4L9x8eFcP985mo
WGUujBRThxPCrqauz9IPe5lhF0FGp4Im0bKXzewOnt6XVMoEhgiNEv6mrCptlwvKNFkNX7tMGy9T
Ee1ggu8SpcYDYQq4qIdJ3cY0rCejMzdhnNEkcpjWRqTh7YCmTjEpCaGMtG1oTO3p+mBOlnidtV5b
OyQAk//lr9CicpHv3faIZNza1amsVzHh0l6u2cWefJGXJJl5ood2azW+Ayh61I88OOGmTP1hk2Cf
vBG1y3Qv7iOPGqNaA5IDOqCr42TP3aHjbtJWOkVwQE61q7uPgyJSDTA2zhDzoIq54n5DO5Pe6mtU
shnqhgk/ktnjqQi0FwkQmFaeak/NnC6GC7EqiBBHK9xUl0KncUiPsgWeAJrO1bNbsPzPMQCC6+Nn
UWJbsVDH3KjVsRmtkaZCFTPYjZrNXPshVzZWfWLQO7a76NNk9sn+emJYFKd5WXPjNEIuiEOxz2ol
jnUONaqsufA5sPYOQNAAFF6fNMIlmFsHdssQBZMCd2HzAKv0wRn8lpTNkJBPEgpXnYuqBoyq3MSQ
plFAw5CxSp/HSgc340RQfGgVqFPVp4eWDWQK5XgpXXz9pXPfT1FOEsj0Tef6pyrbRgM3vtmyvguk
E55pfwqEGeV0qLv0U6SQDwIkypauCBd0+hcas60Kd4yHKAf7QFhUG3MyX52of7ChzsCLAbpOzeZs
oZDRq3W0Znc9ZTrmnwpB9LOm0NUTCuqa8SnIco/H0T861kSWgDkdKr/rMCTzVsdV2ni5mUf7Xk+f
rxtXYfbNUWv9M5ZZ0LkhNFprdh8CgZ3ErGvcuLRktpaFiDs1Y8SnTb/jtfQnTN/0d4uivtRm+tWt
C2tNpivh0pWWbDs3+pTmDLC73K4AexVcMkYYFSJnCmnOd3IyCFtrNdbfsjdkEuqIbXFPKgcjJo+o
pfNot1H6D1uSXArbH08SHnKqFFNSSuk2DQmqrB9Pkil0SAPtQC3JaRoQpIamR1YcDW1jerInf8IT
CxTcLfZwRFjtCwGnY3onu0htHRYlRCvOvjydI88YkSPY5EfsSQE6BBGN3IKrAG2ohdLXsxJCeOVC
dfYhMiZrc9P1HYVB3J3zLiwIB8gfkRKs685vPJPtczfb05OvX66rGu3MP52igovFz6/d1Kn8l5Jf
kFP7UzFgmbENicmPPFvLT4Iu+XbmhN/GzIY5Jw6tHOJDmK0SzLmrzPYNr58M8pCS9jKMDV1FevH3
hB0g1IjQCHbOaK6rOuFpy5hfdwFzrdGvytfZFh/rUQdiMim1+/sjxVg+nz99foxzls/OcAWfJJ7u
P39+1jCW3RgISb9Csn2MIxZ5+CBx46CFRGm6ag1xuB4riXgkwhs1Z1TsE/feHQPAGcDlwEnUG72o
xuPf/2rL/fCnX40lxRRTty0F00lfarEfzg9bGD3sC54Q7AHRZizUibRbIgR6+a5l3SmzBxSxBCPv
KS/HjbA65Nkovp2ouFTmxWKaeYuF5ciEGg19OT8XbAmH0X1qA1HdG37wORQ6Q8SZfI0ZaT4yxRKt
BjOPQieMWdcdeg9dv6kHWtmVqd+NIeqxDEzMHq5Buu4HfyV8yqe/f9nWX54og1emc99wLcV//HwF
MDpZoojKGa9XUKRaIidnGw8v8xVq/I5+5DjtYzLns647FpJGS+rLTUmb9Hm8qXGD4n/2Xc+RFTFy
CCc9G6lxO1TZWxWVJ9+WXwysMxe9xF0mca504dyeMQHOEvpXb9bWLe70XaCbMHL6iN5qYL04OefG
9TRw3azYM6vY93nSPrlTsW3C4KjrmbuLaJh2ahHvZ/0hbzSmM5FPEpBjY1701cVNyJnpShMMgTsx
PnKV8IKWM7IpNSSb2lDdByjKsUDemNiG7pZ6C315tgKbbHsqbr8Q4Z3ThnZxXVREPqh2Z08khDdk
epz+/kNQf/0QBEJ3yxXC1F3XMX/a1mRmFqrN8thLfVA2kCkh+U47YTKbhyX/mWjfSyZsbKML3rYG
gHMukruias/FFGYPhJC8mb1RMSwzCy5fdeb5YfecIERBiMqM9/peytIydkgwQLmqfRLG+s507E+1
gYWJbIvfDSD52N+6T3Wc6UcX10nXY8KaG/sO2p9aKlDnFivoWLe4mqB5bq/XOi3WPwfduMb0Cfwq
b6COm0w2wg6QYq1jZLQD6M4A9tBQI/UNCC+0GrjkncbBqE/lbcwk98HsX0KwNv/wrhp/eaIlR4Vp
4itYJNvX2+8PT/REaR3YCGY92jcICWNmfUwggAZyrfJihlS4qYYLpPfpQkK5V8Vz/+Rq4yYutOph
ZLaX1ceakTLB40jwRDXinJ3iajd3WnJ0mw2AXrOxU2wzU/3QQT8ZpWG+qLI7DwinpT8MXpmZb72f
948VKZaIr/xja0SGh00GZuFyFwtSvcW3bywBl1Q/c/goQSltDIF6IQRLc2vAAW+6cSNlT4M0cqtV
nwYPPGHxdmxFTOCrLTa91H//hzdvKe7/tFPTemCbdpVOK8K0bBpgP26HAOQ1OXBl3OqtiLZ0Cs4Q
ksfcl3s/GADQlIHY2W6MUo0JusLbewzyYgsNexmjkW617WKUhKm1YCc0xxvEiMK+Ls550qE19g1o
X0hLEjqwazDr5IYNCWAXozGf3MpnKBXaAdAVn4JFoY2b5sUzIw2ubFXcrYU5WJupGB9DpJtH26JN
WlFBFmZ5l/pWoTNC+8QIllIgbEhu7I8JGI9b0YEoC+gYbzXGZUj9ByRsvR4dmV17QaLk/u/fQ+sv
VxLeQ9OyrKVLyM3WWB77HxagoTWTMSpgKkPUud5sMqiX4J8DXT6SuKnoxs/paqqtFz9uxcouCvoW
Pmrdol+Tg3MkDddHipy4nqiqxT7UIhiHAcc8JgWgpTePiR3NeyKwRzxnJcPyzGaYQdzHoWxAylUR
uVtTTgYsjuMY8ZrCUVF22PwRaKKR88Ga9/T25yjwqRyLTQrZ4qHs/B0E9PvZJKID4rOzNpCAO05x
jvPuDeTB1oKidTsHPO/lqJlQuviVTdT6BTnhjKbyZ+6MfL5D99ohOaTk+vevdq0VpZ6DDqTVxNZG
4kHCz/jV/Pr3b71kqf5lAVMlg5U0pbAMy7V+2lMHklunluKMPPTUgKSMxTSa/MQLjdlah0mNSStK
CAcAou+E7A8jxC1EtAzWDJG7J1e26PQHW98XrjteNNpQh1II/67Wa7yjfscIoePiU5rTeBlhTmAi
zAgZhG12MuN951shUqnyIR3iz03U1vdB2YTeHI0Zx3iNo3JkOh11OKoaf6YTMLkYbILQE1HCBzTp
POfjiEeDVc59ekbC67cVG3iQf3WJjjsV9dFUmXYEe0IPZVzmYTNx1uvCtE/X36nSa1BN+QgJsNfm
g47zmUtDi+7Vuo1jw9+CvgxWemlnG/CnA9q3AfUt5g+vluINL6l9+f7aqsjfUDGR8WpitRB1WgPN
Ii3PnaQ44ZhcWVxwLj71Yzb3C7Shic4otLnp16TaNJCvd9d3lPRchjtDcorKGDlQfZRmQGsl5P6H
DnGXE510Ctlvlscyr+by9frfYEjNm+td3dSBSCxvLyiAepfYZnCrh3ht25RGUB/25W6cq9fra7Rj
fTOM6NSGYaHX+wv7bLkB4Yytz77u2+Q88hf1U/E0SKe56zVL7nUfyFwNmh0Ue72hKEpOQY/ui5Ib
BxZNIgAc44kw2n6n0zU5inD8rBOq5Y0M5q6FmpnCWkYdcNEwx+1gF/lI/XAaBf7kfv9QmGvGB8Bs
artQuZ7KtswONvqSrY4NGUJeQj5MKhkRRQoHNvNiKFZ4lzM9WfkhFO/rr1341nkQ/deEqy3pqsZD
G5n3U2Vg4+VJvlHmnVnO1e/ugO9H3IlmcE6jU/xuhmF/dDMUOXWT0tXgqkZ1C8QTlXDOwIlQiQJs
uKbX93beENXkWATcooUv4K7vNYVdJ3dy5s5qPnz/7SPjEJhzfdJyOmPXx6RVuNqwFQ6e77pfpBkx
cCgrbW1E0eH6yeTc0eCi2we7kmQoGR0ZOlWI6H+ia3JtaMxgibhvAuNw43E/QJrdl7IlRDcf7wKX
3Dq3/MjHeMcLT84ZZwO+svGSCxo1+N0hW4dsLTDT5b5p2LwSgRc2yBPEw0a/AHSzx671rQ1nHl4+
gn43SLD8rcks7whqJj4SPp9B30ft2EFA/D3NMdexS92aGqU4E1KbGEVG6qmkZtEVLCMeqpVr9lh0
e11tQsd6rAhWOFkceNePC0JYQ8/Cfh2ThQY+phtDI8ECUrJxB//nrMvoGFWT/zglu3RZ99fV2FFQ
bWdg4UTe4Bmm45cdmOBwyk1ih34tvG1Ro16fk1JPFxdtY+yLoEUrLZozC/fO6Gh3GVXKoLL21eJK
/oTHojlen2pDL9tbujFs8cv2JucrrdGsT9hHPLBGhsDD2IfrLOmtzfVbcCcTIWIZ90nz1dRv+7CU
j2kGid2dTJ7pLnmv8IPNUPMejdTWdkUGKMKap10oLfnkMm3NBi7gKi3MTWMmVLht9y1QWKcQ4I8X
BKAC2pP/UfkhciOHWt9JZellYQKOiRrKI/g7W4FPj1a2PY0e9jrC0lCCWpgLHzupvbYGAeIQmrNi
h2Mo2aHJJpCk8OuNhr7BaumwlLDQcG3QcSY1V5DvyTIEyJNyB3WpzYnHg1Sj5zY+vAZiodVYCPZo
qoWVWWB8c78Uwn8OhqE42rPj32ROal7q+VvqMIUlfq08uPhViL8ipkrv51vmtit3BiDv+NPnwUQH
IcHwlH3f74yUM7jTqiUDGylXEYzBrugE69fkktH3WHQsWX4yOj2872VvoUuoYurNMb2jJfPeS1Vs
AXSMUM47/+gr597uaAGntuMcs0g5J1UTDwLx4GTO8/l6A9CBgO21zHkeF3sTvrF4XWh6BXmpEffG
RAyJ5NEOehfdehBOPT5M9VBYF9+Ns7tC9BlRUANuwtrSE0Qw5WMqNOPJri1oDmYk76/tA+FIDS2h
9lA7Y7odmWtsTB8PPzhF9DY1Ko9V11Pr5xNuEeSK8er6Y12cGo9GBABoDE9hNGKMrZfoNAK/xlr7
8v2X0s3AJUAzFHeSoABBDjWD+8Ws29pe7RT2bhrLAV8YZDqR0vK7bgBhNmBAwiWL7f5Jd6J8RyjG
lisBBYgKz0nkavtsgBBhk5150BkgXH8MFy6QP/Ra9xE4Kf3W0dpp3xaxtu1na3ru3OSjEQC99CcK
JKmdI3p/u1FL9PUANWvTiNaTqRaAdOn9O3MeOMTEIJnpV8AJWtvYiQreYInVfNOUo7xNq833F3nd
BJUcf48drUZ2qWsP+aDjrNGfy1g2R9Ko10FAa8c26tazCy40hhJyn2tT4YHIQwKRtuOF2pnU3zLb
meM83uk5WcImPanrXxVZ4ddxaLRtoNHfxRG1Rr2ogYOC1fT9Q0RzgYao29l1VO0YO69oWTNTn+kd
zuU32K0gDQq72VZuw+8tQrIDuc2g/ezVpung0Dii7/aSMMomi7xg7ilPimnQj9QQzqYYUq+y2LUB
+ZPRTNYc6s1y7aRUFcVAFO1IYwvxHWrKeGncx5kkHEWXz9Sl7Z1d5p9BFB0iyaWyKmuTW0dT0HxN
KrafLjw2CT0AX4eulModoGr1MsXZ4/WFlUb/qcPNdoEBAC9woKzKkua505xiK2VZEbPHcAYLTbkO
G5lCvOOdLVskkaT3kHfQ+IFHOg42xaT7GA0UC1Vlf8uFfMFm+EqCDfDJ5UcI9sUtMsb1fujxm3Wx
FjyMyaptHzNkp09AbCjKCb8laQThHdBFCoLR62Sl1g6nXmzN2t4ofHtrLnujYZrTnRsuMto5wiRX
0QOcxt8j+BAem169yiotvFBFw1Ohdstic/QKGw1RxeViTdvT2kO+/WRybZ3KITwEea5tEdtzGIX9
1yYHm4VfejR77SVeiA6MLkzu7R9dB1ARcimkTcp0T+MSPqo34Glbo/hID24zZiP6Gbf7GAyNgH2V
kfSVJAXPOQIhK+6dHYFr+9S0p1tXfekqu7shEqF7wEy/EnZZYqsL2ZQDhU7VKUzEyCGWUZVqoBF2
k930T6ZZtF6dNJ9IrWD7m5L2lNZkyaUR26+oHINzgLhUq05pUwt2oranFY1mcETPw6Vn1OyYdDeg
YFHzKRFxcIIztS0Kriy4KYobHgy4aE6RgWEdzzlNUYZFyXwyAmLqivbsEu79WZB5QpgjIdatNV4K
/6WweACW0JxthTbZa8mW5Bwd8z3NPGdLcsMhCN1vIE4nHHgMNUf6O7tgRhQWI73DqR496JoJG6Q6
iNyjp1Bc4Pd5zLPj2xL844pCh8NokA8ugJFHqlLq6lDcugV5Z22tzr3W1aem1F+/b/XR1O0SY4xX
ocOI0CWqpiiLiCIxeq+RkCCe78QuTcaFn2cQAj82qJ5bwJazlb3JKN108O5PtIAXnlazJ0UKUFAI
gQssPazlrNuD2bXwsPAnmMzfNwkQDIERV18CrljE+ZpWZu5znUhznmwCr/Ce+BAegNJB/nDLWewK
bVCMEfBWF5Gzcf0ZYyWriJwVRYOgRqTOrqb1xfQx99v5Jg/s16DK3NOg1DcQVH6TFrd6yiXIngg5
w3UU3NEzINKg4pkdXcDo2PmZO3JPXSVJXPIUusU66Ql0DiuNko0dcp3HdXSYki6nQZBiDV/Su6bx
WMY4PyAVHA27O9NdVjtk3OyNKWFzbaLyOw59Zzeo5ut1l4S0cebr5UHHoTMl9ickr+ZtxT17lWoV
5n+dJliKOJzgA+Wuo04eqqpv9pj+5V5mOULX1gcrYhdiTWBeeLKdYDsv7cnrd/S0CPb98plAFjX3
tKvLV3zS2qrTCpSauNezGrFaIilksKfXKztsEdKJyNjY4ZDs4gwihRZOhNUhw3tWVsbnHde/M9+n
gZSj3bjJE2V6Wtt9qWRRIuijNXJdS7ZDCMKsAPKMBWAh3+CUVjzhEZq4tHKNbcQKBrnlbt2omdeE
8+D9yuOPM6jIYMQXwY6vcYzzJ8Vns6R/3BL6SRYK/wa8FLIuXOZXpaHXj5J+TTGEI4Gx6Uva0rLg
4mJ6jgVZVGbq4GrxS+M0RD7H0ZJJVfoe8xf2H9Xb8FdryViM+LKVIfN0n5SxfoMlJzxl2vBCf98r
89DfO+5wHlw/etRiIFpu+ZpVY/ioj+TFpBae9cEMA0JACoa3JiKO8Nu1VEqzg26OeMZcJHnlQAol
IKOgyT2zKuJtUqQkB2Pt282FdRuIjtN8lmdaxcFo2lhf6RZKNN4ieWmXT1JG80tq+/KO4voz02ta
rxQ/163dHGa0n8qSO56hk0vfdt1ErtxXxrEea/U4NXJ3rUcwuxOv4bjvEWD8LUkVNOKGHIMi025K
WetW5Y0g69cxnoIEt1HROdlZ0lbqYye7+KHDtrMUbzFcypUJcfdc9OP73GZqj9nLR+IQfx2C/Pl6
fFE+VyggrfvK0d1jjXbwhpi76++hxeIUTPW4RbbN1bG1XPh8OyaH/qmYRsIbKtohyxzJmarn2eIe
23ILPfRm+XEESLzi1YNwSFoPuXfpXe+R19lOWVqLeIIYCWsy5CbwB8rPpasB1v4PfdIAyAvXvKK4
CfqvyMthPWgrbbSDfVgb4vj93lSV6X5Kqm/SLiRtR95Q0hu7QzzH+DC60fPt0kTqzhuM3wq9fjTf
trO2yfSGhBLMHWtuA8UdYIPt9famCV14zTRYJzWgd04RXK+HyrUBnpj+ce7irYgrcSCOGn2pSD8O
DfYQzU/FE5Qceca38+woXDFLT8nSL5MTygOhwsGROIple0nPvm17cAjnuvQ/5r25yyaarCZ1TGJa
7KESXhi0T68WJbckwa9ciexLknNzQw3wGoz5V0zWfTxdTH/o7gxhTzd6MhsYQ7TfJ0BFKx2RB6EC
eM0Mi4hHRFWXyA98DzjodMwIOl1Zg1s2HpgPdfAjkCeTPz9cq0imzt5Ei3XqOBNFRfYTAvrWK2bd
5LFvfwdrOeyIwkQ00+oWJYvUwboBEUg6IhHAJIACqabLCCLoOtWLatPxpj7dF35+pwUg79C6znun
hefg9IrdBVoTdrcTl1J6Clq+z0ijfxqXN9VxoBvl+EzpJ+8nOwx2rkRqAEaX1IE+0lYjvvJbe24+
Za6U3nX75N+lOG8ebHlWNkFMLpNgbx6JS2JOtyaeIrwkjn+QyuhO05TcOqr51qDtfkxtYMEcH4dR
DcmZERfVbGZDRqoJh7ETVGR1jDdQd0rXK8ulD+6W+ZM2Wt805AhKBM2hmgCtMvuqqUFgVq7mehsk
NNTHLM29rseTU6Wj3HUtXpW0sxCMcyCWYhEUqfCbZIx7Ll129D/uPsINV8CDCk8MWrDt2XtLxno3
MpjQTxAlduMGwLKNRgd6wnW2qermXOXFNy1om5Ou11t8lLQkHZ25R2gV26mYP3VDM61MXPoElime
vNJEAKazuV3rgYIHdlNUGCEczUIanboa3aGWjB3SlrhKTLN6GOuRcMl5o2oXJZ0Y7xyuqv1Q9jsN
BFdemfE2R47aWiSCDS1XNLmoc6x8qUtnbfSSlgZTHEbF4To3x8MTXGDH31liG9Zufs4FFmCtDkdO
LdghDNAEpTg0tRQw1TDoXmD393aDASKpOdp8n2gCTgJnbfnOFzlSN0dsgPdVR80cleVbG/j9lvO9
fR777uJbFcVM/JQDFL7N3f5LgTTb6URwirPsrmJUfblex4Q+4JTU1Gueza6X6fIutrqXEEHPCvhm
7tE/85GaxLz1y71SLgKR1CnvB1DY/5e9M1mOG9m27K/UDyANnTuASQ2i74O9RE1gIiWh7xsH8PVv
Acq6mXnN6jXDMqvB5SWpJCMYAbj7OWfvtY+Dg0tohLWcB629N/H3H1xoiRh8dtSBpxBrzEG1772h
OC2E1vMQOj8xvoybrqjq3aQgPdkVTazG0PRbXw4zLuqyvIygOZaGql3SA16USLk5Jk8K03YuHfjm
Vfu6KLA0IgLWJclLoExARpopjlF0J7wHhuc8ChzR3J4O5UXiN6+lbXKQk1B6Fs3J8oiJZ9ELmvU6
nGmCQ9xFeAR3lUV4u4ceLhirh9wuoYugIPUxeTIk8ulFZMeygraa5M2pDKfXmnjPWxF4sBg8bFPK
xUltQkXpoEgyyigff0sAvgTSLPdl05MpSXAPLAFI0qoKntwi7Z66wZ3NK8iYqt7bTMnwDbX23QFb
s6WlInYceGmndPNEpy0eC1i0zGBWIqkeI0zPe0g0KrfU2ZoJI2VYGPu2GV7ItM4fitggnz4WG9Sl
4e+hqeOVpGpNGJvCUlM7AqmPhY5JcMjNxyanVy4rS+x+S5UqqqmdBliNqp4lvWk1ony1kLKbGoc5
Rb3J4sFekan1ZrGMvaGM+mJg21hJHt8IzDcIQo+sDY/1CE7RjsUwW5vQe6WtuFJwxJvOJGXcMdtH
BYYLIlG4dyzFokIJUkN62aIDEesUKUXhzbdBBssTgF18iezokbZ8t7V1xwJH9dNvDe0uKD1XaWTm
B8fMipumEYrR1kZ4sA0V3j2e/tbFc4Bb33UugvPxMBnebhwi0jo5VoKtjwWhGPIu/ZgWXYatkNx3
NOne+MSvNs62mue/8yVVz7dfPN+IjS4wK5fcKcGYvU7w7G41TEsvM9QD9+t3WrBIUOqSjhYwIPQ+
5CboZrGm3MN6OjE4YRD60NZtcCK271zQsj6Ypc2opq7wTVaE2+j4Aw92yzFHmHa1bT0r3tm5wk6o
qWRXg7dw57a+O6uShSLSaSkslg9O2RdXmYlnrc9xBjYkl2vOlG/ByV8617fPP/Wo9I6hRuvDGQz/
nDo9UOzeIF49xAS1QllEF5uVt/naRlV3pPPl7YYcTAFNWaN7FUaZ3TKiLtJoF0TlJsbt+jSSULP0
yDDQw0tieXS8fG0ihTupwn6qKcDgcxBGUAuoB6MNErbPuh9lC+eWhnB6DxNMja4GnjRJo4xsA9bU
AVHvKqoMcRZ2+crshMDSjHLMCqjuXVaWDfsic8bEUoC+VHId/WHYNErP9mWSNgcHKbgJ68DEr3TL
AjhSaoeqiAgu5lz0zAvtGHXw6aRhFFsYK/N5NWWKzenA8PsEQl0bPtUbVGkfSVxMB2RbK2kU3r3L
AkkgT2ocfVfRMirDY2KNOyi5Cs1hYQK4M3H/1yR3I0vBSs84eJt7z/w9wRZ8KYTmmPQuj8bwaqKm
ehGmb5/aXP9Jw2GnyT76WqcwDEO/nCPn2xDtB2QeNv74UHscB6MMexKZkbhYKWpQCvN8JniSRgmi
DT3Ip1H1+jEhmnTt+sLapVWk4PGpeDNgkLxmPyJag6tBptwCSirOOx2ECgDje3zxaAKZ3dOe0Ayu
H46vVR9H+2VXaBqQOa7n/gjb/mUoXW3TYwvdEv7jbxn/pGvUyxufKcV+2XMSOwU5Z9XMJtQLOcjJ
WaVxtJ2k+ftikTF5t7ZwMxxRvMuZSM6WYzoni8SOAlYf8L552WuKW1Q60V0D8uM6EKkXHVhgOASI
BAWz71DjpOmX0KIb8tvq3FVXIIWEuzlFsqUhzByAEKPIUadOz/H0c/iiRrhnUaNfZVw2G6P3D8u9
TUMfllXQYWYHwoTj3EMi4MhXu8KgGaTqtKwzelHck1YrTvlgt9dlU2tsp96adfEkC0aegAQsBHhU
pnxyaiKCfhhuPAaNtgHp1528Aqta7w7VQfb5r7o3McRb0Z3Bwjv4Q3aojnwNaZABp3WOswPT1mxL
2cKTTggQaq2s4j/xq70gF0QbwGAW+ijOtdbf6qL3zzMkUCFBWvkjqr8sgzPoyCm/MTFBP1JGzcNE
MNyuRHDOZSPjnTXw3sFqnVm9obsbGkjr9tjiyMRLGah4ZFKa/CorN9yTKwcaYQS/3lXxdbk0pmg6
uGoyCMriD1xEsrDRzpo/Gaeljuol/RNYW5vA64yzIqnWMDNmDIRjbZbuajyJDiQSsI6qFOfQNh5o
xk8XzsWbUTHRwYCyXVbhSnCETFtQroYN8XV5rK5qbQK+GJCGkRFchWJldvxyYE9zP5tyDgVifNGz
yM9Tlkr4L9pkqhMNLVLEsHjBLYBUWZRlScmrQ6YJJULqod0PUf0NrcKwY5lyzqMJhgZHN5ql4pgz
29qYEfhDcxTgnNO2uvtdc48FE87e8Kpz2VjZ2sa6H6i2Yqw3VRwouPiVg/4pDapPkk6SA+9NuO4q
/U23uccMq30zfG5h27oYiObPQYm21yUFBjRXRBy33va7JMJoPJtejotWStZ28d7Z3SG0m+pc29W9
IjX6UpIzJqAOeDTu5fMgauNZ42pej0bz3JTW+FyBbm6jYeuwpnh9332RkrB5xBgrBJr9zhbEhA2s
SizO5yYQb8shbLlkTWvaJYriupQHSEfFuQ/jfFu7iDQle9qyUAQuATq5GZ2VUXzNA16ZfA4/SdKE
HLmiOXqT84L1r9jiTflScfS8CQQtmyL2f8Fny7esaHPaUfBFmXLdDPF3tH8GLEMYCz3SY72QOt6W
SWzKDsCZLTVzN7GQI+Hb5iY5e7UdFieaVDPNC4mS2WWkg5nMlgQM5hIx1LqvPG/eVxBAaRHpYI2p
VloYfw+zxtjRtidcdCS0xcsJP0c89unVYXnvB/i9pHseF+2zMZkobx3k5Rn+7+VaZOXsT5AvcGsz
q/ei4JKVrK8ACX5Gsu83dYGUC7VfXHjtPRTBZSpDyaX4tZgc/Sa+1SPuR6M31/gMKEgt378qXL+H
RXaigiZYo6iJ6WQIce5sV79FtgY1p3SPfWqkx+UeKUiAcSqt35A7RQbKrBYuSN3mTy/PTGThYmfl
wfN88cFwZiRQQja2+c0NJ1JlLBouYFQe2gkln4+mgpsN4h5Bcu6Ntum+EPFL6FvWNZ4/NIO7LlWK
HT3Ug1vtnFFafg0YYT6RBtZd+rQTZCGtm+S5jsznRQGRuiFWHsSYQRkwi9XpcMpErTp0gjudIKlF
4+C3crzW4stSDyj3JQ1hSEQmFcJSM9AkmMVS2YvmNuQTe6DZLqEU8dkHyuUDMtySvsWRvqPJfyt0
9WJWvf1aB9UrpXm1ddsgPHQDlhSJmWdF9FBxdP2EH2D7l+yVbIMEY5dbN9BfOYxUB98O/Es7a6er
bPxCWAFRSDRrIrLsTt3YfvNIhX5JsGdNIblJXQeePsVte+HoqzamN4i7ZrCbJFI+kOZT39yujZDb
pruUAuDWGL9Ap+bXyswhG8lS27m4Hh8q07g0sbYN26R8ynUXIocMHsPWupisp699CdnOQMxwrSNw
sIOGqM8P6nOU1a9VrJrjxHBjnKccs38bs+VmyH4NKJoelo1OSHpPgBafzCh4JJw3A3io3nDslevA
mtqL+znGpvPogoUQzc4flLXtLMfY+NNzrtfpLjAFx69Z01Wl9iWcVI/WVh48PL9t3yNrCXpxKRkk
a6NWvebCdw8xvTblT5/LKJ7GDVdb1J0BGiKe1sHycc78Ydeftdsw3HDLtzpMN6PoZ7cAuTIe6pxT
wroCE3jyaAvwTCvUT9kE0m9CR/JQ0bU+5iBKYLJ79tExoSZRBX21G42Azwxo4MZMu35tzaOqcsjq
k2aOVyONnstZSVNMTYR13ICzLRJypfXiwdbsmYBBXRx1zbUL3e+JG9aMb4t3vDzTmlvOP0jDvWbd
1OymidwPy+bg4QE72jOU80mLQLrPEKnZNgHg5zaxfvq50+4F9NqHqT1hr5rWgD7tTzo+RvJMMYEN
unfocDdj/2ClQXME7I/pRoG57yj/r8kQHGOCbdE1ZGR6kVZ/VQiVVwPHCA4W7OGVVsp1XiH6EPOZ
3WV/3o6cjTdJQPiwo7v0gNz5/ogi40ImgWzyB/RBWX6A6lBdcleIL3C2SXbphX5JdRTemjSSL3bP
q18h9Psx9jJ8oruUMgba0FH3rx6L3mbMhY0ZPOfAZVLL4liEMiLArIDNLG6mmIga0Clg45KSNrcp
MCtWUOH3T5oHGNRWnfFOfsaPylMs88hfDEHI2tR05HYwAtn5hdv8wL4DyXMMi1s5ajiy4S8Gw8So
kkdf+V6B8NKUpKvMP1+PDDJC+Nb3obtGAQAkoaefnY6Io+wD411UTblq0ucMYdIl7fQzRgJvN3Wk
IwdD+JRWlD6BWjR2JmrLXOysHpTK0gkNtJ7pL0Ot/g2piXzUvcTZd+NE0Pj85EJDvSsAcsflOggT
iva8ctNj6cFvNVxRASglQQ0swrW1O+PegIYtwrNPduOz8gFjzvL9oEs0zH3VtO4SRlMKPFOk8mdD
YeHAW/uTv0TblxoWEhKqZvxRfuzDdrzIKJ+5fsgHsI2tjYwFb+nnTg0FoGeR9FAPazbj6h0AwK+e
uuvBAnPCSyHMnWxpo3BmRWlJ/s7BRLO+tnOyY3wgMTucV/bVr+wDmrqPTCMYwAoBzuQTAK4mAcUb
0KNZDzQsnqeUVkqiAeDIQ5vXyUjOSGi/KlcXr8oqVlNvb0cnd+6SriGgH+upT6xHMwY+LtBWnyLs
IocizCQ+stED62JrLFnGnURneQffbL5GQXpgv7KOAQO1HCRleunqwbnWNSwct4sbIAcmKLipDo4e
sZZ9WbubICzbXa1efBqQN1IXhlXeM0Cpi+JoG5N6dCIGlyNj2WxQlyqDoNJbQXKvIFfJMGoukHVB
5sz7e0VD5WjQHytTFFLk4YbjWs6NiNjy0xuDqtHMHpa+jDcy+v09DJgY9WxrcC0X/3WZHShKibU+
+/x6pAW/L/LQBRqSlBX0H8/8NCbIW0EJoggvsdwQP2ivG1e+Lo9V1wGmMj9IdvowxyF3WTFdOBFx
uF2UcYCktZ0zH8+5D5oVzb5pm8nCOhCmcx+VontDECZ4nInr12bHrzSEMFHvpHfth3A1Ooy1fGJ4
+r0M4vmRQFUx7WcO2zvJcy7E3ki7Y5QTT6jBmeC9kzVswYQOqIiim+5n3YPlg9lTLOUWsk2gwsah
mZMD89q90JzAGTLPCZULvJzgbe1sMRp4c2oGcc6c1N6Ah+99MqJtm1AFMRy0zu0OtSZfHSP5LS9A
pI7IYW5cSg30rxk7V1FRCmYQ3X1UU/4uEG1zC0quyMZiTQ5Ij1tDb6NNmOUesJbXTGUvnnQeCgcI
dcCpYDvUeJHaZiQaKwSGsxzplvfdYGPfcDBEAtIRwTBOU7OHiNvsaQf/qAZ/ukeJ8awXmH4B8fIe
CodZq7CuVudtLUTpR52O6poRrnd3XJ/bdFZSOkPyFCbbcAAZZbTxa9mNaO789tiEbbQOaos72fd+
enZnPfuFOqe0FV4yb+6AsoCbKl4pMxgfYrwBqAw6+zbQOIjo5pRxyatbn6vZ6zoNsjm47jtkw083
GZJLW7bfstnPiDyhXZnWUPF3TFlzCueaPEYUBrLsXJQGkdJjz6igfy9x1W5Dy2yPUhBGGVZpeMr7
+HOZ2fQgH29W54O1raz80BQukgLrUSvsR015SH4Rzq3yWTbeueUPjeWBdETGEmYTfZtEaTwagfXp
9j9BkYYfXtic4vm01LYUQZM3lO8tIbvTXBSSnw4wyY9TBizBOlN0nsbYO+aFgnuZjGQUg5hXQtdO
BLHGZHDMSJeeZc2u6YwtDYoyS+VFKvkLtRbLK5NiBD/RNLstImY8WrFVONYu9azCRADFQTr3WRrC
wzAnyiwqxEW62dlQt9FP4qEMKpY8dGJ+KYrHRcM5+wOKFvA8Nz2832bXu4ZxDcFZP5o4W4ooQKjk
IhTqR7y0SQdCiQZtvFGz4mKQ6HigzTW7ZRvjLXpM431hJRSkoZs+TuqUzTLiOuTQ1VfdV5ZQuHLY
YRBvzbs/Jl2SQkJE5J3Z9mdkuDDMl4UhqAuS+pAen+lUFIiyIOMtF2I0d0tBKvA4bmuudC9jaBKD
xIxMmT8GwdUg2mbT9KHBiYKxBXbJzJm1vyMYwc4H9oLQyf2tI3c9tA7eT9ZDiuMCPBhieXfTlSh+
EF41R2ITr7U59DuUhzb5NxQt6XjQ4sCHxhT+QEWMQ7233AdyRGBlt/FEiJwWXe2yzomvCCEmVvbP
oNU/AJfENzPUzVcG6h+ESMU3N3g33dZ5HDtoj1Pr3nMbZa7ZKu3ZCT+X28++1T3O3lSaHwBFipul
6wzv5rMDRj19G+bDaysSALZ6BmWRELuH0qmezar11qjCf4lhSHBmNM9KkxxDwifgxBQHs6C+AbO6
RsZl3fr8styZJiLIeRYMzd5Iz8vio3Elyja3b1UUZ79/zkHHRQiou8tlMBBZyZQ85SiOrcLBL4OO
eNUzDN30Toe+Ynmik7wzgkAsr73XBsD3DLHDDjhQffJ0IiMmrUPDPq8wCPb7iz+PLOOGGgeCXO6H
2rc8Gd78bTOY6qnWoum2CMGXU4c9U91/G/i6iBM2OWOmfej61jrlvl0iQcSCbdOsPlVDjNJ7/rtH
BbQJEkS3w1iyClqcXvnQbbx5qt+N5rsW+zut6I5m4ZSXSvrOQ+36tA1G7T0XHcw7GXAD0Em6UgpB
K7Vjwo8T2zgXyi3XpsVxomboRT6uyWJK4/k+DfHXwg3SG+NDwPt6P1xMXNtFV56XbZUQjQ99GOs9
XP3h2tkjKo95o2oGToxRSpuzrRr7nIse2q4EQjf/GYbqpr1BKYfemkl4UHTxU9W7cBvR0W+hyKks
73YAzKyLmnT4p9IJt7Hbg1qLQ3sT5I186NFOzseBbNKRCU1QsVwGuIponsI0ibaunOYA4sp+KDCr
RKP2I2qS7Ct5QtEI2zey2/I5qrxoMw1aj7bPRD1hedqNJLlujS7h2LeGg8LEeDXhb94jSlbdGYN7
MT9/+eEydHpIbMUwpEaXoaZnhFOoXnXsYcIzr4YX/5r/p2wHUUUrxBMbd/3oKYgWthIxdwDUr2xq
K/ApNEGqLLwO8jlozPhhSmhJy+rCSka8vZvBkZ/cLQ3n5JQzndW00Hqt+2NMNPm+Uukrampmdi6m
CT/2jWtTZASbl7XASDL5x4BGiwztK7p40J+CYpBw+vyYEm+Yxm16Ict67npgA5q+OuR4o6J5nHxX
ewEHxz9ZE/1hACmu/kuYVnfMTAR5szYTIt1LjoYUrkF/5fYo6VaMRG14KSdUpOHrxuoIRteriyrR
tErEj8esjPRbHRVvZKpgoDaSF88b42uSxnIdJtQyTBPKm611T8rC/OMxiSN8gevBYvK3c2T8mOBS
eCnDV07LpBDHNufExakBeXWpDBDuNRu0uNEL2IRm/ftaNEK8uSIO4DvzE2tUUfTI68JZx0lya6Dy
HXUWgN+Hww5bwU5r8LHnBhsT+ThUOkVGJcpsQpPDuNf7mZSpxvoxB53y+xEUwn+Ag0godE8TK8NA
T7Msl07LXrxc86ruiQJjyVozoAn2Xmwle6QJZNiob3GtyidyY5DaCOuyHI1c33WvqanSo1+iZ4wU
Ji6lx+Kak2m4j8hy3Ef9nCTnilfTM+SO0kRjYJm5cM8OnlgDLJ+hupH1kHQjwMw4EFdvkBtUbN2B
A25LSnD1ZUxd/eIx5FoOYMtCZr2HmKZW8H6jk1NzsplfYNnQysxR+iD70W/5LEQHcKJtdMQdF91/
j2Xm7tIaxbXehGD/ZjkLzhKCh+l4PEak8gjUZlI27bkKL+6kIXaJt2kj5VHo/sXIBHjp3r3SVFl1
sw1J12i8RAjQGPJ5OgO6stgH9dUahnpHPypFQUw7ORi0e6IZ2pZWSgKF5dRmxvflqJq1xSnWsn6f
m5637fRb3NM0slrd34wGiXyMCb9mKQnUtJV6WIkhN2I+Wg+ieCNdPdq4ZsjcQ+Qv9gBM1RClczQz
y11hBGmOhB/+MEh8+SgbAoVcTFMwwZ5QKNG8dMpgjTPhp62y9EExXYLst+F40uxlKUFNNjjDIm1A
Vq+afCdQcOynbrqGljfderPqNiEmboVhjfCrtNvUpIcj7XtJWjN5lBpIOu3WRkn2Sc44VGZ/Cs9t
O1L0ZJxFc6YVfhwF96HSQN369q9RlfKit0TDDEPxbpOgHVW0BnREUI6TDqc6bosNffx3Rd4S1uXx
EvpJtV/cdn9i3B5+20L/DQb3b1/+7/8G7esafSJEKX61/077+jvs6/8lyJzEcwhDj6f/J8PuH4y5
bdV9b4s6+p7+rz0b/M9/8MHmH/3NBzOMP2Ad0FDTpWkKgWnx/zDCxB+0vwCDucypbdy4Hh7cP1Fz
1h8O38VMJU3oM+BdsO/+iQjTjD9sR0d86FkCII6jC/k/YYSB/PmHkdKx+CW6JwxCdk1QL9KcjZZ/
c7FWTtB5DuaQyXYv9PeTHUoREpOs/An4s33pobfbJ98tYEz0MHDi5BK3Rvku2gHLV0vnWncOfRDS
EvfKEyZXOgnLzOOBjSw90okhimQg+K7zyAYt2XNXi1qnaYn7mqh/EklctpF4W0EHfxnbVHn6K+xT
WprYNVe1SX7F0A2HVHfnuOVYPIGP9CzPxbVJmy01nZ2rFBOQLHf3kkS92K/UmenFXkR1gud+YEOW
zt21fOtpWGKWqOR2uZEb3HYa8WPFNGvvZ1ZISN29S2dsA0OUcCZWaOUsAJrGbdCG2TY3cC6MzLAQ
+oTbZQ61LFdm5r1i+V2jsghO6N3JBkdmW+B0Nq0qOvoIttLsp6Zo/3id89QP8p5X8zlmfog+7L6Q
eqRzgBvUqsgsiF41cYNdwjINegUUP6OPfWoUj/RR30q7DxGlQQwDiM+80WD50BpivvFv5hemrq+O
6r6YEq2lw8+czZgwVzcmgbtMg4PtaPREbeocfEWpTizGNL0sv60EVtul436RZixTlDYykVdmPu1o
fMqnGMvPKg6Ct7YrkXuyo9Vc8mRD0bYsn3gfmzs6TS6d5FdPQP2iT5IK+Gss9fa3dEqT/gfSeLUz
ya+VlMqH0CB+OUMGASjkq10/TiR2YvzSULOkoJpd61ZW3oPkcH8mstFaY3UGgkJBV2bTSy6aV3Pq
hl0fPpNz6j7WHvbO0D3UnfiWuLSCFIJ35AhJsKnQkVDcowqhE+vuoxEJ1jI6ymVTbDo69W5s6Ku4
gNidyZ6EEvrKAFaqbzGu3G0Wqp9t5k0P2lge5p1gwy3crCNjppGV4MN8RiUkNJh1bT78bV35c/n9
Ow3P+CfpgFuUdw5SnCPn/zdMfUbH/O0WnRBh5B2b1/J0I9hn+1Z33xblW0NA3VFL3BN8D1xXs/Jt
mTwEM1jqP38awvmn4X1+Ho7h2KbDkzENR86L3N+fhzt0aWGQbeGX7SURxYebwKKxh/ZJ+fFbSLm6
aruIVO4K9E6JhEgNBlnmPWqX0OFwMwxU4A6JI6n+OU7RRywK6jFCBBKIZ+vaiZ7INz+lKKyawjzJ
NLoXTbOVKPXMoTjRuC9O3vyh1QMqhSG725nrr4eQGher4w7i8xo9is9R23lziRgsTSs9dS3sq9Qu
s7UKivpUG6o+tfOHVGvQHvrJz8QheVPVNWGLruxn14PHv1Z0eZbPkG6ovdtk56EYvyPfeA4dIWk8
JwxRUzc/RfNnf30Jmyo+DffluznRDcxZ/vWf9lOvc6uW38rlH5Yft1Ak+iNCQwV21kEoetLR5hSZ
Gx+sWqtO3fysl8/++tK02l3oR3BZsB8i/dPFo+4S/eGFSHPDZvgcKpOK3Gg1vJ75yWvVzDxqrITQ
H1tsez2hi9K9WW0b7XA6TSSA4UDxXaSjmJZoF7kvSUXyXRvU5SEpFfkHYXWyEXmfDKfHBfmvL9Ph
Zie6jQ6E3AWqPpIb5w/LZ5Ad1kobwmMaCB1GvOJDQZKGB0WVKDqrOdlIJk/LZ399AKi/NctMhy0X
/8x7ItBct2tOywemY49xQmuxZJ5qqpyypFPjOgPz64NI3XGkAp3mZB50Y5j8W9X33/HNNdu0IMJ1
wiIKg3+c8tNYVeHGbui8+zVCjFwiDeztETK6+oodGjBP0k4nIlhIWSG0mgge30LnuFq+LeqEPHcv
ytcsvRfbHNuVBtx3FTKm3mDhmc/Y/SzSVbR5yjBn4BPZJ+E1X6OMxULGRC3V6WX5i8r5ZUBcS7r9
8vUuyLWexzSSjU/7+NykLkC4VO5NmvsIkDLezaLPCT7LSUynbdz9SqUoj85cwZOkvseaRe47ml5L
QChozfeS8Ww3X+9YULi4l0+H+Zry0BTOLlGSCBooy8g4qtPymSHgGIlHBuQdVTTv2ohI/qiZ32K9
wAgVz5fz8kE18yF9/jIVxrDJbElWz3xL/PUPAV5Fii0t3ygcEsDG7TeffT+cJnFChwgAjxhfVBUd
DAlFInaGnRF3N6rSfn6fvEDjLVu+tsWwZxDm7PBhbWSAlJ3TSXrwpY8e12zOTknboYBl0PgRhj9+
A4nkeLrsMMkODWIutHirwDS0t9H66dGh2VLf49X0ytswEbCB73uqv2DRoj/c71zwdeoZEsarmYPq
oKBJOvP7hF11ch0aqrF8cZmm+ZB5V+TNhzuDextnMXrKfkwPqFZQ5+TOKg8ZtAYDttV4/C4CM4BX
j1snbj9Cwtm3ZkJmQjWF4SrhOHDIBnBFDThF0VMcMH5QK5z1HbUvAFQjyMRatXwvGF1/Y7PbuWT3
uQljene4BZH27JtQaArbBUGCbou+IxtruYI1zCNVcbOyIFn6HRWmM33mHgS/JkqI61APHgy8jQOw
YxW6kEq6/J7FyDaVnDA40uktn/uaBdWloiH22yXrN2Bl1+DhIEHT3rvBS/YcoSardJHYzaz+AHt8
KbttNEzlhpMBGyUnnUWPLM9g78R2zCxxCo3kMBmNfXNafRM4Y3PqPBory3mkQX+4R1g2MgDq4IpK
ktDyDMJ2Yhj2lkjfWUupoe7DJ4ix3Y33rZOikMIO7KeRfdOj+sLJj/nE1ZywBJCAa26sMMPS/c1s
0PRPhH4d6lqXK+Fo5buqie1GAMCLVj0aM5yJfeZTAWche8PUmKvaA4HvR1MAJx8m7ZU2Q7+b6uLH
8nSRWhvnBk5WkofAAWOPZyI3iw4mDYPXnAPClngUFHpeTmC2h1myrvIWJFYbHzH2E6br7qocWBte
eaK7cdlvld1AN2hsb5Phk+09BGAMTVhuSEaFzvPuZ7lzDbLkWwX4YFuFES6VQoChyXr5Na/WY3Ow
GPPfmq5kq4NdsCcmOKEwzfhzMAhRSQ6nKkuTS555zyZ2bZIZA2vjB1m6aXLLO3GzaBget22BesNs
MxLeDC36Ir+Wo9xntV+cUZwkWA7qad3nubNeGhGVAX0hrs3z8lot39JTMWwJIoNT8V1aJtdR0DqH
KL6kSJjOZcL5FcVMkBXWmU5Pt1Fa1Z3qlIzQUB0g0hR7oWgI52B4Dt6AOqpn7ze4Puts+GLkqDys
L8KB4hV0X6qhcU4NpwxExTEM2I1Gu+68qH0AcHiM8GbkIs6b8DTMEiBigMwTOKmtP5Vqk4ia686t
X5ZzX0Q+Gu66OTpF4y2TxAS4MyAnrL8ZwYGmqTgIL0UAi2xN2M88s/ChDU+Lvqbp6gemFdXdRV9T
ChLHozmmoERONdAtNEoj2tTDFzx97SYMxmjfdK+hiHuOqZWHsNx6tzEhHMaREqDp5RXP2nGYbMCY
JSNy6kfiAm1276JoL9NQb52GkDh6sAgKNUfbHaog69cdXNUX0oyKNpbwqEjMK1W+cWuc9ZOy4PfY
4UcX68GuY1M5qsTY0FecRQ/ZPqRzvUee463TUv4qBPkeWhjtQoGtouEWWruFRSrfD49lOVGJuukE
yHCz1gSsOT/Tprk0VXuqgvq/oNqZ/zyIurpjzugfXTcFa7vrOP+Grk1wfkxl9aMRWnMVBpMGbdjZ
0TVEfn7u+4eodLttake3yC/BWzjFL70oG4IRvit32KhqbunOgDIR6V/jiLCOxCoOVcgZoaqDkqsl
VxuN8uP/t1H+W6x+KJD/9zbKusgK2kb/gKvzA7+bJ7b9h8DKOQO2rL/g6jYAdXoV0qNC8Rxb6tQh
fzZOtLndIgUpqjRJXJhcHpzHf3VOzD/QMUrI6oYLoBIt9v+kc2La/8T6QeiUliswzemucEGWyn8r
y8Bc4A9lyrQi3i/CoaAR1Bd/adP61Cj2zMnDrYeJrAZIssabXpEul5wNuq1e2DMKsmnzt27DuTT5
EGG4w5lFIFjqveC1ZXMSwQ6JK/v4+EnrBJkRbrE1Ecoc7JPkHujJAWUZKTtds/Gb2SMX8iEd3yKC
KdeRj2uefeaxIn8di/iHtMMYyLsgdh5L1dpJeGJmkXwkekc2uM1/XQ767My54DYgPa0jMrxoJxKN
BBqchM1Pon2fvzuYtFL5yR79ikeRJ20ed/lnDkqFF55pw0R0MfiVw7xGtBWUoCEZMFIyhnc0SWPE
dWhuLOd8aglYCQZTzjXnig9Y4LfGqe6D3/C0SEcfhvFm+vIoU+c2/wdTWpGbxTddo223y9/C0H6e
QCdILuE7Ln8Q9tyAduj7RMAs0wzRryO6S2wwzo/5lyy/PUv7n9jNcIwTDCR9+Ipa344b6gOeil1e
GcM8DEH6IWHIIE+S6SqhPeBn2ouTyXUbdTqvNhhkPWYUDzXDk/EzO/BHI8f+N5pkEF277YzwI+61
kULLOTauutM426LP/pCSFxMFjrupK91ZxVF6qM262eRa+WRh46M5ofezSpon9x/sncmW20jSZp8I
/4FjxpbzHMEIShHSBkeRUjrmwTHj6fsC6urMUlUrT+97QwkcgiTocDc3s+9+YbPu52/Z2miOWguJ
2Pyhin54h/I0wGPwH22MTVRYuliBtgV0Qn4UTXbbAUwCqfUJWJHwxqsW87q07JttmdGwb0bhGqNs
2LI76i4aapMtKw5A8zr9WN6i6uVTr/RHPA8Tq2kRrIckmqhw85azGswQ9LJ5DGX2+vyOifPD8919
5lADDtP4Y+Tk4GkTl9m+8E3M52gwl3LaQe5DrophEYo7zpZe4LqnOTc63N+ykWUy4MRmnn0Ltegj
mEfd/KiPG7lBGROiBC/6+cqJgd9rBDqEp8sJa/3yKiW/FhcZoDE10HNeJ4/OuiXgT1cN5f2t1rIa
gD76cJoAFkXbXymQn/Aa5VLu5uFIQxeI0PfUmRhjPiv2MJZwDMZt3ja75Q8vp9tS5p8poUA1XfyS
E5tkXCTL50oCxjr5+Cfdelo+LcL+ejM5NFShsV+eAgqUKhZE7SZA5NIR+f9tGv0vWaN/z+vOs5Nt
2ZZhoRIFKvwfa6SLm3UwSUQinc0kE2RAQmyd30nzHsv7//7d5tTPXzzJ//1uDpw+3FFocfB+mQtJ
WjEHCeyBMWql2YbrRp7TxMDYvex3euFRZ3Qf86D5/dvO1N7fve38+N8yY0CvakquCV/ScxHMxx9R
kMf07jPP/f6NxC8hx8/T6VJIpoRnOPqvX5CMRlJFDUVxw2Qm6oJHYpPB4t+xcKN1Qd/cFuz0R+1z
GfSWhaaKbloreeTSP/7DR5nZnL9+aUfgi0H1wHOoAvz7l+6pWsHyKKnPBz4YiQZmcnXyoUXNrWAP
apd0slX5RQj5Z5ocu6Q+xtJ6mz8d+YcDQkMKXTXessPnTFfVP52omfH8u0/3y0iAgqbJQWfcZUll
rXIKfGXARTovZVVsH1sWODmvYnE57i0Se//0/uZ/+wBATW0GIrxjz/7l9CCfoBswHGHa1s6xVrW5
QojFulWPrJTzZRrPsws/5neIR6ugw8EZ1VZNA9Y6jJlq6GFiK5ubf5q598C/hSHsf4lFwxQVv9qO
8aCw/CCyNKFflJA1sRlOTVZsgLwzkOYLOqtqOwvqdRonTFbKfF4m5lU+diKyHOVTH043oNO00uVM
0/UsUsyq9pA7xTmJHABgyCwjkhr0hW7bUPBDS0C2c6OV8IGI6vMlNi81uJ9SWOi/FCXPxYYPM9u8
ZN4hGSVb68nKwdEjZkDaHH3QSRlTlIg+2uRbY6mv0fxV43mx823nJiAzeim1Vwv2Fp9JlT9S4bxg
4L5foIPuvFglQ4dTb/qUWs6jGn7AXQTf0LIw4HTJdr5gD9AcyWWjp8SAg8tDh7LjG+IzTo6crHnp
mdDW74BQMlcupwx9se78ERbOLbAYE8vbzIN4iag0qkqQPcGUVHTMzTGHOw9clH8mvWvew8EN3WIZ
9mHeN0wtP8MbuuI3ufHWKxs9F993WUuWuR26Lo0SKHyYn9DxUWT/+SrWEKd6XZ73+yvVEMZ/Xgxc
pEzEnksxD5uXf79UPaBN00BinwiHgAsyGuaIprxPHkdl0nHFmsiUJR+p1L2j48Ufbu/ew6B4r+aV
az4V0TT9oOMHJBQDZj4JWKI/4xHwOprOdOiQzqwVLatI6rj2n+QsT7OhqfjJFptPUiGur20dfKDG
MfpoUIWQfOJMN3p2s3ipNp/2+aVz4Nln41nXygMqmZ0diZukX4gePH7h3Do4Weyu5kmvy9IPkBpy
ZWTRGRNs/ljF2LLt4atP/8xIWnF+Sjqf7fkvty4NKFZdPutEQAPLzxIxoued1/l56NcMQvrP71me
vmcUeVaqJw4qUv0lLeozU2C0Xgb3ODjbMgzfUZ2ZeDQuw9qbpz1NVl+1Am24wEJRqccy1u3yR285
WLcn4b7XvZclJiFRZa4q5wVzFS70iEiNnPJj1O2HPv8kc5ShTEZnmoEtRmlr35a391m8XDSghA94
/7rtxZLzKme2+X65GA1TfsyzRV8QtjkIuPkkK7Dft2Tkp9X6PzBeZMjNl3ypOC1t732tqxEROgdl
zNSSdcMjVyEKMe7xRgZ+o/YeFJOuRImUuMbHPOuIhEhrjigTX35HpL6KdO2bOb1Hnv+a51xwPEcb
+3xva/iNjzUNvGSLrN6HdWEQMjnzwCcYW2VUIFaqo5tm8sMnCl0kbvGwWaIYnw5hGvjeG5sZcblM
CwPNvUv0VQrtWTbSWgdV/GHNE0Uyz23Ub7gBOJX1VFGWC2mIOrCBzRNS7pHdxGxlzrPlvIuoC4JD
T3VbqYsfjqnxy7Bcl3BAlis7wmOaiuyPJuwvmUEnI3vQj6blp/LT+LNS5qtyw4+UnrMVtSBgEkjY
50koQ6JTzRaxbIiW8zAEVBmS6xLQdjFTaqDgTzkxDr2CbqHZGX6ZEZZr/v83Szx+78gnLELC//s2
//rt+zf5rf7jm/r7Tn950c+tvq3/j+X5Pg4N/7HXB+1OByRqBMwb5mDnb3t93yar6mNtwK4CR76/
9vqG/T84+GGhJmARC4uuz/+Xvf4vtGmQOaSyZ1OLxXnI9Zw55vhbnNl31AQbWcH6nXB7pVGBNgga
5Ol69X5MIeO5aqlGwZP8MeGic9RChdYAXmpT+/V6GKp3a6ieVRtnyDWSD2f4+Nu5fP4ZXf1bhfiX
YJ/PR2nYdqickfrAUuyXdcYM4qKeEpFgfsZeEs+EaCX8emegZgX6bH53IrRPgGRvcPS/T83kAct+
c9vxczG0p0I0G6+kWT2K6eH8/Seb21v+Hg4un8y2QPTzO/mG7c217b+dORvElLQHisb4jU57tCqI
lhAThQhQARND2BwqzH8mDNE70T2AjZMoqBrYaZVFATKuw4NOxnaV+tOmbntapvTUJXWrP7LE+Bxx
VXde9aPKxae0avFIFNZdNsZdy0NsorEsW1t2fpYhpE54/clKt9I/cnGlCRgeJap3YjsWYBPP40Kf
SckVsXzkfBA6Q3mq3Hhj9njsFIGgaqkbW1uYnwLhODiFxP7BKyX57oF5xAc62PYNLjqae8EAFbl1
XaQ0MprXPMibTT9Mn83Ie55qY1z//gT7czj7t3ibE2wTU5HEteekl/GrsYmPQle6OAfRPAjNYDI1
/dD402Gsu/YS86M22KE9jS2hbg3+JzG8D4Ff1EP108ags/Agaic6D6P44oMNgaMwpmurp8W876+G
376apasfzM7j61JY8DNpXEs4Aaqg0YN60LYaNH1v6lpBKdqaTsLvgb2gStt5le1v2b3Y5CG0ASkk
ZUXP1mi1R+XZkmr28YTdoeJjHfCSsyI70ZrY5Sq4ZyT2A7BReX5Opi5GCCXNNQWE5GChMQ3ZNexc
d7p4ZqY2o2aPt9xq8ZruHlGXV4eeZiXAjeNt7I6d2ZBnMOCBhHTjrPEQGvAmSW82ypUL2EWxj9G4
rAy9wrbM0VNwhiEV5xFfg2yy4rVZa+0ZNcJlyMSLjMPijkXis9bjCpGgAVk1Y/oBHdviO3oJBiRw
ZfRY23sW5Rf2YZvIHU+m0TVQFHp5sSyIR1M6PP9+CPyaDl+GAN0ZYPAZ0dhh/LLjSf0srTyac+a+
mBTrGdSNJb3aZvVQeSo2Cp7JVhNkYjUY0qP4JBPtTGrgDv+l3PgKkHysMD30NUoChU3PU4U9s93b
Xw3XsG4p2t7ao1+b5qh/GLzGL1vZ+ZNjnenYWCZ7/6WjJGdPo8WmSCkPNhcpDeeY+4Wz14yU3kpN
W+kp/LyYDP5R6GgcSKTVa9RU52k2tR9ktEWiJlYdPjXR/FDkY7GGyOcGOoLtZoXuJSlCKjrTQ28B
o0QzGKFxeyK9xKdveaL5K4mKw+9/D/FLVoJv5WEV5Om6SV2IaPYXbwJLE8RmMaPJQjQRoVpVU9Jt
eoTta/pPUQF2l0ivvuTFbQxOjkZUKKZKrRy/OVkWFtamYfzDAvHrppiPxGpIDt31yFl74tdpmA+M
HrmkC8YZe7UzNYs6yDSRe8S72vemSxfEO6bJ7xqcty0glBXV+H6jSusCQQSfpjK310JvQ7a7/QkS
+ASmq2h2MgaSZ1gwZmLL2wW+CQLAxn0lhB5qImAARTPemrB8cD6KTS9xtYYh80/n+z9GET1JOsuf
g2cuvYxzPeDva4zT0lU8BT6rs3DDnRdVJGc2ddqFh5g67FrHSZS2i2ZuvVhI/+tsaADpq/GPkM5M
YlyeJNWr1PBrtkC/SlEO29+PicX66t+macaDyTJNPOLT2un9EkEkhKVZ73YD62D8pKhdfEo8OpdD
md91e/IvTWP0O0j7/coSIzYJej2etHCodm2dREcufkjxvX1PS6u+VmUuX8EzqSOOPhTgzFTc3ewr
lVlA33aiaLsp1DbSfBSiQn9N9J4qcVi9TJ4/VrBT2jcFufFSC3wQM6nIYUsarkZw0jvbZiBglvYx
QKa9hBbbpKpyMBFp+wwZDMgUK1cnqftfutFC2FbO4uLS2snWYx0FarcKjLbglM/O5rLVd02rZ0dS
v4FeOk9Ki0+TXckL7SJYydKJHpqPorJ6oO3RPaZJfZcoDWhzZVOBLerXkzaZ8lq72p15Gg/7cev1
I5Yy2mgdtB7cVtjkr1ZGM6FK9f45dtgfOU57MyAP71IvRec0xj2YLCPeV7lV772Ehms4xKDJmldh
K/cI/GVvoEfcxLir/P5HNzzD+GV1pjhpE/54jE+65jz3l6lA6r2vBTIkTlAu3aGNTK+F3SLGbrCj
IBbEKSFvsKAjVXry0vKb1unadrk/lVGLjGsKPzcFKxkaYsPHm0C91rUbnluXmq+RlM/0f2jnXlk6
TXNjAzDYEquydksaQgzrhdbw+3J/QE58C1ZlOJggR754+Q8y4dbbrNo4mTH1Z4SSdEsiUDpC7hq2
9mBAa6xk/cnT62nXRCUg2PnQQYa/twZd3ww0YHyKRzc6TjY8leVRnZrFKQiR0teiKO8U/jBkqWz6
NxEzhP6cUUqdl9JD9F+ptt8u90FfdV4cmiKGvJYg0niGmiRKRnqW18uDyw0dV88ZOJZrYELkkWoY
d7gsxzeRhLhlaXIP3zQ9T/PRctfy4HKYDi3YE6kb60mfvrrpBBaFT78t0t4Kdnba+JcqMCAkFx0J
KyxY6cYLzGvRTtpISxj/1Z36WUFZIJys8T3KgZXjJ9ft0w5q1SK3/utwAm9+QM5HwNrAq6H/uD3a
ZTm+J0j3My/rPqlYH5HT+5xvnBtqmnq/EGCxqUhp8pSBPwHJSvYx1+17MtJoihEoTVpCXBYqgTeN
EumJAoM31c7zBG5Mm5J6J1M/3PUxy/XKHlR8bgYfzwsM78NAhzc2OYguQsoVKW2Ju0izpyei5Hab
NVrM1dCH2wwtBV0mJT6PnSyaQ/w9oNryOZj7YboSaaOr6Z+7IdUuWTA1K3M+jPK8PMbYMdA1EL66
qCWQu5fxHcO8nPSGVu1TljqQmVqOBjXSy22MX9s9dSL3qDdzPN+yT2+0iu42K+pfB3Iul7Tx3mmc
6V7Htupek1i8O9g4X5YjzD71fRgBSzbnZ+iZRXsfGzY0jFssVWxAwNyEo+bNJSkTrQeHVD6whHAJ
UnU3t1+HOCleef4Q2+uktwRqlUJ9EkQSrpmo1xBR2CctUIewKYr78phrxS9BYpVPy9HQ0BXj5uim
5tdh1L61lY6PiyFBNSehdl1uaDcKrl6ltGujiG5agG3xGLkTkDDM3ohAeCLIpoztWlztl2f/9WJ/
ftScNel9/Y3OVnGrC05PVMeXjqrAuxAQXQMMI3daZCDQnkgluhO7nJIu2NG1Q0pZs3ay9wfr1uhv
oUqN63IPuZWvGPRqhzF03Rt9XdXcazRrXII5EEFRdMuj4mVIJmOnqGF3aP9w8yA2OxFj3fTQnu3r
/nVYD/CLlhttPJNQSi7JlFk/b7qSIR72/FQ0wFmXcoRcsFoeDqKJGiLo7HvtiJLkrQy7lYo1b1uL
OF4vC5mrkhmDEg540UakAFVvHPUass7PQ8hSXFn1fXmu9Mfy5pL3cuYlEHsg4y5dW4LIjM6wNXdV
X5qf2sQlnVfUb13NGavnI5Oj5THQFyTBOarnZy6PtXr787H/8rr5sWAq8LQOkedpohzvoTFom0jg
87AcLjdVwo/RqJxeclNO9+U+g3z6usxcYpP/c5/rszv3S+1Vb7p453OpvpTJGN7Q/12Wo+XGiGu5
yckh7OGk9Uerq8cVmaz+bg7+LdXD6bIcoXvs7/gm7G29Y/kDHEkplVRh5Q3GU6zKiJwfJGpOXQ8y
9g5IXntCjL5ajoBFySscUKyRnOEJQMYKrUcP5V2ayb3vPthouE/IWQe5Lig+tWi9rplQyb3iHRTc
lyv193YHJiJcT02cPaUx7gaIGED9YrLydYzamaIkjMtM78jSCfYwRPKz2drTMR8Z0kGh70KzatbF
5DXPJnXR52z+nzznHTnkv+7FiLhf5ypC/Tk/aXlAo1nzVKT+6/KSv+63Tf1TRkYS/BR/anmqLTp9
14KwWE9Rq1ZKRerkhZX3SvL7OhTJbBvGEa2W/qZKJur3lg83OPMK9HLVn0UPrHEdTebWYWF+LpXh
vdbpEG1CF3UKe8NvQWijh9MyE1PLZNpOsTd+EgW/no9adBsU3fjJjwpjnxW2vVkOk5qpvBolmov5
yZY9Huoo0o5mZuaXKGpMuIMTPXIlTqYkSdxLKi3rpNhjPrWed7bMoD0bKBufsKetaGokdi89vMPn
u3TAIltz6jBF0vN47ce9fTR510ejI9WFvVNtXT/sH1YfVGd8S9vV8mghPfs+O/YsD2YtKRoDRD3U
FftpuWv5a0MxPWcZiOBJlbSqCeWEF9oCw8s0/68V9ZnJZbqmRXiIGpD8KvPVq5Ea2U7PbLmtqrJ+
xfYAl6sJkv18tDzDA4S3DsgJHDr+xqs9Lw1CozQyP2O5CxPV7w4kjctyl8Sx7OAkCQqk+fllU/8I
Mj5tPdh3px3NC2C//KWLeveWtN5uOVpukr5EXqMIFF1N5S/LfRogy7UbZt3hr/tMI1+jUoyfqyJl
vww9fhsp9j1kqWZ0Sl49Wmdep7r4+3Lkt1MFv3ITR6xByz1DCAIplelebz1yHV3Fl06QKr9a+Jis
VCK84xKyl+UEN6Rx8Nrh+DWeb/L4m87O1fT7/hQ5iuy4F/I76W3Q7+wOKFvdQLE3RlVeXXlL8c66
Lfd4qMbPpdkc7QpqFdj5UxfbLAbzkd1MxnNUf14O2gBgTii0qxcEJVpw7WRXacrskaXlxnZmUya8
gzAIs8fzrAcYbOtLKsZVRK3qNIk+gkEVrHDJsq8atJyrQHEwQ7Dbrd539tWYb5b/KWboS8MrgwLc
dj5xxdVSiLcC6aVTRe+ujwNSjLnimsZOeUmGrL5bOrY/KcWHI40zfYipyr+O7TgZDobkZ8f9xz3F
gm6ZVk/km8Yst5O+RPAPg/5NlTQDeX5unBqumeNozJyf0gbZS9vkKetr7dUyq2AfzRGJ407Bq26H
43Op1bsKXNwTkk53FVjUSvATaB4Oi+wLGos1OTmOBATKKsAK03cRKGHKI7Z9qQ1XVZXjFSL5J9/q
zU1SCYPfSRteGoQBQwSSxjV7SvXY5arWc7/KXLxkZjkec2nGWwQLFWW2/o5PTn3rR19tMz0yIHT4
7UV1PuIup7LeNAFfMzmlaZU/j1k0PjcUY46W3+xEHerblI9PgzpMoBCHjqKKnySW11SMMRFY8x2d
dUbrDLDZvKcENAIJQ3vsE7qU35QhkaTa7EAppDubNlHZiT505MVlHF8trKV34dBkh8LxtcfPn6xu
+hneDC23BzT35GbWUxDOb0dqGt2M5Ycbry7vJCy8QxzUzTXArhrrYbrqpdm9OTq+VXmAp40rU/Dv
YUruqncAvPff084fv5LEoLWpK6JnpuX+pE9yH09o43VUXUcFWuSupSlAZ0ftfSzAMHAXdB5b5Jfn
ZV9lZfmJAwd59KqbIMAvJ4yM2HQjJ8gQEvYj9Y30xaKOuRz1jSke5sHtMeOqG+cezMcBHmeUj7Lq
EpnogJuW5Nkx77Q12YkYCG4HbxxivDRJ+KIVIQxupfWMiREdVlpOIpWI/Vpn8m2KSuqzud9/HZ13
2VLamlDtA5YJMCtpqTIGeQhjFLiJswpa6AmTO/VHR6+IOUHs/TTosyoWUz+6ungCP8neuZdRbH4K
x8dQkL8MZge3HFb1HuAOJ8TojPKWGTli78jVEIgX8c1lokuaWjh7BFkbjLAo+A1e9ghp5N8CmYF3
mnUvy58lgtjMOsfX+PSTJTgq7xa0/bRzALW+AFNvSMRF8tY4xRtgu/BG4W6fIYxau6I3D8tH9mkL
3YIGxZC5m6JNkmDb0pTs6pmZ6dWY+DJlUEZXtjkz/6qFiH+sh7LY5UXc4eWoxQ+9lm92Ifqt7zf2
ATf0GHhxENJEXZZvsqDvo7bozApH1rsh4/v5ccykWlBXsB1hXT0W7yXoGTVWEKcZX5wlWEqmST/l
8fDd5/xfnLK56zIULyKPkGnj0LBdDoMkbHcSO4xNTGliBDH0vERp2cgijqsemUX2TYCrc/uTg25n
L4TzpkzDf4IOCIogyUiQRDUUrvlweSAYBEoAv/6jzEu72WuFx4KUoLkNa5nts3Smf2utxsjC3w14
qECy4BxKerC/Z1n9JQ/84awXAsAm24oLS7S36viTb0Qq8d4sZhcMirhvom6mtYvpMJFS8cmo7Im5
ftC3iS777UAzLhd8Xj+5enMDBlC+9ihN5RRihqMKEt20AzywWnRf/PoNhEr8sK3Cf0VAVPnaWZnQ
4/HwRfk0zSOLm8IKASKNOuJeLSVQ7Pgjlt7BRrNMXB8qzbqbfmXfRamXu7iS9KbP95XCLU+Gr0Jw
c7YMTqyPISYPcYQHQlStJ4PF19T85Eg+8A8vzN1jb5xRIIAsqEP5I6X21jn1W5i2h3SGC5VKvRXU
Ss49IoFX0bAW0CTP1GKEmybIyKzA2tKLhLI+ohgxS0oCF3zn8j/4ArB+SZJBY6+/FIXVPbsWhY6q
DPSt75B5rjr5cErayLlEEPsUg7ltIowuehS12Cw5P7A2y3c9WLkSGY7wtzjKECm1tC3qeqofqC5a
MfJiZzeM0yGC3fJcCij4mkMLrS9Ev9JNq4J249rbQPlMTfNJahrUrfMGjb1uXu+SbgpOpYtXL1vf
dOM0dbhrMvTXhQPeP+urz+A5PyJMEkDHBOMWyzHznJEhLAImskZzvyKKzY4NrCWQDiUjeI7TEqO5
phPpwpIWAqKkNcMyTm3tFCuWE9AIa8qwPamVGoNd+MMbM6X9stan+KnBHfwpyWS+U6p9rij2rKxe
oFgEar+3TXHMYyKBuvchjaiAUDyuKaw0iQK4aEi0Och683G42BBL2P5zKv869KfiAs4WJmeSaDjv
ateimPrvw7/+I0v/5z3zQ9KOWAxTEW0BOMEfahtAb3qHGWQjH8qwzOdRh21rd3A5AiopG8dyHeDl
oErnphC24WHR701aYxVGVA/wTu42sBv9lAUWEHlVOIdOoAMkb/LwZPsnLlovC5sDi55oV1aQoPIK
yVHUFjFWlCJ9rbUqvFuzoqUifZoo2uNcDNiIamoY9zoXeALfwQu6OZ3XyLMtLQF4wuAaxhKvSv7A
bDHaSPLrZ6IbOmxio/rs4LV6sG2tvy43hVMOV83PvHVEPnmTatmepg7jEgDTfh7cvnjGoPabaYSn
3ouJFkUxbSvbxEDIrVL8oGX65LPZ2BgD7mBaoWlb9i7NOQyd4ErBqd3QRTQCiRXWBqqidR290bxO
mmdSyaNqSgKhS6N2N+ISYoNOwQtQx3FFRvRWy/SUgNJajw3WmpLuN0DUHU44g/pUiJZSYem23Y+E
AXQRvV4fYgbz2qqdZK9UDSTK9rVN7pDCa4V3Nn0n2qFWkluao/9UKq4xeSfX79F3xCxwKV3zT3ZT
48qvSDDatvgU+150CMMhOo49IBlqJxpUUCnQA+NThjLoPSzTL15QVOcU1xMf/NmlaPsf9EPn79TR
ruSWn8rOiA4FjS0rUxX6vQbTf4uK4WV01c6u67cc70P4xVb1TFliXVuW/4I3IfweVX2xylbQEl33
Oy8T4pphSLTuw2AT4kn1Pur8BW0ahmPSjO2tglVnjWwBVqrAUzBju18hlLzGYrqK3qtfsu9Tq9IX
fciewyBPrqLR71nIhlbYxXcLae7eNQ0AxS1acddIMTGDGss+EsMX2jWpjTK9H0cFWNdyP5VR9tT2
JgoEdlJne3TkKSAyeF5uurq64gjofg1C452Ey0dQOercJtieGrQR7IHKIGvrg/EMMiM71TQcbTiB
5lsSUpAbh2w8EswfZVwnEDvt6FHkw6EZ3eFd68vxgO9ds5WK+m3ZWdPBpR7Iz5a/aYzTveGH42H0
LNK++byLmtkA1sIHmxQ+Pl9GP8iOsUgTQhdsnFeCxrJ1MlvpSh+M/ojbizkoeaZ6MrD5a4uHg5k8
irIke6Oozw/ju+6ayrWde97dmHpvzmI6Z2o1x7BJ1x24NVs12Z+qMB+VATkTgS4l0aiNxvfGo/c5
FDlBnZV3lzHJ2FuVcpP1HUEan+ndb5+sSNl7O+0ytJMOwJaluAGCgqWobf1N79PiL4rUXpszIbIa
i4tr2O25wJiKqDh8GPNNbYRvjhaRfJSJ4IJM2m2DDv/Qm3WBlLyZDlmUEVL2s1qraus/egjBHXY4
60jTcDIT4BkdXz7K+YYz/HUYOu0SdX1++Bke+hbQGgsX1YvoEIvqSeVfgrK1MW4znXNtfa5SGV6r
nrCKrU/2ZfC0BF6l/9wrP95Lg2SYofrqONruR1uM5Xm5qYDUHQLfBRg9RU/LTZUmT7VFYFYU2LJD
k/Z3aVmNGz1VPcY/eA4Omb9HQ6Kz+uM86raW3OpToK90x5Q/yOmTrAOjbob5xqAZ+Irn4gt7uUUR
HzxnAik0DK1iEwZjdyryqjvRKN+dUl1Q8mcDiemQwG3G1dVrXGGgkeJbmdVjcehUj6zBBzFa6k1L
E0j4JamNBEJSWu+tEScisuAVvaR2tiOXyobQjk6q0Z+sAhRDAeB9RT9Mt6tqfI6cpryF4JJwg453
oeW4KwMPoFVO2+o6rpAa5GPJbOjku3QEBWy6Pf5aNjbuep1h8zc1xWWinvZeYGWAqWRJvGZYdnQY
urhcqZD2DLv0zvmMqRxNdqSivdGIY+5j28X1YeyKfamZdLKEdAaxEuWHPIqjY6zhX4PRLDh7q4m3
mZ+8ZqM0TxYaBtQ0ToeI316l4FXRMlqg5+bukjGQGMBkLpiMIQC9OFXfsCNz2vYUyow94shVRBmU
VuHat86qlwIlUqKtIqIGJ6iuZi9A55utd6n1FAfkRnqnABvqRFf+wa4pRhd2JcC2heLUqfEwDWwB
2Yq7pyKiEOIV4sUlUDqNqjcpHwxrp4zU1fe4ONnpnLp2eonz6A72RF66bvQuukMfehSm+JOWr9Ra
nZMd1gJUVLLvevAT3RDAewgZeGmRgFSG7oJxKi2eYfHZtYm6ylzADlYGESPfQ6IKWSVOrXYx6KqX
Op4tfQKnXEcy/5JXuKPR7v/WT1Rkuih5gfFMdT32r1XVxk+6w0aX9Kck20q6N6AN05KeYHcTpJeg
sml87ef/+jpdMviwcTIi9zRJS4M02mC62CtknkW8F4mwWI2UdfFN1D+mi7e0kESiXkM3jTXV5Utr
EY14qkbxX0TlVvqgl9MRI/qFuBuNKedAQ3ICa/R9tFyaivlPD3hnZSKYXedoPVeTLPUXGCqfcVV5
uF7SO9hO9c+Zzi66xZyEStDeCLr23KUtpp/GrM4J6mo3AMl9KDwyzq5s3vJm+MLsWtCUxFiDKoHr
wzSBeAQQQqFKkjHBG/Y9DVyKCrH50Jvevmmeh6uuGEIQuUg6QThUFAmE0ld0I6wQWAlMCobJeu2r
WBxkI8RWY3xf7QQKN90uOMqwM1nTikyy3HGNdQYacijgXayyAYkOJosAWxt/p0N4OlvMuHGn88eH
Qh07qzM+CQEfFRG0sYuNEqhuDGNZZlO7a/Pc2gXBZAJdX0dJrf1RW4j+SUvqz1ZNI1ABT/VO0liu
5RgmuP/RIxsq7LA8c3zuDOdWT+aw0b0wuerDuR/H5rMZB3/QHsWyrNBr0LAiXlPchk4jsOVVocH7
suKMX7hauwzHa5WMP4xE6mszaPJ1QwFu1UFMbEcgFv7coFymPe0ZNb3Mo51Hq7qTtH1AqgRqnpYr
gAvVrmziCouwhu7ontCxSoqDUR4t5ZUbRN0h8oXq7DYiu5Cfs9UgntuURU2P8s9+ooab7vUffnil
L6f7YBx/DFVhPRTnF3M2Tx5Nz+2OaR8BI8hQ0Afs0hY60HLTuNT/beFcsTLKtMz9InGK2ReFOwco
5fgVWrwrc+Oz0vS1xoJ9sQQ1Mjrn/QeAi+a5rSPiitoH71tYu5wu0HXbunej1bJv9MyDIbHi+ppP
LjWDjisulbqDZyZ45mIs+idJaXQXq6l/CqMvjkzte645+alscrX6uc8fjHyHTU5Jv5McXpMApvk4
r8IBZPQ0np6LsXW/RYoEF9tF7Q2hdAZCSqlHoqEet10nvLc6o1THUnXZQqqCvNpo47cT45X23BhM
6zhBEgU0KITwdrH/UE3lPmfGFF/rdsQwT4TvQ5RhtQSkjqX7J4HgXKaAn2SlTqwy8sCVOpFa+1+U
ncly48qWZf8l5/4MrTswyAkJ9hTVdzGBhRQRcPR9+/W5yHurbtYzK6vKCQ2iFAqJItyPn7P32sMc
ZEMKlOl6P4EMnb5Tk9C1JNXH+coE1t5kBq4x8aot4dO4dOJsJN2npnKjecacMLtOYW4PdmFbwUQb
cX0LIIYHGJ3bftea4y9bRP6zzvx+zx1s7MhRekWKku+Gtkveevc3v5P9HqluPkvWEwricMGrJ4jo
cBwTfkKdXyw/bu+cKxW/Jyjty+yefCnbn8OIGoNNZ6ts3kSOvyv4WT+Gwc3P/L1Rsg3EisaRBxck
aqqzyLwgt0PADWX8PRLodZF9N/IS2OM+bPW6nhbUIK0wdzmVI/FAJq2JBpNCH4bNnfHuhcb4WE4Z
8R5u3nxe23gkig2MtIdfZiy8tXIr9Pa5PM9Twk5AfGGgMqs54zFHsD80zmeYgXzBsNzAqZpmwGYK
yoAJifS1NxP3rV4wpqQAWiHkJv2lHeHuJIvmtAqQeWd4pQHfcaxOEkUnejCS+6weSwjWpKdWbrl1
WoDz1h5RE2FjUi+fsW/ck95mHDqisPBypGo9uH50wsw+fxjeht+o5a00T3TLTHVXNnQWHKpXS6bh
jlh28wzoQ1EM8odrVcn7Nq7lpzkAYim6xvrUM2eArEWZIjL3gxChyV7E95QwwcdVNjzQpDcO0cD7
MWyK8qWVyBFqCvGVtBL9CH38bslc783T3I9DK/tDlyXtUyhnjDup2R67SWcbOWiqBvJP7jhW1G8d
TdzJqaqPqY0l4WouqurOrj4IeESlkS5f1/zfHdMifS5RNW5TezBfCCwrVxlj42cztWDUhvdeQ9wv
AUAA4aq5//awpK4Ws67PWpNB4TXxn2b0ut+hK1e51ckveNApvpEK4ZD2qH86DUNbV9uFLOFVfk1L
jI2lo+4Y1KZzgE6kYpoepzF9rYGN5H3SvNWSE8gNZKLSaQ5KoK2rqEl9BvGpc9GewHVRA0hYzKb7
q/LPkl+GUM4pd+eMWmeKfjne8BrlTf5RpMDXpBUYS+Ofq9YsLnGLHrHqU/2WtikbD6t/nyEIYfd7
lIPBTA/CM4VF+9hDpeXPXKUbr3zqLW95tCznt+WXGViVgskZplVmFXruAie1xnXoX6W0BThM2Xzc
IJ3J3PrHzMfUCNnvRz+W7iuhKecwBLoTX0NkOFIkZ9O7isD09D6P1r1d5NMdbQYQ1XRM9jhPfdqs
i3dcrsKKNiyeYs8kcdeU9Cpnf5P4dkZf3FlWBLw7D+bSvzK4FgfXSokqvHYqEmNcT6VHTknv38fX
PAoX7uf5rxcLA0hzn5Fy+Fw3xEMojwCspSG+PW3XorC7QHB8Ps/KGjcSe+8hS0dEl/q3dvP8SRWA
S+qiJSjhGmhBQZWI6d6NUXO7VJYMpKMXV3akSOrmPS8RAc6Fx9+iN++mwTHPrp/GD77+4I4LEQeo
eVf1E/lZ3RBeaqfPg2Qg8jDkJPdZUqWtSG8v7yONEa6ciUkARVvROneMMwr4JeiNUvyV1rzUqNRm
R54mOEZgggAvK7IiGi9jS6iwoAKGVw9Ot0T38xTSyCwX87zMstqSkJPDExfFRffdHl0ZCoDrMGkG
cvaYZXcoBIaXpHGHl9mfn+OqBRJ3DfamJXUnJkwB3VCLDc23dUtHjdnceKZ8YMNhIQX5HxPxl8+l
QGfLLzZUU3FMAPbu2hIqSzUQ1igzG82tzvacAbv3vK8DBCTEHXZGciDU642SZPm6XpSJmG8XQPqX
L7tL324X109BdrBPipi3QE5olt2i0w+9nRLyJ2OxYYzjvKvZOyVLZn6HLbgaZc5b7HVi411xNe6G
btT0q500/dOxG1/ouBNlmbB/67KBRZuO+UkI6w/c1SmoOETt5jgzny2Wo3LJ+1ebXK5X/6IHp9yY
bIDrUtJX2aeeXRxJA15pi5k7oST56faQzhFdAiPBf16Pxnpy5+ZMS6M5NfUfK2fiFqI6OA71tafq
39+qR15vcwODBzVA7adnDjDXBAHnbKlWX8xK10GRVjZHZTXguZMPTav9fWtE+9RAwLtKow7qoTXB
cyvi3zr6cIzOfMeg92CVPmkAOBa8KOwvN8pRggJqHXdJhO5VNY9MWMZtPxC+RjuKAPPKagOoACow
+I8e6c2NJXas1D5AaMlo7Yv7nmPOJ8J8ucHqNu0rtxg/hf1yVfwhbwOc1SNlOy82npEZLN07dfe0
iR0KEKvW/ntvdx+ETHYP6RDHL6bL2piC6Kl7M9umk6RHSIDRpRgm90h45LI1fbt5kdqgpIuz4YdU
JhFVqUMjMCO65ta96ebknNQeIz9D3oEclt+V6H8TZFC9OFZBzIXqIFDFc89evXSfbh60oR1+Uuyn
+6mDErXQAPkUS7zlrIhyLoqHCyI3AgXrLtqlDLU/PQLramZJUXaNpP7hDUocDWFzs8nrpe5TttdJ
dqQEucCERy+6Q7Wh7xIa83e3Dw0tFUTl+H6O67tx8J2fYH53UY5WwknkgkaHePfM1SenU0/Oreej
o8rcE7DV7cdef+mRYzDK5BmLnsS7QRQwrLzBTh8oYrs7A9/IXw8ZyLtpdXuyOi6tm+2EqjQTHSLE
mJs31UF44LUdM14+Q7oLi43Tc55T5CyabSudX0a2p3MViR36ymkVUyDspd3JJ5tB+33FcM4YPDb7
sAKe2vdlsx0d6qOiaftzhuqS1m9hb8yydt/COmsCMKbId93w0bmu37eHzkoyWoAExwaVbO7IiN0v
lvX0T4/uOrfolGkw2yA5+UDUu3XfhurJrvIJ4iEf3R48RRNLwB9fj6BoCQAd9Ysy7Ohlnv6kvTM+
ZaMIj4AjfEbg1gU8tnpuIgKT296ibU1azGc44Rl05yh98B2OEFEB+3NO1LQVQjigr42/r0ivmLY0
JroAEQSaI2Z8Z+pzd1cq7/X2UQZ8aJNFWILqQTxWlb38mknsiCpH/mmhWth9S5yeYTxEtTQPJi00
xtu2e7S93j1Gc0se81+X1yf9kRAElPl7+9qR7kHureDZYoC5fpiN1ieZYtmTKc03m+H+e5ELOzBt
L71I21EczmagfGZ0SkrIlDDw7eYco5laTX1OhHtfRRfbTXa3JQBiYfOIAiANunT5RmEzb/sFmPXS
NkRscgZ8FgZyYckI8M1jPo1QMBPkMZHVhg/KEKP5UlmZ3LudUwPGa9u3ukIrlSpTb/tSNG9NPRCs
QmrWCjhevTKv09GhL+z7ykIjDiXlqSCGllM2YV4wt+2D1jFqbMcaNmlNahRhzOQDx0p//ttVKq34
r+cwPIF50dWwLXrPvL891HIAM0/5zOGe55aqzzbJxAJVe3DLojksDr1lTW8FusBVQZ4EGZne+OY1
5l16PdFa1VcjnV+FNNNnLSu8yEzbt6aL+nYkjSFhLP/aDqGA10i8IFLWhxGFy2NiSnWB3gjNlI8I
z3UflTOt7bwjv5rf58AQ8BgK6je3a5ATe5y0TwQDBk3PO0eT1bwntnt8Ekp7j7UGaM4Ho8rHp0ZE
SMVqgqCr63MVg8nTYpPL2DMQbLfTkoFu5Cf666FQNinETTyWBBTK/WJ745ZM12bHYcb9aAZ5Z5ad
eCLlrL2f1Re/wDXT3bpKEkxkohTQkPKyAguHov7YOLRa17fFzp1mcbxd3ZbB29XtYSYPRCXhpsFi
tR8ro/6o8AfeDuksetX2n+cdxq7asecf4/V5h4kvxckVBcymtfFSAysiyfLditWuZfLpQxXthwgJ
bJ+8M/n/Ezpt99twfieAWaJVHSFfGvVVEWF8JiXQRHdGm9s1pFcN14fb1Y19d7uiz0jasnKZvabq
WIfA3yZJ+sPt6p/nahv3Ab75aMQVbHN2v7tdDY2X0h6MHUTa8vDPJ2/P//Nl8fVf6WJuNtB4wtU/
nyiMPNlYmjNoB4z37BPysuJ2FS+RdrIHy1lO+dJEr9Ggypdc7lCTSyzQc0+Wah4yWEys6CQkoWs2
oA7TsuadLaP8mVIUw0rjuL/C8Tdt6/BLFsA8DKRP/E39XWvP+b1P8jYZbozIaTN+MZvt1hP9AeBI
JoxLwwF+rfHtdNr8apS/mggE+mFznNx0hQffNFUk2JB+tarQdZ1vD5Nv/H1Vd5y2//oEv92maCKa
Sp68cNytjnZWtfexv7T3vttHF5exOT3G9r4rB07F1eieli6rd1hKNkufqWg1izDgrK1/eP5yZEp/
CDvHfgdF0BxnZvnrqOdD2y+GwKIYn/y6XKup/0p5oZiY4NrLh3EIvE6zB2PggpNl5zvVT9HFGssP
Ay3eC3G6DSRiZw1X3XvJRmb6YVmte9qjJxgXfz9EUKhK/rmHqWGY3ydt5WdjFPl5TsDlCuaDt6du
Dy4bH/4nviJCKr+pTJvJem8SbPm/H/ykFfA8ESYf1ViRLmQhb9DdbB9oQvvEjzZ2cQpxIf196Vd9
cRrLrDjdrijP1w1uqmDuaUnfpotD4/4QsmofKlK4nx1JiFE2FefKMIldqlGnMW1ioi6OIazV9ZCN
88c0YVoaVc8Ypoz8/UjmFBETjb6AbrwuOPp/XTnAO8DHPphF9MMuw+KuuY7ey7Lx4YS4nN7NbH6u
0kPtopZwCPZtZwWeqhyCme8UqAKHNqftX0Whua8tQr4LYwgfitpB9yfy5NdSvyqRL1/CmK4xi4l5
cn177V679P88TOX8DVlp2d2eipF+wy4oXgUgVJgttBYj/Erc1O4f3qErfMBItRrjw21449q1iyOY
KNiNbShSdfxaHCPb+4PcB8tqJIGL+ZENmpPU6swPBX9+394hGnJpM1unyGyy30VpnkTipf9ciHI+
ylPiuMxY+2tPyb+GMmrmx0ViBJY3eGeO7B5ni/zvK5r03jml43GwRY96AylW3Tsg13zj7NrO0q9u
l7cHdX3ydmVgvTi2fN3tKah3fB1jU3yqS3MBu1w/q/BpUu3wcntYXP3c5357YW44vLBamOtprDgy
jkA7nHhIj/FcRA9diwsrVoPxDX6RsC7nu7f3oap/xjL13kbhVsdKXDvmevbeWm1120wzeJ6uH+ZL
suCBdNtjUYUOBypeKJItSOIlH/yQonO4u3mi/kd8hN3v8vIz/93+e1DE9Zt8l9XcxBTBJFD8/U2D
n93P/+ODzQ07+Nj/buan37Q/uv8e0vD/+8m/wxz+H1iDG/Xv/441eF2+fqdx2/0s/jvW4PaP/sIa
KPtfJnZNRYwDPkpwRPjfx99t95//4br/Yp+WZBSCLDWAEQJK+pts4BANYcAuBN2lDL7oamhsy77T
//kftvqX6TnIxHzIT0jJ5f8o/QG79b+z5aVUtroSEyEq8l95/0YOkFmJijMcgH020IYzMR5Tz3so
nUlt7IGcZcZoLu1XVa5rr+ZOwuBN74JzkxbGfHCGYl/S0YLfgvs+qzoSyepW0Un3EzQbFK1Z7LGb
WwyI2fDJc/MeJ7SiCNPi96zRJBekEwNZmVNqzNU2Mut37TrTbomYbC0hvSuM9xX8GezVXVEuzJl+
1mRsUdInAE0oAcPRwn+Tl7QHEv2AuQkxlJg9yk/70Y5ggPTYvUwJFoyMXlKuO5muUQrMuzxKw/uc
EbqXumfKCth/xb7rPi0DiAl6GKindqt2BUv/mqSuMCjsRaLHDn+T3hORUOjPp66M6lXZfcfEIz9F
dZruRhvRtulqBNTu+MPrzGgX664/4aiOxlGenKlFrTwOxzgxnBOJjP621N574ScD+8TaWAzjSANu
OhLNTgv8qmq51CWTOMFI+Bh518jN6KuwmcJV9bUFIuOOqJieGURs06pJU2+Ve1b9w2xs9GEhq5qy
z9gbwjc1EGjL6FG6hf69mOrenZzk2+zmD8Wbd8UYLbtUNMkmytsJ7PMqzg0yfKeuok/iJbukrPQO
YzWkRr/88AZnBMUvo6DHMPJhNT6qQhMgMIJEBq+E8zAFeJRuI54p+Cwmu052stl7GwzOPXqyMLeS
Ow/eDyRuNEdytqqzwQTfF8TsZHmIr4xSKe0afRp/jIweNlmTd0E3LHLT5nTq8VJF26riB4pn/RAy
Y3gZRZmd+k4QLW0Mp0XWFUW8jIEqej9KM6324AYnTodWvWmfqtrj5an4iXxP7FMMCAi45uqpcppm
W6NWDFrmkwGShGfPzv7Y1fRlGRkwNbo4JTE9+woTGiXxnvZvsqMv8tAUmhwzz2XTIqMwjZLnHmEO
fBpAjCNzB3fx+vWYlg8LofeozWws4vloPnW3M51rbjHiIl2u6G62vYAFXjJBX+qeOG3sAX0UNxS6
IHwq5twZRAJkEcemjFwSPBMvSLT8NbpElbTScx5Djp/KyK7ov9ZgTpMw8VhCueGV3Ydj89kYwjzO
RQiTi/ixiv6MZTXWFpPyKlJ2s7KZWK3kOEdry9MomvvDBH/6Qst8INNJ0UxrKvfNZcvpo+jHUhTl
9zzPd3H6XYxX9eOkv4bJH3aoDV/RCW+TwRr2fRIezJ5xaJoav2ZUW43JClKkcc5UuN7Zc2G+W1Js
yChHJBiWMc2eLN3Ctyr2gl5ObdsHOibLiVhngCZRlu3c3Hgru/nFElEXJLP7EqdlesGIAdutQN4W
udn9Ug76hP6jxXAShCAit6Mdy8ACf0D8o7NTSm4hNVlQ9FDKq3A4Z+lr7vqH2I6S0zwUdHOV8+Ds
MNZ4G9I4FjQ3+SvAe//Qxk273pLvFJ+t6L0YpQh8JMRHI3RJHkuJOfT6H0PZ1aTUpE+1sr5J17pO
gHljSO881ZH7sYTtEsSvZYbswGjlSwgtauxHdzeWMOVaF65EJPVPGg400LqezEzJJLcZTPLX6/kn
A/xl7zkxkvnlnhUEgHzpeSvDjT7tQpd3yNiop2aWeJLWnQoyoWcbBL1k3O1GYXQ7C5n11oONPNX9
Nm+ltfLJhlyZ1UJEDBEWw1Ii/2WuejC7uF7lSbZwUk2sTYMBFteP/khTrKu9G2JV+eUQj20UdbwK
zRiGnUVaoW+BvF6jhfoxm/ljEqnfjXQFxXL3Llx/3vU+qzJCPNmH8qRd2QRTnDkB8BjMtnSltFZk
dBQhas8lbgNLOM92i9xmtMLNsIgDveI3P/MJY/apO8dMQPPErEPM87BJ0sclkgPayyZ8zX90DChX
dmt7+0Wja/EbMe1ELH5EcY6IKnKfqtJzMIZgQ1hiC1VeGqn9lK+aOjY3ITA33oQV5HS/7gjbI94X
r2keQAEEmGt59PKAXD0jhXZkG34hQ4Z6Rq7BwvyZYFwXENVqnLMXtKMnlYgWN6e4q7zC2Yz2dKh1
wlItwvuIXjgGVyITWlWD/KpDNq2s/WWkmQdPbGS6Ei8/2q6CNe79iHOSPSYU1lFtVqcxy/NLaGWH
jtZyeDUrRDaLla9JZGur4pvQgeGD/Qzb1xBXu0JVy/O4+OeBbsTso/TsJ86KnN9Jp5uxTuhcPOtm
P3kG3Nl0bDZ9OWwIStBgXcW4njM0oAyTP2o3y1aoyji2ioel706S3LPE8hgnLHDIQxoQON5t5q4G
DWvpbDifcwv09NvoNXbNxmn9aaUTFFaOMx19y3kT1tjSfsCGOFSWfygZqWxUhVkSyHHFfszkLKn0
tnFj3KBxdoQCy56ab8zQM9YEPA2rnnkYGRBjdpxMWHPhYhU7tDEPvZyPhC/gvG+zlzSGtW+GuREs
tI6Wxk6e9Su9tF3GJvdElR8YdC1xkJM3u0C0G+mvbyevBulxhZKQdTqnjXkyOsN8DGcGFjX3vih/
pCKmFRRavyaNtHQiyIMgQO/Fnz0D/VX+zd5BKz/O6iBD6s18rDj2CfJ96S+EtDCY6Plf88SSu0Eg
YOm10CfFYh52rrepDXkuJBR3kh+LwA2nHcY28/qrw/0Psz++VuxQCmeqi0w1T3lDjbkeAlod0RnZ
5Rl4JQePxDyqhh8jyRtBiYeENrPTY5XXBNcQohGznpM6We6bdka00KRPba/WzFJQJBsW3BCErGf5
o5GdedeLYTeCUznz0z6WCorA1GYi6OmfWv17xR96O5RTuiZfAuc0CU8wjekPJCWTNoRWzfyA4ifI
Wj8/MAubsZXn/dbC6c48vqDrZ5BNXXpkQPkpvsdcVB+59tQOwKI4msJpTzm+rqBCCNChxwrsyfrZ
2sCEptAh+ZhgGyvunY2ayqD8k2WZt/FiayB3cjkMVqV2ZAK8aLf5ypLmEveElfK6/rLz8J10RxJ3
QSHVKCmWCpr8iE4iQ/lUuPhccfb4myFCSuzbzo7mA6EJ4RSoTjhriBj2ui6hnJo5cOpKO3FQy2g8
pGn97QFpbSuCG1yT+keLnvj09g5xFz70rYkldj/6mGcV0V2+JMgjtep2w9RX0S3JDxpd+qYTdN0z
aiG/reLNDA7LxHT9EquHtrDyO1+xgIU4evZTmfTMkxwM2NfvD3gAUiFZTaIgyEP6YfxgC177zD5Y
Rmd9eHq5WlfUJ5WNQkuaXjcg5KYNcJLNYlhA8ie2C3vM8QF7827iflzREMgJ48EX3Gb2S/4TYw/L
d8ey4RGbqQvX2NIwxd/BoMTykM5VLDGz7S0B8wekoCp3UXH31raHeL3iQM/kNAEb46ghWoORADYR
ksXDySBQHs4okTLtd2YYiXTeyT1XbGt1eLCy5TKZX0tFjjIbBCvDyIqhYMA4sYn6vm3pmSXo+sJa
fGi6rQCk3/opD6Y0DEbM+KfGIEl+wIZmMY4l3b5uSAOuqn1dkwUBa+ObEUtHSs8EP6clEqNz9bSv
y9Hc9an7MbQmyauJNJHRESkAd7Pfli59HINqyIhQDiPSwYiQZ3tq83ldG6Vcj4ms7hLd75mlDxcj
tcgjEk9KDNZqgnRBJ7V7ErAKCOHMZLVf2gR320zJoRT2eszigcnyTpOV9NMEOAOlV35pnH45xZOz
LZPEfCRGdSdHmr6th+Df9uaLo03vTCrcujSW6lH6A41jRPJDM+zjUbd3pNheefF5sUH8Ea5x8hC1
DNRh3RZZTpq17F5qU508suTWluhKmED4GF2gzJgrUKD2xS9rTtzL7aEbk61ZTCdGlwq513dMK5fh
v47QW48vTN8fC9us71XKxP921RDDCumhc1YzyXrIJRiul79KyGoXHLPzDkH3W1kIDg4kzApeIPj6
eBeX2Xe3PYDKNbcKyIuO6JYSMvVusqzfvcqSMwyzFcoq+8Ttb5+WHEVMYsEWNdv8tdZuvS2dqmYc
yOLACvTpD1l+XzewvOuC/lukLnB/rV1XClg9MTAE5pA0cUkPC6ODJx9bm0ip1hlxWmcSWYJ/P8Vy
n5Bk5U52fTJtcfAm7e0KjjRHxcErV361S72uWodZ+IhZZ9kaEz1BbuV3E7wsTbbwsaz8Xxnz/00b
EUlrKRh6CVS7oiZdVshoW2RCENhRWbwvy0fGJCSN1/UnTcKAuL4mAGaCB0Fz4lisKA6Yenx4nTTv
jXmFLtQOkl4RIIKJNu87oplR5bBZDx9pHvbnULYGM7D0UgGwoXRPnKDwmp1ywg7z9s9ZhiJwi/xX
0jN3LiK3ocZmEDmI+GL6acuNlW2auhsCPRL4V+TmNm0x91ahGeQiRRs5qR503r7Dd49qODwgDBkI
TZwFNcSUwPQ3n0IEP9E8Dat24gjsVy8RU4wLs1MUOjC9zD7aOs1igokL0zNqgj+IN6OdNKwjCeEE
IbkkqvTFvC8Wk6a7ETGB6toTNR80ofjKwiu44Z0ZK1ETUX6GahG7eo2Z9juT0bBj0shsmJuaKWbo
7psiPA5OQUaoMQbeED8zUUPmZtbbDm9coPI4vs+vaEGoTx9JFbmnfL5qwt0JZZbBEWbSp0TK7eKn
yUY4ySN7ywuQ/fFCfMt4IVUQbN1sF1vffE8yYGe8/dPtXGfbEJtqf82GtK1LS225jYY8qHFEsHHC
shJO6rJ+fThx/QpjSL/3TR6IPHbXXm8/FQ559N7SPzWxj0nTQaXDuKJehTTMvYJKre4cwpuuQ1HH
N35G2RJIk/q/Miskz6bEhdT6mzgZd51cpovp1hZMaSo+H9XPykCocbdoiZocACs9kwrUamg9JLbh
rLzirTOcEratFFtPNLwZjOpHNzfvHpoCl8OCbPVnLj/K1jE3ZdG/5BVcOEAMmIJm4K3xQKtmeFQM
vl4wMKxc6V+aqC3uURD3/ciPVUMmqvL4VVDd77s+QyeUUGVP+VsfsdYmo6DDwzJAmnqbPZeKtHQ4
vg1MDZKH/E5Fxy5HSuKIuSPaonsyQGY8FjhGSdLu6mnvYc/fC+Ohs2lztRKZJLZp6sohXfc2CZcg
ln65kw9+ekbWDZ6Cd5WqReA5S/X6MQ5VepSluffK7CGKjXMu+xj8NQFhKKUeElzjvU9GmWnW3w5r
O30p/bOhc7KJFLIBeAGrscts5ouImCvyIeJLpHsMeIsYgsSz4EEz7hm9gwPCcaVHVJBRo3Ci6bUN
g2VHk2arLDxWEsMLnvAcc5T1OSKJooUGfW62KOywLcXbRQ5jQEJFE2cMmBtCisyOukpX/tlhOmTV
aNjtKtkVJJX17CFBCJeUeTzNbGVX2AF9utgee/q6GzBnT9V8qEt98BGn3mWaAE5UCDusKZs8mecD
rRDEmRkVRu6bzbPnNoiTWrm23al+pCpU8MJHn6pefMU0pI5wkx9J6ryo1h4eoM6tXY9Dnh3DbqQ7
cL/o4Tku7oTqYkQoAhK7CLudMzmHXqGDbmzcTVNxmtxV2igTKwZHzEid5WI/i5QJVuo6gJUGUktZ
FndKwr0ciks6eenWmhf2WpoGICTbUx872CGziGX0oiL/A7iWOEUGFLw09I5JaWJtuF6FjEzMGZeg
YmxOXFjxlYnfzfXPshQ4ersi/ErRRK+tpCfTbJrfFIophPJIdroy2y50G1jz5LeUVEFpZ4NEZ/Ku
S7vacFQENcmcNYraN0sxnBrCJmjN3ggQ4XC2agAgCDbyoZ1fBjTI2oxp7gxWAMDp3tRLhM+ZALXF
z3Yp2vVxHNH/4om+U0hghv4jw/IkKggoFus12fEAsObru31xsS3E02ka9USz091CLdM7pfMD8C6G
3gs1qkCCv2qmV8wj3YqexEwkotNuR9doOJBpIAOEgnMyGN/TxXa2CvSU7FwwiXWLCYM6n7XT6Dbm
fC/IHQxmO612xoz8bi7cUzoMr5Cf8PWP6EUHl7BKTnrVgQ7nbMXvhZsQcMCQSCES8Q06Vh3l6qb0
0CriUx+iadrsDUV8vf5qB+ikhCjWJwxV907zvKROuE5jdrGhLV+IYTjlpDsgJrCo6sZfuVyabZUS
9egY0wprjcBykc9ny74vJ2sMzIZIFC8blkcTXdR5kdXHNbGRCmPYzr7wAmCwfyybsCAKe2/v0ydN
xafVOtHO9gXSRNAHEQPxdWapOCg1yl2kT/eGHu1dtSsXkjo19dxxSEsGt07xpYV6Li2OEX28FNsl
S3KqIUgbbcKIkywzrAeQO1KxdTpCTLv5B4ZN+pFa51vIQQQOQ7PAfxKvfdbOYnZ8Ar4WvcnC3lvV
7tgfCzHuHc856hL8n0raCk7/MCFyj9NdNUO2TGJahVGExtsnaWaFF/oPQGZzncgo3Y4+aAkWIArP
2uGtWpOsObZRu8Npeqa5Qj8k6X8PndsGcm6ulhRfr9yW9nOqvc8QT/MpNYp90hfuXSzjb98IJfWF
9ValXnxeQlJ1CFe5i38Wbrsq1WC/az9MTyHxvlMSfQNSoW3YXNFoSELBAg4HDXNqS7igQypF7K9i
EUG/ahOTtEZRbkVL44gRHspzNG4xFKNt7Pe/tLX8rt2O5VNUh7HkkFdc42sMz9tkNsePth3uGx3+
qaxyXMWaVlRUkXUrzRGUTr1vBNlC9qzV2pgjJuH0Ia97cJCMB3e4czl8RatFEGhaNfe4diC6NLSR
teP+wcr1XVFrcpbs76gZxh1OG37qaxanTIY3HBoViM47ZR56ypXAaSbON2ayPKI0KJDpLpvMjd0d
pexunBU/c8sNVkhn7WlBW2dI70rLNi65kQYqVF++/zqmctXVFj7LDqhjtDhBqfQHoTrtwS6b97ib
1tq+KviikyHpHkfZaB7cZhPFyRfr/k+wGtxpbk+D1gOc1No+biuckgjAw8Tmfeg7K45r/Vm7j4YX
fxS0fh0npoi0m8+T9KdxY0xDIHlDnlOrxZoaHpRBgQ+NBh9oWWfBnGpwD3Se0LbNq9rI4NFBbV4X
rmpfbIwe20Q5r2GNNyPL3LNHhtTaxX0GWgLHFFFdweL9F1NnthQ3sGXRL1KElJpfax6hmA0vGcYY
KSWl5vnrewl3970vBGVwAVVS5slz9l57eJ6H+MUpwUbQv69dr9pFo3cIZhNC/Kw58QowbcnHNJa/
55KjXDLokRwKh5qg4ar0x4d4KsZjWxHfijd83zg17YCoxZdtvozkOxywEZ1FhRjK9x5dMxd3EQd6
ZU5oEYUW9GyHjw7+kjBGfPzZJNaW14AhwNK+EyGXTxh2uHbmv0m5yJGHryYDgYGIru/JYDRZIy0j
TrZ93haHIKGjUhv9tkJwuYe/YnN6wQVba2ttG4a/pFUZGxG2n4qlop6nqzXuXJu7wyjZREdS0kUM
GWWZ8K1FjgynJfIRgz79vJbKUojyW2ET2/th/jyXyj9qa4r3lqypJBsN67nuSOeuvnPFLgIRyWcE
nk6bOKzhdHHCwTzQnruh/vD7+lT1gmEUPV6S0WryV72aayM9QZ59cV3t7LBtXKahPanMfJNm8dTw
vkGW2GWd+aTTeBenko69cZEMpmgxJ/7G96wnrOwBxX3NtjqyjTtsCw3aWHorNhnOqT6Cwc05PPjN
AZ8ZUexRdrRKt9raMsuxHVT1xiHvYlNwgO4P4JEV+DZSVqPovcAWuwGQmCBFkO+5BjepjF/cYhs7
fCgKy9knLRmC9bhDS9tvOmni7ciSd/QDMh/tnVjOUH0KWbdFcjdBCqVi+gizfNj6+Ck0DK11UyZv
TGQIFkNhVDIZ4kCfAaNsXWvt8GZzCP/SwKThXHobQ0nuvD45ps6kUNAbT+RIvuHAP2De+pg7/6hE
d+YwnF7GujolYfa7I/F0BVWkWHs0eZAK2RtAL0jip43vNE8xQwhhzMOKdlzUBzRdp3LCPmZbVO8k
l0QqJGPXiJDmxA6cDKMZsafyFqLeDrEJ0EXMym6h1GS3PIqZIA32DlnndFRh9Do1KJrtOlhlprv3
ZZgfSm+AskO8haGa8g6YGee6ngOKY9Zs83UOn1Fzvqm7FytAZzhKVyArGqdLXDGya/5mRknLK340
TfYV28zttS3sYj82/a6clLioSG96s7i3sgUrXlsUnU2CwlGlJ8OKio3Rdawx2BWqZeLrID5bx+GI
ugQBKXu3t5nNlGq4z4/Cy351FdGwsKXUNnKya2VUKe5RhSF69l6Qxi8rUSdoIhKMkZ58HXz4YfCd
Zy62shZzQM62XOTivsdxQ7/l6MxM0/vce/bs6d5D1rVDArWBpNlvTQm1P3AErkTCpdeT1jgvY/vv
oBbjLZvq3vC8P6PiD87t6q6lrxHXcc3JFOekiNgFieHyaCmSwWPsZn6PnaV5w4j8+SCCrH/OaBeV
WtOlQoK9xQTM9VMb5WU0xc00Shydv3qSN9ZpUaKHaXo2/CrWh5CRIGOplxb47NYNuGrMmUmG0/5y
TU4TozCndabdmQ9McHNfP7NwPLDqgjHAy0S0mmSsIH7T9oUHZE4fZtYXOyLYXplbodPGLgRcmKG1
f/Agb6zQ9VsrHTcE2AEsl8Sk37te+U6czFswunsnmTqohhLfbwODwVM1PeI4ajGTiVPe3YPLPwgH
qn8VziSiTiW9iinhiu+SbURUAmkhX0SjS2xCUJdxoR2NugzXhnTXXPOoieFUiQ6BaPjW5469hqCe
ZPSVGQp0j4FP813BJ5uae3An6XrEZptnWE07TGfuyGoylHchmcfaq819ZDXJXSxKXhbVNbt+IKWp
C4pzkb9Djp+vLbVaCczoesTf3m8taBWYpVIUcaLAAkyRo3XwmbuMrnwEpjtPwPkw563vd+BSHfk5
Wk66re1wQfutM3ORvoabGN3T2m7jpzbvopVZmbgq6B062GBHW59p0Ykbc4XQqDHRzvUV79m4tQHa
BUOOId/5hbvyWlbiZdG1tjX5DaB+diAdFv7SKu2bE3a+x6yvX7xlzN+QeQMWibMHzS8nKgGuNDXv
0FxvytHAcoR0taqOHGBJyA7rG9nwPSVHDPjZISWAit3cdnrJhidaO8UiTyfrXBSIGgeZcnknFbAd
QfOpTcN726/eOsrLoHSvU4wZzawqH/6Ms7aSNr1gF+FszZrpT1b+yFzjkMWMbkVBuzY0wwM6/fZh
kTTvo4mE6gw7GjZZ4iNLnWL6i9b0vNuj9G1jxZMfsl49J/Pwx6bDPYMbZMB+rfL6aRptTh4xDkUE
NvkmtaeD+Wp6mEGwZ6MiSUHMVEzse+GAQUMyG2pE1AtJwqknat2aO0F4uBPtMjyJACvvSMDAOr4n
rSLZyonbo830qjVp13em9463pzxFSX31sEgzUhNqO0Rtx7kweTQiWJPRGAWbuLVRESwBWypk/tDK
WR28mhjfDqPCwe8qtIpddU4qgD9t6uzRoa0MvcyGA0MyDNUT2FbrmwuSjkD/NaKsoDZnAKSj2bwZ
k/EIZhiwmhNdZo6Tm0Gp8yJuQbTw3FqSqoRIgTkKdwqGwF2FKjEPmZWyLCU90Tucv1OUZqO7I3r6
0Bq0iUrkU3QKauRwhq+3hY2yBCk3waNkut/Dh96lExytbmbyaJsEMstq3HcBpbTp+ueix3Nl5RWz
C3mHdICDVtW86xYPX1CojW7ws9XhcMN/cQ0lswg98y47ks3YFRUqB3u6+mwYCVvzqV8801ljgJK2
i3UytS50nvQGm1Oy6BF7YZSMWgZaYmfZQPhwJJKa2CQMJmmqe/7AW0yBe/bd57j8K/r6s43nlLu9
4txcXnRj1ZsuAq+m+nKdNT4XQYa/V05LHsps0B5sZlis0X2c5YfBdFuKhoYWqNe/TpgTUmJdNhhl
jUPv5+Q+MaSYEIR48YpTD5d2YYqLkRodsqeGM6M29xDE9s1QvowE7pFWMoar1JUfs+C7DbMiv656
9OxRnit7nFbpXwrBnFE51a4AgVEUwc7oJGqT4GSlwTvCnQIxYX+tnCrdF/zzttI9qeM+a4HAvuYZ
DSJNOC1eunJkVq38fMJqml1zzGUrt+igQov+ZkPePlahBzwtJSedkCwQnJJX24fiyBjUM7x7tzZv
oY8e3Gnw4QtW9wgB26mE/8WGsI7HPHmzRg2l3N0jhOLY02+Y/zjXMfQpcN1jHA5qk6kQ/m+RP4xu
cVOZsFZQ6dcJai5edLeg1pq9iRcIW/JsqrOdN+c4Qucb94L2xnTup8becLnAIpp+GdCbAjygYWL8
DhRSHSUqc9UEyFcmr/uumipYj938nPcmWdIDrb2C64sGcYg2rozWho/jKXIBb5WfuuWwOXt0d9yB
KZRpVldD2m89LQIy0V3mBDE7OCLmlqbNYFtIyyI4GA7xsTHZpaTo1MfJmt8zOIqu8hBf6YTyoO7U
xlsa7+OVSFu8YdEi1ir9Qu3QAXrkjOdscU11xhG1TnND/ZpS/2ap6Lch+1PkklCQdNhD5oHOaMPM
gMkM1csk0cIOwQtBuEQZhii/+hYtXQPLLXaKTVvSZvZkGm4kPBfMZJT8qEfWiMxNAgFT3Ogbn16R
QCB2iDxeSRyyLcqmYwPmcz+TRhbBJ6Y4NWAj5uKjDa1DPcCjyO8dQ8I6Nbv0MPXjazxO+px05huW
5nezbOateI+1arZ2bv3l8noWDtQ0UyGPWZjEAXVLbjbvfQ73uLXHG7IqEg8LporYbDZ+NH5bQ/ob
C/iLO/I2zBZDvYSD8cJ0wUJr5CuAF9BSC4WGXdzg5VvbZnD1kivHm+bouynQX3X/HQV6YioKsCTN
ijtRYcLG2zbGYXZwu1e4UD0BG7PgqMObFzPKBXslnqJeqte6A3cxKK2u5Tyz0TUhucHGiidLwMsY
89ZbmkdF1UmaQtCzrDreuyktTDPvBcVVemtVB/qpZdIlnI/AE1zWzQVdOU2MAZd5iKmH8TH886YO
9K5BMjdK2eAQE5yIs3Dv6QSYV0ci2lC0e8Ycezsqt23t6mPXz9amlw0Bc2m3d7ZWU3tPtiP4Dlhn
uXnnBjMTArAaBs2mMxvDwaqiYJcPWJyG0RqoxX6FHJcWvWCsPA/5KH6cKCwZOgVdeGuDj0TSvtKl
TMmyZ2nEtmfCrh3CDegV1lXIded6pPGV1e1WoPi4+XZzbDHA5Nq/kiE43rniEJX5t5kZYpdF0wun
p26LZJvlxsAH6LunALQr1gFs3jZqkRKtwD3yoHMHEHQ31hmjJIlGiU9Mq6+OlQih4M/esKJpyRyZ
48A5YJKgmS+tKqhjK25a+8TY+zbYNGZVOznnKW1hJwKNSdE7Vui4ChFanA+teR1l0Pow7dAgiN0J
7+4707fkAAs8CnJjhUWHnr2Jgx180aYdslddmzWnMs4kDKVIVYTZsHbkN2kS83qsknMZtelWIQnf
i8TrVtobTBrU1pctRjCVGeesQQGXLIuTRMVDd846y3n6xreKzn7GIJtsTHPW58GEJS1COlTQ8jmR
J1e7I/IKYVW7DnL5Z0ZbHtsbUMw2EqCr6M1jtSrrEfdFL+P1EOCz4FRL1mY0iDvmuYhAmQvEvdWv
bLPnaNyE3FXo8MrhjkIWZYPK20MGunLPiefLCaeXbppZ1pFHBTp5l7ECThO86KBfVk5Vf3YmHmh2
eHZ2dR/5MVES9Y5jSbGyRysEPTSVT9m0M9o4ZPIWgw1paHS0cHwyix4M5poPH+8f/Vab0WBBKObo
6Xgl2gp1jedkCHvGP6psDy3r6Mqo234PvvRat/6XZyJYKsIgObhPEEW6Z2yqq8gOD5HyYmxu1V3f
Q5J0/Jzei1IhN1F6n0AeowGR/REdkxaXnagzoAekgx/uB9+uNma3VJo52rUpbeDhpJwAdAM8pckQ
2bQFGw72KCjW07jK+ugr6KIXip0FKoFYVbKt2HhJTyg1IRQGq7GsJAQDWGdZfDAKCMYlYs+OcCuV
1dNZ2uGfugrSbeP840ZHCT2TtgiLTddP3cZNovs5gEs5avk0VQ7hWkzyneRaRswfpgysiGkuomYN
ShbDxYpfwlTEWAOuNlfCt6lPEVgBfh6ttZeP3UH5D+VUYr0JylcsPekRfHTHMBO7D3o4X+ebOgFO
Z0bvOHULWo1+g6w3aU4h7p0m1cvAafgC9xivZVJnHz24nRhiFEZuo+aURW8BVFV+6F234jMZfY6m
feYZtoGbuuR+Ffswcby1b6fGpslfq06bOzvx35pwWpwlmHxTbOCYg2w3Xvc9e4SpCf6IEQMEBj+T
MbMyMhxcakY9Qplolej2qK236VC8ByFa92YOSFQLX92ojKh2Jm7ThKy9EQBBgg/gRJZrt4ViZzPs
7QrWDXMfTnEHwLJQa4nAbZ8yPeTsQFsoaylG3O7LGFMy0rhdj6CEwi2GXmMVJk/kAsPUUPY7QsMr
SPX05PjjpinuS1JdPtxe/uot1NFjTDBH1WPtdmdOPM4lCnNAIA47er1Qfkw135K5cx+biFWftjja
QhTndN/FwYdXNDYlUr2oRzkXTicnkwBGjObNyv+WsztsB5OGdOmVZw1kaTtXEWdm+e0P7k08Zzbd
er/+m0iPhNOOCruo6pdSutPeIACxbS3zPHEPbDvUW4m00nMbjQ/S9c39NE/EywYBAnDL+lMRULst
ByWZUubPZP2Ve03oyaZV4O5agwlozrS3cV97NmOesvig55o/xUQOZeStvYizqbgSijnm8Bs+lENy
yioGtfOM5sNv53cv10ijSdVZuX0MQ3BqDn1pfKKs+Z3P84Oao/zcj38T1ZHJykE7iZbJ+qzjQ1ho
F+XZL8PLXiaH9p5CBJpG9l0f4SctFBPfTpinMCqDl0Ay3gj6es8YDkre5O7gyz32DdeNj85tW8/d
uiqnpyiftphxq701Qd2KaCSswe35dA9/B5l1BVFXbYdiDHZ1W32nk7MLUGc9p/MYk4zB2tINNyEZ
MIhRLWrb9pr21hPRyCBcupATI/wXUE2wT0b7VzpC0ga58uyNCF6MoHghkLE/ibo7lD3meMhwpHMl
YHaCHOhaMMHBbFKYZJk/vWQemDT91y2BtcxG++kY6I+HafzN1LHZLjk0+9C0PtoS/U3VLgCS8J76
L7tk9GgYsaKfJkt41TvBTUJrfgiWD9Lrt6qYmVbMKK0DJYmhoaaa6C4JNzZ3w+w+Rwk8qBY8NNVn
vWGeb9EPo4GKSQT0gHEAsgVFzDDWhJlkK8to5V66BvHSl55yZi8x2q7b2b+DOgoPJsnqV0FreO8J
OBboMpCmQStYO6NBdmRVVPvZKP6mgb6iMEBEq5m1aUZElZHfbLKlNpZyN/TdPhluNtu+Qc0fMmQF
rSMAWTuSOswBht74wdpICEEK3P41ZI3e4PWZLmZOntGkyck1hf4t4g4VOHXGii7bErvTHnKf3cYc
GfGahgQvBqZzNZqosSja8kMjq8+EQeU544A6es2DEdWkXblqPIBNJZ6HfMaxQ3gRlBhmtIV3zLMu
DvxoHBnoTDGEXF3Eayl3lpVrAqN6ApzreChwkZc3/M8uVhasmX2OSIshAErzeIvz5RVZmclhEYDq
UlzMgXLebWt69nquqLbJ9DE1kOhG1DO10ucWgtmqBdGJYEw/6q6AeF/KDG8PMaMzjwhMvasRvmys
ZQfDnk1Yu08Hsqs3mobIuUytdWMiRxKZ/zW0JPrJ4gVgJ1CFbl1G8UdnN+SDtazNc/hJrqZCHmMi
LYEhfIos97tprFcz/AvkYSNAz201ao6VYzB1mkz9u5uMaywNE9OsdxNtoQ5O6ZJCxgw+XfqYUwzG
cvYN7p84u+8UVnkHir4IBrmnZmDvdSaEEmg9E8+XO618b697VMte+VToYePbojwZSHg2kZFczZI/
0oXOs87m0lnXuXpWQZ3vxp4dt2ZgNsD9I77iyWoYx/PdxXaIE0CyclXbitzkTqVkMfrfWqcflqks
Sq7WWyNBY14AwYblVlkrmKNM1OgGkSVlnwIP5lZvKcSzv9BNokSyKPH9YlP16gUgzJdKOKs4dvGd
tGFzcj1c3XrCHFG+D2UAsK4e0q0GwHTsFSem1pnX0KUNR8QvqaOhLsaIsbVsnzIN03MC4mIwVg0C
0EJZJBhqEu/J/0fHQrodLsp0S7uvevCK2aVA27Qi9N5QSr4QxLWm74rQqqIowwlmrThtMqURKOaZ
oyE1aT8Wu0OWlUCbG/7OsX5E+/fHrqb4wIAqvkeCSrNT4YgKhlNX+QftT++db5HGkDtPZR7mt7p1
QfkCRGqZJweRt7lF/mydM/QuqNPGY97B/w7NlF5p6EKuhphhwOFYNzhB1qNJ07pr3+ZasVD5wZ7Y
RCwPafsujVAwN6NFnhloztOuecwQ5aKHCP0VIq3TPEIjbKLhVcdCnGsvqLZTa/8SBMAR+EimgkN8
hzeTocAZ/pZzyGNCQHQBe9TFp1FquylYDDd9I5mJOyKBgDx45afNvGg/ei4t9BTdhI3TNfGAMduA
e003eSQknAaWh0jE6UBxCqa0rTIqeA5FtyH31mvbdqdnNLHw8Ku15TLfsRGBMo17s5Oo2GuGzV2M
cgLcDJOMkeQr0Gl20/xhbE18b5ICybw0Tfg3B0q0nUWC1YhBzjv4xX6jaC82lmM+jVUNzQ4rU5qV
jA8V+tDRnYlftyGsNaX3VVGnrz3YF6soxygyfLXo8G+Fe0nRDtAx/5sO8TEw5TGlJbpEKgc+hpWa
eA+rQ1viFIV7TfPsCUXGpjQoSGksZjtbpxN5dQNBqBqWvaPxRjctNXMFUTgxUVlaFb4yY9sCZJeT
fVMBfS+NqiFtnQAp3KnzsSM2QYRUci7P6ei/4QhjYm064aI+4SIP42ejCJH0jLgLMmU9uRnsz0ny
O7p+ita5i1OorGO8RvxbncJ5uMEhC64B4RehfTT6rCdNKXKex8WyBTK5Qht0ctskf0KAoY+WzTkV
67h+coDDcu4TREi13u/Yn+THxNAQMwi9EeaBNYeoTeZm0zUy03wjx6D8XZKeZNRT9jX3MIALVO4c
POVn14b1nemCrjcc51gbw92Eye7AbK7ntYmoNPJEbTg3M+Ig+Q6ft0vtYqZQYP38e7TYdYVvvCDy
DO4Th0G8HfcXrx6dNTAtvZnB4PV9ER5pZHirznebF6+HB8JIZxuqgVEb9AScfyUUWitTDPxJ+kqt
ajhYNi4PmH4o5WcS8kba4bQ+rMcjqdFSuX9BiwN5lxXN09sQds+qBmDfOemvthDm3aC+VEMt/sEk
gSqaQpf0g+Ie0XKj2ztQiiR8xPk5j70QkfL0FowtqpVC7GvdU0oCCLU67G2URHV8bNIW2Pd0kUX0
0vbhOTunZFowh+OdLwq94ux1XzZ1hOQlBAjdIMTU5QaF/a9c4GXNQCYZDC+ynvanOdBviL+tUT3W
OIO2oakZRdKtLWPipAIO3hdfjo8IywIrAgrseZ+pmL6LoH9lrLPFaPK7qFtgL0VPlIWirUtxTVoM
igZdlJt2qowzL9Mns3Notg4dK7MOMOv5lPpj/qU6WZ+zKv72y+yTU6/em4k+lbaL2UdcuEF+BwOy
PjtNojVBPY8CWltnDMceaUNQ0K0uu/5RFSbxA0P6Hfg1xKSkMeHg3Ml4wJgUeP3VeCF8oLpKrd6a
xvMfUCQWtEAw0Mwj8phEVNYhbOczTuIBmZNP6Tuo4ECsD662SJxoqopTLBWqQbZHcZohh0xU0Pu5
0dZJ6d6i3LT/77Pl334eEleod3kevBYzcGi5pN1VLbIgFgq9K+wUXVZWikvBgHd022mPxQmV5WiX
zMYdFE+tTbtlHp03uHvWTo+ed8Zl7p9LP/HPbp17hzRvDjaN+CEJADvjN24q9HUu7A8UmtJMzoEE
80LLiOjTXL4EZSjPlqVJwDCb7gi4dysk8Ys/H2yp03+f/TwMZutZGZwJoqLK0aBrRrCUUisOGTxU
LUvKz6e9hH4ZQ5FYm44zHYlmQ/hllLt24GUc49nZUsnRqO5EfU5rkKpkW9izfQgXWpUFlCRyEoXp
oMOQ0zrFpfQr1a4Ig652yqaRHcamcwonTgcy595aPuTkFuywB5QcG4ujG/uaJj1oENxZJUo2dUMj
nB0gy1YEZvqnnFALwnf0psS/iP27TSYWkdRkTC5Tb1ejrDuzavXBPG/tLt1b2nOPQ4ciQYJiRmRi
w6JGfix8dMArcJhUihKwP1o3IuGWV/Pndf35jIBixizWgFFuead+PsQjcQMV9goXOTGDoJpLT41b
UMgW/6YRa/qkSOB/Wo9DF57tqPkoM+wQU3dMAD6eSx20FBvDpoENdazyPwE+COyDlHyI7OlsJ+bJ
xKZwCnell8LQEdaDkIF/9Lo/ToKkjK7AHwf97z6oSEsHQ4z5wdTrYR4fwoaGHEeGCB+SjX0E4Kwj
2e/CLnkIVWfAEFnsaKge8YaRvFoALsx1tQV2iR2BHqJZRIzpmGQOFTSGbJLrrs31OocZM46tWk/C
Og2SUj/MpmoXlzW55VyODyHcFG4EaWzHlFYDjqbmgMC8klJhleyAeBNNBSmrPZh5OpxEA4PQGwbe
8qKhKSNrQpDKxT0RDEy8RcSRJOtwETSWnJe779sHsLxFwP2axRwUC0tUp6FYMmIY1bhRFzL2ra4w
cuj2Bv14+vfZ8lAQT2BaM5wdozrZywe9/OdaxMPaFWRTB7NsT2U+NyeqgdhMz0hmX5VjRitbgxD1
LSvdYhLq1RomiLtAajfDzFx/alrEFWkaooDzLF56KimhWM59s7Me2gZnlNeEd0VYP/tIIuBSu5wZ
QmqentlpAOam7p3neiyiRX3onzLiksnSCzKJ7rIBIMtWaC5pURgVDdp5RZgETxLNWEUWA33naUen
eBd60Vhhc4pfyTF6pmhuoYCn9hM5SsiwiurLdGh5lyjFWfZoQsWdZ9/mPNkhSnwj73a8AjRmMx/T
bhfaGDmo4Xy0hw4eMz8VyRo7bbJB0cCVYgf1ITF849cUvv4YjAOnwpLojcEeooOkO0Cmk3EXc15/
b4OoP4ART2mBRSMM+yk55DhGoDkPr2lmiR0cgDs6+vD3Zrd6dNP5MZfAZKR29FO/qM8jypA9uWPR
yzTOv1ppjds6qdTJSBr66TVNbn7znHGRRBjisvCXRp7AdwNXH9us/o5/ZRBb77Uu2JxQS+HdBK6e
9imuAkbvkgNznyMBny0CxS333k0huaEZdvcZ8Qu79IF8Betopn1AnIR1JD6zXJdJobcsT4g+6c4E
o3G/lJKzXzNeQQf3mJJrZong5CXVtmzLP5ZwJFs0UgOzzp1TM8+33O+avVUUn8RIz4SHqmonx96k
l00CSRsn0dHODP/BrRFTR/wG65Zrxg7lnbK/fDxuvOjZpckJAq7VVKy5CYHjVdNWR+h3TT8BE+HG
ZGukgk5cSTjAg2pceSb+AqFxJzeKS2IdR+F+EuSVrHVFwoWd07sP3cQ/zOZorAIV0ObGKYjqcieL
qdqgdcNkOm2F90nfTDz4woZeFJmPBaillRf0ycmVpn0NIrHz/P4PzwrKGn3p1InfLmp+3yrLs0/t
wY0ddzRVyIhJi5NiePrvA3BfcoTi8TvAcb7GK3exmRRtKrubVnZLcV6XBfNhJ97hZFv1crjLlN3v
ej04p38fgtg9KcHgUqHw3fnJL+hK4mijRVpFQy4ogj8kQ4q1qfG3l+LQJo514hgVUE4PbXbgUj/l
FnZvRhAGw2+UbC22SQrM2IUrXSjk9yI+0/KMz03g/2Hz5yqRpcnoj3VZuOynS0gxIwKdOlvRu9//
9m4R06At+1Gsa6qGsxfX9vnnM+f/P4sj+RB787APdfrOgNDZJZ6N22r50Jq/jSHzTnVMH6MwJ4B6
nuEzJN5AwbMvGUcRLmsQAFmJX8gd6nId2u0u8O9tL7POddeNF9uKp8vPZ2Mjsf1zNa5NAng2qNeY
u1pU1XrKCoyDJnJuLNZ0z7Ult9rqsU4IhjkyGn8XMwVZGadYF0rP+/ehF6M4Gpl1UPnkogIJwUsk
iIH6fiBYhFTuFdPTvW6t5ppoWnuIOImumyAT/jyHszyR7quInR8YNGees4sYQNKT4eRSBQdmsMzM
4uDynw+17IvLVB1zMLbXFrmT0n6yl3b30FaUAKUd6EVB9t8guxa4/cUZgcJYzCs9QdxNe07UFF7g
4Rb7zJ0+w3Jecq3glnThzJrboqlOw7w7pU4GIwMOvzVPf/AXrUK7MXhFBVBOD+LTKINLvDxVhFW3
ysfg1Pe9PKsFCR6p9OLYj6Wco2vK8oh6Lz7GIxOvYPkLmZyq689DeUgdGibEA/3yMqdb4wYt9orm
PDIeBnyhlW2zsdIXXLsNTacxBmkblxvTrqwbJlZjR6ydWlAm3SksquIAZNu+s3RbbPs0857IJGUK
QjPR8LPpHQ7Wawgb+YNe9dlhpkXiIbERPvqIou6TT7qVwD8LoV7MEcZHVRtEzlbGtBaxMvepVNbZ
oY05EKMBL0WG+0QvbHvHITbPqOtLiYxshZ2aNQUZIDL03zopkJyGBOxa3VdStVvkkf6f3OCWrozS
vB+r5ldYW+i4KpU8WA1tZ679FyWLHXu53ibzxFs6sKe5i9ysd51DLcb0PmgDWmZueUBxpc92ANDQ
/1CdgEG9YqMw3oMuvasMw/2eS5aQpDf/GMti3QAgfNYjeuRo1Gt2Wd6aqgjoJYI8T5sIWWfdANoO
0Daz34TPBhDSFbKo7sumUm2nxfoQF821ivoPQC0+E5cSLYnJkbwpAn1fWh2qTnwavUu8VzDbBBEK
pMtGaL8WqJJe+XEpmxQnK1/5ziuoxHrf8zpu/d5yX010hkzt8+Dw81XkGLS0pRtdf/6vKYtTTzjT
Yzq11otObj/fBGRF3Wx7fq6W57dkhl/IdLB8LE9o6WhC9WW323/fa4h549a+efh5Qs/WHDQ6y778
/N/ZEecCBcKDSrjQxLj/+deJgfyN6dTjzzN4oClwNCXG6uehX/kEKkQ5b/Py49RsOiwGDJ1/vooQ
lh4O3fHLz4/z5/LqDLLGHly3r0ykfr4pGRz75gbW7X9/B47CFDf+vy9GfRwd4E6rf79/AmVpE9EG
Pvz8uLkPUPMgprv8PNPgx/cesGcMrLwS/36/sFIPSRHc/Twq2hm+nuNwhFu+wxlNfUgGi1Hu8l64
fpVsq2Ey9j8PqUMA3KowOP/8LNd3b5UvxL8XHTRHFgzNaxxE7QMprGi6eAZQBz2RvOh0fh6OHibr
n5fk5yHD8WILudD597oKh2G8Cnpsg8v/lTXTsrJo/j2/kePWqaLXUif2g8X78vM9gnBXgncwA//8
/lqTSJLlSKm7okMA4Tf2xRKZuykR3HBIS79UjUiReXT1aCa8SvPYvf48Amh3KQODU3gAIY6O6r3b
jP6uaGnDBFkuXrwquinbDe/NBXEH4eUYxV9pq/z7ny/bBE/ounb+PfIi80HR9bwnF0W8MIl+tLN5
+ve1hj9rmIPu3yO/b56gsjT/vlPP/pNgz/n3tWoY/4e681iOW1m77Kv8cceNGzCJTKAj/h6Utyx6
SpwgZCh4DyTM0/cCdbuP7mk37glDFF2xWEB+Zu+1nzFK5L/fS6bsxdI5UTafjD0QVK45hr8/BrHw
FUamfydzdFG5U1YLUnfva2e8YUYINzUBBxg4eZdgWtybDZGi5fhhLNliSeo/oMU/ZU6F1mSGW93Z
xp1FdugKww7piG7Y3di6dvQdi7WMDL81heOCAm/qW4/j/yxD42iKhaPCbWjd1E17m83SgwNjHG3r
lVGAdYuDPtuw8Ao2cmF3gPRWBZvyTgbxIaoxRYNKu5S5/2KErOU9M/WRgdZIxis3qU6BPz8Kkqq2
Hs0xt2nviNlovLGPBwJYqFd36sVdVqTuYc6T75/vfb5JBkn+XY1aODOd8SzKkcrCp1cSrOrDqjRP
RuiecF2Yd2GrzDsn0fE1L275gMjDweRK67v1gVrREPg4dwZ++dhGhlJViimmdJclTeytrU+rfeyK
Owv552BN9oUsADzqoSz2muXrjIOXVQSnbuR3jAIZ4KyaXsT7MEnF3RxNEqZ0DYlpeZd0M+dOeDe2
RsM1SgEPpSXhTwUGJQoc7BQA2OSdnQp516TW3kebeSY73D8YkXx3loci4969+/zX5xuXpyhnGnrs
qGKZn5WQmDQOrhLVz+fz1EgdnCIKR3P5HT7/KyT3aNWaTUeiPI8ubZBjtTlLwmyc4Y+LWKxNz89w
UGNhX5UCUwHA0JiERRnt4glsku7jDsMyGQO6aYdbqvJg15oJOvbwsWXac/WWR/n5Wvj8V+oxWnMZ
ypP9ywfscPjB3so+jFas7tiHX8rB7A8zRa0vQmS6mMxvdmDia+3nU+Km5XHoSvag4PDJ16pxjWBm
R4RL4WYHd+MYQTJV877LCJNRxLxSzQA4GKvGu0xU+tYD4Mnu6Cj11dA1xKYZXVUEP/b2+81ivqCw
SHcmvimqmX7P/hUSmq5yJKneh/QhUfQ9zW4SYczKfPTeQxNd8o6AkjgyDkTIkBZgRFvbKiEDg2W/
0tvSSl8KKth956P9UCbsGao++hkyMkadQSqCYxM2xopm7Cnr6m86J+piSrKdn79Cn1jlPclf7Jz3
QWiekjw8MRXJiPcmRWh+wLJB1nIi7kLmLWzkxrs5Z5mC5MnjJh/kJ5N83JMZeRNHyP98H2ZXcfrr
3VD0I3GPc+GnqyoZxz8/1V6+/vd/fn6rFtYgesjlW6ENwwCnOxsJ8O/P+Nv3/fyCz2/AmUtZ9bcP
//ljf/9bFBnf669P+/Mn2LxCmvOfP+2vb//5L3KimMr++Vt8/ujPj32++f0Y//54/vzJ5ufz9NdX
fP6av3/k53/+8cv//jn/y/Pw+7v9/ZN/f0cTnAjxWoiBwNo2UCCO4MvCPRSGh55p9vmPN6N/H5vl
sqb+GJr4OtYmBv05/8kouj81Vk+eGhbLuKqtM9VQQPMKjNSR6jTZNylVda7EEg5Y7elrMCvliKxU
me+IvajOenlDiG55zqvwF6NNvZPV0mJmxq94acTaPFA7o7DfAgLGzyodxNnHFmiRWHhQk5OdEFyx
a3gfIk6Jqs1j2Bj2hb7WX7c1tsgh7PEkLjt39NNnqEWIUDP/4sEqhuqdRuB5K7YPfoII1rSSbekb
7spzrezy+aZwSMmuRtKB4O+O54QMwvVEDbSRS7tpFhF2lgJXSOXFr+nYQpxAiX81G6QjaE52JM4D
0WsFAPOJzfyc7KepT7AB8qgZBJzqilUxrGl0ikbAWVkTJFW94TJGXjym49HwDIY91ndSeNVp4L5+
m5OReAP81amb7mZhFuSNgslKNDJ5p3tu4+RojyX6rHzCihyjVcy6L61wzONUXZEAOAcMjNu0q5+w
WKYIF88uKtAVI77slRizhlHpWszeD2+OmVE2JmFiClduRDN39WPUU8nyaL0pJfXIFq+Fi1YB1v7e
tu1HobximcC91HmR712Dpa9BhKJqvYrQaQNXe60uXghSMKDuGN1oXzOuuvS2fMU81p7s3v/ZsV6j
Olh2OmQiTnWyqRqICcJwvHXpXPXSz3sG0rRaX9jFewlTkqEg9Y7x9E83jp2tbfdwvGCnYRDJbgmA
qe3kocxnCoafja0GGz8yMr0Yfb7un8VcpjufQflCFLk2PZoz3/1hDnrYKZylHg3QqeMAr5dzMrNx
u41Vdz0nkRPdtxophbL88khIxWqo/Ydhgc63Cnn3gH0mWAI5NKIcXH3OMcOEGMCXJyUG7Hs7ceK1
Q4Gp9mNqFlB7wozY0fORqtS5D0lRZwPNWC0w9qAmn8KwUGTZ+eELLm6MrATBg5Y9o8thgB12X8Xy
X0Ne7bCU34l8Q3FUxrN+Bajpo42t5d5kPuoMUHewcuirFQznImvCexu7pBqifm9TOXleeo/AZoSk
zFcIg0auIToxiVwCJwEP4UB9L5qEJRdy+0Nshru/rvAgl8xHZ+D13CpPBkbcUNyYZffPqqSxZqeE
1Yu9jwOAGLeCe4QmT5JPjz6dpD97XTG2DSSxaLOdJ0RExx5Hu2FxqSEQBY19nCHmHHFs4DMfufLJ
nuzxL7I0ZGPgJHnJleaNq7bwD2nIWsSYJjJExviDLGna+WBepvv49wjf9DepFZ8NKS4ysrZxizc6
8UOS07L2qepxukieMUT1JipMUAWL5HuN836tjJ7NT5N+KZoKc4HPbtvrSCJ0AKZ2QjzG0mv3gUzv
o1q5q7YLW/BtTBTRGbpTau+JSdE9k7wk6I6FGLOdh1p9UI3ECuyipxfd0Yrc+JYuU2ucyYEnX8ya
SrjDFM6ATkIpn3EDdjjKh2bSXAfFFT88Os7Mem6aciYflIRZFMZUoU60c3TGC7M0P3STvCeky4De
IgLTWycwQ9YWNDoT5/2+Mx6Cwb9vWrS8ixdOY1RfUXB87wp+UgNy6DjA8vCW2YHLkzVbE7J9i0Yx
kszVUwjZGSxZs3xGPIgM2A6/+2FAkSanH3UsoJLV1iOogPoytuIahxXPqUyw1eEM22ey/IUFp7lr
Y+jYhWrJfi4qbqWdTTjl8pMIDiZtZolaShMJKkaemZC7IJpIb/Ws4BYl9ZfUQSevXMlNpWoOXS7A
HioXXAnjxK325Kvfxk+pxEwvbJvJoS8eCxV1cK5sppCEAg9Ji3kDoeSUgyYJC9+9ADKzexz83Fac
tRc1Fta+etW1hbNqhIJVVc3f7ernTMong+eDO5XdukjHnW5x3mHKVle/YrBWTx0xPbE+mRgKSKyW
JbIzjCOjMqBz91Is+/ZLClASfYKCUGjZ3ZYcsPuGecOBtcAW6uSa1aba+wRAnR2ySziO3gsvIzCk
RFqeK/vc8rJmshxGTHSNTegGL34GRmXqZ0LS/F2RVca5A41L9LVBK5zF3T52i6sU95qMKA5acR7h
InsOAgVWw3qM6qt3ZD5dPM5yxtEV6a1Xgv5jbsX2T8zsnVz0E4F9HCUx0wlsHpr38afZoxT2A2Xw
vL31c9Ns4pBckDhmNK3srNvohLsg8sDhoUmI9/JhFc6JeQPwu7ejXN/DWsjRIszRzmv9Y9qE03GW
nDqNQzhwn6oENchBS6rxoEGcYUCA5o86PJWyHw6kqdcEAihJTpVzVRqHfTq0PSoo8wLUNTlIbnOi
tuzDMDOkVSVIprI5ZGF5H45Vdczd/gaZha2+aW4GSWahDIIvsulHsJTmNz8d0I6MRPeW4OfSqG0P
lWdeIK5sQfJDBR7J/AojukRRMWcbVcsNGaeJn39HtFiuCT5z1n3+A08y51ff8hHkcGFKVxO37PTi
Rx0Wz146lntPO89jAW01TN1NrQAJV3WW75L2veiG8syUP1qSjtZRnTS/QkWx5ZjmMR9RLJoCOU5c
qup+ot07unPbsmm3WJQaToZUNEeqVpE5w6XLCwtOQPHRRQvtU4wjU6LxvVcK2VbNFDYhNZjiTYUw
UUsgdmOPRjvjD1D0ldwmsXm0U4gaZmq9Yll4B5EX7rOIq6gfTo1DEKIChg5wvMerlaGjbAy59mP5
gsI7O4fEoAAEJmWu8Xsu9p6RWGdLNM5u3iMifEAVs9hEZkz0CfZBEpJ2DH1qUCf0OeCH4J4Kl+ip
KN5lXndNnEUfa9QA7pEQOAqIVUg+FGFjV9yuBOUZW8LMyellvR46oVx2feEj+tAvplmED50uv5kl
9ojUeakxCTBUNSBaIfTxgjRc9zGCQYG8YF0P+GwdWVb7ik3HCITvueqTl44d89rNqhRlPG5OzLNP
ltvGjE3B9eRuNmxznoFaZ0RAL1VH4m4Jo0HUhBd3n1KxpPGMUmNK1iUI5gOCHqbjGrNoUjpqJ2b9
LST9ezdC6sNF7edbB8egm8T7YKoeYsKMV0rU950kimIqRqS+zAJb4s+OIyNDnUNFn4350ImKm2D+
c2om42ATVTJDYgCz6YUgu/HAJGnCbjA/MO5jwhVUW9Gb/UlWYbWHB/PAykyuSPb9Oi81r3Re0RA9
zvaITFwryLENd4jOl3cybd+1skqUsxjLJFvBCfMAAUXqabx00zhtY8t7Nq2y2QeGdiGit0ds+9bB
xVYEw51CAuvjBzk3BKhbzV06Of2Tjr0N4Pldinf1awsH3YLOak8a98OAwbNcxJaTn1q7qmmzi/vs
uTXWRJnapNsa9YZ5QxH2w34UpbERDMzjTDqb2EgLVHHIeBehqtAYhYzOeLEHH8E7qpKBOX4wcA93
WxvAXpyvfVEZO9B6zA3yH4Ge0dFJokjq4mc3k26z6JaUGxmsrzkR4jzalh173TS3h9U84KxF1bUZ
rD7cGB4qYcY1d0M1Iv+FLZzZhXccCWzbcKl3LccFi0/bYYUOg23Ek7X1+iY9m1N3dszxVrYVa8Js
qQmM+ODW7ilIpqelh96ZyVATOo1fL69hZNuuRYVdleuiuKEAWzDMfUr0FHQWpDKTGPBJglui/pnT
rZGX09Z0oEROAdcKDEsiokz0OuCH2exaJFQ0VbH46qY9qoF8WxFguE8LpnoFYHbbMpFafRlEqbZR
lj9ZPksVk6LoUtrl2gFMOkYcIApTxbomg/fqCH1fL5L+qMHrK3px7Kv5YIEU2ZKR650HOTyNcKlW
zBvluTLZRIO/fIoJF5E2qmrT049GHhKElAVbFNnjgsqHCijzE3X7VXc9atmox7um63Yt3ZBomAAX
Vu9v7aKoX7grA3IFbiIEug5TzvdB0VzhiTobhExXP6EAaKrFTy8wAMcNAnJV/Kg7hkgY8PF7DvWN
o6htnG8yTOJV100u3R2mm07NOxRlX7vUXBwEHwFyyUMVhoC/k2rFY0eNOnAE9r24BEP0plPXuBIX
wVYx982NJkUD3tTrXNjc2bRkh+4E6q4U6r2aknjrBvDPWe0tdKXZvqoA6Id+qf0RTZOGMNDL4ciB
/THWtBpEZ+k101XsuwvtzU/z6linxH35Y35JcrTh7mwfq5nzWy6dUo3BoGnDAOUsiYimibF4ls73
wVLZiqRxgB5kjHAFd6tYdLxCO7RnSrOMrKxvmFB9gGM+munWPw8dzhko1NljAfgjq8zkFKfJiHnJ
0w8dcqU2CIYnhCq8Bjl5aBKDxy7Zj0PCZrPHOpXzmzNqMGEc2TtGWA3QG/6rDPt7BHZYy5onrcby
yNZSEoqsnHfJedHmnnvPWPvRC/r8ThAkW+PADI0pfi6QCayEioJjAEwOlbENWRObgvfKvMvcaslc
BJ3FfKFSektM2A6xM76kbSF3Aseek3jFUSKGOFfpLvfUxLSDgKcuSLO9XeQ3FH3dKRrzB90w07CU
rk4F2co4yx9treGaBGl/GZinrGLlOFuIW+qExSU/sI08GIEgA6ktaO4LNVw2NbTHs4M2zQV/FGLa
IaMaEJdj3HWNkeEO7rdah9PBnr1dZ40HR431cXBg+4Bic4lTSL6MwTjSvmi2HqKjPbZPVuLAPaAi
i+JTGgeMIOLmmimv3kH5YKFGQKZGWqHLCtROjA44ofkdUwSDdhAgPKIYJD8aK8OO1f0yyR+Rc6oC
+7CC1sP3myl8uN4A9pERalDoFAat+sAN0baig2m9iDwJdiPwu1V7Nrz53TCtihwA9ZLq8vu4KM2a
AGmmB49yANO2ll73WKr5zS1weLo8UNxEd2VufqSQ4gxIbBsjDjGMT6CfzLm+McjE3zU4z+icQKgt
E8U5S1lSxvCKGZlvRMSZQaEXbGElAuGB20pTJ65cHP6mnATYB1ALQZJuKssBr4l21+eOv0KwB5SK
gLlLXXMWdpsClMyOvGPCd+22O9YT8mlUVkw8Whv1B6q3sx3NOy6J7mrBVl7bKUOjoqBGmSEG2jPk
Xzb2RGvV27jprgZY+o3hxh91l1Zb0FclRg8MMEVlw1cKoVPDt9uVhvst9+pD6Y4dkeONYPii/X0e
oPS0RtjNbSC/JDk1I3qczTTLBKdD4pxbjaiBeenWrLnjKjLCbeOe9IzuuasXrIobJFQ+MUfKYD0W
XkG8V36XF157wQY/r/LWgR7rydtMDB+jZ4JMW40vB21sGr6PLlBmpKkFBrYNag9rRbV415lY57Ny
2Znn5F1Y2mCHOWBNG4i0lu3IHDILPtBmlAcuioc8Dl4g7jrbYJ6fy8rViBhhqjsOwkFzUdUrcsNy
0mpRy8t04/TZGe15uw4N61tjN8d59kfCE8mWCGzwBx0pn5zoAjSWNWzo+qH+cAkOFsnr4zFukgcs
JfFujcho2nh9GzwgVOfK7DuW5zkprhrLSxChL4nS/ARtzjxzCB/iIAy2ai6PSS/zzdQED4bjfKt7
AAczQm98CHBCow9al+BsQlFaJ6c0mS0EyP2xb3pjZyOUDg1X7wCftkjl59swBmjmm2bhKRAM2SkF
TbY130N027s5ab/65aUJkRsVszMj1R+yI1Jsa0MJC/AAAcVeh+ULFRBq/Kl95wCs7jubqx5Sx9Ul
t2bXssI6GOSlbhyXKWPDmSo4eO9bRLurBo7ihqT3ct3Jiw8BettrEgliUVLUK/mapdXVSWRyV/FX
N+VonU2sJnCxuz3UCMlmZmAjAHmxA4C6jiRwt0ZhfCzY7WxUT/TvDP5K+WmALHhBXgT2LpIoB3Rk
ZNytnXvc1sYuGucSXeKKkAKxCxZIlrAh8rUTncZEYOrKH2P7HpMJK1E0QmLBiR3aJXOEpHIES4EI
Ntpl6JLawt4GyIDglKF+16VEEuAtQZ/NLRD0PmUfQsbLIeEIiFaDwlZWVvVLGrNmstxqOuUmTgd0
wVsC4JJ1PoFkS7SNrkKhC2dwiqT9NaRifKXGOmhv/A6EhZJYikOil31uX3tndlPzm8pJHUjz4Rl1
tHvfOBAnPT2/sawiaSZDUfH5WVWVRxs7qOITiTDTm2khN4WK+VhZRvaUWebh84tGG7mbz0p7/flZ
7duckQUy1LLm/J2H11LhRPe5153s5V2NwGjVAzW8zkY4vjqGe+mE011yVvNUqcnryELaD9O3cPaM
O9s0f5qM8d4qhd4nyriPfH6Q1WOy7QInPXx+VObo+dq6668deuYXh9Tl3ud8GwxGhb32X4J4YPXp
GU9gWfwXDvMsNI/wbcpHgpYHVmS8tGcyoVI5v+Sd9o4BXkwaVNJxQuyW26aFJ4sLA7QPFC9gv7gh
BCJJJAjmd39Q3FSSBNpYp25xOr9MQWO/JhaiyTapC4Zf1BkUT+naC1N4WxnnlqO5L8WmJj4or7pd
6wIx94qeT6m49DIPHuRkp9UPQTaoywn2zrjPAl86nAw2JK+miS3AIH26Lb/FGeJNtx+AyTPKTqLI
ecxN4xsnvL+KanBLRi/vWulyb2DaS7FU2/uK82vnqkuvW3PDuPIcyrrZjqUw3xyflqcsFLeEBjjk
Zw2kU2oP8OxktaR65xH+9gSV+UTklXmUOTZUZ/KjQ+GBLmvT2ngbk7vS6l/RYBr3LVzDx7nlPA/8
D5P6kj0zFSEvixo3NyZel57jbXLfKcvKbVEM6hB6abbTcenvGUSiN2uR/fZ0n/NIa0XxHXNOuSNS
PlXpfRizSS+c6IjoAL3SMgauDG6MnX/nL85VGdybfs3eIQ5YHcAkjGpAuzpiPGsPwa3AtPTFCSJY
FD6DRulAm+o6G39jryhcwKE2LRCwshqiVZPY46mRC/rXSqHaltjRxnja6yFCjqu1vxPUAm9B0e8t
ewgPYoK7FQ0pDg0zGbcGIo631rO+xMzZE5wuh2ES8rlFg7drQL5tU6MZN/jYEIO5KGP9Il/ZSPv3
2J6m596FLR7I2SP3JcJYXKiY8K7RP3KZVmtYHOzX+0sdE0fobxBPf8uEDm7wblk1cGM8kmD0Cr+B
qA/6eZhWcn7oPf2tUmxniro5I/g0LyifTEZkdImNnsU+BwiJcwHJFRJPfaixHyQizK8t1zMvYXhI
lj44sbt1Ocx/zKnlrgqNIs3JmHYaI6In05iGnWQo8hJ3+S9ZWepn1VAi+oX/bnuQ3ZXHlV9IuDRp
BWBliDxQPnr+OqAWMzLD+o5kYec1nLbdsCiOIuE92zEJ2M5mwOf52gqju09Mwc23g9FLthdQgDy+
EQT5EpLo9tLMY3drUJ+M7vRBARJeSaTqnjMyMPuzURj1dfI7RhZOdXbz0brA06iLyrr5UNwwitX3
n290SuoFBtkQoUX5JnOTRE2bac5QYUFK7JKYnsW/BKl4MwpHXDHhQ+vqgmInpCLkLiXE0QI8xBjP
hBo93tsOJbXlaUqyOLiWXfe9gJs8Vl8w87wjKYJ572bFcWxPFpD1dctxvwnJuxZRqY5uTP4ys7po
GUuPgXPfuD1rvsR90yGj1LFxbmbT0wp1Q7/rUQ0NPYt0t6UNSpkwUMvG9+wEM2LixLOOsuWC94YT
ieL4hKtt6LYenNptRUGzLqryWI/DlUkoCqGJIKcJKYXNrVhjdaDmYhxC9OyW4OfLKKb84kd0gDWv
ygOCdn5XPXtA/qG8BfPgMq0BkeX79s8qoRRwPegqaWDfMP30oKkGAIxDb56WwtOKfJfZSzFejVET
zlc+aCDoxFC449Gxdu3BRMqxlwPQ3Sqnl/AZTZKY5WwFcm45vAx6yPYZOAQG5AhPvOxBFJJyjuLE
9TsuKuYzuY8gKbfaTZqqXy5bhquweEaVQP2BpYvb/YywiLUnjTx6YE+ZyL4b92qzpV7jxEViXjdr
TZvY5RQ0ppl+D+vwUDZze1/jF4wCDsAxwYecgIxz6C68h9Ir25/KI24ECk6w8dupOBIXv+JACdjv
5suyB0twgGhm60/+97jRrKxNDjUj1+IO2dTrkLCJuwNp5r2wvXbm8iuGQOdhrtxvI5N3byoqaEAd
qwPkMTtHdvQ3M1hdv1pzDsVX1Wv7KvUpqrCA6FiFSCM/GFfAoq4QGg+le0Q2sRbuwIuifDJrCZHV
Jbmd9VJ2b4391mghQUPDComZKunHpb+fY4IMAtinpyGr8iOz4+KSj7m1T12d37kBl3g25VxPKtyx
caRMk/xtRCBXTm/odZPTIZl+RU/UkqsglTpLMWPR6dCkBIUgrBR0jlKqBseD1F0hm1nlXdBdRWoc
89QO14pZ38rP+2o76uknI3qo1JokLJTrv+Ylrwl2XbCti0VRnuBnhKa6k6RLrWqEd3R/yRt1PPxl
nJmrPIUEQ5PLQZWyza+mTWMxEaZ3uHKh23sjAP/Q2i3B2ESY1GBNl2iYXeKBafJnG+Q2h87s6i3b
u1er9HPADQy6ksqNNlQv8SGm0snnDLRyafyEHltVGBpbkxUqwttb3VkltcfYM8Qcpm0A1oYhWV3e
GrEospFoA0eASuMR4rDOEt/bRolelczFTzkz7oyXOG2YBpbTmvZNMM9kte2ig2oJxwOOlHZyZ07A
qQFa37DBsUni9AD6vSVSpGMR0sMUUdUvWmZ8tC7Zr8qkaUAzdN/lzTEtZomihsAjB1oImT4xVNot
3JRt06WPHmnMZBTsHBOEYgp9jr0D0Up1DijRSSGtpOMtWvYWuM3tA5aSr+BKNX9zIMwix96Bdt7Y
f2bA/hj/a/hR3uNFCsviP4o+vy9B+bT/+Q/L+cd/VL//+/jzP/+hHI/QXcuyEJBariksx+bjP749
xkW4fPZ/aaPlSQsKuv2a5K1RMTrtxAVmS7ahsfJ28Fqmda+9gxjw9tJj77iPLqM5PP+Npy//j4cj
lpDTvz0eRHvCtmxXuJYtvX9/PJW0Uz8nFPkwgyYFUrL8gdFwb6B/XHlNPQa+7d5XZkrAcnBjoUhb
mlTcERY4cg/jXvbGK5j85BSMxqsZn0RdckwU1q2DzbtCO8aAw3APQTN+zwJmBOzQNm3SPqgguUK1
zLhNYnrVARFuvtG+N4yB6+4XL45vXQnlNXPzF9UPt3yku7D64lZ4XPF5AicuMB+DZhh3iUFeatB/
Rczfg4wzilNhiufMLcxzFjZvTudMoDbbs3CYIFv1jZF2zauFwbOCcrB28xCAK8Lea+o+GRY9aczk
bdOE7lczf9Vha2F9oOpyiuneLxJGi43rbC2biZBdiUfJvm7IUBf4Qw75LS++1EZ/QuhGwAKuji02
lcepLLaKaqdOJpPqhaFFlt3n8yww7c2MIRZiegtsRRGCA5TGvUuLgpHvCEMwxTLKesY8AHtdl0P8
6gRzuY1xv6E4KSX1V7v1kp5Ls6KKcWV+cBc3R2hE7wESQjIe2x8QsW6ZUiN8ocbcaWfYBm4Geabm
eJWT84Cm/ijCliYkR8VTuf7Gyf17e5JvGgHmLnPCY+SkLmscK93RUzwVqTgKswMVHKTviuURXFXY
dYtZFzMOAzQXoraU9S8mShrHTrHpCvfOLUdWQmK4NGNGICz5FGnupsdxORkhyq9Y64Tr//vLW5h/
f3V7SDktIX3XMm2T3urfX91oFAOr8CLuvR62T9Z/PIpmegQHth+Dtjr2qauONTfhDPPhviF1E+hL
v2tUtK7y5iv+3Udt+mfDwG1tVvpOmeGlRxnFTtHq1moIANDAvqGCyleCne7aYuKKExJCoAgRZbOc
xp7HSG2as/gufR5Dy9pU2pWbfnF+S0NgPPUUVQOkVEqyBH1Q8L3GMLP7fCb+FRP9rxsPudHciP6M
kf7z3f/2/1H2tCW4b/6fs6efiGr/lsbf/kye/vyS38nTtv1PV7rwq2HZSBcRvPrHv5KnLflPTyBS
Mi1GyA7B038kT/skTzsW5Q2EBmlzn2zLz9xpof6pCK82lXDtJbJaef/4H6Hb//a8/+8PADY3/PQ/
b7mmLVg7Swtri+t5wHH/dgRUgGNn3VSakWdVUAQ3FF5BvR8XVXFlmc8JJBDi1OyBdQnNJWlOdzDu
NqFW6yiln8Q/yNAQPhyKTZaSGHUIfkUIM/T6SzPV8RZREDrpcfYOvVHMqzpsu7uWkFIsUN25WJj3
ZhET4+fJ8mbz/VczFK3tnLvmCYvI3uy6+NkCtbQiE8jeZiLjahhj7+jU6DoiQuKPO1XP3lKPXzLM
D7KZhrNraDYp3YK/rJ15W5BaAgPR4Osle2zwsiZJjMMTKm/mh6wOBAvgSrPs5vbs9cEpn/yPLkex
ktYMJjrrkTJcQiXEHh176RlU8YFA1tc0KB5ElryGLR4gMEHB2u5cRO+hiVKEtJXRIpnOtiAY8tlb
zJQB56u7YduIWsILsiuqzEsYuqjgASgxvkLLNRrWkwt2Aojh1zDpf2bm9Ct0yh+oNrY1871gmSqU
yW7IyytqjUcYducsGs+1X74oTZGced5rmJQvVYsDR/U/nA4TJQIIhEWdu50aUsLZiWhz4q4aLlUK
Hthk/BLE8BFIDucv5KM9r3+MnfcIRqcS1h2Zq3ziGJMp1AHEsVhcBZZNeMm0kxEL9oL6RvQ3W7Do
KcLdUL12BmVqnwU37ZXPIFeA3KuvCTTatVsTVFAGIdtF2vs+Y9YtC+M9DWZ50Hn1VMUx7kdFjx1H
0Lsr8QGPWyIJIFxSR08omXxKZRIF2KFBZZWGRRSTka1IEiXEoO/2uWsLgnXoC3G/r4O8kPumHrGo
8XdlBmeySaLLCWNGVVHPzgEfQr5TEc4Io38mtrl7FU33dTbZOLrNQxxaT1mI3Gk2ELmTFaw0yebZ
Yv+bPGieQZtvSf3C7zrn57TAKRrCewOjh/FtApOzakDcc0t1401VtWg2wD8nbhfvNJL2IAb7E9Ya
glIkMKD7bHF7cmrIYpsGKNlLvzEsWUEWdAsnjtj7FfwiNWzFqWF47sbnyfPRugSwAPOWG31tXSHm
Lc11Vu961oYiy8wVKxQ0EsUASqz03r1EeZvAAD7fmw74hs4n2JlpbGxLihiiS5vA24Vjh7MyTV9y
OBD7OGdZMnrhreh6Hn9I5eWEcY65n+ztnIHXjAyzCLKPSMkHVB5E4LXRT2/pHIaEHMF8MlfErnLy
WD5sXKfaO6n40qLcJUWXvyumD4DIDS+ISGT66lRUUgLYDsGk49aEh+rGPho9CY0vMdlNiK76Wifs
7PHcH+jzIAiG/a4N9TIgMRl0w52Fc/syzOlPDd9v7fotbQNN4PJXu+cT+Zuk0N0U6/s0IO92suXH
1DIfGOxvBawklqBEM1RjdjNtYhAcA7VeaSuESA2qRSFoW/K3puwEljGALPmXccRm1PfEaTSZy+3U
aA9WOo2HUNHiyPY7Ot1+08NQZUelvlkDoUkERTC8j6P9DL2RZQK/T5/gC8hQNcUGzF/dLuOkyokg
mmvuZTY52162qeJdJ1CrdBEcTbu4t7CRrbShbw6oI5I8O9znilVkvLB6/I5shFQcBGk8LK7ldnRq
EtOaa41VhD8IsbzTdLLjyN3kU/GUhNtOJZBwQpun/79zd97MkWNpFv0rG+NjAupBGOMgAaQWFEnl
IJKsIrTW+PV7MNbGGBux7k60Md3VXUUmgfc+ce+5MVb8rueRrRV26kbHVrzlUYKuZtC2M34JoGJZ
5UCPgxIR+mx9IXS7cqrZdgn5BG/L0tmpbYo7iSOEpSyDLYVjH7ZLFJDnNX7JY4t8ak3P6WCdyWb6
lCuxCtaKHxE7nZjoTwtTXxxdKRFT1Fz2QLAryAHMrfWmk+UDkbLVAWzlpg4b5JoKqtMscNmafCY1
iknTflqWcuYf7sY2tXeVSH9Y653yincS9zIhimn7ilKMZ7qEfC7nxXALnhAeqUkS4P7mNNeYhdbm
cJCs5p31z7o4O00dobptX5Ayk4JUH+Nxs2QzNV1xy7BLkyOR0CEuyMwK0vN8lN0KRbZNiAf3a8iP
ytWo/om6cDJBZAey1UsSjIibIvU6t8lJnYLTtMi6R3uLSASj8aUCM5Fwq7pWpaTuALmh5n+n0WKx
bpbMjvGERbJ1TvTxD9E6OV2oSxJAs1H43ZleWVy7uGWsMmcFh9qiAn1MBgjDM7kwt2JS/pTzLDx5
JPhCyXiWaGlTl+gQDn50+z47nC0ykGucBEA1Lepki/grJyKVIUeEtFHCtOeaS0G5smphl0lBYS7u
hCyKQ2NAp0J+8Cjiny7rPcT3DBCMyC3mNS1Alb0JiJ2Dbm1mO1lkO72KX1t18RR7Jv40xmOqZCkt
j4E+Kor1v0VkDqhQAYzy1m0qs3kge1p88um3aWg8wk4xfDPPebCAnABlzpgnDNtBk1gUZHK6zY2i
dBtAVEM54MGBPgsAAa+7NocXo7VgHY/vutrqT4t156glG7nmz8oGjE6Zzruqr5Yv6KkdqosCKCKP
r5FyGreY7bdRwXGg25aLQyz3IlTyLpooSGdrHKGUMypn+QUpZ4jhzXckkc3ZWUKODBrds1JUa6Lj
EEqIsJ3iGoZ704PvNsCYdI2yWs5CkOh1ULptLIFgsHXq/DFdoaXkwxBJ5eaddbBk5LCTjPI4af/E
KoEAYQ7/J8AAO2RBczGHCUV3QtZZg7u3tDA1QSbPauEzlv1DGmPpFvkQ8PTE310mf5UD4ZlNWrW3
eKnBBWnEdfWUaG3108dCbMymNB220t/FiGh8dQf4EW9+IyM6rYW96xVS5HIheHS7geiFkNTdJQrQ
R1Uywj2sDUA3eIGWS4ishZNczbF4lSBRGIijwKnGcwIncCMQlLZFeJFwZ2gAOgAaNmVTAIwX1woX
s7PwmEj5PJ4rYLOZPbNxlpkxZTVKt6gVr7OGLFUB1V0kj5TRmvs22yt5mwdyWXH7MeC7SumIjmn+
DENbbAigwDoVckTEcemi11S2OcxANYZwMtodemV2u26g8FJDQjJdgaTV69Sg30hazwHI1N2BUOCI
aPwBpgr0RzWPmJd/F0JQGD9fFkO/T2Gbb1BJQf9uFxkWWcuVNm9sO63JPeWO0uyHWproEWyt9KA8
1ZB+NqxgMobCSZFCFkYyyfwI8I9tPjE6CjdW+93y+n1xAg28w2+B/TwzxFe0r8l6z4z1o8XpQVYT
Iufoq+7hpYCB/KnysxBXAjK/Ex3Y5cOKPsbmtgCr1Dg24mTbkarMjdRhzhG4+HSsaJQ5zHhhTf1U
4VtF00r+3pj9qdX9qFxly83tDQMkhSTsISXyzQIJRQgaA/J+PMqk7/07mQfBjUwS4tSYt4VsXkkj
BThkSps+NwQldPKyLyvtnGWo0a15Z46kC6CPH+0PqcJEqVwSw5P5PcAD892ywC5RQIO4z+h6ux4l
9pE8bvKUVI9BuU/ohN/VqOSSBxQvtOy2O6iJFxvThnxox1C+tIHWfGuG34icvFH5kkzqTnTAguhf
FAgQSyz5XNusgZRr/TxqFbX9SmpMnKG+yuT5NAaEe5xGXcWEJ79jiNvoObNI2hM79xf5fSBtqYFo
a0jRMz8pqFJESYTpuc/gbaTdxseF26iXEcRoAi4p5WZerwemWessCreponuW+VGM6DujiffVr6tf
NsCU6+oz838m3XDfGPGZXPSUNxmqQH6zI5NlhClgeVt1X3TLPl4oKijyIG64q+ixgPCaBLNjSLcY
b642v9TP6rLpbvpvSRfHJKV3k59q1cilXjduITSHSKZZWERekLlL6LLLMWaSV/2K/A+wzQKa9r5i
xD+MnEz3ALAyQmHb0ZSTbLiNjWDB5eo66dCmv+C2xc/ANyhVMpZ9KcRsp4KbC+QWiWRysp6KD7JZ
wW2OzP+Ca6icDYIJYgq5gnBG/Ey7QXqQ8RExKwHFqh4SfYMwNdmPxpHhO4DL/cCZzcCKOadk7ofE
csq3IaOIPA9Un1QrnbSl/XDQF23k6bmMruN81uCKxCYx2Yd8PNV8ToRkDDVzcMLA+PA3QiJhw23R
Q09HQqmG6T1/8LA0vjXcRfXK0dpkfkR8MLy7dKchNYxcFAzc70/ErmVRsJaKEDczAIqIRtMT21K2
2MXiW8tVzsggwqjjhlDzuKZbv67/MOcx0bTmG9aBSUdWDaIyN5KugUkvAa9vHz9TP3Ykwi8blQDj
xSNUsjGQBGOn9iYLRXR6ak71Qz1YKAZfsttwxZTSfHKwxphkuHC7DbEWsI45JMIZ0wsm740QDA83
IeY/GhIo+9DeYU+XHievjaKS8BvDQwam8mm5+hP4/LFmRgueG3+qfTbrXcsmydwi3DEKsrt2BTWu
8Odkj7B1TiHnHBLSOniSSHMPlIOMK43IUAcVR17/jOWf5LO6gowtoLgzrbvNbE3uAMa04pV3BHv6
bmg9oXtFcAZJr6gnczzm9ouc4TtcdqHMKlE98FjV7Teu6XF05/JPxY3N2WE9xdmLhsUgLX5Hfl7z
+lUt7UfGIjBXDzx1aXcic3QTLLgZXlRlSwYPD2J3wymSoeT4wmeYItPjsMPDZm2i7oPnDMJGnuxh
B0GVYJ6aH4PilkMQBush8dWwO13weG577CzLJq43yfSSX8htQn43py+I7drg1hJyLY49MQJskMAb
8Vex1RrXvoofnErERVoH9G8oGogJERj/3Q60CzQtIsUxaqH20Z5BgzYkWeafiKNwfFkkPnH3P4Lw
TJisReaPvEfHJ/2kTJHzT4DPFH8dT3DtardsuoRvJOY2P7Z9IGMl4QEj8S8iB8grQQkGXlh4XNCZ
tZukAy5JyDdG/+A910gxIDClPWjFVQm9pSH+yJnjvVGRheMxW0+XczwTqnWFRUUsEwFexU+HMFQc
mgRd17VRgEeAkrkBfaxsh/a7pu75YHQS/3J2QHanwm/Y33Ai0sh4YbKvRwi4vBYbCcaL5sKvRQrc
xgDSTkZxIR1yfuBAUyESti7RAqjWOFXbJ2FvU4KnQ5BfADpynyLDxteCGOnCt8bP1oDBKxi6wxzy
x4m65GSgFS1RJh2NCb8Gj7101+wtQzUKV0IWyaqTbW8WT7FJYCIi6G2n3XK+7dDFMI1Ua5J9ghkI
cMCMi4zBL53RS5/DyeU9kma/YNXb7gLKo8U3JI+3P5ReKr7iObgQHEXrdzYxIWW0oa7Z7lAyIgok
fC3VDgtMK3JyLOKdHQOQr3K2hh2JQSkCSzeKSNE5jtKzwlkdxZC6QEvCDJVuWUJVOr0AZlHVV4tk
+Hj2otDat28dn6XqEuCgq1uZ+yDakmKaxW6K7LI/cUPwkjKHSMnuxA9iH4iOaj5l45J+1Rq7TkBn
Xkn9l25GuKWOTFSZjHL9JYf4VW77dUDvLRpOBwZ6mEEI7HwvS2QJHKmcZc5Isxa4YkfuM3+XEbV4
JVPQgJ6EYo07BjAbqfZYDUcJSwByPg9xUYTftEAt6WT6jldjVo+1QAfPm8fQaIOPlXNt/FJ/iUQh
cRBucjmc8+4aXW1U9Ay1KHk3eHN4pagkKtmlTxB0tqaf44ed3Sx5aeDvQBVq4BhD13RkzeneUzCI
ukZiIyXgTlncznJm/LGumZ4IjENuyfcuSVekoVRFrbLn5gb9rCBJxINGVBQY6GVDzqliOT63bvSU
RDc2JjJcYG07Ai3USVdQnTnbd7dU3QOjQCloXABO2ehQag8rMN+0vUUUX0rv9eJVwVWVd1jJFoms
DkQrvwMbUJwL2Q4IJiLFVnkqsEIoT1ToFLtuFf7EK49lA3KJGOkrP+iAdWzwwt2D6SPrPAbB9ODM
bsDpEizUHWR5J5fkBO8gTsbm0Q7O4/CoWz76fRJhCTi170l6Khd+3R+avW1dU2JFn1xMmjDM+2Vf
7G3U1uVlbSuN5SwMsKVb6oBhOvJtS9JZVvastBoMJZx8yX3m8MaWR5f0w6tYsQdm14+iFg2khL2S
rfe7YR2JU1Ve+SymZt+ib0zuyuyXLT7v9RtSOi8cvoHKarxdUDhbh4gjTmtokaH2Wqb7gPlWg1xh
S1AINza39zjcFcknmwRnhdz4g+TzLfWND/aPgmaVUDZuA2S8YwPtC/QM+bmcNgxQKl8FOiFAL7od
WgHzjMWjZZCj35V2883IT1vo+zfZD3cuYh+UlfwQV68opxPzr3wznbJXpjCcTrw3XLS8IVQIivKj
oWMpxks4nyv1mSqWRJUXKTwJ/h+ziD7bFoIUXOyM70a4/24sms3NcI3GyasZ/QEJY5x/zUqSu6+G
dar0Xf0lh8S9OiStGvWddF6FZFL+8PS6aHdVXBC8phxeTE69GfOGcWQcQ7n2o9TnydwZ9oXyitqE
fAIuaGPc8eLEwxXRv/UX9LdV/1U5UclKPle+/kV5IvGSkeDSn/jxBocmBAd3Spaj1u1C7YxnuFf3
unTJ6coZagIl0A+Rrnt0ldjcpvAEWEvhU8bJr7xIKwSMsDGPZ0TM7wO1UXdAjoMBmgE7cD7UfCPu
BzRaeIbtHehkLeCoX0uoZrbhW7s5CQqKqzOBQ8xB0NdX1Hk4mXH5ashWCQwQTvzASAIIRVIcRXkT
9plEmYElMYEEPvoJG+dfd+iLbZ7uyMCN33T5TEFCHavmntl+UNnyb/HF5M/c0HAIFNLiITah64cl
KjHMWn/eUM1V/gsARhf1TWcGexrcdGQ7v2t+KDonZf6tY2Dica5/F7wzI/g+aCCMzTJm4ksrX2Wt
6d1c9RX9Cn8qYOBEqHX2yqqWZ9xqn+PHDA4ann79HOz7Z2SEMeant+iD34yw0A7diGM8TNTqi0M0
dZ46811+Y/B8sMojMzruxATfxsX8ITs0fw7IMGX6KVxgXcRD33PWLRy1F0pGmoxyW1XJeoFM1c4o
jxKg5Mmc6ASfsRq7i0LscWr74ZDB9EGA1Y8EUdWAfso9mTtAqAm+RnNDKlcHkj9rsLZKlscnFpEV
2ttPGvOuQsE/M7ck3WVYfuWbmrT7EEC3Q4PY2+tcuF32lTA8YE936i8IJcq+pQW2HeOMY7360MaX
YNmnCxGiW1v3nqfJV/5kH2Qn5rmnnsGgxm8zBGSA0Wj7rK1KVQscPF1PjFwi9MmnDVcbZ/hI4meC
lCyXRhBZGF/cWKxPpgQ6GuI8zRZLct2H8rfXesw2vIsBnQmAxta1kM3bnDWbYmUek4x1Heqz/bJY
65dkBV4GV47MqxB3PcEFCoD5ZHgxh/eSeSMuoZ2p/vapvYXNA5Fscuv+rgyJ/6ZpP/YEuF3m0LvE
xbIbJWU3N6iylCME1xFq1fy8QOmQgqel/WxYT8jnlS+DzjW4SgxSMMdgO9KLX4tU64rpVd1Jh9IK
NgU9W2KmTi/YZYSkUbjyRGp2Q8SqNJxqq4FXzTsL0DdEXCWXG3JA++mTYGaKObKMZ+W7ty/jaL7W
y3BkHYqclzLy2mSnmkLD8GYK1VhTnuQhetIMXh85dl/iS1D1m85KD329vE6BAlYzOIrlCNwXC8yw
7+fkFNYJACXLGUR/EkQXaNmm7pO94LCeyBYZgtxhtEFGFLVA6JcX3F8Ii8PpWe5Scz/ZWFnNbt/N
+7HFWz6R5+bVVJSiYKzT4CvxyGxUHFntfwOlbfxseu5sufOzOniO8/xtVpmECSF92NFnlwXg4Wdb
OskhxTZld2OwX2Db0ZG8LfMyFQSAdtkgDlNn7FWDPWxI3lC1wCCudSqaUZXB9SdqRfJ18qtWWE/t
SnoYf2zO2ipRMWsNCF0UJYG0Nv2prPw4NP2t7NudhOa0m8GuzErSADbBt8ClniJOSTSTvrDilQs5
ceqvrGM1w1lIFatiQmN+yZh/LX+MHB6Mo0jaHdMRQPsIhadmD4vP2sljwCeOi8GoUpuJcSjnih1P
/HdAg+CkIrmnRiZwf0XcJWrs6mr+YqjhLZR+odjeTQikoEABJJy7/kNo+a3vp81cAlSANLqRBzTa
vW3elLJVLroqb6kTicOJCgnuAOYSfSHTHogzhuTCPlQ5jrYlUFgvG5iBEfawDzE55uuSIiolK1QM
RubV0S0YOhtCX9xzjq0eApta2Oa2trDbq+nPmBuWa/BJsCTrf6PyT9TE4qmNEBNphcFClyBKsiru
KFNgy8VYM1YrnyLS3VKbf9MIpPo8h5uuz0L2peMG+axwBgWmc9otZLNk+IaWzLqjghOr2TJ0iB05
6SYVLP5KfSsjbAUNLTf2sznae5YIZLkbaAl106Dqit7tqMUKx/KIPhEZKnrQnGp8OPQquZwmPrFZ
knMH++Do2uBPXDUn2CbW5VfR4oXXeqGzXWoui/0JlP4n7+TJ0TM6Mq9Jk5OtMfcGMr2mtTMCLRKg
x4H2hf7vb0YQodMwdmdpU30tsc4VQoYBu92S10vtd3U1PGl6FG164sSkjKWrhFgpWus1Tf0GJbfL
E5J1+hWymiqGYyCfcJSEeXYRIW0qMIwcBmbVVpv7WZS+KVp5h+DhjZauOszSJ8eaFrLXI6I254AB
K4rCTVu2byTMN5uy5MZgWFrhfzjURst9LvE4j8CPLLoFu+E1q3vxSawYFkP5W46pJoC+QA+UyHIk
UUASCzfomiOdSYsbWQnoQkO5hzcDmodTTCm1xsDOQGViGyUq12OC8UhgTBziBdBLN72KNGA2nM9/
sgY5jejSQ2KZEHIVc3ZDM/8D9rnwcQMiam8j5PIz0cRlRk3QMyMA8i42LO3vwdhY1IsBnYzyYVpi
lbsHsFdNckymU953qykI0/o4Tiec4cg0puZrISfXhO65UUtS3SyuuXTI38xeYNQln9jmsi+NGL0/
YRM9ln01MtVLYM2/WGJ2k51m3MxslQ1QEhx/E2sFPixoS1wYiBM4UIwIrptY8q8WL3aZ7jjkfrGR
Q0gBPC2XdY5fi5NdGejAwkxj25Bs2zl8nRrK5Ca56rkKkjQ09gqrc09vcXHbUNZkptJ+Ng43yEDX
aWDIlJoMerm4kV1aO4iPcfYmFcY1I/4DZz0jmmDmS4IP75G7vYddS/aRMn9jv90SEIpfhxmgGEJG
KXN6MdvpVye5xe300GvJihFLcmxMku9mBex0IeUfRsyggJV+MBtvneohpcoo+VYTdcpJAmaE+ntk
1MRb6BAYkLuRyrTYNC1f629BptdeRGgwYKb4qK9bzHye3wNdukl1/kGmXes2CwAGuaSyts9lIAfU
Y4S8AkNeHKNZo6Sz+IRxhPmOQqZfStrS0LQY6oAiAEp2ArdOfXaevlGwGYpE9CHM9dRW2hqlenNf
5nLbyZYjT+mLpK08bJI6KF0hDWvC4lTNCLStuQNVY7wi/GccOxZvS7dGWs/FW1uWjAUZ0/S4DJKI
y003Qm+cGRyZinyxDBYamoLXAAgjH3CCTXGhbSZHG7Kd+iLZ0hc+RUel6wa14/Sxdkhrq3VECgS0
6a5k6H5GXf8QZn5I5HYnQJwh7/YGTWw0S8fbKLOp1d4bwQS4wWQo1UiOrckirL741MyGW2gqvnqM
SZtV3ggY5tYUTKjSmsijqrpHqfjzsOTiS2lmtlTKJxgwBJ2pzTVbpe8TQa0o+FNsg2RO6hRqWch4
Sk5pto0Si9Y8iB2peLNmo9DE54EKKpaL7DTG3QdXyOJJWvmdY6EK1Zr8gGaF7BMYV6oMrnPBKyOz
bdZFaLF8j/aKZeCUg8bs2ENxKjUiKez5q1dJVxMaQ1whmh1Gpc4VIHKRUZMqrSBENOzvosvEjuVt
GU+lV47NzwzlgJN7oIdOXthDPo1z+GOmIUkNGfO9WmWwO+ohjlfTcApt+cmjAWp5Cdwiyvq9oodv
jZIqewVfH74p/L5JOl2qZGk2+XBNuTBc4t7ZEkI8RychTraofqYx2DclwifE8zFEdXSHOf6bgtdH
xxC6N3ERNzjub0rR3RZVdVWVP5RIe2mL949pUh+YPL9O2M6IFEug2PRJOephx1oEighz2hFgCkw7
j8hKBTju8H7N+q0G50gnb3wFhYTLQdt2TfUehstfJBUqCxYWFuiqrKx15jqtN7XWTNg6+fTJdnGy
jq1Hnb2gnmFEgqjYGWzzkU+67krhyFhv9htB6LRFhL3P0v2UyUSciQAVAt8JvmlCnF2CGlGOKmJ0
OnOsGHVpxGGJQHUNa3q1Q9ZSXaV+jwAQEO8WjxpxkdcCdXHaefSspaVlApmEbTJghc7pNgWx4VXF
TMzPULxlJkmuqmiA1w+hP0nlZYlRK0v1Dzb7weOaHzdoBt/1Rj9ClmJVouD57ZSuP+a5vTqbeXUK
LCwjpm1UD0hd1961IBLUTRYTqzM8n1oK7r11LEPrNwiz56WGqNNYiE7MiDCOrnKlqD0qpg5LdCHV
WGm6ZTNE5lZn0pyxeNFE+JUVf3IQ/tmU78P6jrsu2kt1PZEKV6EMlN7MNWVXVldOSse13azGUdQ0
EFNy7q+k3SY9o79w2pVrYBIB34lTQl+jSmM5N88rj+ZbXx26Y1yQ5xpLG/gVriprD4u+V5WU2JsW
3l0tXXVSIWnDTTb64VjAdI8+bKWWnHIK/1Sawg8frxYLRL0nnVTfSRJNzQn1e4i1k2pJ6+xbYPU3
UjaxeNcf+pwpOG0GOks9eLcq41J3MvOKBHCWfbcKxq1gAr7FE8hbOpm4fVsiAakFfK85MyNVS2+B
YG8YcuIngNOE4Imcus8UchqAC3OHF5cNfY0hzBSEjiFVD7TmPkztqSmLzxR7LLFrJ6RJf2qp80B5
l1lx7AqmsbXOpCQUw1vXkxiO+gBVeP2hWVSTS6oSfWV8YLtGz5OwXWZ8i/6sYgwXmB78L3LgktCf
Y5XuVjdDlFCkhZt8XC2vXtLA18Zfei4LQuA1aNhUwgnvuwRaIvoclw8lGQD8kbnBIflGFk6p5k/h
jEEwNAX7/w7TAxiqfS3WK76UM18iBp5YPNbBsQHDlMqV2J6Gqt1mxIlDHET+KZ3szlUqmuck1r9I
+vEwn8B0j6pjURInNmgKnvx03sq99tLPwzZfDOLbcmb9fVzj9G/vVW4eSLxDLqGzLMrV1te9TAMY
YBWl7OlS9W4BLleRVvFAgN1QwvkJDqqxr0hlEzLLlQa3b11nAYuW2ZNKhkHVRAc9jjQTdrxTjUnb
akrhDkkC/Ly1uauixssl1jBCmw8EnTQnayR/wjSlwF10Y5crCGRw4XVu20w/XW2STagZ0IEDmy1N
XrVHgf141TaZnmQuf428LQ6BKfZKoUo7GEuPZajQuI8I0KVgLxsDKFq47RyHDeQGItM3dYOxSY9E
c5wnqfWXBoj/ENWwOzPaCq2PGENE/ZHc0bCkP5uSowxeIpUxC6VdASqZpBepBRME4lKWxmJnjASD
6su5VRYmrOHwQHhYIfonwDLqKyqFUQLNYUCOpq0lP5xsgzBiQIfC4Kb3SXEemdJZdn5JY5ms4AJy
2gzGpBKl2HaocKU6Cg91z6rNMn6KLg4P2diMu2S2iGaiC4mETY7zTICOWJYXOx9tkEkU3HDU2Z5o
0wblbbsbtNrekPrQHcqeQZuqp9kziZDc4QD3D0jScPeFEFxCHV+rE4sl22HI9IYywWTHKKMcV0OE
Po87ZMepkw+aW5iFdNbC2fYtm7FEFtP/YOsbfUsWgOnRdZYqsqlkSTPkxKpX2uY10NjwswiHiDjO
12p9vmuOpQYcGAQvaj0gkwkve0KzpWrbf/8RxWQ3vohZR9I8an6eniSN0DslSWonSfEttG0xbbNW
+RorNb1Ubf3brQlkBbVsCA3QSUQOlKRK0eJnpQEagj2WUmckBa+HlWooPRMnNWWjg5pMbrxBbvFi
59MhnWV7D/Njz1lZHw1Qg2FPQk9hoT2szIpSJzPTnTFYjzqA0zBMED7iCi3gGLabMokFuRdmx808
DidTHXYgq+lPJExN41ifUWarDGW6cq8N6cPKGd+mSh56AB8BIkUbSR7nfVkGl1AsrCLTBpRqSV76
gHdEjzj1SAXfjwmO+nLtx4ZVgksSI0LW+kuCJYPoNcHsqM3UI3gldjnu6pIAIvxScunGrT35oirI
d5stBLygr9xiYo1mxLr5Khgf5KZ9EPgUH20fb2tiQvEDGQ8DF5ZWqPpDQ46QN2jGWiMer1aV5IC9
m46PCC43aY1HclRRrGk9+2vGS1k+s0W2KUoxuEPWVPVd1gLqgNjOP4u113mSh5e4mHbo9KlaMyQv
vMe/JqzRpjV/VRTpO514pxxKjpZ034Zkv9s5c0Kg0/gzde11qLUfYvog4BXbSpfNo5jCA2ekjqw6
PvAhoi+oS8uprfGVNLRuiwDr2iMSkEOiqcxu/GjqufBUE0JPrpvdBguIlVKroDUqnbYhfTdIZ0eZ
WOfp2vJrWIXtRd2UMm+kcCr78jcKaBFnDj0/bPd6LL3rrZ5QS6+5ZZPlLR1fb23qsC5V9P+D3e+6
Zgz3cXXQqP03QNYOtkFN3BDQ58aEBjhk+lQVy7xsDOtdTOkeGeawyfmCoYWMa2QhfbTZ/LQRvzbY
GMyVBIefRWLTJk36tZGRQTUVZGpCgEhlRiBhqx5siUkzTh0bm6F5pEFunAU6CglUwK/zadfZbEiS
SaE/UiJ2O21N0vzClpfES1boSIW7FPkGW2tiEIarRQSTJrNYbXQeLTtgtgEnh1Fk9t4G2a4v0ET1
oJDyEbipxIbAHrLbIqE8ixvxbjCroNQydpB2SXTh5jbYiwVdG+xi44HXjg+thFhRhsFJzvu/Rixn
+xUBkad8+TPNStBe7RETfbYF1OAHcr7VTeamcxZLnsHwEOGKamJvJO+nXEB3VCuQKKtrv+61Z9te
owvwse5qqdqHVid8XTJ5+pCepQWa7taI9h2jPZP1IAEDhI7WMCZwuC2ekVsr+8dSEfzZ6IwhyouQ
3LZ41JlgjEXtdfVSszaEGw5fiXC5v30b5m9cZlulnixcXsaqPYQ6LOhT1awUO1AEDBsLutIEIqNj
jk+DMr0WpHg/2QCk+K1RCSt49SWCzLn3w9eeKTl0o5mbuQBFusUvQPpOxrIym9iNWiBG2GXgKJfl
INtWLYcEjJo9TNXiZSp9bAjFzcTwyagHQ6vZf9hNlrJcDyNv0Nni1TDrHEVv38eIeXmKyJE2rtLd
JekaLxmZFwSNjsK/QgKHcYDaUEXkI5EXjfkM9Tx2fC36JFIYRVcjPaKex1QeqsDJNP3OcUDsb0er
IWterVJMWqWNkkDZirw1kItwSwQxhYMgk9qIY6iy5vicRKEOfEl+rmoa9S6ejlLVQvRGUFdkU+vH
fCk443QCpoXTlfPC4Zk/N2ZALtyMeFXM07uZK/OW1YF8lwbZOOsRH1gcN1DWtHw+LWwBljjH7iEh
Bs7Ilt2DdER2scIb0X8H/999XMr/5uMiuSvqH8V/Grn4b/4+2u5f/1Cxa1HCm5atWLqgO+NXxr//
/hX5n7ZumYZFM4jBC7fXP/4LamYX/esfwvinrhuWbev/YeQS2j8tm95YlhUZb5im/t+MXBjG/sPI
pesK/jJshRgLLcP+t9Hrf3h5sfh2ahe1g6umBkaYtyRqH0ZO5YOI/kU1ZbJUJ2w9JH2X6WMO2FSn
iHRJquodLWaN14rmQIz0kIWva64G7Af248uJfF1/wjDsmcZf3BJOpyV+U1VeXE23UssPY2e+Wfrs
Bl3uzWTbodz8WUAkltgb2abl0XgBL+APfX3WJ5NFtkkzv+aKk4RFiCQMUyZwNzhtvT2hSWtOBRKu
aLR2JWJ9t9VR9lfzKUR7X6cJClCcUbX2ORd4xA1lVYRrH5h77mryxD5vW8YBfXh7aRraziw4UGRi
0G7dksFuaMa1oyEwUtDNTVAfCKbs7D/mVcWjHibiWPLty8ENBwbMpueuwjk7k3xECDGMVEfU4YWs
CdpWVLVD+QbuFdFXgBXcWNpTzlSqpnoIm4SNE+XSgPMNkIWkW7sAq4dhjOj10OBnOZMNe1uEh1np
ngrW6cMSHFqwdUk8fmuDjBNBEJ2b7msCilgSw+1dXUzsFRj5In49WQMbUYCis03bHlf5rUlmVvFI
BLCDXSIulBCQWG4gMkszN4s0v0zb50oNfB7fTzXq/BKHxDK0bp7F+2pQtE1FwEuaLW5BsnIX6K9m
9pny1MBMZfiEPyFgWd4xrCkTBAmWMfsyQx8lE+wCSC20s6eU5LUgI6oC0OIZkKrll2wHtdH8Uwoa
nzy+a3wXi5wAPsa7JL30CSPR5WRYyLQG66XFuBHDDIsbFMiM+MmT25AJ+F1G+kTaN0YRRDytLcGF
W2w3sLLjlJD3FNW3Zl2eIhGbicuEPReL4CJagPnrSsG+mk2Fi6p5GkKG+0HntRWxJsCQZxR/OVGx
ifZoBFLMDLZr/6ja9CuZ2PCpQ05yAv2Zhm+QcIVNDZeDCM5tXIpDlDyLcYbZjhgsk46yFl5MBXgx
ra2uI/YYdH8BhJy3XUVXLqGHTLpz14mXZESKowavGJkh0tXs8BB45TENfb3VJ2Jv6vllrvHF0JD0
rCArUEsF/geSGNi+hEej/O6nFda1uMFicu1JuD20O+aau57Nh9qk3S6G/DlS+3urSLcxPsLdaPKa
8On8v4k6jyZZmWuL/iIigMROy9s21b4nRLtL4snE8+u1kAaaKKT3dPXd7qKSk/vsvbZ3DBOqmLvq
LskggKpgl+b6S7qK5Ai9SrLCao41HftR4q9H4OarxIjuVBO9Fx7bHycMg+cUANKg9FFC+yNESbnC
5AJlErF+GTkN2fOIY9htzWACgg/M3u8vosHD0vDJmi48vwlyS+vfQyvB7criEWqxrTG2N9p9rwp1
APFyNHwaZSzP5A35adevDeW72ku3RdG+Ko9lUh2O+7Qe94b56s3GuQ3vMwYlY35ItPEneQsqgbZh
m2StLJRaD/DmIaBtJYTaTbaH7buIv81u/mitxe0c/0lQPKthcYqPrNt10l/dyHtpPTWsAnWynHnB
6mOP0sg6uBp+kzp6VDo+qDD6KT2cYE2st1Ciqq3DYBMK/ZUscwxI/zunqn9Ueqx972waMGYWs3aW
tocpJ2vbs08hhLNP2uZMbTmDiyA3RskZ0F/5TC0PBXH5ORxK4iZB/AQ3h7TPr4gyiM7N1XQWi9DJ
1dZbk2WPoWpYD8qQO25/c3CiUYGzc9CNZ4rsU1aec1Y/ZWn9MnX5bSrpAU5zGE1gFDWVady5/aE4
2DZDTovfHF5M0X850ElSdGWAWdgXkkfRAT/uJ0Cj0ysl3xcBotFbsv/sE0cGtDHp8fi8cqErCdwn
8A20+C0DvgbZrNjyJ2RTTNXLHcygFdWJODU4gKtTp77L+DfsIfFXR9nwRZieywGnEeBkEDkGROqu
YhoSGPcsCmoQoTxOJTDxj4NCGCQYTOzAPGdzbK+sUlOUzorbdqdTrt8B3q/L9LPnZHMnmHc2AGIA
HZrCzUJ1+25MVzrm/krZ7Ti7e8+tL+1oftgp1k2ndt9RevB5s0prNAt5+wkGVLdPGVGTOfyuvelf
5oq7plpUd7OkPXVYAlXptHF4lH3JLSECwU+cMQsQ1gkYXu2CpKSs3sAlrawJzDknW4ipmFbNzuHm
hqNNwoy3hoUJ4eDdBohaJHcx7Q4Z/FABfG7Ffu9DBNU/o87/Yr94T4fyLyK9PMBHWhZGT+aEW8eQ
OSuQ+qRzfo8CZw7X8NzJto4mh1SBE2tl+0W64jskcQ4quD84CWuKhN8xfSnHmTzBatm4jBjHwcyY
LTby1NgTPN6EoXwZfGs/QpixXXHTiCRR3bA7xN9lFo9N9JyBzMKYU2DUjZYQZz3+M40Uky+zgZI/
XQO8J6eKVk7fxfBRt8gckBYdylKdZlwPkcSYFjicHelz5mGqs0oQPxubW13PQp5j6FSl9zMJInaO
I2ZK48tZEAfYX/P5OEfRngbsp9jCkDI3PyXFAyCOCJNQHdVXsHRoHbAdMGAJJumq1ugGbEhjbMnj
jJWgl18FOJBaTTeFlpQ3LeO5/eW31sVm/zKj2hh9ySdiVK8sg88mPtrJdS5OgUESZwC4kB2Hqbsj
+e9Tf/stPK4clXLPBl4T13WLTauqmLWt76/L2Dt4zniKRSwR8FhuT2G+xybwRDb0gLh5Kt3qmfvn
vWZl0NsF3n49oICiyxXzptcVlQ5Gy7IxeAvaDnvQ48ZDa4yN4FT2jxmucxun/WRfc6XPXqF5fpeY
QEInRG803Soz8+flIPeHJ7tz0B5de1OT6rFS+RcgC5TkyXy6gZzhVkXRK8kSVnv9HYoUd0Ue49TB
PTlX9tUybFZd4SW1iw+CzC8qEs8i6z5lmDmg9WGDLcekNJIXz2AM4JHmqWeeZY7osQw4S7UyntWX
wfHXCYzMMWdPGh7D4s8LCCFTFu20f4C22Txdy+nLJ2g4zZo3F/GhDI2uMOf7Jqc/oNYXW0aH0Jj4
acr0dXTjnYQ1nNfzceH5hC9qyl5cEo6etM80ZewAafKUG/uQh6nA6MLK52nOnpVn33VF+uIIMF2u
fTbs9rFeLDYGRUp5eC0LoimnKX6C3dSp5AD946Yc+2LgKe/iKT5Vg4tO+BDLpQKG9GMYAeNjlPJ1
gTVPfjSYB5xA/sq2aY7UhIEPBy4Dl5FQzS40CkqQ5+q7ttlDqtQn/93D2AJujmgwAC7K8e1ULv1K
AFt09uIL97toRsqRg2FjzKShnfnZqsHWRp6i7reg0YC/Fm/R3ES2M05BMr6EEDW91htv/dyeZMZi
F2PLOuqddCtYYpUWs+sspm7rxAmWCaMEj7UrCyAhfq0OJtlVwu8ccota6d0VfOB0HBEMK+Y9JREk
OtFvNpJQ+KER0ZsTzWvH6ghcWJj2gvg5p01GBz5NJ9Wtyy0egkrso1xeSzFu8xlGdsneK96MBiNu
Y3v11nNQ2MCNQQ9g6h7Tn6iMvjPK+zJrwmnZGNC2+vlMIeQ6Dfpf8juBxF8X+eqpy13W/gKfVZGA
b7YsfLG4CGmMFzWLs45+5rXtd7j7p3gb8/KFlRA9WAfpgxXrDKjvrb8Lsu5P+SjBiPPjdDVqppMN
sSUbkHYUP04oq7BDKf/+p3jdRDlj3xBum5kLfq0WUh2bORhtP+40wMoN6B2ubLX1l6y3xHE7NhjF
snP7zlaRkjgyWoV7S5h5bS2f/YD2Ss+mjC7dzf7P4pP2oxejqxDZjWg9NphXbJtXwdyIDUlPvkRx
dHJoanxvZybTpX8Nv25hoyZmg7efiNgEgK+U6N+jZYXGNcs4C/4rTHTbpE/OAHDbjaoZSjF3ma2i
vAV3kO7bk4G3BpJz++WkOEsDmIlJs4+xUiwShD9S8AxIwJYQ0CDYt2O4s8N3qzV2ffgzzpKV0HZW
Hu+joH3NSNMZI2xN+YQ1aTsDyYLDinaYkbEu4hdpzoeZvPEU3cwpQl3r5vwRXmO14/Z2ISz+TvXs
U1nhcw2yj+wxlpQbUmn4WPcYSVMrfXbCGe2qQovlV/jsa5+4qOPtWJIhl23CtjspDZHbjCL35Frf
M35p2Vo+Ao17TKdXe+EIpy2x5dC7qXEZ8+Xa45JrC/XPMQ2wGwfJeeS2gMIPic8qw2tf8tg+tpgA
nOypDfAKM+I9wxfd6rHZD6RqWpHdB7ApAF/s81RvgX2wIeB23O5kiKtirt2leOYRLefYWPDpRu9o
Wga2Y1ZQW95lrcc/kml49vHE6dcG6E/4B9se3GBW/RvoIBcqOy+r4NmWGxEXa+1cVH+t8OTbnIQ2
qQa/ITzivkG7ApbUrDsUtRDbjCv8r2XqYA+2Yr+zcye2t/2zAtHrfbO9Pvks6mUXPy3lUAYJC6eb
DrXFcJD3O7+n+DrGsgnYW8qnitzFYKEfZ9MdZotbFOiniJ+gG7ABZoiDlLjyUMGRhMj/yiV6lddg
0pJfQRon8uuLGt1HOcqLtzSKx7lFUCQGbemF+UYpBjCLJSl4J831szS6Pf9fCl79sT2kWbyR2feQ
PYkSJFTbG4+xKRGZFxOwmTHrR5uuZEU3lL8+buc8HM6F8u5HIT5ZPkJ8Lk5+Wz4Xbn3Wsz2t3Ep9
WI1/cRc6SWwR8avM+0lAa/CKgdcg3Ds+wnFdwmvcybm/uDhc+z7aB654sDMsBtIFRRm092ZXRRt/
/q3z6eIp/xmdyF2FZvKZNNRWJsO1C81tY4+3bnTyc9G333Gg+bhZxa9aGfMyyIMTPwvlVN7Ww6fm
tQI1sxUIlEy2rfODKW3TyfqYOxoIy7xx3Nlk4i9wFqm3vjY/PAIzCoYF+GKuqdk5IKuSNAkXWPTD
cAZHOB+q3Hny4HC3D1MRzlszau/TTpytnKEWaH3bt+8Faoc78ryyc/tJhbuxtaD+A//kjEEOYgB+
enVTBa1aEuit5BBKxvaxKkkljVV7jsLkDFdx1bTo7NH00LYg3tgjP/iLHwShGwBInL0P0n5mtcfI
Y3jo5aCkwf1d3dIiZsO+BH3AgU9IsVLv7GuWL7GkH4/JazHiz5Sar7xAkCsosOeowHygdco/JLUH
RYvAqmRtU1OsTrthMeb7JqXXRcOHK9P8ZIaUuXvOuanIfA/+08SsYS956xywPgQAXnzF1enwBvgJ
nJ+geDD31LMsJhV8b3N36On8ZLD5W5Z/OKDrXcYiYPDFS1z9enl+J0JSB01Nu0DEH68/rYYFUeK+
CuwT3sAbSwYsE3B7pdNvbJqbugr2lXnR7ZfR5OvBM26hpr80917TOeA5Rg2TNKZ3jkPjlbC+U3CQ
SUOmnnc/Ora3wVcFKd39acZWb0buZ6QSuuew0VxFbVJBnBAAA68Z0GSLOxPDCJjRUj/akqoWTJyt
c2XJxurjtSY0T8sfJv13GMjsobjngG+94HKlWWVfDZc0lDvG/+2CCgry9zr6hGpbZT10pQQ1n84g
6JqbCs9tZxf5WjqEKywTejantbujjDZgC0+MkRq5pGAD6XQvGFIznA7NDaYjqEqXsL2rrlZuX9xG
PWKw0IfU9k5Wwjo34zphWhTCRtm7YKevozeDCYfLuPGSSZbPSd1c8ij6Nx5BfBA/wa/km9jwqmy+
CVv+sDz9C+qC2QfQ79ajbgB2drKp4QIYfory4xPtqicSJHL+Rx0WQp+4dPUD5zLVaA9FQI+MMjZB
gFGl4TqNujoHsBOGdqV99dAlHmfx9IV+u1SLUULLk5pF/ks6xd951SypFFEkpyyISUfs2Ebet53c
4AEAEhg8O2l+V7Apxp76m7Kb4jmyrEs+jVS9BtaqM3sCAAnyXOoiT6qWIA60lkqeEsVdqYW/OrsT
MOA3PuKrgfpANh0aZ7ijh+/MTBdUA6xAARbXXqpD1zau6ZYiEHhLW9e9xlT58Tp6wEoQwMFWOEwm
NrZm8pNx/qdS3ydly7FGroUbJlidLnVWpvWEWuOD+uJGENPmMdR3BdtdVd9Gn8AxdKhw5lWYsW7L
ETXwkeEQqWGnAvQ0i/vCGE927vzZ5XgKl8Wxl5FdhDZ7jdCU7Wk8iQaxt16sF6pg+Riw0h3Fn4J/
Mg20U70HWbSf0yinIuXo84/MJMW9PpkCx39qW3z+LZFQn8Gl2TYYlbO7hNLbbCsBUXEPo/XhwccK
bRC2mEn1Vo04sDrDjkjTqLsxaoLwLz0sl57uro5kiWKfVG2nhmgzqTd/x562n/GbQMIaJCN/vS0p
pVpQIHO0wUMBARf4UB9BlcEg3TUgLiIUJU4cyYonVetulofRIyFus1V0aCGlR3WG8xK7m8GdNs0y
iSBcifrJqmhYdehuJ+xp7nuzxCP4qlAkeKPtBcjeEVfWNNIuZBpbU77k1Z4H8gCb9ox3Zm2B02hI
muti2E/mw2g+dvxji+g9a+v1iJjL2L4xaOLjfxLK0neU2kQYsPsNwX3dn6PgIc8bvEiUnrnfbVIc
cy/CqAcyVrFhHBv7RbKJbkpFJvxprstt3eMBItSZhhP/noyygGqQZdQQ2jx7fI3CcWt10b0l/jWE
mAwYMWlwiEuajESCZxr7onwBuYexhNbWBXqgATM0O8/3dijyp0KGhzx7V90RfzNXvnaHQcJJLmn1
7cx3RvuiOvbEHW+G/CFp8r2aTcIn83NrtuC2oSzA5oUo4DqczJieAd8JM/+ABHqyx89CT94eCs6Z
+cfHgyZwPjo4rdB05hLns3vzffEw0NsZZYI+Idgn2sC3bC0V56awT3Hq3+EjoUVRNR+Wl9w5yiQt
1XEcAcv/cXxe+TEO9RWbnWtUxs80Da4VUtfiSl7ANUO2pLC7uD7BUJbYr5j3KTShSOd1irqvXlKw
Ad2O9aeXnwpNKUy/XPai4mfwcMnaHsN3bofriL6avkgZr8LJu3BNhzhFz4PX7tpg3GvWHtgVmXaW
bgtzVbrzrayiAY+jsx1/ioKW1rGn6fyzSmcaT0hRc3zEbQvwg4K0/sNor8Ggd5TckdBj0mNVIvDL
tW+V9HZzfQqLA73dPQ5rK0EpIEQPZwxjgwnnob0Fn4n7zhhxlNyE+mbcwfsi2EUMd1ECqLLdQ3za
2ChLaf5IzmaPS3DjhW8YgtdZbW3jGrstW7Le8neLZyXxUlTN4r6khCK26RYuCRlsLJd4yUJULtMo
BQyzKIkU4a4KQfcudWXXJGnaS9ob8uQa4jXwmls/DFwytPU8Z3LVoB2eZpdyE0b2YdvH7K/gsjFH
8ohbVoOYp2ccSCHGEZ5sd4+jJTgLnb/6Iz1rDhoJNjCWALof0hXzFQ4bZVqbSOH/oZ6RDKlnIwfE
JNum1JoPQfrg4h1057H6rjoK+hJd0QvkIv3Ru+BHFMOFOpueq5fO9cttT6r7EUj082CX3/3IoDw1
RDeDTnoYTfjoEzU8TMCMnkTGgVXExSmgmeRgjkP+KMVhtCvnYvC1nprIf47SqnmIxBNs2KNb+O4f
eRFaW3P94Q90FzvuT0AQoCe7k9Yi5jeWGkQ/qmfsNumDrvm0LZtfSeiqr5F6gwPVa5CIqYWKemiz
Y8r5ltstym3LZEE6LawEx6JdUCsvzc+iqSiuHHpQH0j5NDsR01f6GuYu9ZbtPFEYBdZbVAzE823S
qQmMiOu4SPpv1+yPTNIwLWOb9Z4X60sX/8UsQPeuCD8i4ouoEURtpf3WNTNp1xkL/9LS0OLRjMDn
r0rCN4nQXHKDHhjCwshTzfDsmDpaZ8ew8ctdkrJ8keTyuvxAuMA8Kap3dNEFxwJICNmDkzXHiwcu
tGgcOGXXTAFTUdCJtnP/49iA1/WS15nb3yiAmGGC1jDLch+3BVvIlnk9o0/AM92NX6KRjiYTvYVF
cGsP4r7TptwNk8u3WD9JimOuwkOxdmkKH+csOaVRvO/98NcUNYNYXWSw33WywY14K5zSRaYsqYGY
60/pT3JvK162Y9M/z0bq76ZpeWN7A6khimM2kU/Fhk6o+HDTZ6Nl9hJKbAFWrnrPsc7arKgA6KYl
fmFR70JCsGppCrATIyWzNsOygDB5Svm424KwNiTBwEErVDZRiDFGTeqi5teaeSmowYMGiMcMM6mF
52SH6gjDTkR/EcVYK4sk0EW414LrbFMTv266SNN2yW+JvSen2OPMs7ahOZICDYze/lROO7ZS4A1z
sshjzp+rES53pcQnricTWZ5lRxT/9WnRXqvOsoG6fFDgOf6T8wUuFEFQoieFR2C2Jlsbp1Oyba2F
m479cefl8c2WU3+s8XqZjc+zly9ZYG4xU6iRscDHBeVvsgxLGrxdw3O8nRmbDZPaMazV59Jtg63T
Yh7pHEYVjl5ugmAjTOzfNgHe2qnVyczCy+hNxGv5ReLz9iPmgx9j5oJczCH1Qmtz8nENutXAj4d5
1CTegegToKIw3E46OaKLf4eq+NRedInD9kyhVHOfKvumu0Uz7cdLJQ1Kx9JkXFcehVQhopVgScwc
j6toov0yCyEVTkPxqrHl40U1R1gF7lq6w6MVCOtq4+T7dJOOb34fgDvJ5nkHNTMpO5Qoj8B4F0TP
M76EixdD4XE4K3wKnLa6aJ58URdLFZ+xnswcRjlVMaIkUlSzsR7TxELbuiQojICWeODpyb1LcJk9
TBZFvciSiigLCgrVh+GBhuJsO6ArbaJIFmdFgV4+DKCwGmensWjBv/bHbSaWJh+QZsSEEbJiKLYN
4hhpaN6e3Yw/gLaBO8Z4b22PzsBb7Mnn5xD0Ov3DMMJW+G2Ee/RKBIEDSzVHc6n69C0rWy+HQJhX
FcU7P7nH5zx33c4LS1qvWnjYnbrrR/gYiVUf29EDWkaRFLu4Yt2bYYrIkmBsRSFcCZ1YWwVqnrQN
3BZRUwxnvJXmseZXe2+F2LPC9iWrxW8WaGNta/NLpQMLmCipdsL5y0KEmm4S29rpPjzgfOht5sV5
njoALAH8TJtb9jGInKN0mmAfgwvfDoYRAx/wDBhtw53L4b3GOO7uRG74+MVn/7GN+n+A1TQ1MppA
kLK5cFj1GZOnfa3LQyZ8rAdN2G79tHH2zdCO3Aim6T5SfF0nM7ulTkRwliLVNns3LXu+dp2y74js
dkT1KM4opk7vB1FdSk88w62tN1ntHtp5zng/NjEwcpDs3gAVIuR+dnABiGtCpZd6+RfPy0jTi/5f
7TUv0ShoRzfp6CxC29pNo7sxeS5umZzugnIiDGYV6aHEIrZyfUKeBCWAHFr0IVHlRLfZQN0ZOh5Y
weZs0tKDUE85bxZOLCYwlNUWnocwAX4asH3cNuaIsNwrd294esPFbok8Bi8dsyoKgglpUPr8Qhgz
uoAzLexQk2XSsVyxfcou2F9GhCxGx8Xd0I9/wejfy6C+pGPFIkuXdKtrF4ebKqpLMGLd9jHGQwok
sD/gH01a+5il/mLwZPkjUttlMWT9UbEwYY747LGRnCuj+BoTSECzt0ECY5/Z46XvT7VZwo40QcLK
GOkxoBpz1ZUXldvVcoPbl4Skp7w1GbMT5ulpAcn6ettNxBBwrDU7aq6/5kqUd6n15VVaXLIF+zTD
ClF2sMWvfeflLRskTPYDP8qROlc8KR7XIocILVpnlO2j8a5DGLqf3Pjey0ktKR+fhhtDmbJkZ9KA
ofwtrD9naxHhIUjKSyeUz5kMmLdLNtUywPtH1IkZqISjms2Gxn4C1E9QFBWy37paZQSAJoEKEPKu
EtVyCMK2mQqU70DyRyDjr6gMFpcxReIKUg4Xmhvjc5ZiiTFbADfN+GbWIcdEehnwjG37WnCjURgl
EcpMuo5WIbCiOgBK7SYkctu4PYLupuvVTv2rU4e7oY2Lw2Q/9eMoHzLaPPhRPHBC5XkyIE30EL3U
onCM2KGnPuiecuFdskDxpNftqzV+/jeqbA5EhM3sGDQaQKXu7oqc+AGNNPs8mQCPZR1RDeiIBlV3
GJD53/Sri9vDXeHn5qTtqDIMuhCqotFiiHX5AFpLF2cZDvT+gZpbu/1CGjQ8HoU230pVLH0lAwtd
RVlrQ8JwkzcXicFrhS3F2fsB13KWsC9T4FwJn1nrnHzjuozsZ4PaT16X+Xyy4vZDF7Bm457ZpcDX
gU5eH52+QkvMCeHknr+ZRm+LcyZ8tKKA6jChfRpCB3ImIxkThe9L20HwMqjujoM+4+02EwIdrIvQ
+Ev6WqHRpwOZ2OnDiqovYQEbShLnvtTTfYfikAVp8tImwzspUpowO9bQouZ3nZLC3Iw9YAc/9rm6
1xmhlHB+q0f3odToGz62VuVKXu80KewMad9y0+WQbSkKGwSZspqtkUecV94solgbQtlE42n+IQtu
u16+jkk3rikWBzeKpNvSOsJ6WRElS0A8c2naVE6iYd5a7z2S/dGNLP5M9DOW+FXzZuFgv+XS+jcY
a2vqKEau8nozecVtnqgaqRJEpXHquS/wymejTnUjpIHOp6OCArGMl/sVtSDO/HdEboxCPdCPSFTV
dbAYZtyAOUHDGoyreaPmfNdxn0Fus25dmmEDSPhb17jEwBfyTpVGOGPyx4BaQeI+M+zLc2Y+/be/
1nOa6SrVeVLcrwJSfVtjrOxHOfEvHAvc+bKvsGzUWZmB/eKJ9C60Ik7hUUUYnezofrCQcrUxFF+Z
h6Zc0lK4IXHr7EKVRQf+jv6+KiMSLdAE9vlUR9hjChuXPK2fecziKMS0f4kZgf/37/7/f+OCNJ5H
DCj8wogthBc+yOYgJmUteDSuY5mvpvNo8a4gwblGjOPBj+1habSYtl4ykrLEiWM0+KvM3rx6jYO/
OdGEGuZNMY7OtnMsTcBy+ir1DD0tcdMjDhmTLcK1NdP0ZrKIpmL2nbaljEGYBlKhaHkiu7DOYpre
cYeR+GLLxyj7Eo6Cj4L5umguTt8NR1uCp5hhV9UZTVZR3+Qbq7Je5nRSKNf+53LH3zsJFkgvjsQ+
bpbSonk9hTHsq0Aza3f9dFXUdqwqMZ9qNVqn1i8Xx/F4Mi11CWXwqMUY3nVYxteuzcXBga5yssC5
hXbaPdZef2kS8gZcVQCLyCTYtzY101E0j1CrzXsSJ50RWNc+E8a1b0l/kcXhzMn2mmajR92rY7/A
UOeKoGpNjHYf3882mkYwY4hznCDe1UV/nElweDbgnxrpdVXjXCFqCszBqxxgxQHIlkK4oCCmrocB
qU/UWdibgOQR6DpoKyQCaJNJomBr2NDBuQ605NkMroYkSQ7JXB5UkH/SdIY4DyflYE+HQA+XOYmc
81gs3Qgt7YwtpJIqokPROApXMYs35pfd/dphbqDbmnTXzopRW0aP2Vy5O0Z7uaoHoo+lHFzW4vWr
YdIQYBRYcmGpQPdjiFj1vVKPAHrXjJuv0egPRy31KxVy/JG+ZuHUAOko3e4zaJgGYnlHXOxgqsZ/
LXKzvHYm3+KwQ5wu4+RWjo+qjN1dkMbGxTZC3J0Vbs7JvTkLnL7qvorJ4UlG9ipQ1BCzMdTHk8WE
mRITs6mFKnBOdrn36FozOMIcG4IBRxjKRv0+D8mfB+KrAtKwskOWp6ngXglpUPictWpI3iwY344w
vo3Gex3Q/Mi1ZdcpM35CQzzMYZ0dpBtDeazcJ4d5xwyGrdt2oJaofFqjyqxDBd1IKOOfagmF6SKg
iLGB6wNoJQP/ELUkonqFudUm+r/yPJLjHLlr0tFJ3p3YdCpImcUObAFv1/gQVmOyC2esrzKOv2JH
7ZxQwHzSBUGWzAdSZ3rPMFUuZgj0L8WOvOoqDszGYBKuWwzFGFESklLr6Z1+lvWM5apvxJGpO42F
3jhj6WwdxHsKiNhyJpDyq7L5cmHARV0Tgv7DgFjiyoT7Qvyv0st6h9tKGdX5xuVj0I4/b/k1ng3l
gEszzKMo6cd1hA8Lbrzh0oaXjqm7xtpAC/mIJ1csHwy5eL8BaWf7rLkWnnMZrcHCvAK9vtfo3E3a
wcskI6NnoI0Sdj135J9G0JNjj8Nb3Ax832ZAJ+ngs7nk6iGhASSdee89jWOwST1cBanAnu2VQbTX
0IqIanK9mnbS0ZjFLLFBuhx2DHLj3pY9CSCqUQ1Vn7IoMCi+4h7d2721qvou2EnPew0oF904sC8D
2qG3dB06FB9wKqIsXbStMJrO+p5Oo+ApbKdTRhxsb1jVV5la934eIlwVpnkcWPv1XH88KoFo1Rgf
HAoVSBOlJ9/LjmUG0rTQC44Mq1MNnnRK3ICvz3BQeflUCsilPn0MW2zgeGs0NWNaDwbCJY6Kcdmy
lb3HSbGoZIhVgfbhxCgZrKsQtKCUB122PkAWn4xfSxhksN0V7Jya1iiOYWlUJ7fDoKs0ew2DPCWC
XrrLO0nBFpdv2h0eysQdUESt14Yn0O7I/DZOwtuqopzNxEfcZfkfkIOJzgl33geg49DfR/iY3yAL
cKvI7LPn789yIiUEI6t1aCT30MnbyngOwk0A+ArXWn6k9s/aBzYdJLHKvqFj1wfyWuh+QQ1ArVk8
6oRhSto24TUlbP5zBU5ZFfyFqEy+Lwd+npJl/4rMd07amqy4zFt/Xw/xLXTuJqypN18Q5OKOdOGH
o42i05LSqb66ZhOtKQOKLcMwRUVpRk836KRqimgO4EtMJuHSp6b/MMysdRpbuduqpWktUAR46no8
lgZsgtmH4Ji1/daeM++JL8VqDAyaXXufR7DEm2eE5gVhhfY94mKc2v6sg73TkY/R/DD3jYEBe3rL
aA/bG6Xrguot5K5rkX/bwaEJw1RH4djTQ6rXDsGipSVqn/Gy+nWRmpoAGOXcZQcWim1Jva0WHO3q
pa1uOqVsxvuoDcZp1mvRZMCL+/D0k5UyHnGWGi5ccxZqpLW9MNvG05eOvqARytneDU1A+Uy3M8J/
UY6xioKIsH9Ig5nx9pQV3qYl0D3weQj/X6RvATXfQ/U3xsgtRbcPo7+KrZ7klxGEFdAqWGpNc2pi
IOyFc/YaynT77FRQRh9gpFOyOT52Fe//3Id5TPky2XFZ4RQFX7Wij3CbT88tQAJiRoVPvzIO/8Gm
Ng/fR/JhE3x1uV3iMtpGMU28sC/U4vKGmjY49UsT4+lIjbsAAJs32q8xpEiMCQDiSvfHmlAT2+zb
EPoUB/27h4sA/jnqgfwt0+4URA99W93HHZuo0TwC11/TPPjkheirrv7r9aHQcER/zOqSsAkJnVfd
n/vaZ1UhXmvfA5bHdj0v4wd6xCGXsQcn4V/iPlGwXlNszziSKfppgreKfumsi3Z4II7ahMxJnG8i
UT4qug+w2QgqYgx4Wt0qid99jDBU+SI15iB0jV0Y/A2JeojzjktXsqpNi97X5oQOcCJzc6WdY+Ub
ewKE1yVE4bDLSEZ3+b7MvCGJNuA6guaKL+GuYRwd08eyeS/97xk2m93hSQYTw5LFjgACljgxoqdM
IwC3Jna2gBa0Ch5wXp8cWgLlU05CMVPusrR2UQz7DCN3cuimdj9bLppf6n22QXvm7LFPQ2HclZJ8
SBQwRHQGyHDRg/zBbdXMActS6zGy2V8oE0iV9IJfkS+QXDBAQ79jeDBZRLesMudoNwtx39rWt6c4
MqZQ7BlZNp7oz7U2YZEVXxHGb6N9dxmhICoGtrx6TnUda2KaybIzgeyE76LgO629ndvxHz3oACVG
Z7uBNLegJFgnU1RTvsdG/jXQe0fKEdwFYwlXZbvJv40uPQVTfkmbkDg+X6wez2viPfZMqLGeDpCV
xnVI6HRIHHB3YAC4coJu76Mz9qGOYR2mN6YhYh9YAjYR3TZmHD62qvZW+YwLuxXDWrvDsYl4Swfx
icTevp2onTS6HVBoSvumhyaS/+HuPJYjR9ak+0RoAxABILBNrag1NzCyWAUEVECrp5+T3df+ufdf
jNlsZ1NW3V3FJjORIT53P/5ph/OLCvoNAw8CBaS/p6a5SSQVg4rjnsscTGMjaVCn3Sk+VmO9rqT1
ZoXtH6fAMCoOWCeZfmKWvLpbmvoQ1nLr48BydXtOKQrwPQvfKhoHdS5tyxrTDx0MDPdMRPFYDrQO
gTk0RBMs81L4J+a3507FwKTiYwlFrMaKz2bT3WtOwMUQvIqScy61MBuYHZeuke/Z/CuFr1vn+dFz
kRfFhhbzZwqizmAi4MVZH9lUMBQMbizWeu6g78IDIqyjxNnbSXrB7ggohDztTDeUZUF2wOyq8p0z
R8jSJfFe/yThv62HbqDCjj+tykNama9uQjXoqvm6k5OmbPX7vyX5/lV89h9Nl1Sp/UfNmZR0bXhO
6HtKCOIj1//+b+k4A6xjrkoJo0SAOcjpQU5I3NQRZi1jPWaZ/ugkbz6j3zBSpNZ6OoiCbN2EPPH2
rDd/fzv/ZwvwaJn7Hwrwbn9XX/l/tN9d//w/oUml/nJtV6BqO6HArCf4L/+EJpX9l030nnY733Xt
f+KU/wpNCvsvScBRhZzR/dB3Vfj/+u8IYQqpENg9IpPCla77v+m/C8L/bBy1XEcG0ndt+/97HlLa
QWKu8fj9UQgfWqIgd3iviuPYVDXTOe6TFD10Q+GsxmBwXqfeVgjKTWvtYQeyj9UAzrYRA6qDTpB5
asdCuKi6+lIUmlYXb8ZyKHpGLFngYFhM0+F3Tmxqa3c4nMzYuyQYKAuJoHT8KmsqNRmBtLeJYeEu
i859k5J6N8llau3243QDazN+WnJyOzF+s9/UWwD5kXSArdi10M2NJgJkYxJqPEWN0GgQieKqZvpY
NF5+H/qBQwaiv/ba5/n3wtHzw00zOM6+EQx4u0KdLYCRCPkA9jRyF8WlXinkqXTD6uRntXsutexJ
Uzv5S+2aCMlvDDPKLKRTXjdelM4VHbIDHRGYFdd9n1gfrHjcTvDj8800ZtGHxesnTH46c257/toj
/X4ebnvXi1/6IsiLtTRkGXFSi+VzoP4b0JEFXIlWP/0eBRnMIZusLfpjqx81iKY3Mbks5RLQyyWV
Rf+TLZ19cUi90mFqufQXxPG8zQfXuu+zwTnWmOPejHTqz3mq8LJrmm7Zzh2bJKPnTEREWB16Znky
4L5FOOdDBrPEgINblpOZsT/jUBEYcg3H/lBn1eOQTP495X6wjmewCpyoBxcwv18Q5F4BGptwZ9cO
mG5C4vFCz07hfNXKxcM6o6zBUhwo+CHpk7/JMe8f4bU0D5HHHGTFtt1CI81Et210SFEV3MiMUxPE
+rQZGgjNVkzsbapgLA1LCJMN1CO21iSaT0FogCo5cjTwccCJ7RIPF+g61gktIsAcc2rl6FtaZ2EY
vhcBLh/NxPx3HRfQIjMzG3DZ/kCFRyT9jKodZQiFDMtk/zEtrztY7NCnlIG9P+1a9jvFERpygYfs
QqiSvpTeJmeSVewZczUG33Vl5Lvmb92kSUjhwhhBPA61V9wEEYDVdTe66KFzAatWsO+RK4gGt+HO
2s7nLgaIUGEH5Nzde2APimpiDNyI4NhUTcP1iizwdRIfnSecdTCsMGyiKI7CYSKXzdxeRD28AQYg
zVaLLkapZ6KAb8v34x8tiH7kId1TTjeTgUzdoG7XVuNK4qRcZN6CZgnw/MILJjAcp1Ku+0YkV4m2
B8BXjLbaRmroPxTvxKG0GFycFn77wPCJc3lSN8hdLpeXB+t6S4THWt81o+c956nRm9CqlT53TRHe
4puR1TaTzdhvW/oU9S5QsRNxih27P0Hj4toishZwRAm5Cebc7eXe6q+aajUuhnRy7FIpY6ySP2kT
GfoZl24odwzHnZ3pAnhlQ+L/hO3iekgqMRcAXWKIybWq21PW0Nq71oMXPvgLfKhdz9IMjXV28SZN
Q0xLGRyaqyfIIAPIZODupnxT3Amv50PpJwWYs9TWGBqRW8lGkMuAsZYJ8aXLbHwpkRg+jF8URyv0
ytvaB7+0ArDjP3qmSp8KYB6cwCYvea7i2vzmIjvgQLYqzCv0zJ8cz25w1YB+YjnzTHZnw8GNNzFA
kDtrtgAlLg1jnGPDWhszwUskVboz35KHrxQsHi27z45bmt/a7pr3TijOhSIW55S2218Snf+184qS
QZVjsFIgsTAaFBbMM7rll3OtBxJ6QW6jWWuqGkHB4NjAiB5Y5V7KkWCJifTibLTlJ866V3St8ugO
I/BQdNJfTjEM1pFSKPkG3BC/eIHMvGJbRLObtX1jNSJ7b1pRH0pBRTlDbDQpvvWKlYI0InRJo9rk
OAfWVeuX1ExZUeVQesWYhfqfXHdEqGiqLNecf+JzlIV1vE6NIpzC67gstOG0w7lPB4g7OpYYkIuY
qTbHnoB53RKnKFKwdLxjZuqKWynNr9ewCXgymrfrQzSBKvZ8jDxUJgwQUVHnA1aGoIrybSx5lsjV
OXpfZb6w9tBkaxJLSdGjzou+RM9UqUQgmzzJQmoWr37vvdZ8egKr3xAAelsAXZ0S28re6py7FpuB
u+26JPi2sYp9xVMoPnzjm72fiNHhS4+Ga4Hp1FdOI/iT4zAlWycDe8QmDdqKsoaQYPwO2dsHWahb
76OUpvzWXc9aMRYtJ15aaaPvdC6le1urFFrgwqz9Z+ivpUxdAeeS4dTy26lkhKPTFDglr1SPrPKL
PzOerBs1jea5FpPY2raeDzkhLc2aAcODeIoKuQw7800TleYLwu7yN26oeVo6VhlsndQNLrwkG1xf
AoAsKUI2isr3fwH7xUesMMnc0+6Qc0ogY8doc+nNYx0PwVsc9j6XVHwBztUKDTl1Zp5fV991uVRX
/k+b7tNQyK3Vz7DYys7GVJ72Jc64bFDgj4smKbmlKWbddeBMND2Uy6ngMQhWVjYFNF769Z6kfHJn
TbP/BOoO5nE927tyMbhvotAvvtKghp42LtO56VLAgrSAbhGJnafJhSNr8aODDEJYkRVSUNHRQ+SO
iN2MZoDpeMaqfmaJswibjbMp/eZ6u2rSmJ4Hzb00j+Gzon8/BunA4XtkSn+MlpKpzWAqwPKiaaF1
zgvtFqZexl1tNcV77Nf5ERxptW9VRdpmCLODx9zgBLzF3ychCMl1Y0dMU6zATDcdZa7M1Nxm4LFn
X5t201j2vxKy6bcE1iHSebq4k0tfvsikhGQZc1f9M7qLh4BdKofcWLvsResxVEUJsz7x9gVvfVqP
2wkl7VSULjbEJQvFkVzycGaD8Q+eTQ5v08aT7EgzJNMNuhpz36WlRrLnYd4lFqA3GMY5cSalP+ek
s35D0QDrJLAc7BPkZljUwbJPgEgKpDzisV6WLrdehTOtYyRcrmBJuB9T4UwPxumpsi8bCms8P7pr
4PbdGkKS+yhGGMnwR28DWS1MH53shjuv2YtwbC+8JvYlK2x11NfLpSxSsqopssNGJIgWTi7nHfiR
ateb3vsEcxVeFIHKPcrueFeJCKMmFbfMYhyP5w22ZklaBcivVz8O8LI+mgRzqz9E/VFyhEOUtMJH
o5YSZavvvXvDcxxzwsGhvSIz1aA1qfwq8cmzM4b0n4cRPNes9ez0oEFKoCoYUz6kjW2Xb75Qyate
ciq+jF0Vf2KrEnsHLZ4+kpniIHwnOL6HzqGYZkH8xhwnm+HV9YjLRkROeF/BcRPfGfETIWeh5I5B
NdM/UWVsKq5fE8XNi65i6eOYH+Oc8SFvyaUqDqN0i8vQoeZnxk+B7yiL9jHbac84IdSznwzZo04w
PtY5riQOyfGxrrLpBgHCNiunqwVj4UoNr1VUD8cpj6FbMpq2iELp5KHNUIFWIU2z3NV9iwbaosvv
8T9haYK3aPapPUQxqt/IpjAyYTK4Mka8jVM5hMdcRGxhIvHhWfcNQ1RfdcDak5Y5Rd8V8WNq1wym
ysmtsfuS7Yo18yWRM8z+hnNe6B9PRoG75c1tqUoJYzw6PCZ0vdruPEgc+qP32let98auPjasAPN4
wsfCBhm13RFHTXvBsxBB2OnkaWhmQauCU0uOX037GxFHXmAgdGBjkuI+Jvz8Usg+ewyGEva0bFzC
7nGYy3diyOMxme3ppg5qeQhiZd2NPKHnNupB0ccgVB0ox87VHB98iMEH/IVFDxOk1Et0kINf2hBq
rdZ+rBvZP4ap4TEMumEfdb0CYTY3BFskI6chjbpNL5YlWoWZiZ+yya9IgOaljyEtWQCgJgwY9Zwy
IONgy1TEx5cyWLzxuBi8taUnC1ZzmLUvLtsY5sOpyt9DT0iynDTxNNGSbXWJd6OiCn1bS48onkhD
eAQA6t6aoiwuowzpOLUsvIkmqCFBwIdgZpIllxk7BZNqKcWHnajwbcnKaO+I9rolN5n/GNNR3B3D
BAcgU/JC72eyH3AfUTkBrOdR+oz2JJiZppSqs5RzlNBHz3OiY1t04AmtYCKbXFP+xYUUwEmoxF0Z
iZB0GGVmc5ZHD607ts9zEkebLO8KNrrZN1sB6vkdbIg5FoLnYw0ZXd1Wmcv0aioN7pyqXOwBXwIE
BC0p8oyJTd1Q4R5XB1M7PFUikcN5ua5sBHUrecMyTwdbkGAjbXtJsZSedXDjMjFAjMNndxFcwM7l
PKU3WdUv2zDxOPHZQfMUJ3P2R43dfAyaevyOUIroKJuGO4uL0ZdnBnI73FjyjWicWW0w1wXPgyH4
B+ccUBv3zbj68scFQjPYRlSoomUPtUc6HZjma613bm6yt1k14TUAmQ03czMMX17muA/4ltBkMwhS
0LnT8T1VhoQ/2G30GYCId0lkooJgBGYuHHqDRXlCPs30DJJ5QpRN4JMzdFbpRLWOG0MG1EtLegwP
xWiC5d717PYiJxEf7YaVC18DF+j/07MphkD/02zq2cTm30dTf//xf0ZTzl/K9q9oLkqvpacCRkD/
TKYs+y/GQlgQbCZXTiAx9jOA+tdsynH+4lwdBmHoOMqWTvjfsyn/L/gttkMuyA48ZXu+/7+ZTXEt
4Cf596GlyxHQU27oSd+D9Gzb1+HVvw0t4TfS/c2hk4IzDZQq7JLHBTffyBUenDnaTWMRc+jjQW0a
SueP4WIskut0ifdO3TwmSUPMiEvAIbDibBfmelwzp8Lf1NX5bUcnhxgHcSc6KCW1ysp9i15yR9/G
WzIH3l7XuJza6zg3ngf76Ng9GSwC0Rni1Kmg0OAEboRxLmugm1Y1DWLgkulsXjXXwqHaRf5f8Low
bVhNXPtZU1v6Oum/c+msW5fGOw4z8GPTYo2r00cL9zIImfRZR5rEVnTfN4W3B35l45BNP2G74s4w
IftaA4qYqmGOzVF4ZYejxgd/iteUj/xa30zAgwkJCCr7DMOLstZ7Ib1X153yIzvnfoF8WE9kzyFX
MEMjvZZmEFy12VaFHg4FSHE+mevcHPyYMY/CIbHFmf9YL3fCCGAZyRX26+sfS9XnT8/KvlNhfIoo
YSLlSfAuyB35+QQC2EBVpsT51I7Bq7517OgMKnwmbRx+2anCQY4nKg4xuSz3IzX2ffInScMNvMDd
FNpP5BNeBzW/z2UJZbI7KxsvjJir04wTaWWoTc6SnsyhUK+exWVTF9lDWR3SpnxZrOIFK9F94Iak
exG+Wl2M6zlDx7B19Cs0OM6Xd9xwd8kUHvoMAqarqVYV/NCJu005Hzou0EwMo9zcYKmKDHxhxg4Z
u9VdFLIOMZYjHIEb381IowbVK56sI2kGMp0x+6dycR2BIXjpdfAQEABQVNWgUWFCF2iTU/m1XJIJ
/3BjFI6z0NsbD+OG4iDOUpsH0ZujipfQShfUavHDxn8zFKrdtYZEb+WGH0WAyYbj0TEprF9c2tgz
MObptL7Tc7+e02jiJumtVZHfy8y5JywCwrzzfubUWgcFl8BkROaMyj9GgBSOlgZfZ02TJHSCwvgv
6fVUI7mrkaN3yH3N/hdQ5XpTIyN7M02J03UTKdpxnS72GQQA3YvW/BQO4HGW4dHuYr54238n7r3M
NaMrACer2Olrgj7ZownwjL+5AdKJN8NPbeJq4451y/ROn5VP36ut/Fep0eLnpn/OsfasYt2RZLK4
3/oIZhZC4qDSHYGme80tIVhUcck9RkzAPjYNKlmrqQsREDNi3KRbpglE6Pv0wRcZPw55A6/CO9n6
FK9hbKert8bbW6lL1DhPhAJfUx92XFe0e6/mQ8Z+1u9ovW7o9zTixB7lnvT1d//9jyaamr0zA7pi
fz3N118ch3bLv3+HvGRRXHPqbJyCfuwcAxurSYTlUbbJcEKh4/9uYsoGY3r06sU7aeV2VCViaVmg
81z+/gWDd75TRaDXUXVbm9vcrj+qWtW7RC0vWeHcM9WHgNb1Fr7PbcCcIJzis+zJPrXR5OGkzfee
rqmmlcQd2xqjv0i43bSYlyg1cikhhQBHIwqs/kxLilbdK2BmcuS+LybWNRelESxxM4WcO6ciO//9
u3GyaRC5/ruxKXc9B71VDZB8szjt+4j5G+z8cCngcxKP9/NbO6gTUMugREvSA/3E8E47UXJOQz+/
KoVk8EgHtPTAHxJdEWW6/jJN/vc4dCP2VjCNcdddOTsqhdLD+zY5DKX8oMk3IEY3cW6LA6gUWuax
G61chSlPBxnlmBZjlJMMyL5NTsjtqQk0nXYtNg+MU1npX1qOwSeBfZLidfR8ZthrG0+dpcJhy2yI
2idyTrblks5FZl61sb7lUdtCQKVhe5qs3dWKuQ/G8k336qMauvNgKTxm3L27PsZKkz+3PEQXZc/f
VnSNuvfN25gR4qVBY2RP2bgud5Z5rNOT+6IZ3mAaYJY/w8RC2aOKzya15GDV2iI49KfOIt6awinH
zjvuyCw/UO6VnmXu36XcQPe8yqizLWRZtyzOTgyVL2oIPEvH4ZKSCghmCOQeSjmg3eCtdvC5khxt
TxJfPHXOTdDCoKD/lakfZBByFgSbKEHAOSOz+jHuQnKAXJ/WTed/84ZZFPvYvBMz9qhoJHoFB3zb
uMHDbKEa59OTLN3+OfXvGOzdqMqjQTTltOc1ebInUZ1X41cykWyamrpCGrd7uoV4eRs0ZsQiLlJ4
+fxYzTsyXePBZNm8br2GbC+Zm530OoY7Q8yWkLNN4W7+HifztthtyFW7oZxp1IrImLdQeomb2eOy
bdvqm+Zzlg4LN9FoOR7UgQDmAUiKWy8s7/Kpu5mtJNz2cf48ujPOMtlgdZvuhdTkcvMa3zGt5dMC
bsEvmYBZloVIZXnJjXIYGYcV+QW/rT+XivXZp25g1VvxGTcDc+N22NvYVZhao3EvFIrBpgzimSb2
MhNPGkdPE3b9xk/GEuZoYD1KO9tOfe1Q2M0EP1Pw+GZp0e5NJp/kzHASIeD33LG3XYBbSfjLdFOU
s7ruZAORM1WdmLuxlRgomUnuc4LBXDIklJ2KOJcMeHD1VwXhPAzzcNec9h5wcwqqxev22g1vgnj8
AeU/s591uLdM+l4pqzq7+F/PYIq2xdCaS9dFx8GtGZGN9AuKAmSCO0fNbZ/8QMpSmwJ2DfuAx9q8
yPrctqgKrmU9LUtfEY/K50e7zW4GJrHvNha8gyNwd/GWRDetDXiuSyhxm/jKk5rhr7aqf9OM8JyU
Jul6ANMAzS2niOS6Jw0ANjI/gJJYnf3Bz9YDWPwtg5hDFpbAq7AIZji5dl56bSHW8Z0oIWYtlBf7
mP3pbIOoMWSNuPWBJMA78qZvm/vnUo/d3vJoHsU11O4UicJNb3HLq5NM3jMCwFQTPyZdARlHD09Z
XBWrkXfxsSp5NE1FN6RV0avZUa9zW9I/BxiHtt6+21UzRZ5ZJrGCW8SJO12P5AqpAA5NfqlG3V20
CF6KosHw5GLMknP1wmyQuJ/34OS0gZlUKQ4DDDFqQby/kogSfI/EMXoYsPjlBhhkAvJzxnUxweC0
aR9D/CcnnIFNA0XNZ3K5KsKRXLitP0RCy/eUg/hIKjDxIrEktSLms6xxNJHws6C5MDU35ZYgAwyF
NPnAsNs+mpJd3wuguCI6ovrmLhir+ivrA+dmKm2GIJW9a4f8T5EBLXT7zDqnhUtMtF0ltHswp0KX
RD3sUYOPWopfDi1RrtU91JY4ThoZNRHl2R35BpgJyW2lYQ94sGk3qDaMsbHIUMsg2dTA5VKjF9Rh
yJLXbiJStkQ5r8ReGFkH23uQAwKbKgD3JSRBJqunpNsl4uRLMiZZEKYrXoNrOyDvjMtgaMMof+KT
43JgzrxNDC+W2qRdrOL6bhjc6foi26d0miCTseXw6cfAXLmXcl7svdd776GRAc6w7pz6bXebTtWj
Sl0qv5ZVFYrxxssCWnUZx221AkdYdbF7KIr4da69q9cqAXH9kQxqW85A3fsr4oXOd2yT91Jkr0v+
MiAIcPwsj3/HjACemFtRz8spTK/rTifQMei+KgnD5IzrN9BQcJwAB8KxXH1XhrKwv3+xfNrv3Ko+
LoBJrHUGRP8mpKnd7yJzCRvvV4DL6tDldXKLQ5WRkMCt42JVnprZ2KvYbjceiL9D0BSP7oz/sXOn
j9Tq77KW5a7NUhbA0r8lv4VhT+Ks6jL8ZU6eQ2EYHed29uvyPDjjzlXFd2NSg4tt+mXgWM4u3IOI
rp51Nlt8SDPT7avJRtKMORYGBSFpuxnni4NaQzQMM/E4Fqc5K0AMVz+JUOSVLP99in3AKBMLQ9EL
qobSh4I8cJ21fyQCseMLlpMeq0PW5o+GCPqaWA6iIL2OQ93TGRZnVNrW6drCkrvJ/fjQ9iNsNGDH
0JjoAVL6BGbew/zLz1vac76x7QEMvGRCWvL37KAkuVUw1RwbeWJ4KE8Voh0wppkB/ngpy4Cs1SRX
04yhXRXIIivLUU82ruVdu9ivScwMH6v69fCCn1bPVb5r+GjAcVXTGibmlQzKAUBrljxfnUUQYUn+
NUR2eRtF5WPLbJqw4MoOzR0Vf9STx9Uj42pONiPkFFhd7jqRzyUF2Wmuyx39RTsLj9YmDqdNEPS/
s3p8k5V41z5dJ0wTXsrJeXfSEeImNbsRpjkZU7irvJFeYfx+jN4dSVvN9NT0XNk7y2bvL59i+tq5
dFadebE9IB5manrG0YE8ljm5nCvV3U4t0k5W+R7NSOdF6v5e8it+x5q+OcfA0EcVstiMQb1TRVd5
0XOeTEenAdcZhdyZC4z1Q1mQxhOGGS+rQrCkHtruNG8EdyXd6E+cDfVjU0aMv4fqLpv5krMzVrTV
kcft1OivqRckQmfvhGlfeq/6FtAvjim85x7IcX+9UmfXGqNmmcj+8jLqMni3k/DVamJIx90NTDWs
EdcPJnxv+jSo1J0h5KS/qPfDHN87uGbHZ4FLzXY6wm7ceA9zWn8vQfSUY9osIvXhW8Wd5xDQlhU1
LHkLAnFOb6dWYMdrMcFSgWb9GSg+W0cdC1ZUWF9NIn66hqypGd0XxeD17+0hSb5SDytpXfdrZp7D
GLirIHfXRYDdSw/ywgmTAzrNBZMpiosfJG9TuhCSVszzribkrFjuaFbCLx0mb01FRWm9cMxaluog
C+dTjNXBoUkHYLa3V2DsBHUYy9y8F3FAAIThYt5eWxrlvViaBw1D2G0QpiDqyZ5JKcCoS/EWPOmx
5EhCaKzLCMWqFL5J6nFEmjXDROSrFShWfmSIa0VBz3zPc1pdsSLGRlwf43Uxc4kMqpeIBwYPHgct
E/8KY7KkKPr7Ms/RwvN5YzWVe+o42SWJcy2qYpUp+g2A6inADm3RjT0xPQaE0vMphnwTXzen6Np+
veiLyFWwncK4WeMHfgOWgE5560q2WgRw1NkiR4e8U7571xnSAN1M8603abVZmKhsrBkeTtuSQ7bb
n4F8I0nXZBVNRHrw4ahdkZSPVIlAUJGghcbHohHnJKm/G1K5vq342vAQd6PE/DIh5w2+/aR6/aZE
ccDUg9R+CAtaZyOswli5QBZT1wEJLbNWS43bX2bsrDA0TgbYlxVS81jmmgT/nN9QPbazazL/Ai1Z
obn6gk7AeRh5Im2cJ5w6MnYtlXwHs6svPROewSzlkRCsfxiC+N4uH+Bw3aY9sQ2BJ2jFBYCCaCom
tt74kka+WDlAUSsPybBuYJ8u6DTTsFwkVHOW3F28RE9WaT/ZlX/fjfNPZtFyVMb1MYLzyFSO4m83
ebP65d11aochO1e/KGEtmJ45WjnwfOCQmi55jXs+maWan0wkdgKuXmF/GjjDK7AYvOGquet4rCcI
zYVpf0vqMhlM++9z9iELFICu/OhcMJOwOre4An7FrvdEYWq50hR16ir4FSA7VUV1Tsdq2oxNgLXd
vQBIDW6mwiYILBsG9KycFc+3W1NfX8Ifbu0kuS97Pn+l+1KwsuAfwD+TJafrR6PROG+yLnr2i+oQ
x9GrWpp7AQEaugCGqB6NbhVH0XceDQ+Y5NSeEG0bLN5hdJ37WBsocf2nicW4WTxxH2bDZ5Znn4GA
wjKE88nXLwvrwVLX5FOy5H6arrVqjXwiRkKVns+Fv4hpIaMyOMx8syaMS70hjugult+JZ78PsffL
w/7QQAjapX19TQYZyjvHDFe791SX8xOlpgftMMbpjPgu8v4+D9VN3yEtYU/5EZKJatqFuzRx0hfT
OAwXg5iUURzjtcmoDgnmZ5L5L4tHF1hfXCvpez4mLp2X2gYKZnUnm5dtlzbqkDM2paOGwC1ROlYh
ws0cBarD2MCTjJjsbp0hwc2OLWQkwlaot84zHFGibA3W/YKyyTFh4PbKyXXlkZaB/FqLO2mIgVgu
IxSF2GYC5HpGYtOs9oVL92DZZGTynSfs+2xN+qWascpThoW3Lol+opGGlqXsD+RW4ZIFZBg98lQp
tyvodVTcRNm7RpPMJ7oHwwTFltPF3gQeNRJzf8d8YbkIR27KGdJEMnWEB/EUEYKOX3AVA7ZzXW6e
1Z8eeSTv+HxOaZNzXbJH2D0sT/P0FQTJyHKQ3s+zAX8W34LuTDdTcboe23FNBT3Fd367DYDeUMkU
B4dG2jt55bksZXPRnOwId079nr7P24bMG2f1k+VmxbG34yc89Kax6VuLqu2Ui9cFUi24V3k7uKJc
gxVeNlkvH6v6FarVznN60mjZkYviso/aG1xm80Uk8ZdrhmlXzmJfeGEE1wPxXYOZ4gWdLmVfZ+ts
lCBYaVrjgbcUGfbmC7k5vqfi+CMbk9Mwi5/rYXqLZYa+oRsUMK7fzbBnppraasHykqe7UVNFHVKe
C5Q25zWMDtOsn/h8PnF//tRlA+sT6q2woCu0k4O/jLltlj+JqPAh142PvpXrfTqmR5DsdKo7XGz6
0Jxj8CfC4XS2KNz3qWtfQEi+taX36hC1WlX2g158SpO7c039zqZHgsdFcu08n795fbO1s0zYQDvG
9mNwYXNAQEvw26WKF5N7/mgpGD/OMwphs3KCkX6eCNZGFdp3YbpBQDhhbjozKLwWW9bJd1hCRC+o
d1R8OmmRsxH6emC0CkAFUMuNW5buMcmKrZoa96CN6dZ8c4fa9SIgvX22ngvgByb4QKWn3tRq+HQs
zutQke8Ds8lMTH8W2CL+6QqqLGeGe8m4HKv+lzIdJK8l+xl4pKORtJSJY2D8ryUtY1RMeRelQUlH
D34UPsSq+ujq6UgGFANRvDy56rqdPBLyAtGXm1s/aetTJkl4tOOwkRZn7wl9NInTL4ukwR1GH26I
5K8sYyWc1qJjbDVs/iF34DyIu23UUdQwp6/emMb7rh1uABJUFy5HPBfcjWd7Y3tTt50wk64bUb3P
6FCXDgRqbE1rx4teGfQfkZCfqxqShaCqYDNy/ibXgghusun9ul8v/XRPkTXpf/xVAIq8dVcMDS5a
+ZDAnD/6imJcUAP7xRfUeD5gq15hmE6gVBAdHknHkjrD1IUgR3ZDE5bDxbTJGBMtXFzwJtCFEfpF
toPle25iQqoJEYI4VrQU1taBmz9CN/+Llk+2w+QI+bU8Sp/+N6kSSPehfmvs/pmaVLDdwNuJYIkp
QavN9qpjD+v8sie96dw7yPB4K9vhULnjn0LTkDBgDwNDH6zHWDj7WsaHykHkn/3hB3/NiySicSyL
+rFz1QkDBqkzclrOPMV77bBaFiLZTLGT3/BhJZ8S3oytoyDgXg8fWrMRRcwKC4stuKJEoR+br8CN
3Jsspv7C6t+tghKSRdrpVtWQkkZTrVuLyNaIk1yK+hu7J72MSMdGD89El6neEuJXpgecZfNwLoVi
mAPTeclYHEHObkvbgxI6Z2rjq4WbVWpeJqd7XsrlC/NTA81G3QQMlwOLGxw9lvbai2DHaCs7UeBp
TtkYe/uBIOnKrzv/xH63CyW3ITciYlVVM5R5pIdxonWjkOGGGh52RepG5+grYGrb2wzBXdOC/U9t
H/YttKwpo58dd8UqSEd1u0Qs9dSJvXiW+lWB5C+D+vpvQfUNJR8OP2VB9gGS0oF0GipWMjaRzzRe
gAfbPX1Av+MMUDR+OCs2D2MTn1P8NZgy3FcG6V9VInD3LdljDUCdWSrcZg6+87oDedEM1wjqAIsK
0hDtIf/F3XktN45l2/aLEAFvziO9F41MSi8IKUsJbzc23NefAVRHl+mOunFfzwtDAJlKigS2WWvO
MZf5VAAZdUoYMil+Er2nnoujw0p/TcsePmQlTtSdG8gvU1B87U2EL/DSeiJ/ZXZTbBgwPsHx6TvD
oRumlBH7bjshgzAsrYNEScAISAU+Ca1DUZomN3q1aa2BmxTfJ1Nd1OzHQIWqFAgBXhVZtNWOe4Ty
3rKrUWik+RRgqviHqkBlaBQKohsPdy0VvN5wMBmG2BdCpw23XsvXTvHsUTeJf9K6/t4m3MppLr+M
Urkk7EhSH36PE8OOmVkmvQ+rPm9GpCI+xIHRIScZOu5nkCBMCcbiA8DmwnE0dTsY8UhUPDEVDUOT
sOGGEIpqLuw22OkN81auwfYYKvZSgkzwlkqq67j+bnS6ky6Mb2PQPqiRsYO0mB558+yQEVhiOmVH
hSKWTb/V/3DySSRafgweMh7iKPtQQEoFL3AsXPWULp2hReVTpl8lfsW+cpiws2pLRubLWLBvCcsO
Hax5Z89278X4ADi81IlMGX1GwOJH4mdbhNWY52iYlZbZrdRQ/DDq5J6yHN4Q9Nou8oFopl4ezUxQ
UwD0Rl2SOhWdFQKmGTyDqyIza8clf0A9iMTHIOldZ3ILUEtbMUaETLffvL54AX8EQZNBkRLOhJNC
uhvV/iPjpidbD+AwcYK1wYPjEPcbWTtaY7euQ0XZMQiw3Co2Jep1Lup4a5spzLM8/JVBxsSxvx5/
Qb90GNObkLztCJCYjcABwRGjnooFDWVUgmyZwm/HjtNw+LRNGorYfbmWJt9901K59PwSC1qFazGB
CloMuF7HjhVlqU5ZMPGReXmP2OfIym1fV455NXP7EIUy2wZKFVLiTz+xpACFaZMvh/r+suMrXzaS
2C2lJJMpG6cyc4V6PWm+ncjseUvUCPqafeZIWSqhM7TqbIPmaKZwew7OoWxkfnXpLixWfZzlX1S2
zonovokwVWEzy/yYQbFYh5aNpUNQ0AVWy5cpCCs09Ma+UXVbtWCbyAK1zGXdm+HaNirCM8dhL5v2
uTdXpS0mYTsuvKRNfiZV9Fyr4pV1eb2hHMnlVLGqKwUrUo+CyaIVEPIBikDaFSy5M5Js4bfSdzX0
7ExVdgClPewrL/rN6SYGuIW3x/K+dU8b1shNb2lu7I3BLh+ZXybH/9MqHs3+R4fZuRg/s6+okt9/
1vLM/+h3LY+pks2H6MbTbcPTbFUjge93MQ9eMl1zcJ+RimfpaBJI7fuXlEfR8Jk5qocrUPVU23N1
JECikFNunzKl/dkAwD3VxIWG38z7/xLzOH+R8rjaZIFDSoSQRzddz3Sm5/8k5QnMiEE8Lzs6WrR9
FQw8OmTUJzMuv7OsCwl+GFh9t6F+aQoVf2QhfBo39c0VsHSlrEqQNjFIfSSWLJiiA037y590Uf/F
IqnzQfxJbTS/Rdf0HIsPxLE1zeIj/PNbJJVOstvDC4vAoDkgZSSvYfQZClE9PuJ6FTcUO5FlKypY
WyWM7IOTFj+LXohTn9gEOaMdWKcEDLEX0+JjYCPUq5xoWI82ruq4tdnad+PH/+NdI7f6j3cN9Qxx
lKdazn+869An89PtXLKS+rBivqi8daS5xYcgl8YYzOIr4y5fYclGNwxSTTedVWzY1k3VMqgijaPd
qkwQCN2RrIpckXjj8KEEVnfRhjo9aoP1QK+L7QQQcd6h3RcaoT568Uu3y6lzGJo702h1PjO8eP/8
p/39L5u0X5rmaQzGKn/Y378PlY+zj8pgIHwB+ZWKTZtmp3bJOiFJTquBzrLa2AeNMqJZ3/7z/639
NU3S1fjPbSRsXBUsuy2uib9eDGXjpMDEMao4wjiS0ENyoaW/mLZiHkJXEqLG8pbsWFIUIKIYjrqu
wEffY2oNaoXV4J/fjf5XIdz8bli4ujhzuIN0y/z7uwkcfbBYGiE5AFwtOtZVoRmfGQco2jeCwp7V
NqfMgr3h4XJb0eXu0DcI+8RmnIb74L5h4PqKqMOPuvEb6UfmLdIBxyhDS3DOoKoLS6H1Rt81Wv7z
e9f+y3vnnkeIaXgkgZIe+tdPUicUpPQtlq4Ktpitw8LOjrVtYecajGxxYslB3pMO5wYQC7EuPXIv
SofmvtG4gv/5vVj/8V4w09q8Dcc1NNfxnOn5P41CLEsg5kzWRJJ+pgWhaZ66xMtWBm1eqZYJn4dJ
WLlH8YQV8apmmbCK1YToZnRjNi1Q4E5Q4Irz/MCNteugPe46QPPHKD/IFiHNfNDUqX5ETJtD4Esk
+3iFMppavvSx0H8IXBSaUnUrvXLZW3udBDKl1QclTcenES8uInQ9PWB/I8gHI8UC05P1cKvkUZDb
SBpH619kHWNZ9wysP0GNhKIocdOF3Ytbxy1TbpivPRMW3QBaEdtT4pN77MXx75Psz/5/gu/ivwyZ
Nh7yvw0/yDM1lJ6qStPYta2/+8rJFWt64ryCJRrCbysM5L6hYx1NcDoA6QULGXtXJ0bODJcdvCH8
okHaHA2Rk11KQ7A5Bhocr0U1kIKh2zYlkumnvz8TDB2F/jTFmj89Lcz0rKLU3jHQdtCClX89wIWO
4f9Mxxm+rTWflFjMr8ERwjNocP788vkZayz6k8SX4AOxP/zxC+fz86/642XzYWeAwGmcBiek7Vyw
TtEZgDqWTbPGQlTBNsF/e8is5mGlsX0uXPnuNXZ5RDo43CDlPYB/asHeUCxSsrIYyK6eNqQTGM99
Nwzb3hHOVtC99SYl+NChNBsjz14Mjaa8lmUOLdcnV2rQjVse6dZOidqKi6DRHvH0UD1rHf20VBmg
mlehTh5RWGsHBBK4TKvsZ0KTAs7MGgeqdvLD/lUMYIsy4TovvhG/AZpMfotDRHVNYh2rPnh328A7
ajGVerew3L0hHH3HUsIAlw+NRbOk3EZDF+4oT2J26YZiHwRms62SOn1OiDFFgNsWvw20iqEM7cIy
S1/hfOlkigonFI/RdTeaF6OkcwBKmWN9UjsSzTofsaxM841vtdmLHgbpOetX2B9MHLVq+4ynENcM
aV4vVQJ2RVSefhUkW7GZCk6tsLG6WeCMxyaVUMUdfZ86Pz3ikzLEDcBAFPvVLwhOV02WtoFKNrqi
A/FUzIqMN+Vi+AFpDg53aNOGyOVSI1/h0CVDoaR/AuKUjL7OFXdXBC+lmfdbsmBaFL2m8pEZaF2H
tngEpiqObdt2rKpzfetjcln7Kl0T/gZxaVytvXTgv6dUOOsztrULUVDs+pFxgsfOxo1iuNq7jjVi
fgEqjkkLZjZHk8ylW9ySZeB95bTWXqE3JodaqpOzTVqvuU+OBBi1ejMfhqImdNiK3P18qPdquChc
4ibmQ5+UUpKnxocIDWzUEAh3AVE7WukNF2KowgeTPMNx4ZCiMoY575ZnEWD9+VnmPLyz04vnB/Zg
RxVAEpI7B/1AoNwH9Fg7A4MIihTVv1tG4d/pqMEItqLzfMr3Kncf0/dGq8Er5n8VZTQIRG5g3uGU
An3s6GV0vOZDvhC6J7R0Vn3e1+xgEWPEQlOu6fTQ9WzWsYdKwnsr5Qo3NLjBxUgPkpr8/Ir5fCTK
7DIMeOmmV83n599h1xNkPcie/jjfhvkbkrN66o9oS59V3Q3YdnxLDToG+BrlrgqH+PdzRakTEoKf
aOJxxzdmtfhm5pIIORNvf4hBA4WjPyL9qqnX/n6cydzeI3+A81WpyUZ1O5RdpoIoHLnnJi80f0KE
Jvf5XCHZl9qaOezmw/mJqCESEufdk16zLikkn4cYdG0nI2oKSOWNR91GmDBJ4mBWfMxncr8gJ8+b
NDrTucQU3l7PSKWZn53PDdmvItPy+3zQO8E3DUAsMzQ9VLQH155MJYZlbfw0q+Jn5qf2PYx176CI
EtxVY9hH5CaTSiN+zw3hvirELa25Isk+AFF3xPc0blSakw9EcwgODTX5hhvn6qr5PYZqtqj9xnq2
K7qQlSI/PQERrZSac2tcojMQVjmfoU6uSjW03q1G2cpkktFUbQKHlgJAPMsOP5SW+A1jBKZe58J7
LsAA/v4vS7iYAzCWp7zMozMRSwFBbH52T+pAX1HSZ1UQYbuhdzNAqKV1dkpbd69btfdUG7qH4Y+H
IugJOCmhi5oF47AtYwUZp6Vv2spVdh5ep2cdIFvHLEQkrgEo+UqbR70EVWAiGRijBwPu3i4rGqxR
zHUUJAgmIp0LakZ+ZkMPiIfa/L+PrLDbtYLGSkAg7t4zR33v2423StOkeofS/t0EcqRENKoXpVCJ
hITejCqFPh4h4gpTjo6cyBXqxenI0vamh8g1NYQ82Xs9/S+BAKeN0uUhFQkGrTxmfSZucG/ErcKL
+uS4AnaBU98AviadlV3zPtwjixrORhZrK24GNFFZqV303lBWEv7ZsjV89TI/9NNPA/PStoBUvPjw
3S68zQ+4PcNb0yiwabQSiRhH8/nG8H9FKoDarqfSqDP8jumEW29p0UBmQM1pizFcoXrLXkAAXcMk
6Z7mo7HBi1HIVjnNh7KhuK1rln6Qg8WthEECe8xk7HKrc5eqNub7djsEkkxK+oU4bM2O3A8V/mAX
PTRDcY/zg/Hvn2zLLLd44l7m82pUMlH++0kv7A8R/aUd1ob0qPRheqwTjMQLICpM94mg7h1re+mQ
TqjCS76wlYIJNP3kB2V8ghqzImziz+fnJw0tjLeeVT6yFOmut6H22jy6zhGPiiUPnRZ0MkXwWkXu
L8OpE+prqhGcY/hHxzBN1xZrw0feO+R5WCQgk40dkkVO2cityk+lBeqwCqG3LtnOtOESQetRtbQT
i4/y0/RQMGfuu54UWCUchaxo0w4fnjvZM1sg31WFPnpVuH1EKEgRncbSiU4IBC4ou9k+swZYOE2n
UGDnQRQGVNQgS3A5DNU1GTIQGnro7GIXj27rjOO6Hkf3BCnOPc0/qbk/HnpoK0pJYbWRXLwuzukw
4o+cf3SyZGT5nSKPRzocE1p/mP8+jbqUUJEIGxZaB6dqjfdEyrVPbs0ryxvyD0wsB/N5jaUMUK1i
vCZGrT/xEoLxMjEex2CwAMRr0dUrw1cRt/IAGhMsg03GxKHMtRO4FKKZdKRAWSmcs9HozjlQZgF0
hg6nrFjRw77xJ9yegDxD8VZ7k8RXLFEJlNciOZK5mbwYWVdBGde3gV92vyBnbHOXhQF+j9c6zwqM
hUp5mG/UCtbnUuPGIpQuNALMPIOBttzxfrijaMgHoUNXZ3Zw7trKvMBlIEANKX9YYgCaPxerTEPi
SohKAFL/NF8ZTaL9psgqX2UWbMgEPSizdgFXvxgoYA9mcO9l6l/nhzx7jjz/NfHK8RnVXHPjcl/P
R0qjj89wSeCAZxulCMcjKC7navejcy284ldJftUioHSxC1PT2wWlNRzj6ac+6vipMdpVMK2PHPRo
hZdBOknVScXDYW4X8mJ3Yp3C1DKxI3buIWPsOIiQVlknK3Obx7V/nR88h4IwFWJuCT2OaZv0zjYz
KucmE1RsjpXLjdk21bX2PuCjaKfo3w9xjxw2G1R/TdQd6lGdTbU91miJANOT3RoP9XK+sSJbjwnG
sH5pFh0JzQgltfjKVjeuX1RHJSyeCndot4FZoa9EoKx1cLWrTEmI8irkmdgVbyUd5oaO4jFLc6/Y
RL19U4Cv4HFSnW1X2NXKK7nmwVUMkyyqJWphoBtRC5qrpKDoCIg/CIJ59ZSm/g6ROQW2p20IO7D2
IEPCJXEvLunUFH0ooX3Gmpsg3wWbjt97JEISfZWY5MeD2uFGk8WHHAjakp7i7/MxN1/9LsPvwHni
KNJNSZ92lwDTeA/Va9fcg7FTvguRXkEWaB9RLG2UA2VDgPlERoDXAa/fTnd96MhDOLrpqSIXehPq
+mdbCXKrWPJvTeF7Rzrd6QE3F1nQRNicc70tEOnX1c2wYtgWBO+9qM2pq9A5uSjlnnuNTW7U9fqF
rpPYFZiqDqWSydOQEPcuaKne2Bt5dBe99C014d5gLH8NsN08R4B2EiFBw7EybKFST/ME2VlDbH93
Qr9bhGF80sIlm6glN6owbbkk+bKvDPs1GSljB3Zg/mwEeXXE2hMt2oer1CmG3xzN/BWlav8W1Z6N
eZhvOAZgRHMhvdWq3qC1GGjYOlV6mx+aWmeL3OjVVlJQCoALyxI9GJnGrY9yU9RUezxg0BekEOJC
daFDjTve3eloPvXHQ+YWBlR+fZVU3Ah9HvZMojzUfpse+4pI8LrJ91HdyA1Jie17b4QsDKvoq8bH
x+2mC+TlVXlVLSgjHg1ODBKSxkDUXeZpCHlFd2FLT0cc57dnl2I7j0IReOs10QliK1hLsHrgEO8j
+86swlAQBv0Fy9EmRBVMr7P5odeF88vuw7stO/WjdAODtjrjiuK3vH0zBo0xYBQBAfL7T/M507G6
x/xTD++fjbcidlAWxzVY0eziFuUI+bBKDlXQ1ydTMaxN2bfO1ZMiX42aEr0mRYbty+fPtaR6BI4E
DIbUKN1u569PXpQMnYcRNG9VnO7cVkcLYivXsoHju3ApA1ZNwYpyQCM49EiRsvibKeS5YrZ56ytZ
r30qFCfLHLuT7daCVtcYvUGleKYOVaAr7HtESuo9tTTjpZJBv2UZ2+3IGw6fpWZ+QSQOf5aO9W7q
TfesjiSHmpBCt6wXyheTJt78ArOklmPpY/loSxHsLXuIwGI2ybGaxFqKK31Ku0bDpEegR2RD4qz0
4SPoVX+F7PBf51N8Q/P5pAQH/8fr/30+9P7j9wSMV1tUC3ID+607dC4hW6rV+i+VQmU2pCq7ZLvq
v5SGwGUmSFSen0VfrGyLRofXMb14pAGwbWKSnudnex9tNyYuCsvTs43v22ui1iBL2MhzO+Twz6xk
yRdlmbw0yIugnOCxbjD019+PBq96nvwl01Pzywu9fRQ4jC5y+seiRyqaOGm5n19RR7LdJDHKMvBU
67YOrXtRNuRKB+eU7eeNFZJ175UWlUYPtfaPF2RkHAf8ief55U1k4emLGBrmw2z6FaVu0kCsRmLL
UTuiJTYIwJmo8XY1sn+fDucHo1ChzMX2RWtjSVaz025a6rqr+UmRhOE28xR3KUGztuwmLhEF3Wvv
Nc61xkiwqPs62Wusp38/BzxQX2FBYRCUrqR4kshmN7+wyy+ZFtfncmxq3EtNjHQGW96WUfZzfmJ+
iMzuij0tOgk7MM5mFJ9IpMrvmhkUdyJeWMz0ZElaPoYyZ3pIaLcetTzrdhhLk4XZaWjrouADxUKw
aYia3UG2V98pncIDUt7ZKRJ/axjVBs+O8h6kmJZa338JmCDRxQ2r+SLUsMe1eI1+VLWu73rVyTbz
+SL783k/1dDuw9b9+OvrG9UC+EIEAhvJ5sX1ApNoPbddN2rGIc6rrYX5FbVbIF8GbXR3OIw8vCE8
SyBsdKhMKpTzv9VbvV0roftD442uJAPjV6EfGOqqT8ul38Bghu2z6/0b+IV8Mb9ASuXDZ8f0sMKx
3VtGVW8QH3kLvCXUH0PrE9KIeUkJj3ptOmtnGWl0xzuXPpm+mAC5b7aHf88K1fAYDr61MiSZMz6u
oNA3k2VTejifEPE/m056t3txHnTh7pM8GR+d75UbtU/Ic2q68ZFHRc0IzrVmMPNPrRwCoJK8glse
2PsKJstJaDH6FGS86yYvfs3bt84yH5aWl6wm0ps7uPZPMGafg8L8KF9tNctvYYf9G1rpU6/04oYx
qr54fb/tXsOsTd5rQKsHPQm0FbXs9F2D3QcjIm7J16H0muJxWVBW8JjJIhbwSt8fgHOrW1fL9Gut
OtTEa7f+QZb5m2FSUqUMuuh1U/2FKOXTtMpD6ibiua1JemXDUR080HU/GAY3Nra351SiRrVE9jWf
Vv2s3YZZiWioR0Y0aVEPlhZyHRsotHtPWl9hqT/4wKqX0GOeRaD0SVEsfbh6iYg6jvKfSj7emO2b
ZUyKzRaOTP2Ifb7NCrgL+SJJ/Si9GGUNC7Sg1yQAMCzS2E+IRaX5uc4StHNshz5iCiitX7Rfpl+N
Sy02qK4WAfsROaTKlrE1XyBfwhmax4TkWVG+bctJY5+lJcPH2O4sU4mOXoM5007efJDOb/FUwydc
EvtPM+HrR7Kea819zcgWWfmH+ds0ZrVFHuN/nYqoU6NjiXIyOeoe7T+sat05JedMIWjsFMZoiFgq
kPqrOPXCqkrzoseQAh0WsisbKsGOBdDJS4hQWVDeIG0GR7pxQaijY+FXsnVt7TBLqWctNq21iFAv
cskOVyMqJcC07oxrdo9AiuUyzsLe9uRhFOk+gVSnh+lyVLoNH638CIWRos5O+4tqYw/sItJ2pzfT
aFJbeyl1Cy+Jdy3tg3ful3AddtG1imps2yiaF7mbs5uyrc3oBxkKMLxSmibMnQrS9KkzpEnuGf2Q
xj7mGT7ZaNRPbZ0xOkhFHJF0QO5XQhaUujiyhzP2gdMvzQi+HgKlKD11jfHaQcPcMrbEz/qwhaNh
4FOIj0SD8MGMYwS6nkwmlC4gRPOcltXU9an72IEoQxc4LAuyvnnwLXGqO4ygqMPLO75Se+Ph+sot
QcxH06uH6b9dGEzge+ipctXEdvdiyfIlQ5vtZ5V1TvDUPZGcwIenKvVmPpyeBEzfnsd4XwP0eooS
QzxJDUQhS9svFn+M0mXuYpKGjqOz052mVT3ZcDithtFvL9XOM9Avdk8W4SNPUqgn4eTyWGYVqAQp
4o0YYovUEVUS9awEu67v17WDzmRRBzGLVuuqpsMrCYjimIWd2IKzQnmGM21XuJG5JjYTuDozEF00
5j0DIhKusRfLSPKjSduy6kJ48WpBLl+ikgJtja8S4egxrVsFhR5bzkTiD29czBll0FGCU6vnEG3r
paLKY9XSQivaawut80/w/IxnpWIyaLmDFr2Imvvw7TNq3gNAWCcQaNaxQNzON+e3X7HbrMwud/Yq
XgXAoKA7aW/PJWxLBYHl1E3BPodUZOgbcN7DczBATMYIy6eNzWYFzs+zlfDO0Opcq1I+O0Fh4fBv
5BoZMzczwI4NXIGjW2XhWff0yVNxz2TtHwT9ojp3u3M/eFsH8ukrMwXvWQGos9OCi6sHpK619zCD
RMq7tdlxhLD/B8d+tYBdnNE992elwfaeMSqvx4QytAKWfE0XNzr6wy0xLS7RlsSBSynr5xHtF8FP
qnMKrIrk9CouQDkk32HnOOepzkeVSKe/Xubk90xq15EkqdD4ZWvWsAWDV5ESwOhBR1nfkq9LrK6b
aSd2D+kyHdEBR0JzgIRSNp3aeg3+J5TS5sUrtN8yE4R9byn4qQfSBWVggt92EHn7+rFSUvcoNOIE
QYo/efjr8FPwdTaj+kb05Ul0XvYc0BeB/WZoizi17FPtaKgYc7FtU4NgCkWHuRv21F6iMgHxmqAX
LMnBOubC+EGtfTiqgWWtzBwMeY7IYB3VWcTdKl8dA0O/4XD3s4djQHDya0kV6qAl0nvKYjBvTuG7
xGyA/kORb1GOonJTZJiF9Kyi0FhfTdBxDDyCzJAE2R4fwlOGEnOtObmyw7zZn+FfFtJmYWcFyT5W
SueCbvo7sZCAdSgBF+AY9WMwkiY8DM1L1HnhFuAwUr/UHy7BKIgDhdS58BGzb63Sg/GqGVOAiY8n
Sqbj0cnMD79C3BglKnvxIXhDNFRe9IDUC1kaV64yOpCKtnIVIV8IqQg2aYaINvX1x8gnPXYtLsVo
zNYhqvnEJIdDrXJY5rSoh9QcyUIuiLaPWOI5Ha0jysgY7zvShFlQEkepTSJOkUtG1vTQdigffFSo
29ICf9cjSjGyumKTQUhTF2NcycChHkIm2FXrV8/Yf1caDbOdMg4mgcxhebCp3+OR6iBXRdcWSWMP
RXNl1haxinVwiRKY92jzhmVWp+0iGY172uTfiqIiiM3gSria82ymFCyiIX9nWaEtemIScZ/6AO+T
fK2AcSzC5Aw6DLhANZFOkeKtFTNUcDM7sJQtCkpB6Ol8Rnwa4fRH2HYSkGdfPituUe0wuX3MU25d
20QIGvGB2aPYA3TUUQwSapAhPNy0TlqdhQIGp48+7C/f7cfbRJtMA3fvSwzfvnCq+6jql1tLPOpz
i1AIRSKlYWL7iq1peOGH2gtlbfdcf12mqMzpJph8PKNuy9fvqyK+V1nur73A/gnXtroEqnnoHUj0
dGqAv6EBjpLGPCbI1hdU0NTjUKuvlUScnDhMx6UszW0W6TpB8J73KCCNIe8Zm6UKy4SLGRcJ8MYE
UICnbfWQr09oPWtoX3xkE7EA4DmlG8d/Uc0g2Gu+8+kqFQxn4b4jN5Y7S6Qku1WUogYLRzlYn4Ym
8Vb30+aEqRMXg0o8BJsisahrVn9+ndYbNhhLkMkWOpXWfSH8FwnFqLS0mgcf4KQYfih99ERhmYuY
9chOg2l3iUcSkacKexvT4226JL627lc50Jj0UWlutTH8iUD/E5HaLyZE41kVCiIFND7oCYIlrT/7
Enm8BdomWzMBsmx0HlDQKjPXcegywGU5N0FaX8HeBVvXHNa19Fhfj0aC3DkzNgVJKksV4zHrpGEj
+dfryhlJj0iCfFGZJhqM2ipvtm290FnaOjA6fVYZSHmOvW6lC9bo5Y8ghKU7OjpUojA4VW5HFrEu
xCqWx74m6ImqaXiopNyLprRfci1ZlXqAbCv3Ebkyn+HPU1V7YSHtxogNICaquwa7GugHt05QuStw
NrSyZDbJy5eK9CuMtu19vtaAxJSbAPgrbBQsetDr9DtYFP3eNEDORy+ClE5KKCrpa2hqa4Ee/2Em
X+xSxH7g1rqEkBBXQx1F70qSnNwmuRbdQLpSZQLZS5r4Fa3yFjrJyvDi8MpcGd17tDEbujKQolxG
R6b0FbhbiNyjgHwgjeYyRHgUaO63WLtVbVNlHcMuQw752HcJ1fHhi02F9voyCHCkjXLuSfw+ho2u
PKoGbrbeZv3aAv2t+WhzWF5wXTkIjz16hVwQ7josk2gXWHZyaRDN7wCh3/mopwjX4S5R5N6EGtxt
RyGyyCjjlSz1Yh0QEfFJTSKrAuujI/i2KMYFl6x4CU0fpl/NlsLqZQ3cW/9q+q1NTCGpPAAM0zLH
0mE9+6gHd8Jy32Rnr9VG9Q6UTbN1MoEw8CZ0XJWp3PtZ7b45KXkjrSpoS6oh5uy9b3m01mDHDOYY
7PmstVvbIWZqTQ3odR4s4shIGCgTCLkMhGTJetpRTcK9r6bcMsSFVUVzdxSxacwacnJnU6Yjx+4N
DcJniQTgPLgm2ksiz3fCRBXgpj1eFgoAadLzixH966ZvwNAA5RUqWrx2Ss/Gx20GTLBu+jxE9kId
LdbvIF8TTsHy8e8aW649VfSSL1wWOKc1oo1TC1Wn2p8YXF5gmJAVHnofss8JlySpVVI561FDb3za
FgsrXEZFUx5cRY/gmgOMMeU3HWOoD27irUem/w2w2yMaOA+uVQiJhWXf1kPMTGf0CT7Upnd8/BRG
f2d2JSHKJeIgbmLKInW/DlNGbtTvpEXb7SsRT+TfELF5t7JuOyr4cUvpiE+gF2+ZV1U/Tco2gsxx
PRTPnVp/Yz33iE8L3EOYDSTP0npFiYfOrRHxe2vSjveGAr+PZtxQ+8VLEBLolIL+IFF8EGLa3uJa
T44kyYEtitk3QeKOrTZ/V1OamDbjh5f72SMF6LOAg6csy0pXWNN/53lPOnkcXw0W9llFXpNq5+5S
4RNjdbv0ckQLNbD/ZRDeK82NQKuYNetahWAj3hfO0/TadGI4CDXe5FQeN2FbgsEc1D2+rmcqNsk5
1XFAtEXyag80HA0tcUgOQMVLKiu2rZx9FyoMbV8rXruUYmxfQFas66pQzj4QFKWUq4R9OKhtYjvb
eNxivt42Tn/PyWfcaoRWMk9RKGhG1ikCG8c6hOoRpcYPFJjKCnpyC3rBM3YEA/R4OtPwolo/jfxb
1fNy6SFpv3pR+stKgpe4LDvsHcSryp5gZ9elkocs2f5ifgsJc2WbTRR9zeJ4rZT2FqQ/OGDJK0HA
YT4wOiBluCFXHTEPmzjofniesWXmJGEiV+mTKdktHoPiI0UtsGz7KmQXwz5AIwFhK6fNc145FxH6
7qbgLlrBHF5apAzShPe3cVm3tAbzbl/4xMoF3PqGpf0w5ZrCVYvJo5EkJ78KxQmeBn1kJnSVs9tp
4Vb2qbZA+0roTGyewkbihEqLaBeTO1YUJtnZOfekGe5wT18K5LxsMLCLS2Jo9aJbNxlB3nFPx2oY
M3VVF5QGOg9Dsl+VzRk2A1FsXh4fjLLbdAHmBgVfDNPdXRPBm9C0t8KzEb0W4y7tmlelpTmUNNpb
qxJFy6wxPEpB3EQCyELQoGSgNLuzo1P1ZW+Ox8mWv6GyJRNHhDGKx3RrSzvaz2HMSuXfZeO5GyVu
diXLxB9jQowTa/nO7rFmq9UyYkQniSR5y7lKt/SwiEUwgo8mXXUYcvk7vGApeq9bkpWAed/zlm1M
W7RtK/yT1GPI5qG+o3XQR61gNXQ5qkzlxchZZzl1txsSQiWknee4b/wvs/aKde9jFc7HVwQdcumO
9nOPenJjp+Ldp5ZNsbX80OqaoY2NQN/ijreHIF5qTr0yJiBYCrmGS5/lpM0G3u9jVAkk27OO3ppq
3y+z6KMAJXAq7f8l6ky240TaLfpErBX0ME3IvpOU6uwJqyRb9D1EAE9/N76Df1BZll0lS0ogvuac
fSDouQN6W7bNNC5WIbazhqkHZPAfvcXTiEq734wGK25pEGAEdHxToew5WXi2shxQb7FCJ3udidky
oZhjHbUGYcC5sB/zmkqeDBNxpC5mGhtEU4wdpp2sHWzL5mVokhfPb9+VKdxwjH4QO78WA7mkKI13
NLsPf9GNw2W1WkF4UK/kj8GQksAFE+NE4btZALpdZjPmfGGUBw8bz+qg3fsKKNxYy4dq3TKosmYM
fIVK1k9mlkrxRbkT5jph320PN56bJq+uaA+Ds+uMclsoAf5xNp5l918bWb+kLoywV+OJDjaG6WOs
YskK92gtUV/yaJrPjYj+eHH53U7pT+x/RXrcH4vIe8DvSa+VMF46F2upX+Da6TSk7z1bSfI64s+E
rTBQafLd5h6bTgtJAEEjaWCJI8MsFvGxr4FQSPyjygSrnsPr6nRso0KQg16kWv9oaHsv5mk2S8oT
DAtHTwreabf+wia5WXzinovEyl+A3sWBb0u2X020AoC2pdW9MlZ8c0asT9JPd6PZ53s5DqD441+0
Ue1GODojfWoizP7I7x0yxPM5l6Fv+PJjzi52P6j3KQLmRuZpHlrT9B91xBIsnhMFoy5OmugMdsCc
mPIHJGUSWLH5nCliZj3+0RyNGOzFgM1Z1PclJqWTwcR0iY50Ycw15HhuWW1vK/KIN/ley3j/rdqd
NqwEVK09e5xWt3Ic3dPSoFoj74SYGln5uyQpoSl2gJbIi0EhNhhz2PWeFeCcaEPbmRDclE/FTJ6k
Dd89NG/d8KOnTbXRvQXghthH46++19owz/3kwlWIP18mH7SuggfeFK7ahkBbFrxFoEdyX73Vdbec
xnbBTVfRRDABqmPNPvk25ked9g+QU4ttuge5WFNg0ZasMeKQJ5gVBKCNN3WnGkJBopMLI9p1xIMx
5uds0URNjftKpPQGx1LEWnoEjIeLU3D7U0tOzDrImjjKAjUDUL53SA5m2GnkSThj/6LN6c1cu09b
RSg15b23B9hNcVwGTlSfdHKcIc2CyKmYpDEsHbegqLlWUfYjpcsBrCP5bJeShYLMiYKcq4+ou0Yg
7LeG6yeniqSlre9h9e0zCObaouVc0Mu1s7PmAtvtRSr9LnXlBo5Nb5hCCMfEEfVzG84mAgrw0Ixe
OAhxga+THQLkdI/Kd3Ru1ZjuvMp9LgtL3WsE7lPt1cFUD/CyiKshGOE/CWoM4/V4wCVCk8dAwM5g
8bpL+qQvlkkr4Vy8JTkgOIEESJahqunljxlPhDONG5HcZMBRNU+3DHFqYNQm00BILol1XxbpA2uL
XoVuEwif873pvWDPh55d2bxf4AdN251PjAcLCCmkJHVnmTCCHI35BysvxUMleX+7L7Cd28RFHx/5
QwU2gOdb8ta2pIxnegFDOG1/hJp5uqcpfgkswhWm3b4j6T4d7u2aHI0Qf09669FGqb13eoaR3sRC
carvPF0RXheMAKK0udfVw50UNYQgINv1VyRvFPTcKhtdGz7JRznPHiIjr8K9n6RcAz7QzKH1eXyA
iLJaB1zDBHHOLHWPW7HD1FjTDabzEy6YOqjZ/Qeo1cIu13ZWW+6ilDC/eDQPrhvTrs6T9SFsEhtt
9G1ZNkS02fh0WQBgFXWABvrJcEDB/JQnZMuQKjOFFq87WfZQBySJ66NYu5Q10gp78KNGrrwpJ2aF
EqYDo/YxSDr+2tS/doPQwyzqDytXlX9fhzYFg8wdz+IWfBzNg275TxoDKaKAMLfbdXTkjCTrLvU+
q5blEDc0+x6vvNPG1+9xkRxKpCAJyeX4Wj15HBH0pYb+lVb3kuCBoxrds59dkU9VgZ30Dj2tBqgY
tEuSM3VcivlNay8Gx8ll2gMaeEvmAjRkjFTAwuoCcZi07RhrshJIlFK/vDKESDaqJ1DHwoJaxvZP
p+xnv0L6icnXsmbuj2U6xr2Op6p/CCFfOhtJ75DQ+jXWtCXFgunZ+KPjo09MA8FcI346EnX2srVP
67fEIm1LRknI8fCnjosLI84rPK6LzP0TY3dkX0v5CkTkK+F0pKLyLpR3EJ1KogKdkUO4K0Ol7J9E
tlwkQ4c9Kz75dYcglpwpOeMuU7p7LhUEoAkZRNhH6StK6lPbbbM8BQzRjF9YS354d/fTOAysDngY
K56ybW5FlNSg3o316ivRZm9I4rCjFM6uC5cRXe+vFcqz17zitq9LRSx05H5ZY0voW3Si0vOyg4//
ZTNm79zzn3lRI5iIFKScv0RRHUk+HvYKj8smG4nz8BDkNwSu+z6+JLQz8G1NOISTNlOzRlRf/37v
3wuZBWRsYvObveQXyVVhxEl2agCauctzhvjq2JgunugROGpOJu+JFCjrpOWq2+RRNxIZS7DIpBI0
GOAz4cteRg/SHBnbiD+5YrLE1MBqzDJotT1JOSMuPhmdqKyjE1xIj4wgYI6KCPfdyHJ9w/x63QcR
PT50znZq7L/6VDKSS1hKcNqC4Ot5knT+eRigetO3c8KYTLSZlA8ln871K06HEVZw2kzmKbOMji0c
HAciU7YdS2pG+HDbehh119E1s8MM7RK0jR6Hi8DJYWFWeDbWF+SP4FlVtfpoiL8zRiqJKS2HJ5bl
AaKfrwxg8i2umY8YiZbiDqIHzcTwLJszgWXyhaQWMC327OJ77tuHH/P/Uuv9W4jtrRKngzYKZsaZ
9ZF04gGa2qSdyPxrTqPjgAc183l8/HuJW6SIInZ+dT0L4GVs5YNQ3RGdHwYVKMh4DlBj7OBQaffS
TS6GGgu2AHOHOgtcw5AVDDVV9LF40HnZWRAsK7wV72281izqeS+tLw/SwHEsaHuMTtz/vXjWepTb
ZEUw7/nwvQQdvjPJU+VZnwJXNN4o9YSFLicjysp2cxHhMnDLs7xODhiFzkzgW0w+xg+Ilve5JN0C
tTaBu2Xz5JEn2/n5iyZndogWCx1lQFJunqOJjWeJJYuJIZOC3McM7ljMfte0NRui2UHO9n+VjjZa
ujccutw/Ypl3LVg9F5EbTWf+0RnLeBvsQuxGBpWwKIBFE6rzcDLguzlQ291o9Z/u4hGtWvxJ2B8e
Sqt+zKQt3PJILteVDSLYIEtjvCufKS2fFe2zjNGWCpnt4SDzwwn4vpajz8Dq7KPaYNBXTAE587eo
W5PJZR7HMKsZh1n9JS2r90kzrMOiUwuDdYv3FkOze/yNiU6dC7Cxg59TxY8gNyLTExvLK97S6aeZ
8OYjf7ktldbdYMdp9XSUqmpeq7x+wyTuXGMj6LCNvcCiJYcaqFFspwdDWs2pMzNwaEVPlCppH8i0
iCa2QB9WUWqdKBnLYzQXFOWlDnFjpjelhGNe0owMBz8Wv0GrloMAkmnzMwscVxbCwNtczsnOdarl
SftV6BmEoMJYXmyGe2Gv5eTORgQiy5HJWg+/7qnQ2O6wd0XTs6q6ciSMgYl26aQ6WzsJjf3EXLOP
S101nwx4Zihl2dPdQGBZt2QqA2+Axe50XB51OnK3op57nmum+g425++oHffR5NqftkkJrWKDx0vO
wUofqe/GGdhk02f1f9m6KUydJx23Eej5st6h4naCShfj3i64UnU3dvb5MFtU6a52LlMW4hyfxbOU
/Xecad9L4SEcjaH0lDVcBzf7EHii/ng2cIOvmNnwb7eZ3hTSRTYaRAClxu/eB7LpzYb78KqWp2Wh
pTcmJ8kxcw1EcFq8MwdruUadTeR11uBjinzsUbPkxhzbN4ugEi2LmEmm8V9sms0LVNmV8WseM0+I
g+tY+HX7zr2YjfnN5oBI3jl/8eumYXFYjEjiUZUicD9xYMDtS2r13ivxrQYdVu54M8fc/9O4Ddxu
N0XIqnTGb7VNSnTlVBc9bZ2zEjYSjFp6rPR5tE5jWv6xkFcS2+LkaFsG/7NgB/ZRZbUDCRPGTLLc
qJaYQk0t8/XC7w42a2X+Bo+9fV8OV4fh4zYrpfXuJvFvrertv7ybAegz+9T2BqmgWvsgL6LYdxTL
ZzvVg0yjmE+wU4dCh/IuXLM6TSv0/d/L/z6kJ6q2YEuQdaXiC58PrOgIm4TNPIUE50l/jQuCczKp
vehYLUmnKb/qEUfCv4/0MjMDpSaW4Vn0WiONemXetuwMk2jLfx9GIz4DanoAVeufVoA3oQf316SL
iJjhJHEHzdk7KEwE59r9fy9cszodLQWqxubp3+9PgBj//7+o46G9jdqrl/q7tp1wozVffrMeuyQ0
7Fqo7kFlz4Aszf6XZsGMnxff3BZGXF+M0qwu1fqrpsNCaxZ2RIp0DZFMMsAA0woCKc9M/2ymQJpm
e0Kxun4IID3C3JbwxywI/TNyKc6dqTr8+9Nu/dN0tZ5IiePGsjO3posjoScDKAD5yXwGksm2Nh6/
p2H0T97s/6aETM74AAkR51mWE8F30KB2rI3szvS7B5xJUNiUC3okfiKnOvti+YYbypHsD2RyqO7C
qmztENnsF+FSJgtEaPxm9aTo36OTTnOs98gwEJE0Ozlld39WD0IwSeHoTahD87vnwaaL4xopoldf
NPhzgauRwSDN/MvUtJsFKf+EDB2nKkQnxs+TNZ94vqtgyNxkK9YBRJSA0y3WQVeRvukacEyf4n8B
AhEgpzmvfgldtJ+ewYyNUWZdPSNAAGeeA6/xSYCC1YUBJX5TMZCaNtGehuXaZ3zizNQzVrqcqcsw
n6Bmk2WaMP2NKv9i+2e2prhuzfa1Uyk5FCVLuKJq/9RrtoUAmXjIQKWa5MLVufZiTsZx4Ai12XIH
DWs87AiEZy3k7DVSv4sISK7hCIbdNV1pM1x0l5SkXHILAs4SvhUyfaX/6fqrUiYJEDxWCBUIOqeV
v3yZbklCGQMcz/O2zzUuLGLUGWznz6yq70gzdp7eHueJUBW3/mXE+DHNFpkKCyrA8hbu29gPWbWB
1Kkb2DeGMe2RbYptUpnMQLEGNbqOBqjpXlbCrRob1HcrGFaZZjBExcUpk5BrHpLYgHStsV7W5/gC
89WJtGtakIPY6DHTLpYASDH8u9GKl27irBURJPYIQdkRBdIWPTlgO4y1W4wQnMcdotFpqLakml99
hYzN40AfdFPfWh2xNOxsctzVoWoi0JJpHo4LTTy387Lhewc3pNtvqrMWnGdFEXYe4uuEhYE2WN+L
Me+Qm80hc2ebWSoiXd3nZoBOuHFHL7+osTvUhQsGqoweE2vFSKfV0yx0fPlcnOaiijZlpfsMtRlG
jMnBgH+3KfPi3YgoFRyaL/hpfPHTThPjE5FNW1OK02DPt6qub3T9hp3TSWdFvF2ozdL8jqn6v5l+
NdXTP1Ya3U2tZvaQjYxsutUfV3HcC4scrQvzbXdLJLui5I6Q2vOedNx6ZAEHLovbTd6wCE9rd5/o
0NSoumn6E0OR0wafZy1d8CKxYRpxILJfFrX2RQTJdoyA84jZOKJmoUNmdaJVxRYVEulw7UE3B8z/
nTUHk86Ux7pIRL1higyxhMnDM44SSBnJngn8UeoVnXUf91t9PSqAMOBxmPqz7ZhRQNNaIuMlM4HL
j/xlRnneWqsgxACoKUKnJxjQ6XI4WlsWdUXQ5qazo9dbNBrFqtE/U2E+qxgHa4OjBETYfNQbJG/k
yhpkRBDR4T7nXb2Ki6F59kX7U7k+80WAXOn8MC1GQSDWSHEpfrNzSo8jsup/tTO5seV2Tiuma8nf
umFyOWXyIwdjzNM54s3M7pNZq5OUCS4XjBQbpOXPEJ/MXd47SMjXlx75SGg2aU2+iJOcvdh/61XF
Oirt6DgMDAZVthtsvtcsc1ck/nPlahg03T8GhsSpYmPS1JIQydJkf7OoLFRsREoBMDUx0YdoOVmQ
KxexJI9C1/Vu5/hY0rw4oVc1YrUFR7XvZuNz9pCDWIJBK9XpsHUWcJt2rr5HHfY7Rtqfms24VbTj
GdzoRxsNXyxcQ8/0J0KcMBhwmxcF4w+UOcaXprU7h2DqQV/DkauBp360Qjaz4k9l2P2ZlM+LrkcV
ZDTymcbuSVOsbSoXoKvtZgdVJk5gvdGJjKEnFhKc5ucBw46oGfswMRy2rC4EGUI3rHaHmJ84VsSe
pIjir5CkcGQ1SgQZfzJjfgWl1hFeA1mLs58WWno+gSys8fHCrYi75ujyJW2F6RshKvhhQ4PEEo74
5w1USnEADVWelVcfStF9lMLOAmopikWmbk12RPOKRKTQt1nnvqLMhwfvOcAm2erBwgu4y6zAjdKr
NqH6A6xnhzPSCK6joDQ9ipMYsYtAazwVwzbh6g8F/MvGwXEGsxpvMDFEmmiPxsTPxCB6b2RLyJSm
ngtxsMvI3TgA+mPN2C6+LGCsGe/4Ldk+2N9NijZJLGyX5fxiIRAFntCRpR7VAR0ay6zpBe3PeSwQ
4vXAzKfB/eYuW2HzLUPbHmG8ehQT1fzCLcDTmWeEbhi/a0QB7NxrDG188d3AkjdChlf6Pbcj76XZ
yIDVP3DulB8x7FPI2f2uHIFlqUUEXWYMWyvtqGzHmMEUxx51YLsxPO0jGtbEl4qCOCfeYUEpvWGz
ofZ6Xzv07nASjKT5SfmSTyz2GUGUj9GIAqt0D+Q3i12tzyfhA+6bhgWnSa7SIyi5oyUptlBUiCAl
gzgtEItGnKS4S8O4XexjRhjRvtWqZ9cD9eZPEr1PuFT6325EQGWQURCx+O2TXjulvn3BCY2+ZrLL
8wL8gd1Ec/SSDo8hrK8N0WYOJRzH5XKoiL8itKxNkivxG/DTmmzmdm53JNv+Vuj5sI2C8yWLa69P
yACd8qWi2D2ARAh5WPK+OqRfofVD7bEZlbg0pVIHT4FgHRbV74pvTvGXGIrebkD3ElakZzix/wB9
Xdz6Qn2mXl+cYAyuFdIF6PrJdJinG3b11uXyJZ9nUrnc/m3MN7hnbfbbLelkWVVsenOsT5yn23Iy
LqLo02sv7YBQqeeEBJSNGCtvtxB5YWprEwADG+K5IFlyWX7Dk15rcR42Ukdf7hWoUgBztnaV7rHQ
EhXu9h/MOnt68KiESkPIJACGmYqgRi62KceFsSFdbW89ZpdbqLb131E07AzHAlCd3ybknWGBlhMv
4D6q+nRf3HUd9lpv0V/rnvwT5ym+AS0KhDeHYu5Wwd5T2WRq78HD2NJ2PYkINWBsniA6t/tIkwe1
TNGJYSTjPxLWw8LE6lAxBn+YLvh5qkQLfRUYvG1Wa8fKsdg9Wh1x7f1kMULviAooisOoV48mNf8z
B5tyBu7vIYcJwRiYnOFuZ3SePFh43dBVbxeCHzb9Wkm7zt4GNnps4KuLRf20AluNqWAMLg1uU/M9
I9ZqgwFkx45YHfPB9YPebjlugVEXjk9iiqy+FdMQ6iGX+eycP6E3M7mpmXnH/Gh2kcSwldntMSP8
Z2n6/8iseAgnHXd8swFQ5mcK8D+G1NoDh/VuJLBwT2/GvCb9D2ThNcPvuLFcWZNFZWNjL8uX2TNh
7i01E4RmZrKPy3qrvE8Wjr/q/j9idYgkmPvXpiEuBtBoZnJMjsuaqB2D1Iu74clVDqBliH5wlzXD
Q2ufWL/cHitlt+DGjnMi+qy4eKlyvG5lZeoHz0HpB4l08W0y0C26NpR3jzTN6iO6gG0LDmWTxXWx
WS2hq9IeaVil9iC138sp+xHTkVL+kxYbFcBI0FyfL0yGecubBdIsi6Ewd3yJDUiDpqxYmsFZQ5jA
MWZTqJ0yppjYj47mEtGFOdw1mfHGfh7ErB3/Z04owJOpZ6PTUw7jcz4a/c6mDTzp6dolxIho/N+l
3iCc8P1X12H8q/sszAlK0KXxufCtrbRrqgS+fQ1ZvzMnzQOfXRcYzNF2DrZVMVtM6YrF2xvYG7a1
t22UuFoye08KLSH1YbtAPt9Y1ur402mmhrTjIhBBPQzPRVf2B8umumMiioBBAuRkBGR1+cesMOaC
r+BkyYQWytblAhCU7pY4jHPkPJUJQTYL/Av0eY6mPRFZ45x64kcDBL+Ui/HsoN+nqqpSTrxsyamS
QdqXdbdPilJnLCpxjDX6E1HGXaCvWl+sfafCshCRtuzZxQtzuOZsN6bPTYxra+aaJWtRwkfgFGTm
XvMIaDeJejIm1iKz61HA4h0MrUXcbU3/ayiEArVp+9u5tHdTpqG8ifP74js5laTdBloPJkeP9lpO
hk3d2G7I2oxUmoXnheR9yhbtT2r6q3wtR7zKYDog8XrYuwkwVq83L1X+rONFPNSa+TSn2pnAg51r
2n8oaCmLGT+DyJ/Og5azVDUF60+f9GWUiz/aDGYzqqs8dEw9bJXiItKW0FslUqlu/S60+KObarTU
ecMEzHQOxHnIHUnV34Zob8ugId4Y22y35Ca8ZEG0t0fgIlot8BOQQq+2PyEmKgixMA3U90rmZLwW
Arr08pN7sbv1LfPoOp9NLxhn+R5TDLf0yY2yiNHFyO0Zo3cAPIuJi4RnR3PPpmICD6612D7xm+zt
YpyPGYAXXaTQFsYF+PJCxRiZ5m/bV9bdhzTkMbJnf0ZRrYvsYTmm2jJcgA8Ln2RYmn0lWpYfKJSB
hXT5K4Eb11ozqKh8TSM9iGdFm1W3pYEzHY+XDInlV9yga1uGPhjVSO4ZnBHPLdiKjX2zd8RylOCt
zxZ/IWCTGC98qDlJG0YQv10q/YCgTlQatvOKggccaBFttao5R2anHayKGUmBi8uuFNCFqkcrwZwX
hQvRJqrgszSp88UK8e5JRWOXAW5uSAgMEHRvVU+Sm6M4n/zcqFD5rKIiNt6CZ5Cbe/ZbpL3wBXTh
AjWLlU8TDsPfWAf2oLU+2eFV+yxn+ZFIcfXjaD6Yw1nHCLErLckx4LDr0X1ik9it83hpqt9pKYer
KscWB1bqB8AdKE+ryTzyLg2EvWw1zV92RKilW3cdMbnY/qsEfLiFlC+Oi/mRE5Dea9nPgixearTR
Fu6+oBm13eL5sJal44W6h/uIaJA3VZbmyQLzs2lNFzo6W+GNBQOsbnGeLgc0xCzeC0qjTjKcTmi3
+g/bZlHhuxfQb1dl68jqNAr8Se10Zp2GaYig8oFQJemi0XRgEBvT6zzPKlynAlkJHMEFudsPbQnu
OiehqSsPCZdu2rnDtqiKh0Hfz2K5uXqky9Alkg3HEL9D/pbHjDDka47ZO7BQIQWZYJtOJDyZ4rAC
SmYuwPvmJ0tUKx6NMsPRYDKbRn/yyi4K9JF+ousMlINzfNKHImWGjAg5Mal0+fnmM0M7jko07iyc
jNw6Zoyk7NXi2VnaeVhNn/8+WnyNkLjUviDjrl/cueq2jbmoMEOj3DIZ3xX2GU3ld+Y9BqrAp3GN
4WUTkh05zmiI55lOKY9hNTMSfTYagaTAqt+7gp290CfzRfVamLt6ebd6JEgOGSV7WrzomUCpv7lm
UgUN6ktvSH+Y+tHaVc5CXtWgnn3bxtWTVDcjIm29Tv3nDkPhYyhRuAgnsvZzAik/m4i9qCaeNp6f
suIZ/HtkiOE11YfxlYk3rn0oR/oizhRg8uaZKaIpQktRbHQeYBNM+XJ2LcweyOry3g0dFmthP+2W
ucev31LUwJ8ebv9eBPSGHSs4yd7nWrnSeyoV5CLV0muhKgQREOfFMSnDITZfCVh7xv2p7Zjp6rwl
mvOmvou4LK9LK3u+wI60InhaDNzRxWUoEjFTt+B6bkkGuqlLxF9f6fNTtRz1Krq4Vo5MKm15Nyc/
fidRZIaSXGaXfx/WEkuXLJHe0Z6We88huoZ7Kd0IEBmbFscRV5nl3IRfVTfLfxtr7VDZETkbmnQ3
bDr9m1DWFZzGjM91RA43i4c9LMkRyTN1Lp2a5av4nTAWl4aU56mdo64be+1eFLX2rpz4iyloeSev
gXlMWljHWkCKI4tlJtzMUylYBXxNCBDoRI2XyI/aIzByBHrAVKWd3Ax28/u8hLTpZNK8Td7NrVPv
+u+DQeQmVLYMMFcs0l3mWeV17FCuVZN34v21ZrZis1959zGb3TucxhdqvzxosqhACytP8UQ5yHCl
Wou0/tkdy7ujZoaQetY/90aBBISSn33XsMsc3w8X3q8JCFfaXj2sQMw9HWvr4hbzIDQLe1quDnXu
nUib+GClOC3+/QrZH74Xu6gwWxVFefJM6BUYVfYoedeLq0vu6frSzMw8kS8AxbFRN0oY2o9/Lyvh
vVzaXwo31sn32vjl34tiJa9F/rVT/MgrAC67uWvnJ8y7u6YeswOafg5/jM4tJ/DUuVXIIshZXsz1
AkhInWILwJOOQ75/KvQE2yahKWNBje+PbtCbQ/XqT5Z8AUofmBMjWoz6qu+7J90qrddFrw6idjUy
DZl16L1fPgZJX8PBzz6kO+qWuY2c/q9Rlyud/ZCnMYDCktFyDL47xgx7NVt9vpRkwE2NRMWpOibT
lmmcRqKuw4mbsaymcZf5GClHAAcsF2JmzREso0z/nacTm/bJPsd4Cbg9tw0uwENlDR8a9TbCTPNO
dBwV0GvRajNsnPo48E+GFj/qJCuRWWIqT7kV2uKrikxJ7nYRYjLZwp1RYW6j+Et0I6j/sINDb2cT
TyrVQXT5Ppuk/jble6MHI1j66a8qdfVgGdnLdSW5FiT5BPEID70qv4Yob65ls7y7E2jTHMMZgzkf
U1QXHdcu0ViFNEVpPZkJwrVRoj8uJZPPOfX0gx0fMT2kZyFPikP1UFQ12l9HnpxIUE+gpYWF/myW
9RuKMOKU3dYNvcRnKC6nUELP5TM02WlOjS4Y4gHccCnD9eTf4Eg1MvvDwlP76apn09cOeIGeIlqj
pyg1/trcpmxA21OKVnVnNc6frqRomAlDGIgLJ9tSH06RPcOKYqDqUhifDJcRM7Z44szzv1rTYKOo
Gf2MaQK5aGTHq/Xw+VDM88t/L1S43S4qqne3Eh7ztqkM8fRsrBkd3L+XbP3/O9YwjHzns8ybGusZ
CIThnPTmH4DjhDhhn20yz0dXS9ezbhbdHgOCsxqi47S7sEg0RDfsk64nicnx5qB2wKEXsfGtIo+e
XeBGaSOeBxByTwzFQM8ZyCeNiHJASaZbYCKGQCJklSZO4M7trfO4zK9tMUY7vy5Rw52BDxFB3M8z
SePlXy9Tyy6f9M8MNjOG8zFMR+dPbU6/uxrXwQCjXUVToIw7MkUKYdyWWOIFQyWSapucpieKzi74
TTdSP5WdMKPq7F07Hxe9mdm3lDdU5D+TYqjREeiGy9WgbdUWxnMrG7dGrbKXLDjT2XS4k52Muhhz
T0ouyX5aWkJFmxHoiTuh9zCNI5PJdwzwGU4XRCZuuadWDOtB/vFgYwSa47HP03dLz0jeqnuNxfKq
2Yq/6Gi5lEdUXzTlp0jR3ibMZoemCody2US+4+6GPsZw4MKrFyvdrqZFGla5Wm8X7AlU3u4zXadX
LIW81p09b3XV66RtdOScNMRcWRXwh8QO+tKUQVFOrx2OCo5g41ugQLn4Lh1tovX+th6q33ELJGEa
bCgKaV/SbFWovnW8qPhlUXy1GQyzdUlv1SQrxdlDd4xvKLknMEgHvbLCpIXi3Qn/UvsRT1+cS6Hw
n5HJvdArdCYtKLpINqcpl6jH3cE4xuTbkTfWDE+xMRO0JorXkhHM2HspU+pZBE5c/nClPDVN/WQs
HB+CbKvRYko7+e9Fp9ZRg81Adof9iwixnqUEsY/nbLb+2tjvVg3HN87EhxMTip55s3VMio72h4gA
4sWSe2S7RL4wn93JPleQNKcFwiKCP2Q7PnM49UKDzJsSIdDiLgtaGTFx6/5mo19ss1Un9e8lUsoK
YJgUgbMGos57ryyMk1YMAnFo/cDk5JwsjB/byOifyEvkxwSA1qFz3U/E63ktIwQ0sDdyfrnaGbpv
MtX1h+WXO/nVPtcVHjQ203rz3djZdMJssiadiAtNG0Igm0A3b4pu+OqmzTCPZ8iQ7g5PKFq90UVH
97Ciod+2k/2dufaPG9NJEsCSn5nrZvfOEcauNKaEZVnPmzp9VHpx6RkR7KrYHEkcaN5rJFB7kN3J
duliQtEty8aTzsiTmveXcFv9kGSsrHnsShsrTSTZEBfDm/SQO6axO1LojFdpWKjHYrLXkdm2yXjo
l1gFwDPWPAnCXEuLz+NzURlOZZ1Ni1UBk3g0GOtCKa5DNLnW0c4okQrj4bDx3sxmh4aztg7I8b0A
FREXVY/FtD5kiYQqWrPDyoF/b1f4W6458pLYOjKuLrASHdRuBMpmQsGLxC5+Xny2f7iaT27df5sg
vYhVGuXah3POm9V+XB1dWjXYm67pve1oIIU3dPbsdmrEoV/R6g6JnI/Imw6DaT0ITqtC4Tn0BO67
b6CqNyKomlmLUDr1XwRASsKSl2Mx6vIViui0A+16ULXxVTv6lwtSTDUQujA1hGNHR2C1DHa7LPrM
SnxHs8AqVYz1Npn0uyYdtWnc+Bke8X/mvGAitVus0A7NspjeSwzh56mUJ4bqaOvYIBTe+BlLsgCU
7gyfttsc/NzrD7lyPdKnTZyZ1AYswMuDlrfbwUPIKCnkT00rwkEOHwiZhtcav/9zRE4IQ2aN7K5o
HX9xjjt1mR44/8ZNIVxcokI/1VXyf5ydV3PcTHfnv8qWrxevkUOVX19MHnCYg0TeoCiJQgYaOXz6
/eGxveYDCzO7vFGJCg2gu0+Hc/7B2NnwoZF7t+Qr2+iGPYeyx5D6PMBg4PqdleiIfQYcw0PrwWkE
jq2IFIOgBiugPDeN/x4Bzr/vjd7biFjamyEUSQ8P12M+fgN0GW6MjFqL7KkhzKzkxsL26RFo66bx
B20ThbVrGYVEaQ38nJWrv6E9rJENwwcqFe0moUjd69GPLja7Dbf1F1KC8bGm6rJupeQBDgaH6MA+
dBVqBjqMKa6CWKyn2C2v/SR9DyDwoUIG5ETJfehDXHiUIvjlibBBeQA0SIsL9l4vwQYNZvKM0CG1
lw7fdc9vbkgH+SCQUW11TNS+W3FHckc7+FH/K00DriylXO/kClkCDYEyy4q9NRR6jOCAI6KZJj2W
IRyU0blxRvPDHJ23oai46TfaKtfUjvL8qK46qFbRywjGpx66u45LUioMhOoFbD3bkL+pqJ7sNTQw
NOp25GAhD1eY+9VlRRE8r36pafQGg1A9GbRYR9yvdFt7KOQaA3i8XVd5Zey9nGQhHEzw+2kKzhsE
uMERSfFu2QmPVRW/9hJiMkDEwUgY9mtQDi9JKK6NXLkTauId0pwVVozmllv6tQz1exWo9U8dNPR2
LO60Pm+2mp5yMYwM75D1A8WLYaWKUd/aKNpQ9g8fVZniVBLb6goSmybp/prqV7pTJ33OCjMZG+ov
S1LkMD74oCnOVrIsyL2cY4d+cjhqUdZoQzD/IRhllGQnspJKRll5jWHMoSZb/dBx/HLgVa3kwAv3
SPbChGnWnWmbW5hUHWsgSTKtmHzCVA6+Gn6kdsD91ovWOlNdHmjHbm2DkqcPuYp79ES1MH3d30VS
g56FfUrMsMY7CcoVk+1HAlJrrO2fHiI6G2xvbscc+MUI2hNK1Ra7P7KipldBFNMQbGZNpBCnF7dB
YN6q0Nq2cLCfzF7DLDfCZxsXd0YTrlFhiG2j4alpkbCzWqrbURPFVymJBTEqd8jCNAdLsKeDYyug
6arf4Zer1zUoh7UjfjoO8l7RpEQF67HwlEcV7Gv7qx3FLwO15DbWof0J6z0n0+IVcrnCqgPUg/EY
+pp2kvLxZtBb3obCGILbiGreNNYvrUizvVeav4xQvw/6+9aYUrKxQLSiURmz4sEMg/ckNgvg7niF
ZvBQsvYnchnDWyyorKZgP7PwJJmxeTTw7uJ++GTUknMsWqyIWgG0ACOCGK7z6MD3S8hwJ+ihGJ22
DUJpHfp4ogToUq1jvATXFm4CqiadSnB6kcodKQpUsj2rDp5kEFJ0zQOd2yZpBqeYapQxpzwFrdGV
B39cH3ZV1McbYFo7r8SH0IvHZNuyCkNYJK+QZWbPkdGpmavVFVwYyo3IowK72iQi/2WjHXOn4ltX
ISo4SczAeYZvQEkzuIaEGj/4qNhSMUytsT6MtfWq+05yowFsh1c83Hpxq20zdXyPHPzO0Dh87d/t
ColYeVL/CRD/sVGkhPsGBTipk++ophdgE38pdXywvUlNe1DMnR+KvdO5CneaXZA0Nyr+nQ7nMAfs
HeQe6vc4ZriGHbuVxy0CEzxIttHBNMvvytghOimJa1HHMPlRn6is/JFjHZo3qKCa1gTv762PdkCg
aPB8ZDt+FD2whCpX79q0LbZD2d1qvSIDL4XEKY+kvq1RWhd1X2/Uzo43SkxFP1MiRHrwUTs0Pjf6
Aa36lebZsC+FxG6Fy59WNyxySN9aKYoVshFr294vOLBNSZ9A+47K7rE0kysUYU5NBX7UHBKAlYWP
Pd94F6Ii9GqjehZb6TM2P78RJbFZWvHBFcje6E0AaDj/KHXM8HLlUcOo285JV0swthN5THeJk7Mx
mDqS/DjURzAs0VyR8q0yslIqqJS1CBelvbI2KPwFaau4AW7ZqQwSZIw0aYUeEIeWJv0lGnVaqvSW
2iMkgTrAqC3A1gSUMcTFvqpvSUE46yTMD61aFaeoFjdUN343iE6CPQAJgUb3C6XtGAGyZmc1VKBY
tBEVn34H5VfsyU8/ymmPfanAAwvVqI3dwcSVCjZxFfdHv3+pdEmlX+1TGgdwuQpMpOMUfSCP+ev7
VrDL87vChz2Hkt510ySUHKLsPeq616IkdPBAxPrW47QAA15sOXLjyRbc12NrPpcEn96re4H+l1+H
7zV4WcrCiF6R7mPN2mIXqe+rNq4Og+1RWBRUgYV+BbFBEDNYyCYIrB6FlNlbP3wNZSWCEaRAyOH8
m3XDpkJ8/g4dGSD5cb7JJA2JLOdZPjmJl258A1U0KWzy20Z1pkOC6QIG6g5BQPFXpDGQHIBaaZRt
sp7kmGGQFi5M5wayT35oahyVbFhgcJcgmafpsaXYlVQdH2Pcg0BO9h4ZBg/lLsPyHgR0KCI538uj
ekCdXl8JhpPiHFA+D+Ig9RfDXHGBvw9DivRptrNSwCjQ4ORVrGLpLPecttMx11E1wB6WfPZvyNx0
wCDDlM24u3WGzJS9k8L4cYzKDzgEu7BVf2p+506iElUFYT7uouu+7iuEZPvoLi497owixqWde2xW
4w0E8P3JHxwXZQDg0VcYBfZaF++ZR8MKr76dMPF2CxwIn0iwPJlx+YA6YkT5ZzMAG97nXBYdXf1m
4ZlEKr4H01lLHN40T6zGAZaG6YfFXjNhwteOeRpQQ9JY5E+6VSDsEI8/uzC4tU00KwLbepIkAX5F
ViaGzg+2lx9aK26GcthGAmZpa1OXQjTeNcfoxswtDR1lsY8ScYVur/Za6b9J4YMcEqa2NiSyhBxG
NLLIOoQgL761hBx+c0opvYqpD7UwU1eWP2RuaaCeWjSli+GXj7QW2vzAmZtdoYcvAwNlp/V7reXF
bogki2qXcwdPuSFvaF7FOnwE2D/tvpXFw5DyXyNg3zgyGNR6nPEENF5jbYf8/bvOKPb7/mCvA9NG
zkI7dXlKJthDKMSgQIW7vHhEb9k4BXHhqipKsCHVSCMAhh8KmcwJ6YekLg6On3EvZGtKPIKHGQSy
LNEjjiZ6vBIe6hxp630rEga5R+Q1lN1wHOHeWvFTPyhcEyFYr6uBThl1NpcM9lwipfnG8ZQ3irj3
WK8GT6aHslyeSndNUN6ITrJusxHDn1awWI+yDau1CjB1lkzrzlM4qnjGLhkLrAcljC+qTP2FTgDT
17CylwQXnrWcah840RvkYWJodVN+2Ws4WrEeaAX3rqZNEY428vyEXyJ4IegFmIMwWZOh34s+Odo2
9bqGpBMMUgpOkOLfhgF6btGjVZuU4qZGh2iD1LeblbK+D6FPJR1OtigLbBswoxtlYopLWnllJ/cq
uPm10nKCqPQRIwsfNl/vhykVQ0l5NENEGpEfVBLOczI8hU6qviUOKLqwcmTwLNn3jpJmXAKgLrgI
SLbhrGTUrOLOey1y7oBNClYPbM/WzrR8D92jB2RHQJm2Ir4Bwf7RRmAGOtuEGFDjApKH2pOcmsAs
POnKrEz90SDputF8mDbexKxuNLDMZSNHx7aFzplXuXwEhvOhVYil4ZlDnIEt25t2p+/tKnw2ON0i
QKRXB6+xk5PSe5NDiY0JuBN9JIHVu4Xaf8QRs9Gz0vDaDGoZAs249RokXhTVK3dpmes7A3lmCiDI
gTu6iB6QZSSqFJwnsDOXdXkNKqQ5yiQY0LppueykyoRILyvOFmBS9XHI3gpN/93hWH+VmkaPTFb8
TKWjOXT4OR50LqCUElq3j8AWApHMHJkKpNGFK/QBjDh6s0frPdY+su4dDs5zFkb9K6kVsnYMN9rf
2MtkMprxfgJhIrlCzJjVCH1jLCeUmybKcOUFfg4ufdyl+Hzsa0kVR7WRn+s2/xlxjUNhNvuWNpJJ
Zo21ryw9RIVYYjhDndREy299i+NbPzbSqaaCxh7Mec007fA5Kn6B7GnJL+TyNuxTc6smiLbzJzny
1OAz4ugo6zrWAplyLxciua5C+IBlOYQPNljuogJB54dHx2GlstDIw+YGPRrEt75J9QTbNFgYwDg9
+rFCEvR3XJCg7c2oOIy6+OahZbqqmyolO4QOh+wExa2Xo75hc6O59VAP2U74aWrDVEHrLDpUKnCD
xABAixZsvymAPFzZ9j7umViZYgY3aEs3x05kPvhI5EiYxS25qJ33Q9XGlyBEld0woAUnjuOReyzL
tRaKcB831c5CZbYmG0iGF7UlFfd1xO99jgm3jgXImXsvRP8Y3ifZEB9yWUISUu/h5cX1il1J4KNS
9ffT9njfRsPPoC90F60HyaWO+zPPbEGZLw12jlZemyjuXDnoSEEaUG4Ab2v3QSAeUFuUNlmLhwAJ
QolyVFscGkd9KzhjXQ1I7hE6bx3WPXuttZt7QDyKO47ZL9iDB1jFNvWH9kFxuoZZ8EMz7Z9WpI87
aMY+IE/tWFoxtgfedKqqzCuppEyuGfi+54Om3CEnNZDQuot9yJeyosubBr2ZyoAsOc1ukD7B8FRm
sXJlJDiV9iZk8NLaQS4AdprJHunrK1okC4MaPPk26vuu0jQDTvOcNwG8Nls1H9otejEcAe2g2Y3W
8GojbnolGelWyLDPyb6drDoKbmJg2aLJhytZR0yzi1R3aCC8epP3bN31NhlqjfJp6X8vZYDiLWq+
N5ZnVQf0hkYQxOI7Tuf1rqp7dB0ikMJ4GsAhUo3NaJ84tLXrNjSfozBMYcpwxp80zWvJ1t0y+xkk
RYpXBr8oVqy6zgiRFXGjKOTagLlFTx2Jq3KlcwmXFDhuQQ6KpGyt27rCjjxO0bZkJU0fg0Zrjr55
O0acp2JDODdtPmA9ZymvKRL5OyQ37T0yFP7WnpZmVT3KZA5f+aGW8Yz20ly/sl7RtjVd4QCTz0fn
6NTDvmm9u85DFwGxbCBkCfjXikIaKmfAg0yDVcX3n4Ege7sONoNVqfZVKmPzrUckETgOZSdpdONc
nwBO3MJ7/6nyDAzVENU/4SOxbpAMuTVNrowhcnnCyuXvY0WWclDjTRjo13EJMTjl9HlTifQbmQmM
OGIB+lf85i7r1ig9gXzRFKSWZKogOpYPVrHLLU8/GUFgAKGcKrNWedXLpQ2VxTZXQuN8HFX5s5P6
00mTMoftGEetuzUiXUf7ZBfoRbGXMf3UAxJtlqogXaXZaDCRs417bFV0LjJjhXszjiqkn9InvdFg
lWYJQ5JE9VGiB4pJn9WfRF9jPcKSarjFM8zfIVy6JR2LxABqu+vU0I+o4SLeMdA9VIZWcdymBwfp
KuQHvSslKaI1ybsMQYQItTjJPJqesks1YI2kVX8opvYYSnq5Lxt42vA74dCQZxk85Wj2FkfAVDxI
OTddR8aR1ww7/6Ti4FHU7N05vMcN+aCyIeEuBeO+FjrHphQ6UIXSQABGnjNCsW017wOiyEFqynHX
Aw0TvMKm4/a0ajkJgZnLhfUdSuMJUNcEfyChmPn5wfcs3iLpJh4zVmcnSQDzRwbRBJiTvYShHO67
OJ+yP9wdbFh7az93XuQCYSN5wgX0xx4ZmqPi71BXDl0lMNd54VkHjO52Bsq4yEFyMTS5RapxcMoS
+fswGNUa5PnvrnduIsw0XDP0ntD74bN8+zaS89fIUScnHygKMYj2bW9/TzCFAky7VgLkm/K42zcI
TEc1sEUF9VOQrv7WjGQ0FGyB8jwkQWSGUczINco5kcHXlCpezS2I4FMQfKs0X+X2HzcHwxyux4Yo
x/kRxZCm3Pt98lhFqcLF0Lc2PVygGH2Qe/atqRDU7wYoDDB1zC1QxcbVZe+3qmBv1BgnOGvezo/o
bgRzd1YdvPlD+CIoIQZOXdzGDbes3CvVo6IE1q7TOxNyaIO/Kkls8PMoIsp1GVJsIZcW4KJEWX3l
NUhoDIKANuz63QciQY4I7zgM8q5L1OItpKkcuLv3E1JwY0nHIbbDvSnJMrYkOSx/6iWr3HqKAYes
srL+6DNAUACGN+rIgbPr4ke81/PrePqlKtCFQDOC069Qiv0kQonYSnGsjMAlpaicwPcjgys4EwKN
OJW+Zd1IXNuYRiDcAxcWHcouyq3iq/GRIoOAd2NyeCDxeYuqAFZDSSKt1ZbCQw07n8RbZbmyUoiD
GnqUilht4p9CZsnkgrGNU8az6SlXQEq7j5WHkMIJmXv2/t4c2lMtcVjO0poVng6CegRWEQ050GtB
1x7lFE3aOAsh/sYhfAwvbNyklBu3NCNrz1ngyL/ycOjrO1yXRm8vO9EVeizDZuTkS8mqhs3etpPb
PZpamviQcoTtUKceXCTyUS6ffiE/H2+Br1PZ7vV3X5JdT+6+2x2dYgwUe3x2sToSrpZjmY6iyFNv
DCR1Pc7FiOTA5Jk0cjrfJrmJzpCNPL4tPtQGtUBuEeyuI1yHzOjle18m2TKo/otd99ui0hXXMGPs
yGHKsO/Fya6XgRNaIN3wg9aOfqvaB6CCG24yk1QE6ULZh2TVVJMl6TBmgF6h2ys1HnFa7zngxYem
df/jt42vAd/KIpKDBN1OILsCLfE+dcjklxpqXFEAVlaOnd4th4ajcI9GE0W42kV0sNyg5D+STPRs
1yhkZfu//QG+PQRttEKr+MZuRgn8excfWynFwz6IyG9X5lMOzveGYk+9agDQf68Lj/wwZlKHv35s
i5ELVX4jaTXsBSnTDlKm3pTtMB58OzGRUAglxMz/65fIkEokacxsi87Z57/465+oZBg3A2SNsUM2
ngr1lak07e0wCeujs8eIQ207/PWXDlf4/zC//de/OaRW//5v/PwzF6hb+kE9+/Hf9x/5zXv6Uf3b
9L/+77/697//yH/6z0Y37/X7336AARPWw33zUQ4PH1WT1H89DoPW6V/+v/7l//r4q5WnQXz881+Q
HM7AUTx8+GGefTYUVw08sf/1c/v/+f+mD/jnv7yEH3X2nv6P//HxXtX//BcSBv/QSVAYiEJamML+
twW5Iqv/UHTdJBHkMHUtB/Pv/7QgV7V/UBq1dFnVkQvRrMkduCI1iQO5/Q9d4U9JuliWY+g08v9j
QI6T+SebbEklYanbiqnMfMd55pCjvcbshYMgUETHXefwqRP+4IJrLDQ98wsXUS951Dh6F6YuwtWF
8lDYMQAvPblgobz07tODP7kV91mNGLNatS7UKUB3IP1XRRhLl0yRF15/euqn1vOWtbcwKLaGuY56
cgWWtskteSf1WFKd76GlD5hMtj89gt0+NL3RbLCW4hJkw9uWnAtG3dP45cng59nx1+RS/1/jOnNy
7uKwRahvaN1EnXCGbcadDVMduEh3VtqRL49Sk3NRGqgg2L/2NZN//Kev6e0RiuvQN/iNdVvShHeF
o/4+3/Tf3ZT/+2vkvzetqqlIgL40ruIE/i+kupO1DbF9n5lceFwSLNDOIvB4aN2E4+n8MxcGZ+5w
7tSlZ5F3b1zSp9cVMJcmsr6fb3ohMuTpMz/1FO4NTWYpVuMWljWYq7qTi3s1qI1thA7U14JDngX2
IMK+HaqCLV7IGOJOAm12ossXgmOK4T9ML3kW236i14Es5Y1LPvzRE8WpIFByB1+AdLTezvfSwqDL
s/AWYvTN0ecLUPAix2+LXqHKU3svrc05tvGpt4pugCGL4ur7+Ucujfn0558GJrA6jLug4rtKO0IF
L1CHxdnYUC4Zgy+1Pwt4u2nLKHU4KWsU3PdOnRd7BV3UC4OyNK1mMa8O5KOYtbVbGOo1JZHbVtVa
CinD5nzvKNNr/mnUZxFuJp6S4CpYczcYwBcGYMVwxHS55W/LodwLKGBaKd7RMVnDaH4eO/lo5+KA
OuLu/BssTYnZOiCwigekk7HEWA4yCGF5MCNtJxn2XQTNrjRER90gv/C5f36Y4bD1fp4MYc09zZtU
2nS5EluqXdVGlzWMKdIT5FED55ujSULowoI9tfo/+9b4y0j+09TrkRa2KoAxrjqgMFH6jYv+zs8h
IA1mi/dOUo5cwR+h7VyaLX+ei8Z06Pjb58HXNv0OO7TYgua0h2SV3vWUZbML3bfU/myJIAvndTBC
azfEQXGbd2YJcB3w3vmZ8Oe5bjizxSGR8GVuMKpyZfSmrwx86EhWDtJrg/zEhcm29Ijpwz6NCMnF
KBxiwmkU1j1yTr/IMKXrQjEez3/CUgfNFgM1KSjN+lbl+iE8wT0GOV0Ar1OJf51vf+roP82o2XLQ
mQIDSZ0NzBLZN9xhvmWxs+5t9CK1pNief8bSN8xWhLIn9yMJVgR4zE92JtxoAIJ/vu2l/p8Fe9d0
UQl4unadlsRbA+taldZokl0IuIXmp5P15+GVHRMPVEGc6QNdwkHoFU/Fm9JEWfxL72/PdvnAcqYz
JAHmxCGiLQrCfYWMYbuv1uPm/CMWut+exXCjeAmSFH7lOiUJtEnOOl6fb3mpd2bRa6jgXeRaLdF3
OiXxQ4zeshdaF157YWba00M/RVamWJoaoI3GpbjaJ8NwVOGBj2Xw5Evp8WvvP/XYp0f0XMOkCJse
N08t6p6y/gqlbi887dv59pc+YRa8cqCWOAvVpds30i10ZTy0031kqi9NmTx/7RGz+MU0BJd1ayjd
VKCwke3w9YbS/DzAE//aA2bBW0eVSnq2L91GBkvl+dtM4qbQpieSnReGYWmCzmIYWbO800K+wXLG
W8p9VwZSAufffmGGWrP4NbCmwBUQ8kUO1Bdr1rvUdNgNNPd88wtvbs2id0R6XGqSsMTvCIi5j/An
+bzzTS+9+SxqQ0dG6M7MmP55fJvm6QvO3/vW0C+cm5fefBa6ohx68ueCqRnoFmrUkAuaoIm3519+
qfXpoz4FllBVyLiIzrsaFki5PIJ9VA/nm16IKWt65KemW1uFPZbFpTsG2m2A3G6J4vKqSh2cxKzx
9/mHLL3/LHAN00pqzWRhU2A5B0N+H1GeOt/00rjOAjbvvBzzRYgUVoaYYRtRKXqAUv61xmfBKkgZ
V/bU7xJqfUDh0AhZkfv44qjO4tSuLD/zBcsZr/6rgMUFAsr4ef7NF3rcnAUqxr9l1ICMdaOaM6Dd
mz8qEWzOt73Q5eYsSm3dt8KCKqxrDZNnhrIdeixkKF+eb36KyD8cocxZpJqVUEjbJXSLpT14voE+
v0TpqH8MSmAMirg+/5ilr5hHrC0pvUAYhc0kn2BhnZwoa5G3DoSzyC5vzj9laRymp38KLxARIWQQ
o3S9RvndygNg+9fzLS8Erjk98VPLjh8Poq8YhWoCAzkCUA9sqwdUxm/DMr4QAEuvPwtcHygMcFGF
AMiCK9lIHmG5fG3FNGeB242OHjkp5xFw5L/LHuwEOFVxYQ5NU/FPc2gWuHnUj2nvSRAIUawJDzC3
N1H73CcvRf8Wa/WF3XCpd2YBnDqG4o8he0rvj5h1IKGwgt7+cn58Fxo3ZhHMQbapzIaFbUjyLcUU
g5rB11qexW/ljFLslLRsdmJjFJTPjPvzLStLLz2LXVFkoMsGr3DRlF/3RrjlRnrnT8IgOaRrIYEg
gFuVoH7yKBoN0U5khCxrpab5he1sIaqNWVTLrYYAdN+hiGIhiK6Wrd+84ZLk5C9eY1jP5z9zIfSM
WVA7ZVFbZkQHjiWmPphANqZCeQuzANu7MEZL3zF18Kfohotn98JBOB1yPT5W0DO4DLQIxJ7/gqXm
Z3EdVyx5NQJNrlx81LlrdM+t/3G+6aXOmcW1PJqVDCqkwJYiPRV6fNBsCUTCgErL11L4xlQg+tw5
ehO1Bk7lpVsXOjoBAyCyoiy3599/aQrPgpqEQJdXISc5JPzSo9+E6rrFC2t/vvWFjtdnUU2q3PF0
+PMu6v0Q5z4mKvn4tWKAoc8CW6Ku3QU5XS8j3qMnsJWk/kJcLfSKPgvsOLLAVlsEdp0ZyFvm6DMP
Fw79S10yC9m40swOJYQCYJayysdXDIgpqt+d7++l954e+imOlA4OZwDlHLVqddPiDQnT8MIeszDR
9VmIqhYmqHJIl4Qt9h1XgGLWeU+Z22ouPGCpY2ZBKqOlbwnNKFz8VdZOoSAcdz1YyYUlYKlnZnFa
6KCQaoQaXaeAUevHJ4ROjl/r9Fl8hlFXZBFGDK5XZNqDlaI3lommv9D6UrfMAlSJh85SbZ2lUVdu
hsjeDpr8VEGzOf/y04z+w9FBm0Wo1VfB6DckOTXYbChkwzX+MfQKiAS9t5xf8gjcEHqTKPWvDYQ2
i9py9IABZSmhZaKwp0PjUetLgzy99J8+Zh62XjEU+dBx/PS1l6wGeEP+8zkp2iet896UsHrTRtwK
IWBuz/fewqzSZsFcNIpklnZYuHkpXPCVIF4u9dNCvGmzUB6iqZCq0zTimoj1JAcZ/Ry9lHdOaF4o
Py5MLW0W0mkZOkoDDsQNIepZ+sFEBt1Lpd35vllqfRbPJIEbK/K5C9RdgjysiUrrLaAVRLgiFRLg
1x4yC+sO3yg8e6rCbRE8hSrd3lsDiPc4L744XefBXeqyITmwKJQx0kFKxtXGSjVj87XXnwV3qViF
p6WicM3J0XGQMVXogdIFaXNhEBZmkToLb70Ze7xZiTYMXF21yI9WrtxgToRANqSA8x+xEATqLKJJ
18QqRE7yuP0Ejuw8vwj32Sg69cIYLMwkdRbWTTqoepQyyFzQgB5XqwIjlLB6/NrrT133ac+UwMRB
AiLQIPWDBVVu66K9sHYv9f4shj2AZfChInaGXtt7PmoBN9jcAZrztufffalnZhEMZABVhprZWUny
huQNAnPYn0X5F5ufhXCP3qPqy2npdiAyqbfqyJ2rogyh1lXhx/lPWJo9swiOICYZXjIIt9P78UHS
++BUjbbxxdZn4WurnpMGUYEoTmz+lIzqXjLVSyv00pvPgncYa3TKgCJTfXR+iNCeDNiHC1N+oW1l
Frchupx5ZzApu978iGtvLUApfrHtWbzKbWPmusmoigKe0LbvUJ8AM6pU4/35IV2YlXPAV1Hb8GMc
VjUV74jGFt+GxN4jZ/PtfPNLfTML2FACE6rkRBUVo5vRMNzcHC8kgBYCVpm+6NNaAFE28QPF50Kf
plfGoGL+3WxKLIUbBI/Ov/3CgeuvXMKnRyApbkoenBcXbmKMSKeqo6TVoSPmrUY1C+V94vu2igt3
JPUXvmqpw2Zh3CBeldhI77lhV/zunBwHrhLdjvPfszTYs/iVogi2ejVV8SwDocsUqwf8cDUNB6Dz
D1gak3kIOxJOYGVduGkxvAD9uRIl9jlm9wML0q+lLZVZJEeaiuKJIH/mDZOYfzqG9RFmZXF3/gsW
umgO82rHasDsq+GiOoF5uf3hcJnvrVb72g42x3p5lfCKOKOHhiq4k4ry3SrREz3/7gtzZ47xkqMk
CDLB3LFt86DG/pMVaBeOn0tNz+LYBFxZ1FR6XNuaGEtQPirt4WtvPYtjND7xIh+zwjX8Ai4P9QwH
G6nzbS+N5vQ5nwI4a7HFlkrU2kwEwALzLYJM/eXunoVqJfwkihGfcass/U5mZougycv5916II7C8
f3tvp8kS3L077ioa9pl2ra0sJKnqsngch2Z7/hlLQzqL1USHihbVQOBzZCbDDC/CLL5QwFCmNv5w
uZNnQZroVYWvHlHUVN5GUocjon9Mm2RThMGzFPaPyBG4kIofOzQ10dy8hBH86xz7Px8MHPrvHccB
SM/GKXUAH+LYCn2btUj5aoPXbYMIBRmT5PshU9MGYVX7BnQ24qYIrCBgstaq/mo0EBsLnTfUWDda
Pd5gWUwJDKtOSIMo+55kbXy1B+ug4huVO+gYimo/DCMgeWd3flSmjf1PHzDb8PV+MKwuIysUhQ3S
7hYfgkP7q2pVmLdK2y66sO8vPWd2Tg8LVSmV6STtWFgLexD0MmmfZDZ0NXgGcQS9KJTMzdc+arZ6
oBSEoJnGIYNMN46Rhb0LkfAYW44EdQ0XW/7WONGFc/yfp7U+R4IVkl83WikXroQLYwk9tnWk1/Of
8efVRHdmq0kz1krmWzQ94GyQpRCgFPkOKb8vLYS6M1tPEkiRJml64dpx8+Ikyr3aXlpj/7ye6M5s
PZG6AbFvj6XKMYvrMiyf0kh/lvC+kBBvPd85S4+YLSd9laBL00xLliejahM4x6iDE+uod3VyKQmy
NLazZaVS41hxSpasusdqYjDRWCv2519/oek5/AvFG9vqa1K95gjNK85vULa8sOUvTJs58KvHgTuK
lFi4A7q9SN+Ft12G2nDkXwjlpVefhXJtU81CIYyyBnkDTWngx14qeC+9+ixwpbpGPdcmcMuivCsr
CXmo7ibv4wvb89KbT4/9tD3bYtBQnmKb0KDmB7p8Gs34wjFxYTra0yM/NZ07LWs14hIu9vZvbZIj
9mLcICqOK6D+cn7KLHXOLF7rXu0iJBzJZ1XeXgvLAomV4NCP1oV5s/QJs6A1jLxIo7gkncV2BP25
r9+8qsMWK0vlezuWw9X571gahVnkKp4BGahkywmq7Ni1zQ02LBduM0tdNAvYVCtGhJoK4WKQfbKR
ZvJV41nz9Nsvvfkc89Uafas5I5uYaUByLFW8E2MMmXfnW//z7U+fQ7500Zt1G6isaKJ5ahHRajGH
aZG16aXGWMX6cGHHWugkaxa/nJMULUQ12zWb7HGw/dtYaMgny2/nP2Op+Wl6fYqEACv5AKRHASYm
RnewOvm9hr0MMpvn21+Yptb03E/tW40a2Wgg0D6Gxn7TP3Rt98LtZmum9fb8IxZm6BwJZklJix4E
44yqF3aG6ia1lQuDPB0M/3DesmZBjHp5Mkgl+cpSKpuV0fanyFBfpAADNlDwSq4cfBFO+vTfzn/K
Um/Ngrrzalw3jIGECLnvrGzuEds5VDZKhAiDXBiRhbOdNQvorGqwG/JZViPDOCSmdECA/s3C283v
xu+ONMIC1sLN+e9Zml2zCDdDZBrlhtHHBnYvzPDBQeu3MIP9+eYXYnAOFmvjOGudkINLhcG3HPvf
aw6MY1Ff+5p0r/jt12JkjhvzFdU0jYZ7YtQ5+HL46KTFQ/qzs1AnOv8hC1N4Dh0LIcR7bV4JFyc1
pKKNN6NT0i+2PYvwDkuhZAzAAo5ljnelJJtxvXEw9byUB1uYtOYsxNFW1b1AIE+ORBzSHOG2rLUH
G02IaCwv7BQLc3aOGcMOsDZZnEj+duG+GjFwTPGKCTCQszGzwbY6PhWB8qVshm7Ogj5IDGv02Jxc
OdGu9aZ3LaTDzo/zUlfN4hv8jSYliU1XBSiwasHoqpOKUimutQ6Z5fMPWQg6cxbgXq/jK2n1Aue3
ZGuhAaj41W7wL91Bl5qfxTSGk4Ve64DHoL4hJpj+4q4zab6MFw42C7Ewx4+NVot2TE4fNZlxJaHb
Hkbp4Us9Y0zT69NmRPlAMrLCIZ0dKt813/mtBu1pMLVL5a2lV5/t1b45NJBQWL5NB3nNMbMxFRHI
epx/+6XWZ4FcyrgFDnJUuq3SuxSj7lRZev9a07MQ1oZG0lCAoy6Xs/NLTmWvK8AKF158YcYY0wd9
6vYEhaf2/3B2JUuS4krwizADgYS4Qm7U0kv1VtMXrJcZQIBAgMTy9c9zTjV6TWKWhzZrq0OglCJC
S3i4VyjVg/57Ps5uBpqc7MWE9Mt9g/f/ax4yeCDkB+PoA0TMvkD//QzU09f7TNvxCmVjCZBz/4CH
UxAwQivM8ON9pq0oFRwV4xVaRQ8VSjfvwhHMnvgde3CtLV+xgjRyugi44AlBRJwzenP+htrQzhll
YzVtJNjcN6D6BlM4ENpgtgQJJamdY+XveOJGhrShYKAyXGU95ghRb/kKwqEPoCp8ROnyPapaO4u6
9QOsKPVcSDqMBM6Oqujvyi8u0wj2FMJOdy1scP1lb7y9R+0/Wxy8s0cQ3mZl/pJzunMj9q5+94fz
aHD9SW9sQ9hIEQAqr5exqvrJ2xEMxGbyIbHQAyHjkgEMlgZ6Q13/LhMGhMKLQFcoqHeoDvT59u/b
eL4NbPyYh2tmhL5a9SCNPPeT84NpDyRM06NQAkrCIDBq3e8KiuJX6BSoSl9vf3fLM6wwB30DCRqD
m0pOPhbZ5zYPE958NJDmvG3/uvx/mlsr1sNARyAdxOaQS/Njlf54irLqhQXDafXFL2jE7O0SW/5n
RX6Ue0vVd/C/iOmzKaHrMbOrSPbO+myZt0I/zNFtFjH4H81ODFXhrOMvk6e+3Z6ljVWwUWaFHKCS
hsE+uE4Oinj3g/Crc6bVIyN3PkfauDLOi0x5yGB43Hb1gWjfP6Ma0SWg+6nB8xw0O4G6MVH+1RHe
BFNOSddGElUrvNQ8DcN01FUJEmG9U+bYSME2oqyMQJwNXnMUG8DTDw3p08KCnXPMlmkrDUDeRIT5
gAjUM0kWiGiEoDe4vb5bk2Lt1TgEgDx8hvfU4XoJJQjUAppUdOcmtTVwK4YbQnPZgc8XOsqguXYb
ZwJtNdj6b499y7oVwZGHhNhBAvEBDXNJz8gjAFk7mXfL7a2YxRtqjRZU1PpXFbHgexOa9TsBzY75
Cs5B+mVxA7/f+RVbK2DFbwYqKVBWYI6iTnwYpzCNwNNf+dmO7/yLgPhDnrOBZAW0VniQRXhQIv6x
5CKlYfjUBNnT0hIoCC8fCbSDq2x6BpFUMhbrp4KWj8Gav8sGbCiCf7xrsWysWRbUI1k91DNC1xwr
qp/An7BjemOxbJQZNiiInA/4hQ0bjpG/PkKQ7GH2vK8h9DjvG/31029yRziCfY72WCQOjVcc3JZP
I4qX8W3jGx5ArPCGaFE0TdCff4D8YwKxvP7F+IJ9y5ZpZ4u4Zrg/uYAV5GiMakg0h9AW86UfkwVE
eDx/ylx5pijeo1RzvP1DrveqP33HCnc8m5Tg5UftoQmJjCfXGz+C6nAB5aynOwifQwVIJENQNK99
H2Q78bO1+lYWKDMwarYGMLRlUkewpF1wEgYSPXwO9XjfyzKxssGoZZdHGm+yk8GPGX2sPFMl3Vn+
jTRGrATQln2ZDQPqWHJi/j+FC+Y9aF5BAev2omyYtwFpno+etRCVgwdhePNlCNAc1wIZe19geFdX
eBMYswNa7tWgCmrIWjxKoiBX2pTDztg3HNfGo3l+MZGe4loz410UfJtpVR8mlsX9CEWYprrvyf3K
vfb2N+CNUkwMWkoPOhzVl6Hzq4MKmJtDWwLkxLdXwSPkz8FhI9Qk9XNIlkTtQ7+a9VyDwv7riqL7
QVagRM2zEhKZ4DrP4xnNkk+AnXZHpwjoT8cJwVMLEHBcgxIc+g7RcOyKdgX5cNgkFQE54Shn3Aaa
CISrc+sfoJkFkW9j/m6CojrXBgSOPWr6cclWDX3FLj829Qz9PKcY5wOKwXM8F1lxCLksL30EEalV
k/XAQEB0WHI3h+xFCbbQpWxTZwBSzPEgM09ID8lJ6MxBYtlE8VpDT3WkVQ7VDigzDHU7XpagbWIw
xkRxj9tLMpgM/b1l/ivnK9iEyxA62z3EdkOnJwduGjdudVEe1lXLJF+6116COJkGTf+OQGvhWOh5
TNDSDBWOri1ilEkWiOd15Nj4Wf1R9hOEt2gImSlHtceZRfpURcVXMRTggyWBjwUlWTKI7pNs0M8H
abX+5Ab4VEB0DamnYYa8wQQ1Fh5ANgDUyIe2XWQySBqeF2F+uoavLxnkDg+oIoJSJqT+0VfB75xz
lND7qIRAhTe8NENQvnYSggRz3pJnRV1Qbtb4cujOzgNkNKtH9L1GZ2iwfiaL+SdTIkwmn4yPfgRq
lFk53al10DrTOaZOphDPzy4Y2b4wH8fVPqqhLOBAC70ULtgfR5AfO6YYDnlExI6bbmxFNsZRKshc
Nx5YLye0IUkoHYAe9UmW7c4ZeYMkKvj372/SxTCtMkT1qXpoK2f45FbQJeC+Q9LASDCw5n302LQA
Cno6JH+Bb9h/FDl4rj2lzY+lgFo9eGX3QMAbtZ5/79xvhlLOkwkmOG+6QKVrKJqHtfUgEA8MP8Sm
FxChKijTo+K3s01t3eX/vV6/+d5VHqaPKnwPHKjON/0ODKQSYkpuG6u/nAc/iN2dYvfWGlr7Cdj8
RgjN4UPQ4457+h6CfglqPzsesrGd/B8kMvNKhstTlLqi4B8bKskLHinoX7fT5MZmbgMiZYsmyZzB
+qR/9ObVbX6MURd35e/b5rcGb10BvbyCoHDeRSlUZ4YBKqBgC75teWPSbc67TExdxLI2SuVwnMhj
PyJHQWDytvGtYV8/+sZ1SAFthXm4GicKtMEObiXBzkVna9zXT74xDYUrqnQL06BJPvnDeoggRbTs
UrxsbOCudSIsujJAdyB8EaqNr0HnfVzAvBODDfk85O5X6ohpZ4q2PkT++zvAIVzmBPpvaVlAX2Ks
/wZv+Y+Mte8dql+1Cl/uWwnrJChAMi0ZBN3TwOljYAtYJHd+wNZCWFHruUEJ/DoWwoFaMjIPhfww
FXelBN8GQtIVaIjak1Hasi72SohpQUx32onZP3unb5PTCTFP3AwtS0OcLZN1xPsEJNernXnZsm6F
bDBmTh02IkwD5Q4HrkEStxaQgrm9nn+edWyy/3WbEnIAuRP1LHVKqo95keUvISgjL+D4rnbKi39O
ab4NQZxp6LA67FjaOKJIqTM2F+mAEFGoEqKLWXAfqZVv4xGhTAfl1ZlRaHdn0EFzjjqDiBqYy++b
KSuSIwll4GI1NO0leMrb7yw7826PDWFrkYm1DBHnkDQeGXS8QajNfrLpn/tGbcVrkGnXBw8aS0fs
I4eKVR+CDgKrIR12Imtrda2wDR28nUknoHCgDJLkWSJE9zhMwyctdg4OG3NjYxFBSS6Ul1MKmvgB
V5IAiPUJ2rH3LasNR8wlKwO6TjSFuPGpy7pHitacfqAvt+d/Y3psDjroiXDqVjCvu+kkzGNwhUhr
9P/cBRTw+fW7b7cvIzoONBBNiwV8o9WCqwkPwt8d+ASiCcrjBmpUWV3s9VRspAubmw7KCMKTGuIa
4HnWkJUPILoDsdhkHp29xsCtGbu6wZtfBBEbyDk1iDOXfByDL3VepZ56WWV/X8bjVhxPE9C/VGqa
Sv+3UlBxdqKkDL7cXu4tX7XiOId8uLeWC00XD4TVXGj3GHnB3h16y7oVzF3ooEKjYb1aw+k4roQn
Ls5zO5GwZd2KZAeP7AOZ4KpzQZ9aLb61a7Az5xumbWTiGBRBMTRIEm0r1Q9nyY1JpkE4w+muabex
idU4qWE2Hk1L4Fwh11XK0yTDvR1449Lm25DEteCsdAsHO0v1vS2gX2y8uPTB2o5U5FffhOpj6Pb8
gp5CzKDZoVmVqMrZ2T635s6KcF4bgGgIPg45xADCvaxNGK+i+xbdhitGirXC8zhNp1xwSIQFJgCP
NCBf/9y3Mtdf9Saa0cQdoou7hwoPR3EYgIJ8l91sI1HYWMW69dCR3NZu2k75EYeWeG5Acb9CV6Qu
7/QrK5wXdDdM6Mdy4VeYdVyLZxId75sYO5a9aq4l7gCpysSXVbmfVLPnMRtJOrQCuZFFXXUFdNxK
3SF3Tuh8hiJxE8m9PLTxARuGyCCnNoYrX9LC8GSCElG8NPr7UPKdM8WWfetNtWp6s0LrbE3Ha62/
lGV+1Rjk/ATUurjv0G4jEGUlZuKLcE6ZZs9MNkeIGu6Y3nBMdv37G59fio6iZLzOKZ7VkjGAanRR
Juhiirnqznd5jw1BhEBiFfTZjNGDdjmelgjC1/eBxnwbeyjxKMtzvHGmM+2KY6FkD/0s1C2qyeGH
+4Zv7cHoso4KB4IIqXZBCwUpR1lkOyG7NflWyLJo8gZsvlOKd98jmYKrLvR5dcN32SJf7xu9Fbot
MC65W0b4hNc/8Xo+t/o+5hGfWaGbEej/rYOjUxR1DuFQpNBzhmDUuuM2G4FlQw3x5A5ZH1OY1Ju/
yfp9EJDYoR9uz8qWbStoW1BwzqGX6XQFJawL9LinpxNEP+/bqKh1DRZQfy9agHrgMtP0otAWfh56
Pt53x7DZ6OrWb6A+7kL6sQ/DA+FQZ/WnPS7tjR3cZqGrNfbvUhgNcazq5EAZEJpjOwerrUm3tlcm
grnkbW5SIEjOaC1Ji5AhK487wbRl3opT46s8oKo1qWqgyhg0v1D+e4C86NfbLrM1MVasqmlWNZQZ
NST6gvM4Bodw2use3EgDNvMcjwzvMqhnpTO0HlHpYQueA75W/WfgMPjO5G8N3wpWCvHNsXc9nTbQ
yAaVcJ0nIuLz4a7JsWGHjRLghob8dVpK52UVE/QD2c/7TFuhGoJyZaau0KlZobLShQ98rXeWdMNj
bPq5JUBXYklHLGkRfgBl1aGcxYvJ9nQgtsxfl/vN1ko7yJvioqLTEXeHmeanQaP1sd7jQ9syf/37
G/ODKJZ5cjD6oFeo3TnqAoqXHzNqgLcnfsu+Fa6QUs7Qs9npNIIyHct44huINefH29Y3fD6wolWO
9Ug5Kn+pwy7A6MjIO5cV3svFXm/T1vCteCWyDqDHNCHFlwSSnt3UzXD50kehEOVFwz7d/h0bcRVY
++sMxR+3jbROxQq64t4/1XKPqW/LtBWyQgdRsTbZmEZVl6DoeXL7vffBDdM2UDBb/W4hbTBCJ5fJ
r5ArYY/BjOPrXXNiYwQZUyG2KGdMF1DRH1wegAhhbpedc8HW2K3NNSyM0IKW2FyFB71N/1Tl5cf7
Bm5FrO8GfPInTMs0sjNUTp9Alnu6bXrDHW2euTZorvz8zpC61ZooCPkE/gjdX7oTrFuTcv37m2Sw
Vibz/KkYU/adm6Pf3mnWitIQ18ioq0HT4hknoaFIZ519uT0h1/z9//AjNAH8d8RRKMKS4VUlrcLX
tQHOdhjfC7WifLgesoHFkFDZ+RFbU2+FqB/Mxi1qzE0+Umgkz2WXusbxLp25Nxf7Vqg2M4N+VR0O
aS/ol0D1z2MxfQfVzd4lNvrzZNmwwLqrFXiylzFFN+hFGWPiilMIpALr4FSfXBQck2Wqzsr176tw
+TYCkAyTH4EccUjnhqSVrt6Ffn+CQu1OOGzg1H0bBlgUoShN3oyp4jSRqkeTwmfWksTFs4sXfepc
N67n/kAhauy6cu+r1/X4g9MRK8Cd2YdKTyHGNNDZYcjZaVZQ6G76y7COx4L6qS7XOOPqSWZq55sb
3mfjBdnIey7qcUhzbqD+XCYuOEeW+wjMfGLFPQWLAslGLFMGkFFfsSNIuo63A3Rr4FbsT8sCDjom
BhRpSXBxnTo7qL4ZD2El90Rvrin7T8th5wBHAjsCwhnQJQr/YQLE/4cceF3gmm0UOfoiMwxS1agW
7OxMG0nHxga6SzuhRaPDdK38G7jcq7iJxkQx8VEV6syd/mkO3LtwiL6NFGxAI+1wUw+pdCCBrpVm
iSvEfXwavg0UrJxxblgPt4IQAESUGZ+OvNR7iokb+cYGCgLxtIwi5H1aQ9bHacMUlNungvUyFv70
W0RIN6sHMFSX6Z2V2djAbPDgVHsttIODPuWsf3Q68bSYvXvnlmkr6H3uc1AjtDC98EMN6R0CWba7
YsSGCeI5EUkesLfUn169NUgy4MLWYo97Z2vgVnC7MwdTv8tVarzokLEZssfqcHvgW6at4F4aaI27
9arSps3zV+LWBbheavfnbesbqcNGa0Wg5c8gv6hS6v+TN5ArVx0Ke3voka2xW/s5G9iQlQLWTdi3
hzFDm8XI3b2S25Z1aytvdeuAaBrWlSeAx6wv+byH7t8wbaOxRF/keZTX4H9vyHgI2nw+emDvOtye
9K0t1YZjdde+Qn8FgLQF5nL20VocApsexF12zqKHGrq06ufsladgGe57VLBZ68qpoWXmzgJgEg9l
pkzW09dmWBtn5+S2VcyygVrICVk2AOKXhupVjE5KoG9fd91lIED9Nc2nSfELONhfQb/0TLWONaoq
Pp93ontrva7u/eZQXZTN2pugDC+m1ZABaiGf7WdO83J7vbasX//+xvoCihsNwT12oT6L5zKKRfnP
fZat4HbHMlCAr5rLsNTRCfxc3gGNiHLnXLCxN9gEdwAs9mFOc3OZgxEPjyAt8LI4YE8Zq2OPDQ9l
/X7ca9PaSCSuFeotHzwIQmLeawn2HKrECdD7j4SKz7dnasu+Fez1NA0EEExzKfvlc0P8UzeFL50T
5Tse9Gf7xIZyRQ4kN7oBc0UzHYHqvXqnO3SDgQflcs8PIDacy4fuYTDNERxz1ebQOsMLqSFc0at6
50p83ST//4hGbG3RJiuMU8+hvowjfVeS9+gKeww8lWTTTsl4a4qs3blvOjks0jcXp+4STxSHa/EJ
bYw7KWRr/NfPvokyr1CLg74EfYkAnXfrFH1osa6funBn+H+OYmIDuXTvNSZgi7m4qPbVg0hbd9qB
y2yZtsKY1qBJLdoJgcbVoye9I8gpDrfd5l/K1T8tK/nvtHSoapGiUObiN/KDosMXVQ3HoblGc96q
pA3Ij9lrikN3RfSq+r5SIImseI4C9FAMujWXYp1P3OveK2/dSadbfmSFsmkqPCYAeg5H9Z5JntdJ
EQBMSvvX21P257RHbGQXcBMGT3vGXBhbTrPpEr18NxQ3VMd5mNh4BBoUjlXsIH031t5GeoXSLVtV
VOYyDWuS4+w6quyugjWxUV5D74IGpsLSy1wfi9YHdZJaj6pne31AGythw7wcIyAj7tbmEpSTc1xE
87BUKztC7eL37aXY+oAV01CkMWiZb8xlLZzD7Lwa+csvyE5obM389e9vEobLxxZPxzCuHQEW/ApY
BO94e9x/vu4SG82V9d6iwgqm3e43iITjFY0s1+YQFf2Khr3z60bC41Zk91pBwQJkQheBd464ceRz
hpp179Ifvefu7Dpbc2SFsUKDHe1nCRcSbqI7dSDFspOv/3xDJ9wKY0Hd3Hj4d4n8Aj2I/ac2MIlx
nggnlzyQx9XsvQVseJGN8yqDCE/2I0LMX4NT60IsuKb5t27cq6RuLISN85LNMoDluoCX5uTdwKZ4
UB916ON8tNfdsfUF6yVcyTYiQ3tdhiU8CBz4KzrEYeTGudqrNW9N0vXTb6NB+6IVE5ajwfPfMvsX
bxwe9byHn9wyf/37G/NtgPdMDzXby+xUQOivsRl+MW/v9XrLuhXKvRcZp2oEtoT1nTQrNN/7eEbb
2e1o3rJubc81MS0xjqMvDmPJ6vsxo3NspmYnEDaSRWjFsav6BRrTyKKdonOinPATWttOi7d+LJou
lR7/dftnbH3HiuUoF6zycvyMKOp/htx5iab1mUTqCboyCdXdzjlpy1etuA5rKB61NT4DXnOPfwyJ
iVX4PPO/b/+KDfM2yqv2ipW5oBa6BH4bG/q+pq+leZBi5yi2sdY2ydyYF4yOMzyJN1k8lP2VMiLJ
h70o28inNr7L7VjRD5LrS3YVGOH1MiRNFZDj7bnZGrwVwwWvGLgdcUfIGWsBq28/h2v0fgiicsdV
t4Z//fCbKL5e/sOpx/DRqXyeV+c84Qh539itEPZCQuaQMVw/iPqrD4rDqIsZyM89ksKtufH/O3Rf
+yPoHHx96ZzQPeW8I89Q6VPoh/X2xC42OB0IsyI5GlcO5CqaS9Wgr6uQrap7X3SRzhLqmTr7VAtP
8EtX9VNxZpwo9N+2jnJPRejmxSkDH8R8aFhXjQ+VU4UF4HPRnMVjVQR7R7atFbSSQGYoM1LOw4VJ
dcyrasHIdpUltoxboc+Ny3sRDcPFi6BVNFEnrUCbcLjtIBvGbZRY2eQUmlTTcKlcfZw4KgVr3vMd
79s489uUdCz3ddFkPVZOFudVZkgtTD71ALYnIs+e+EpbMPgE72rXvY9sEl3Q/3VIUCG4DbA6/55K
QCNftu34Q4nqvnZTYmPHhGiKynPlcMmx3mkpVPGUL3CsNjPTzqPgRkjZCDIdTeDgBCk36pRfyiKP
o7w7V/rOTGzT1dEaJzYz1QNObfUvPXsvxYDXGqiO/rztT1ujtxKCqRyaNRAQvqxd89ca+E9Uost7
va+oRqiVC0zrB0VIquEiVI0n2e4n6M6eJ14e7xu9Fcfr2qiKo33hIhgfweSe/6oCcQwmd+9ItRVu
Viy3bl7OKxT+LrOBOHEQrB2qKfnemWfDug0j00a1w6gw+RMjM7oVJI21R+/rGSE2e51GNRH6hBh7
RotXd5xSv3fOt+d9a+BW1BpSroUJsv6iSX4IcEyGNMNOOG2ZtnbvCFc5zxvhMcb5WApdJxFF+e32
sDcuWzZjnTt1NS2Riy/UIz9q/UnSIcX75CmvzImXPkrVe20pG2Fl09IZLCjYF2p9EVEgHyPIzP0N
MQ4+xdIb9hREtmbKCl0PTyTu6NLhwiU4Tyc5/MpMt9dMtnFMDqzA9UuoZtcdAUOEaBLKvooJ/KT1
AdwXRfvj9mpszZEdvFw5clX4RBaFXwvCfkM95msYQEr7PvtW7OZj53VyhX1vnh9oq8+ghX0g+j6E
E7ExZWyu2paitfuSe8j6nXYgUZVXPyW4/O9zVxtX1rCA9O7kD5dyqpo4oOIXQd9FQNS5EkMSyqhF
Ky27bzVsArrRn9a+7IIBgjEosl+PRcY5eIBb3l6MDWe1CegyBfalELSZF56XJQ7OBbTntLrzPGej
zYreb0GQgZmS2oHq2Xpouv6+tx9bzZS1jkBvNAYelfU5YxI8j2zn0XMjAHwrgN12LtkyrsMlmL5X
aE0bTVyUd5ZibLwZnQEsAVnKcKnBGtLIJ/DEhPPOwLcW04pc4RZVx0LYVi6j7yTaW3A6J3s7wEbq
scFlItLc9YkeLj1zqi6u69agcb8bnkKxiNQri+wZnWvFfUgMYmPNCLhveTeMw2XwxZnn5Nn39xqM
NxbYBpVFtFNLqXDNWOumTYKxfZfx5UMD6pidFLexEDaqTPUhBChHXDWqYDyPxhxySe7b4v8POubV
aCOrYRqU7Q916R+audkh2tka9XW63tyfMxCprMY3mHEnKp4zl5Unv3bYzsA3LjE2ROyK4gbnrStx
Q3Le5bl6hazrt1zjHdVw74G07Nsgq9eGj/y+aCBWGK9NEPWeUvIC9iqXxJrrisYNZdWeh265kbUX
U2eRgtadvBAiHuRAXsN+OhVi+Xw7NW/Emw0Sa0bSq6xSw2VpjoFyYsC3Hr2lSfDVmJu9p89/kVp/
KMHZ+LBCDNGgvEZdcgc8afXvuehf8g7qtd2YtEv0nHuPdeAe3OBLzj9XnjyCJ/aQ1foQdj+Xpnri
TnAQABIvu1odGz/cxpS1ladLnOvnC+5XXRU7/iicg6hWCvbroG/WpB0Kb/xMeVbv4UC5u7GY/wc1
axR6A6uou0j0aQafodVcPPC5puMT7jBZ92kKPSI+D3lVln7skn6pRSxRtq+9mFKGYcXIT0M/xhmI
qGUaFLWLZfJ5G740RTZFVwkeXT4My3wFIg21Ed/R86z5ueaez48g/KJoofCakT+1g5LjqXJB3370
JuWqf1ArA32gG4yihVRoFoF9LKcOHton9Fski5uj9uH5Y55fsmLI+WlppfurLJx2xtOp9tnFh24H
2FD6RkMKGrWZJm7n3s8Pa4fXXIjbtUH7CULd5p91BuVUXE5iRS+HO+gFQr2Dan/7rpePMFNc3xq0
X3blI1obav7YgOl/+aTNlLefwCW+6Asarbl80ouqTcJMjcN2ocAY/6Gruiz/kK1iqI5Vix6gpMoj
yRJw+V9ZiN2uCQ51pQLziFNut55RXStxML+mpe+g+wr9JPIzNE+YNvfnmOreiC+QnjV/laCKd1NJ
mxVSp7pDJQu9thoiHFmHnu8BTEhhMk905TEbmZQnBiq0+jEjnOKDmQpo7KkAzFptXYECbl3KQCYl
mZ3yIOpWdAc8rBdNzDnewpNcZSxM62h1uzP3W684F140sEOEicviAiep5SjqTGQHqtnaJrzgZXfR
AAplXWwg95g/DABp85NexgwQgM7n8gD0bG8SpZbxidKJkliNZRfGee+VP10w7QKyIcL1SbSoxB4y
0hDvE9E1ROKzqWx1HESy7oBVdYD8KzUNvW/h3Ibu377TmTJxhIzWQz2EIjgtsi94jMQOokg6r2uW
tLJFHxmtwoEcKS0ZSWTDfXgom+YsMaZfl2Rei7yIx5Ci76OXEZxn8KuKHbhbRebzsoZFGJczsD7o
bqFRD6YmWgTHjulxvXTuokjSNKQQH6QGij8GEbgy51BOE3jJq17Lzw5T9VjHAFW59WX13Lp97y1R
MYMdEIDc9u+wjProMAIQtxxLwSC04c3oagT3bVF4cdXm+pPHZcUSrto5PDQLY+IE1o3Vjcc+X+h7
WkzQ70oqiDisR1DITrqN615OdSpzn4cnB7Qf/EE2DvqOs8hlYCmQJf6/1OhGSYeFVe7JrWT3DVKg
n5jyjmvmR7hauIF6DGvTFF9GXuefvSkofq7u2FWvY8ebujuKca7b6jgNJqg/liyr5T+oEHjsCEoK
wnWMfjufPcyjDxK7WJqcFjKpQJnfgXB1dKcInf9Ce08dcwNzriZG6RNvxqqGrGMFgDXDQq5fhtpp
zPscjKb5uWyqJvuH5FD/VJgOv8l/D1BWUIcVV+s5qYrBALnWeCgH1gBemodspBCeRL++oadm9efi
r7XqK/WEbMtFElC46qe2r5CMUSTLl1cnYnn5wiqE5XEp0Kvz3IQiqs6N7kl1oqOppioZR78Genqh
Q4AjP63A0wiup8k/lE24qHO91E0DUngP7d5NV4RT7Ie9rJ/wFpWDfYiHuX8kkFdhB7XSiD0Lx5l+
DAUNFYrJykWtOqdP6BjqGNzuhYDlckFsS9xdgrjIlnj1+/drDsbLcvhYOX20HgVEI/8q0bFOEyYZ
Gz/Mfkt/T8wd0Eq9rEUF4hc5iktOFhAcH2ggEh+A8K9VYNw+YR4jsVTQJAyjEuzGGTa9NuQVhC/L
xj+j8yqqU6pDiFdgV/ip5/K5wmBFWmiv+NF0nVfGZVB5iAnh1K+QN67WeDFu+Z6K4Tc+Wf30Fr/4
RTq3kx/bijPQ+60M0hpgwXHDo7OC6fVhLLleExxbveUwdmKuPtZ+5XbvlrxcdTJ6zOvjLKsVONBb
zvLnZqb+CZp+MtaR+wwCcGyc4cxW8xRAkK8/l90yyCKuRmecTpD/ydWzbHsPkzVh70pWAeWkWLWe
8uMITB06LqohixK5dqULzWT05MSStUOWqHwBeKPXOm8eumDpl0e/Gk0Xu2uooYmKJqnoNPltJc9R
UztLQmhJo6RwOAF/KI7584Pb+t7z4lczaqPgYGDJhHMhhWSWR8ajAukJtoHSZfpxmHOQ3ZJgamGl
gCKDMv4QguBr0XXa5BXSYJThMfmgBmyDCQO2lT+XjaPgFOuCqQiYWIOY5S3r/+pWrcrXcClaGiOr
UXHqvB57UKQn0h6GtfaqRPpR3b/U+eqqpzVnqLo5UBskaHNEI9mTcNfsKvWYcXFUTtuJ2K/DvDzo
tdJ+WqIPArqwAPG+d9wi8xIaELKcHVLyLCk66YizAhGuF7fAbrvfAs7MXxQpuwODaKfmpJ2kFxwW
ikzxwRRN2x7LVbbeQ0ubjJ5XUneAFU3BlODO53mHAhAbL+YjWepkLjqnuQC4tQgVg+BON8/uMmmT
NNoAmmp6SMKC+nUaX50h0i28gwXzk9fxSIMLG0uLoiJY036YcKBOcQAMxfgfc4arRwx1hcg/z/NK
L4PGaeWvsfaHLAaPXuOC479hJTqSpTzPfRbM76CMAuYmLjvtHyT3epUYUBVNH5YMWhBxPkaYUZqB
/uqjI2cp3vsrdms4WVPrJSm8aaoT0/XzeG7BEFc89CF4cA5slBL7q+iW+YDEVS6vNaCSTuJ6QHUl
8KMGXOi5QQOXVKzOLiCyRq5Ftar2DwBC5DRt+qafYsUDRFpYjlP2TA0DNALNXmg26BFFdcL/x9m3
bdmJK9n+So96ZzcChOCM3vuBdcuLEzLTd78wXHaai7gjENLXn7ncu8/JUiWLHuupKp22AEkRIUXM
mHNwHPGdd0ugH2sQ5fh72Gc+oEu0FgqUulPX3eOcbDmHwRkAG4B9V5/QTgTWE8rlyG+9UKTTu8pz
Vf2oEX6tX7YYgY6gNS3PmhgV8Ml9D7XhiAgPqXdtWTO580YyhoA4jGiew9voX1PjopBEitQpsMYs
0Ee/G6viQDQEnBJWg5/yyFvsGCS8SJftCguU46C2smS5LwCFptGc0vkb4I2lvS+JXbBjVcy+ekYj
vOvttWr4vCPzgibsBjyqxa4IIZN1nNhQVFGu5WgdKsYner/kBSDuNIVg7p63YR9GKndaspPT5Cx7
2YdYURymav+MoGiH42RR72mqlbs89G02ZqfKK5vp1HVCY883KhUHgnhdR9opbBp1GdLuJ14vlbdP
uVDZF4sLh0WqFVDVYLq2P1NA38SxYFS2B4gQ5EhYMd430NiTor1nGaiOvbqk90i3ju4pBHIhu1Vl
U3sfHZUt+9nVySIwIa0DWdkp9UQsCwAPEEd1/dOFjg9Uh5qig1jYvDjteC/AaO8dU7iI2PWrto80
qRz7xvKgZnZEwphPd8UMUhqcE21B9whZ/L0eyRzeo/oq6yh0REj2QpW6PCzO3JMdYn8OjmYcnOqD
WyxdFYP3umKnQFCUj8rOa4tTodJKfasgKggSUy0smkDeUc1gMw6XDCKDQjq3vWTNABG4uhXHwHVL
L7EcX0KMd5TqpW9mF+xKhfZvcGMY4WsXwhDcytBqh8hp3OKdSzMbL2AT71jPGvRCUJcNUsCzu9o/
cDSIpzvEGJEeROfqIoLGQ+Ac5ZgHcLDaYy9OzkgOKUiR2oe8g5eIRgA46p3NcmEfqCpBLVSPofe1
qgfrz7THITFSJWut3RKCXvA+5VDt3ksc4t/hzGmfwDeOPa4nLg5cMLBxspQDHxCIAtokdm+TKCQ5
WyJvyMGE3E3L4tw16cQ+5CNkdB6CJa/5jgRVH8YZzlYVOeUIJNZz2uHCBdHCfn70PZafEaXE/VxM
vAI6iddNQivLEz8mzZYsCrjn+/saXtq+QQrfAzMSYNI4DVSkOHTpXJaQz9FwDdCGFojHMJk8AiDT
6XcW6kO4oNVNBVc4o3R3q6fSrXY8xJEoCnAOei6DqnXAms35d4oT85cg5zK8wa1lqHZV1UnvlCpH
PozTPDy2krfWCd59hN4pO++zuZolO2XMt/P9EpR5dgratpPwSVlPY57Z8xiH1AvZkchJqadwGLj3
vcny8ecCG/mlZgvU3BK7EDT0asnkrldu0O3HFAQkp24AuupdPzGfn1y8fphQW9HYWzoXTrGY3Ge7
TeV3oYulOc0j83D/ypE52AcgTSL7Brmu5si7qcmOlb/g0kG1BvGWXViM7FQQannb6yFodqwoOvKx
GQpNHtxpAXVsi9CSg0e7o90uKyV2OOJmc2639NGsvW8rMPFFtpyy5ujx2hv3w1CH1ZG5zVjEbdam
fA/mIL87+KQk6Y0NHav6YRTkHLbAoeXe14Pjqg8u0PTqFjgLRT44Wd+PP3M1qv5jUfGRHaBm4csT
LgyOn+AA04S/hoLiLQGVJ66KSrVoP/GdCVd/WeW6e1/avPuTQJTL+bb0vnDvrbxn4ddWiVbiQIhr
6Y5WpR0ewqzNvTsmbUTWqoX22661bAmW1kYTkExZTUa8Ryu07O+4NOJy3vQ9Dw/l2Nj9PbifJ/tU
AgTFj0vp+fpMQTn1N/ZEigH6aNB7wNW9IcPOQstiCfIY7XsPpEeryo12lnaMuwV3dFwead0dleZy
Qp7BZwJaiP7E95Ci49ZtLTINWlqR55+17vtl37khQN6TAKBy5/gj6eIAXtLZp67H6PPS2Fa3Q+wQ
EhKwdTM9sqnsD/gf0NfMrl/zYxoUJPyFKxmVh4ZVtL+x7ABwmV7OpHpecBWVuBssaX47V4RRjsyJ
ssTRBU1f+MWFQy14NHbng1rAhtqJ8kq5Lx0kT4fbvrUcfVvDEaHF3GrCQkXMq8cZss9Nx+eo5b2S
L6Uk4F5yl7J7FuB7/94Q7SKdkS+5jkbq5T/nvAzqG8/P7I+8hNb5zprtFIQMROEC3E7wI0jNM40C
MB5V7dvFntlhBDl98KkbwOZ4W3UUdJe2cPPgxLjl4MyWZo33KYAGrBN1uOaX+1LZOSuQfwDEc4Rb
aRbvmyVyTv8MdI8EgZr7CVdgoVGhmrizFAekUkgbLVVN1Ubz50pl1WxnxPvxskhbdCpBj+2Gsbrf
9wWZdyNzKFg0nO6xabV/CkJ3S71yJYls6iIMpCOtXQ/dzYLr1R4UpGhkXsS/C0r/+WP5P9lL+/jf
ecnxX/+Fn3+0nRqKLBfGj/86vbTx9/pl/K/zv/p/f+tff/0R/+jfg+6/i+9/+eHQiEKop+llUM8v
41SJ34/D489/83/7y/94+T3KB9W9/POPH+3UiPNoWdE2f/z7V7c///nHuaL9n6+H//fvzu//zz92
edGgGvjfI/3PX3/5Pop//kFc7x+MhD6F5wko9c6AQvly/g1z/4FMDs5aNoXMhOOeS9m4n4n8n39Q
/MrHv7TBZgCm2nOr99hO598Q+g+PgBc39KhtM7RpO3/8z1v9Zc7//xr8BxQTHtuiESO+AvUAM2PM
wsAsBAl0jAV+EGaPPWjF92LwrCMOYFut5G8lYjG6WfeBQ0hx4LeQKQxVC2Ub3BzYYJPdAOWI46tp
/vcH/S8+wKz/cKh+1+lMgoQPmu/gv5YIp8FuozL5Fgb0/AHntParMkoGXA3ExEMv6VISRsIqHlq3
vMlT/1fmbfUSrz3DQGPk9TR2kIdAaqsVv1J//Jha/kHMziddqc/XTdJ5fV59RlAOfgGGGi8Jreym
LdQ7ycn+8tBrb3/eWK+GBj2N5LR0cWi17Q80TcsI/cvvs7z5TNL0iurPeRWM6g/YjsOSzZaXQBSl
JrtGBMAqQgI83GpdXtunRvVn4JlPesq8xOYqchs1R2lJb/Ts/Lg8SStW9rfyDwIXDmeY/5ZnE9ib
rQC6GsMWEGZtdAOEYXMIrPlUugmOmP6uHINPOHNtkXa8FXUw92YBh1mOChZclRKq/B85qY71aOHs
1dyxstqLJbztxJZK1cp3mGUbQcA9x9LGSdpcDrsi77900nGOl5dgZYnN6IlyaKaKNMfglsAVNM29
3Wzr9k4vzTXsVuepMgwZSa0qwyXNSYBJvcmz4gN3ml0+BFcUos/DG0bcqXaoGuSiHzMtZJRT17nz
l2bL061N/vnPX9kxdSsfRyCrerQqSuqottGG1tco012e/rXhDROmLhhm2Dzkj9mEq3Obtv6h6lDJ
vW50w36tKYVOz1Blj42bl+wgtV8RJBspEfvLD1jxcqZ2C0OErsA+1ScpOvhhxHdBjwhmLz09hby+
8iGGHU9trXuf5n2CdkZA5xYw3jlHFAehjBTyrXj5VkEWu8gkDMicTLclShpJ0eg71GzKaHDVMcvc
O+SRjktONtobVhbcZA7A2Ur0bRd0SeEw+6PHkYta+BbR04oxmyQBky4ItSARmth+NcpoqIavs+Ru
xEsutnbsb2DTG0cjkyigB2tXSOu6S4R9hPz5HnfV2A7bDhkU+zBMD7OnvjX1V4rUclryPWSLIN31
4pcIHrmM+JIf7XqK2+a4+B9c60S8OzCkRfhhmvKjN0OSqjnWzUeGrE+Z3uM/0s+/W0gFlcsHnz0j
M3R5775J4nBecsNxhD1KsOivahPZ58/2nH+ZnerQo6eiWGwQYw30DlK4+wwCo/ushVxXh4LZhmGu
LdR5d7zyKq5E7T8IR5Zkbc12TCGVpIt8vKcDGoEvf97aRjM8i5v2MwpFS5AE/oIaoPwepMGH64Y2
3ArIz9KhgxJcMvlhfqJjGJ4muy031mVtbgyEV6tcp3fJ4iRQGn5APfEdadWnDHnL617e8CZQqQkd
bZdt4oN/nERaivDzgC7a0zXDM5OGIJBV1Q89YYmsyaEspkeHpFdNDHbsXzdN6hUo0FWKJX3gBIc6
y5dPeWnRA+81/3nd2xvnet86V2uHMUgyofP0dgbsQP20SeMFG71pby8uM3VlbDZnQ2+lTQLRU4XO
K5CzVP3cHPvJHq6yLWbqysi2mLve0U4y5OxYZsPtLOU7PjtPl6fo7ZDHTBYCMI9XeWb1YdI44gsS
ad/DwLrjkGL0A3/jC942XVDU/3Whq6apG6XbMJlsBygWgo4XD+zGG6OvLYFhvTUovvJyweio+96E
bXlTeOl7y2NXBThm8g6kEzanyChLmm5skYbLUeNHfpUM76+bf8N+XYFKX8Y7lpQjTe9pVzS71AOM
gPpF8Sg7PW4Y8so0mSQEATrtaG+XYeKN3efSZXsbIoVsrq4AIrKQmawDpAHpc14NYTK4xPoGphfy
q6ldftXNkJnEAzWI6koHZeMk4P1dD1Wizsk31ndtXozTvKtQP66yOkiGQWXvgkVpnADK+TMh83S4
vMQr+99Uk+F5NwWNdoOkDAAQOwCUC+wTwWl2i7967QHnP38VfqntWnXW2RQX5xxYiyrnUT77G7mR
tcEN6x0qqjrHK4MklQko9mQUAEiyYbtrYxu227he4KZs9BN0k3RR3gyAbc/hl+um3Qi8Hu+4Wwib
JGOAJPLiohJetEN55aIadnsuBShpzyRBISh4sCCXApmLLTbZlU1pEgwgod5ZTgrOHF+i6F0xMe86
FyXVMVya3VWz8zeOgXxx2ExSPwEEQ9xOGnW+yh+bx8ujr32AEXjLbPI4xGj9xE3nZ5Rc0GenyQ0Z
hg13sxK1mGG1NuA+siqRrug78ei2QQzisne2CnaeG2xppK5sTlMzBlhGL2yzHsfCZhz8Y6pF8AN5
eba1AmtzZFhtwFESdWtaJWM2TGc9LueIpojmsQAr0HXHE1M7xs5UGNZtVScVg8Sqi+aCKgx24Tz9
urzMa1Nk2C9ByyAJPb9KsoaVx7xpCqC5xq2mnd95s79fzRgzLDgN09yyAlYlvbrtoGYV4dIVuPRA
QA8TlaXc4/Lk10uE/9g0bkH03tjxgh8W9U5YwJgt1l7aKKJwIByLAkWorTTTeR+/9WaG9aNuOaLF
16sS7tog2AY61k5QoY46CgRmdU3LJ4KqyR1AAqdGkzKpEib6+wqQY13oo671hhGtrJ7JHVDruh4F
U0BYuPnHCSgI1E79cn/V1jDVYTgat+1BOVWyeNCiR+ZYndhCyHWBwxSGGauAV64bpEm6dOnesa30
htVLuBHyVlbXlIZhk08UKQqd1CwYd4HfNTvo7H4Dp/oAzpqhOLTBssXEcr7tvLGTfCO82mfNV3Qf
4vwx+9XODwN6UFJOp7Zy5E1g8RJJm66+AUacbXzd2rIbRis7MnsLY0Hiq16+S7n2PoYjbV6uW3fD
ZsOgtaqK1hz3iVBFVio+2OW48eYrHtOUjZkym7JmRA7ABsv6fYvy8j0L+jrOJB83wuKb8s2wOZMV
IJ8nzrVMedKV+aGW40dR9T+tVB7hVyb/84DaJBrkjmV/26ZIPk7XTZvJF6BHSfyym9KE+oBV7EEW
AlSP7QFre7i8Lqg+vrXPTHYAG+KPk5sqnjjASsYADNj3k4PEaYtK4t5iyGqVgBQCbJAdeaOGjYP7
Spw2SQNC1YPkwHNK8DoCm995/bHh8kuWT/kOGc/rnIFJG2CRgEvPnXii0FQRUQFGKfQnLBubbsVc
TNoAG1QZpQux9kSPAfr6aYvaEUV2S24szNr4hgMY0tThqUfKpBZFhIanGzccNvja1oY2LJ33aESx
F8GTLKj2U+69LOn4+fJ2WhvaMPMa4JkMElQ68Sr0OU2Fs5umeiud+CbH4NkIjfCaa2tBX81Ywho+
IbhDQ+sRPSg3S/ooePeglH1fTT82M6cr32JyBziiJY500zTWNvCTweh4oB2mW/mbtdHPjv/V5QzC
gHOHGLgkxAbvgSwokDesyzZ254pZm0I0hdbNglxlmSDK0seQAKaurcBDinw+Eja8B5jIP87oSouE
onLDSa7ER884faOzcwQAxC8SBfy07ViR5GUE/9j5wFsqd8MwVhLaUJX+68x1Gq1FWeAVyRTo4h2a
reQTrfr2z2km9aGnNFKdjNPcP50jDPqWH0hxDSsDNuAZqfF60ZhGE5SqMycB4LON0A2AXp+g35Jn
WfGKpoINkE48Bz59SdDL9SXLJADVXXjqw/DgLuLDZQM9T9Ib5wqTdaCD8FyRWhmeMQbjAXg6tODA
E+80eCY2/O55B7/1CMMH5B12lCaEJB3Np9tuztIDGt+nM2+jPqIcUO4GJwWUc2rt65I1nuEXQosq
rx9tnegmB2C3+0KcPgnVlf7S5CFwvIbMdjeLZHCU+JSm7X5gctxYkJXZMikIwsqfIFnci6SdyHgA
uBEdaJk/HeVcklMt5/5Y0saJkMpvP17eAiuex+QhGJbWqRVlY5IHbXFTZCP6BSyZb9wt10Y3nECe
zSOIr/oRmJlsAsK1D/yvANiLfGN3rY1vWL8PT5mKoR0SD8EdiEjWNNPelSimbDxgxUJMOoIwdAHE
VWMQOz090myIfMCmrSLbXzf7RlwH0tPXOUrHCbp/7B1ns73v6aZM+4oLNjkJSi6DMqtJEIfWx0Lf
UlodWvLemp9lsZwuf8CKl3IN8/aBu5YZuixjXU7TTqePYSf2iw+2gGaLymLNJgx7LoDtmXXeYAns
+h2rnCeKL0KnMEgQ2hAk/WiqW1JvA1i5sqFMlJrXpEgyuq4VWzRHP/KIRsotdNTa0OfvexXj0XK0
WBKBMM5n925h6rka2OHyKqwNfd4Ar4YupjRb0IprxedER4sLNLofNhZ4xQD+xksAHJycBm3F9Vgc
ztQB7Vy/AAt6vO7NDQO2S3/O2xzMAZCUdneQ7bEiUaMj4/LoKwZgchOA+KHwB06teCxAOlm2N1qj
V6YAN4TMvhbTsuHlVozAxKTRKUQTwjhZMekcQKAHcVyYdXJQ0Iqcyt84T62tsfPXNZ7nsMha5Vkx
+mU/Wnaxy3i2ETHXhjaM2MlAXaVwno77oMV9EtredfP18gqsbR/DeP1pJH4T4K1HMBxk0wciPo12
tTElK8tr4tFmMoV0DpQVowXs6KJXq2YpEO9HJPm68coQYyLR5oAOCn3BVuwI72ke0B7NxNbhaGXi
TSAasSc+zeh0iRd0aS7TAhyU/+vyxK8Nfd6rr1xC5rhCtaGwYtoF2S7Q1ruhKj9dHntlUU30GQ17
Vc8Nxm49GgBNsDw28JSezTaK/mvrev6mV+9eLcqqQExuxcAAPutJ31VpcNs32aMY5Smb0ehw+TvW
5siIvj51M+7bixUDuLpDrNyfzfby0GtTZFirD81i7pRhGC+zckAbVdoHUBF/7Wl/jR47bh8mDI3X
bt9PYECPl3a58am1RwP+hl2tzYthtCMf3AKtq2ksWHMYGmvXhM5GtmFlaU3ImaMtZ6Qh3vocqVTz
E5IGO5xJuvpO02pj7lde34SbSY424yGdrViVaAE+B3EvcLYAtmtpBxNv5vEMrV+ShQiIy1O6kL11
5ocQhwnE65QuTxmbYjT38miQG/mxtTkzTBm6wzJswceRoDfqA/i4v5DJ/eixIN8NCm3NeXu4vGfP
471xVTOxYejUkCCD0ENCRiCrSzdX+2VCM1hWZ82DEBsRYeU4ZxvGDSqVMeygiZdAnvk+dKqXkbjg
arLv6mVEv2TxLKXY+KC1Rxn2TXFMIcTzu0Q2VlzMzt4HtXLVue9ArXwT+nlcesNGCF2bO8PewWhC
9FywLuHce8ya6imsg7jJhipS1ZZgx9o+MMJ0y1Mw2TiqS0KatXsd1B+Jr+Quq2R7zHAqm2x/K7m2
ZkKGB6ggkyh1DfgpQGnTk+BZXwKlDm62/eWt9van+CZirGvZgpQveIq9TDZfBhUPkB3fSUm9O2sK
9Tvf92G2l5/19i5AceSv0SRFqU3ZM6bNbQs0z/PJ3mMip4cSIrJ7VfoC9BYdpAw05OcuP/Ht2fP/
JmrTcSvT6BVJoHiyjAd0bpdBVLks7DY+ae0BhkcoAjUztIMjAENSoKAQ2w5Hed2hxDexZAUrexmk
fZMQ2tK7klEQlTRz+nh5bn5fHP7uZXwTS8ZKarlgqIFBhp+X5imEVpHCyYctZxLqP1E96cl7oGEz
i6Js23/DbWDv1MVh8t5TDiGo+fv5JLmMRcTRPOTQ2yq3PvgKHB62Ze/83L/bvHiuzbLhPjq0JiK7
kGUJulpD+IxAPmtwWm4UVtdMwPAYjp+lVhrqOREZNoedJiAbOI1T80m57IEO5cfL8/22Y/JNaFoG
GH/tOuWYoF/xXo7k2dLy/Rzy+9Evvl1+xNo8Gc7izLBiN/Uworm4dyIRomO6cps/rxrchKSJwZFe
Dz7XxM6mH6ntPJKquu69TTjaNCG1A/jzmHh1UDwFoVIHLDfbX37xlfU14WjtOGMioNCJ1Nc4RK5d
ex34t3R1cNI6QE9RC2FQOXufLz9tZQ1MUZy2I5UazgWELgC9QO2hgTYAUceGQ3v7NIuOxb+6UEIs
B/wjvUqAuv0wePxp6svd5E8/L7/8yh4Nzh/16rxv5eFApUDAbJvyxER9fzb4JRgfSC7DjeUgazNk
WDPt+9wnc5EnVZqEIXrzc+uQpz+K+rZs3L3mZGcVEMqzvhTC3aWQTRRoIvA3r+9r32iYu6jBZzRL
wONKD63VlgCLkf/o5MEXH5Qil6dxbccZ54MFff5ZuVhh3DvqKIfluZT1ySvKO1EBZR9cmcjyTQ0d
AV6iYurQAZEX2GtKoB+iAAfLdXvNhLUtripHMTQi0X7wjrjdkzeP+5lcl773/wZpy2ZnaVyrTfJh
qXYZWEGiuQaJz+UlWNlk7Lw0r3ZyP6Nfs+/DIbGG/odWAPmQSm/dA1as0MSzuR7FIdPXDfBy/ePk
N59C7d7ipvx0+d1XdqgJZYM+7sRJibhvS/+lawgoZxYE5RF6xqeWbSal16bo/Oevpgjs4tRPldUk
deraN1Jm+a62smwjFbc2umHlDfEluo3SMvGbGWd8Uuzmum5Ol2dobXDDhstqHgGW68qEM989FVYA
3tEchODXjW6Ybz2iX02CwSCxwUdwHMK5OjndvHEMWNs7RowGy1SQN60oEEb7xBIdGlrnh8DWG65n
ZWZMfZyO0gBANDCfdVV1uxTeV231W9j9NwVO0D1hItzQdlUNeg6KRCh/V4c0Kvwbx/P2VlDsaV6C
7HLZ68o9hO0nAZYiH/D+ur9dyBekqw+X1+a3e3jj1GrC4BxOgA9kM6rZYxNV/W25HN30sZHO7x/m
uOlvVX90i0cB1q1MxiiL3DSAWM+WBtVluNM1yGj0zikeLLBMEXDVTux9Jt43Ij86PYvc4qXic8T5
cRpALVxCG+KLlF+H9GmpvxbN+4BxMCU+4MmKfNG4nuNplj+CS0sfFgFmNVyfQuCuFf+gnPwAENpx
GNJnl/c7JCfudFrtQRtXggBj6Y9i4VE2dgk+QkHNM3DuUuvXMifKeSfcadeDwG32gPrKh1u+gNHy
FpRFDxlnD9awnACE+Fgsv196yLZgtL8znm/N79kpvfIKYQ02N9vDBgK5yynFh9QQ0qpctff0Z2G7
YIv6buUO2uGOWHxdichVkIYgP6TQEYRzIzfbSgquWIqJGmRjwS23aIsEqtJWNE6gHU2B7d2BenEr
h7QSqE3o4Oh2aHlz7RzdOst9lgKEUS46ygP3XVqyBwKaxMu7du1TDGc4gUgMfA59lnAFck+QNw4R
ZcstWKzr64K1qT1kj8Rj86izZPawF/hcvA8WcIr6bfjp8iesORbDKaYCuLCG4hOK0IVWdtGX+yrs
vP3l0dcmyPCKfZtPlga0Ip5DbCdNOd/PNM/2nI9bZZuVqGpCBVlttQoyvTgstctp4kUMgaJ3FZcP
zN8S4Fp7hJHgsDJwGoJPNYz91L5pgBoibL7L6/rQzePzVRNlAgNn9APP3VgEsXLT4eDm9/A55MZK
nS3xlJWVMDGAngeGU6JaFvseXOAonxyu3jey3YhPa8Of//yVe+kmSNuDwJnFvJYg4Vzm4Fymgy9j
Gwe/lSSTCQAEjCb02sVKY2tWYpfV+gdv9M1M2N4PJpCIe39mAuRrl1djxSioYded1wAkOXI/9tgS
fJuKkUPLEvss3LDqlRy3b8oItZ1NOpmXXiz68AiIy3feB/c2d37Vur1tUBED1Dl9ACfoYeLhr8sf
tbaLTUvPx9KSYnFjwBY+FoV1y4S1Q3XvZuy8jcNhiNV+I8iYiEEH1d/Sl74TQ8R6Z7n+d1FqUPGp
2x4sZKOlwQXBgs+BHIbDVd9kggan0S5hI1zGcgx/2KE6gQIW/LnB8FT07pb5r+xtU3dIa57abXA+
c8jgflgAd/f99zaqNpe/YW1480oTlo03Z0TGVNlhwsC7WO2LBsRuUZUJtqVdu7blTLig6oMACW5Q
N84u37VcHzuVnlLR3ubtdF+n8p4v3XsBHuWUyfeXv2zFjEzoIFoq7Ur3rohdC4c619UvobKv280m
NrDnqUD3gSPiqshvxhKIhtKlTzW4l4dgPl73/oYb6EuIOoAnCmyXtbjRk/U8pdOGv185oZjAQGr1
GTjmFhGrFrSnIvwG53YqwRVZOd4jYIMfLn/B2t4ybD53A28ZwkrE2Zm+vQ6/gPfiyS/ajfC+4pRN
JGAxzmJJWTjGYK9+nsvqp+NXx5Crm7yrIO6Ai0RYb0zYypeYqMCQuCAHztgYC9f7OEFQ265yMODX
G6nKFc9l4gI5XFJXt+kY1w1ZQJjIz0FMhTtZpf5B5tMLQkJ6v/iM7hrS8g1/uWIgJjYQnfw+cMPB
GJ+bXcD+6hYR4YptRJm1bzoHglcxWQMZLueCjvHAcH8jwz7r9W7wQSzH2uZdqDg4gqcRBMz0cHm3
rX3Oee1ePZAEMy9rxtuY5GkYLd0CIQeoXG5strXPOT/11egeHTU8StnGvbpJkX4FdfU+5AXuWzdg
wQ6gGzuojdLB2mYzDL8McjFQUrRxAVLzbvrOsDqKXVm9MlGDU1jXVAiMzpssi1KLt1iVJdtwWis2
aQIGQ+p4vSiXJs6FS396YzX9dAKpHuo50z8ICGmh4Gt1X8ZeL1s3urV1N075EEXNp1k7zTlAOmiY
yVrRHTKQ6W6RPa08wAQN6mC0ldu7TSzG/B57Nm4C+yo8om9S2qHKN0I8lTbxgIvWr8mbQdhuF7b4
fJVJmJx2DnjXKwvcTvHccahagK4XSgZgGNzwimsTY5g4iH9T9N/JNqbV3H6yutRHQqR2NmruK1vp
zIf42uLcuh/DnGR1TDPnWHg22LX7hwy9q6D4PuUphbSH2PCEa48yjBvkwKxDH8ME4/4GKqlPZfgI
ZxKl+glCILumdK47bJlIQg16B6vieA68xjKO4MTOo0bZGx53bTmcv04YKF4nb5DFFIMFo48az4bM
7LDlzleckslrV/osk06T4sQDEeEfpV8tj2ogMa5FHy7v1bUHGGYcZGDYcGyYQoGW18ix+v1ErAdf
09urxjfRhL6AVB5qZk08DkUYQfN3joRvk9smt9kGkmflE0wsIXQw5tC2tYgbXd1RDQrMzJf9biyq
r9d9g3FYVzZYxCsH1L6A0N1aYTihl9up0FdfbRjC2hcYFg3yeTUg0dvFXeo0Xx09ybiohuKOQejz
1+VvWNmlJroQxOQBLzw5xKzRJYvatnGmB19afvDl8gPO7/rGNfB3hfBVpE7r2XXGQQ/xkqcQwSgn
SOcItEdBRaKzDkMwdNdhR8Hd+leDUy4aK2Qmu5gO7S9Kx69LXW6BX9dWwjDmdspVAC2cMaZOeVTj
+DHru5siLTcWem0VjKN5UNN6glgUhp/LD+E8nCi9Divl/74Cvpp/WrUQuRg5wmRpsd28zF8yK9gv
KZj1oa93c3mRV6bHBBrmpZj7xin6WA02uOj5s0RwGEiw1bG3dmE1UYZ6ynRuuVmPoJ+NUIkAYRG4
1D/Jsd2B/BvMY47eeUv/Qlm2axxInVz+rpV1MeGHwOdBjFpYXVx4WaYiDoBNtqsUbh8bE7cS6kyq
Oz0ufVr0dR/XrM/2trW4Z7b7ds/drvgye7hrQHBA3pXShkjT5W9auW2awMOhnAPbA0oiduqFhJ/t
HDyy6M4Vvd08VLkjyae2HRyrOijqQmvgePmpazvkPMOvtuHksFZ1i9PFKQ1vS1EdaU1uhmX8dHn4
tYUybB/McyDAt7o+Jui+7G4F9EwageYGqL5u6cevPcJwAWXQyHQA6XhclhkJD32w/F/OrmRJUlwJ
fhFmIJBAV3KpNenqql7ngk1PzyAWgVjE9vXPc041eqXEjCsHCS0RCoU83J3oTjdwlRsXDYundA0n
4DaNp/rSbxOC8sBqlnde76YoLolgqTLfOLNsozDO9dYhUkclaRPICjjf9dwEUDzItnJ+H7dOTaQh
YV5Nr0yQCbSB5JtLxPRA1nEfaxk1sYUsBKDH53Bl/pI2sQtxKuYUW2LoH29QasIIpwhlrQNU1ZKx
aB7dmbySGiJbobORU7DNzHXR3+3/dXSWlQxLm1SQ9TiGLm4WftVvcYvaWr8O6l3rEKrVoq3nNmEF
7aEBRx9Cp9m4tdgm5trnu7bBiSXHdExb3H8F9AtC8HxFV6aXJYXkyB7rpSYdHamgjQnKxDYRLaod
7uYsqvljCBXTrdSwbQyG7UKtQZauH5YJMgOJYvKpiqol7pwx3XCqtg4M25Uhd4oJnDB48nCTumne
UKT0ppxpI1q2ra9htb4/ylUsVZcElJ+gePlUNfXv23Nv+XMT8hc6oA6nfdMi4yyi574HgMZLIwGh
4HRfYEZN6B9bvQbpNHjOxV0v+cifHd3vcmfUxP2VMwOjseZt4iDD8BgGqRc7UFJ+uz03lmk3cX7d
pGdAszOkfvw5j+UwiEPRhBt2ZWv8uiDv7CrVAiwBJTI/vG7Kg4RWI1SnNn2lbVmvvb5rXdB56AD0
6RI88yw/q7rHarbd6v81TGv95fb0cLT1/6E9jYxDt+YKSp3qepZU2TPg3vXBHaI/nBZE+v70pKGC
wtLmc+XuO+RpZFgxZGNnv0cFY1Km3dlj2R+NGH/dHoptMQz7hb5MNPagok/WEno8vDkDDLkR4tlW
wrDdLAPvWkM7lbRtjtoLCEocKKhJEzmvW97H8vcmiq8NIxBLzEoBCOM89tV813Xrxs3k4wCVmgg+
X8hacRdzPq9IsXrepE6TDKs70P5ER4h96UORYhxhq7c06T8Og6iJ6gtoI0RZwS4y5SMjih00LBON
s6Y4tsO+YhVqovuqrsznyYHX43N1BgsDdKuK/G1yB6hIjV7sQZ0mcqYftzeXZQeYWD8kRAPoukuk
wrvwN2owihjcfuuRMndji9nW//r9nbFPTQZNcJSNJMJXEM8Om79FgYT+7b+3NW5YOerqnJaUukl6
DzUA9Ujac9Or+ni7ddvcGDa9uhAphM5fk0CV+IRD9F7VxS8IO+/K6ELr5b8zkyKo4+U8QiFuzPtn
XGuglDwFw0ZO1PbzpmmrdJ5QYNsgqKPHPqieFW2gwbiFxrdYgonzW6GpWUBSGc33zVmz6o8idz9V
UeQddFHumyAT7tdOQ5vqUjUJ6fNjzYdnObcb+TfLxjFRfH7jhs6Uw/FBdrIEhtB5idJmOt/eN7bG
jXi676aUS9+tk8aru1OoVlTljKhT2df6dcHfGVRWeErREtnPOar/QRBwX7f7uN4gav7fpiFbOVbz
vKgk5Kt3dlNoWZJI7ct5UpO7Lncmxof5+vqinZhDjhaJZ/Wc+93X2xPzcfKAMsNcl7ac/AJVZAm0
X5HgEQkn9XlBQW/VeK+zYhuFqxbDYobZApIb9RHDqeOO9V/d0NzVANhHfrDhL23NG3bbQ9LOQ1pF
JQV06cb5j5J+67Kt1LzFak0MmsihvetQeHvdh9/GcX4Cj8BXNXn3au+hbFLTlTk2kVeP17TUcOeq
6gsPhkcmpzLO/fFBMn1H6y22C8uKm2C0VE1ZrfK8SloNEDAJ7zvSFzHPi7/A3PHs62LfMWNi0iC5
W5KsZnWiRvBpxEU+FngA1+lW4sM2DsOk+RyCqrALqyRqohqnvf7lRMUngE3/5q2fDNO44fUse8vE
piGhzifOgyqpq/7OCdKHSYtnLvwNv2cbhnEad2KtF+Jen9VddRqy5qUuhjMqXH76XD1eBQZv27lt
Ext23g0ZHzII3+BW2BcPYyo0oECdeAjc8i1VewNXath50bh6bqe0wS0lX5/zSXUosCyGv28PwpI1
piYErUE2WiI13CTQmbpA4LI99liIuSoeula+QckWEszsvm38Mx/GDddlWSATheYtjoe7RKaSqo7u
oVX2DVjre6iMvSpvOSkuNsZm2WYmDk2jfjFzylwkU7h872lxhyve2wDE6+2pszV/Hd27A1DXjI4o
OVMJBz33tPo/WSA/956zcauwNW+c3vkwFoHXwQEvVfoDxIVfQ4T5imzJJ9qav35/9/d9ScKQLhU0
Nyv9bVrJn5kvD74bbIR9ltjDhJv5Y+QPTdeoRCvxWjjr09i3W9BcW9uGffuqnEqppErqNOO/yOw7
XycI3P+9b1kNs6bjCqXkMEIOrL6+WUaNl85nWswMxXdl0cuX293YBmGYdUR1FjhufX0YbVzIwo/0
ME87eYaoCTTjKs8gvY7pLxynjSH+jrIF/1xTlBcS73kZnNOuUZgosxHKFY0LIYhkAjQastKzA8FV
gNZvt27xsCbIrCpqKM6EZZ0smn1Nl/BMQUPZyPqYcrxh7evDsOKmGSFFk88VXhTIt2aC1jWOuVkC
973SrVDZ4u98w5TDAlLJTUZB+eu1P0TtXSDulvA0P8xsfhWt2vAYli31r1bUO5OGsiz1lmGRCYSY
IROPODfW24tha/36/V3ra1FNwZS61ZXp7I/Mkb9qmZ5vr4GtacOgl4C0PNVYg4mBWtAP8vIuCgAh
39e6YdB5OHgppKSzpGxI8yA9Ts9Qz9rKK9nW1rBjFjoj1IYamXS68+5KKAjctXIu7sowcI7uSgHh
Zr7cMDcLuSg1FVGdpi7FiCeeJK/D8gXwgPQ5r5b65GdBdNQaADI8jIUHWk/dGaBFeSRM6mfRLFu6
Gtfj4YN8poks0yKUylV1naxD9TiKPAN5fPhYgVdo12KZ8LJlCdmQStwq07Ua75S7uHdBlOt9W8FE
ly2pqgno3YskcDsfeTP5K6Nb7w+2mTGMfF0rAjYAUSaLs4Yg/NcxpIb/BAfV530zc+33nf2xwO+G
SiLTEYKPJu79pjrINNyCJFpcrUlMBzo6x58F0viqBVEZ8kF/do56AM2VjGsy7nvgM8FkPeAbhIis
TsKxHIIj8u85RJuFlhtJRIsfIf9n6RD2DipPAleZv2XpcFTA7G5sHdsEGXZeQvK8nMggExDInoa6
eFn4+sJBLBm7yxZm29aHceeGfEq9yJDIhC/8LDg/0iK6gzzuJffWfdf6/8OUhcX1ghfIpGLyJRcN
me56wdblSwMOl/T7rq1qosqCcfK0C+xdkuvBo7GQkdd8nkJWbSUVo4+9kElTx0mWy7F1ZDIgka9J
+mNU1cO4OEetiqQYiicFReGNhbdsKlM4dXChdV8EOLwrl/pXPryYr5yd982UYdRg7WXO0PTAaEej
uHNJUB3HigYbsY3t16/f37mMtiMMYrgKKTpeTkePF8VxXPotXVOLwzOxZNCs8QdaIAHVc/dFZNUn
BtmZuK384+25sTyd/at18O7vaziGhYUuTlYCsE/aHLg3fumX/tyqq6pmfTeX2bMLPobb3dmGYxg4
Zge3eYnrfCfpN6kz1BQFRQyOxY3ozNa+YdwQnu4c1tR4KA2b8gQVg+5Rqto/dFBt/Ov2ECzrbULM
qhqsmUHDykQOUXTsBvk4Lnm+sZksNmfCy0CTB9DaPMpEDcDeOA6i46aq50s21FE8Iv44VJmDRaoC
Z5/lmciyPPcR5zeFBLEdoz8nESyPmbOOG3gB23iuTvjd9kItQSfdgVWJKKrHjtTfge66uO740/OR
jxTTVym2VLdsXRlWPgGXMNf1JBNnaX5kq3yALEpcBPKZefNb0NcHPLPd7dsChsmLORi7KJXORTh8
hpaQrjtwQqBMfsMobUMxQvVKIm0AwTOZQBrxBMjk3dS6L+nYnUTlPPmUnhB/bmC9bLvZOM0X1XHq
pligMkt/8Iw/83rYerCzGKOJI5MpJ8jYRFWyyu6voigfsrR7LTCEfatg2Po44nWW1i2ar/PCides
5zEAI8tWtPbx1AQmhoxhVvAqxavEDcm16GoK3BgT37Ubtv7x9AQmisxxC7eYGKana9u/2gjFiNH1
tlpucYDZ2r9ept7Z3lzrfPFLJICDUJ75wuIVPFdx3QV/3p7/jwOpwBQ45Qtpm2ZF+4yMb6oOnoma
v7UDebhK6e3yTlBb/u8YWm+dc5HnZVJrjoc1tyqP0bSzlDIwSemQW2xQt50j3IS04MHRSkOEo9tC
Cdrm37DiCPSDneyi4t+7PJzP2WUjGCzyfZmIgBumq71ClE2WlUkRNSDBr700xmPY1rlg+3vjpG7H
iDjeAB8EDeSjgJBCzApcWma2yYdhsy/DfqkQ7cRmrC13oUrC6uZHn9GNG67l700w2Tg2k6rapUxU
6QlUCZXy4EzrjMiM5BuHgK2Lq/N+Z14OJ54fFshJOIM3vww4D06qYuOrnr0t1LetC8OCFeQBFhlM
WGG/n09kbaJTRqb+oQfz3sZRY1kEE1lGVpDZ9F6NC3XZBuOhIioESUIlQa5y20tc//X/cxmBSSJX
8Ua0CFeLZJzoegwDtpxmWtPP8wSSN0q6/lBXiDn2dXYd5bs18cMwW8dQIzZT6YW5UALM5KGtqyc6
V68oadjwfLZJMyxb0Vr30TzmSeupL8hE/NMN3sYIbE0bRn2tsEfevSsTofMRJAyCgN2y36pWtW0o
w6inOm8cNmLPDor/PZLulAf8sXL1TndtcsRBb5lDGwfXOBI0Tz5Yn2NIzGw9zFp2kgkuc5FfJAqa
jQnNkfCDmPADMmNPukzvVgj86LA73t5EliUwkWZQxmzGdsbtHWUjf8si1SASLvJd8VZggspar2zD
NqQl0N3I6K3Tj4JvFolYVtfEki0iqBaighIo0f4UkOAx9bOfY7n1cG2bl2u374wr1CEZWsVLgPvg
IyYI4OEa7e6d9Wuv71qnFLh0ng04DShqTxxeuycuxRZ1rm1qDItNZR8KMpIywUvNt6ir38Iy/dFX
4cu+LWNY7dKIIipAyZEQlveHMm3z40DBUbWvdcNqAVqu2VLgGJhA7/+2rIH7Hapk++S5g9A4hjmt
a4H0iAROQI0XJiP9OZuaYdn38yZ2zMNNde41EO+ey4F6Hy6tnrYeHSyramLGatSPoKwGE9Nq9wcq
PR5YTb+4g3u6Pe+25o3jd/KQaJYg10zaupRx0YP3hok/WSl25aUCUwe1A9fpACdcJEhaVMuTQplV
9AT/P22JiVks1iQ1i3xnBkZmRnwbsOwou4UeQBW65ext02NY7NysikPPE64sSNmxBkr2fuTpb7fv
/tk3/4bRypZXEKmay2SI1nOfriz2Z/elRwZhX/uG1WpIX6l8dWG1c+edAs/3TyVpguNYQ5H2dhe2
FTBMl2UdpZQJ3JEq8BDFGc/p30g/F8NhX/uG8To19xmAXmXSLV6AaAfvwyvfp6ODio7/uuS6p0EX
dLgesTL77K3qrW00Xobne9Xmb5JXn2+PwYKOgXjIf/sZJzyj512PmGeIDmvVncYu/DV21RlM2SL2
nO5JivlXmPEuhlTH/e1eLbvXhJONTbQyKNLJpE9d7xgI5R87kGsAuDbRjcWxXJBNJNk0rork11jO
FRSBe/8EYMPJIdlLC5Kw26OwdXEd3btTM9RjBS5VH+uPWqtXkFlD5MjNs7tJCPq6ILWz4apss2XY
ehMseRcUyLV4Fe6a3tzpQ880BxqBhNm8cVTYOjHsnbIFEhSBQvKTdN+E2/2T4Zl9ovz77bmy2KJJ
bxYiPsrbHFcdsObrY9vr/ADZvb0/b1h6UUUaJxsWe3ad9T51tfs4aIW3jLTZUha3LbZh7P5AaLFU
AxCQXn4fcfYzKp1Pec1eGuptHamWSTJRYxkJRYaZKZOsCASWV67hz8iJxNvtNbia9Ae3QRMtJty0
akfayaTN9DceueB6I6R46vsKBQ/1OuIpoJ3uKjpt6XVb9pQpgkqXqdCFD9w9eNKzF3Ad558B0S6P
hG8qTViWxeQw68DNXFXg+EIeD7x/vbjQUB9BawdB2nHDzG2juH5/Z+bjWjqCAX6VIISdjgUN5AP1
uDgytVn/YFt4w8L9DgyVFTDVSTqEzSGstTwsBTSkbq+7bQCGaXMQkACwAf8BGaf8IOny59jXNdj4
9I/bHdh+3zjLa7lUPEpXLEI0FgeHgUUQJSj73qWDwDBuF/U+pWRDkYgsHA75BGraIE2/iTQHtNLz
N+IRywXXxJN1QGsHdTEhIczTUxuqo+d3z3W5lrGW/BS2W7SYlrky8WTL4kUTCd0i8YsWtpcH6rC4
Yt44Kv59gP7Axk1AWQGBw7CjADg3QBdB5/I0ke6Qe681exVgR3DUr2KcwfnAn2Z/unf1l7UIDoP4
rpryXs7ToWiHuyXYhYYITDKzsHPXLnJxae2HKnzkeVh96gXvN8ZqMX0Tc7ZAP0/1Lt4Coyw6lyAU
iMj8RMvhHjX0x10b28Sb6alhbuEXKBxKm44eWta69LAGnb9F/GXZdabWab7Oq+sw4MJEgUQTeCoh
A5QXd5RF3lzHIxmHs0PGdTlVqz9k6c5hGQ5BrKxZZImzLPPYQyG8Z4/LjTdgyxljMplNYF9hjtdV
iU7dEsSL+XBsfUjxkMprT3xg2WHqRHZQ2uf7onyT3Yz4fTeXOdZoWngO3mh3fprXKN14Q7WZq3Hs
O2FQhEOhkMuGkAs037L6FIxN/rJrf5lYM9mCsaLFLTFZevkgOQfjn9pkh7L8ugk0G6MVnCUL8rF9
ufj3URau8Qxpn9O+X7/u6HenolgUSigaxCpFMz0E3nyv3a27re3Hrwb/rumsGwvlK+Bc0kAdQ1af
c38fJjkw+cuoE4aF32JOOr/83QNqLr3NINTij0yAmUcqpC5lgxlhGbhBu8eG5XdsLi7FTgKiwISX
uSDVhEBSWYLhIReHrBbjAZw3wwMHOuHLvnU1znJ3kNQHhrBMwMedfVs7vMHGoG4a1uO+9o3TnHmp
PwZ5mifScbL6MC5d78YuTV2xEe1YXCoxLDby5cR6WhZJJNLnhooXp5fPilR3UEs+r9OW57ZsUhNm
Bmp0nKxQvUhwCZPnMtUyFtBM3pglS8hm4stq7ZYurhvXgLBB5iLIH3lY/pPX874nOhNeJtSsaRaG
eSKAISR+83vKsjrGe9fG2fwvROqDOMTElOUCEM4qhHuIlvwQ0HmKU4W4qh+Tlad/XFHu2qm+Qwj0
uKzhs/LIIdDeP5JUX29vM4sxmoxmIfTOeNW1JYiGafSnV0Jk+hjl1P9UrDr6mbJGF/tOCJPabIKS
VYY2i2QlnYZowsCfmRrCXZW5SIP91xeOhZwcLmieZCQS8qDBTvnHWi2bau62jWaYezaj9mOlvEjm
fnhr6uxxKSno5fyN37ctg2HtNVPNPBCSg+AvBP278+Sx4EUW/mEIthK5thEY9k5UBjhhhETxtJTn
eUTSai6Cv6J0i4nA0r4JOaN4Cqy5BqLagQ4KKLm812bGE0M/hhu3JwvkPTBxZ8XKJnD7O0hFcy84
Eep6SZ/p9XeYsvGktCPuUAwC/ve0jdSB+RM5DKRFadlS7RO2BWL7v7uM6DGXWuW4Yq3su0PS145U
+8zD5Dar/SUaGMPVtpqdJm5GX58jBOqn22Z+zYZ+4GZMGrOqbUFx0GJx6h6p9Ya0v7M6/1XlV8wv
/T6t7LlT7h9LVX273Z9tM1xPg3ehiZjGZUkdhCZBR1P/OCt/LL6lSJyxUzv2E9voxnK4uIbVTwRJ
OEcvmLS0+bGWwJUoJ9tHYQZOpf+OQWY+FaD+zUHmwb+qflliSkkf75sgw+DDhQdTIXFZ561bnCdg
Qg+8Zn9NLdtC9lhcimvYe+R1CmgJ1DheXYqnu89ux+My4q8pajR2jcI30WeIUWYdUSdPmjkCx1jd
nVmUfRpc9/OeWfJN9JmeAkCrGgRBTU4fXc7/ho7FPQ3LjRDo4ynyTRYzSni3FnOVJ2moskNL+98o
tPwUNeJXxsKNi97HW9Q3AWghiPDnTPM8oZC6vAdHgPfs+PL3vvm5mt87MwPTGN7OIFCU6HUK767q
pUeiU++UjX15vt2FbY4MS3apN4Vg/s0T1N6cZzWe/ML/WTOw26berpupbxKahSs019SyZgnVwdlv
gjtn3TgybD9vmLCfgrJd4PEpWa8q6qABi/OK3k2IssD4sLMPw5JRUSmHKge5A1jT1mM/DOGB6TmL
cydrD2lJtySWP84Y+Ny0535qnbBKncsSgGtvLq8MJD5tz5Rx+RpGdIDSIfDX6xrsS7P7Jj4NqCva
w4U4l4qyNxArvjS8fb29qyxWYZKclWVNahbMzmUcC3Fs21ofm7zZSKdZVt2kOYs6zRnJsEVxFvyQ
vVAABDYv0FP6VqtowzPZBnDt+53l+QrUtq3fORewDqdx2hEvlr23xTpqa92waxG65dwttXMJ28A7
V/XQnxBc9RvB5seHM4Qs/vvvtNN+SsdZJH5NzrIdx7iPxi9rO51uL+7HN0sUf/y3/XL1WdmKTiRU
dI+dD5m2srmTgfM2c++bJls5XNskGcYdyNbPRjKJhEwu9Ix6Vx8jGs0bk2Rr3TDrRrardD0MYmhU
ddBup47Z9qurrXXDmIO1q3DVxgJH65J/LwFhPYL/P93A51kW2AShFV3rucVYOBDGy+kRG+lFlWo5
6sXdMF+LhZnosyyMwgEKO+mlzNSLU+sn1ICcAN8o4tHdeo2x7CIThCZWFCFyIZyL9srvUG57jiZ1
3yjkFYfo1VHdrvcM38SjzXolbB4bkTiM3Cu/+h70y1NWyzmuRdofRZR/u20VliU3ec0ilRX1FcuR
TNO0nrTv9/c199yNUMY2W9de3/kj7suIBhNaz9pfA/295L+Id/GG6Dik/+z7f8OqHU/novMQDiOM
fw6Ao8npVpGB5Wbnh4YpqzGUHvMcgeK3NDzhHsxPngtoqUTq7rF0ugGgFLd96So+HvywLk4shD3q
se32hSAm89ngZ74QSyaSRYkeDRfj2Z+RfLk9dTZzMax9YVDGWZAmBMAmehzrQR/FTC5e0Txl0XC8
3Ydle5kQNsfD6rdBJJLIzfFUNsrukCoQDt5u3eJRTBAbq7NqypwAlfOVwOX0VQX6EKxbrAi2f79u
6vebV0/hPHleBtXmWsbZQL77ot2Ivy1hk4lfcwEH4k6Jtmda3E90+onXaCQLAKIpwunbQJ2nMBrq
jWmyLLSJZdMTE2UQ6SwBDKiKNbzUEcnJ9ugUY/c04baxb7uatGgQz3bmMuiyJFw8faBg8jgEkfv1
9lrbVsMw9LJkVUZ0nSWgNWexo/r1oAeyFVTadpJh6pBrh8LojCkahvqLu+jvBO58DOhGNG5r3ji2
s4bLNqgq59KnEGwPPCWfeCb4cz5G7UamxtaFYc0RKPQm6Y5ZUnOI5/p5MubDMwpRNs5Wy4Y1AW0N
AjOi3AihsVz/qZ3mxS+83xWlZ7lOn4TXffbXaZ/PMDFteKRrGaRLYNWtVz2kRUTvPdHRjdYt82SC
1yCKUkZuxZ3LLHMGRT4JPDY0Lo/AmzX3t7eqrYurHb5zHOBA4FPpEecyQIQsHssM0nzN0yzmb7fb
t63Ftd937UO4krOhqrLEp/OxcIOHdB3BR+rnb2Fb35dtfZdNYiNos5idSYVGtLcUaUX4RTAodBXj
feTxDbdka9q0aD9TRYMH9KtI8o+1TsPzAF7PXRWOvolYk3k0TqVY+CWsvfqg8D5/HGWVxbdXwLbC
hj0DiBO0eJx1Llea/6gMv6dRdS7cdd8bqm+SnklouXaumpwLnljCrzluzy/Qrna2gOWWA8FEqi35
FEar56SXhmfrAfo6KBiIdHN0l3aBMPZWWbFlgU3EWgRlKekoxOMLk92DXzQ57ovOFkGYrXXjeNZr
mOWVhpXJDqJZB9y25nPDq82aGdskGVY8zUuGt5s1vQj0Ueb5W5oLGXukeUznrWzo9V//PwHum4Ka
DOTLoIJ1ogsYHA5YdRZDvvnOX+qzSMULkCVb4iu2wVwn8Z3LADlSnc96SS+hbs91Vhybdv0R5dGl
HtlW3tJiFIFhz03dDrxwfX5JVfjsFf2ZTOkd8Lpfd9mcqbA51I5wJCs4lI1Kr4sLYGr6Q8tFLmI9
+sHv273YdpVh2ZxPRSeIxy9geB0OTdj9HTXT1tlja9w4o33kuz0djtElJYKxoyf8OY1VrZpvt3/e
sgImOs3rgl40ANJcyhIvTmmXpferbOnZ9fpqw69adqyJUCO4IuTdwPhFVTzhWX6q2rqO2yB9uZ49
ee9/vj0Uy1SZ4LOF5usyVjq99K0H2bW0DrLlBFX5JtsYiG2uDPMuuALbRTrzyzqwFrT6pXue8ToU
z9nI9sXDJv4sJKmuAvAcXDI9v3aO+2MJ6MaxbLFnE3k2rWO5FCgiueDd7z4Ng18NMFOr24OJbqe9
+YY5Q5VFptnY8UsOqVnfa/sY3F7xBH+xcYjaltiIudcVrJ6+arACopOHTlXZRVFv6+3atr6GIQPg
UZdjUcB9u1e2ORBnNEVc5RKQUD9s+2kjiLF1Y5h0yjxIvSofOSe/KP2nsXUjhoSfSsVjUIYe3cj7
WboxoWazU4FIX0dwfqV6uVp57Ejvpa3WjfDeshYm2gwnNbByIRY7QzQTezk0LPqx20Lb2P7eOKqF
9NxurXp+kaA7CMHU0Or50q5bgtuWeJgYpjwyn3QBkBsI6aN7lY/x3OT3ypmPWTUe8j5CbRXZuGVZ
3J+JQGMF6f3eQ1c9WR6vWNxRuJdB9QfppHfacX7f9n62EV2X6d1x3bp90fWLH6EQG0+AXRg9tgv/
xGqyxL2nz7lw71Z3K5CydWYYusjbvhlBSX+JPMWAjw0fuL+gffII8ZHzyvt7prf6ss2fYfOBn8q5
QaIW5iIPxRz+IGv2dt0ZazElQu5TGfFNac2oyz0tuhbzd41KYuieMhJDXCz8sm99DKuXAcQt2IT1
Gd3qd9qxwzXHEkde9Vy20y/aFHetqjdOEVsa0sSqpSgkcatORhcy559acDWOUON1lDiibu2r1w3H
tZD/ohRzbHc8e2/0azliTBBbP69AFvUl5nBsfhUpYTEVOO6X7owynZfb82hxOyaQjXE+9CqKwkvU
9QwUPesd6ub64+3GbQMw3AKHjqTvAuh6KVv2umryBtgcCrBY3x47Grzt6+Tq8t5ZajCSeQYmI7qE
wHmdB8BpY3/J5/Pc5eSur12ykTC0zdT1+7t+QGpJSB/o6ybQSCq0bTv+Xp2g/Xl7GLbmDR8AkVXI
TGcqvDBgM+K6/jZztfHuaXH+Jk1aBDomIpwuvNSFVPHkty9LRp7bUu3cp8ZBz1AKNYDAL7xMgj6C
gP7Jgfeqm/CVy34j2rLNjmHuLBSAvhckumgwA/3hN9p7ydNlCwJn8b8mRI2RgK9ziQHkvP9cuvxO
yfQfoprXK/LYbQDom+Z9AzGxamsxEpWm6IrliINSIZ+yQnr7QiEThjb5gSACqsaXlgaVwkMVBNpi
QA3oW9/Sah+1lG8i0qocmYol1eGlBJfF5zX1vEPl4IDcZQcmIi1aq5av/nh1SJEEw94c60yJ0+3G
LYefa9jwWrZaplHBLhwh6ZEK764gzW9ZD2dwUZ76cYum02JxJv6saETXsVCxS+RCj75iqA90Ud3M
cUHbNxDjFKe5GEsQ7aKDwn0Lh3oEgiv7tSziMIX+XUNRrn27I4vhmTRopYaqfaAZvZRgc7zwcihe
3bZuNh5ZbfNkmDV1NSFD2YSXXhbFEAe0lz9z7ja/UUw2NLuGQEwwmo7cfgaVG70ElZMdrxicM1hy
t3gWLAXgxMSilekg5mhqw8uYhU9BXvwjdHSAeO7nxmOv4exf1tL/yvT4u53V79uL8jFqk5j4ND02
JAPsm15UC5G1VDdBLPJeH9cwWA/K9YInr5zwIJ4F1amuJrGx6T52k8SErFVEdNC8DWE9cxG+6c5f
juWy9kM8R9p9cNPyt+q9+YT6LmDhb4/04w1CTAo1lNyuhEYuvdT+ql/FQJxfnIoyzurI3+jCNirD
J+SZ52LzBeyCJ4LhBPzUPR/kpyUIz36LYtIgHR6qKtzlocn/QdqGzFvGdaCXsQa550wPuE1+yvS+
4hNisqpVqJ5vPVRaX9x+0SdKFv+hp5M63l6Mj8M5wo1zvizXAUVKC72wr9kCqpjJEQDMRfIz5fso
sokJZhsdn7WlDOgFtQ9DDKXK/rwurXcoIzz43x7Fxx6NmOi1rKtVN3rYUtMshzPxiHfmUFrY2E2W
DWsC2PIxD4hTcPhLx/mC6vlLtpC7JnV3/vz1YHsXhGq+Vlkp4I57VrqxElUbO5XL9u1Ok0+taweh
xmall6x33KMggf/Ap0keBz8dN7qwzf513t4NgLZzs+RspsCgIOnn9O18UNnibuxQW+vX7+9ab1JU
/YC2Gju0qoseQprAZbM0oFuqVB/HD8REsFUE0gCzW9FLCzTnVbzLrZ06Hnz9P86urNlOVon+IqtE
EeXVPZxJczJPL1aSm88ZRRzQX3/XztMJOWyr9luy6xRgQzfQrF4rvVzQgbDcSY3+KfP591kCwhJ/
f8gq5qFD0Q068t0DKZr6flPiU54XOUJf9dHJm7uyX8EMPLGYMnUXAFMKJN2ZhPPTPBTvW9CJil2a
XduiNhw/3wI8hYnASwtdOHeO07UPTTQHsWyVfnfdK21dGCeB0KvL0cs8L13H/rdH6XM2d89a3qZw
6/2DfFMj60m0ealLy+XbEjbqi27n+ef1wVuWnQl7A6AeHLeQq0p13juHFtjeeF7kXsWfZdGZgDeI
RbkkaB2asnEbgdgP349d8TsaWhFn7vArXPeQdbbPMK7r/rBFrbtImvol9ANAkfrIxHZTnsEzUW6O
h+yjExRBOjptcQZ1bHPPh3o+X58Ay+oJDb8HAC0jIBrHMQGT0MxIxNfLf5MQ3683bzOM/7c3TkGA
5cO6IM1c5/dQVd9qL/hwvWnbyA1HzwowMAwNRu5F3SdvhbAaAc/qTG7Lw3n/ANi2rBB9UXqpFpQc
iqIonwQX/un66G2GMby2yYolrGjvpVBymuJ6oGNce83v643/yU+8EgRN6JqnBeocy4ykwGzPx6jD
e11ZHxVKq+iI2iHpgayOnbe5+7LO4XnVDdT7mr2Tp+WwYyLb5tnbgLXuKB6em3cDJHOhAfS/TtCY
AxF422HB1PbsJ1zNwZsGyB/lSwxd5uXAgrKMl97fSwlYZsiEuQXR2IMbZaZpqEZx5w9gJvQROXZ2
c8vqNXFtm0RdneILBTaF/M8vm8QJt194eXl/fQXYmjfceii7iOMhhKQgzly+uR5mwQvL6Lug0Z7Q
nM0+hmsPXsQGnKi8tHTdIxO1e2jgIzvmsa0hw7m7cSndLBd+OmziQbAprgaCPDFKohy3ueldyjNF
PlHR0xGgbknqAqKCXPRT4TqfNr73XGCzj+Hh3rxUWS4XYIZxMzqNk1ju8mm8rbjRMzFtQvKSrxRG
iSCOHbda/KiqfscwlpGbILYO2A0Um0qCzEXwG1i/9223V51ta9o4hQtvCXsUMnhIzKM6m5TO737a
K3qyrHmTdy0ahhksbquX+ouQx7JU6ggeO/+uLORtz75ecOn6xSkZdbh5JevcT7kv3laSfZ+r8ct1
j7VZ5vL7i6Z7HzxA87h4aad0gydfCT5m7U4727zFnwLDWVdUEw48arw0iPL2U9/m4Wl1gimhoGI+
43n5v9s+wnDbTTbhWnWTB6zoED0I5ZO4j3YvWTYTGYdpLRfVtBtBUBsbSHCsF77YsdqxkK1xw12p
v/qykhIbMtJqJz7N/Vkz8fsmu/wDWnOHbs5dNK7yDpo9dHqY9fr5trYv2ZkXC6foyxYqbCO8lZf0
lHFXxUHOb8tieiaRGu7hoICYLrfx2Q/iaA3+E3O3RzZvWZUmhdo88pZtleemayijh9HvvgcRn05i
leXBLffe0ixxwQSq5Sov84L0bhoIgNVK/0wnehJFvZNYsDVvOG4B3qHeE42bTkNUH7Sjh9gp3TdD
RY+3TbDhu8vgSamDbEOarWhZvHSrfhonnX28rXnDZ9uRQqV+cWGeqafVSUnlTzGgdvy2mGCSqAFQ
PIPiL3eRGgED17EPq2C9L3umb6vT8Ez+NGhRFP7EszWFpCvQDKMry+Yu70TW3l23kGWGTWiahMZh
UWu+pZUQzckbmXfwEeruC7FNt82xCU0TfQYgBrhu8dDolEgP+gwOsHsduKyUV64DJiBNzJyvoSZb
WqKiCbG5IoeuW8VRg6/mPnJdfdhYQOLBieRxyfomHoeaPU2TNyBpUoeocwt85E+uW/PiF68N5hIM
XsQrt81pXnrhlgJjC8GQcSnmx6ptxQ7Kxdb8ZRJfNN9vsyyjqtzSmkQVuV9qRemBgRpgD/dq6+Dy
+4sOcm8o1NwgnDQoFZYe/S7BRb1jG9vFzQSu5USjOLKGs7ioOITok05LGp4u4Ai3KQ6FS1Xcq/px
CbMPeY1qxAokB86NN55/GNQcEvaort/SsWDzfOx5rl1QSvXefLo+9TZHMjZwgGB5rVascofUCRiM
7huKqiHv1kuVqeDJ120sSt5taVNv/7XMO5Wa/qei4LZMjAlkE5RFS07Els5B82vyix9Sh7etWhPD
NqLqYog2taWtkv4jNPhmsBT5e8JSFrub0pyNuzWori5g95zLs/a64Vx55fbBA+h558Jm68Lw6imb
Rd9DmT2ls9rOtFf9eWo8B3if9ff1xWPxOxO+Vo/S66RED5kcm1PtAJBRo5hxx/Ns4ze82m3rnkva
bhCUcMZzxQca00HMhxaV1jsmspx2TAq1ZW47TzW1Th1v0ke9Neci9ILD1E1AT+xdgmxWMnbz1S/K
titandZa1Qfll+R+xOPwzlnH1rrhwK4ztJmrGwAgvS6ViFVHTdVtpOaeSZ/WeKhZUFu0pJ5T5O/G
hXd3eFXZS7hYhm4i0RzhAvXSsDWVg3Z+br7IvjCl9k6yttaNQ3gXRLT1nGhN/Tz0D5jk4cCl3KtO
sLVu3JqdqqGdIHJOUSBKzk7bMHA7kL11aWvdcF1gFHJ367ROKzrjAItnqyeN15rTdbe1OJZJh5ZD
G90TxYgl08ghOg2QnXznA4r/TbEouI0t1TOZ0LLIXyCjUE5pQ0MVd5caCybbHaiFzT7G+TsfC9Vp
0GKlXeX1IN3WRYpQsUftYGvdcFifLg3LSjmm0dLlZ4il63vS6j2Mhc36hsMuPVkBeGEqlcx/qMWW
gHTk6Kz1jmksIe0PsuPFWUj53Bu3jqpU1dn/lrL/GAj64FP1hou9gkFLFybCjLY6nDPcsdKpwqtK
Qd8tw4qaDec8Lu5/15eorQvDeZ15Q/WPN6rU7eenLlzflF516Ef2UMvdgmwLVsIEmK1iqAIUJOIz
5mY9K1mLk8cK72EmEU2iWgaxW5XkW+W2e2Qetq+6/P5ibpqZ4Npb4Kv8LSJx3VfwuwKIBtmM0QnE
Xu3OznkJQq+c503YWcPHXm+jP6ReV0X3KCQMYihZyrvVZ0N82dxEvgc4saxmE4S2si4vO6hKphBq
/71kOIKj6Y6NO4cwm8UMR/dFTVQXUpmumn7IMi+PO6VQBMvr710oduKhxd9NDjSQw/OZCLhM3fZ9
XM5Ofb4Er53WbRYy/L0DYVXmODMmA3kUZ8yfmnyLYq7LvfJL2/CNNBnx1yaMWgw/9KL+jc8JLiD5
rm7K6/AsYgLOfFU7Oh+XIQV+6FPdLE+dqJ5RAnNXsuoMoOl56jqIuo3vrjv+6x9DTABa6DfdxiFc
n0JS6BewLcAZhv1tmzYxoWahGiamZiZTQL6ce5xU8zva4oXytqEb3u07JM+YV8rUq9wfas3XWCMU
39j4ZXW9CB26R87vkgxN+zErE0iYsyoOayp/XB/764uUmPqba6HDIFq0TH3lgUqqyFldnwEPhJ68
H1XZtnPeti0mw52hIU/XLeJ92kVYoMPK3UMIjMSxdEaR1tvAz14TbUc3DxXAazw63vZ1xoaOet6u
jnAVSvUytse1pv9plFL5UFm83v7rUYqYWDJ3mSqURI59uok+dhZ2Dtf+f37WJLmX7WzrNr8wnDzs
Ak9yQTt0AVZQLd9kbbHzzGGZexNDtmq9gjuk7lN3iT4A8fU+UsvPUoY78B/LyE0Q2QAZy7Vqlj5d
8v6bjkoZU4fuFSLbxm4cw3tfOTxguk8nZ/FORV/rmAEccIYc7t5B1taF4dZ10GV/Tvvp5jD33Krm
bd3mwUnL9dv11WPr4PL7C9euQc44NQ7pUCPsFzFX/Yl0Lsp/5G37G04vf3fQ92vkBSWUGbug5Pfj
6LcPeRB9vG30hkvjWKFAHxW0KefOWavt6EzN+9bNbypUISZ2DDTq0H0MN5FWLPqOQqk8lkv5/vrQ
LW4bGTtzzdoM2JS1S2nkfQwa9lTS8mny1vGQVfXd9T5eP2QSU4ezA+QXzya6SX0XAqKdaN0vePij
RwhzCBQPEREDmDt9blZSHa/3aFlOJjqM64m6jcealOWoP3aWwoudMQti7a57+6jlo0yIWBF1ayY8
LlLkyO9zX78Pt+1b4OQf11KeR/Ah4wb16frXWKKHiRfzKg8V+ZHfpKpU5AR1d4KvWffUZGy2Mnw7
zzxdKVAnp46sE7dDJVeYP/gk3wnaNjsZnr1VkJ4YJjSvcec+hCDXTpVqvTMqq6HDwgrojLOAvcmG
2zLtxISOgZZp9bOsQyKIOh+H0Ktinzs3JZpIaDi6E4LaVbMNK7nqi3MxjtHd1pfh6fo822bC2KLd
lk0kJ7lIAc2sY7yHPIatfNygh7xzgLJ1YDh7gAS6BtEQtiHG1DtHKfUgMzdImKr2EMe2tWrs0Rfh
0TyLyi71+QBOcD75D6V2t9v2URNA1ufztkRjJdJ2mz/kI/k8Qsj8uvEtAzfhYUXnbri6122qvbZM
127OTpX29Y7lLRWnxESGVfWo+0yrPoUwy5eSbMmkil/Z1j1TUf+oL29BeP2tJJ746wAki8vn619l
mXETLRaVfuisgPciE1J2j+uo+M8ZnBbPCgCsnU+zGe7S9YutewHhjTsHGeplge76wtmMtdvgKOXt
HCxfv8iDDv/v9t0h94BJi7p06fCQ7ZTFh7wdHkuvBj8kSZpZ7ulkWLZCZjp3A7Vor0VHswYGPGyG
8+p6R4A5P0/a23NBm7UMHx9Ld5Z88dsU5V1BHKwA/cvQvw3cha3zb1tFoQvSsoB36VBmToxMRxlD
2ez++lqy2cdw7XqYe+Uhm5bWazbEIwnWuIBAIkpbp/6opjm47bhjYshGL/RV6cgm3STEgJ6aeqL9
2XdbeeOKNYFkA+Bv89qLJm0a9y4c5w/9nH26yUYmFdqiIq/2u0WkEiSgMSRu3zTBxlGyWTyP0V4Z
uWUNmYiybpld1Xc4DwSeWNTBIQRvKs5SjR+vf4StfcOj26mpUQOK05NWy3yY6lUBZzzWx9tav/T6
Il5g2aBYZ/WatJ57eddVY3cfql0GTtvYDSempRPwdlQiLSB7rUEbUrXnuWtIuxONLAHVJEELVOcu
m5xFyqORx2xU9OQDrHlPmvL3bfYxfJjmAWlQgdimpGt+Mp84sRfk3m3B2mRBG6lYPJWhcbF2zkOw
BvWRkrHaQWhajGPiybAYuR7dXqS6FP0JZ8nmDvySQ5JnYt2xvyUImQRoLQ8hZ6RImwb9+ECAWtM0
+6k0P1Ldfrw+AbavMO7TI1/W0sEdN51Z/rud1iPZ5nvlyJ0zjGU/M9FlqurVIMGDm2bOdESlSdIx
FDYF07Ecll/ZyN7d9hWXr3vpZmPO8lz3LaDKeOSS/P5ysADpzc5UW/yMGl48SUdt+bq0Kbime7wW
t+tax7zpbiNnICbz2dzO2YCnV5HmYGB/mpoOmi8ZvXGrN4nP5khsDK8DiHCV+l16qBAdyPeokgc+
tztZe5uBDDeWM25t09ojzPFFHIPLCVuIID9dn11b68ZerEWDwkQIFqKs0ouOnPXhqQaxyM4ObPEA
E1k2lVyCn3LCBqMhyzlrCJEXP/gw/rhp8CaqLM9lMeZiadKufWpXsPG0eADaiQ8W7zIxZaXY3LDL
+jrtSnpwCv9YVOG5mHMEaKTs6W2SMcSU2pzWqcJhi1SpkIWKG9npmKjxfN0+lhhnkpw5HqdTHS5V
2vWg9AmUTJpGH4PV+ZSTbecma5tiw3/DDQpL00bKdGr6hyCgd6BMvBuBQ7j+CZb1aQLGkGwpexUu
ZdqW4dTHHivn5lhFVOyhK202Ms7RPORMZOtUpnnTHkU7+LHo3PKwzVQctzXcQwXalpPhxYXKGxbU
W5k6qL++A7HBdiITxFdC7RYfu8mpH3kARovbjGY4dZBVa17qsUwJlHsODSnZccDL691NrZswsTFr
ItAZ52UqgvUB+KHh5NYhvbHxS/bnxW6zqkX3qmV5GmTzcx9M95na5G1mMWFiBJDcjDZ+DpzrzA8C
9BWHfpV7MGaLI5hMZ3U4MzGj5DLN/OZOO+Reez1SYHsS4xZHMOFh4dRMoQfoJLB/wadMDW9aX3y9
PqG2kRsunIFcCHcKUPw1S3Q/rPQh9OdHr3F+XW/ewoNBTGAYlMSzWeUyT2eyfq+FijeWx4H60a+f
HOnHwFQcpgIM9Pj1eo+2DzJ8uve17LPOcRJU8x6XVj34QX/IV7Fz8LJNheHLnrO4eo7QfKf7KlZF
MceV4+6VF9paN5xXVoD4QoQUHlAI94NYl+E+G8q9Y6+l9X9gYs48daXHnSRwxduS6jSbotN1q1tC
nElKlgsUf+TacxInINAhjhQ/t3X1MXAKHXt8Ucd8yt5d78r2FZchvIgS3rTk7dgXedpSN3sew7YD
prQUO0dSy5ZgKmyuTriQtQvytAzxwEaE/kr78H+VnI9kYjfJhBITNlaUcLkWoPOUMFF1eNyO6IcR
Ij5bXGybvG3zNGFjwCLPEZkWJ8mXbVqOBXaC7BjRGyU0iSmhSRxIDMFGWEx5CFB91ILCbco/Xp9j
ixOb3GREzyTXanKSusrPFydWRf42nKadY7VttRpOXGRdAIAKJll13RS70AiJudN8nbbs5IYZ8ADg
FbktHJkoMuorNiJdjn0nnIZnKJIUd0u5OedgnuiP68ayOISJImPZxMU4KicRmqg4qpQGImqPZsAy
EyYzWUH5XDqFdJKtLp78bXxs6uGuc+VtJ0gTOpbx0a/aueLJxhlq0rLndoHka7XeFq1NUrJiXkoH
he05gLE8iH2nfcxKfhsZPLhh/g5E7rJqNgvsytRdHyEV9F/Lhz3cqiUMmWgwz9OqZLJwkhWlLKgo
eIRkXBFTOT6NkdgJpLap9f8e/4T60SXIlyyp6/ahztldUGznFbXCty1LYyNWReiPc+5jp9wmPMKj
UO3e8bs9MJht0RsuDK3NViIpwRM55MNRZ3yIZVDstf5n3/oX+EdMOUzaYMl7IOoGMjM6QxzkyOb6
1PD7bHLjoZPxnL0jUR2v/Rbz+XvkT4+c5scsfPaid2v9g2XnEiS0txgSjCF/z5PPe4msjuBJlK1f
xiJ76/vs+/WmX18CrgkSo+NYZhoy4UlVdONj1PIRZArFeD+KYu+S+/pKdk2oWAPSQZbXCCAkWFxc
c6FBn9Fnh4mGfAAEB0olVTYPp9u+5zKIF2eDnhaKSN/PkkaLB2dxHrZKpZHewyC8bq7QfDl0WB+E
2Uib566NcY17RLhlZI86/PXGXZPULJd+Vm0tz5ItbM6qaA5R0H5DVcJ/101zWS3/rmjXBKb1IapC
ISOWJYKBS6dqy+l+wiEhXpeAn0OATk/IVlaHVkTuAY+Mt2WwXJPaTOl+CCRlWUKkewc1jg8LDug7
jmFbWkaEKVkDfqB5iBK2rR99ng+xdoAGp8uX6pJIvG4327QYgaZpI7aV2ZYl4OR4P1fRGzG6Sb3s
AfleRza4JrVZNiNP03AVJWM9gItgfqq0es7B1TZXqEkufP8Ezdyf1z/l9Zjpmvi0qAs7lzgTT7Iq
yx6Katu+LnOud/J9ltkw4WmsndXUygLrF4olUuS439VJ2fpfM613thRbF8bRf9kAL64dFiVdND0s
UfEkyzY454I9LhCdvS2GmHRngYukZV1sUQK+zlPey/XY5G5zJFG2xwZnm4fLUnsRpfKuHJ0CIgHJ
7IK9oRp4GY86eH99ki03btcEqQXbCI4wd8ySKHe/ksIVSeFk/0GzaTi4Pc+OQKTK+1JSgYISOjyO
Od8DAVnW8j88aEjd6LB3s2T25k/EexssH6AxiGJf8dYB5kgO7o5P2gzo/W1AVNXToSgRy9aRq4PO
iuGw+sheX7egZ2vecPk5oCoSgcoSTUtwlL8f1q/ZXB4zfzk7s3OE/s+hCArUs/RHjbxFCx7IoLmr
9bkFB+Wwpm7x3Wcg/tye8mw6b+N7BYbiqTgudD5eH6IlKJlgOJQEeRIckVhBAhC4JQInvLex4h6s
L3sg7D/lma9sGCb8LWg1A/kCTlijqCCjOMTLpg/ektbuXU5FvIT1iRepDi8fXvIPvv8TeLJD5s+H
vn2msoiHjR9who096T6CeZtIrL1WHhv/nbM8D3507MQ3RfZUAf9wk782XiN7qPpwAu9UgKtE93GV
eK99cxnmzJrTJFHtsDT3JIB6QvFlXdX7cGB3yAjiopS/qUDzeBkf3/PAyzJ8bSRGmMorUl707Hni
R/UDhhJm3ZFu7xpsGpR+QSHGGcuD5NsxaMM4dPZE4j1bv5ew+SKuTIUe6rXFjNUgqEapD4AJZJPH
Gt/X6HNYkHhEYaacsngrTzz3j2SooQTIzqpLS6nflCI4tNg48V++OqeavHfrnTTjn7TDazYxYl6f
Q7LR2QhPlubDunYHMqCABsGh27Zjw7oYDlTVZyHI3cXNAv8sIeO58p2rjsWjTThf6AxiosvltiD8
Np58XsdFWO2FI+vSM25SUU02IauNAwP3o1t/FC45kPpHpu6Yfx6DPpH9ezFn8Sx+j1HaFPWxX3Gx
EAesOujc7WSV/Et4es3ERlR0iMx96PFc7gl4hXFJjAFwkKWI5ZKo/NKR8jGs37QtqCOH8dRuoJ/W
5yH4ysEsD/OvWYKrDOae1F9RxBBv2f+0PKN677jN0d3lxHNZRGKDNh+9LJH9hWubHSPelquvNOp5
QvCEdfe8r9Whioo9YLutcSOlqqIKPJllzpIsKJ+ndT57+bSzUViisHkd0EXJOhYULNFjv8S8Dd+Q
SaUojNlp3zJ0E03Yk4JA7KFiSa0+A3TxXENK9fr+YWvZiFCtAvdsWJUsacppjrnHHlwq3l5v23IK
MNGCLd88Eq09S/zxTkdhzIrwIFGanH2X/oyMvHO+rR8jouiMtMIlsH4w8u/uJKcji8I3TdOkrutl
MVvYI4rR+/h6bzaLXX5/EVubFqKFw9qyhJWVAwcKQTo3grrittaNADK1jYaOUIAzJxj6m1NZbwJq
MvUw9TcuJSM2ZJ5qwbXjh0k1QnTJyfCGzSOo8l4fvuVcbiIGl16AfpusLCH98ktnYLbT/RcfG1yf
ZzuzbbO/4cai45IRMIEnDq3keaI0OqqC+cfrH2DxZBMtWBdVp0ieB4mc6YcmEh9cEKwBBbZzb7E1
bxxNIGTfFTXzAlyH+MFxxnuS0Ueut53N1WIbEy/oTHirDhyK0Xe6PBYSumxRHd1WFemaQEHOc9ZG
qsTgZ/Z7jngeU/82IW3X5JzbmprIdQbos6S9E0dcVkg9jXs3OcuyNDVSG88fumbGmimdXKoHkKxH
+RFkiyuKg/Dg/mbp3XAvSWebYsOD/TDy2cKbINEkRiJiG2LwOV5fnLbpNXyX5VMXVA2adhlbYnce
kedYmxtXvrH3ZkrOrsMzL2n6LtnK+Zk07V0e7Olp28xiuG1Zet04rBNN1MSOK58+tOiGZHt1IRbT
mFjBqFwnJvrIT9xZBLEjROqPFbvNNCZKENYu3Un4XtKX09FT0ynb6JkO7U7ztrEbe/DYB70K+tVL
5o2dtoE+FCD+v75iLFb/Bx1IS7wI8cJPgh516pXfRod269vTBhre0/UubKO/dP1iP5R4cW1G6nhJ
K/uHjajH/aBgG/2lyxdNd9UCvAr0VrFOxicgrN9zb4vpUtxdH/nFvq8ck01QIMEmzvW8kkSt6+c6
KJ4EpaeGyPslyk9OQ3eO4zYDGV7rBmXf94SsCe1XetClWxxqzyU726HtIwy3dfzecygr3GTNuncC
+M9srVLkeY7BNj2I7sYTrkk/p6T0GzptG9x33p4ciJae+mnIjz1z9l7RLEUt0KH9e7qDRm/F1Htb
Qtb1UBbkGBXhwx9JsGGsD8wRb3uvfz9k4x2j2YfACXfOqZYJMgGEwzCIMo/klhSkKj9C/mf14qwF
G83x+jqztW/494b0NOXBqpO14h9QGXwn2biztiyzbwIHM68FanYJlqRT8iQ6+lBn4jN3szJ28q47
hNOt25qJInQ5np4AkF4S7ofHMVI4evXsfwB27vGyWZzdFEwdw3WrwVYMK03tgopE/sz79Rl5gPfX
Z8HWvrEvbw0wahAk1gmghMABuV2dTHWv7v3Ca+6vd2GbaMPTwUoxcQAGNJ44Ropr8zAfdVPskY/Z
Wjc93XUar1/dJWFdWH8imgYiZhDWugkm4pq0ciB/lFDSUUsyckc9uIzTJyb92/gEkTn/27f5NtGC
Bj1ME+gjq5y7i8DWdatbJtZklYMcYdd0AazuOx2U8SQ7dCv56YfTbWd2EzAom66CgGCjE5bz55U4
b0e1HdpR7x0YLfNqQgYrb5IDdMd0Ak75y2sxVA9Whsvrbda5WO3FHtq6nER9Hc0Ji8RxKIdnUWeg
v6werjdvG/zl9xfNz9LnWd9Oc1LgvoDcqkB9ST6pneOL5dxuYgaZmNRIe3dIdKDOBXFTMmm8xqzP
RSFve/j+k0J98QEeDdjcbFol1TTmB92793lYenGekZ3XMJuFDLedJR21tzpDQp0uP9A8eudUxXa6
zfzGqVqGtIXCW6eSepp+OoTmKH9G1uymxv9BCfLZRfkQGpdi/tF5Yxs7YDG93rbFaU2YYFP3tURo
VImokQmuJDascUPoF3uvAJZXblO4tKEryqqyXMGrQvdAq/DAFH1PMv62dLuEhu25Akokbpzb9NDd
f/CCWrT5MOOL+BaWZ+K3zj1qTfdYmyyryEQK6roD0Q5EwRLlqreMkl8kmt9dnwpLms7EB254AFw1
imKTrJ2PXPf3U0CPrlR3PpzNd1G2MeyVU1j82YQKIjWHXT5qh8QdqkTkwXkCs9Ispm/Qw/ty/Wts
hjL2YGTfhxqUNEPihUXqVPOzBBfl9aZta9bw5CnIih4AU4y+0CD90CCvHxwKlc6aujunedvoDX9u
oD8ve0iJJxUJmg9eXzb3lweT2xzaxAfqinVNkDt9Mq3kfS70/egs367bxjJwEx1IXYjRN13eJ0Bf
TKeyUKDIgB/sDNxieRMcuG29xEsW3k/UUHzXEDGNias/8q7YcQHLujTRgWHGudjWskt4mAMEdx4m
fWI6u3fcvQyUzT6XL3uxzSDW1HiS1SKheONIelKrJ5e0e5y9Nvtcen3Rer9sl6rmpU+KiGdx2K+n
Rjrf/XmPT8c2ev/v9uuiDsDOTkXSuLo+TcVG7/Jwrm+0vuGy2dJAN0B7Mln6MS59lLcFSbiWT5u8
zatMkVIxU6/C84xA1rVAocrKWsXuA8LyvaS67cXNRAmGNYcEMRnRA7hhmgiFDdl5BZf1uH6duR/T
+jFwPrvqlxQemHCGOwI5k66868vgAJKIOHLFqVEAT+uHoVgOWIG+78Zsyg/4I9oWx1H/wL+cvAI0
7z3sQveeY19dORE3IYVe0G6Vz8ImCQcHowvbmMEFesgH7rjuqzdUdGBkvLN1a8jm8DYB7OTcyexM
HX32AvlAtu4ARuBbMt/oxrhjX8hdZTl2LV4OJ/9+UsGxyTa+s35eDQ9o/PL7C/cK1pJ72Ti2CPw4
YU0de6iW8PvKsm+RW+/FOJuhjAiB0Bz13VThC6b2t0+qt6uzVVBZK58a5oMDA2UBO1PyOv86vscI
F7PuIbEQKpE4+o3rBo9h78V6+bPY2uAz5fq0iHc+6/BCOsdINd9oRiOKAAAY8UrXIlnzFs+7pMrZ
GZqh1fhbarL0v0B9uFfg8ufU9U9uD59oxBR3gt6bLOHyGyvji8MAVRAWcQ22Yl9GB5BrLf5nz6/u
ZkruSjePq7WKB3hn062xu6daYvMu48RQeGG1EqhOJspxTlnFvwbVcJy34tcNmy4+0jgtIDcaRX0b
gOEFyZlHXvckbsptPV5v3bLqTZBgxTO8qUIYAfwx88dQZO94F74ZCFg3Kb/pMTXiJlQwhChVXwQ5
expHEBcOCnIAVR7sCQ1YzB8ZQWFsSwgMsGl9Ar4d+aqloyfVsXuIP9ySGsDwjcAwBKCxUyHxn5Yg
/NYzCE5kaxKI8ZbEJJo3QkLlTn0B7ib/yXHYiWr3mc3lXnXcq1s62jZiANnyiDEReU/DIOVJR1t9
5nD5+PrasQQzEwA4+wpRHwqRTxC+Qgmb/DmUzgEsSCc1uZ8HX/+83o1tgg0vrwTLhN8x76nssxXs
B8tTSJU8Vv5e7ufVuxGsZDhwFIU4ZErlPUUjUPxdicpd7t/5jvzhKe++6pr0/5xdWW+kPNP9Qx+S
sQ02t9Bbmsk+ySw3VmZjs9n3X/+dfq4yvEOQ+ipSKzJgu8rlqlPnpNFWD/LaiiysmVrzYGJdU6z2
8COL9Llh8+vH87Qy9BLBFw11kc7aomFRD7Vf2AM7zCm5CrMgvSV3nddPnLmS0bBiMXgiSQWtQmqu
qkti9IUR58nszl0kaNiq4Qxc8W0z2EGb8I3AYWULiYUJm44JZ1YeDaORn8A8dZtM5jaat+raK050
qWvqTZUA77XrhrrzPg+tOmB29txLQboot0AXa6u7MOXelAIaEYMI7Zg9oM/22ZnENWkaTP7iyHbt
yQbChWNPOtU30Go+xU77Ykl6+Hhfrk3+wn6LMZOgL1VuODfivmyTzkdD3o7n0enj8ddmf2G+Fjjn
bYZm7xBFi8eeecd6Vl+p456UqTYuL2uTv7DaWBRWyYuZhllhUwCo6J9Yb7XB/xvBLb0lrozoPHIT
BScNMtm3Vlaj31f956SzTlUkgtEtTwkU6HrGTrZHN4KKlTVZYs3SkjKWFyOsuc6fh4Z8B1jjm9Di
mkQBPmlhzpEGUbvVdDTsxj602+E0zfPxqtVe4s2q2XEnb+ppCAJS4CkHVtzFrRGo2I9xQEYs+8fP
WZuhy+/vrgNeOwKlaBdjWE4o1KvMbSAsC5l4KZi18YiVjbtkqasg0Nlkbj6GIL4An6mTWjuJYG9P
6rLY5Y3sN87pld27JKmzm8SA/aiawja2uY8y6ODnBAzV103UwrzBrJjSIk7G0LhDGsYurU8MwokX
IjAeXPeIhYW3XLR6iAsWEhLfdUN/Lke685T7dN3wC+v2alLQybWG0OmJd/biqT9RJ09Du1Fb9Cwr
u2mJODM9VOKgczeE6Plyzrpu4h0Ebbyz4LWz+/gr/pkLl96SoQ7c5CX33JSFrj6avg5cRfZCpkFG
fmaeFYjmiIzDx49a2VBLBFozCDD+NmYKs7zvfN6LBL2eXr0Rb6+NfjGXd5aHeN6tmgkfkkSQSCKi
soLMkmbj3VeMbolBY5WDc5ljJUjXF7tG1BV6ILs69Apv3BWk3YqX1lb88nXvvkL0Q8w0bjnwH1F7
0G7KX8H2PD+xqas3/MfaRC3ObdLWGhBqxw6zbuKpX4Fw7/tM3XEDdvBf2eEf1+slb51XQa+9GoQd
0vzO2NlpANiA6i9TUex13QaRoXtDXvu82tfAnFeSohu99KPE8zNxZbzsLExfowOnqaBaHk6oXzyD
wdMLuJtsnr1rq7Qw/Z7yuGYJhlfskYw/c4O2cf5kIjvoi3Yv49taINadgkhqH98qJufSPVFex7Uq
vSWirU6cEhxZwxjGhuknMgOpD9bV/mYQTNkbDnplmyyBbWLqiAAeeAiNVU7POSqgv00cm9erfMFS
VXWC1OkEzXc4T6d/slLrTXjJdXHpEtdWufHglDlOlnyQAev5cc77ED5h6+SSMMV/7O+lmmoKzfIK
mk59KL3iwSEm99sO2DxC7xGNvXWsS3w0LF1TV8JKL/yBI5BVH1GuDFHMpb5x3GKHniFr55Z1dd0x
+T9QN87LDhwvfdjWF2YIN/4x1Pmxkezl46Vem6/FSc+0UKwlZgi9WB87fpgLEeJP7ba+tAvmR1tC
SWs7dmH0DlXlaFV2H3odOPzGrFY7oCW3yBbWRl/YfEoE8Dsk6kLHVVlYIsHbkWG87qawhLfVI8RA
NMKfME2a4kZCvvMLx8G/VfD+N3xOeksY29hosMmUkJNpqGXubChKfbJzXQcI8CD0hNaOl7LS2ked
KA1INOSRP9utCS3X9TascmX6lmx5VmtNynGxC6xOnsa5iHyPXdd+jc9bnP0NkE9Znrt92CeN44Pl
BO1pSXFjgxX04z28cvwvEW5l4WhhJUMfJrTbM0PuiYU+Ke2cx27c4BRam6DL7+9O/h4WaLKh6kJP
jHpvCqKBOBm3Dv2VE2vJkme6QhvSd0OYEwEMkZemR9bY+kbE41UYNCzCws4hgzC4glUD/CJt9pbp
IHUsc7XhpVa8yH/VtXfTUygIzbdt14eG6LtStI9A6YWGJeBlZ3dp4t14KtnSYVxb7YWpd03nFRr0
+6HW9oAeSS+FaBkXt+3oyt04tnJjyVcWZQl8A2Q2Rmt91ISQO74DhvxPmU0nY3tfPt60KztqCX7L
7Sh1qwxWUQgRH8q66IJhW/VsbfTFZb0FDYhqFcDXFp+KO1rm/SlrHXFdkLoEvnkeMGNCz4iD8wJ0
cGM87OZ2TPfXzcxlQd5tpngsFHqV4csn5vDYB5UnJH/tqtnyt5c5+EeI8F/P+LvxL9GHq9q0D11e
/DBmNH7t2kcDvV9X2b8ilv287jsWobzkGXVBRTCEuJ7YQVM7w85Rzp/rBl/YMymAU7IHLIGXcgq9
vNwNuMPcDY+6tn0Wh7Wd9dSqPJwHvWryG88yJGyqYQsrs2ZZCwseOmaLps8GBOgHKtz5kMzQAKlk
8/bx3KyMv4S/eZmXjRZJYFpgxgDhEujHojsxk+t2/xIBB8Pq8izF1BeQht43tOdBxpV13dQv4W88
T8CfRVgbCjnooO9LH0jxra6SlXVdQt2M02UWaIi6kI+lHaLzddpZqhiunJiF4Tqcx0nUJm2YMkkO
DbLbx0Q7W2a7csYs0W55lJOxmmUbVmOe7xPVm6Cek3seqyTIAS3y60a4wWyxrQeuJXGXoLe5Z7iN
CzKGSS9mdkQMCHbZpEgf49q2ji4ao3aplbefoMnc17t4tsHjPbAtzd61XbywcNEVeQm8YBvStD3V
rL+p6uJ+Elchp6T3XzD6zgt2k+H6onUSFjZIc2uhT5ORT3VC7y2nvHJDLAw9ATc1gbA3AjOkf+5Q
eBu/jV1fvlxl5ktQHNqLaDmj9TDkuicBRC7GHX6rfEsy5V/3iMtefDdJdHCgRUVJHRoU3izenkdH
PrA0vy6lvkTHJegUpqRFOj1xZ3ZI7UEfOPAU+49ffsXYl9g4IgEz0KIcw8LL+z9dQ83POve2eLrW
Rl8Yu/TaDshiXOTR8dn9HJpyvqGm2kKnrwR5S/I8j4CgVdbQu43sJEjL+kcqmudkSr+DKm7Lvte+
YHE+x8AOWiguIMDLK7TY0fE+tqbrdv5SRrWAVvUQtziCqgoiSL7L8t7vWmH/+HhpV0KYJS4uc9Fk
VXpiCNucCx8qypCQ0U7hN5p+EYJPJ6cvNjK3K25oCZDLU0DdOtU0oTMdlDVCD0c3b7VW5KooCViY
v01MxF7cmw6JZmMVX3LXu60Sx9kw33+vMFAAf4/NIE1gqJyKsEumxm8i56bK6EYm9TLG/0aRqLC+
H5v+HzMTrUvXLcK+zGyfgQeFEmDg/y9uL92PlVOAOchuA9sFa6Wjuyu/6GIv7xySyl3iZKDIC/NM
QBu0QA+fadS0EXv8e1uh3vD36B7xDOippw7lPcZ8lEPlMZ8yey9MTU5CWuZpvLLdWiJ79vfD2OT1
hQ35kXBqbHWvE6s+0ZaDYqnKttjl1tZ/YeEj4V1veXaH5FndZb7Dku4HqinVhhWuDU///gLuNHIA
F0sT9u0gAc6wQHCvpjz42Mb/7QJxQv89uusaq8+KuQ6p502ubxVpHWaqs45MxqhvuNzdOIXWVn1x
SluFlXezjIbQTiDDHZR8GI5x37Ng9oZiZ3nF/KW6VLA//qyVSfsfcJpEQhP5f/ucFwPdxR1hQVn0
3z8efOVTlqi0Go1Y1Tj39pmKOwjq7rRg9xf+Kta73yVKNh8/5d8uEVCiv1dm0BwVUQdP6dvRVyL7
DmrBwpF/Ph59JR0ol9g0t2YulIQwfMkvXOuxPxrnmAwdqjG9z3T7qbqQXJziqL9BOvLjh66tysLy
82nu+0JQZGfnIWl9BlbosMrEFrHg2vCX39+5rSlJ3Ehwtwp5XhoTVLWkI0iNVLex7iu2skStZRYt
yWiQ9S9MdEDC9FdHqA+V4JPOi6uSwHIpvhqbGrLoUQNzNJ41H7wxHbtARWCuu9IwFvYuMm26AcsQ
QqX0PtXtq6u2FK3Xpmdh4RlFWiyfmj607PE2G4s5yOf6K4uAUsii54930IpRLJFqaTVD85G3KLwM
9t6Zyk/G8YKe66sy1HIJVRsctHrnHkotjmM9Iux81ONWbXrFaSxxaiaPFRpgauSDqPpVxu1touFf
nfEmGk2Y6mT/8QSt2MASr9bbNHIdqGGEuVc8N+NjEqsNB7428sJ4tR5QAJSxfTaeuY/UiBy4d51f
WLKuKZuNOp8i+wxqLFRLG+c0u2ajv3Llfg2Qzd9eIfOaOeYKg6dKjxCNij8PHe5wJfM9Ofhdkxws
q0TibDxkOtoIZ9fmanFmu3Y9EcgAZWFHRu03lfQOKTXj7uM1XjE0sbDhORIps4vkMjrZg7Z81xDv
95yQB0nVdfhfqAv9PWusI1aphEfOkJV69rj1IrpsI6b1MMQ/Ytolai0p3CEHdw+4HtNS3cUMSUWT
V295nlS7qTLJbtD5CP+aiqPuumnjqStLssStofyYF7NQ5Kyb9IQu8B1ou18+Xo+1oRcndZM1bmq3
2GHKdj+3TIcdhHs3/PWKw1uC1lJrnBwXvJ1nlo4/3Nb7VJj8dqrVlpDI2mIsrNpSpRvlEabFtPZj
UZf34C+7I6YPYCy7zEDoKxuPUVyIjb27FncsoWtwIV2eU3xQO6S3MzEPqqwj3yLecUZimefOl0GL
B26yIJ7HI+XiOh+zhLLVEGlOK+WQ88itt7idjt3kHa9b/4W1e9BPMjLD0DzlNZq5bEh9Tj8/Hntt
/Re2XtS8R4DGyTkDmHx22BNNrC+uKjewBSunkrsw84yV4NuXjJx7nh7qsYZjj05NnBwLVdxCD/Xh
qq9YgtiSgYJ2qcZXlOA/dOIolGmHTKqz8RUrBrgEsNU9swSIisnZm+Mdj8lNkW21569cwJeANUA7
aK9tTFBOXtG018WTX0wvaZH6qowhmLWxzGtfcHH170JXMLpbFcJ9bKE6e7Vs+acahrfr5n5h4XQC
02edYHJi1BEuuOCYNMGQufuPh19788vv7948mrrY4WVtwra3oIFHXXs/x026u270xeE9c+EOXZbS
sylJ7IvIi6FUFnUbo68Y1xKmFsd0YATJ6LPXqW8uzZ7Y2B4LMW5Ekyu+dYlA62Q1jKzH3mmLW2Hu
+vYZEIggVl9wk4uTnzwTGw5oxYqXOqumiL2mH7B73Mq9KT3nPHntudPeGyH2s5T6OiteQs48q8yI
53ZFSB2vR3Omle3bavD2xLK3uM5WzG2JONPosiCWsfEl+niBodpRFWLqijTxIZUxlt1WgmBl6Zfg
MynnJC2yOQs9EEyjs09+k31zKofxuuNmiUBLE+oqKzK4XiuoTYIN8Y2lKOx8bBVrL3/5/Z3N5Slg
QbK30pA2vq2+ArI1Nt8+HnoltlyCzQQtoCwxYuihbM4MPbgO+oAqa0Av8sZmXXEYS6yZI12jZNXN
5wa0pTu7KdKbbJZs4yhYm5rFWTxaNFOO7aVh36W3DdV/ZrDj+gQVhI/nZ+3tF+dxy+dMJCrNw5oa
E/uTjnTjR2CPer1u/MWBrMnQDxlpdFjqxjplDEq9bh9tMX+vrO4SYzZGWeM5TVaEaVp+B7rlhaXO
A9qD7kYxnq76gCXMTFugRjNjPp8h6OL6E+2JTxO+v27wiwN8t/HnquhxLTDzWah5X43powTr1YZR
rTjRJYCskobUwPLnobTVi3ZIaForxwfIuzp2PhNtrvOiSxwZaaQsoCZGzyDJEz9ynjVnp04F9UmK
bOh183TZve/mCSIE8Gp2rcM6BwsYFIfGQym8LamvFRtYAslGbZHajgRswBSfClr8Mab5et2LL8wX
/UQNeMa8InRAPQ6WnFEEtBk2sFZr772wXQn+Ty5nlgNSwX/xPDvRhFw59MJsa0gXKHvs8nCYS1Ck
ZXo4ghNji11xxWyXIDHROuk44lYc5mNTfPeKC1DG6lD39rXnWhDUA0+9d52JLRFjLO7ArYdpOqMc
t9PgCfYhhL1VKlvxzkuutIklk8MHUGnKDnTzLRqiwa2f4e/Hu2dt+Mv8vdv26cyh82EXqMRxeE8f
JGw8hdpghWpi4lfw0mJjm6496PL7uwcJaLJ0edkUISDr+iRrL97Fypm+pbTduvivREJL/Jhqkiyt
GkyVa355ICJGO0FPDgWgmlHT+7zbYt5bcXtLDrWk7fvWi/AcZvIbPKTOD+7w1dXWbRz9+nhZVuxu
yaHmQYBlniy0eLlD+eA48aO0nC2vvbYSC5suMscGqNjKQpRFTzS2g8SlX2fvyuOeLuw6ExbVgPTH
YevkPRi5U3cP5aLi8PHErNj1EkJm6CjyEjzuoQbm+7YZ+3bngorMd535T6OSrXzhyhwtoWSASTme
ir3kgvH5JqBvIlr3WM5X8cBJucSSKTIyo0HmFGbl8GfAWTnb/Lpoa4kkK3vo3FpJkoRYhwdhkcwX
ZtxKca7N/sKITZoUXJVdEtrT+Lvo6xtJuyPOiLsSPDofL/DKzl+iyWKe2sIyg3Uu0wSJjy6xd3Y5
brUjrK3r4nIctcaaornF6I55KfN6L1i357rbiOTW5mdxFic65llU4O4d0yi678v0kDjKb8s2/sSm
csME1mZoYb+NNWk3ln0cRj177fIKALu63Tpu1gZfWG+nRocLXkZhTuNxZ+XxLY2qeSNeXJmeJTCM
5RGPXIBMz5aon+hATUBa0fgqT4J4kFtQjJU1XhKn5Wxw0UHuRuE8JhppUojOFlRJHw12z1ft0SU8
bG5LOY8ws3PdJoD+Oco+mZpe1xEgl/CwqQC+tItteQZHt7lNZ9WdLFC97z5+97U1WJpwPPEqxe3x
XPOxRzDhMD8tIbUp2gYCW7rZf/yYtUW47K93x31e1HY2gJnwbA/1azk7Xxp73o0VdJKuG39hyFMk
Glu4k8SVeITakWNNvofbsV9l9kb1YyUVtUSKNfUUUyglyzPR8iB7tGMCWPRVM2uGKtr0OQOSLDAu
ll8VWxxLa5O2sGzZ2rqSBFQTlNc3FW1eoD1hdtqZr1K9kXKJGZMgQwFjs3LPbUPYsdWz/eIwJjYi
+n+/vlgixqrStrIxJu45haoRkvpTdkB/g/7cg8fwy8fL/m/3hN6xv7cVg4Y3I7EW58JxIue1t9Hi
8OBmxr6uw1L8jR6z/w/0hDS3lOuc+aC+VlbxjGzLxsm8Nj0Xi3xnErYlOLsEFucxkhEgVfVxBnon
iFxvC5m09oTL7++ekEtvFKIanTM6uPV+EqA687s+yl+HBHfyj1dg7RkLw26pk4zJ2Dnn3JmyMyQi
EG5btTxNKlNXTtTCtgsChcUcWkfnCjx3PNB1rH62qHKyoCaAXl/lQcSSzwxUtTbvq8w5Vw2Tj7Rp
9UNStM4+zev68eO5WtutC3tGlRNt73PlnAdPeru66av7ahbFFjDl3/cdVJb/Xm5iz1mbDlDoZHLo
xTN6wmX34qJKXLQq837VwoXIcs7K+rOj0HL0+aqPWuLE8jbLdVKp+TzYo9xRSFIhYavmjbX/79L8
v6VusUSKsbqvE3Al4qNSq/NpKc8yT36orD73zM19rmQb5NNbpOfIJ5l6ATyxCkiRvkH0+G4aIuVL
1uy5af0Rg0RuA2Xc9EW07Wvrel/iSL2BHTPzI8OKs4jr9jRWXerjHM9xiqitzbWy8kskWjw1aZV7
pXtuRmWGGz2Bgv+G10JcpYAA1M3CmbhNVIGiVNhnJyrR6pU7XXdIJY02cFtr77/wJMAQ2FHS2RxL
awwQtEVSJj4Xuvnx8SZa8SJLrrSa9BNUvyt+Hg0UMIu+ycN0apu9w0m88Yi1T1h4ETuupnhuDT/j
OmpDe3FwTxYoUTfc4Nro9G/bmwqXkQln5zmf0fUC3XIIckaDpC8fz4/toXKMof5lCQvvMUNUQSfI
t51JHTfHGYyxgNvwn1iQPcm4PGBj/SGkvyk8gQi3qUA0mkWvumBfZ9s8eln2tRHOj9hW36x6THdu
XJ3n3L1JlKcDJxf3Xt+SO+7JTzVJ28Dr7CgoGTBiRRk/cJJ8G4EyDQAa+50KN0ITCkwKChiln6Ao
aqfj79p2dllTQmo0/1qM07NrI4ysCH8VJWjZCzXeDho4FW7BU8jXLlaPeV1GQOKWL3kD4ihd7HPd
vIC49ZFEMtlfxhFMHEtFdsmc7WK7eyyn8s1yRBkYR7wZcENkpDxLXJy5so/A2J+qpv4ct/zcCafy
PdId6gRNOYVCziHeZU55FG4c5OgKRhNeyDnxfOMmzL+8d+zM84ENgIF3tS38iIAXCBQFn4YEBEcJ
JCVpdt917jlB80Sm0k8Zde5VNXHf8vJjkrFPnXZ86Iqfe1fulTPv5RDdxG59juvpXFBygz7VV1Tn
fF13d5fsU2rxl7F334xq7jqe3A28fEBWWAVzND+QLDol+RAHXmJ+AnJ1uExvmtt6zyv5ApXN1J9p
lu4d9G01Zrz3YD1BlNBvHASYUzMfxoyHsuffSrCaOnJ4MrT/CqTobSsd4Q8RgUSxmvtdYcq3y0z3
6fCQsAYRs04+N7x4Jrreg5PsxMHnC5LK3m+GDMTlUh2Koro3hNyl9fQLhJO3cca7fV/TX32pbxi4
JbXwXvuqAqdWcgBIfA/B6AC6nb9kEh2KyAKQGD8aZYX2XKL6ppUfdX3sz1MGFpikfmYQRj/Ms31n
pfYLwiHXR2PmryoeqF9I+q0Xsbknov1k2w1UFxh9IV5q7W2Bu2PUTZafxq576BP2WOXJgz0lZkch
833qDbX26BXud2lpJ4Dm0PIBCC3us4KgGa0uRXTECZAEohzazyzVN6bO66e4QZs9GpjuoWr6UFWl
Pus2z44SifZ9C7VyrHH+TSbCPVqgQg1ybkE0ZNI+Mel3R7fyoKXe5WN7GDu6c23zHKXj5KdVSYOi
ZL88k+69iTykrnrSqvjNwU4bSDo0/gT12gwnBDCgRytL26OaLOZ3UX4i81D4U4a6Yl2QkPU9NFZM
gER2EnDPyr/javsS1yBOtz11nCzxiqbvLxQM1keRmuMwdOANgMIJsbrXRlfHQUJ8mU7pU4qund1c
e22Affupo/T7dGG0ENknlqSB7TX7TM9kn6AdJ6g8clKTGv0yS44V4Gc7zSH7MrnZJ9M6uMpHluNT
2x53jizj+ya2n0qjfkSwXr9z23NejlkQpZHx7dY9492+Io1hKp8OBK9peggUXUhj0/yBtO0dnVO6
g+L1r5Ikz+jpVH6SsgEAmOQ+61jhJ+2QYdjZ9cVE1blKR71LGwJyjDI7EjSUtG31Y6rmKaCOnIJJ
Q5Z2bCZ6Y+ApkQoY/lw2Xi/HZyDqn1Q0nIsugj9L3c/oxLR2cweu8kr8yVXcArNC/LxxuO9IekY3
41enUuFovFeB5GaqiheryPagOtjBdWg/G8tmlwEMVDo5NEKGJ7QXXerl/S/8++/EGbyAVFEJOrWq
/gItEeHjPmn8XLRwFbP0oEDXPWoSh2U7yr1TOCcbXVxgfgLYj6fmuwvK7V2blccCEks+s9xDbbHD
AFVFJhS8BZpeBnOCLN/NpGrtRw2o2+ap7vwS1fVgioEKQY4qO9WzczvYUGay3DQ9x4zRoBXd2Wu9
IK/kkXA7qMu88VNe7qw5f8zn4rsw0zP4+k+E1UioQHc4BxBe0qCKENXK1gXPR6tOuTRfOxWfhGif
kFzQkKtmAeNR7WfJ7Jw8Wv0mTTv7aM8Y99HF5Yvh3EOvJTLdRd5+9GXUt7cO6OllnFf3c+KFDNJY
rtNfwJsocHn2rRqZt6so7/w8I2+Uzd97CRUZPUBxN/cMLNiGtLgZjwgksxPaycElKGMOJdP+vnVL
As/gPYoxuW286sw7chpTHUOlqttHunpKdPZY6NQ7mkbIwI1nHZhEHjXaMWtLg2Jq2Ls25F0ncc8U
MkyubvpAyuxNsKYIukyDtJx1zs4q5192hk3fTuNZFvONk7qw/xxYfghEdEGdW3TXuXF7k0119GQU
SMkdgzMhKYd9VKm93U83Eqy7D27Ddo078SeezX5tg+0imvv0S6dA8ZzYOSSJsXBEsLvIEy+gYLiD
NF10aJSd7lnUzkGqK/umUM7PwSKpHzcZqiOt0/vSaV+TaVY+qUZvVzIQlheuQZ2s776SqqN+HMOP
TVlZB2ycURTi2W9qZc3OIfZ04pxHN5qNbmCnDbBSMjsxwFH20EGwdw1kUXcTGpmPE7QAAkDO7mUL
OlYECDC9OaCU3U5NtHO6xg0mpMBTr6p2wND+AIzyBpZ3tobJz3rh/iTdyPeDmdWDafv4aJd9caKD
re/ynlVferevPkV5VezRm4jdmhLLz2pSvijiljvpigQCmFM6+1mOpK9v9XxG3QAi78FABNgAqQI3
UJF2d5PBtaLPOHyWcRJn12D4bE/LoTFo+U6j+xqdAIeyBa28nbImD3Rm+tcB9rRTtbQ13IQpKoTj
abwfvLR6iaVABAo9uR1LaAuW1bbYd1Zqzg6v5i/DpNMDxWUqiGNgFyKeWq6fMQO3VpRZYfxh5Px3
qiLXn0Xu7MpCTGBKJ9mjSpvu0XjUzvcdi/JnPkMxIy+99qHUPbomoVjd/uKNnX5xSzeb0Diip5sp
6dDaQ2LC1c6LczLg+EySx7EYjy0T7QmyJXng2MMwBinPAEWw+bjXU1y/RjnwG45Oh5Mqqfptsb74
nSiwraHtMC7u5mrsCj9OuNhFTTQzyCJVEOXOisqdLsXE9jg4rPrkSSvdN17a+o3Vt3toPDuHuMzt
Q4uI9Qxy43QvZqVuM2h17G1cP44gSM3feM+t+8HjzZ1X6vSOxA7bo0N03sfCfoJwpPTLKGbfuJb0
ARc5CAD0CmEqrO1RT3Tw/KEi+vOA+DSwVRdfuBPpq64RfNQFCqmOZPPeVbNEgzIdPk1VmvzovLgJ
dJ+82X35WEfFG09srHsMzmVcKhCxjdMPgPuHg9YuO0ZD9izRZO8jGam/oIVGH8icTEEp62yXmj6O
IJlc2/cDmF2O/FKTgftDgoZPLkqTKnpmohoCaHXHWahpzqJgGgXx555MUMr17tOoSHZMT4iJx849
QGSV31h2bPw+nuhrolv3Uw6+14DW1W8205uOqvih5g5Elxrx3E3lD7ccvRDgOhogmJ8QpY/uH1CV
GT9COAa5lSH2K3TV++mgsOlyNBlircgtmwrLL6ukOrSq0a/MHutzja7lsASRDS7n1b1FeesXfOpu
gO2hfqUGb9ixSDkwX1Oc0QCu/8RqrvwpnuJDNWowGVfJDd5L+fXUm1emJu9B97kM4Bh5AMJMcwQh
DrsFCUv/RdutHe0TAeCc312S4BD0Egckc+xglonro6CQ+k6T44iRKtk1qo4CtA7AiHTTgZfeg5ul
Xfu9qdFA583ZCGK52OwiUZjvmSd+ykaMwVBMAGxJhr0/c37jTuP9NE3OZ479BVapJkXzd6GPqCs8
lln7mcRt65OZRq8gy8ChFGU/sCNB4EMdfaaZdQchd7Vve1HveJRBCIDGhoNYq+UAJzX2ifFmCrSq
k3OTO6DWLBwWVHhJwDQbErhkzEPt9CluXFm701UldlOr651ToY9e21wEGXQDwdTE04AyxOnjKN0T
Nf0Pjp71o63qh+n/ObqSLUdxLfhFnIOQmLYMntJ2Oudhw6mszkKAJBBCCPj6F36bXnRXZTux0L03
Im6E0RydWx+Ug29f0XjNH2vbhojRiOPdFIurDdHbD83YFqEUqoQFbn1MouCt4/QBfemAe2eochU7
/Ueq8MdvTQdbSKwa1kPyhV/Ru87juO61WZ4x/5qM+z52NubgqWdBd2VA0PZTx93vhI3CUlv2PW8o
9/Xsu9dk0UMRDbCYBEgiCsoX90y2ihZBDL9UeT/8HeVxtg0TxV5LNOdGBUu+JCPQH9T9/pwg9LMq
pN+k1wpL+nufm+9KCZ0Jw7p8kgPDaEcGnYUtHEDQGPa5h5MPyVDAC1tp9htX47DfGvTUS4vWTI9y
2inPNQfiVe1Owqq3MDINd2xpE1yUASsRZQZVxxr8eFEPb6PeTYh3H5ti4VGIJ9P9WvDSmUbiSrfh
zY0D+9KCDcSMMdUH13Xi6OTsCjaEn6GSI9424sPyX2MkVAX+izkT7Nocglq81VWPbe6AzHG8D+ct
/Jkw1p+Hde6fbAQml6RdtAs49Y5ho2AI53Feoov79eWdCEmRDG57xo+rI39bbyCl9KKpkO0cnvrF
fCpoSUBqk+uMs/AgQQJlvey7HfwZWpykeMxcuP0Z1oQUVYNLSVRNs4swQBeRww5ZAIj/SYTjPfur
CkvUmzqXlQ8AxM3eHru898j4IM2qzdtuCiWx6IJ2/td2nX5scWSvxoObZTZUmpwRroCrOgw/pOl7
eJpSzOBqoXuyDJ92MtMDlov4WZDRfkvqRkB2ffrsTfiZUzT+RK7Xue3jJPNxD2cqcctXElXVZ+TH
fa4hfy0d5c89D2SBif+9H5YhW3ogA323ruJmjag/CU8Y3ZkaRu4K00Yl6yabwmkmf7iijYarCJpn
b0Qc/YwLQ6eLjP556TbK11oHFXAfDbsWxFEyLVP/vK0rbvpwDtNymKMom2pqP2XM/Quc1vQl3Rrx
pqTqSzNgXm/sJs9z5BFsKZt6vxkUT7uGy5Knvgh+ITd3O9Ksy49IF8cyd4+4I34F3xkqezsgBptO
O9s5l62qnosqgWNCtvkw2MnTNoxMNrslfmcyYq8Ys5YCaG2Qo36u2dRbJNAhe9wgPM/hj4uq1VBQ
BHgdQ9qDrptsnui++djWhGV2s+K9xVB4Ue1YdZlrcIMuW8qPU1U3uXFzmDUNLL8YqN2iggPrJTau
3+OrhoNTF9fYH/Kh0FhkdVmifoGpSWBTRJagE6uBJRRdjY629le087Fng3zhKUyTFDLTJvgR8SIC
s3fasJt8mwmFk0yseKECRXJYtNs9uguDD0H7vZsAcbXDjHUoJ1r0famG/SsGEnEGbYAJ3ev6OZ/q
jnynIxfH1odKRSLwIMk9tG3P/Zymz0lI1F4Ert/BpB1C7SYd9qyPSOYnar0L0LsHFpPmu+vGNMf6
OuZKV4n5eRVrkgF3bx4wVKLIgSQuSRrLk1iH5T8EgdLntKvmy7oq75pijr3g3FKAGOvwEKmqz4dm
mA8Wr2dmobN+4p4RJ+0n3s6uvFOFG+uOPsJ0ENYStbxSw9f//MBT5VQnwV5qsjylPksOSR98Doar
vHHtvI+Wxpw6OmP4rQGZjHxoTkvQuLPrK3FCYTZPBr6oRRR4dTbyuX8L+lk815qqo9mwJyecnPZj
6tFHNKiu8OOx/5YDavJgLIxFRnsLV+A1TcfG3BpJ/kqa0JxsqDaI/lVZj+2layRhjViNzCuRCWYB
IPI0u7vS7fS2ud0cjrjBJCJqhQBw1ESNVxAyb3mDxg8gxDZiLI6bsiOxK9vGfiCGsHuk22j2QW28
QkX0PzOnuMg8B3KAeyLcTUiNOqswjXQGdPB+NKbgzIPmn1smP8Pq0ZZ7i8ePQ7AkAKJQaa9thXge
yWtXqrD68iXygtjskSyK1vaRMNc/bJ37iwGqz2jE49K/L7ZA3v8OA/HumzAE8KxV3b8sPDFPTcP5
bZ6C4VTFm/choon9QgZEbjW8NkGNsnEXGOM+RSNwWaDk7kANSIwbVXpNN9EX3aIxF6Ven/sb3Cus
YO4lbJOwpG6CC3S9jN/+xvlH7VbvLNZwfQgSwGV8RVa7TkfghICkM2nZbz9qtfctenAEeTQ7lsgA
TpLM3+vNw4WQ9u4HUwgwTz1VlGQx6flBTyOQs4ZVB2hMvL3xe1ww6Ht2DY4+gDTyHjVLelktfZID
R6hSiAX/R4sw3cyraoUJSogcFdXP/CDc8ildkH/YVksONcZ8xECocxWQTzNJZHLp7qPbWsx0o+Rf
6HemXA5WP2h4hz6M0MqWOJvYOp2Yeag9jsAZL+R4UdiGUuX825BGZIf0dbtTNW9QUHqNcgR8+BzM
my1RdcK31WtTlJ4lONbImNop58/4Ixj/tkC+UrbofU10W7DGMzm8VPyz3yvEUMFOb7kauoSf+AGs
WNgU3U9hCIQO9XGA01s22z7N/FovO7kACY0mbRF5V7kyqNrm5sGzW2Xt5vGvebZVbiLLy43WKaAP
NQBJFhHbwWbZ5VEfYqrvY1OQWkYS0FbAv4eh43/RESPbIp7TOsfw4sq5xXQYUO4yoJIuDzRp0MY0
/L+x8uyNNoDpzbrYHYSj/JHO0BCiekfP4AWSX7/G8R7wjSHVKOxPFYwL/mDHM9qrWCynJqYoCZBp
Lj+BL4eXdRrdu3a0hk/DIP1j3CqA8A5A7ICtk9dhdKzA+ne8S7XsngOLwBvc4ujBevSLB/xGvKwA
jlyGWvW/PgifbEWJ/VDM6rc2IcnNRQozuVhmUVRzCLNF3oqDrTb/K24cfq25WwnA7RSWPWWUNgqx
WoN8pBZXR0bqzb15lej+zS08fFiTTi9dzaEmYiPS3QA7ZZMfB6+zmZoLRfbjx8hrU5pkmWHTOpi2
2t2VEK9pOIlzA1bzoOo0QAsyIhkI2T14EBtE/toLVTFMru6K0GPpyU0oBVMs44+57dZ9TSO993VF
b4Ok0dG1Sddmq5/wh7RrMExzSyqFHaZ2VkVDQ/KKt9ntl4R6qtBRa9cdi5Pl4K2hPdx/IFByiWNS
TeMz6ThuCleTPVDv5iZD3p9GK2VhERsLlVx3bFI6PbhoW3YQ8Ya/rdH+dSCIZGrXxf2TDEKrpvdm
B1UvQPBjQzzAOraK2DntxzmPtXJHJkaBttuIMcpp0sfPffx3Jct6FVWY5EmHS1YbCzPwTrVFLAMs
4Bv2IHX6SKUx4Gqwt6ZgEh1g83SZ2INBtpLwxEtj+ZR1wFuBS14pq15l1e2mPj7FlvXA08ZXna59
BqAGRYkBqUSJst1S52FdfwfoDzHBbTlJwq8u9nc8Zq/wv8nV7H2keM0zTZuji7wTQ6gfIGdso4Fa
MfEOEv7TNlj/PqjkMsUIiPuj9tGpTXNViMaeR1NdIpRbxJpOhRY1KwXQ6ZxV8KWwBO/hWNR6eBeI
NYP3K6Y79MVtO/8dKf0cRYR9MRj++n6+dtPH1Opjr8dLTLrcze0O561gYjnaxHtpeizRUNLtt8BH
40TKtcX41MynVIHSiZLjHblcOv3jDcpltBu/vLQ6GNWVo15OsZK3ZeM7Netj5dpHw7woD5QBj+l9
QoN5nuPoVMnhuU3bx8B1GmgW1KSL/wF85l/VyMeEef/qcUVjxdEKjQaoMKQBuSJTcrSxu8RwhXiI
+oCWOrZ/JFBuYyVsScPtMemr45SaI8PVb518TjfvvKV1KY181zQ52TR+kTZKcZbEn9YDW5fQ98rr
8igU17mK6iKlfNsDT8WyT6jybgvjHJIgkXHcsBmJvEuPVdCMyGjvo7iOIXtzVX00rv7HmMrUOJd+
CF6GeuAVwnHZN2m4d2N8Rsgx3/euOSdJ8idopp8Yb+KBJ8OYwen/SuEos2IBS+rpqKNtBfAZoX+F
ZwGaX4TRceoKW8NBH8b9/6GDVyADMQDBKqQFar+9DVs9HNDSVYVp8RfN4J2nSD3xge/SMfmBmbv8
HTf5J8Y/9t7S/8SJKeaQfo/9eL4fAoMNjATK82mDSfTcXz0NqiJt+n+KsgNurb/ect8OgHd3n/ol
/pflhJeo4uigoLxPgMsnux6EOE+Xg2pdgdniebVp6QJVIuu9sMQv7imPCsFoQUeKbkPoMkHPBOYE
HsICPB9jeE9rkJ/eVD1QZ745ba8mrukNPskKjCF6Px83pwB6blOEZMJHCi198teM5CDwEJoOc9XG
j9YOhW4ozCVa2pck8dMd8lJWKFr1ALWgfO+j+hZ1oFwcltMxKblq30/9F/bJKjy65RVlDclYGuEF
fhza3DfqZRiMtw8DNxR+sk64w4k52kkgTToUz0GPDVu83EcibLWLmGnKlKJy1eHwAly0ybs4QhqJ
DQNACjhHeGDqhDfMZrHuaV4161rY2b/h8d43dpM/67w8xWbZLX1wrhsf7XrkgU3W+VLTwocRXNbP
7thy5pcmrGBaSV/6hP3C3ukCfwsE348DvJgdbAyrQ1zF/IgvzAfLBDSrbgAp10HVZ7NB8nLW9+F+
Cutb3yangLIXU0+3JAwewnr58DdyZk1SGDS1QJi4hXGQD+BPJuEfiGx1saEa/OA3OjfBclncWgbx
sDfbdF0rA4iiDrzcG5tfFmO6idQvMfpPg8cHzJjIPeQ9Ju8BC2UD7/cpqKsmGn4Q1P3sV0kETia4
qNk8kjXiB+n0v2FNg6JdehCA0sdlOj77yXg0MjrjpZ3yATBMjTk8HS5RZ/k5WfqntrPjxVo1HckM
C7jNVHuAg3pvPQuzAxziQbr3jcJuS5IH4sOcniYAGScweCva+FFPv2qB2+FK/ggalL5MUAxJrfLZ
gD8akhQXfeM/cEzGskO8OKm7V7fMpnC4p9xdARnrlwjHuKrFz5T4DHre4NKpCL2Qe4YwYkcC74kx
8ZAq/WUHcUlUfUS8RLQPxgRIcNUNBeKEkMvChhO36gxfGfm4xUiTpUmOJZehmL3Az+bWPy4VslBQ
chpgWi6rQI1l97RuGkpT1gOaKuCQasXSgQADKKE6Rbjruk77zqrPJqh+oh4I1YhsqVDDGwo4JfZr
kHCqGC0aub5zIOqARcpwIRYEBoZSN+Ie8nF7PFR2eOu2DZ187xeJEm3mEncbEKFpzXKRfnV01NzA
H6L+bwmuVTww0UNg3i9uLsE9Pia1fJkGcdO9eOFu47BamqJsCTiG1Fb+9tO8FugfH2JjWBk1kmSL
li9bJ73MwbdujwY0vomYgVsyqlyQBpgxAUqihWYqawY+5rjZHqqpKcEEwSkqCuavEQtPB3CT8Nrl
pZyhAsDUnbkpFHnTbC+k2YCw108Iovxy/urlyBDdJZJc6tQdYQF2gN4OBgRmz+8fVaTkGx0NWonm
ZW3QDowREKbFY+c2DXZhN+uTW2tw7Q2YqC5E5Wy38CkZdDFWw5dkMczk8G1pSGLyOmy7fBT1TcZs
Oo7p+BhviNqE6iPvRXQXVvvwH8PNid/l/qjNA43XJ12LDwQF2Qx7+W8wYvXwslbgBD1knGp4swIy
aeUxmLsEOVVJdIm5mg5+SrdsSYMa3nytypMadjwrDNbD9Hf2qh0W88ISiZnvjZ1fvaHfqWojWePN
aC3E/J/H4884BXo39g0QShlqFNDQlpatKRp//dfHrmmOb+NdREsCeAR8o1ui/6q4zutu2lEB2oCl
JaasS63HJ6+R6Kpl/1qlqDYk7v7GMQS5SK3ts816GHebc7qhi0JrLPJOqr8kXZ91jQtCrT9Dyp4s
8b67GbQ6TZ6TFRmWrF2vXDYjMOoJLC5sG9G29wfo2vZTXS8FFjSx5iO2fymf7oDVETK+fTTbK5/X
OE8De4zxToQCbo+D32654O4/T8A6TXX0m0mp8ridl1u06H+e9GrYQfbpwdHRy2a0gK2ST0B4xgwg
5X2P9S2ahyvDwa9Sp8s28bHq7k0fywoGg030zXZ4RQTOUFbNxD+kKPIF8eOnzfdABPsv4Gj36dC+
dy0WATvOr0HsY2yOwj8hGrNuDJ6RefWTduRN4N6ic/IWLfOL8McTrlIUv2QCEcGGXTWt/02Nf+H9
/EyrMKtXqFpGFz8GGlguYQyTUI8mt9NorAZPva3CD/7oKURozxoEZTrqtygl96GZxC+THO+74zrI
k1XWN9/Wa7EhmrEQMJf5WX2Mw51fQ7ekavDGwCxfNkiUyiVN/KPkSXsKl3CXwEwz8xQdc+JFQeF4
h3SdSVSl0fGNUg/CLG8A7aPZh4SG7UKbiWfRaDJMBx1gW3RQCXpxW8wLfpDsIoQM4VMTmA4xhOFi
nuMZn138zEhwzwE2AUzFgNy/dnCtBEkZjU+YoCDRDMO06LSiXxuHSCJt3PC1QKf6CplFR4HXISg5
hbqgy/iwDf9B5yQ/AGxVZQzLr7KO+teuSr42fLp885l7BETRFYvRw6kLcFObRkIkpC22jfsarPXq
Q9ngUIgbsjwTgD835eGX6Kv2LZTzddaJd4tGdG49ji8QepNDF13tEGOXHOaa8BLxJKKA1iU+dag4
bDczBFYJiExzKC28Z78G3IjAjBTvTNpn/uyGHXCVIRcAJ5BwjBw2dLDRSy31eLKwP9lHY7yeRiXd
M3KQVY7GZ80RKOBeEdm0neO2397R4j4ONQADKi2u9BT8MHblvX2PKe818lh906q7pcJ/77Wuzxo5
KqA9pu4RXkYJNjZsDC7IzdFe1oh5Ry7Qj5uW514yZDDH6OqIZjbHEmGHBLqKQ6pL/tFmVADHZyAm
/gCLUo4+IA59yA1m8QOQ+rw1m8MMNgPfEt5w7NGxX8IKnv8t5vKDimIgN1pMEIR0EElNtbcnMPrG
neQ9Vxo8DLCNs67YE/YK/xuXdXkam1Tv+Dz5T/5mMX+A9y4VDdWu9UGdyBA9Efb269sIUfER8dLV
d+Ja9Up8BYFT2Nd7oYw+9BMiIP0J6yNom2zZGMjAYffH9smGXHXeEgtVEegK1fZ6L+A7nYUxuL/G
tBCWkGl+Vopt4CLMZDKfhe2tVlHQZdJtdgeHIx+gZKrx5bb+8lnRbcKTARmNhVJdwil7/kYZYShj
4j2U8LAWKyZLjFUvFRLNsnZpNTZBZHsGQ3JFHr3/oGHfd1bG4EvSFL5vwKS9iyer6iQq5gps/0Ha
jHj7HUGCzc6olR66lL/1YvqvnjQpmgG8tN6CGaKOatwBrEVc+dRNmGV0gykKzeeUQgA1xxiXKhP8
TeKOZkFIX5k/AXUIg/ZgEh0WEJ5Xx8rUBvAyUEWkeotiUWQooKbqnrvZGzOlNp2T1Xa5tiDNwJuu
ly428jZQcCjtCqJe8PSed4PHYujc5KsEXdUv4rmvaoiOlmE9kCpoTyywDIUIMF62QNbCc9NMEPaM
4+jBabkaIQaZ8C+OgVHpExZoH11VrY/t/SxvWl4xoUP7thAwrcy9e258S0mDVNeNRceIpw9dOxxb
tSl5xFFZfpKgxacfYJH63dc6/PabaUiLOF7YmusQzGwGajk0Za9BIcHTEiAaLGaHTEXMh+Q4iMO4
gCQDpLW3+qIF6Lj2+Pgqghwcgr+oLWQosf4DlRZUmS6tJrEHahaGOd6tNnz0sKYIWjtc74LCpIqf
mEL9B4c//e0iiGTwwBBoUaBGmAkC6s2YTDBil7xStq6x1NhESbYJwXk+jBGewTqOzbcOrTbgD7uJ
HsFsBCeKTmcpU+ZbONkPUgO4DlowwS1bYgqVEJbZMSam8OeFOyL5pNssvq2gxoLa51MMatCw5dAg
cO99Wcy96MPpsz0A/Qy8cxIyyM/wV4SH37/HvEZEHf+AaQvzeQxTBFsxPJYyxZp4/RSQBT1f13Tg
vycEaaO78qhlh7iLgWXglgBThq8M42HIoo4eATXVTyvxvduQ9COa+3GMhtKIWZwi2mFjawax8Bbj
YS5nmN2LJEsSnN/MYviWmceV9QtLKeEXiGGSa6hghp9Z69fPI0/Jgws7oP/huvZNXrWh+KyFUO8+
BB9RRoapx59dhmG4BVg9+wk9i6pJsGYISKqSK8NYAgFT3inbIsQ5SLwURTEBM0+1Z06eBW6cezUf
U4AIKxKRYD3BsdQUu2hAyepWndPBQQEGugNTJotmcFJE148+m0aI9Vwk30RMzA3umxAOuqYdP9oF
WPeJex7kXcavOsQtqY1TYLF4SEVoXPi7dvU2FOkYrP+pHiRUpjjRL2YdY6jLmELY1KwwkWH8RqEm
k2r9fOAUkG+zzAkv4J4jGRoZ6MvzCGgILnc/iNszmm8gUSxy5quOBa55cEMbhA8rXuMdDzxU2ZaG
HOM0/BDf5UZGYFVtu3onLwigWaED93geYaVP5r1lkQQeEgm4C8kZHD5LIdCiDHD/ZYw4xcuifUDY
0NsSU1gW4HlAN43+lk1rYg7YDm/r3YjmXWcusgwG7CK+7zCMAaijJPUwDLRzG5IilQ4ce+/izA/d
zqUktcCcwJOVNkkAolchhoc8RACiK8e4Nm0etm7+0rOk3xOU2enpviOjc4bz/bNWTcTRk7Z++sxC
GbwrK9r/gHxC69WsKbiKBnJbNHXJXSbZ+w7TEVVOASoRLTuoSjBZYIaFkIQ1k3xd4RxFwf3NxGL0
GYUPRmgBHxL127RHKwo29p55hpwcvm1/kQjb0jK2UfwJiDecSiR74/Qw10b7GHTOfRPfR1wP4AS3
7XBKmzeZJBS6/KSdX9Ieq10QKALgBnmaePsO9N1jj9zUNoeHb7wWApXvz0ZaxnOu8RWVifC6FNfe
EF6HcbHrEUMtHp8Sd81ytdj2ZPC7w7OiHa3YjTGBoAAKju3VBADo9yusmMDt+nqReZuaA3b5fXEg
sQ5A35INFxP829VXi6QkXhBQsPrAJ1iQZhFzNs5DOpAXGVQBjIT0vHgZbmuaFHYxIKY5MxCxA10A
6dSxGUBxalf1N8D2NKTUtKdoTBztfgDX8j8dcF8IloD+B4WUkPdBWkjH+lQZ68Ic6PaIDTHBLJZU
qnGyZwhXNMGGkA1frVE9y9L76LYbITQZH8FBDlA8xug/snQekhDmpp6vQPSwVGLowL4A6z3c3YQb
4LwhKHbATosvx7KZaNBB0ehTZKV7/P9qUuoD1sJPeO4TmwTZ1lhc72hhqsdq1rhcgkgOr1VEzZEk
PRgxh2f7Jx3VetWdN/zZ0rAd83VlS5AL24Xw8K9ngEvJCgoGsEQFxafXM7JlfUe1KugQwmFygF6a
ZzMdVH2rpE+ia0jGAEoKEXn1U6Um6Cuwgs72wAIhsKh9OqQP80qgutMDfGJu4SyrrKUTZInW4gHA
gYWNFxXGp2mVUA7eAcwUWpp7W8UBL44PfHN/4k3811lUi+kuIodjEZhZGt0gswad0oq/vbe+eC16
qrnBlZboAKzUvH1jMr6hzOfLnJ5to1QB5mwnkABcKgnVidkuGETPYJ6OG0FifEf2zI8iYGXtf7Hy
L24iR1m7AzZU9hXoXwjhCGbQ7ifxsPKeCnZYTIDXZfoDXXcLqwMsGCxg3uNgdaBAJ6iSYAMfts1l
aOZXDf9MR9UX2ttbkrpglzq8El3H4p2BGgYCRGhvuytI5Vff0NIDGELC6dpbeo3QcYDC05h4oPla
cJZqrIj4VJ8oEIMcpJjZzS568HFt5iAZr2NTQT7CJ6hmJaxHh6Z/6avtOk7k1XG7b7mbChBqmGnX
ZDpgw2bNArOdKOdfUxt/+UpcE60OiddflbdGGb77L6BEh4oITBQV4LXKvqGitAU0AUue2K4YB1tg
qIO4d0HQbgP7paBBWDdEnydi1vkYQGndteYwJdDOJsPRdekr8H2gl2m6Y1N74GP/TBDBncc+cmhx
H2Fzpn7e5rjP6rQbcx5g0u5aYK3aeiWlm0Tj1qClQNGh4fREq/lk6piWox1+JSVHnPDfOpw/5khD
kNtAKALZDMjo+oyG4D3As7UT+ReEIDkkdFJDd1QQJrLVf78fR7YtU4ln+eJifEgNp8GcgnIp6nE8
pzVEzGNHXu4LE2OXflLMlbup7X8aHA/IL7rdavFnN6uPArrgegRb5zaxcxxeMH3V/MfZumebvGDr
D4Ii740361/YVp4SfIMYeVPctOjFMh5HD1gIuM4YSRGQKg9t7P9bDQT77Uz2C0a6fNXeWDjvLlPy
X0OIrGrqg++e7HWDcnIQCc02Zr7bGMwTEgV3cQdBLqamE1scWmIc0AhgwmDpjyMRsMJBvkHY8gEV
bL/XnvcyGcj472s8uWkxLoA5h3Jsms9VA7Fc0Hs2jxr3Ydv21ogEuC5ZoZQb54N2sKfvAVgk8V0T
WpcUMsI7pLOQIASfH0by4GMtJYGcjACJbbu5+0V/DXEEFMjmC8Fo6EACqGCWNTw0Y/i8LeJUJfFN
xeF7isSnEfUGFP/wKDyu0YxuLyKRTwkNH9gMDU8FN37Im90J39o7n0C6k7V9MBJiaQjS12b6qm24
ZnF8X3sKh+f7gUCP+DoRzEe1Nfuo8yz4zgpo3GANdNvda6/qflcx8zBZvIBijpcMoGyJNpVnktB9
NS0vEfiGI26KV5hZPIoOJgQrV1nnzf/ujwXKZ2C6KO8lBmjE3c47MNVXoFgvzOewpZg/Y2zI9yB+
+rX/Gq2+sETAMARlAlKDwpu3f+Asjh1lT26YbMlFd3LW+ftGzdiyAyK1ggIzpPtWU/A7eS0+OLb4
uKgPxNJbx9If+BUUoFyhUGq+6EbeLXPnERh5MQzzBd4JnzSEgDZsd5MwfzkEhffHWjX1cRGJl68g
ESC+nb5mKp9jsGsZtOEZiPcjjCkwuhr5T4SgKwJXv/l3EJTw+Rp2fBdFy0Nk0WNVahc3899grtCU
eXVdagkQeobLGnK0pmM7RUe7rHeu5breAQ70H69WNY9Nawofg3ZJ766021Zf7KKaMmDbtQaQagxW
+urxS2E/DQnSH828PXVhK1EJ7qgAJK1dcPCa9hmxpi1qBKTwCz9wGT+gVb4bOPhItHbpf7b1HpBt
d4FkbCwBMR2hVQe3i8XjH2jVMKSui/lF3upwIG0tjilfZOHPKS0ZRQFD4/sGlWnOhvahT5a35M4c
9HB+hEcaD8yfmLf/NA9KpoPy/oFSILUi9A5Qj24ZC3p0uOFViBgW2/Kw6PTigS8LV8YwHKkvH9Kd
wfEXOUeXQUfl/zg6r+W4kSSKfhEiCqZgXts7kk0rii8ISuLAowquYL5+D/ZlZxUaaaRuoCrz5rk3
W5m8Krt6iyd9wcV49uzxQFb2LSrWsjWP7qT6H7JcYjkui9OE+cYog5oLb79x/OZ3XuTgNvnNWcNa
Na0z58ZHqByUQJKRsctcZmX/eDEvktSHrhA3WaudUSnEUH9GmqOaS+jTm+47Kw3Mukw21ayPLX9D
OSOeO9TsbCo+84dkWYmtToNrbnMUPeumafZRxOqmvv2PIdiL5hrA6Ptetoxbu973EG7lLlA8lvRE
dGv1LU2Dal8iDGyaevK2XYIE5kfxL9xGuwmDH8tY6Wf6GFsH70PfXrDEZIdwqYkhcpoLibQouqUk
uS+J8I7Y7JhR95jeKbWyT+wAN1AhBm9TePfn2d4h2JKuxaC6SkD0A3POo2lvFeM9KaZ7piWMUX/J
I/8Gl4hWkiT/6YoRAN/4uzNHfxPpHJaGOgEgX2n5kOmS4xtTn/Ygf5ASa/D2OVTPrPb4gL38Iff3
NQ8p6yu+/vX9Gyv36PHmBGa8VA0rcRz6jTXoy9JHdnle47HDgdY3yJh+We75fapNZbwO5ls+ZTZ/
W6nGaocVpT31Rf5JyvlEmjOzsqTzxn03qaNNnsLBlR42HdO80syebKvltApqpFMw7nh8LuPqaJvh
xN5h4MDhsZ3rRwwev8shPE+qeY1mbuLBRV+Ohs/Oj/6z2JKwx0P5UnrxOZT1gx1ySsQRkqg1p88U
ZVvKrH2pzStN+s7zLLVjT2/+2jZMSRTWvxU4X08MnRyJBD0GTbFff0z2+WNiV/FXmvrqlPDA+X5I
3lp25Ai6TbZmMqLe85Hqk08qlMza0/ZJKXEe3PDVczB8B+5xzrydG873Ug5PUnPmoKKNef9M6/MZ
9dWfjmD+zOsemhYjZUCu+dS3BzXOLzmPmcXTEoVrX8W3Scn1byrSU2dhjPGKiqQWP58uwIk/BowC
b9RRjyTLh02Tf9nO9K6RK3cN9P5eMdvbqCB5sqb4TVOs6NKPtqqos4MdVTvk4/J3DZnlyvknEFW0
DbL0R6Xhjef9NqCBPCa1F15nz8m/Jrb/2IF56VtzJzYMA63QH02pP6bcivd1iuXWkKRE9VxF8xX9
Fa1M3wpfY8oLixusxj7vcUv0yJppjuMbdsEKqazCYObtrayjqKpjhT+0GnJE7HpnjZrGzERoQhM1
QHVM6+Wh4Zsqh+owecmNdVS8IUQUddmzoi7Ck5QeI+Nh5Z2Ci/aaeWv13bGYxr2XAUvR0j0OgpAz
n8yhxPwnqMBoPsd0Y1kl1FeBE2D67VW62rtNgBMWgz02kOAvSN5DVYZ/yjg4ptFysttia1RzcJiT
beh7OIunjWj7Xa84Qhd6mioVX4ts50NqM5Ov3LtLDxKH9u+lJ1W9sw6V1b8subvLh5yqRHjnOraf
c58DCVL5X2YQJyrrOaoWehSVPjGCPZl+uDha/g74bredK7dekByszN+v/7ZOmPKq/DEFIQNDzBn0
xruxr2As5r1fFfvRVATqJ8E+xVY3Vu0ODQcykQqxNNPDADQ+eBXpo+a98docATC+z8hadf8ZJuVX
PPd3ivh8pR6OknEHJBUS4xpZnY8/Ibs5Rg53OY83AU4E/trXl3wKI9g9eRSWeGm4TOHNn+alOfhh
hX4WYNmu65fOTn4JcCscrK2EhOZZDLYtWfPrm7e01sFSPNy4WXd5UhwjG3mz7/QR68FzHDVbOWXb
jC/Y7UOQ6PAZYftryazXgA7N0OvyJ9l7c4wHG6FBmeIA0bd3Wzzy4mNJnW3GEBP5QhxVbgF216dx
rXsjzl23L8FuohecAdtggmyUxvX2Mise5lLDRDQQhUjTTsEP1PKZx82uCJvjTFzB0mC2WUgzbDWv
J3aGfxHPYUkFXA12CeOI8lyLPdjqT5G2vxggWls6dsBOTYcFImfSlZyKrHs0NVej6u0oaVBUsHxU
Fjak2nsMqcz9rDti536dRHKInYbveYl+Yst6yx2gCRAkr0bm86fXvlBHV047VOmdVTr70RbHNgj3
jch3HRt5pgGqlQp8l5jsRKTErXPEtknim5Wrx1Z3xyRGmc3UhQr7sXErYJ3osj60kDiI8ObZo5rU
bX90M9JBm2nf9c7M1D85mm58n3Nz6lizAPk1bKe5vGJRXVkCrLcjkKi7n9Ls1Er9FmExnhf/wu29
i3yaHwwx21yl58nx8E6GNSNh3ng5vTS2s034jmSvOAXSfQBIrpEfx2DINiNHQ8at3mjkR6k6fzuW
WGBzix2L+iinUGwmV+/WG2ca3F3Zda+tWI5h7LzJJX9DBcoPru2iP5PggRaVXWYpdgDmEXau+jEq
DVb3zvm1ejHjKXhLKG9I2jm2C3PNjDOSC8zeQ3rhv3dpFVa/Tz/aW1SbfBONE9lR85Nt4mvWjm9x
nzwgHoxbkRa//TL/3TEHD3x9V9L/UEU34Tcz9pZH22AjH85OkFwDBomSu4h53q1IhifupV+6jB7z
1t+PaX2I7OATifq2COeCjPpHVMVplO2y0rTHhUI2bt2fMI9RMYfuKUvNIYY+7Yaw24MhNNu2wt+M
NswWWHBE+PT18Gw6HsnR4GJCBq3x1cbOWo2U2/U3nJxc8ypSyiLJvVNRrNxRvx3r6hZHBhA+Qk8Y
UPC8XU6VudVTfnb6EvXRg7kVwWO26H3dSNhI3meH19Oh4bH9Epr6reWE3VBQDdtouq+CQRDhTq6W
l4QVcWH6vH4UGD1HwATryTHJQWRqABjBbyD7LxWTMYa5QArOeSdQ/zqpzlnD5s3GPwSuTym8bELb
vMUhYw9XM8iwcf96/alD0yEDAOIt2Tv58sFhF+T229xjuXH6c9iIa6R8/FGuvxNOfEIPX2Nlsbp1
qd9TA3IdzvEhtBb4KP8207MT+c8cvCDiZ7wxYzgRozCAaY2/fTd+byJ1xPdAykB+dDLzDS0A19Ju
rSI5VoXa2Jn/Rzlr8M/ftZqQucR7EqaXkKOOB/MuqzvyPIPivgVS6U+MjdE0Obz4+TUQrVp/ET+m
tLc2FiY7CWCyfvDxvNy1F4abEZ5TrwKlGKddUFT/6aDdT90CAFj6O8f6yCDnb5mp/pqKAJApCvZW
hwOz/zWjpFaeyS+JdAtKVv9E+5Rs3eXZ40MJVdruu2KE/1EjvkskwdwDslfR1u4ssWnz4r2Z8Vdb
HwqMCN0nADBE/AEufIFmPhR6+sZlRBcPXrJJZIRokQcPqcsjWatL7zZXHGibxkuePf5SPPCXugXh
MlGLUlTuC55i+MAfNlVdJMqVB6xiWu+zHXitaqH3MqmvC0cTn/WTKFPE3fKb4viDgL8INtb5FhRE
bbm38K7oxMKkKq5cv8eUV1lHMJe6Yt+mOyKTw2HxZXmKxT8knBf2cE/b/NAtch9a3n5921zRE2fS
3mq/foqS+ku02LnWX5j3FlYn7x8fzJ9YBreFF96KuifCJpj6OfuESINEttSHeo/fYuuY8GrBqSSj
c9V1ecmWbx6Etcf6vd59deqf2lq8iFK9Bo63yZjDr1kMokSBaRzSpswuaxYyEVvMUXLKPyZtzs0K
rKcgv6ACFxzF/TbXMyc+2thqAS9DWDX//1foeoKWk262AcJaVXFtsmxiomfdtmNWbTKhv6eyuZaV
SxoPQ1cCqRvSTuo/RR38V4X4ZHMGQMDN/sbEKcNkaF14n0UQpevqSV5deOdjrWbgYR8qb8Ibwb3q
vgo1P7RlB40SVu6+bET9YfnjC0VMt8OPdBgl+harkXKmpEt37IBhcGHOJ2ex+p3qNe00oWuzsenr
LQGpuYCQMIVEpPK9s51E3yuwLfNJn0o91UdUoo82735DsB0hgymAxCYckq3IaHIqVlQaXCVuBXBW
MffY1tG8ZllAlnVgVVnWPHRsyN02LukZ40RcRzk8eRQ042he+6xD1JkoN5boba6b98JB8+7UKert
v248HiopD8ywyRNioYMZ0j9VuhzakhKzFDcz1GpL1C4mjWx8kBCwoWO9VJietlPtvU0c/DPNfFMq
ujeGPBiJap5vdQoFSnNly00+06lGVtP+5fcnXYWDg4IdCwV77M8RLqGJ/mGTU9jgL3khB/J7wmBF
YeM+MkC3NpkhJ2dO/xkX3dnO/piy/jUHPdkCTnfK7Pa5ImOVPJE32yUvfEySE9QyZWGNDuM45U3N
HZB1uzxJiMNl8V8dTz5PeEw2QodgFD11IfYv+F0eQHyPvGV9ec1D/atQljzX1vDZVBit+5FWB6PD
zeacwNCU31pqmHAZjpOlDlYfvk3l8NLk1aMzOJ91kLzH2MsY4PmkwxS4OxuT/+T+9OXwNEYy/bGM
v1/7FK5v1IB0R6/+pLqFog/jrxPckYczbBA9mBIVGYJxUXfBpvNC+tnB+VPhWygdfR3dDMKdO9SF
ParT4QZZeKxC/3fnl5IlukCtg5ceGoeWJtf8kz/0qE+NJjCWuS0hOc568i+vKKVmh2j4S0Rzdwg6
ZucspzONYz+oBQOr22LO85OY2eYMKqO6+jaYfDjHqow268mka7hkt3vzfWSZIqmDjcRCvIN2jPlP
xk/0HtClBaWWRdlF9isIkBA7FJR8vwTWQ8zNyza+nb+kep/LBeaMj6X3Ow+EZsqvngWtJgrwMC9a
8mszAKjN/qg3Qni/6RAQnqzsnyjLK1boa5JnX2IKD4zabzZLpLkam1MWeqCVyS9vgLqNrBDjbeE8
4co9YhOLGHMFnyzOPrvlAi2TTTT481PdoXFjOIl6/82bKmK7rL+CF4wx7ck15l1yokwc9cnkYtCz
l32lsv3QigYcXZ8Dp7roERt2StwNiuSRHWT3oFevENsf2kOTx53yECf9T5gVl3lCVuXfeHdL9+YQ
PVJTx9AHJcSJRExx4unqoQfMwYJ8S5yMwfGepyWSaRTslt71tmPS71aVUc7hPW4FNX2v2j1o2D+/
NZSsNRAq3PM9WOq3vO+/5SINoA5OAtMi8Kjhh57zSMDBvs/t01qG9EH8h6dln0p5nSxr60wjqYHr
cxXJ6DsPuZ+q5LVCz3Ci8lz6xTlS8WV08NoR/gVpfLEH/1yU7uPcjJwjC/s5FqYUs5sQAFtu80G/
tctIIlRwI0Mr2fpFOFBJjt3WCqp7lTYwvnn/hqMXEXSsj4nOLWDZHrYI1pH2Pv+7Nn++Dl56JJe0
nN78kd+f8wlC4CfIQSR9oEyG+3TKhMbwgl+IsoHEify3RDORXNwH6Y3XevaeJh0820751IXD25hE
nzH56DRj7S1rKJ3Wj9dZWRZDvZ2G1SPRkOf1T098QrLJHPKW1pwidEN3aHYdUzSHojeF6rL5RtW0
vPapfrQHgs5IDorpR6YwOzBrqvbLGJ2p9J5Vpn6LKHxIbBhDqxX/Ly5JJNhmffNUh81p7Y9mqnSP
2beM9ZvQwKVSV4+xO58IorqMgbp5DUIn1XgXOTfe+frRcRHsWr2kR9HCjnc2b3NMuNje8wbNVKcp
dnbb1k8hbPSpzQwZMrLv96CZztOUDMlRiTy9TXEevDgE/MDm2stH3lIhYxgTZzP5dnQIbSv5iyEe
Yx07g4tdM43hrxTnCQ9LMtSP9cRhM836LAdFuI+ZBclB0drtqEcJ5Gy0/elzwm98Ix8H1yHoayUq
neknVSA9mkthlQFYBAKBSG2yENnBW8/02+EEE8n0E4UzMnL3z+/jSxxZwQO2ciZiADO7PMasNEzD
K8mra6Hnfntx/DpWZFmpJuWgKmfvUmZ99l8TjbAflAzbdZzmCxGDsjMbWUa6Bxae++NpgvpgapP+
AcA1V5cIz01N87941bWJiMTJsKNbMwFPA032+jNJ13/yF2YgXoaXsoj/InZ8RqN3UiitpK9pa6NG
CqMqTh4igQVflb/zMcMoF+p44xD7Ywb9HQXeNet4hvGFAKWm80cz9eYwW/NXP5UngtmuDCWeAlj2
1At/TKh/l2p8IkDuZ5W6WaD1QRQDlaIOsHZ27/AdyYnqjqKzZx6aTumv1BUfgIMErXkVrHJB/tbY
/Y256NyOkUsiu78YIpkMItfV9muGA3hs/UdsQpBp7SEV3Q1CaPj/lU5MzluaxQ+jIi60zcbpFnn6
FIxEp0HPPCfRdBNosoUevsQwfXNUhQe/y+5AB7cYEip1V3PAvFPN/MBgsGYri/3HMfmL7AMAjtnp
iIYJ9mAFz7ElhiNC6u9xca/EYmBixAG069wx2xGvs+8XLnocjV+yyh96sIqtcTMGfUN0h6R/TnLJ
xH4saiL7zMVPZ6iEwSJ5xjK/pxhTWx5G/+opHpntNysCTtEWBe1r2Uc170JpgwTSWOugI9uub/DQ
cmxvfBj0vaeyCjhEo3j4zfBCYWYfrbB/9iSVQGwTm0i8Dd+oS8aE8eR9NoKBABUvoOlFl+WvyUoI
tluS6JwHZXtTCuOOOzurPZ2FkqxB+y/W3Ve3OOHzmFcPuFzDiz+vDR3s77ZruowgJsUIk5Hyhh3Y
E+XN2NF+Bue29ch40NVrVbR/DNgaROsjpOID0n6JyxWkzluYH6ag0rtkqfTZGovhryMWcfSXJDwO
tbD/DUlbRZs0hugUzoSUEbaMGkqQWNVE1T3zK3GMavWpFGFrCL5Uvez33CjiRTeVW1QbbiPiYuJk
Z1iscQwK58Om+/0QM4+hhQUl9e23we5/KkRdzrw6eVQdBhBVW++uccV/QTJXf11IAkgT0sWJ75rV
tqUyPQViogAK/Zd04rgcB49widSez4ZMnA0/h5PL6oiiKeJnt8rJmZmKN4dZGCVjPe4ko650Nsxs
Zhd52OK7InFiuGVoNG+DH06HsPbDmygxPifu3FD+ysvilXRPQ0/KZcj09qFowufG2MQ65FDcjiox
LcssJimxtmNgquYhKyiUl8EjuG1R8SMvS8HweX6tZ2r1pJ3+IfMwOxlV9Io/nNlUG2F7KEbl/5A/
/tGb9o7h8a6BH4gbKuEhDMFGYmLUEfXZe9wk7QHcCnG196o9oRXYrRcUBOJpx2Of1QEdZfSaCWD0
LjDJgzLqq+zc/9wwJDV00KD2gp1vVaCbVzcffk9AGr6XnAZ7qTg9KOjpyq+FWZzNqLKnUWG5NyPm
cjyz1aH3EuKd/I5ZRuG323GaHE14Fb9C2R00WSLPqML3MZEeCHX95pbOso0qWnvsRxqcPy0eGMO7
12503M8ogD5KHf0bPMXbJ9P0zy+IE8uoP4qZ6dw018XveZjfHWe4BwGpRn5b6M+2ytWtceG1VZQw
YquZYxbN1QGVP6Ok3Z0+zI+xdq8mVV3MWY5PoxngcuxaFlCsQBvSmUsiWZfmIuoewNtqbkOQS6ZM
8nuiq3qUIn+0QnBrKymPGpxtg4Xzv35ofmzTHUn30CRtlXenzGj/bGJNp38LRwO9yEjrSegV99JG
MpVLhvw1Kbsnst/uU8klIgdUDSyOahv59Zeb0uZ6ff+cNj2pYvVPn4gf4M1wj4JDTJm0/lXt8myV
+YMuSQ1Z/0+V1dSClHME2zxT98AEBy52CQ5qX64ZBk7Hm+HXKwdE2Bf1xldU9YiLMV9GUPbLztJt
c3XTTO5CfFZNPp/6BJqLwD+8KHFP8XdSiTqKqSX9rumjl4z9n2c0pnTVZMttEIX2dxQu1nMHwXYJ
5jANdgQmLv22mTip6KdB7gob87CABL9WFkaemf0x2xCy4lrXJdOByfN7LKaGtQEZ/qLOt9ybmxDT
elzGRD+PTV5+la2wmbgBcDINFoEo+P1mLFeRbeGHZ+JVfwrLLy+5o6Yf0p9w6/Yo+gHNL9FdL56l
mzeXVcTh0gBDt5Fd3MdOm4aTPyLV1OkFzrZ4YJrmZ/6ldQPxYcxsgOJx0vM1T8MF2Ls+9nMsroUb
Zk8mSchD6eXy0mf/Yv42JcxP6XxLY/V/5dQyzwmdpIYLGETT4U9wgIClLxzaU5v/CYvyBYowAy02
JNJsEYeHX+VqBMWvRNLdI0oIPZM9GnlGFSj2idPw+FYOJm4g3qx+xMP+Lk2HXbswJfxZbSUHw0ah
ZQ8HP/5SSG81RP7WlBHnC1FI/n+TFuFjOvUYGmG+wv8EiUdqS5xiuck5RgilzUa2B5X9QFJILJKn
xkEUsSqAWb+N9Ldp0OfshK46IDvo3kMYQIhJ8UvN1pSg63msE4tN+S7yllFNKueYmekI9Yb7MiZO
IfO7X3rOxDmdsEOqxSwad7iITnmZO2fSE8xJklWOpOvYwEl2HO0wN4YXcoknQltacUvMjNetT4Of
YeycFYeevYB7z3L+87uG4zkrFM62kaauJxO5cLLphbkr5gKN+XeeMXxZEFCMtTAwvKQlcsRsRcgE
UgbPMI7UpqGdeuRHYmdru3ShlLcVYHqgIgcwSvwQ6ocHg4mfRLPS3EwuXoCrhwKY06xj7hy7oH8q
GLorZfShroBD9LjMF0My54ZPNXpZlhiwlXP5hLk9+Br1FD8N0ajOFdrXNo47rnd30NPFGZfkInDV
/fHGBKXArafTIqpgGywGO3QWxi9z7mcPOF6Xi4Mf7OrWc0b2WT+n28JJUanBKj+x7ZICbTv/eg2n
uWtZjnMqo3jAoBAQ75tbFsDYXMRrUlf3iU8RPdCli9z2AcucIz0WDylP0QOGwZgWK1TeIahgLg22
dBTzqJofpOsTThRQuF9cDzP581LOZMenemgIiXW9P2bprLOam+ilLI058GGwe6bofXkOhxlIJlZ2
dpGSeSQLwwVBZEE1lnCnRZl/G6uesSaRUbedRp3uZ2kEQygLCSBylgEuASTtkMK+Pcqg4n7IECTf
M3pJwhoFCZChV/R/QtPQzlcioMaZ5gCd1NRW9aHj1Ao3lFrE9s+5Y57CwWTxeaigkSDL4JtaMo2w
xIPKnvs6K6fHocliSWiiP6X4Rr2IIVMNappZ4UogyRX1b+cYTRPVIceGtVg2mzk4HWno8xBVjOW9
xtc50//JxXZc4iBlGm5ucvEQygqy+LbWEvn7uImW6XFB23iJwXa3jpgFSEWSqcOQBZM+Co7MnU46
BOeYo0kbbV6kNP5HFVr1Sx1axVvkIssAUtTHejLel2hKd6PzPD+2bOt5lCQP7xODJlVLZrtuMlG3
8FD6nyPJb2/VQrSaWWKyYkwTfCvw52RTD52WRHIsbn/suRgJU7DDfJe7TbuXIR1qrPMmfgpkR5KX
SMkZ6dgDuPWbYN7CPKyJ/FGOZwVnfQ86xoE2Leg2KpT6l+P61VtJ44PZvsZ6Zmx8IFgDbpMVCShF
cmPaZq73zoDbAgefT0SKYUUxGPuuqMXwl8Sa8EcJr34mW5U0D9d4D26Em69shmLDuMvd6yAUW5Mp
wr0auzm6aSw+MKXMRz7MNf+DAr+tAGS2MWHjG3ylyAl50HEoRT9tHJGriZ66Gay2eOhb/J5Piu71
rnzfzPs8IhrMEOh9cBPp3x3NCjxqkPI5sgnxxsFsXhWEH/PgAK9rqsA4DnhWymwfgFEeycyyvxLO
noekxp3oS8VK+5z0oi8PhmjnMsa/jB4h3p1Aw0/RZymidXi3ApM/OF1oYYW3q6stM/+5LQypSVgj
j+4IpIHeROIFRUF7LjLLe00n9leKTpQHj/nShy6LDOo9G6qjylB2PMtqbxaWumIT1bjmRrzxP35g
Rf8NgyLZBPdUdFNSEQiPAXpnAhYAsXycc9fFtmaTf4MOOKUsIp1Ji+yKctd7pfsvGIT1gpeBdPHc
H3aZQCr1UTqCU5honNJSVg3PI5Y4b6G1kQPFxgHi2tlpUwMwN417SifgzUaQk+I1WDQdBIWDg7t3
ly42eQVCm+MYJOXfjEvpwEZUVBxyrrZ+oIgrCzA+WBhJyb2sWyvadQ6TLewr7q4JocjitGCG4ngI
G+sIxp/UQKzLKFu8fGn36UaDuosuSIdT6Ov5PqezPhUGMuPEInpxICOdMaJtyE1Yxhgbpz+q7kiM
2rhXWZI9xVnr/BDBgZE0z7yXUCzJM9EADZZMXR7lGFgox8PUn8zcCtQcumeojp6F6OyUWfo/rtsX
1aGhKfagG4fgAodY35agQ/XVPiHdOZF2QTP3l15mtG4uw7hMen/mYuzPpHJRjkuGjWxAkSfP65kP
a/I9i3wpj9ZICKfPEPNezvjetlzsq19xil4bFX3lMLkrcyJeczQVojDqhRmDmeQu6yz/sckx8vMl
E/QyLM7OzeMATtb8eENUXoxlixs8rvjM54BkQlpQ6r46pyvYZJi5D+yIbHaOrKJdlqzz/jHx3+fY
H968cXl3K1E8tNbYM+UKyn0n8xCliCzMXdqG3VuUh8x7QjWkO8LMx6d6srDu2Ne1VkEWHT/7iCGt
M4Iw2HQjeUtQHbH2s7UG4GDPmsRLnX24Ity3BLFHtSacOibiz/vbqJaOK4TcY800lfQ64c7TD8/K
ESRdIPecZ42LK1Hi4C8D9v1goJ2td+iPWHsSr9nxXB1AJRn9RS7/KTRjrxs+HYb7PKokFnbFd55M
XwPLB2Y52hu5iI1FlZDhgQyJUCInVm4Xl/itwRc7k7b3NMlukskTeDR3zCv+EWLT7C3v29YJglNU
NJfA6p77NubjIoNktugG20PRNX90lNxZt4cXr8NLFm7LXv3NXNxWOv2KvZAdAGbZpfgzOKponmJS
9X3CUPBo7jp600oRa1xOzuvcMRqPJxuLWvLKpO20FFHNzchqhGY6K9YYDHYK8L7sBXsUEh7KUrJl
dj6YJLuKab6y4/qQk/uND/Hehg9TRpK/+VMTt7xM6d22Gyic9iaGX0P1ixblWmbRLs+YgVbBZXGB
CvMKKZ6QPpBdhOBmmFeUeHyzpplGQzXOYc47nCyEiG6WVrbnVobeE01BSS5vMoTbWbn6Ni3sqSiY
thmKSJjYIUnDp6VuEGaSyisPiWPZh84Wyw4tirC2LrD/Sempe25T1Qq1lqUYRzcmIVmhr/v8WnYl
awaIE8UGTJ4F8Vf4pNusme9E1+WnUIYd9p48ftG+aOjKMtCmQhNj4Q4zqChv9kaTgflZSRYI9FS7
Z6fq54dyVP237yEXl26xPC++pQhBlh6Z9AJpZbZE85jISt8Mu36eJ6KroNp6lJq+BtB2fVW8g74T
pOUvy3vqqQHuamqeEuPnR4x18cGyrObUE4KxKWsSCds1AUJL1wGHrfOfrCr7A7rrvA07dk3lPRHj
sTtyhbk4TxfIB4/g0iHYMFP7EoHhkCU/ujhY3QLpYeJOXAp2T+wJenMPbElao+xddQ710GOIbO0j
aaUWoh1upNQjSy8lhfzqh4QL+UElL21SJwIrOenZuQyiU1qW1aF2Eb2HMdIvcvQn3o48kV8kG7C+
wqlK7wud3d4RR5YwkCXibvG8Hz1KcyKoJNyif2P2qHx4m6geubd7tRvJoCT1JPARVSYsgbCqYJhB
eujyhMGkYhJ3lF2LScqqSSrx6n5jBcNv46A7WTje9mGmcH4TZ0KJz5NFTqdlb5n9poehygmSZMHm
Jq/RQEtrGMmcwNOm4rY4h25LRkbpJxQ2WTYtQOsTZoY+WZa9K4LujFE6eGBrkv+ZD1X5XfP8H6qe
KWgG0P0xhohb/I2Xz5gAajzQaiRjOZv13izWH9WWBSdH99cmbWCX49MmityBhiq7e1WH9l63ALGR
spu9tpgpu4P9B5Ww20IJd/vFDapzWPoAKq32dyGw62O9ctneJNhyITKB3bmqf2G5cp97PaKNcsqe
+9IltdhielVFaXwVXIvfQy6abTmDLEAmk9kd5lLDApNZm8DcbDrZiWvsUepZWQk+NWv9rEzpfLQ9
14UTg9u5mfgntK5fJLlrbCopAzZMmHSrfE8gtQvzxhShOwsGxaTZ03waWaiDIzyLvoFgpSDRAJCR
HA7DPJqdwGZ3c/Ex7pIBk6HhJrni9QfH67FW2jZRLU3qjQ88zSXTmYINC1iQxv+xdF7bcePaFv0i
jkESjK+Vs0oqRb9wyLLNCGaC4evPRN/71Oe4rRaLBYIbe68116kTifyBmCfvoxLN2p5ij8LFjfZ5
MkwvS5oDQhnjZDNVJVJKgX5KBnW5nhwqM5G05TaqfEyzZms+qqnOsOcPjTrjsERoRrToGmae2g8d
2TX94IitipnZ2oM18y+Yry+zt9ztPDf+hF3R7ce06S8dMSU7ZpTmLcoK9NucDs4ADlDouEwPwiEc
bpznnFcbAfA2SVoUjQVfRmup+Jchy/J96mN1A+RovVQ1bwVfCOy0NvaJWz8rZ4Pf1ngpoybYOCJB
tReCyMNjguvDbSlvamM+Cnq5G6tZptNcpBUoV+Q5Ku4/87BvXGJembykAYJDvsnI2Vp5rrDUGapa
5bPIb3bfy2sRdaXeJat9W6dahWK16zAix0UGI3UetqbqRfC1Xsc5Gf62pstaRwYu3z2T9m+vegAx
yC7WOElsEJtL28KtMu03JtxiFw/iW1DEnXq/tc/Y/HEGGcAJjBLyIQi0YlsaNWYkFydOmgaUDvJQ
NRHHFPS+lJW4JLaRand0lDAUv8b9tPNi+5wH8/fs8bFEQCFbOj9ZMLw73KioGtYOoBpIgtuF2TY5
U/smknB/3L3+32GQ8jB6h9T7VbU+QZb1F40XWrzITebGfEPvsZFRuO6q61SpbQ14ABm/n6dgcRpc
ZYqO33w1Fgm9INxgtqEJI84T/SEwAauZV58X0KcvJh4M9aT/KWY0wSk66cwWwx5QKcpUIU9mnL6p
prgWMYIr2za/YlJrhsi5pLxhKshAS0uP1EXZa5jbops2OZzbVSzaS82WPYTqAcljJ8ISpXN8WJLi
MfMDeT6cLIfqterCcdVhOG/SFHWAS4PAaO/o2ZYJNtXoIgqKzjBK1jRY1pTTt9Swv0ybPR+tr5e1
WFHwxlLpsnGSi9X85I2gTUeczmRuM6vYRSAuN4ZZPRirMLKG5jA40IiujRjWdnpt+mAPGpGuX/iI
xIC8OT/aKcj2Dh0NFOuuIyeuws2nl1CKsdWS6W8DQuUmRC0eR8tPqkDIh856gnZMxwDxxpBjE1s2
lgtlawGd2Hfv43L3YDQx3/wwJC8HecuscWs50butmMQs+cFwzENjxicjDQ/NhI+CvGVeFupBZow6
8k/XHz4LvmPJ1UYKqX2eAsLT6y6m9stcE9ZRiCvIPzvzvKMMQLD600e/a/ujWqYNeFz0VFofnf3z
ojuSpQuaQnImTOCRaFJ8216xigoXqG87NufFpK+mwauADrE1wQKDirEKHT5EnGGdUNsFg6Zehqnp
P6Zs2uXipYDbmbLCA6s7BnP2HUjzr8kw0x3ZED/m6tuI29VkfeZ0KE2+XEJPLh7ce3CFiGdjmj3s
Pa4Rn3vGvbOSUGDZuVGnifSuWBtTKS78Jp9/2xvLKmxQM48K/64N2R9d6Igo2w+3oKS3HrgHL8mu
AX5yuiWQkN3IpHM4aFtivQsHRBJZ1b0FQ/HgFbetBrVtcOgscXULVYPGomFxaOd9kN9wVFGs52sm
/332FRnWZm5mE4QnR4kR3lh/H8f0PRkHggLEH4yKR6geH0Gd2ewzJqvf35hoiCok4DywYyAOfjE8
a/1bMiJQJRy9KqpdZkx7KxZoBAhDmYRGJhnrMQm+8rH5VTXGq7DmfjsO3rtekTQecXjyV2dhPQlg
uAbRAaGXncwhcI8NYqi2mB+D/+iSDxOKxCrBt2w1/YelAyEnuG4xyrEn1WgESyffSGuFWZ+SAhlr
5iAmxHCzeMjsRt9iF67Za7HKTCbSVBwc/m7iMcYWP5/TEQ8rQR8UaGH0DNXUODudTWCMCJ86KEKB
k7GksowMY+ety+PbrFDv8BbYlZlEdCtvtV6fjRFdOIdZm9Jhj53EhGkME1KbucdwIG+5a5CvupxX
9EKwF++pWKZPEukOjhb0FAIQg9E3WipUaKAHyh9sm3o1ZNm4dxVUJFCfxTJcG9dHSzMxGa1RvG+q
KkF/2UrGRnKofg1taD9TPs+HxPZK7IVpdzFjJaneOJpZIaeK2IMaHkaPnjqpXmjPa3gpnA0cMIjN
xVjzhnWs94QkFOIxB2PeFnYMNA+4OTl1yPcrb3gDw3OB5n2ylxiWaLsfZmAkSpyQb1GiBT0dt2Ii
eA4XNQ1h2o6ccljw6kmmxQf0tJY2dlfuZMY+KBOD+rl5Dmc89xIIxEZglll7zI33dexe207X7Qna
BO74azzgFyAxirqlX6dV9ZNYE3EGNABZe2oMd9wbjMlq2Ps92kBbes/E+nKug5BNogki+yTOTlh/
HgsjcfLnHlVMNFJH2E+6/LUM9PNpk195r2BYtC+tB3QbUIjNgMJDXclJuVov9J6DHgne4jEx4IA6
uJmx9nCWk/QyfTGR/+35pPhFIDAIYqt6oPq8HStUiysSU/4OPP3CpU0XGtouZaHADrfG1LBRqN0U
j8iJlEf/JHmHQGCsJ5mxoNuviJ4/CKBTNSPOHIDotewHQ+6fe/pBuZNcYjN6orPzwkGT1llgV5sh
j6/x5O2CpvtYMu6YmnukMGO1bdgxKrPMtliaf2CIXJhXbBa+wpbkDfo7p2Lq6H3aZ4tSGvrQp8gp
O6R5HkMy4QizoheGlWjRFLO4TK/eqD7CxSTcpxcsIfLrMolq3aC1mA1MDzTqxZ3gD7CrTZbH5+y6
eN0F4cMGhtxmxDqGYRdvK3YNOB4hb/R6IlTIojE9xw/9IUDya0XT+DML88zRnKVYQDSgtJ2OnBbB
AVTB3lbDc6Smi+Tyy5b8HtTSmzgYH2lvvICWSTdONMNtGKljjdheSQcwnoGvM6zQ55cu/RX2vBio
M4dkHPclHbQwIoehRZBBYA64+Qwb7bpbHBzx6nXw6aKWbD5KAdEKvSc3Z84EdJAnu1JA5mJOHXX7
WtdgW5fYeA0aBGUuSgkVj6SD5Oon9Zj0m1a4JdaNJA8PYm0kmyudUdCiM4LaJkr3jmE9k1j3lmju
Fa+7fVIjDpZWs4Zi2TOJGq4CGbtnciBq2nE3gfoShvHpDDPS897fF7xCE842raKPYQs01U2MiaPL
7ya9GMkOlxGvTRjkng4qOZjVG6OjgzOUP0EwnH3O4coKdanHFsD5Xazdzs/RPTpnVq0keq68S9Qc
63EZm2vQjvZWNbjcO9tq6QyKeRtorWEQxp/KmG9zGTCWWv7WNgfCaVnkrUE16FAf5rgiCeG755hb
g6LF3MXro/ayb5IVul8Dau9zXM1fLVmfdzrsPq5J62Z7/T2TrXdyRBN+yXSMXu3SAdMUxkg3Y3Q7
gML5RBEFkmMn0AAi1LlD0KN1TO7RDLZ7YDIXOBhfDKRBDJetIUWgGgYvc0xC1IKRZ+sHg7VqyMKC
nsyJPIEC3l5d6TU7Ji4VAHd+gozQU+FkoJwcshBFw4O5nAtLR4agVFuFCa4m6TAOLTHbBIEm3lG+
0TxubHSBIBL124NpHoIYwDvK7tfRMoJGDiRwDdO+KcZk24hvhAjJNYKaLQfCZEUwJ6MNrxQ7Jw//
Ibn017EjSkYC84X+xFu8mMTrLCWfyMUTAjnis8I90PbivQWBkMbdgMJc/onS8TcbUnJ3E/vFa8J3
kklf6EMfPM8WuyUEjq0S8UgiCzSAtWlC8VxAZmGkcXCaEFwp6t0ZUWEfR8aqIGNnDwLeuJb2MOHD
QnNtYQpgdaomvdPdGDbtVKKTYNhgg8Qn1YkWcUgmCrddhGjoM9Raa9cNfqGffw3c7lnO3odu/sYE
Bkoo8VizYXhmMr9KmudNupxSrs0V46tKlbmCBNIyT081f8K6z45Gf4X9R5mHMc02pFT9yAsvoy8q
8mwPdogufAknQeGlCRDCl1V6EpGgFk/e6Cl4+GJnc9ubgQ9DqXyxZxcYhQGfojcHBhyAl/hi5QPu
eAnTamI0XfG0tskhmpxj3aUcG4J5a/ZOuaXn/ZxazTN65OAYqhHYSwO2BAgK31H6ky7RrzJ0fzUB
avGmuY51eXcmdYk9FH6OKg7xYj38wB6+Req8QtLbah2pG9T9kU4hp4LgpuT8MraEq1qkrYnZ+N1G
nXoORRBvRiO/1Xn77Bc+yH2DUxPpK5nxnBXmuEqZwYZ5wfmTcMX9AvbfMcZb7pr1obMZc6X//aWZ
AEk3ztojWzdHgvTgqRRp8oBASyxdtZFNkB2mQcO4C+akdTxtiXKgeTR0DEgn7E9E1w7Du5+kHYBE
H+x6+W6N4QdCrO1cRW9Vg2SQff3dE/KODODUJfFxyKYruvXzvIQ3JgXfouLhGJSzW+T8gbDlt0l7
Y8d0/kZTb4O122VWlUHDQZQX5NY2B3G7OO4p4VTboa1NS4oYOuKMdddOKKCucSpNyXZxdWvDEtZr
21FvNWR1hsumzN1Qxy/vseGXm9nLiOPKIwq7GP2YySwmXvxXTIz/fEEtL6I1K+7kF4jwodDdjczj
KGxAC5wYZ9GFT0AOmMxWvS5nEu98Ejp0Miem20uQ78KEs3Q4XOnRXcM8OQb2wvEeAXA8zNDHHMKJ
YvWHrgykhfThOPkZYcmvBOvSpmrLz2aC/8QpQMoKFordMM0T4Gp5RYDB+GdWxDGtwsKb15OJdr92
wcp70jcP8dwTkLD07qF3dMC6Z0G9IdoI8VVR0lBQ9O6LkFlTVRk7G//FjnEkwiJK2FtllCaAkwgy
nRfpvpQwZ9QPzILT0WzAxJY2R+WG214iGzp6/x1TMz9gAMf46tPOAeDGIOdQZITj8IwMTN6YssdY
plrZ7nwv7g4q9zO8UDD41mOUmr9bt8I6NiSGd+ftXn6WZe4jvkAVN5CRjZhGA5qqilTezHG79ZSH
zg5zJCBVYlwmvhdeC/XiwJyPomGNJhvVpMjpb7lwuT3LH4p1gsplm4dmcku6yaLz19svTdoa+2RI
YYp7k390FQB5OVMfJirwT2PUoxiqzOJiwv85sN2IbeSFaJ3UUu3RdsgtQlb3spQGjBJHUCyNehJh
AOonfNTfLWUCgN1p227Df74mTTbAweja6ZmonHFDhgftiW5yMX0k1WfdN+x9ILeppQfj5GYz2b89
aRo6OXjvtjG4Zz8ANOQN0mNmuai94THuBWCO4pDJ9C4pk+Ve9Tx5gxGjCA1d47kX7Em0blrWk9Vv
Q1hqW9kwGVMWPXSmEMnWFoqcSMFGLUbQIlZWeNjLnAbUS5s9jY36Y4MtYHVl3sGLjcjZdBAuH54m
KDRQD1YGnbvtMBfqXDt2cJHGiPCiCMqnaSn1Nu7Q1EiWoAZyDmp1xTEl+5y8Ltiz1/T7OQuX7YBk
E3Y+kz4r413qt1Gxj83wr8v7SDt2Sx5LHzYHevAZfkjy7TCbWNWtuJiRAIDGLIunqWIIMUXbXI+7
+pADsHuUdMwMtjsIklcZdD89JyI0AeE/EdfwV7324IXeVz9mp37MT6kgaJum6E7QRwtlC5Uz6e6o
JrbuiEoXfgXpgxaWmshOP2XbO6sy6rYBiMbcsO/O0PxZ7BaPM46G1ajNiXWkTTIQ91jGeEYA+5mm
e87B5iDfTYkOH74EWmFt6Nq06eKcTOVT0w3D2zwMEwpk0mqM5FL5OuOmZtTFvUCyuilmXP3akFHB
7UV9f4Ivvmld52NqsvVoLY/UriAOJHubQItmYFrrtq/Qnf8OLtqopOEI2uuqRMYXbw4vOdGVVm1c
x0y3EeVFWNGxq6vfSTc2aCflaU6z+5TRFW29F1hNT+NgfXXL9DIoD3s/h9KcYKU+9caV2xnf2pji
z+nDphuUiOopX5wnv3bRyuRfPc683gj2TtfcbHp2DdgZsqKSywxxiXcjdsEUBHjSPLueuNXKwrtu
559dzuAIABQMwwu9wFcTLrA/2v7KLpL94o6nMYchYC4Vw0WjPcateLFLe+cv+VX/fzflPGmDvs9J
ecc5co0DglNQV/8uhm4X++NTaJpXr25ZBvVXoxknvZzeA6kuVdiFOv7IBLJehnumIfTEejySw3JC
53ZCVMKwWf3CKbIrC3lEYnNrPHMvkBvvQiEZP8snZN1PNu0tD1ERWjH4OVWcPTupd++a5W79Z3wZ
b2RJtucuG0IOusaFchRvcUMf7j+WR9ogI2qR8TuF97q45H7w4DF7IhaPmRN6uqjpH/Gc+79ovjCL
SvLiOqLTCgawblHjfVmVdbTLGTyURbWywiEVvHrYcrg4CNuL9G4d4zkSR2I4bxnvPaus/ru1A4JB
xy6AjcCMGslFTFJqHDnOTMb8BUhBD7dNUHZTWvfMXWmZWwWj2NgJn206aOSGEnvtZ0RYw4B1jRIL
KaZaT07IXQxKlJjUHgSXwxndAQ2gfvwFyeQBKpOQaS9iO9ZCltoUO4v6A0o8Sd1Eg4WF/FSVv7YD
tS8gimh6VoD31q1/j+jlYD5DzI37te40511gX5RtQvUnulU3FtrYzNeuM0/7fgJNgQk2pbOpnHlb
QqVsqWswbxKpQSsXCDnU1xMjhq9wMuBU4USu8y0vmF0mgF9HyGkicbKIEGeufuoNwkdmh+x3mjwF
o69zE1vbViUfpBuvZzAHvBN4JQyc+iwdcv021EuAaZvZrOXmfydWc8RG3FtgyApJa6YSr9ICTyvn
8qDtEHLykO4nOvekSeE0jCQDSUX5QBXFQcDQ1aZZftkyu7uMijFgMr1yERa2OWOyyJfXKsEbtPQn
Bd+GqnoBmltA1BAOJqOovrTYZpYp/XEredY9kmW2r5hFnv8bJIPL3YrOfzJD4qFjbCmhatM9ouvd
EvHubOhqtvayMSO03n3KyZ/WkFuDOAAYs44szAmOHT3CYt669fLUSgWHs5igIWqR8nKrRLxBVfhr
QfsiCrzqEsOAolAo5HupipO+riRKwP+807y+8grZBEX+FiHWjyfIXU5AFQfKnz/PXGoD07nnUufP
0ukPwn0g+1uuyltsB5x5AUcY2dGs9Gl13vJG2zYOdlYaVv9xaSyi2k2fSp0oVwQ+kXnJrR76jhHn
BHa0mwwrRCNCYluZ/WZJurGXCGFkcIhz/+ByVIqRghM3qvXo3nOgzFOTB8+1a+0wFKF2tQW2CKd/
rm2S1DPr3JFnufTJsYhsZm5kGQJeHp/QtMCKKIK1IzklJuH8kWUTbV43OPsowFZz7byX+H5Ws8Q2
Kea1hX1br1D8BuuB6x9BFpoVThtWdjQu2yJ+r3jRKdvd2jy2HHQRBMv3wsFOmqOGsdoCYnyw96zA
OQR9AgbQaRElYHxJKL/MWhyBQt0TQLBjF3wp1ECcb18JiNIJ7GzJZJpP3gcI4ydP1n+g4GEsZrnr
R0XaHs51ApsjfDakMClZLU9mqvexYNnJ1pB/cLUZ/F18YFmKDramMe9NJEvC7cypHoSzaXrafuSX
0JqR4Z/W7Jiyp39LEiXp4nlr/PhHaYL6ZbYfrawahG3t0psNxPPgdC9WK84tnkPaJmjb25wJ/nIJ
29rZpSyKtq9eaZntnJBKaakwdzjIhQCircc+/Qgc3Fi+ck8opsBwo6TgoFFzihjfIoezKvWiw9YD
jKVvj0ziduZYfiCCAOCVkck7Rtn35Kcsp56cMwaSbO4o9ZsifcBIOEhCR4GLBW9R0lwswkRyX3pQ
4vtvf1CYmaG6b4UV8ymn8m8Xzi75O2OyKQWB7iHG9N0Yjs9NSYeF8ki/YnmKm2/oexdbzm+56d0D
l7Yt/eAC5jn33LWqt7CPLuMivwbXnFbaAzzFCSkhzlNIg6oPrJeu84g4D71j3ZeayjQRI46czFB3
QDYvVdv9qWiMGrw9V2QnPyodPGkEN5n5+2rhTVoX9rPb9E9hnXxO9GAPHrL5Ox0KF40vdM1QYCH3
aXtO7HiyYeAg55sxLmg1Il/QTUYJVlbfsZ/ti4ZBI/RbxOD4J+kIV6V1DBtg6kEZvvWItleer7OR
OrN+toM0usUGHklO/dNV1RygeulubAREI7IXVlxJWelHG4qINQPrQ+XEKFGQdChaGMAw0sk5+LoM
HNsyRm3pM2MjjelCb9zeF2OSvDD7WSj3Azd/AlXl0k0GvFT6Yv7kYEtiR9LH48MebdqwSkI7qesM
egccXmauxkiSoNtdzXb5ajwUq9OUCygDvMOIpDqyKIAY1Z8U+TbTD9vYTSM9WIMJWxDm+8Sfv4am
RgY7jq/MN94MP4lBv0BDVRz36tHnuBgb6IC8W0Fi6sroy982MbXKFDQhuicVpkxS8VgIjtW0cW5p
3VzrjqQEb7iFNFdWlIEHe1DPKHCr9YCFwW/HctMiqaAk+ZN3eFap8FBCvfRSngxQ/9iLEu/ROwa3
WtqzeFnQFJyRbs2aNuW81TGE8Jb+y2Hgs/51Kpex1pCFjNpRU6L3dxFdcc7MoEdLd49bvfwVEInw
4UkqFlrzuLc+Kqkw0nQJjcyCqFOMN96fJo5fSlgDICd/e5DApMekN53uCIw0UWq6kg/6jr33hdDR
lxZCQByRNmhVwZPXWRaZAAPHemCuT/Qmrfswk0SUVlrdhga3GVXAkzUj2+A/hjb/OCzGgYhOWnjE
PjdZt7NaaP8CVQ1aDaZcYUV/ojsEy3htKMANTlkcAxVnVoa7xGTzCioVtArRHx1Klc5uf7BlEGpT
H2Ijv4wc9zngXwJNEKnQRMme+iYeoMqMiLAuY5N3TFuolfAITQc3sqKXCDMTZwuyfbzqXNmLv5/r
bBcoBHlFKLKNTfZgUrunXnbJj7MQb27PzcPO0ue01e0Q+sk9h5dNxYwVQX1Q/bCHvDPxQFxkieU8
t0h95rJQO6DBkUWlVJ/Sbga6VAJIbItj5YYhRoayRjPbGvm7Bk8wB0MxqVgXZpbCScG8BpcY1bQD
lJtCL1Vkz1D/w1Pcinn+ctzqwvZ2CImjhsl19Jfsrop0lw3DE86pjZ/Y6gQ2u4HuCj8oLdxtRvz5
BiqKsaIlkfC6Z17Cqd7myEEVcbAmxr3uNN+7mJ5TViDQZrzCDKZzYlzdCh3GNZ2uo1Plr0mZMbvy
1M+CyOdAP0p3jKsnM+qPdt/+ibv0ETRUJchidgUi/5zfHDrtUfnymYHucZaoCUaVd78CcvSoHaHS
jYx2lb3B0fDUEfmOqYiuXHCpnOxzMKqrO6bcT28XFeLTld1j1vyfiK0e5MEmH6cnJzYO4BzOYOn2
fqfO3ZQfaPa+9jFKPWhOBWw1TcgeOy0aTSmYK/Zp3aarsjdO53i9gvUiwXP0pN9ZFOWy1rkDzNLU
ACyovyxVtW09GnR5+0aqysbK/H+WcJF+Lxejw2uV5kzTsrxEi0GQBW5GYkZIy5AJwRgdb3thsgic
jUJ2XgnN3ykd/K5YOVHIun8bqx91+iyBS8icVhj3Rg6sgXY41j4hVc095QptD32vj1Z3mmiqlu24
8gERLzZY2hSwahjCiI+G8adp6id0Ut5mwYDcduOeqAdKIt3aqrN46wXUsOPIXTHGPXjlD62Tmebu
Vju9XDdev50cNEEJDvGVmOxDS9wG+e8Hc6GV2WgJw3JQNg5GVzNM4gbfRAlwrmac26UGMw7hXBoW
pWZmbwITGliIT4LJ/nqG+S0Z54kxPjNJ21saB1/gltrj4CC7oQZwAUSZABa9Q3gtYlUqT1Qw3RN0
bDLR/CnYZgQR4rBciUGRU5QG/5D2UKPPCc7aZrkoQQu2FQ1z7cK6T5yZsqUbscmCFMld45j4rb7x
4rPpobBYfLxk2I4OJCOg8ZkLtcBeKJaiz9keb8LFY6SvyeOjLjW+/MSAn2TfWcXDCpEWMCMZYtyU
HTgEuudG1L4uhHLu7TiChRN3zKkkty2e/jV4GtvW3bcDCXVY9CBRH9AVbxMz/I2H6IONGx2d4m1Z
I4iqAwAfsXoTvvXkt9NbzeTKnabPKufVVYYfAcYzWPGPouUMOTrUsHaDZarLmuUlmUDZzGOPrGdp
hh8TCPaXlCI8FcqOd9Ycfvtl91Oh/ONAxJamhvy4ONWZDB9uRrbDTYsP1n+y+GS5vdxn0HmZYdKT
VT/602RMQ0vi3ROzvBZNcqz8nFfREt9Ts51g1A9n/VXOqLXK5b9wcFavfa3lsg95GEPTxybUvQAO
ZMZl7HJTD8tERGpdfFwiHY1kmA7I1f4DYv0nQLELbSByKeR0iAf33BLHZMt06zrGeyyyvX4gxhBB
DrseaoSrVy6fUH55igZ7H04hehfrNuu1xaorUMEF1Bmyqz4mfbpoqoB3BsmfRrocGMShrA02bQ9H
9dGAgE0los1rgPF/rAh0KMUvgGpnWzn3cjgOPDryiJ4TIQoRsW26xqC/bqzHNHKp6VEvYsdCnG3O
t4oRhvMvqx9dlp5zOqAZ59AcJEsQ1awoFF387kiAz3Btig/EtrgY+eVcQ4kJTt3S6KCF7QEVGf5K
Rub+Dd3+ukRFltN2SXlovJ4djhmsi2CBUpptLn/mMtuSIS02vH5nGfLodPO2br5yhOMjAgPfeh+9
j8754fdZdb2bR1rDXCuPLd1qiA8oYei9eBdSCLZORngwWgh+wgWp7WfQZOhO+yJdK9dEA6HWqSnh
2z24YC+6dYAm8LLUdCJdEgSJR/HiNR+HC8WRN3By69WfuPrIwfDxjwqODz+4TBYiSHxxHkRd/2Uu
/3DpBUItZtdQbAKtwVm71rRa+LAzB+OAjmhT7ga/+ws23sb/WB4tDFB6gQ9EAYo4vib61OcfyzLb
C8DJaUN+pntPQlr36Y+DcwwHGZt1NRxL9jH9XzQMTFqt9x1HhxD762Qf09jnxJQgguJgaz24CxOO
84QkLJVffYpEfjpm1Up2aP4FdxSKJu72z7GcNu1Qk0z6d2FcEkh/NYNa88avkBnvNLMh/d8XxqIx
pbPXX8rAK4slieT2ZaEqabxvYjoDboQ86k2IH2io/Q1oYPqrj7O30l7+8qd2Y98E04DByQ8LmjVb
+7aITw8uY/dHU6c8QDYu73uPM9oMazgQBEnqVux80ndGL6aw/rAQkAHw1L+Hp4HVK0Fooz9YKd9e
TTmchZnZGlMM7gKZYfugmnE6PMbpJykh4pbehjVoqJdW0jrRC5A8HXOXVRhE+l2DBYOskQ0fN7Id
VI+SFvKbcN9cdGle+x1AWrMoP5TxmcUMCe1Ds7yNsClR0R0TSCJ9BVzGvvjgi52C8opQvP+/UDXt
suQ3q35mg4Z/YYShprTQEODE5IGPgFknvHfGwPonnEEwo0DdSRAKhMoT17z42asTRAccV8Arjq6R
nhcy1SkI9PuoScTeQv7LL9WyVSw+q5CpCyk6D35Z2we0noCuMYrlZ/sOLSn1t53gLLCqjdN+Z8yK
WNNcn/7WaWvh1pVHi42C2fulxX1C8tjB8KdT2RCy2HGk0LqcAQCOPf8OPaDCMSb48A/PVF/Ovzoa
4Xn2wa3Nl+7QWNnGGmZ9hfFkHnPrJWFt+EG9ZSiy1Y9qr8KTU3xk3Y3VyVVAN7tyAfpx04t3fCHl
6cwfMG5f1zxeE9tBYCa08V4rELH8RAo1SY0fVLucRoNtMngrFhY3zqbeLUEBVIRwLHfCWvBB1/Nq
8V7R4KiFIGIfMBuq7MXZ8ZQXbJfsDY3zo3+50uIjzdTg907lnw5CDyoBALvmuYBq2drdU8ENYVz8
wbeBhmYrMJ6xyNPvHjVK5YP4sp5C+eDaEyw5BJhuFy86+mnZ3eDI7JlTNyvuC0d1mnu991Rl+Te5
eoyVYk6Y5Hi8o1M7zmjo9G6Mo+/E+ZP38fI1C+/ArcyFeSn1+VLSmI5gkos4+mRg0qbDrUbDmxjL
xpXuke+CuzWn1ilG7hixX6dDsaEFjB1+4OD8zoefubVj8EkuzWricMoYa4e0ejNHzy0ZrEolh5g3
iUlTcYRrO0/UgDxyZf0Dcm9FfvA2tHmD8L1hH3YAa/bcqyG/DuJLfwuql6fAJuaZwi3tkntSkTNX
Gsxq+HBmfdabe98ioEAP3TcmlF2xN1z76EzlUzwLvTEaQ//O6B8JXUrDGrNUnG8Ht9qwSMBWbG33
SOwjSRzym2/+P7TZcBzT3kdhDOOQp0ix4Sevtum+evwJl+rXOlFPfvIhUq6HvxO24ExRsfpeB+XI
O0+cjxLkuyNnoorATb/f5XCK0ynfpuFHnBI+PRBEtNDdQEmwpxNNsyyCdQloNQavqEtZ/TxUwIRY
qI1d3VUANBQxlX6t4MRdO/2ON04eolL0kADaTG/7Xc3kqub1MakH44BL2hUro/sgkkjvE/LoBe7W
p4wQyU1B0GhRqJYi1NFFZ/6tXjDky6/gG/GEbhzvvaCA77W8GFNnkVU/BnOelga0bw171gbynUA+
ZowibGRJYu2h9m2iyKf0bTZEcm2EEf4ssUN+FQ2bkuogLeTBaupn/ReqoVmx43pmvs+RcUdPOU62
AJMrx8cjk+TD0ALqtKqrw8mAN+eEfVm/J7hSi8NDAK9DacE1OVLjwGQh95Z/cJnOaVGCIfSMHXu1
TK03O+o/3Mo8gyt/rez8YxbzC7fKiqz11EZf+tEYZoppHrWJKVdcNk+D5b3CXlr39dPQ8EgxrdV1
DHdWmmhH+GkwLEyxqF3NjCq/f8BHv/FqX3wsKAZjSKCojX2k4Qh1Vq6LRWdQ/yXKiog8Zq3GhTiE
Q8oLevKw/91UsGxVdlHzqVGg41pr1wxHs7ae9SIZoFuhpgShx1u7WxHjcuAW6Hf0yEnLqJ/1k7M0
nzSewAfAT1ZoELLcPVgkF1X0FIvcPhrRsrFxXzgD+dMB+8s8z6dhaf85aKHXSdv+EOp1aIvgxerd
m93N5zg0NvDTCVuFguKP3TdjqFs+1b/rCCByRbJpY5t3kHqK0wROJarSiTx1J8OZHf2PpfPqjhNJ
w/Av4hxywW3nKHUrSzccW7LJGYqCX79PefZqZsdauRuqvviGeeJHUPyS6QzKyrvYNkakYeCcjDn/
MMP4aEbeqZb2a+7bj0kkvJWTI7HilsfJn8/ofR+XoT6GZfqOZ+IeD58DjP9bikxHFebfTGx5V5bz
UVb9GYHwfRdFR4cIwMxsnyD2sYL1tFZB/mi5JV+KUbAXIv1SabQdh6N3kffzZvV7Mrk5rruL5YKn
RrIX7sJZjuwdKnmbzhpPoo0VekgoXJAOC9VadE+YV06hoVYiaX5KUZ49o3tRJdZAgdv+nngUWWpu
nQFv7bR/bNuScYO8miqTa8Me9gwyjyau6X5r7WPNloTt85RX4BKrOTgspfVcoNKsi8sJDByLngMU
5r3D+S1HGLU0yH41PXjdLwOX6NS+cbdN+xqZrx1xkyurw3FC0IJUPkRszd+s9sPk1tQmc+KdM7RX
AYgIFyYwmkTVq1WDJ7tSKuuappc/Zr5sSYKSoxUQ51l4EH1egdHsTcwK3G9mOKsKwGPFkKMdrkH0
kwzvZD7yn74xM4skExn4Ib9jTcoaTjvQQQ4Jvxw29trrT6jkicBZUpoSgZnMsRt4KJ1fDaoxRZfA
2Hrs87vOMRx4nTqMevxakpecv5jfSiTWRy1hegpCabfIjzhfdJejp4M9qVJNn1BnWHqxlMzGdWz5
+wk7AEt98EH10yEUCoGCPqp5urLmgxvDS8+EpwWlU3+4ULIz0OAFEr3Ar9dLzx7fPlJj4FJAZW+a
xdnrKCXLN4WgjONSOybL1aeyUEwViM61Dc2t7dnAmAcdbTEa21jDWwVCZvZ+CNqt4GNySfWTSXFi
ZlB6MVg68N6YSDFRIs9S0PGbJRlVbz0WkP/GAoLXhJUCLIDCwbVP+u+fIC5KRWQN3yvaJNsBJcHv
4GNELH/s/h7mA/IOb1zWTRgve55fhdXG8BdrKUBgur2SwYdHcR+VaLxg9qPLzKJH0pvAWvq/dVqj
YeDw8KNAjVdVGUMD4qG00Sa2b7wTUiiYaageZP5HQb+RZglKPt///W5dt+n/3wJkulbg4WmNbP+N
p8lPh8X3mABOovQaeUuI6K6z8ZuD4WRsJO1jmWNU67NjfOAIQGTXd0tHf9s+MN4/82IG610vk1oa
yDYla/FNAiTyRuMj9/JdUN6s8m9IZc7vTJLnhZ08kIAVUzJ8Xa2DzaksUbblFARyIZhcJHkrogiH
fL4fsytXgq65NdEXshkkJi9ck6xH1h9VYLC0B/ZXmwDV0wkzsCmHp1xBoUA7Q0JUyW4GU2w+oy4L
GXce0mI46aq0rLIHNWVbEf3UJiJoOEcAdYqn5jpiJ8sZOOBe+dAOWsIfL1ZwBqSKennKMw6b/26b
May6WW10mHDgquh12SZJvANf0vLZgXIBxrQ/aR94gM1net4of9D9CxKIa7Smtrn3KPzwUzeHqkS/
wEi0MzgkgpdJvLN7QlyhfMdGstiXtbMegn/5T98rEw1eMzBWiQDxW82gq/ls2Zy96YgB+n+did/u
GDzQ5LK+hrvSPGYEgVIfdQKCKn7FqNh3cXnKdVLsynfEfsDjsYvjJGZXWo9wsK+hb+8yvq3RRnBm
KJmmaM2JD4cQWB/SFNYE5yRfqeiQJr8n/a6DN23pjEg+ZycWa90SJkG1rdJxFeY+nK3y2WLKhi7N
jfU6YC6CU75t23/PIOTxR4gkWgFVyLFjE7DSDb9NMwMXYynd+zj6d50mrEFdRZEcABGcEr4JAwZd
z3pCIDTCwpraURt2e+rsIskJIu9BZSDmU3vHCGwj+FRZe+SNcg8JWrqpJrLo8B7JaK3/50RNk9NQ
hONJIbvKp+Cn0TXb6L8tV/6a3oPvCPH63zlEGm8zhM02pXxJmT3owK+j7pj3x39iwuaudr+tql8v
pLEELwGiTGn+/yTro8eB4pCHnbklLPOm9YVW0aalzXX5J/c0Qd7XBgjRswWRjvcQDnpkFPIU9A81
TK4XggT/ibuxULCRy1FCABpL9dozCfTz4RDJJ90DBNxEJDhu1Er8PbzvOgVHWD7r4FtxRjrrPed2
pVwffdhz85HYw4PSB5Wf9h0bmISmhHwO4x+PqYq+vKaNwRFWHXWqpQ92DSMu3XLqSp3hqH6EhEM/
+uEszvLdka86s3WIhScU0QS2CD48Hyjt2TtTqP8bixSf80SRoRXgrWc9KcScFjWPtzqeoIugoVd0
rwu7rIEROwhkPQqw6I11DgzQzeAj6+Ob6TU3oCc+OsGMT82bwzqBt6S2XQfCO02v+i11hTjofxZV
vsk9mBsfFkRAPVzR75eMT4fGmKP7hWzzOmxQHWTg4QORHI96yFEQ6UzcAnQQdLyjUzs7UPLbRH4t
vkBwDb4XTQRpIR1fUEMGCSIOasKdG8HZjAGeznkNSR0EK51CgUTB3Q+GfcGb0A+EL9K6n6MNXYIY
HeYPSf6h/013KOiTU+I+6EcS+U+KJK0TBl9Wp+6ZEpcz8W9xV3lrTp5fPdPjO/5VCf5o/MOWaG/V
/YNFJWTkiT6W5Fh9GvTH7ajNlZ2yB822vCciqTExTOOySgrjbOAXodmF3K0OHEzbYoD+ztXlNnGp
GFAK1D+j+d4jVM/34DzUya8FLZ3JNTcWmZJSgB0KMPAdjXqe7/TH5wRWSfHgeq+lCFe8x4oxXZsB
HNa5r8u3ekKj358+ozoT6CEbg0B+Ug/x9CHmZEMy2TJs/JeRNFyXd+XTPo+JcdazQj6KQ0sq62LD
PIqNBDWps7YNB2187gu5ILWxeXgPkzd+9f8LsDGs9CSqx2PI44VRoIP1OqQgJgVgbKobXU/Qxbv8
mgiFmT5718mAbQPYnFtXI/NEpLKLCjLVd4CrWU6aJqcGqGHqIgNrqwPPzaO5o3cZuDZ62tQwMhuP
riRux3stqoDM/y20fZZ+cNgorTlaOI7qAZVOrMTZC+mGIWne471Sbhsf/BW/XedVeCorFutQO5BG
5vnr/ORE1vyiYyMvEA6xtcFhGu+ewvkMCiodP2rxOy+Lq2OrBWR/Vb30aE4g7xICPJVb07HXYTze
nMl+DHrY/Bpn7QVkjbCvA4RbqMchgdTYPqyyMYVFCuoqaMBHDQIpiQB2ileg6BSlyYukpRBFdZvC
XAKmDLLn2ffnt8CWFeaIon7ATbQ/+F37SHHIECgd7mMZE3pTyoV23qFAvc3y8jp3jFU0WQJ5PbZS
3nNZpMcJxM5KVmxmdAGnD5Ty+tOCxCORxF+MT58uuLeH17wRPAhtGmfvG6ZDsiupfADBpdPMAANx
y8ieNsLFaw2XqTpmMJgsT4VZwVlA/8eLh5sezE/sDyxl7AlutxEZMl/2V33bdOMI/v6vRROil4z/
/fx8srL80TSmFwhMCBiN3VsYhp8ygNHkM+VPum/daBlWdPaz9AQwn0GCs1dDfolb8Vqhi7E2vQez
ty4o5R8VU03lY8Cg2qPH0AHs4UMs6s/Gnd7DPjnFmdzo0l83LQWFViD6WzejhzAo44TQxF7/x7mx
cAvyreckZRjU+f0tYfeioxHl8NknPPvYbT+xfL4bJjMWwgJQPIRVk7oFuqKylWUiX5HnXbmeC0Ti
ocNABUxSxInpbPgbfETTFtC1uPXsVcAasJoUWvGx9zK17eMQYl67FHdk1076tdbTArbU1SqD8tpY
5QNrmwc8ubERkkdHqnQfxSYsiJZi1nM1G9LL3CspSG0Gv7PveVk+yrpHkKKkaZ5zGdxzw2q+YzSw
YdkbTDmZySF9mNPIJkzbC6TcUPhGVaqwjO2UIGJlFDXkQfetT7PnidrDBEAFVQb+Zqow2WRIAZnh
oewp3PTQUXUVoAeGLTMN3BDYh6bAnTPnTepcWQsbnFLUPP1r0yylz8o66pF2osZ60klvlCFDMkmH
AzYDOvU0I9zqVrHFMZv7bZ1Da2lpJm3fXLY4GN0dQ77jkwp+ukAxzqIQQ08JSntXXvhw8jANLhOP
GDzH2OIqXBSI0MTw1g0Qe1YRbpGqRkyK7jSbf7sA91mVYcSFVMZ9cOP0eYYUMzfGpS9BFVoMbm9O
GG1Do97PY+LfGtaVa7NsPVDofoixUMCSEZNGOeG5Xk/+whLGfDAD+SSn8VWv82Xl3cceQrVCE5ii
lh0edjNI5j539qjJJ+OCdZGNMmYUcDwoViZn+AlTu4SKAL7deUehjSCKhzU6lzpmjgFCyH25CcGu
RdCCdFLS48apuk902ek84UCrifLjS03VjRYvdBngmBIchUMpbI8fTKrJ+zxo+SsFCMs+GyoqO4wK
Brbzzg9Ydrenp0s9vNgQN+fUGAxxQYluqd+I9ZaF7qg2ZHMQ7Kq3OkdT31CMbBNKQwlbhoLIzfTC
B5YraKClxzqCgNxVCty5vbG95pWmvmpRg1Km8WaOalOH3/qDmfFbQ9VHJp2SFz0NQEgEM4r+j6SP
qyoP0lmCHR9YprnPOCHOsSaB4v0M0qTHpRECJsjRAe87SuAiuI3AfhCspYGrV2bic4p2rJrBPyHR
iRJkvpRPlZaSr8gh+lcHHMsBUxy+pl4BQQE6teyjov5doDji0iDrQaOeifETuk5y2RXovwCT8Yvi
ZTQIJ+g/pg6hxh7G15pnKNBqKmQC+SbBGqNft9XMJIHXEOHPxjyu5isnTN/6jIq0+pmiu41MQMtW
d93RzZMDc008Axmkd8U+1WqXG08UAr5poHh3n6HydlmDjWGHI1q48hj/UKBI/13/ZmoHCXgUMy2y
K7YuNUAwWin9Tz2db/BU1MtdStgEuwSVvDCQNCiz9B/G44tOKPromQM+cC9UDzpvZzonw/aTJvy3
Kj+UETh8YR0YGJw81GOEP5zBxr6R3FUbX/mlA7s4fTbyYN6hUciOHif3bH5DaHjDX6i/lF8iq0Il
qtunZCyp8PU84llztlV0mzz1K/YAwyIelXLQem/es3XMXfPmmuRJ0e5csNnoJe1HEnTBjILfoZhg
OAPshZLhW6iVudUfHIw/i8a6jl3+aoTyjU5IFXjlYIzHWeZ3hnBDRzQzmKQz7xy3fAteN3jFNUqH
bzZHW7cJ+iObmdyDPwE5SMqVYsCCnB5seBeo6sdk1AblCsgl7xELDYp3fWX14Lkq1L8DwHAkBEzA
o2Vo7sr6VZc7pfhQZnSF6HIp6uaIJshGP3/P6Ldljjg9D5JJylY/qbCpjjEcTd2X9ZAkSyhbnkSP
3oCv/QzhdhXWf33UAFeDVzwuFOc+G1OPESYSFBaC9PkCIDh5gUUELiWQXxRs+u9KEepb15gZuPwl
AiEC3RlwZWMOaduKAzzKg95AxKS5DrZuNIJ2hOipS4AaKRFYV2uTyItFob/R2vFVaMAaqC5deZJh
fQFi/aCS/F8/CWhi23NEO4adsbiAFaC0VczFOnCvM69PXzN93vSKLSU/602oDkAtes3j2GM5z+DP
a919YMN/LcbvXKhn/UR0yNKRzgReY1EnMybLLbGnnNf/d9n0pz4aLgyW9J30m5wL7e70srtp3llT
hKJ67STKTVnyLKoFkAge4p3s9e/RB6VPf3fKuBIxl2bmptxz0TNdZiJbbEXNc2PTy5uNmRM0zCti
Dih/atjZIzvq0C+BKSHLLDBpZgjC116qHzQTyF9vkvMbMSzTy7ncQkwAj2O4LdXO5A91XV0EE7oq
TNQyB+oBWiesK0KiDkGzixAATqCZ96V4nEnOaYtcQNWeChQBfatgpAXvmOpIXwYuHm0TQRc3Jio+
xkGJ6J9BJmsxcLQh5hXoNybLPwve5X59QloCfD88IMJTbUZHLoZ+wGgWYU+MonHTpIcMwbuSSF07
4jBZ3u+qQC63JTrBtCZ8Zh3YrcX/aVtMAWSyZ4i1C7jhc10j5tc9Z7a/RecdYE/Yels8wlnfO19t
4uFFYRyaoPsy/O7ZmpDqAuPUzN6bYS9/tQxPYsk3MSVbi9iVNfa9xfgdBQqcNZI5R0TXGY9ehJ90
u9Hj1Mofd3NhAt1tYK4VsGysemfm5t1yFxoN78KiBRf05lgQoG1Krd5JP2iXRGRuDdM6ZO2AzJkO
NHO81zkXrsy+RQaPgH4Q0v1OTDoNTmFNdGA99y+9aYCW6g13F/CMt00SHgNucpilCpwb4l7k4FT7
XQb+bnLbk+GjjqzbGB0o9VZap2Z9FVrKqr6eMGJxDu0MVn/iF1f+l9DSXyrMfvTJqSVqMlPdCiws
p1Uwec/ADFIjc+59/MXEdtujgcJY4eAg+HdJo+lzDKpLFIMsb1Gt6bvxWvbBWr+kvsoOBBRdjeih
DOZuO84NRpc6KNAUxpCs/MI945Ox1/m1xqwU8Lrxy2oqZrJVw3g4BPFmMdEzmAT3Yf7qV3CDSTq6
Y+UcgalBIByckRNszBjkKP/eue2u54ox1YQol651zkRP7VPv1HWJqRcW+u5KxhEoT+wq/r0JvzPX
RhAJn0V512M8XronIuz52KByWFPPedRfYsiuAoXTpnUejObBzfn1IA2YLWSJPWyU791To0I+tL5b
bC18S6rNpAflYA8ZGUbAwfQ3tWx5Lme4b7ZzNAWVoosUZhawkHdIiBNUQ54EEGLuoxt/pRKnyNlx
dgT+dK6AVXzojzXnsFhoEPLBBPrSaEhTRZ82oCGGSPGqY66towfjRF1D63AW8SYiv8Wng7joLRfW
LjPDZ12reCNbYQYy2lwiSH9JicJiFeUor5jhi2+DNIirYNeM41+MVxHW7XDytXzwxtgTlNB10XRq
mMSyzN9KU2wbzmJep7TTkAO/VJ25TyPoloGZEnRfoNQLdk+oBvLyioztPY6SSTyf3IzPi/yKa47X
2SYBNfih7CuNXq1HSzOOY5znov4jbzCA9oS1T/L+QQDkUSA2RD9fClwdFypyMvhp8gooND7bTz91
oaiBZSQa4iGwI9X5JyctfqogHLco6A9IR8C27AGChKO798e0fE5MgfItWPCCffDZng0LBAj4Q2N8
RtpobUqoJ8OIwHmXDj8taYf88GS6xZ82V+CCcULoHSi1TvPcOe67URYPkenxoICa4/lsjTv4pzmv
p0rvbt8fxh5rpLB7d1LMQbrOwcBtMTc++o9IDWOEE7kxCAwrfHSQRdcptaPh2LfVONxc4t0cefl6
QR561SqsGWHz1bHEvzR8tOhdTJK4q7EZdh1ebc61Txz3XHlKQwhDgf3iVc2FqRUZJGJUaWaTRVhe
/FXRhHJTO8CGjaU/Vlb/gfD5UWdyx5SPFCnn2Fd7Zkjr3i3v/8C9yNsusX9m5Y3I2EKJPY4b4h7+
WyMY7RmXD9fZS6ckwqK9wmEc5ZNhjZ8VzEZvYtpcpruAuhmDqTOndWcJdpeIO0VhdfDG8RM8IWyT
5SyD9K+bMC6E08TtYebMp6hd7RUxZ5Rhg/0FxBk4Akh+bwJ2oM9LbQbMQtpPXBggGFag97I/dT09
O5Q18Fg2+g0kqD07Kv7VlgBwvfaeJS4Iq+ldzqEADQfL1OYjBR6HILEgDLJPk028QOPBMBbmMOT0
y9KLX7Owz2Ne3HKbp8esY0Ud8TOGELCK5hlZ4k/dAnSZRQe1oKTI3U+1/4wQJ305Q/wx3ah6o2JC
7Im+P8N0QWIj0OTq39G3CveZY7etjeg5dpKbgz9R26F6rjdbA17d+NAcS/7umIohls53roAolx0h
ElFjdnfdZvRwXGt1wVzYh9CtEYXplrXZTruFajcqpq0ymz3If+TGWGQsYFPgbb/rliXJaEW99BBD
tPI5SAHXqjNo9arlNWjFBj3NaJUGxXcGniZqop8KmbAaKVuLilbJ7qVt45uBZDfDdOodYs/wr5hZ
KCm85M1Lgf6Y6iaalCp/1/cTo+NhCw/9XjLytzG773Boj/oNQz545ExYuq3tw5wu/qBNjvmPuclD
RGTyiqlBL1cRkEZUyHijCOEY4K01AAJ+DWJ72dq2PirZXlxWOWIwwSOH83VSFXQq6zikAlGIpEbk
sXYe7Hb6w+HjzSOaJmbIfcw14m2SJzfBknJsW7YsgAvoZtB/j1a+IVn20Pugc741ecWudP4CweYG
uzBeZtZ/te/sax/Py5Q3E0+acBUg5RIioDGn0aeVG1Aj7E/RTgfklteoLNxaeBy+RBEjjKgsR8Cr
PWVtF4zMXROPBmD+WDBzkmIM963eejEkQK//Dy1uijBx+86weBNhNMRjj+S86RXjJMp/n5RpA9vw
xUErXrMSQ2PNB2TSnyMEKzo/WLV0W5G3n9illOCI9d/L98U5emOZ/kqNX9rBbO2a3XvsY40Ygj7S
Pyuih5Rr5JjDIzUApOGz4r+2pDF0Ujdjl6BM06LVHJSw+IEIF8FBudE2Fq+WUgwHx5+SFj1qzaci
859kzLgS19GkdbZtZ6NWF/8KUYPBsiFaNSNjE8bojHwziUQNOvvrGetCIdCCid2VC7kjJZmlsCxz
x8O5hPa49tERnjFWyfNtMqN1XjNZ50zSnHVMAaIpx6yY0TRdUEcH23WXfBz2o+F9YEMJUOPEkzSU
+xceM5hjecnicd8b3WkSzP/1DoikA4iCf+hmhH9IxvXUQIEToAgRrNFeQTIwRjdq2S4aJOxlG6Tg
kDbKNyHicbpOIT62DAqQG6WqIpPxIEk1yOBgEUVRlTTVyFQOSQWaE5s9kL6mEjN7XRzUfYoOWTGK
a95IBuUBWkhedYFowYO0XpoBlUVaCdemzo1+LISDjcz7aCjATUBJlTsNBPN5Z8/qzHh75/sZrpw9
Wg7U3mq6hU1/CzoW110UbCzy74BwPtIn1qOlZUhG1TOJLrYOG7uGUUhRDpcB2c/BoKXt5vbYhv1h
CtCimyxGf4BS2czzmYOfFHiXZaZ3HpXeKJTN/LlI49CjI0randchrrBZ1t0CaOsrHhyWB58Lm4X2
k6cTZ2hVO3C/AH1S4bGp3bnkOh4dRexLTaOrFEoVldkW61ZgdNCWr/acXnSIgqf7lBLjosxf5Ut8
0ckgUO7FLZJT5jon8GP7onPyvcRiYTQC2IpctEGFh5nxGZKdB2cswGCRUjONkzMDRY6kIenEfQAU
gJzXzQJF5hnqKWOzno/Wt9cv27CfHgTJeQgoDdP2GDFViLuMvTqNVDBeZh6MH3eoXkA2ztLhEvng
IsDPWojSZFQ/aqy3hppKLjwY0faIzj4EFgRixqNQE4JlVK7VePa8aCMLTPHGGEsZ69S69hvZ9CMk
4waBf+lHcWzFc2IjM1QwpgCpdAoysmiTUG5G5odjw8oKiwsvee/bOAfADdu0c3c16WsHy2NvNuGV
BeyfIROPk9iZgQ3hUqdV+KUY6nBMJ8u6mDz0oUQojIoAxbs1Y4FfZdOudLmtiwhztI4OpC1kqMgw
xm81AlOBvIO1B6izRK3AHpzwWdjPWjI3fuvVvJcL5IqGi2rK8r1Hcxf+xKbgXEkQY4MFJ4Ct5jj0
uxLrM9H2n02NxpINOAcgOW+ttLbo9OvB3HeJWGwv5a+l+HLgy+oo4EXyM1+cexw4H/GQvXBxLFqG
ysPwdW6KV7ij2cZv3l2fTs927Rc4d2vXSncTFQfvgVEAgiyMNpm8iTg/yxlZKVTKoDCISL3z0jju
aG9sTb6F7gtC2ge4uWd+gMGdR2iOmIhWkb81Owd9AvdaxfPdYm5yq/li8xyAwxIfeT2f67EZv5MW
yAGua3uXaaUesRiOl1IWIxJPKtwsflJfQlr7dTnB/PDf0G+hrAKVa1ofjWl0cFiQnWFLoBsew6uf
Daprdvdx81sOc7XzHQ+pE1Fhh2nMzzB4yGzqtzVaNT6L+VcLBDQBHDDSHHbyR18rJPt3OfEOaP/s
hr5WzPps8/bQEj9GV88X7FI9YaqH1XMzaM1bTpi7jH+MydoEjti7rTh3hJCSC74qgThg6kHMs4d6
+FfY4owH21/5j3lr/MEm57cjql/ZVHwr2j67c9c5+JnFYUISFigo8grFiO5DbCAhwtCPZkpFgpld
4VKjJfOxpJJ7apx+fuqkvRWT5e7mOHs0UKJCeVnBOLa3oXQu2iA9F7/xPvxlI4S5Kei+N9iCmwdc
9oaDDCCJ2KD9v2RqpV+2O2bHZckMNCJ9Vg0Cy2/O22Qsj7lLxh3+gXWBMASwpIIJLGG8YJQYo0QG
lGxCsWKctNZXhvOyR+zWZ9/M4yOSlcyFMWm1xTX2Yd9Ft8hA3hIZlTrsPhuFsnrrV3KrojuKfUC1
WXagkfmOKPa32bfnSjTntp3uKqCgsejSt1C1v10UvzvFbsxyJr4KcgCGAeg0cL1phz/T7xQ4NcrE
l0SGySNV1x5e1bfXedl+HCtkBphcR2Ks1mhYnyEWHRGaY8bAUegBqe5io9oSdhQzsu6IBw1OUkPA
mUU+YTUAdrTBNMWqIMdZl2kujhiS3e2J9ORNnaB+cbVoKldYVzzCDVCRM6qHTI64UhTFVysQ9TaX
p3FASaESTBjGKmsww1MPqglOzWJLFlWmsy686iUP0UP0oZM+tSUZ2ez9FwURpbCH58rzfqeykbso
itglpOhWD0/6mcP80J6X3YgNlPGB2x7FT4QYPA4y2M+YFYBwm7oZ+nocd9bG6Hux8YuKXI1qLkof
4K4JYJ0zfCm/AZJAzPUnYMcBW4YC0u9QtbsSLhoQEUQvzOZ357fIW3NTVVuA72/QPmdY9lW56pYj
T5tMrP96yUWPBp04UmO/MK568NDABwUO1Zf7ZysFSH6emKqFr1EQqnWUBEjcdEZ4jJFO37ZyShHJ
YXw0h+PN9oLTUuRXyx0ZQKKrmbIqhlQVbqcAQWnELJr50oyET2TQX42Ey2rit6sGSBKDh19GEHw0
xXJPi3SjxvxT1NmTPYEirto/cTBsmrK+VC6ad7PyD7yDjJE+8qcow5/RztzkStdfNhqbcLzY8iUr
S8jkLZwzPmLMroO3V7d0ifXORz0exBGIlQgRK7rw+M0U4548APQ7u3itv8sg4nkM0kc1n4I8ZLqx
nPyu3JtO/lVMyO6bXnGA3LpFI2JXZ947au1s1JfiJa8qnNWqO9r6+yUNfkXmcFjq+Ts2rFPp5dtG
WXCgAOu5wWs6Q9+hXGobs15PQdzvorl6XgSjNK+N/xSpQLvRsABO1P1bZENQrP0zux774HojZP7a
J+EP1NZLalMJT313ZTH3XHgK+pU33mY8CQAGczgtrP3aYCLIN/mu7pafUGkMGasYdDPdbEPve86M
nr0wmpl27xC9ZhQDe8bFuaceR3t8T6IGxlLxUrR1dWJgSQPLyGYyofKBuZYbJ1JQd9pd5GHXxsAR
aiET43U8uMdR/xDL5k3j0h6ohglWbuXoXNX156iyClle86Dtsk4miNwvwSMJRQ/rDf8PXMO4fAj2
ur18NjBFEOhrrQS6tb45v8Ktf7Qt74Y3N+0bD2QXOyML5Xj6I2bkF52OhwOJcO9ENEC9438Vi3td
Ms5ol7MiRerpHOOY9yBBIYF2JkILtVzSmaiWWsa5m5znWeTforIAfceAy1SHGK2EtIYkM3RImctD
FvnWLoSo8R33A/h71+qxV1+YvwZK/GXD9mLjdHukvW5oPAnMMgqR8akZZmFEs8H30FwNlZg2iUTe
2lMf81BZ+652WVJzY+HgA+IOnGbgaAbHHmW1NG1uwB2znVfN2k7dxWAZ+qi1zNCxcGzDSq0WUC0N
toVoql0Hic1mh41OPog/RRb9FaN9DNz+xyxYYZL1RJQyv8hjeZeIOhp4yqxMmJ5pLJMtHpBPQ2Xu
PbD3m6EEbZmD+YQzT1aE2TMyJpzqMDvhu5FeGpNiOcaccJOI8G+OgJfXUoHOcOnRVoFLiiHuzWra
B9/0nt0+5cHVkBgL32c4XrvJoZ+5MI2DAzBNIRE0Cs3DkNSsLCJ8sAeF7lvDXcabFSR/HEVnEZRv
IkbmrPMQ0J2Cp6a1f+zAD29LmDoPfTHqncfw0DbOzVNLvWN2davRYF7FIdN3ok/kMJYcRexj+xWA
7EaXDKZ/g4eQ+FHJ9KIBCFBVqrWMXar1GeXuRYl/TEm/sVARX8y3qFrgklCc03uzyaHWjfum0qK/
636Yw9VioJRcmPatqXW1kpbTyhXuTTnJZ6bGfRT287qvhqcGU5mzV0gSd9BMqyGcUYTsAzgd7ZMR
un8M0d0d33msPdquGmGflTOofkWdcHEm/7BkAPFUE+9VUwMWd2b0+oMQnRXh7QeSRYPI5D9UFCKk
xmDs22G+oDB38QeEkqoBVrE7rbE4OS4AId0AtbaO0AzldN33KYI1NcpCmOmxoO+m33Mgd0kUs/5M
TxWEbNdDs83K3A1Wh49hYu6kLD71ltGg5i08t2f8pTZB7d+ESetkid77Fonxkpcm6QEBLpNFixuG
nB+Uf6sIL3Hvj5mpP7nB5C3FLCoRz+i4PDFSabaGyLIHwGDoorZ0my60wj7HMqTcg7c5Oh7BKRow
2a7Xc5gWJ1V73BSI8cdAUuw7NSGNo5F8YENS0yGx2w4daR0oHCN6+/wzdRn5CZEdWY2vhCOfw7I5
RwuM9tzB2bMcPqbIZ3BpYzJfDPGvAm/SsXRwZKufSBF8LFmeJ7YIq6rPH9FHpNsrrHNo4JUbht9V
ivx1ygTI0KVNjzRdWRoM3MPl03SQjoQLobGS7FQ7LUcBKMW338ugxjVZbgCEkfmas1VW56Gubp3t
QXgMjAFR7NA6FU11tVhdu3jgbgPMbihD+0vnsPDx2SM7XXZbbKyyOaJQiNu/5aSuOCu+WEhUFpnB
Fjem+AsKI3uxUpsBRcktrc8MToKBIYODGUUPwgN8E2XpcI5yTQqt72wiEVJT9MTTpWu8vyKWgszS
PqdOteD0Q9Ad0VufO+9M4UJ6A+ZbY/G5EgHEyBybq0bk28KiR7BMfBXaLkfMyqW3QDTEBKmJnvQw
IIxnFvEXs4cziepv7Qw0yeUpMdq7/u0Fjhb+5D/Ebn9KE8ovhymTq0yAH+UxR7A6Wmb4IKyiK6O7
u8383Orvo/+vg5Mbg1aPxuTBBhVrkDJa23tRKYoebFzuRJ43SGXgeiYYp+pQ1N7Gi8OTnROfBoBH
TcbuqO//ahfIrY27Thd/N4B8cnLQSon2BlMPLNdU7NMYrzEdRXCIXdVl8jr15WMl7F913uFm3m0V
dHycegpYXvIbhQJwFeFylPl80dQS/e17PziJ0nj3MMP891oz8modi3ENdZaEYVGme9XGsGemSf11
MLyLUwfXZULAq/KnjdN4zQ/7TvvVTwcENwrl7RFPa06MrkApZgO8gDaTu0w6wWXMJApdc8kOM+qV
WTBmxn5uk0aDvc99pKyRS0COzxK0WP/j6DyWW8ehIPpFrGIOW+VgWw6S04Zl+9nMAQDB9PVzOKtJ
bxxEEgT6dp+2IL8pFHWKXUOqiPPirya/T0+bcO90TQe45UqYSaPxac7oWIUVuZvIklAm8p6xoD1j
vE5dSgMcALg67W5JH8UwHlEhpTn8VkNYnMbMJTlRd8bWrot+bc2W3IBC6r+Tog7hJ5WDcQoxMoWr
kmDFvuoHmjttt0F+wOVl0mr8FOVB/pwFGZQSUMD9KRjq4NYqBNIhlsSz0zae8O7rNjmAqmx2js+U
oXTT7MShjGD00FuPxsRQGrwi52/pTze78uyDylhHMQJ0V5uRTCPZqZpVh2RHnXvaXrz4F0ASQSp5
om5CuzyrQPMda2UAtRzV/WAfxzHdGnlOMc3i8SOh4a0aw7g27kc3Nu919bH8B+ilx+W/lGkKmMjw
b00Esg5DEVPKBadQ1tWSggRP/dUy4c8ABBf8YzO8Cvfda2l96+PvcJn915g43c2Ij6U+Rbn8TSgY
t7h6RMmXVSR1TpE8Lxma5Z9a3BgOnjsfN1gUY5n0d1V966B1KCPaYYcyyNrV7T2ZmYGd8JweCygt
dWztSE1Nw20Eo+R3fxTFcjZ51+BuAnzjA4KBaz1bNgZi/2XUxr5M/3yLJmLn08M1YFuKhNkxFGLr
qxg1BG+TtMmsCDQL9P4huC4/IL+cVcrvtJZnTCcdHSA5Jt+0BD8WxqvGfcfTbvHDV4hhIeXiuFOy
DlqLYgfc0C7Bd6HRbE2f5MtQ0ririLCb5YeJt46rU/AuqdL0WmmU6BC/QPw08SvCQuOW5xknY+iA
Kao+I8ixhIfAlRX4YBcLFqHyD8eiSbA+2XyIfHBB6D7zNW0JMHYCKRvCGHPEnj/QD9a+mKLFA7f8
UPxFu9CZ9YlFibTm0S785QuY7ZIr8xiHyFOgmkebnaUsMBqCG94qwb/ov0dqdJaPr6bhQFS/OMft
Cf2SERi9U7wbIWS0qN6LGWF4CxenVbpoyFxQLhH/TACNrSEb5/mbTOSBw8V6ycMsWSv25Q9p/Zz7
9TOntSOMUN407akX3XHq+gOBg+8xSw9j7e64qsq4s6NrMwITqE+NqskFMXb1r10KyuthHgimBzt+
Qn7Z5Y1DqdfOcpj2ALGy0SvA6WC97oI1LN91y4dMAG5yqvXyoHj2v3BwX/hEal66CEXr1NSXwfkX
1gY+GbEdTEjL9ckcHisGH/w53tbUKbScEDUhRAR3t7Bxh0bNvg8ik+n40UFCa/g2TdZxYn+KDOBQ
7N5pdMtfXAO+e5MxcLko3lQ2siS3EQ9dJrHhxwCkOP+aHzVhJ8P6rcJHr6jWMcpNb1nAVWpx6Luu
Im1E9rX2xbAOE4TPqM3I6n3a/I7Lw21qd2NRfUy76goI01pWv8tvZ1ElJzCSlyA9T52qdl30qat2
Y5PIdyllaKpi39K5pekH4Gbh+oTSeEjM2/I1l79ATHCVv6djGeww7lvGBKnmIlrL06VqeArWr2BL
tfwcy+IC0u+D9aFbfmLR2rc5hXcqgidzZOI+vxBktVx0XxwCYTsdFf9nIZv98m24zsviwh9C1c4m
uUc4pdNVLrc1V4MySNhj5iF3YMh0vAOX31g1AHDbt76N94GT3vEl5jomM0iVinzVbYzos1tu2NCa
MQaeiBmhvf8uz0NmpSPgq/h5qcc7zDD7VUEQAG5mY2yzwuWM1ibvi/EsLcy9CVPPHBuSOtxbTt/u
x7n9tfL5Ncv095RiBXbol4Gi7H0atHSCMz0oPW+NurxkUxDtSQ679FTaEXkSsjSpD86b9khTROe6
Ff6Jodh2QdB41GeYzfzK1oOnWvNl8aRQ1os/P0bc1OKWVSY+INozQocZQm2/q5hMV4HoF5u4SZ0B
j3h3znjT462AP+D8m0Z8hm14THMe+8n+zh39WAC9roqcBATTR0tfKMxYObZG5obzNVlwMdu/3sPv
YgwSuBrB4jHwOWFW8Vla3Yai992Ah8QP9Bc2l/Ss/ZwXT+ETVeDjp/iUI8R+dHJmZV5zY4fMtF3M
6B70eXWi4sCr7zzFeSSb862VBhDRROft5z5kwFxuHMKtlTCtk9FAqTDGbxdMPK+m15TqxrirsTXB
VoroeKLOIF1bI5FmqJUnGr1PJqWTM1qp6UBJmqCVGcCRWx6mdr7TnXHlfQzrhW3m0B/bKTkMMtnq
lkykGO8sg0G9oQ5tT79yFIx7d26D88A+RmWu+VQzOplyg/cTTrxYPCkj/ac7tj7Li7RBcMaEdipT
lqNCMyNhdJH783lusv08lqegm1+cGaiUFz8upes1eF9hZJBEEPJCPObGDH6X1d3lgxnQlg6WsqBp
Afgjs1p/ePzQM1yTyIvW2aTP81xsJxMOYtjJF8f1kE/09EWm5MdOQ8Y/3Roi8HH05EV6xUOQWLe2
l1uTSTGjBJsIE2+KsL6GUX91q/6cY2E3DUYVhJpWKjafEms49lxKkITrOqP81wTzZKr817Hqc5AI
CixxPTZxPeyE8dFBFMXn5L0JwSpglqYm36P527llT4ao7dK9C4gcXRg8bbEbOP76FEhHE22UmjlD
H/MKBN13zYH/jpH3xAHrbwjyJaUXSY5f+Vmkb34cY2uV5XOs5bEr9IOysoOU9sbUzpHLThyHtNIY
n41e3nUBxjqin4e4QDEYCEZw1XZJu9jJ89fASs+zkYTEhrP6LtJtCSKOhiy53MtGVYlDZHvfnRve
Jwk1GpnCJpkzIXQmdoZdR8zH8Di7VFxG2xuemg5HntccuFw3uPUgb0e5UUG7JzKw6tm1igTnlRjk
uS5Yw5MadZgkuYl7xdqy8di6Ts5xo/NAi3RXaxip9Rn+Wse8GlCy3Nna42Pp1imtOxIy6rq0JuLQ
U3Wex+FCFho6nVGm79HUAHHo9vG0mDcElDsCIAP2NoeKXu81cNSTQy3sqYUxG/S+OBTUFRH/h4hi
w6JnrBfC1nOqdwTrXZe1P+4QgzXloY8ZDICslPSOVB6GnwqXL93BXmZjxE3vQ4ZeRW63xI9J2Aks
e5T9oAoQ3chjOkqcKXz2MiX3WM24d33a57GHFWQr5/RihewcJw96U78V0fjst+1jyZ1i6Tetmvdi
nA6JByySfRpsmvCYD8M1wCpLZuLS5x5HFJSt2d/odoRbDvgYttDIv+8c7xTZw0kW2V2vF7t+SLc9
1lR/CA+e12+0hTTrZMYptlzaOY3mVEX2fvKdn8nTICrz/JuzMW5O3V+mxPsX+VQw9QOAu9B2uE3s
+NGv3DfdMbgHLrhlhHFQjfdc2OM+S8MXNx3OY8x4zDSvqYx3NGvfgx1EOUBLbHH99TZD/eUeSirx
O1hURotyY3awju0YFyosOok7NZlIuDTHToo7x5+eIj+4n1391KXRa4REXDbRqWfVHrL8ZmAuMdnt
UPbLvsnCFZsSv5sBG/pCv+I8OwnUbV8nawo5mL0555klcu0WTrjj+hgri44OcisUSHkaj/tY/FVV
i2JhpN+MGT6D1taHlmNq7wCV4EuFFGSycGKfNjZ5Yt1R8cugpED70e0PaZvuIUiZ61DMdYsW1z/4
xeaaAbBfmSbIGqdwAQi1HBDjdjhKQ50bieNwygSTCi9QpM+XBqgu/vGmmG0gs3USOmSQxdJcMgdl
fz+NebuJZfVnieHfmLV3REdpWBl72Lp+OLEJ+79DYevazvDP9Vxvw8VOCKXO3ksdGLhcXcn82ekU
bZsSmU9M8w6x0wfs2IttL/AeiyFgiJPT0WoaQbfVFKxv4RLMl6Q0mCjqNmWHr/u3smyNc9LyDlEq
OnZtfFZK7MNW0Xjm7eqYxRUr5HvdgZnpUMkcHnS6JQ4Uw5zIgp3b0sdwMOT73GVNsF0h9hHMPtA4
BuUdlYefM/OvJROGLqg/Ekmcsnatp7ktSCvaEItdFy4NAq3lgJuza1jDU8gxPy2iZ1k0uIqaBu6o
ai6ZXbuY72aSVeXnPGmerDC295ZqxDYp/GeK0gB3mHJlNPmXDQ0BhJOGcjRJhTQimWUDRHfsDrLw
Ir+P3bmq3IutzH8VzIAkrO6THNoxQ4Jh3XZ0BEnGFaZk81FNZxHLM4FH7G/41uR+oMd9KztN+DX2
73iy8dJRetR071EQPTdYKrqiuuAfuJ/rgum4EinGqtD4N6vxPeAhJK679cuGGlJNyEVQeRpUC49c
vbtt6DEcV4+cwxf+wz1KwZMhKfRmSSTj8dgZBOPn+QPx+0GZEIsa2ozW82AThUzVzuYn7iYQrzQ0
nAxNuNSBJBYkAZ29ZB/wgPxUAe+KEDsVN/tXm7pfac9Et2z1k6QDL+uHX2UZD00nNLevmyDEg1YM
GVYyIqhLUpBUI/kA/opOPkQChceBkKLNDfnv7YJr9+dqnZA7jbvgk6bwk7AZeKVxyK0IiR00657q
+PME5W05/rhh+5qXCj4JhUJ9j7ZcFjuEIrUfh9bA+QCl0Teco6EEpRBsPthMsPkgrda64bZiAJQV
FWMvxEyruDlsM2kfe2DDO7/R/PwxqPgj8KvqoOeG4erIRLtEDvODkBdL9BqP9U+OsTKqexSO/Doa
ijN0cCg7aOGNQd0Q6kbreDQO01HDxCd4lgu9SpfuXTzocu+wVsPnMD5BSuudk6E7TDYSL0Djqyic
XeAjC3tVQTmv3OuBylUnOhbmtAknfZXByPigfk4tahwqRXf7LPNbabBcDlA1wP7zUAd0hKoGW7wP
MMXFtNiHtF06tu/uGR09G2a38/I+2cfs+fBtTZvOMJ+VkIse0B8SZ77P0uaRJoMr/RKPWakuQVw8
2xTZ6oagyYwIakya729CFgq5dvRIwhUcTo5HWnGpHADcvgXYzT64mklZary6eARRyvp8vAPf+Rnx
GSi3/GhmdbHN8seEAg3SGL6elfJmhkZqMC4bGDAy5TDIe3mBPJrUDX8HRHp5EAcc85Z8sPkhzZRe
2cVDEqTPCY+74lFxWHFaTx0K9qixaRHdyMgAukVzWCpIs8h6DtzxlCXRzmDCejQ5p5MfvXUsTj7l
On1Bz9noUaJoRVif3YP25j8X8zG3Lrq062P7WxATTnmus/Sf55FnaLxiwh7mIOiRu+psVs2+R832
QjI01FlgCMU8xM9jTsl95RdHM0XyB5VkcZtbB5Rp9PqR6RB9HiulYiJCA7mUIAYfWlLBSfjhdTQI
/TTDfmp4JHjApkwSQbNfSoMt0KwBPllzsK6qHJHP6emHagbmnxgAhL3m3bCpLOC7YdIdAkO7W9fH
yo0njMId5S/hyOCNwwJDncE/DaQZ66Fk5FOSp2TLezD68SM0O0avgYnBfLjv0m7L+H9nuTSI94ox
LGanwnzVFTabbOmfm72PruhqvHJYpgz6gaf8MYH9nSz7yCg3xo0bZte0Ci/EM54qt+E3Cl0onyMn
46lGWQdb2K0jdl7uLLL1lJi8Gw1hbgIBAL4Bt31IqwXk62Ab4W3oe9TGGsKPD6Y1lt8cl8iP0cLJ
qusagDsSEpOmdVTK2VU8ryANqZ0GyaaJaqfZdGc48lLV5ouYEErm+DimwSENygNOgRc8npw4HJqB
aWbdKU5VWOjV1gN0HDbhrhO4MtVAI2/a3xfJfE35RR2dnlu5+FAIo6UuEseEt3S2btyN60xWG+0o
OhLH4a2aeUhogciVc4gcvbXYUeg5uQAOFy89bgaiQjCQFy5XkpBGUcAIctGc2yWd5cTldpJMyLzC
eSwN65h5MTaj4Djm8cqJpl1rmgaTQpcwKBkVtv2MsvIs208T4f68cUYSPfnDcnM2hU/rD1LUhGMz
LzEpLn8zYRY3uYiYw87OwOilSsKdI1W4Uf18EHp6wIXb0frl9thG5JmZxL8wyD7KCutNPRqHnF0c
CVsHJR5JL8kKRcltCPlDGtk2SfCTJrliYA/ddGsNZc4hv30xWRFd2hLyQozo+wt+ue0cdxslAfOK
GuXErOaJz3N8ybPpJcoSRtDDTdbh1Zn78wh3kpeUc7bZBwvD/fVpowfOxF4vt8RKdZzHVMq6FHlf
pYVxRdvmQ+la2wAZH/L6KsK7pSryrx2vs7Z/ZmIO+zW6C6MQH5C1y3prP8b0ovmNgMHpGwOW86Q8
B4PBEEsyOalmn0NjpV5VbQKQDbGEj3HzmVOHN4z5U8+BZunmuTguvcH0hwD7F2nwi5D3ly5CT8h3
Lerkn6EJLSrnEvEs5uF8M8PGfqhzFH4GG/VivaDRucQBWDBqbNPgL5vQVJsluuo1rwwdgD8GHQoQ
ADZ41bvZrHZBKR8b32MCBUmC4xG+G79/ho/9Btmf6hrz1VU8vwLEcTWy05uTZ6cdT26T25siLryP
1mdflsj53nbxMTZ2eh678rWjsW2d9CwBIiQVb4k6OsZB257nIkJeYwqyUgF1Y9a4lFkYK2QFQOV2
QGy1qf7YCj877O7ICvDLRTWDWrJpSxsZmfw68apzSzUPj+cIqMIiVkUta0+feK488G4mC8PMWExr
Jg3apgY1hTxusGMBgczKwOHgUhq9f+II9uk7gwX4wkJlHgWLZtfisoWJ5M/OTXBO8ZNx73fuPsEx
TFqKdXOOGk77zjFvUSY6rzgXXMdSJO+MJVEP2xnldlCwg3gbOCyZW5XLd3ekWpd1qIRGWmV7X06S
LtyOiLUVALmdCdOU0WHw80ObB68dnPC4RJ23wfJv+gU1bSfjzbZnOlisRA7PJaslJ/1+G2MR9vqe
ckYLuneT/XIpnokBOWfTNY8Ya7A8AIh+bpuSnYlMjokVx2DfaFxtRWEehiL81ZEVMDqb0cKpDMZt
6x+T2rrIUJ26Fodp3FKyGvXyHPU4ePOinOmfwahqD0cLASwWGepuPPxV4RDtC57zOSqg/PnPsc2o
BHsC0xWFfyYwlrgvB2SA/mc6io6eGVAqgh8HBxLUKUotY929hBwqaSTVOF3NE6/3nU5wuxnptC5S
GNG9m/0EOPJWimTxuBArZBGheRqgeMDklHRUrUpfPfqluUdxIZnnmX+Sfk4790j8+Tc8Xkdm5CF3
Fwf8InMYAM3lyYhoBorn7GKB2uDP4kWjJtZjaUWiqI+6J7FlVzw5XfgWp9XjFJc7/D9nO0l3WdHc
zQEezWp24QxLLJja6a9eio09lpa/YXJdArFiuQj4TP4qY2p5TXFizpa4tKy6o/YoaO8d+p8b6yEp
M6roTd4+2GdLdhF7n5noUZotAWo53ptuAgNrOTbmqXelVHff2NFFJOWDpg8A5ggCQO+DFqsZjO0N
HpSNqPqQTipFZ6BPN7TKvGOZicdRu38V5vNUPDhUMmKLQdRwOfvzOoywM/c63lDksV6aurK2fWmb
iLfmktwMM1qLrejD0+9dxVzWG5iDEg1PbgZ7EimBC4zBnrKgczY76yofkZSTG67JzRDKtzGvztUY
5vtBUt6of6ueF8eyjNu/Ezs5P2Gw0do8LnVzp9FLAwYWc5WvsgwOhYjklxebB2kW2yiqDvSzAwOx
ND1OlQO1gIrwOkDhNbBmGdjeQFexR6bEB+yIdU84SKzKhn/d1Evjgj/9iQa3varyhxmVKiqMz9CD
cLrgvrk7tna1DNriS5Ikj+zUX2oDvQHZmDyuVd4sBpq0Lj3J5T5yCEPTSVgUzZpG029B1PwVqfRm
pTzwgQ+TxbZ+iFqdNXGw2VukezYsSQhIBIuf0WE+xt3iY0mgksSH1SUn5H8HNzYsfcCBGsywy6gh
nNUGhMqTcNW+Dao7P5n/SqJlTDUNBhEh+2lqzsLCe2UFD0SxHZgIR1P6sHyWaRvdjWmynbqbSOjc
wlsJZOypnOlp0eljPU/gVizoe8v+pKwsIAEDUwO8pIQn+8doasedSpu/Iq54Cqnd1UxFKYbS+Y+7
GDRZJWMJBCb/wJp6bhJ3G7DRXw71VmpsHIsxFZUrNIvvzcX7T0IzKRG08eyJ7qwn4w2XyDaQhI4F
tiKHhktjRrXp1YmK0x1Bw1e4IgfLjHEmkG0kpdl0gD7xvEJTdx+WG3KqCYqzJ6sMcz8M0W/RKubA
KAqp81xFuB4yUPx8NGka7VVn4ycmUVQQFxym4Dzm444n7F/dJ7z+OdlUlAf7gUl5Hoa7FagHfEvc
KH1lEQlbEtqolcpQzBEm9yU10mcjFOB5RNRzYrcYsjYB0KPYRDKJmDakk8CjCjwKl9lGE0Hj4d5P
Tv1Zm6xdfmtccLe8argLm2qS2R3E7oyAvtjPQYRDJ5znTVJZz1NbPwzgXQe6TTzglzaZwzXCKLQC
G54PBiyrzADqBgYLIg68tUtv+obKVu/Qu7S9SwsHIc7JT2uK7zszRfpuavMpBayCtYrOkBr4Pzv3
C+hauiTMOt64gbzVYLFMmMLdrUeEDvhpiWSRXhruVRGt42bIPrAwYFnFqZDijlh5ts/ZnwXbW5aG
DlRd676MNbbnMYAKXL/5lDVQt8z5BrgGdiCG5hsUeMZhDsOUJrkU5nWM6aUYhy2db485uhOPCXGN
4pImWLkaxEO7/G4Vfe8l2XqzzA953nyVk/Wc4IDAMs8cfBHBZbDIFsNLUjG4Y3G8uVJD9wzuWn9C
a8PIwFqUT9GOD2xf2L+SrXzn1O+kE9CZaRrmyx9EZN/N4w9kwFVtXiOjA4z0N2dqM7nxTVDkwkH7
wcpiNicSgTJ5ZRHZk2Ugvu/dOyEEWVQoxh/pqpkkLfTBtmIkW3BHSoejfHznEORfjl5hC2QQv4gb
DkuY4XUYvXNTQ21M+mEXqxdoUVB6k/ShTsUjjkjm/g2uZIIgY+9cIxkxvXcPyyeCc+5U8pR5UD+9
ed4pXn2MHzhUcjmHDN/NCFYnxca1tvFjr/PWXyjhqAaoGbsyMF5JaV40PijO5+Savbs4NxZ2AiuT
EfCjIikgSAV83I7CIVF/qkz9s0Iinq0BEhHM8ymC8nEOw4b5ZeLvRUxfu00jLmb0KjR2aOP3IjVP
saIuoadUuZE3IrUICOEBMBJUYu8pGP07rwbtWM1ZtXdm+VmYvrjNgrZv3yRzxg66BM6C1mxn4FyE
sjcseofaZn4vZdCveZv/ADH+lEysScQ6l8KzqU2hQU/lyRkT+sWty1fR+Wpl5xNqe6fFtvWM+5zY
ogAOhZqLeD0G8droHPS/mGUyUfme9+mmKdtd5/vm3o5ZZEnJOVq2Oy9u2bRywfzGacGWy48wsb7A
pG7HJKLoKHrK4yEkkj6tVNnvvXrY4xBfw7lhYEeizu5vDpmWDIieyttHR2MMMTgmx3ch3bRBap3q
ejwqeIfcCkyqBg6zxXzPVH0taLlVfI0Sp6my+3dU4n3b0oxjB8k1Lcd7j1NAqOjFWdLu8V0dxwe9
vKgMnH/COKfBcBQEGLklc7hvblR82fObKbC49TYnq2aHk2iVUG6RCsTG5DNxi3/1mP8ReFhR9kzB
bFMsC2H7FpbL00dHJ8mo/CIxw/qZgiVjnoqKAUPvfvnZAotMBZm0kpghZNRq27QxIWxFSIFX7nYu
y4syJ8b1lJAr1HxdQKGAjmMdKW4c6frpAwx2QGzM/EvZoCQN9vxTnZ7JHpyVl/wknrHTAhd5QQCr
G6ikrju21dNd146XNjaPHjlYAYFgXTKHZ/G944xF10DnbQv2v2NVPlosQKkuXgeejlUY5A9Jb39R
jhWvOpbDSsIryyc89LQLFXw08lsD2lryFRx0OPSWrlkt1ShX1nsuciRSWCHgCjWvbaxthx4Qjce3
k733uNz6SLJPhGroAceTQaHZum6tm0O5zjwl6LTgB5iFW5k5bJ0go7ZEqq127JtVOYd51qxZVIiY
Ne0btZi+Wnumza9/8vDqLTow0t+07rkRVv4yrEQMfc67/K/lom2ID1urMCyviSKPB9gDDYCfJfAU
tWnMf1aaybKQzt9QcQM1NWZRRN1r7mFp7xd6Xy84uuJU9KkESYMz/nJy7Qjh7HdCoXElkO1gYFOu
DaahU299FYRgFz5pUoq/LqSklQGW1zkArClOCTQJ3nA3ztEpY+o8MlmO/YxpStTeLPKRUCDdwHzv
DH+rE/vPcdM/j3rDI1TKu2Akud4IFNllgQcwT7x82IhQ3+fUoBhyPBDmpflnUPu6lCdK7O0tiDpt
Ln1e3ncVkNKo8T0HqYsmz/NkabbIgwD1gnF5uRiT9cS8j7kH6Psc3FM0s3Fh9JvTEBDO3r+shFS4
HCc4qe0BXB3pu+NptX8CY/iI2nAvl9r7SgKlY2Mn8o8+77YF45kuibd27D6M5fRqedEG6/ZpUU0j
UkWm7jhSxHzAnUnPFGf/2o14XxbsABSPiLGP8gjWS80inLj42IUX3YsqeZpt/waqbZ92KHujW78R
S+GieXPJKbR+m8j/If/eMRU/x2wdQ3jHZJhBqNASblbYUQfNxibr3oPBLXe2rnGu8ZYahhKXTW4a
Gzv1viYxAYOKB5jMxSWc6kvMvHfoaPk0eVbCylTXJizZuNj+IdfDnrmlx1AUn5ZD/42YzKugdrfk
gu4Cl/gd3tYtDYIRED7+nIZvAjMWLS2Wt4xv3kFcroJu2KeqmfcukgYJEcXFHAa2QjD8JnGXuzbm
Em/+WbaNyF0PIS+uaGwBO6snrByP1CT+eEa0DrPqxzbEhcOio8ofijreXC/cNml1E0LHOzEO6mik
+jEX6eM0MWERA/2LNQR0IzqFipZkNQIV55T+3nukmnKQUYNc3JzjhUTFISDmtvK08U05EIctD01k
FrgBeyb9kDm62t3YnXqB9EPbij0eRJl8DD64zKylpsX4tSNxcHR7tGTlgX+cYziE2S5e6BOq7Zf6
czpdYV/BzKGos6vbr0wU5aqbJt6a+tuKwyfFPGQV1/TQFvBLcTzRHiUwPwdlcqUjoFuPRCaNDgHa
6jvMqLHx7DO0WbaPiKnuB9HibWwJFrMQNnGNQ70ekg9vIUAV4UgaPQX/aZwtUz0kzviyPPapm3+I
2HuMQ3c7+BlvEdJ0XgQopRARstK3UQA9zEj0yrj+MP3pa8g4IzjZk0W2CocSw2SLeulDYAFYnNAr
7Mj5hM3+s7TBLo+XTOkNGzg8WMV+OUgtB5iGI/FOxd6HQcdM45DMTEMeUc5T+yHisZQxHRoYBh7i
IQChx7sDMvZ0SxTLDmWyIZYZaLGyPTsYs0l0ZY+EbM4R712n6pALucEwsIWg6qnitLD746tbuT0m
TP5amAhuXl9wKGmPYRf+xRNqjubm8Gip0551H2f1dTTlh1H5e1dX3NYeb8xw3JvxSHVc91o65ZFh
tVz7Tu3cjdj/oAiTI58gHHC0R9+XFWjBVuOODAtjU/jq2ar1jfPRs4TEZ1aATLLFgM9j4jPJKP4X
jbNtX1cgb1xjhPvHgE1yC1M/HWKUEtSyS+NkeOGZyjp9MIV8LP2kvPgI/6mDVZKSyrWdEJyABEgg
1parArbWUjec9uA8VOrckT8OgBFpwsb0ta6XZbIimBbQTZ0V/QMy9LUpKb6Map4FK4z2WF/3QFzP
rWV9mWPwYJoNal2HjiIdMsCjePH5VBPS1otxx6Xwqnvj0M8irS34azmeUvS9R5vSHlwsIGrT5isO
6rPfpZzfm+a5QyIM5wQGfcerE+9Uav/qwP5dtp7SjR9sAzdgLCG7WcnJbPp/lgLl3yDWD25CkZk4
2FUTHI1CcveU/4KOeuq0JHJZ2TwycgMT6scRzkeUmQGMjuERtMw/262+rBhcP08jBhvUecNhIMip
chh8LBjRqgt40SyLOh6rP8iEJIIhjkLLsG/L1mqs/HtvsRCB9iIp420b4W+CmKN8Q8JCO/l9FUW7
ZGqPiPnDijIcmhoLkL35ZDFVt+0TOiFw5KVejCJv7Hkr38F6OQp28l3HhNAuumvvYV50+5sZqwu9
vIflBtaRjTTKVtIbWKQoIXVsT2zyiMdE9RP4CDPchEq9D1r+JE75b9AEEUwfSpWp76LFB2SMWXZX
Ot0dAEaSZfTGIJBigOPcm/bs1xvb+2eZ7I9zkX0DouJHk+Fb5TPUNieBWyUEB84H16OjMOBPABqi
jDQspWuHjtmVO81MVaIXy69eAh1ia078J21ix+3VCDsJk2eEBX7tshDXA23IzfQYAD9MvRIzX3py
pvLMegz724mfXfh3a8/tGlaw6EWjiFUUkGxiI9/7asZxkj9EzfA4pxylYzt50+5ApQozJRAm8hVH
7ZUI06Vqx3Pe46Xx3QnpGi+ydFng4uloSJHgwcUiVqbsV9zUeFVQg1aZ333iyweDP7gYSIe9vTSs
dOFdyy4jhoqw7BsNhrtNTg627D64V3DhUBDILGAu4MHUpiaS5jyin78VETHAyZPURcfFZewD6t2x
G5bGS4ER1q1NgBAWZaZ6PVXOU48FKkmtcVurAKqHyf/W9KSbaEVnxNfizhuYECzxSGdbcKLfZIF9
wwYSQ19jRxv3kT5TPKkPoT2drcj7nuBlDj4SryZ0JXk4R41zMe9uXsFAc+gKQKjJ+IQ4/tb0VGlY
JS6xsVQM+G13X8fNuwDslPpIGyGcf2g+a3Dm62lIGVMwp0PRuHeG4CuamwuWLsBFgXNdfiuFw3RV
eAL/c0ybhcNQLb/vwgj1sFx8HaeAz2E1YP9cucN0mFLriMWlXWUCnMbcXrC9hzSoRZtsLh6VlT4s
1jg7SB+UQolmo0DM5pyYFsVV3lQeJJAJHATs2uvFF8yPdBZSXk0AQyyd1CdQ51Bz/SzT/uG5Opaj
8biMKBScDIGRIJoYXRoQQ2X+H0fntSQpDgXRLyJCWMFrl++qau9mXoh2IzwSHr5+D/u0GzGuiwIh
5c08yca4y8IHZ30PDH+janoS/XIfzHMEyQ8KQla9CULG0CzubR1dpzmhgoLFoXLylRpLepv9A2Oo
6Jl3/JFoOA3txV+J9Uuk4x7h9YEIKuaf9CKmEB4MBV0MTiZ6DVZZbj3YIoac+7Z8qBAbK9boda2O
G8J7zvg1DurWw3NGvGo3r87Gufh2w2w3RMs2yasHS5LfK6HwIyX+jZICw4GSr3mGBG7Wr4QE37NZ
iPzIHIEihkATGeuoFn1y/XYv2VKUUpzGrgSaVxKeZKl0eHNpx2f10w+V9l/8Lvzotfm3rpE9kuCq
sjLivXSYmNymo5mCkZt0QbQknIgj5dyFUfI4Gf84akz5asIb5cgn4cdf8Vg/N636Eo7L9J37ya2j
Y+mN3kZGZQ48ArTD0Az0Yw0h4wP4QZkpwSY5d9y+CE6k492Bjq2OoAVpjIcAmZ+ZLFjFdZcwatMy
me76fV2WJy3YPGU9MADTxtf12Omlcb1TRlxEzwh87aBy7BCXEnlZcs28ZXJKnFI4AxAEHoU0j0XB
QVHZZ541FpRUbVMXRmfrOntijMRY0AmSKvj1Jiih66+EWb6PrfB3STlG+2o8RSa8T/iG64l3BXaZ
56ALb8s4edOE66vexfUFLWQSVySN29nLT07BVI4EgWDChZZxXH/NY2I1zNhGAnWIRqLH7XKq8A9L
t38NvehtYsFgj/0y1GyEC7aEseG8Gllvw6pJDPWXWj6tisiPVAxhzL3us/uM6caSB9/0YvPnrk4d
xbTeEAtX4mkO5n2KRAasg0+D+T4SE2Vn5C1xghCaTni1A7WrmLupcbgsbJTyhJEDZpiW22NBjrQr
Em9IWCIK2FU35zatH00j7/xgAdzrntZ+2PVxRAg55L17V/QCWOb6UvT5WPkd3iAwpqV9gZp7yanx
Akue7TQPFN5xgnd95t4NY/Fckzy8ATxK3Wdnnisnvq4noXAa9iagoED4W0Y6fytwYRMrA6+otyqW
N0Iz0Rxz8xDStJuk8TvsENo84qdODo8hfwFI8uepWZNusDxvzHojJYkiSUpLQByldwlIlvU0UjXT
91JNXx37Xrne5k3/iiBNiwKAGN3VbKyzi2bnhAjx7WU2iStZHoKg+Eg1c5nEPbfjSDeY/zB0WOVM
/9BAicG5u7MoTxjINtZFvwszc7YknzGJ6r2hqAavVbBjGkQgUoS38dxEGHGbp9zlXSg4NgQ2pACf
+mnY8gMm+qWhFBxh6rPt3DdENGR2Fvt57J5tYqugONKnGqmKNZWbogJ4ofUTvj1QsRbobOQaIc/r
BrpqxO3cTZempSXBMcBKiMfezND1i3Z6SYvxs82wjQe+Xd36afj/tuJ3JqkoXbpFcp4W3xkvPQlI
9glci9q+Cs1JfOzNfKsLm5MtP1fEq1d5QONs5zJb41l0/VtkxkOYQjPlDUBXCt+1n/unih96vZHd
Tj0VS8a7cvkZ3GIfOQo7j+nf1x825fHze1Gi4jIqIKFLasA9hjr+NIZoVYy9MKxKzhrQEm/Ife3/
z12qriAO7akPN1V3kzLfve3uCq99d2x6rK2mra+pyhMOJ9V4KqPga24NssBIYbHfn0csasYaruw3
b9uGDYy/1G8YKg7tilOrunvWOFIRI2l1NF4oy4O+Rn5651sGy00LfNYitLQDTTGxUetG9jvpN7Yv
Xl/dXeTLjyW1wOQ09WaR6rfPJdO1DsiTnI+dw3FqPf2mlbWp3PDW8ZyjkzAVNfXeMdNzm0Ys0hNn
ynl1TdhWdGlNuHN78meLdjjwUr3N3K15qEpCgxV+G1/Vz8uU3LZ9/VGb/qNqWutmSnogf7brMIzu
qrtuSXIQ2x7jxV49pnb9zAAODWH8CHzxkIe4ACHTX5OpvE87+dIDYOGQ7uC84FkafPPcVmptOmv/
FZF3yELycTHuzciT8lABxs3ozdwKsrH7uBOPgkJaZ8FxjOEGGd+qH1qf/Q3AOezkdQndvjvSrJNu
F8/jRFz64dYJEEV1kU2kR0HI2XFKDnmi0wB227i4h76tjuxNKRxkM9Po+wGvFBUu7XXO6dKbxJYg
EyA/968zF5fEBdHiaXwGU4dyJFE3lnB8wevoP7radRj9aPa/3XKb4kgm+qbOTsCA1FjOfYwrtIC/
2UeMixWO+MVOiw1Y4C+JdbPv4w/iofhGmMjUXnUdhH/xefVMDGrDKOe7XO79lrGhrimeHNiL4ZmD
t588NSwI7SJfKDM9yQbz/sxKy/yQEkbvdhDOgenz3xjfGPUZBzHyGs1HtqkU62G/crstPZOXPu92
w4KbOWIN6YFmQSMAJwRkrcKvIkCuC/ABnkeUdhRduXc161K1NPfdwkkmnNJ/xlgvOswvxhUV6hZG
AGYPsZholCwADjowp0iGjZUH04gt+sQzg+2usW8ymcBvsZyDQLMYS2YQitIE+g4TXIp5R5N0QkSA
RZO1uFxI782flYd3zspWMwc/0o1tQ2SC82W1zsPI00zNwmtoJ+qaWo28kU5/p+A7EWHy+72EFuRn
DtRjesAZBBSe9+TzVlJ+TM6heJOB/KkijsdsaYc807A9+Hb0JAHbjw911t/7foVJoJnPrmP2fT9T
rozXz092WafoaqthdrhDS2rTZd5pLUlyIeF9V8wrGKtndJkaPG/R/7uQ0WXB0p7zXDf5sxxHtH4f
hc0zJEL6cqG1Ejrq/wuoW4rL6Ip3M+LQ8ybWraH1qzNa3dXK1bfTcShOFeKdIwC2p2hsRWTvW4eq
nmYkTpoD3NoECUEtNZtp9QgkDywG4zZwW45YybtIq/vAS26b0v3Cy4CRoicg7AmlbkfTdAeipFsR
STRz6Kl3GQXl9Ed3QJUgJZI+LrvgoCpqM1Hc610FKuxhEm545xEeQADDhXWoi3YFYiTlfqg4XhDC
eXZZ9lrfefU68cnghCBJbuud67JoMEd9TgsnJMVpM6Sf4KViZDp2Nbz5BQxDhPZWk3Bvol3iUF0L
7X9nEv2aNsF9UTcPZCF9nj98onPW3Xpl8NTyCQahWUPnY8CjklMO0Uu8RzQRhTOMDeXs3MnZjlGB
aChO6+Sw85wDjoNrRPJajdM99LpHYMKro7UmnkBMpKS0XBE9zmwgpJQQ1Thz8VS4ihASdkLyEfCQ
MMZReV699bxytzXCQmDJvYj8rZWaZ3Yr34iCXwiLPPnVGpMrELznKXoXhGg3AQBpoP3gIJs+3JdW
+qVEtRZH1Ayn1Sem/3MCiIWwZXAdM2+nyeSWHdpG0rlnFzt7GWcXLy8I+U1voalPPidiIqzUgwhm
CQ3tOi4PxCDk92LrkrFF9BWZ+j12nWswLh8l/0Dp2fmOnlWq50JwvuzWkim6euiGE2OnNvceoIgd
dOyBubZwJ80XnGrM5jF/1h2MbemYhvg5+1FoIzWPni5Ctv2e4zPxmc4MyTZp0b/wec7lUjwNRftG
j+utbGaKb1iLI7v8huLNmzi4dRt11kPzAE0EkG1YnjImLo/Swy3TzJHPFh3uncPnFq2OUP4ZFxLM
KnkO8gMW82MTVOe5XzjCthqRGskTgdDb887+cDFW5qX1tizAR6dpbYyq0ukcLfmH08Xdzh2S5yRM
T20wPcaB99i78znuSWBZEUpobahAnCyqLiKB4SQc7yo/P+l+oEx0pPZ6qsm6CcdR8LUj3EKrS3AG
s0TQ2qLAETfS+qVX28IzySnLgovr9XudVo9tSB7dGcRPvEzHSPt/3YhptO44x2N4eE6n7N2hMrdx
GKDpsXvxxwgZtPQ+RyFOFtXo7iR/7bq/szr5PYrykPvNZa47ql+Y5jMgeDDgojYemLdrqEPBdqy5
9xn3c+PSCFTmCRFiJU5TK/dO1Tj7epiZkpdTcRnxQw8meFZZf1kMp9C5Lq8rP1P5+rTU5THIUyiz
brZd0aVW5jwHFmUW9hBQLs76rWIf8ReTNO6/F6fsvskT6U1iB991hJGhBioCuGcfxP69plkrkqhP
iRvA7om/vWL8rR1OHW00vpZsuaJSyAOMmWxXRJyD0yz90XJkiR+eAk0tS46DsYdEhOM6PHaDd6kS
dsuVt2II1edYJySPGS7VwyPS3o92Y2uTG/1ZTdgtbXqEVKDy12bUnNCYEFKLyZXyFZqadnZjKXPY
KYjq/rDqnmH9nnrByfcZPoWeOmIpj9cJ5dPIRTTOcPTc/raJYmtL1RLWERfQpG4+yIa9DqRSQP1p
iHZiOTqQFtbU5NYIMoWbCMBF1fHajLrsvSq8a9GmLogEDVXIqs4+l5sg5DloAjJpc/gVLd3B1RCd
1MxBNQG02djNo89mFU9OjpW8ZTFT0Xudhuo5dfRPH/tXOXZ/O+3dOyWKUwmgaV/38/8Xxlc4S7o5
/Vg6892Ra7LkcBqj4S9lhye7ne94EWxZTg45V7ArCwAN+NzvaqhJHsDnD7eSD+VYkEcse8Bgznec
0jUXjuc6ZcRUmnuvhJKq/bvF935sC8ZunHbnYK2JLesf7P+knHR97Eu20DR6nW1bMj2rmzfl0olN
0dPeITgyVfI7cBYASsb/GwlEa5hI+7GmuAMY6YO7/pYIp+Wc/7aEd8jDAi80YzLuimZ8W6LV+d9M
t/hJN/Y0vGayOy2Y0pOyxk8ybZqMihMsHeyASpbSQS7jzpmzZ5CG7k2D0opmilSa4C6XkVxLwMPN
3IBgEjzcA3K5rh+nsX9afwOwrRe8XNQQ4LhkHLmtWFzj0Oz6LDgmQ/+8ROpWRsmOmUy8TTrIpVli
s4dK6fDDdsXQxljvbj6DeoUwjWXAS9aBJ7kKfHMHhXPLq1poTD4GcAKWaGaDeuFdASbRUxK/VorT
Gluha++9oKq9nQktkVOIN+t4Z/kzjP7MpjbNL+z0oEhCWe80JmT+HyxIZYlRNy9zcDRwsy1vx+KZ
1i92J7v4nqgg59YhTmRFeVyRKY0UJKLsvpdi1Q3woafJGaTjeuylwlb95FhnXK5nnPkWDLkx0M9t
nXrlRWJhwSWp0sUIHjD63kjmN5ruMUbqkji3l7dRwovNk0w4hrybtmR3kLFY+E2Oh2Zx8q2gNa4g
G65qfY1HJ6q3TctBdmtZJf4TI8npbuNhyvpbkwYi/TSOLuSK5fAZHORq7qKnuOAi/vQqgKJMumON
LcdxZVEZn2u1moeiCtFmWxRj1t2pOcS/6qWc1xi9e5m8xOFkXmHtet63l9i5/+mLRM9nJ/Zjsvt6
qCQtQArGHzVr7mplNG0+bWysmth5x8nJQZvkIymakfnlC9VePu8Oe8DApMZIylsA+NKiGC8Q4TFz
1GCj4DelmmfgtD2fLkvFhHkAfvh0rOyaO5rjeNg+xrFx4z9h1UD7Qg3qMdRqhtQNXbpY3/DzMInk
DqEqpkB+aDQrU5VXZFMrazC8T0Hv5DcwKmhlzysLLtVOBgiDv3VSRdM2CFzP3g9Ks8OOiDx6zx2B
5Qpxu40I+zUFmNPDbKchfca1qhApsTjk34OySjwNkdNjQAQqIU10l+cWlygoEmGhIsMWg0HW+iHS
Z9F1r1K0/njXaGuKLkxIU27tweT2svFDPuWKxu2s+E+rWu6MzzlkeGo2xtBc/52yAbkZeRKTRkmT
7bq0a2HThHwXgyZl0VosIXlRrF27ZW6RfZ59EAsPuiBF9q2h0DNOVrO9eqEiXyw24blAVbwRJvww
Xb7CBEvx68QxNo6Nyteb7SBDQGVwkRhTkkaY2kmBrrB8/skU/HpDp8BmtpAYGbuVY2B9O+5g+5cG
E4gen+Fdylmvk2WXkKznUOz+uvSV7xCKmKUYPoae9f29a72AYFSbW5SstooLRNRtEqPlbAvbo4Zn
Y1r2dgRYnHoRfNSMXLzFXVNr5yWY7a59WsIhaiYshcHU3pGFtdSrqIHcHHmGJ2DICiJNjGOSiePk
b0uXSw2Oq7TZwLOFSuQib9yxWXBpktGqWKDDGijKSBeM0dHflCDyQsg6GeN7EuJV89aVtY3noLOb
2TxJFTnhp9f1TcdOkjI4bD6LsLOV7paIuv2bNcgOX9PSt1QtOLw5x73vVL0zM1rGfvatiLSFb3ai
y+yDDb09PmBdN3F8y0adTKlKZMtwbOycwuKPTBhY25vej1UELa7zmG9Oad5U0V6mkRieZ991ODqz
Ws1es4vDuJzwaaCXJ1Q+4M7IEX5TmsZP/Qi5tOfIYojOoyDzx3vgiaLN4ao1Kq6Z809VNLz28eR1
j3mFduay26IHkSa/bnK8iGRN7dG0mFoD2bWbLFlK9PZuQBbLaX0UuUPnmusAFdni3EjWJCZrjYIw
7OP/G7YFhmUwZyZPSuKALRPeN6yO7vg4OrO/cpUx04Uo5rblog1D16qsj3Cy+/gQ02K/fuNj5U75
bWbxWWg/0fUAqYolZGXSgNhqLf+hk5HS+OFw10Kqc9q2fU8EODeSu2Ax5XepAjESVFC+S3+WElmb
7jnTsfLTjluNQF2EmWPki6gE54EpZLCbkRqazE1t69QWNjGRXdgbGOWQ9FCNjugVSduu0+zOIDZm
ocRu7c8EYrvE89rvLh/j6qETg8RR5ghvwkJb+qSmow2LTle96MyfqyfqrvLZnOpWG8TneaVMzZ5o
kWFUVFX3FQoOYMHJ9DI4d4RoCfmGoR0Seoojj+Hqjd0GS9BQthB6HVzPWkCNxL+XIYRYXg//dN94
ebKeS+107aXmjKjJObiNE8QlUWqQlpTJMIif7Z1nI7ZL1oMMVDyQw6E7MMJj9h64QxwzD7ZQilcl
OpvkI3krAVVlKhJFm6Dp8nk4tBxPeT0uovY6/wZeuMse1/BaWSePmSRNfmM3juWDvNRJG5bbTtlC
4PQyM3yXo6Ya15/3+RxLX9+NUhUcrofS95XeTL2YtdkanA3jfLDSMep/JyINEr2eeFk2P4tpwolz
docAGPWDldRNYc6xK1Xd7NsCAeiaN4J4zqGlmcr/B1tM+PYZD9mYApoOLd8rr8b2Q59imAlg0b5z
yjS0d4sdVBXyfAJxZm3GdVShzIMx8QwHfB8RL6sGfGsBPH8ckmOPJsfmYOn4mdkCas5SfejCFIJw
mokvC6CxvCOYPoVPk6VxuoLPYQvB5MQa+9g92L6XcKJ2sNcO6eNAWw7P3LLGRweb+Gg5qNjFXZfJ
1sr7g8ParhABoyxk8w7hCmvtDSPvJCNAgHF5rreD0zbJv8QbVYIA0qYaOatUhK6Q0SpTOnJDgFVZ
PQrMkLZM4JraZSjUtBNgvh3Tz1w9tH1R4fSsHaHHYhsYq658/I4Ft3hu0b4C2X4YaV/FRVHCto3Y
EHiHsqbUJ6VC1Ah9B3QqTXdwy1sOCXTNAg3PItudPqcuafqvHI7o2pYSsP+CB5AuHYh8OSdZ+1HK
Wi2/pKHitXepTSYrPGAMYKwONIqQpGYUTT7yn3DCtjrJcSaqvHUDqB81K1ilrfeprmiQQS0pahj0
kSZ2FVlgq+190ZLDvh3U4jeELyy4zotRyv+2I0pydmAcQoBdHn0hUxAqKA7c37pKH1Lhl+KdtMJM
CJKJ/eI8JU7lzvLUxhnEDIJqdt9QLTwRvJ4OFnlFfWj6rqZeng1fx1LsD7Ws77FVJvFfFhIQPhQp
Fm305TIfJDQk5/S36ayhI+DJI+4v54DpRxP+EEOIGYlBZKVrBqdxEcO4KmSkk7dU9z0wpSoIwpEu
xUCJET+G5WVtQlx3bgmumb5o0kcTJ+ny1QXGC5cDoSPbk4S8bNLkWxjLCWMKJ9aud49PPS2GHTu4
GksqSHOH2tkkGXsUghZQI/XgOibK0PstxugGkas7CsX0yzrFU1lj50gG08X/UgwD0rkZWAyBv6GQ
uQmaeBiPe236zk1PqtG+HI7sB1xLbDzI5d21SpmibDsDA6k4EY5t5YMDjXf4Y4SR9NnmqRrfLAGT
jiZhZxyScue2UuKYj8wQvsYVENO/Weop3kik5xT1v7qUoIWQxeuaFzfYnj78jkZb5RgNIyRV9l7Q
UJkZkw5iJaMd1XjIy2X8fxQoqDNZ3vvELOv3rLE720O/WHXfTTrbktI1yfYiAY+15L3F1oNUiIo2
/IfhM5bCOWSBwDFmURMWjYwJOdv0QkzPE7xQVn8dV3H2TNHTJDVD67lvMeHavpH1rpZ+Ofyw3VLp
R2ln1fLVExXC0FfLiPsMpU257QWEdxK71HZmlhSw20J8Uae5iCnozEI6NRkcI3TRPOxQDjb/scgV
OgEwSYblyP9L5qsSXCncH+zIflX2DzanOYmBTiSe88mW1Sn/xQ2QK5jkPOgTlmolYuJrPUFGBpMM
ZjsMWyPfSe4e2HB6w2824AkaELW5Un8W17R7F9Mo6HNqHu0/PjOLhjOZiSKmKBOJde/NsiUnvo0d
+zkG6gRkCsyfnohhyOoV5ZqoagGXARJsX+syvuO7NkWxoeE7ZlgVTHNZ/WaojcAn2EqgEQ2OcLH+
LunkaESVObI5W07YMnkqZq4lnkkSwWFKz2/jLOXtXC5hdxu6QLkePDgn5JBUiQnoLrFmsDKjuwgi
6Rmn9LnjdFdr35xsnPXwHz2HzRm5V8sZnNs+MHrNqE8ewjg4mLKCtJN0VblmiYKZmIRTdNw2W67E
GHzyflGUCou59PprsQQecaO4ytdvOfPiOR0AOGXQ0XAtcBppwcsVYPDSWOnfoLVi4rW9vbbueWVV
KyZkZOTII6XhvEYQ0zSqzY1O26qw2ZCxjQnOE2gdk52dnDsS87rLJJT8dYV76kuFsH/oQvKSwHxx
eceBLAMaan6bKLWAtPHIVcJFYHLexT13qcPJYM+n4THgkacEN9jxo4n8rjC5dsNjPZAwfQ2JnRPg
NF1ou3/nPBDsyVqZ2RA8p8xJ0F2qkcXd1sRmN1kbz/cKpk7Sgk5rMHRTzohTieb7hEq4MIwQPo5l
A/rc3IQ4IdY+cwdk8uvIQXPh3A7JLqphTs3K8ml1oNQM+aXFMDxfqppuLhgRbYwpEvd3VXWPgEJC
eiJsdH7ucHRSFZ29IMuSw9x64fyrQ7nSHnjSsuiYpzoLcR+rKcvr2yAWgbgGbQPkaYO2OGZAxpjs
lvFN2ZaD9UPkWrAA1knmUZ7DaaUGvRJTEUFiO8vwKN8MdTK62Kxd/nlCDtAX70CfswUMEs6oD5ka
4uoxQaiaPknGr0ebeAwEVYkyrZeZrT2No+EXhRJD98j8QxvqVsu5LLaqSfEm3vBF5NnErKqoop/B
KXuiUgxVnBJu8YDM86B5lbhyVVd69atHk3of0wB6YiaaPozzH3yncfia+0sncSRoEZQBl12Z4J7G
30n+mau0nYG4sMtvvD+smDGcAc5kbtAjPpWqjQA4RgxFfHcATXsjKWycvvMg53h6pZBn0dh5ZxmN
v6w9lKRBEczUdzHGKRuq0I9zqZ8pe0i8nyH2TEGDhjVwIA9VKMR91MpwsCBDhoq+9kp4uhGo+ljw
4R/l/rB6UkC/rPFtsP/IPAuuIMkmqgdR0Al3adlsWC0vT5xiNGHfSL8QGYKeH0xlsunsueSdnUhh
MKoVQo3mOePMmnM598zH6AEJI6rQY8zFykXwfm2cPh2Bp/tA8j8sjwH/SBi86Iw61JZd1PdenGX6
sWmK2RwSkbTQWOoBHhU7NK8GhT0z+7+WummJkkzYn0nz5WQTzbfhZZvdEcfWgl1gbez5wXOCjOEB
ql7b0LZJ2wYOmQLXCmWvjvbUI5OTwP9nqa5PJT1OIecq/F3VOJpdbXvBpLeqIwGCsNVaJV3hjKsZ
d2+F5k1BAnIsMHOXfSGSc6cSJyHAm5DWpPNvfAlyTrQbPJR5dYCsSP/Kssg+2kxpzT4TxUmnFzeS
rnvyq4R8KoVCVr/JaMdgc4CMAuF/QqohB1CkP0UDlVJTzuBSp1wVV9sp3duZsfCVIDw87CBnP+7m
QXFhNxg8mJTsvh03yfq1+jVqZ9cEV+l1YKkXSb3sjTs11UNfwmDViiMCWRlSeSYsSJCQcgN40XnF
tE/tiS5B48/3nle5qyCIONh6UFtEELendn2vbxOEjnujExoqpDPxNXS3XUyOgBPTss3rmgpc7XUu
LcosKidVOMW/xE+TvRvBim3irrsLxpinjWOA+W7R7A8DB/vPomWoDUtWMiJyiKAXO2HC6K74P8JV
lcHjENjTbWnK4KsdOffWiqkCx5NkC9QGf3mfiksDMPQa2nXz6RAsQPkphiHmYXBI8zELRjMeUS2i
pAaE2qTtnxF162VBzduBDSpOHEoNRPc+67ZYC4tHD/MaTE3yO4cyK17rZo73vj91JxfMNaylEhcr
g/b7pOXgSSVQcsQOxNRXEG+jJ1tcPBYXBK3C3bOxnnZptnRXnbUEbueQuVZi2jegVu6DZ3DvxIOd
bTBQkUwaLE0DrdfArIL1smrCv9ZSlod5GSZMoiU1CXJS1hN/zEMvWEsQ8muSYzoQ3kda4lqRI7wg
XHanNgKDSTo8pEzCGbKL6Wpy3RGDJhYOKl2XtZFTYXUCsc/omPin+3/ismcXWvvOFoTqzqslZ8ua
2Nkf3MTnZEmIU8npb+KHT0PDUSPxOMeCCpbpOXXLYwwOkcEqSbv6pQZ8sNqtB9FcCQ3/qQuKvIqw
Oq3z0N4UFAn78AghvU1swWPqO9M4P8bIhn0GeoQMBtAKvl7GJHml7yUV0L0dcJYMOw708yVVDCit
AZ54QxMikIB4fkx9EmGgWMOEz6Dbgzcs65YP6ShegP7ZwY9tFvJ8DIcBDfZeQATO2pb9fPWIqCwp
PcW8g7H0HjiiPIkZ1kMTWQd/9gD7jNssNv+ainBgTOsGlR+k6/LlxUujw9rc7mQUhXk04vkoNl0y
YhLmJJLkly5xdl2uj6zqzzbzFXgg1Ch1TLfHnbScHX1sa9X1eLVF/ZA30zbnIZnFb7p8JiUGM7Af
9EtvE7vaOSZ/rZh/4WKe6Tp24Fq6Rz+qDjHfLALdvnZ+VIwf0xZbp2bqXoCO1HgZlz+sx9sybe5k
jzPCAPWuaUxZA17CDo8cSjn2yn4mwU6OTr+P6xaYInZCLxgApubBE+SWsOJtZVccZ5D0wJ9WSJzj
PkORov5wyd4tyoM5gG14+R5oNjg0NiN7s5qD9Fft/B0Tf5c14Smno0k41EBNi+ChjKafQcpy07X+
lZvxmgYjhajOxRZUDy3LgXXw4k7R2bHsu9WjqQreJNBhzrIjP+PQfN6F5KSqJXin8/ZP09KsDFYi
nknuu+/1nB69qTt0cKPLPjvgdmWn4b+4YPjr0XmzVfXK+gtK2FC8Mn8Q9D7FkdgNrsT5yK2MJIbL
DHuzBQMK1sAI98pW42ZB++o956Pu85cyCl/W37jac8NSQvNxCcLn22TyjijKKD+f1G9sdflJN+fR
An5cQhlRzBbx8YM+TneBK250hGFB9k9L/plZzi1cyoMupx8ExSMEv8e+fl1CsevK8ZxU6Slm5Ey5
dhz62yCezxPTqClwP6LVrWlX8mZQFFpFATv8wUK6b/6IOboSbT2ntv5u9IjJz1/LLS6B5sME/OYp
cWi2S5hMLcdqoaWTnulClPT8wLgb+c7s8SfA+a+pHSpKNo+4Vt2cKHVHv4VP4ycBaZLt6bH0S0yP
02c9Fyx4w6Yx0wHH10NK5tQFysDdqOnisZuPYb3qLEAg4kDn1+gFNiPhPL7tUqoQ8+ytwnbgt9M9
It+TEP5dVIa71lg7f6aSGwMjmsumy/RhHfq7gDpE0N9jI/ukHIbmPnnQPGsT9r4EVa2oWNFKeUl5
qFYEA6xy/KzRNUQl9tyvFQzkudEW7/M2ajKml82dInybujVkfiyO1Y8Yl32U+482NPggDbG9dtuB
q5bVX9S6n1VPvoJJA8reJWiKTQNLyMj5VmXpIaHRYrVqQmW8okPe9IF1cH2QdzUcc7xrOg0P64Ix
sXyb/J/btiSKPRYVvOncKwgTTCRM/tI45urToWMJ/4iQtV2XZkOjNvrm3PX3M9xUNw32YrABRldb
ntTb2tT/318pjBCmWR/rZ++xw61AEwCUdEuzNrI6OHGwaer0xQZVLibWScKF9pp85Sldr3k2mQt7
cXiu0Umm/hPn7pPLssB5AYvkfK3sYCUybvHZc1ayd9hatuR9Tui8x0ZZf0cVbTNNWIm1D7z5S+xn
RE/EpqeP13b0rc1pKWLgBNKq/8I1eA5T+30hLsoPuZKa+LJnzuX1ifVyV9AfRDTvluu9l1ZOIS8o
9dA/MMfDXi/BuU3MHRixlpyN+KrABT8Fk4vPwD4qqUDbkmng7+tY5OjsO/vCAXRI2Sizw/U7mUFG
rF+vYQDrrAjjjNmE981U9xSEXwsRFkPURSP58ze8BOnw6PXJsxHhpVIw7hnJs324GcKR0XJ8WCxW
m4mpKxAWkkcnMUbb9f/DIbsVLCRtoPekz1tUiylxN7nH8R83RTjBISK7hnEEb0K1+Y+zM1tuG8nW
9at01PVBb8wJ7NjVFxJHkBSpebhByLKMeZ7x9OdLV+8+NqMkn/BFR7VlCySAzJVr+AdDeUCf4EpU
zlrGNBmzktJB6QokK0c4yQCf7j4KMSxrqo3EmaUCzHPmt4sUuGDK/tQ7ZCcJH/K0UoovMn9IWtS3
hrz2As3YVHAt5bM2DKQcY5QLB7240UQNASVW1xq9zYvOhAldcagFFWAZPSpBaw7WXZYyqOnsQ99M
KzGjGF3FHZxazVz0kc/pN5Xhpmq7+5ibcdJpaWW8LUW5cfBQn41sbbr6IUMe20LcXhdXNIkWOblF
hBq25YBzBbvbIa+hxNlawxRY5h1ZFl3SvkTIU18PU77LG+tSbrhJmaA3hvTo4jCgIJlsQYfdvTJL
Yy0RBHnSHJzBh10F75tTeeyn7dAXHjjMB0X/4pM3N7XGgQo1qaCRA13Q7idPihEUA3zfKmXQSbQ2
WDT1mOHJDpSKzyZDJggDDB1S99XCAOGi58XiD3Ng5MNo5mCTsLphvyptcydPlzbq5HgfvhNt/hZc
OnjAXLGvp8kEjxRtzcl8KurgOoVPOlNNRH3mzYIcBaLATgXqHteAzeVHB37wxLBzo4HMpB0VP6eq
u5anyghZQI+bfVvISF4trfBFSeODziaXatx0TReSbyTvTa57vPLWTnzLhGdlszhzq7uTT5hZy8Ew
5yP5/rrJlZe4xcM2QyO/cYqbMHBvJGlYLl1GSBcNPgiaiy+fKFcymhZEeLSprwSiGfLOwtmJLquU
AVSlbVMMN8xkfAEexHZpOdToxQwIZmVIm2qEpFx9gER2xPV3lTQQG8Gwq6g8KjmKz8Z027YTjKH8
UJUoJPqJtkqgq6gdFAModow5umWKuI/R4COORZrk3Y0WQFGySAv5nEH0ywYIlkjdbeH014j6rIYA
Kw4Hvc7SWlSgEGVG65v2Rg2pySEvaXO1kPwhK4TBqJb7OcYkuUi9icev2HSESRcGOnEAInAjhuiE
J4EThS56b+3eGWgUy/cStj3VIU9dXk4DWTP1kHut0PWysr9tHKw5SKMUC6FKv/hSkujWjbiOouhW
Rgd5aFqGe6p5aiWgD7owp6Y3Fu3Qey4ZR8/Ygx4gAA7Hw3qZBCq5R1x7i2UyaurzwuqM1aj7SPqh
AYWJwTjqu0zqmgChZ/y/muDFWxR0QFQJffUy4n2XfurxFk6xFNXXv8ojGCmIjWQgYof5Pdeeqnxf
9egoEHGZZF2kI5qLMt2G9OZzrM9Z+2xyPNVddOgy4EksKVQG0ZaUShHJWmQdUvfxNs6SnQL8viJj
s4wv+LGj6Glf1YCY4rQ4lPlz1/qQKgR1Lw472KKvsnB+rhx/NRE33axZqrRyZLoj42YZS9ltxAg4
1vGbQyEDnHvvXPUJabJrXFbztHZD5bZO4oM9RxgS4aRVixiRPAy+oUClxCV/NHYTR9gIL1ASKUQQ
ezg6eYYzeNEgGzkB80vav6AOrlKZ32FNKNMf02138iVLwmKUjGsU0i4DerkyUKZZdV1Hw5M/u0uQ
+h5HDt6T+muPgkHn9FeFb2zludym6SPgAKn6wJTkVuYlqH58q+mhdgOJ5tSg7pjfq+T9pvKQOjyT
EMV1y0QLuH+QgaxEwqVvmT1wRWSq5Au2W3cvIwujUo/WzLsKlg3swUqepdCFsDvByZoKB4jmPgv7
197Wh7VABqVL02dFKsawSpmtbmWJ4WTFakxaYMYCsCBix0Y+Mr0FFkPBid39qk4gqiDohLUjhiho
shUBsnclwxDkgKjTHT/3ygL+q2ocWlICxoloc0dfzV4jg2roRM5rYkFAEolu00p0hld3Eh0P1Bv5
vGsZ/LsCd1X+K0vLLph3BVhKFIC/b5cIs2ckU3dyWzMd3jLTBDOkQ0yszVuf471uJ8x03KXM2CfE
kTSijNzvdKVOGizgi8blVDMyyD9+swqqdtXDgKR3uegaZ987h5pqSvIkg5qWNv5qdgWkPkm+OKhs
mqJYa6h9agIHifEqta3bcba3Ffs3UzEPmbOV0xvL0LZWsuAzp/FSp0rL2mRXM0VyqO0YGW7HHiIS
pD0zB/Sc5vSfg5UbVUcFcQJ5orWIF3fcsMiuZBoYs05jEHs2GWPaUbVi1rrgWL4sCflaEn1jmLmS
B69cLSJGyZC32oJrlGs0ah6srF1mFiVmKNApNxbyejp1hE2VVFWwM9mjINH3yegfAGuzv/ONK3qa
ZObGhj7IAG4v8ERy07sK1Se5FBh0PMpwkbD7hXpdyGab365QXpfZT1/3K0XTYDljvQLYC5OZ1jmU
OLMUVfOGNSlJjbWOELEJu3nHjlk39EMrgN3Cp3VC+CAnWOXheCXFD3JSrlRJN6plgSk3lvLfYb67
CMDzqzbowewotwQfora6p2cVqTjiCGwuuNPHJFRQJ48vbYbOOdRYaRSLxAqOYYXCwrE5y+Z78m8t
HU4oIVPi5QujjJkjhgsb4zd6Z9gKSyEZqUcVSiCHOYp7GdeyyN2wllkIjq+9NPlwylrrYMUgXoqD
THPlMcpgFDou8pXySZMdzmjCQXqiAbMrkom7EAZr0p++QGfxnBAOU8azZHHI2+Uc31qDc0WrDsFM
HYND+abT94HGS6oRseubIh+WyqztVfday6M1GSHLD9MhZBy/JynNaONT+2aQ8iv1lYydXWvfzFq8
lFm/QkgsWYFlPTzUVBEYhW1w3VyHunuH2QvfWmdvchTykGVc1ik8MLCQRY3dTM+yyFSy6VZeSm46
mRn5pCw5vTWZTpEBJhEiZ5XQGUg0VxQpqzoeGK76DDbSwMto+dROdmRcCmlKLNTkFeC7x8EUUfQq
wtwB8DjI8sjVsdm1s4UhxV4BEs+z9m5SxYMwfjOV5pKn4qb5RoZXba4P+O0QGt16ywHtRZy1qN4z
hK3XDt5AWaM+mVCiXaKgi1xLyIz5wqKdZiE4VeYu86NZf7Pd+SYGhyNqBh/FIdSVU4g+YmRVNxmH
LcOhrXwPjENfEt/CWSf0Rj1+FmhopEAEGSCvfbJEyQxn1dkHotByCrIn2XOgeA41d6fG/l4GBBmC
VWHReyxPlh/jiULIq2TW4c8rOgkp+oKywcAwYg3TZYO00zYOpicDkzZGRkfGoTeyACtTalbeC0nC
StcrGlPJ0XRz4E0OtcJ4MWTTY6uDB6elMWbzMcz6Lzj1rtsBkF4osp3pFuRhlpcbyq7ivHWrahHO
0aPMpgCsIL3TZt+rY3CxsnK3oStcFFG/7orsGjvgG35u87zoRrt9vx/4Th2fB3bnxnCrlUNHhDWB
tOAmSVE1hB6AUB5iCrP/FksqOBu0qUlKSbjrLEmYH1vZtWA+Ulmaug8tdwPUhkFXeFCj4NC1+Rf6
URu7+qtN4RMkJXlL9gSb2Xm3qShKtSWLTo8k6u/66Huaw0A8IsV3m+ZUlpWGrrnwkno+ZXqvLWS8
LZzuTQuiA8gUz0CnwHfFrV10XuODV0I+dR3Tg6C3uDAy5ShbizIBTPtsw9QGKY2Rtprvo/+sV8EV
Jtxvjs/oHgguQbV5qEJmOW3DWFIdjaPs1GiNtZDpFCRYHFEMjsJsM2sFuDuIwIZrQCaokCOPdz69
zAta6MuJ4DEVOvZiyQsDIM9xuhtGSxeOalxXrsKp3nxP2DrUhWsRPMhYqKv1o1vAy6bzNFAEhujP
yAQkNKxj55dfZRk+cF4yqjnpbXeFyh1Oa+zzLC2WGLUswId6TcLQ31Fyg1FS+yjTYyPVjwAW9wSP
wzjEX3MlPKKIsefj1nSKnhleLmxaCIgKfRVUX6Y+vORWiOmtan6b4ubaYR/nht5uIH/iVYhlLPyW
fatmj/kAT9MSmyqZjlY1cZrguu1arEM//f7QAOfttNLauviUqtHOEuK6ie2dkvT3gDEPTGRfB6Ry
v9fcA4QxTMg4LmQy8P2gRscTO/mT2pY7BJSmFQ5P9ygJPtjgBS87fb6hy7hIFAPqW7LTaiwx6czr
1NAt0ELZ/jCMEAfOdNNT0Erp1oSUu2sRdVdkE4qTKoyHN63FL07284j/yBwkLr280gI5Pqk7N4BZ
I4DDXBiWBfPWv4lK+Kwt+U9cAXJVEK/NrJWmBcumBLLi8DtAcE9NM91hYMaqIVEVYxFfKy78GxQv
DnUn5Uos8y1SzE3T+fAmXeUCyuC+yPO9P8ZPQ49iUctMwXS4bBHi7WTsSPG3UHy+BxMbmrzchHYV
3cuKKh30m4DVklX4UTCnPrXdcIeYrw24v7mSPSXoU/QIKE1lbQSUlbmKeoMcHLslm+mvcwRYNgp9
Dudy2eXvFBBflBqLpCJ/6ad4gzIeqrkVw0sXQT2o6LvBNvY1wazTG3FRQvtERLNcB23/rtjNfeS2
e982rixaQYPjriZqOpEa1zDp1uA/l3LlFAKRZrMRB0OdxHIotK+FnVzHUb1o3UzH6XQ+GrQRhzBg
MletZG2DEvtzZPXYf1O4mmbymo/dQtDqHHqXmtD0QqME/JghYqKha002YoI21KTpuKbDeEQVBI0q
7Mmn6HG0dQ0f7fyxioEKAUD4AnZr1zS8XieJ8QfqsycnVXZwah6GAKcvW0GZyWqGtTRSQIHIuPHB
CGl1dD+C5bsIBrokuIjAwuna+LIK4UJmReNTK7pYA2vx++ymj2k+PGeWLXsaiMo2TJcRP46ojsx3
x8S0TxkxzomKr7kFrh1Ew72NJwoIGDhJ4DsuIiADMNygReTNvpkYtoFvQ3qxKp4nuwEqnT0Udg2Q
aGCImas6UNEKH7Y5TLHFdJjOyxgvbPfetup4U0UzZGnQQYw8bFVWzpb7LkqYIaEDsaaZXg1qKsDJ
FtMNdSn6eaVP5o3QmifZD5NJsQmIloy+35tIvCp5vwDu5k04lAk3WY8cZoycaRZRDssW81jlhDaW
hcBSWjO3KFqj89xyVQHYJtURRMuDR7R614GlTovIyp7qLn2we9xxcSeABg9wxa5RRiF+Yk6x5n9P
ceiu6xrhyoQjUWGmECD25UBpgQLDLD0Be8gw2GkQ9aZBRB3Gd8eBM7srNGM9CefO7ek8u3BctQxd
FaFfG+iSg8nc4JFD5zLjsTfULXkIrS1FCVBgMpfOLZyozgMj4i/0vALwlrSUDOEaK3N8gnC4YcKf
3QGeWWscFTQT+Nxw4TB863LSqCLeT6I86fjttBgIJL2FGhLs5pkGOzVMYTDa8zmL9XQvj/toGI5Y
kYgLEOjbnl9wDSNfKgV4ctrFGdSxlTxXAx8No7h1h5VMs2RHDC7FFvzCPlCU9VjQURzdDGnXcDs4
Pbsi2ajpuDFIreUnsvqwtrKSU0M6XSgTVD7X6+hx+EH+lhr2ITDHjWn1D2ZnvI4ZSvpuBkCYFKRz
g0MAk1nyWcOLYIarnanU2LYgwsuhEzJeOIFvMpzL/AGom9Rh6qG3XDYW01ZJVGf1POIcc5riPlwU
drmWv6hl+nOMXNY2Vx3PRXmCTnx8DMi4fYe01bFRIaA5FduUNrSy8UKsLvtS0gyJRqjbVJdOo9V7
lIwfutrt1jlCZbC9wx12FOkFnkZPkeZnHIBMZhs4fPQSEAyvVnHT5YDB4nKvTXWwAURZ3VAYxOss
CsnSuvDQGaXXqNE34pItO8jNjRPZy6bX+k2YZsLTzOahRewZ9RDFEylGbLqIrvIgetd6+3ZWFWQf
4HZLJUXsbp5zv0xRLKz2vaIj/94I3BbZyQe6j6tQVFdKE15LiZDaSZ/R+d9E1XCTIpmBKeCxMv3X
QqcixpQKxLOvPiSOcTelGP91o6AM03ABkfsw1gvEYuYN9piAcgSqQZD3L0cVhVPymTvs1DFBoLxV
2/l6sNwTiQQdYdP8OleS6d/lN3XUvTfhsO5mxIgjyzEWqTsPJzlLrgP62RZdhI5XAmm/7u1X3udz
2iE2myDsRcGLR7vySmG8cuwGV0RS/5U5+adqDvdxVF0TlLZa2Zw6Jl2yfyuYB4Vqmq+xDLhS9JmR
oJ5iLB4fOVMRkh1RmW3pIGr69dS2bzAVECox3tUq3DcxMopGZDDlNdIFKD0QNw6hJpz1DZbnHB+M
bnDWuKXthpgiPkgJVOPRQcaSBsVGwX56aiYP+salLMnkSun7aeUHNekLjrVaCmN9olCYQvW2VJAZ
sKj25FgEfE9+gWHRdcZoHHbF/RRA0OawjwdmiVmSVptGCtd3Ofg8fQhWWR8eEj1ZZnX3nOfpG9/s
trZJQ/AgudItFanfdtG01bc4xgmJzoE2Jlv0ro9Jb+A4VZJnJBpQvSkXxrpSwCQrxVadxht4/OD1
uVUL316/8iz+O0q3olpfQ5OhFO0340ybjU1sDsi1hZOCvGiyF3lIetK+lQPj3CYKNYmdAUSAwhvD
vLx1Tn6uHmqjvc86xhLA9Z8Ui1x4ZEyucWbDplj3OUxGs93kLrCqqYPPADDMOGq2FiIkH2wdkpZB
RzKtcVwsUbttLHMM+dXCJqB/Jv0R0Gjb+DgeXVZBIht87g3GjquwQJRDUF1kMeZdSYawyxAT92Bg
LPPQvCa2MooU0o4LggB6Rk2Ey0GjUsTm4hVYJLwa90tCK2gKbf9izOVqGBBqtfsROw0zLbc296xf
qk5WbX1AWw/AIzCaH0JPNxP42upTNMVflcSkqZFo732cAj1TLHxNqkm/iEo6zErGaSZ3eKKHJ0M3
NnpJm0JzRjpxaoJ5BbKvIY1yzbgpY/u1HasvDGCfop4uOLjLYxQI+wL6rrXvtZwOo+wsYTCI5031
UNQwRzSnIxiY4AlaxMXsqn2ZdSO8ABrkKVga5np4jRPvDU0KH2JLZCHColQU4fG7PEAxm8sYh6R0
0coyW7dTurIaq2emOtzbqJxcJlZcXfo2esCagLoNGuhrbjpPDZm032UHBpzPwOag2tvVFSnwdY3G
Id0EpZWaRIDDZA4719NLoNmz7FNf91SaYU+yadnDsOi77qrVu6Ne9CjCwTqFlXbHU97qUXU/poKO
To9JmavSLabBmKrao9kAIm4ZZ7gCDVAwhoJ0KH+MRX1Lpb62YcD29Lr9yGcuoKQPtR7dhEq87SL3
ZmKqNYXKslGo/2rFJLajYcpUD5WYEhZYbFpbEw/lgAiRV+pt2oI183txnXbWAYnbU+7WnqKEW4ap
hxmbJQn9uEKp+QHmEoI/fnHwkdXEO8y+1L+7pEVLvaMTBfjuKW6sDbjrqzwXaIUVrzPxv7PV58Fy
6Pypew7Sd8vu7iKmChcRBINetyfmFfaVn0brMWbMLCoUOBiXxSmCYUVzX9fmt+9rzUmrZasXAllw
9TQahuf2jBZAwfaXdt9gahj7EP/yl7iLvSxV9oXQgCHM8Dq6NKMDERZLdNbzC0rbY4ZNCMjn8U7D
Nf1CHYKv1Yi1q9Gml1DOuGVVebCTPF6kk/EaYeV8cGgUov2wCaDuj3kBXgRC+roWXb/qoXcXAYhZ
W9exV8zzXVM43/Kcxl2W9CpdXxXGFvqYBQgWNx7uhtIY151mPGRp+rXUkXRuLZGzsB2mX3W4hAdm
89QFWOPRQdK/754YBewToW+nKT6R9IQnYL0d7ODuWfPHr+1YrrRGxfs53xJWPWVAdgm4CoJq5cgB
lTf4NQ0CxCaGpONDh0LGRZhp5pdSjOkxDwPI08PMznYUlA8dUAAnbAIcL7SQOZyl0LudpLQgnSHB
viitMemaK2uFO0P9OpST8S1GO2ZXR1V6l6Issa/gcyULE4k6kMk+YbrROl6plTD1wI4mnu9yvOaW
bRdgRoLS0FsdSTfJMrKmZycpSqAw4G8sDDhQug/wv3EsYGDC92+J+4N0glCOBMThGWsdBtjs5ifT
MAtvqubgThHIB+iVgsR+iC4mKjgxo9AKeWqQum7x0BZ1e6F1vfI0Nba1xkEwWFt8k4vQtbe8jKvG
zdAstcGagNOHZ4jmA7NsMjxznt5Cd2Cer6HB+kgndW250Yta+e+jMyLZREkGkXoZwrnUtG4XEKWh
Nz4UDBfioTmiOFoRzeOJ07NGByNi/DhsWri4qB2s7Co55qaqbgK7eYXK/hbTIoeQesIJ+IHe34uj
jNekCZteU14VV7/rMuh0ZeNYO31us5sMQt4V3y667Zv+BhMv5BlTrAtSBMNcG956qfX3bJBsU5Mx
QB8gNaVhhDWer+Nj4UZIXNKJdcnPL1QTrVdUJq9dAy55URrGmv/DIC9xX1tsihfp0D2CPAMQZc9X
jlk/x6yUtk8eJ7pl8N8e9B6ur56tKydfp5b94jjERFtKU9GOR8gIjGfKoIGJdT+D4uZAwKPX1rEK
YNrsWNNexFSahq0uxzK+GnX0ssoB/lDcO8fWwhoZ16AkpJytrMz2cl2lwrZzFGXsfB9EdYWbqpD9
O6NCs5XWbIAUdYSDMvCer1rncqKL05BWGBeYB9UPoNmBS0ERRbuwG/WGdQKpPrGWYqboQ0mKDmhM
3SUMsY6YSPjx7NWNfRuV+b5Xq4WDlFfoEI7Uur9FanFNVNqmVnmX2fnLNLY3bqg/t/Cg0C3RPKdp
DvQqr7H33vo8q8FB0KTP0vFk4f1EFp2bFyM9840zaAuLiRc9E2uN8AizyhpeiZoph9YtnnJQGy0E
Ah934LkCPlVafB248q3iYKXGP0dP/1Ig5Gmkxl4U/gMyt5syiogp6XRME/teBOGx4yFdIMgxo0aD
ARmEbuDJyp3aWXd2iPApZc691avOylYqDK35hdK9K6oO0ZiyYko+rZzWYDBEiyNJD2OjHiFyr7XC
2TPQpPvvqN9iW9mMIMMASbKEQd7R/CUnpg1ZdtbOTX0XskS4hCp4dJTiPVfMeR9bebdIWtohTrtF
aGBtiR4xN1jZzEIqOHh+/SQU88mchje3Zdiu5Qhn11L3vaVF76iLGNVRiNXSca24U/Nwo0/zBiWg
aw0g+CV2SKe5RdWEkVN+AQKa7NCpSvQeLWiGWXQ9mSAXw6Ch9zodlMpC11Opv6Y2cMYh26Q2JEI6
byCcVP/ZrIc1PdsnQukxVHqAaz4PTtFvFYSyJ9ztClwSEZTfTSYjeDllNrVYpRiMt6wbpiOtz1gI
5GE+oMdh0EpFnjFl3gGUzKYLletMGDHIjoP7aGTSG3X1HinwQ+fMkK1b6LBNwRgmql9QcZov89F5
1nX7tsTa8gLywEnK+5STChc3Ww4OLAJR0uSdbOw/3DWdgvsoQwcMQDfWAQrzLIcHGyUonRbOC0xo
PDHK5hnBkF2S9Hd5FIEsDXdOpX9xxuYpV8UdS/ixzxhjmb4AOasQGSZx/OuB6ryCfM6ldsldPQ1i
A1lPLISG7uto1i9+kwMFiAcVwF7JQAWqJIFReZxqQ8EzALkdx0eM849//Ne//udt/O/gvTgV6YQU
8j/yLjsVUd42f/5h/fEP7NjkT7df//xD0aHfmcIRjsrP315v4HDyj7T/0waDOmc42ntWfQjt8uAy
fK1a7fW3ri7cn68em5WWBCTUHoL5X0PEfclPmFT0ZfH2ex/g/PwBSlVMkJlq3RsrNMnmzotsxLeK
dP/55c2/fzpC/Hx5QwmS2E5j3euj2fCC0UGcSnXny9+7uv3z1enX27QgKp2nQ62JIgU4AaCkv3dx
+cJ/eLGzSwd1mEqdAVv8XNrtTVfYu9+7tHxaP1w6akyEaFJMOl1ISJuwMPKNAYF/+fnV5bP9mxUp
jJ+vrmgZeuFJjRJ4ihxLTxdDTZrlaNvglX2mrdC/Pv+gj16u/vMHBYqv+nGd6F7QdMdsMA9xXfzm
E9J+vjSik50+lqHumSmJdeMrWyXFdOrz7y2Xx989oLMtayNqFeu6o3lF5n8p9W4Z0lWhJ7UR8GR+
8RkfPBv7bOMmCoHINUTnoembImCM0SuH3eff/4OQY5/tWcNAakaHVCQl8N8xYDEW85Si8k7cX3/+
CfJb/s0Tss+2ba8y08m7QvPS0DkY2rwtzWFvCJ9RQ0HnLtzIMwGy5vbzj/tgxdpn+5jZC52DyJJN
QcTyJ/RraXLUSgWKP8PUKbz9/GM+eidnO7rWIMmqsSg9Qy0sdYFybg7UM53F4veuLz/3h21tCovZ
VFGXnq0l39Ic4T9MGX/x3TW5qf7ulZzt6jHpHLo8mF9b8bhzshbMW4NRwLDPq/Sy0mOwb/2ak9VL
FfDNPtOaLOGY/b07k1/qhzsLKoN+vkgmD5zQETFylLTL5hd39tHLP9vqbtIWtmlEEyhjBEjqfFG3
cMLSZFnh3medfu8Gzra82tPBMIxg8gT7HVuPOlq1DobYn1/9gw1pnW12gWJapTfK6IlgitatZUSX
vTEb28ltu1+srY8+4nzPt5WgW9kNXkdQhMKN4Mik30NUTn7xij/6gLMtzxueK47mntKnpTmL52qD
Irdorz5/RB/sPetsizuGnzSt1vRYx4HwHd0RR78Zi5nPr/7Rl5c//2F9Rr2G6opZ8eVbJTiI1ipW
0RRW67ohff+9jzjb3IkTt5VlNJ0Xl+idtr22sRnwZGXifX79jx7Q2f6O3TGrh1rrPNuaID72qYJe
HMqen19d+2CXWWc7uEa2DCuaufXCjLGvv5KwpzgDFz0sinxewscEGQegK1mVIr5U2vmS9QB3D4Xe
CCCwvlDBcH7+XT6607MN78C1xN3GztCgU28MFUlxs/hFuvzRpc+2uRI0TtIHdeUxBxuXFJvYmRnT
r7b5B6eiebbNEYK2/N6GSt76PvjtiOFmECC8BuUQLSUQi8Xwohg4zuuJ4/7ixX1wR+bZvsc5bNat
pCs9jF/FRWGhb+sM6PT+1qswzza9owmQwIIzPchn58JsAR1meeZefn71jxadebbp88bsYw1dEU/D
zLeYXh1qo458i0Jz64TXetMe/fBQTPOiipD1EFt0MxYZuPEmKDeNYW5NpqKff5cPIoR5FiE6hC+z
rudsjufqkDjptve1m1Lq535+/e+L4G/OZ1O+wB9CkKOrqjHFVuFJequKxGneTe0l4oW1c3Qnq8Qi
xbQRYKABHyT4NyMlgLbnnCIXsEXDB3XuvE/om+Dy9q4jgwMhp/pmA/Ki5ekGqZX7q8TxDWaBUefG
d+3MqbOdhnls7jEiUOlsIrmVIQLvMlRlKKuXLp8y5b2L4rk1x+MasrdZrYHnWyBVR+MLAlSRfSrK
kpH5WBblGrXDiIHRgABxD4tF1QXGeKit4SHahqPs2qYBRLoE9wxw1o/gAqMIUPSAwWOATwR8uuBy
Vru8fRlzPQb+O8+D6cMADhEgw3B5qvrXrEJ+A4O3HJTWL5783ydG5lngbAFKFZaZmF5bmAAyYr2y
qiXNa6Nc/t4HnIVOxMbbxk0mwzNcGhcoLE5UUMqEJ8PvXf8sHvJ8S5pwoeHhadhlqw56/4qyamx/
kZ18FELOgqLNrs4QSaWHYOjzdMpyNVZpl06oev4if/9gcxlngTEtEhRugKB5eYQWFrQhY2Q0W/do
QZVxoD/81nMyzkIhfcTJMBDV8/BYG6pFqxQDoMvaHMJf1FUfPCjjLBrCETYNNDxmL0AfrN02uQ1T
WC91ZF0+vwMZ9/4mRhhn8bBKu65AKA1WgIaLtYqtBwrD+Ew00EQWvuHUx88/Rz6Rv/ucs2An0G9r
G1tlBN9r2V1dZ5jY9HopaNsWIbyqysEtLcczNYj08RfB/qOHJ3/+Q/wr49BATKqYvME30o0ZAwND
Cub+8xv6aIGd7XFfRZuit+lSxVMeI75rOQxRMA6DatJrI2otn3/MB0mScbbTETYdApaT7mkWFhdj
12A3LYtTOKpuwHDMNU9uZlbPn3/aR6vhbN+HSY1lXu6MHngpZRuXEf7xQwTGsCjE0vnNWzrb/EoG
ArNpaCB2qoLUCNPC8FDW8wgb1dKwVnWtnYWO0OrzW5Ib/m8Wnn4WCAAj+qVZ1aNnQl6bC8eAAwmm
mkETWldNgIjuhJqyqunaFo3J9hf3+MHS088CQ8DkfJ40bGfAXiQD0CMRfQvjrPm9HqZ+FhZMo0EE
rSIshJ0feXOSRAB7kjB5/PyZfbC29bOg0OSjqWpZMXgQjefuIigGYJQQfOZTA/tJ/CI/+ehT5M9/
2J4i7euw08EoM3UaV0XQiue8NaAdJJZ68/mNfPQaziIAtEEo8wCcPKkJ/JjoFnvUoVPxq27vR4vr
LAjoulG7GRLyjL1Xozmi+BX3qldlinjCn1y9ibA49Pquls6kxeLze/qo7aKfhYS0Msx6cqbRK93s
kEQ1HppIoK1xBQK7yNwYRwJ7O87NrurBMCuDMy0KJCxXiW+/f/4VPnqsZ2Git2zE1Rtj8JAVGd94
xP4AIBt4y1+3+F8/TTCa7xONt6Kc6igI27M//mv9Xly9Zu/N/8jf+s+/+tfPf+SX/n3RxWv7+tMf
wC9F7XTdvdfTzTt6k+3/DlDkv/z//ct/vH+/yt1Uvv/5x1tBviivFkRF/se//0pOXHSDB/SfAY28
/r//Ut7An3/cAQFrIsrGvy72n994f21a5jLaPy0pnOeatg7A2JRZ/PAu/0b809IBC7uObVoqXogG
jztngB/++YfB35mcNILor8KjU/mlpui+/5X6T/T7TR2Om2nZqkUh9b93fvorLv71pP9+lKT9/KqF
rhmGg9sViAzLtS2hnr3y2lKws5HOn2Pc5OsBYbOdqtlPYYRncTApGEFaRzvG889x4EhN2ERm4An3
oaI/WFFibJsS3OkPT+/f3/HH8ZYmD4r/F9Lld+KGQcwJ3cY52P6+QX4IIDqWx2pIkxwfrPYeGWBx
UPQwBkM5ppQTarV2yg5tKmAt1/MINaWzFf8XqcXP6QxfwTR5Ho5ja6pp0II+eyx4RxU+iC0owGGU
LAzAKKqjmbskLJC3qZFDbZJGLBtTfP3Vvcsr/3Tzps298/GWMCzV/V7g/nDztlBRNHbwpnES464o
CwRYYlQLO83Ho0NEvWcDMUz9PjsUrTAkwQiqG5XOReaq5N12UNwr6DNf+oXIlmZlH/Q6JLQPl+bU
HdHEX0AD9A8jiOZjl6RXjY8wYh4apxmD7ktU1dWHUELyQKC9CKFXXmN+pZ1mQvoF847EASqxoY9c
m1MakBqz5pgECrhHFU+tOmZAS8nI/FwZmMO31cbujRpkZs1oFJHwh4nmHHaXYt5qD/WAin2GXisi
RbzOHDU9DCvUF5CE6y5Ux9PkdtB96n5X2mI8RSawZLjjIOaUjR+8aPiEul35VQ6G1nht7TCljG9i
B3XBKYczND1Epiu8yDVv1Bh7eoSQ561z7KsJGkenotMSdukK7nlwMTfzW9NpzS3DYfAxNuRG8X+5
O48lyZnkDL4KXwBrCSChrqW16Go5F9hIaCRkQjw9vWYP5NKMpPHKS9svp7urCiki4nOHttbGOjpb
BjaFVAQMLcUxdAK11sVk7OSg82NkaH9d4wBcyjmN7zXQs2cCS28E9t3Xocn6w2xK2GXg7v6X43bw
r5urRwPcc30Gd30poUiyivzrJpvLKFaTwxx4lLiAN4S6eAxOpLWpVkzvj7EoTxQOP0yj+bD9Jwyq
yO9mA1FQgRK9eAxnLkzFCFyrbf5Fyb17KoxvBhayQ95O9dK14/ao26FaMg9PIM5m0q7SLuM1Ec4U
o8vVyceIs8qxoZZ51DO40rtbAZsWx2CPHwU/NB8SfyMJSGJevEPm/5kzTr4V+tXPdbhLJ9ptVhik
R09Z8d5kONCO7D9MujpHuOGMZneEhTnnMecKebrJsBVy1TAAGZOzx32y6caYRzJKX/R0B8OZ7hjF
X7hGp45eWfi7UrfnwrzNoVF/NbyF5NFVvjOcqL3bptrnktHJzlQDk6jZlzKrOyGLdtvX1WpudbiV
AhpJxHB2ltv+OpzoCZapEx4hmt1LAgKbjFPNS0cRYpnLyv9Ksv6etExayD6QK3ih7cY9UhUJz15U
rQLrUTSIMP7n5cKynOdR5D+vF5bnUfBxfJdlnAHV/1rtVuQ/RnJ6P2PPuicTutI+EgBaBp91MShC
Ps7ZqTDt6UVK8xpGk3uVWyCdM0TLwWQtQwBeUXYAcdJ941nauKMIz7Dc842PJWHVssxuVe9c05F0
04zVSKcZaNseW7nuZ/IJVUPkcrgDzdop0rFryxbEcebsPqYdkRmz+0W9BuhGbnz1CUAKRujWzK+I
gyz0tOzjCLMVGeJtMyVvIpLmTudetmpzOD5ly8xivqvCjk8ySM3VNI/OIc/fwNDaDwbrgPbKrySx
wqtNhW/zhHefk3Dcz1Vhw/QKhiPT8B/AyY4edP5FyqTGfQDjyIQFTSxgOUx/LpvAIpvgc9QeDUxQ
7ogZ2zfIsMJpgzkO+gP4NzJakNyqf4Vb5oKCe9do6As7tI6UaHgKXQwqEyEvimCIQsF4XAPPfSgB
LRarQrUllKD33B3kipwmY4DNeCwCC4WjKzcxcc0F03vPwbKyOxDkeQqOqfIKCyCoxwBoP5rb2B+W
6LO+D83TTy27lS9FszeFiJaFEPoKcvwPi8W8ATv6vQQuvTGrdNeP+7AxX1LXNQ5YCKBfjgbTPhX6
vtK/McVi5B22cOEky2xsv/xUnSOzM/ajHcildrpuX03+egpOLtz1a+DU4ibDrj4XJAjQJuwhv5o7
uOaYssM2ucu2X5se80Tjfah6dXIKEO+pdcvNYbzYIskQOMpVlDaQH/lZX8m1ZZdqmN/aEnBQp5HQ
jGn9wwoJPQSyPtR0gXmDnGgDyHBZTZhjEOveBzjSCxKZwy7zR/BvVb2vKjhyBCJ5K/ISzHG3in0X
vAFbp9PFt0Gn+CoYVHIcqClWX57ZDy52KMplO3Dh1oTxzYSx42oiizYO47ZqswY1xMBE/eR/6af7
rdUE5mr6MXVINVJaWXyIpTiieJoWQzv/qGKt3tqxaZm6zPVqjoDvCdLmwtmQhoiJeaRoMs2mXSXE
Epxclzuip+VHVUOwnbH8kZ2EOV7m2bEy5LBKAoYEmuDQoHq8dsFsXme8ZHZ6b2ZlbhE9e/W+HgVm
1pkayDyUeC5mKW5NF37lAKOZYceVrXLfW3CfAIXVvE8Mw+1miXVLyStZuYVO037PjQKA7FM3OJU1
lS7G75i4fAfgB2u5Y/I8Kp17khrFhQzijIzztRBWxZguESY1hatx7H3iieA8EFruSruid+y5v5T8
ym18BzIV4xIw8rE3ayb5BdAgbXd7ej0guKJTkHvRJqr6a2bVyZKe7IRNyibY/gSSDFayj8PfGkz7
wZ/8G0ewEdxxmK5lalys1PMXYcfIfPa038UkLTiI56SEyj+G4YZHQRQMw2854z0V4iHb6d2eo592
akkwBcMpMYmvOpPx4UbAderyHnhADvB2OPcsmL/3vu9vdcAkdNN7Lulc8yMOjTNc1GyrdM/zVTL/
TlqD3EtowApJmXG29bvbNI8CfutioqD+xL5CtpmCeWt2DLZ5M3ZOh/lmAkODza+jgra74Lg0Tewd
UGCmZWwQkuTdqeq8OFBPGy6OalcDwIp1njvvJZIvkLBG+hIkFrwLOfI8G2DQsITItCSLkozFDaVh
cZsjT2+CigZB3cfGpbN/dU/xVYx0ofTcZO+G7puhh49Wg6Zy6I0jVCCYF7jdk1P/J5PSu5jFVTFw
fLR9bNj8aky7c5LQ4wfYYFS7eiTs2ODMgHNG0odLvzsH7cEQYFVDE3Fyl5skry1ygp3zGy9n8ja0
P8lziHPV8nHCmFF+ol38shpy/H4mV2lawSF1czQks7/JM287ZUQQOj77nG0AnMmQhVuxQy1sXfXr
2mVoXAGnknHhLBpdtsc08k2geX0LMmnlVvk3qlPhMpuxshaF+dmXIYn1OB0WblWFJ8cHzVCS1bPt
kDF7r/J2pXzu5an1XrKSb91naqq05BlggD1xqq5aaE9yOAQlHnDoLM0dMtLESInBjMyM0Ekj10gI
1xF4DfcUDi3IATRdrLpRt1IxwMzYl78KFB4FF743OX/sUKi4N5rGIkZr18W3GYL4sIit20LzJ2ZG
vQktslpgn9ZQ1QGTVWx/RvA5R8Um8ZR5MfpDmIZgtp5s6p4fcjZIBwQyjzeUALHktcu8OrqTI/YA
FoY1m16QVrck9sHl2RfJWMGGn6lhZFOU75VpvzksSVdfSY8w1QyYjXCdTPNvIQvidpQuJzxj/kYi
uT4/hRQ8AgkYdPr750AGD3jDHjJv8YfcvYEDU1onvxPAgMyXzOirW/H8EmMQHBXyEmcCtRoPcbWt
av3ak8Cfei84G1yHV14d/446WWMQa4vHYLY/5gYAoTPrZGs7hUmbuSVWrTGo4n1YGnGQ7PHBhtFQ
bbz6aS0YCflyWocOan9ENlAJI1OXYnbURRFUB1yPx6mSpP9TE33yQGCKsPjvaHDfZ9IeagjM3Yw2
4fj3yzS3G0j27aGKXQJifX02AQMd5OAyQ9b6+zwnaIUe6dpqs1+7iXzL6zF+mM95fm2Xy4IuDOvn
MDxhKgqOdr23K2tcZHPUXpu6YeLeGvOzmK1tenGaDAdbAzYPVnqJwOvCeIa/0UkebBrOK081Joxa
q3FPFctJagtx4kPwI+bdmScvOjYG3fVazlsfAKm2NDrysLw0JE53XDVSzMFReczaalxw6A641At9
qGQQLdmSQmk5u2n+Zk61d5yTUDL4KuZ9F/m/BiJb9wL1+8HOePvYxcadn3uY4Jv8PZAcer77NYc4
SxiAwQZSP0abv6d1e84KK16OLQfIBi/Xpddg6GyDUwATRY2fMdPvKjZ0K5uGnW/3d2iVwxmeE0Yz
J5r4zNL+kwVBstDR/Ko5R/6k33p2VV9Kbk6r/qkANGGSH+BzElBKB/3ZxuA6FQ/zsXBTQGga8KHl
uuCBMD28WcjG4XlU1cnLLHJpdv2R9sn02XtSbrJkiLZpLDXfohgA+YA3U+FvwwE7QUjTfDORDaxV
qtZOVM9Xv3HEwpYi+8WCvcCkB1ajDLNVmYQpTyhEo0EO4a6uxquEF/lGrL14aVJgu0FmLXXWh+ss
nNSZEIg697119mJj2lke2s2iav5kupuO0qxudt4aW9N9QgMQAy09t/mZ0Nrd0SRtN2HMC67jYSU6
8J/MByp+x/67owRA6Mh4TFlQ3qVuViRnzRVR7fjqSrShaIg+0lgdcmZozlao9qPqkoNwE5fjt7S3
fld/BrnTHWjeDy3Egxo9SO4kHz6R2zQszTf449DrOnG0bLBE2LEQ4ZhzsWpDkd7jHr5lQAWpStOt
4UeQ/bE03bMEsm6TOHd3PrdqvBtzrnfaYJoUuJ+7DIX80bkIVUKS3ESTs+gNxeFPEB/Vr3Fi3Nzb
TaNZPnjIgX/MlbkqeMxOltNtxsH1d67pF8daquP46eJ0PoMpTh+SyFQm8xeH2M0+hPa/wLnoHUpC
v9q3k51jTPaWSybLLNN8GzrX807UdsPBTpJTD3t54cKw4uH0OPS68M1MVZ25rd9sTMJHH+jpnBdk
3gjU0AR9WB2cBUdxvgx9NJEiN51tmiY2JQWsvLnntQvtlmxuxWju4/nDLcL6qP1dwdlom+LbIH0S
gYdFbbI1+vxHCMH7IAB+28P0ZB5azSrhA71qIpKBZs8FlJ+lXSZErV4AeWM07zdOjOKM8hYkZI/+
JuBDLsEzEp8A4AnszKI/USZcy6Avv1KeIjYiYLckgOTSsDLrWlVAlFu8J/HANj5jvOri+BxqprhM
PweR148AAKwInSsoNBiMRJVZuW09uS+V56H85gRIqgXAV5ZFBDq0faim9CWrjOBQt9O0SWbvIvyu
esVYbIj6YvlefC7y7L2AQL6e0VScKtvj421HG2G4mOaJYtSDLh+xbZ9HX3742rBPAESqY1jn6RqR
XLYreuGvtZkANRjIiWX1mzEo46gt7wkTtdLbiG21UeHDN7p3Jw7lqmalWdukhrZjUH0pjOvbdiDc
NuoOx+ys0w0+1ezm59wXHdIWrerctV+7ya0WI35OGzZOl1LJtyv/YukCU06LlNZPkUG4FJoWo7Xk
BVDxeNDO1OL3bXigzL5ap73nIMmcH0XcHmJgkwfsLjusjtG1nq3oVJTzZzM5+cUyi5/MA5a72gM6
X8i5Wfmj7V2nvMzWUygo41jxT6stix8kI0jgoDhhMkTuE53696jpToMnixPTw2+c+uoVEc/D8zB+
rLjsUCQ1Ty1DFGsA+QRCsubwd3MqYtIyDYqow9zEjCFa+a3RcrorCxBx5v7KcXTci3qCN9KCy26M
flr3s29ua+I/NmtrBOfB2nYd/5zWRogE2XqmdsF0kVRbj1xIf6TsdqYNPbrXr1aiMqjgyXgaHYDn
k0zueQf5Pkp/13PVrvtgAg7VZekx6C7gray9S8F6C4l1WhfcKFYmzoSbmVbY3H37K5lp65R+wVPN
DXDR1CZBCqaerg3wsLWrOBYKY+CFKeOLmOLuMcj5l46fMAmKhYtY9uk58NRnaBThvQ2djSXBtXZS
R8e+NJ1dlQHbU4l5MvraOER2/5WXEfT6yHOoipyxw6R73ErfSHO8SKfNLm7sf5Vz0ZyUZtnsITau
TEksXk9Q/Mnf/54Ru21dxYhyCsPAHhyOENk0nzpiKT1O1f3w/FGKdrybNQG1iGNcM/QGmyeQDyEE
ep6QaUiViPJj4F5jl4w68bEajrg8y2Mju4BajnC+U/SEB2TtTfad16JNvG1Hnmb7NHd89pm78D7Z
u8RPy4jNpVNo7yJLAnyeIyEr9DWAXBleOiJ4e01ec8lp+Ev55P+gcrhEYgfzmNs9PavSCDf2rYoD
f2dGBrhgilBohY34Unrxdm4x1wqcbMdYt5L/z3FPstPuSaV/3Mp9ZqDiS0WDAJQfsSfe6/pvAWsz
mI6A0gcBRbRdzjwhvB4aPqvKwmPgg9atcouYGDBcJCHhuOnKKDyrFkyNFQ8ApBAUx/yWGz43wGGK
OTgabhUAjCIFFTvZ2Sos9+LKDqYkQyfrJ6yLu1UARYOKj9UV1iVWMK6E3V/nCRyx7JtzS2UemItd
fNpNXK1bs60XoRyb1RDENF29QYNSIfpOktgAOVQSyH3OrDpkp/dzQl2pcDwqbpZ3csEN7YO2ipZD
Tk6r9Gp1Bba9gEMB6nnuja3u3LPjV8Y5HVMo00gBakqwKnbnW2JYEoqWmW9hqM2HytkIzD9rYxDP
zqJ894nU380xVLd5/BY1FFQZ4jl6nvs2ccE+Awn2zmjAjoGoxc4HEnHsCm+vi+ej77vTCdLJsCjm
oX7oKLsmA44ibDbJh1tSVprURJgxxsmUB1SHdNbc0Ej4u6xyptdmBk4SPDli6W9ulzMOmuLahKa7
xJrof4i+Whp2SAU5iVcxZabV6FNP5di1iRGaPGBMDivbR6Uae+QQYaF5H33Ct/dC/E15A+uMery/
75+BzSwiCukG5hsEA1QeZpYf4WoYC7xS9iaOA+7pZmsvlfX8UXuQv42DdZ4e7LfCNNwXFX8Wrh2e
KkLrBYS0te1S/VXBCQ3TWnhQ1Kcm/og89YbGGYjHkE2knNrmMIw2siW6tMvMjuVehC8k8isSxHH9
0rcUoY1QRTvXalcNAyAfQ9DcA741GrUYIfwI7XDCBF22ybvohj+6mi5T7MC3OVeGndwASSU37Co/
tR2a24D0+8ks9nORheckdjGlhFl/HKE5yJpntBiNYVlb1afdMyfZpA66xGMHfeBcS9B61fy7hiWi
DDUfHB7zNaVRvMZBe0tFHRzBr5WcGs4zqkjVAMTVCupUYxnzwkdhQqglKq/PKV4vL+z9jGz1UFjt
R60lALCRn1kjRnn3jHoL2iTi6p5mR1ay8UU5TAdOdXLhKPqNTld17GXzYuV29OJRtlZcFK6NN77J
vu9uFgo+KFfgQwmzP5zZ+UmHntuxmwQnb+5SVgLmjfL+xBYMproRL1mPuI+q6h8O7MGL541XjDfm
K75eWO9SZXdQCD2h1a1tSCL3kMKPcUAPiaSLqWdKb4YeT+Ys2wvCOBaZZwVc+m68S6F0wq2o62Vi
1/XDtjiXIy54GaL8kCEOvRjaiS9yuqXU4xdwh0hFO524DbLct5rUqzlZxkoaAwDwRCQcbBQes2fl
rvSodMupVceuqiBSDFXF4Vo2Z4FfHYJonxz9Xnj3tic52pqgR7Rjy5OqrEdWJoRj6y7fCk6hdjiP
bCiFJLc+BRvT05SRcXz65IWP3FbAAJnesSnRGoi+djjApZygOylOSeu3a64DBcw9fzEPIn9juFbv
kyJ+z6eY9qwcsZpwpVtU9gzKFnAPV99ziTFTDn7I0yWoCpZDuck6Z0v021mkfXZxXFcvgqxdWSzz
ZzV7IasY9DkMqfiJMtQjZCZYlKMaWpMALtGHe9nqfiUawlPCe4tiGixQ0calyMIvMEXZOmr6gHLL
oita6GyzXOsSiK7dVC9eCMwf8hspbmwkxKYhf4QDOoHiog1xgo1RN/ZVlSABrS4a1544wCuP1pRd
IINVEdYNwaS6HPG4UUY4Mrb6W6+fX9Eg2svR57XIT9nU5sueqOQcTaeg3UYRcGYyXhCFg6uD/EUG
4ieKAfNsFOLJwKJA5AzkasWsDmUYv1Ru+pWqKoF69KLDgPM4h6FVVXa7ei65kgQcD4pfhHA479Do
ihP/QNhxqVHDbH27pBCa5MeGOD2C9SX6wWIJupmDKbluv3Te52c7JbdI1CbIA5fOwP0D2FaxZzbv
4IpBfqtc2DSAlXa2h1LaG4ot/VMLwHz/xBpi2VA3BmL2OTCOHRTuoY6mt/kJs9KwqzbdFK2ECqt1
EvMCG9bVo/mwHfl4gcc59xavbqg6ipvApJ4iYFiDRgNqJih2SJvsBY2RKyUNsfBUW3CJxv1tV+Wq
ReIV+V9Oz7QSJSr+u3SYTm3Q4bBwA2yrwyHH1r6odGJsTBl+GLV1Yjn/ZZgYg4oawolEZoTk/VI3
mO4Mju6sI5eiHsLjFCLoEC3V3qkc9maNXAZ3UvO9D0Ce9lHQraVn4AR1ef7YTnh12PLNrEfNI1L4
xG21i632vTQTtXd86uvATUWqHDKQ4XCEUVhBFQVf3C0cIRr4nbg7AQhSS3+2YVtK607FxDStWmiI
5rxGFU4vzjP/1LQh4soyz130UejsEfO52VRNB0957i+VELRx2ie7ERrcwmLsdaNK3uspvBag+HsA
Xi9xO10HPa/8xjiPblG9RiCcOufRx/NLjoppoXX5k/KWWLq1+9Uxd8hkc7oNJurLaUdBjRlvp6Yr
6FvvErzrgem+N22zPRYl/SLaCvzZE9H5NjdLXsDh29RX2IebwNsahb+aoFad4ua326XNIa15BA2g
matU62bpcIE9BeJbwRDXEUHfFUnAKpkTyLjx8OWUzRaOpdgg+fiy9CyJ8UQX1UNmGuE5ul4sdrbP
7tHbfgRzGntMSsuWvN0K6yciQHNKN+MolnmSbOIm8Y9RHRXLvM4buDJpeAuUz0akn6IARTPAtsBr
mRZNAErxCIgfaYA5NK/02R37p5qjUCsz9BglNIYQoAOWIcYH9iYfiGMdpSuHY8kOCNtn3D8Lbua4
6XVIl7shN0VV3F8GFG2rBvR6WfRbWj5Q7fNx7YyCg13hAg8ojHmf9PJPOkHUsFUevWlKvwLEtmlO
5jYplyJKmJ2Ek0b9tv4yCoUFLQv9RTw43qqKa1DTVXQLqoVAcS+d4gUYUnNBm2Zh8K5B41e7kG41
eOfgZMhG7H3BogtFn4KXZS3t1CcHAd6qr+NyM2ThSVs9CIIQFEhr0brOV63ibA8jXPJIZmpdzqbe
uGYLT695nbBt35/HflN5JhPZ2VtvO684nu092xkwIBtqlqibm6imHqAU4RIyBPd2jstT0qDTw+cL
uWK6BDgHz1PrJY8k3CYz1Yo2fRkS6GNus2rbMaIBETGKEImVOfJQjoFd7ZtR/cQFd5LuCEoP+etL
Xd8DgoqmV/oPsoSfhewebO4ohSAnGDBsl8mUoxUphq8p7VEh5pyvoqfD4PmuQ1FE3bJrqwGTl1Qz
zdxkNdvEo2ZWR/DX3GnTdYJPm6fPXmeGc2l4Lnhgp4D+bHFLpxwwLTvOhhYq6gdPcKFvkxc3ha5s
Du5FNQ3ndqru4OQbQigqpq7bR6BMVQcT30GtO7pDwoEl/pROR4bFdVAGmRn3/Lq+TSatiCru1mLI
kTTV2UExObYac9DWKmG6m+R7sYpiNkSsxkjLXfEakMjucsjdc8A9Tkjj7sc9r3LEW9EEzZI7SMPt
H9ND7HEAksUK7otes6APm7jufpJ+H1YGlvV3b0AwqIz615DTQkj1sPED/TwdaBa4lkZIuPeA+u1A
6yyrkFdNtrPD4lJYK18Y+/gjDCWgTpvJ96n+mj2fuQivWIVWnX6nHU5lz10KLSChlT325SI/s4EX
dPe6b7zvI09T1J3byFlaYzGeuJOxoIddcjG54y4cK7XWo/bhewfjxYhJpgoyKnuvZC4CiRdHbeA/
Z3qv9CF/+Ki6d6rTyyqqnGuJZ4yLprX3svyj1MK+uX1nHqoh+QG7+FDosFu4LHugPOcfUSbWCCf6
ddBZ7wyId3wyFb0Zkf8YQqM7ZmF2SHJUyBgzoDk9vwimJZbKZaCm82jBGvRzFHfiZTKO9cZEOrJM
4yQnNy+ndcxU2yoZq0dkVZQ8CNPd0UaE1kx0XM+0ryUDAp4U+9gP9hNuTR6QgPJsFmWnuBcXU5j3
Ont6fDwH3ELW/WKPztc1rK5FINw3y0b72jMZSLaENSfzaXmmYDNpBaT3cRIc7Ns0guxYblQ6D+vc
S39FOVQQ36LIk+UziKVopRuGY0IrfU1sv4Ioegj6+lEYKWlCoK6nfqp+FlgbF4XRpCe/5gA4vqeo
V8PIwU6IXk4z7MoeCA0YAMgf/Oxyw4jCw1MkwL3AfbVoHRbArxaeiQ4zYJ1ZGJoUYabsfumTbcBY
YVDtleFrpJqdlRTfaw+FhFeJ8VortncXHfV7GUP5aj1gYpNT3vqgTQ9mpmDDJuHNbZR4g4T12UG8
+OXl4zVXnHKKDkFQgBziQNRZHv7+1d8vQ1rKw5TGNB6robDW3sgoBSNv3dHVZrMzJzc753Ubb+su
MC6Ty3i9TSWA+yTSCU2BhH5EASLOjfcVSABYFYydoN6M9z3Ty2/8F9z91HT9+3dDEr9NndxHlEOP
g1+IN77dh4fE+BIpSexFAT+CQ+0xLCiBiJfKgGvTmXAeKjVtwyDS73kK4nt0xx8qhGDUZlN98wKD
UZ4Rw3QN+IiulP6hnl8SJmJWcsZ9UllS36x6QIdnkdxRBcKK0CqvUTt4b2MVoS7Sprl1GU1/hNN4
rNqkPAy6wVvCNbU8xKbPX0L5XGuPqxX6I39l1CCpIBJZKzdLvYnyYmiRD1H22ev1AdZbdhjtBECt
HG5lm3v7KgCywQxg+NFzi1p2Y27DNYw549HwZTrBPWjwswv6aDBZhfNT5Xn0mVYz46Et84adPUWf
LC+02XuTihG04qVUaYhJ7pvfe/FnN4zyGPrsj3//NvFsgEVTgi9cNO5LlrhHGXIFa5r0YbupvBnu
+GF3RvoJ211sqagY68GFAw36v10kSP1i7k87o6PP6VG4EjotPsPUDA/Kj+QSr3D+6fqA+nIC5wf0
K7YoFf/EWg5eMbyNXtldugYobc0s0SfcNtRuqENXlSI46KXTCKHYvwfCaj6zLLylvhm/lPbE8F6X
vnNVJ7BScqgf+UwcnWFAJJE5CTMaSnufJfJyhonYMSLuNG7cXEB1WJg3WM5ohDs36fvV2qq7eTUb
k3Mjhrepnck61r3v0EBRWIq6wFnEUTXBRBwvgZPf5FC0W6bFzmb7NC4l7vP1lTb9QgXcFSJXiEEa
waJobsHzS5FJxN/+XLBp0V/TlBuSoR7pKJjjlQ8mbXeCoYzRWIhNWpDIg50tIahdR3MUx5j0eQ9n
8DTZ2YIFVVy1hSdvwYfB2DMw82FYjbg2LuzduepixAvJaUoMTn+aCGsVU2dOrKy8/fMLeuDr5C+a
pvEYChKYKmB4uuTi6tS3drRVaVoUAXqGIDnayjvZqJ0D76U3XHHUyAiWjAOUGzlQG2Bov8OqOX9B
78L9y1RqzDkJC1dO5blhT46aFkRqZJvXv18sL4b07tYPJkP7/QjXbmAvWJbc/bYNxu9LHdAfbNKW
WRr6jRlsr1MumO+Cb7cyYSBdBuU6u7is4dM9x7H0tgkZPCgVo1+g8K1rPk9cxk3uuJO6MTL80qXS
vv79MvfuG9D6guN8uoXhzOuQXxzUxVe/m9U1r0yw3p4xwQfmY5n9ZJXursNr5IV/iHVCAxVpd3Dn
GaQ7L59kgHnTAHO0VMcTVtEcQWNjbktW3P3fQcf/t4kBj2jNf58YeDxH+f/t0f/6/q85g+f/9c/U
gO38g8OhRyrAw4Ys/wYAhr+pAUv+w3Q8TzIZ7grGQYP/SA2Y1j9IpjjgcLHMMD/ukiBpn9+KQME/
pP+MC5B3ImnNrc3/v6QG5DN/8J+nTm2+rQPI1fZ83mN+lv+SVYlwblLs6t95EEP7MdtzHl6r8Tlk
hpS0Q4OMGyrI962VCndegmCY7Y+ZKi/xdQ70+XvSNf4XyXlmx4q4ntyfrWMFkHr9Rre7CqU604uk
1uJzmpRZjh1wlE/efx6Veqn93DFCllwuqH8oHHfGV9nIhHIRYwc9DqiAy2pKgVUyU+58mw2Sdush
cp5cRyueUedQFPVY95tM6zEiqCZdfm5/qnDmMWfAOY4Z1Qp+YSNPSeCAK4Q85NdfnfaDcgfadRaL
AaetRf6L7QetmRTDXblNqjC2T0Y1gMK1UCawS0zMRXBkDXmuRMwckaOsxPjBWHfp0Fq2zT27ic9A
QaKKvaSzAjEkoG7wfSROCVgPddRwyZxwSPCMV54iTRsafpW8yMZxu50VTY5cValZsbgrpr/WbZ30
lPenJogueWsN3arJu5LZx8AUDsQWv9I4IC12r19U0xi7NV39LHWmXWi9G7kv+pNy+hZbMvaOiP5w
w8iZj06DWrVvN9HJZuAafq0ecveamJhrz9kogx9jGUpvibsnil9Mt0KUBrrWET+ydqamMPrajXbk
CQJIw9jc42tglajL4sQFGhjYBsdiPXmvmdtxVouKbFhFlppoPzDDTI1Me+khY1qrgJxXBR299zx7
w1CXY5+Km5h7bGoxEWpnk6SyX7uqW4Nym7sNZ7GkgPWcesMmsUpv3iR+Zz+0jiowrZDi+rOsh6C6
5dwyxmtneSjsiJ8joqJY0Kg1rNLawHNYVAkRVsd9HZhRbJgtDTuHrTqjVNRRhAuWMFXb4Oj6SstL
xGnTW3ZG0nCZbFXjnvvIl/pBW5CjEoe1IVIvQVpylfJZu+0fRmYkE+u4ZqKWfq4WN79xnfxO00B6
Bc2UgIEXibCjZMzWrziYdWU3QGMK6bCV+0jFmRMvrbgtzX/n7syaG0XaNv2L6AASEjiZiNFqWYvl
tVx1QthV1ez7lvDr5wLX17XMzNvxHc5ER6uVgNSWBEk+93MvJ1IZvExtsyE0UBOzKnUikgP9RqZb
boAOwb81zA+w7gBTjoBfPHsv4f9TidCbH1syMhPNouSGzeluJzRKAj/i1iCNKQs6U/u7zlRkTtCW
JiDmdRviZcj6U4M0BUwtxzCliTlog/lcaG1Z+7R9xVCfAku2gUd6GJ96l3ieifd3wE263Wg11gvl
JQkzPiPRfwTe7okqH7ACl8bM13LTzkrVRitK4zJkbc69ziVwZ2uxchkOpT05GmEv+eRpp7aTJdAg
U1ksb0ZB+2jbqHJU2jrkKCsiJDXNzGOopoh08xj+a/JNI+NB5QDSgeRci6VTRF9qc4iye7RTTv+V
7PSquNfRfxRvWMDTwdGyRJa0relsg8FVVruH+YghgRQCa2AUIIoir0aLoJUeoALo361dcClvGjEM
OqK9NmoOQUsuJc46Vm6iKzCw2WwwciU5mMXXpmrcwSb9ygMVySnZxw1sC7ekvTmqt67HeGQbphrN
fzpSD3ZnEZ7iWmHPHJsmsflqGt1g3IW5CKHcuirT9m0BP/5zIzEHJ1tgtEo2DRpppK3euOIm0ExY
gbQBG/1GWr2SL9ju1vwJDgHyXFG2Vn7xWey2b7URVNAckFMQzVYqGHadqB3jqnfKEtigzwswqNY1
c5CvD6u6HGxvV7VBOMIsqN3vruFCEk1E4U/PgOSxJFSxpj0GCYDgHxTwjtqqZiAN1Qna2vg2girA
yyM0VV38MWi++IUu8wMcvdGh/VLlMGX6XBlQyxA8Ea2Yo//NICYXhIQ5JW3UnNJoS4/GNb8E2JkW
+AjzEXejFWD8riD8AMbqzBM7PeQkX7etGmC9TKRnb5opp7dbjIHobytrGBCdpa0F5F27AyH1DnM9
PTuc9U9lEoDF4nGO0arrR9D38FztsRvHKR2iCFab8k4LSl87knNH5JnhgZmuOwhGJRkjTtHfBFTo
xsrvaXyRapFaFd1eQi1uWUAbM9wUQl/PJqopy8E7dLD619IXBpWHOeDfo+dzxRrR3gC7JHis2GUy
4W8U4H/VjZLcm7eBH+Nxafe0XXYEUCTfUt9ujTtYyFx4caaQFHSGRvPYlVqXbDJ30jGR7XSzf5eS
c8HQqve2H5rum8MMYG0mJyeTzhtLn9RcP4mjp4RPm8BU0scY492OfPB6rKDPDXpswFQuIrrodph9
ohcIKxzV0ewrwmrFYf0dAm+5+IbMMtec8rouA2M8UEUVxJ1lkGggP1nonQbhQE0uYkzft3liZsV+
dGM8SbWIaX/D14TJP23JvD3XGKybR92aEv9LrTRHf7MAckkNdAoJe9lWPmSetKrpD9hda+7GQZvK
rayhwtzZAOzVtm6GyVsJTH5J3KTjjl4sSTP7AuWE2JsotbJuXU5hWB/qNJvqm9jtmeN0WEs1Fvda
p5PD7mbqdigSVIuQVooBJiV3l5kA24Yb/Jvbdjs0TaNtGuVRoPc4QEZEBBTC/14FaLI3+TTqpEvV
sIWP0uGyhDRhVd/sfHTUHvYrffxOJaGzG7n9W9inc4fZ9QGE/e0vS9Trh6ToN1nmvKb7RWkkLBu1
KjdAF80ZatV5dfmrrpveSY8Fs/Pu+Vxv5Sd6+CndJTky+9xHvl2kjxDp7BZUG4xv1TsTiO1KLCst
2jKT76MKGTTX3we1beUfXlb/rQLhqSANJvtdQfy7CPl/nKOvNbj+3+1/POr/IW0ycrD/e53xP/8O
wjfEye3vdQav+agyHOuvRfxrweWSIGouMtiPKkPqf/FzS4yWES07/IfK5L+0ye5fNCv5hwLDosVk
sOtHlWF6fwlKE4cyg3UJ/G7zv1VlLIa2P8+4D6NblxPtDyeJxKhFxaLX32bu4H5HYWcSewgcFeyp
+Q1Ui7lsouguq/QwMzYY4oE6knpqZKZ+bzdYqZRE3LfS+EYVndRvXltC8C1gYUJ8aoIMw3+NheWE
ikDTo40xNuQU+R45jZgMk12MWTiJyFb7EndGW59s1HI188Uo5Hog2tInMTZP5Tm17CDfgtoWmAbD
24OR5PqlBpJH5tUcS29rFQ3GCq3EOiARA02ubRTjroGZ91kfFKm6XgXP/FyHU2fcu4ntpk+TkTo5
JLgsV3B+CnckU4jZDG68gwv41IRtjby0qyPa7VPmH+vKHNOnMpxDwQPI+9M1rei94oNRienkQsy9
alIM8TZBTDBtxsqNjG3cxHkCodvUPmnuWJFaWhg4Z7M87rytlkya9wDHdAjvCuI5Uoid7tS8ZlE5
+BuEVQJKGgxH6x4EWaAjhKFhbojeScNDQmKreoj1OC5uY+HHFZEYWqZt9FyBf9oURoA7TqUkzBgX
uobnhTaBsTlLr1PqyKw6okJPu4MRQ3Q8dJ6szE8hturyJlVuPOzSAq09DvgJlocbXD6MCdQzkFj9
jtRyePICoNGTt/MY6FBXU/UCVqc36xFN+ZisDGajdEfAZOqjWSR+dAdwNhSfLE/l6hD7hE4jKNEI
lzsbrUtkWJ9MTbJleW9XG+5tNhEmLiXRS2c6snwlmqzygMr1TJz4BeLh6KkJ4tQAiEWej+gFtuKs
EgkOtYT051rWwhKF+hhXB74uEJqaQgEcR+Xx99jWS39DaF4WbeN0jMgdlWaRnCEFWfJRumP4XKAz
Nb8Lnz/xprN1/MULlmMZnwJH843rNLlDhlIQNdDEiSJgUYVByhmwepRImiIEzFVs9+G9l0YUZVJ4
OKRPsQu9mBCQeiJoD7I5BBRrHMF58TGD3FJnNQJD1ygmbnulG38NjNmLInNM9Um1XGWE+lYZoHwX
SbUJZJgEuzKu8wisnw9Na1sz9dtySlAz2bnj9HvPD+BvxI4JpW1ulFX5U+CVORK4YsiJJW6tqKZ6
r4jK3Uiyo+iam5UIX4FWGx9hRdk0+A+Eff+5S6u2Oyet1Flbg77ihZ7E3PZpjoBOrGgVd/SDEGZo
e0T3JVHMVdfbpDbj2N9gtz9CynEaAhQb4iayNZdJG96UQATUBnXVikPmtHOcgi81uCZ9UsFLzw0d
y5wRhvdsfK7Xpwj2eLxmbdbGZ5ZJXvBotdyKCegiyP3sBbJ/kzQBD4lWjCx6ssE8wmmsYBeoYo49
TXAUX+V050ivQLbpr1mB+IqE3EqQJerTHuFSL/i0qQGT8Nb1jHo69LXvlV8amG8kYJumaaxL14vd
C313mt2RalvEE1qlJZ+UUXfhbUWRFp8zFxR6iwlPI8/SH518E4blIFcyQd66J2g0yC96KyzIyRP5
GTm0rny0nJUROJl9yG0NncwY2XOpidF8/bmE/tSSsuG0g8PaWBSYk4AGBNENjgqjeNKHWmsS3n4Y
NNjPvl/vC9+XxhXShpXfZz0EiBvoRB5ZVkrXfX50jZltIhlDXmh9kcTmiSnK0a956ODAXLvw0Nsy
TefwlAY/eC6uRK3aiBXHLiq9sDwVywzNLwvh2mlN8sxZoJBdVsWp/8kYAVpu2xABCBTKHujflYDV
9NnRk6haH1ciYDKDhyD1uxiRQLhOoDnOecWp/jVzNYHIDkyshevj4g2TOu1UUiygKNtXZsN8DznD
8fbUn04wq43ARHKL++smzssxv4kmP4XgNop43DYoZbrNvM56ykMfHlIJMzbZ03qqNMjgyKiOKHxR
ZIx9oJHi7OnqGxJNvV9zZ3M/IUFsP0kYYeSuVIXzKRdFI/8uCtnE5ClVUENdfbY/12xv6Dae79BF
zRthE7sB7pC8GgHyFooPC3SK8NPRqokj5IIFgxuNFodzOepvk5d1XJcEhQbpCzEqsdhQzyjqwqiO
YjyHPfEJ2dE4a4Fr5mKXtG0bhnwfvSJ+nHx+Pt2hR28XNIG1UkTvdPIIwln7eAOFWxEUHRLIKIzC
g65hqQkr2jO6O5gOgvKXuyNRRxr0qHOhUg1bwSorh884FDZi64HGqJspF4m9G5Sm2nNYVQoNJYXd
LMiL3GiPIjAybhHtE4NYhdLs0PlpEH3Wbumn7UE1mk30BuS+OUDNpOORbNooyvG4IMBB+U91hO6D
nj1xWg8iNzoYdWNRd+/CQ7hCg6WBrrjyK2hOFL16EJADMtWWit8Cfgvta8+p3RFME3WV+813Jtv2
mJPMMb/4kBuKHU+b8jbg3t2dsjoz9EOb4Al3NJKq9J+LRCPUHg6JPZHCjqoJr+KuNsvxLhFMi8BO
AeLl2MmKKwWXZ7y08E7qR1r9GrFTSjXTxhQs4y6KOTHatoRFnsoqyh/KCnARNV+g4pmD6dsh8T0Y
v5xDq20zrpSWthy8SGeILq7S8+4pDSUKVNaEQwzkCHF3nw1GGxxbv4zJuTLCkjRXGYgWJpYXkp2b
yf6TKnBmuw1opuHlndMUutithk9JRdkPP08JGnLQNecpOCxpcxvCIOpTAHHOaiXVSXgrpBVv3dYg
KjOdkkon7WGy5WEUdocOUCszetpOGRRXqjWBciRJTH3bwEQybzI59vEdJasHyyMX9d+mSkj7jWBh
OG/UH2P4rW48LEAIFqd1xRTCUgxGjSsnZ205+WA88bGweioaYQ7vdloZzTrMcUPeqgT4ea+EguC5
8UewIBp3UL4uU+i11QaCbI+inO6VC6MO5Zmm5lTPMgZ5adN41N77An/t91iYYXlhKSbooBqDYU1f
/TKLkGSSMBKTX9RWA2mueGU0V2TIRG7rmj1Mq1EPtCt8jGSifSkl8qS1r1D66bfwB1xFDzTjLZ+9
NukGdURRk1X918gugrzYeWnYDbv/r1szc6viP1RMXdPWb+nvbk7zS36YOdnuXx53WQFYTnXk4Mry
US8Z9F7mekcXczPE0D18ln7US5qh/8W3z83Zplwy4e7j6vajYNJs6y/H1S3Xwb3ixzv+N9ycrN+d
k3gXfC9oylgScjw9BJ2/4tcS3R36MlK2pY5TGSLX8UEVi0D7nvv9VnTCe8vwcVknTGr3njFYe27J
1iEm2PzASvsA0725T3UhVtyu2xvm1Obei5z6Y1ud5x1CTnNd5mSLDUMWHnV3KK9xo/srqO/Z1w6q
UlC6yZ7bYcAKIE72PhGCexe7ic/tGB8ClU5PpEprwGUe9qkw+D+3YZCTpOfKE2CbtWEyNcZ/CXYw
xe8eKSxqTEHiMcpOOc8hlCO/fy1+bvq5O1XTKdKdJ7eJIC0xXzwVAoE+RIrie6WIGo/T9GtdD8ka
a66SqJ+kv4HubNzoThjc60OIx34W2O9RYtIsIulndBU0ZeG7T7FJ00h1EZQvssgnYtSuMh3zq2EH
GPKK/rhsCixmya6aJcwNzKIgYBJL5u+g8/pyZaq2uQvaxL4fxu5TJAbjvmbZ5+8iazqbSVVcIssv
Lh/P8mFdj8Ursxv3XwghW2aGDBUYCLBmjF8mNwwRpnUxPDmUBl61Hw01fA9RTq8UqpbnidjOrcns
d45qSA4NojTawW7+MJD8tubWLt5yViEK5cHfbqQdp2ZMv2Qx8T4Z3k+sySmnixLWHI4XH88gRfbP
yk2aNda46ZPdnBDIBE/YA7U3em8Z62UYsSK6tpazDVsnQODHEaVXvToeukmtYROMmXabx128W3Zy
lunrWIfTXxh2xtTnIbUKEzQ4la97587ou30f9qyfHXK998tGTjfg1RLDgfkQd0gbfZMZebWxU8ww
osjfteYz97b0s6aGhODLwITF2o9fmvglQFT/sRlmrrlD5OdCJCIZE5wQkcpkfCq7jAWk3pobLCIo
423xRoxQey+wVb5zy4JowCE3PntFoa+xIWgO8ZB9qeLmYSyo9AgM406s+uweqlr+ROxTvG7JdT0Y
MIS3BEPWW0ND7tjX6dMoCvTiblcfyx4icxP3SKCKjKC8Kb3Rtabed7Mvjp1m+8Fvw3fsV8x1xSIP
H5VkinaOUtTW0BielN+TzGR3sbsOBKsfZXj1m3SnO1S1zpMXptZhtHqxtUhKfEMUaI9u8aWSKGA8
Vakbs3ftlzj29h79vwen0zCedvL+xqQkX8Hq70Oy7cecQF9+uxTVOMgIDyD8wRlaR/gxlGWcHhyp
nZady/YkMF1+EAkHcvbbWh4cFmyD2UHB+mcTvt4IQP8Z+qmVbP2mgOPoe/ZjLokJtt2JzDdD2Y/L
Q0yXeIwTVrr5xk10dfKcsH+0UdjuOyuSnFEYNqwdsVLQ1x6hSvaPgP4xXT0R7mJBuHA6jK8CZu0K
dx9xaZWTPbkBxjGeN75O+qTfZAbhtz8Py/zu6y/3nf8D3Or+OWnZ0jQ9C6MNDACFyU3i90mL3mHO
SRGEpxqv71NkpMm4SgdbHkui87LA117KRsXE70l1WIaTcr6XZWhdlhE5hqt+iFOCG3L3vi3lsZhf
k+Z5dDL8zlnZYtBeSPqEP0LzbLvsXd6RiWz8eEduM99NLM5ICb1J9dGfqKgG7RzpUjvjFE9eeq2I
VsyBolbLxmX35E7adnTkti8sd1fprvkcDghkq0TDs8DqzedggFy6DINS57yqwmpTs8K9qyo0h2A/
aJK5XlYBK/ejnjj6o91g3RUGUMiWoZbjpYAZhQOz6PFji6cRF+cF/s1U58YjSGB7S79erX4eEiTV
xgty7WpM8OScqW5vMpSHnV+I19z3c6Ia0+gGpVr2qaq7vZ720xs+aTGfEvEppFj7GhYslv/z7+z9
TqVwXUPHfhGel2FCccDv8Y/fOSS7lA6Ao52xWnGhlHXqrPp1ZxbZuZsHoR5+r9rEX5teIJ49X24q
NRgPwm7Fs8YIphijUDefG/h7P/exWtx0eNSsFaTFk6ARviHAjIzz+Ta/3Ne7Uv3Ytgwtc+8Q/R5u
zC7NfJSDRXkkyzF7movZlVY59UnOs5YvchwtEAVDDWavzJtDYYOO3VU+dLRQFvHwpU+7lkDzzoPv
e5e6Q/YWD0W9RZnl38bN1N6HddaCHMnuPY2qJz9tvCc4ScbeGd4iuud7SSfpE6KY2+UYpxsxi0f8
AW9gUKd8QCy37Pjf3912UFQl/J726zQIKscCjVij2/c+5L9rZstXvJfGV2XSJ/RGJ9kvF/F8VNUw
tWdjeA8vg45k7yYj6vv/erAUEBa+PBnTh+ibVe1gpJwwLzSiy55I2AMBQwUdzpsqo6Ylp1rnIBOZ
/MtyxplXKz9RcU4YAyUr7piOsEzd4t/fJwblyEF1QSwvcWsAW4T6sIVwMV6wcEFolLo9FPmsOC3b
rHnH8swg3rZJjGtAefLuF6Qe62n7WdDp2w195RyEGr2HoSZxdTmi7OpvXTnUj2bfqkOJ6coOKmC6
fK94oquHKcu3ZmZE12z2NSlJmd8HkvQ9/P7DR7tMw0fmNH5w5d/5rfw7nMZ8i5vP3mzl8EKvvr+k
wvpml+3wkkZWcGxCktX1eWdcQH433RDQpHAS1JoniD4jOUAUbBtLWLDM+rbAKEziE5KYMjq7sN9K
VP2gfs8onJ3Xse2ndTBo471tCxfzTHs6JqztjqV+E422sU5qTpFV0CXuaZzcGymrqNkWWFP854vb
WMK3fv2xHP4HprQNuTRYsB75/ceKqQLrvk2zR90ydDAiC/nS/FDTTDstw+XZsk1YaidY4B9+bvp5
hNkY+Coue2oH0yTQb/Tz/7yfgTLM1af2ARiwXxNSKrDhToJPhgLFbqfsuozMNTxT76UCEbiWfv6k
1UJ7CWpD3vqw3dfLsJyU2jERd7tlKOf3w5tA3C7D+f26zs+uywjbqX/eD9rTnQxvUz26Smahi6HF
IRdHKTYDxmo7sQxddN3KlsCeugielgeZYMUy9I8o7Ojojy4YAKRFzOJ4QKoTXxoMsVYVaci7P3Ys
Q1OgBGk7I72okJOXoHn1KZAgvrodwBOehyXtC9Jw7fy4DAHq931d9I8xjYh7U1SQgzkqSxvsDFwf
hq6WVbdNX5WHvguuIYDV98FpbxLHG7EdDQQrByO5+r7wbuoBFlYwlM7VkfCS/NHu32h1bsuIzAY1
SiQTeTI9pp7zFKRNe4YKPD6OKZhVBRlug0/D9BhxftxzCq1FFjUVgSQdEaqj5x5CU3PuEEO8xNJ8
qfrA+OxWZYg6IBaAscnwangXrx31z6LUmhtgsnBHe3q6LXSo72ZrOmewcueMNs896y60G2RTx2U7
v0W5Y8pGCqPDsNVzd5WKyrk3Y03ep4RoHEN9ev8YzdsbU8v2LFTQT1cmhzV6eB4DdbansQvXTtsA
xevRMRrK/mOYZnV0LDKD7nk99qemnh2r4TxcPWWbJz/vgs1k4a/my/TGGEl3tUKkgHHt9f9ye10C
IX6/AD1DuMK1bXyKDPPPBDu9qy2kAFI9aug01/CK/nacRt66ehs8fDzgXVpG6T1+v8ED33t6yp2B
PjOcqvUwDiFeVMhNlkOtlh5TalrFDQYw4trSoqMyum8TJn41ILlq02mXxuVe1EwukzGhPq8nPq4L
DIiD6HQq3X48YJNJYGLZ3PW639wtzxJVvfjQ3A6BNzV30fzAOlf+y5dh/4EPAFjQ5IUzasIgBcT4
c63RRaKzOsMlM8Yovzu6ph6lrMdHvH83BHK5V3ceFWJwNhF38d2yU2+n4CJycdXmc3fZVDf1Vwvn
mNMyEr6FrwLeXncoiMDzHc4BEze8h+UhEs0DbaLybJtV8FhOpF0oMAr41FpyQJODUVKjdcesztGv
jaqgWLZjrI6tZlgvQ33eRnSo2jXk0a2mHJBChOKuQRryPI+GsRF3JTXrs4/4Y9n3z8g1/y1KCsbD
H/df15Az/1WHaYt7I527P6Z0PUuc0fTw3sv8YN1JwwSXLdVDg6n1fghki6eeCK5RBvpOoBIoupyF
mHH2HeL717ArjOcWdfG2zhr9GI8xLrVRAebZdsNzYL8KL3X38ZSW9N5gA9E1xVPBGo3m5CfGFrgz
ucOZJb5bti/P4glhLSDpadmU5FiAJVNS7FMn8y96EsELH7D+bIk2vizbPh7iILz01nWYXHdFg/My
iWG6QX/aPQhF+wjJVfxNkv5XpaX5JZsIgi/F2AGz21g1IWLAJoBoX1peqFznVU/Q4JibEJ2L+wIZ
rCspJLnWbkqTGhzj4wFp9o9nVkxiFrhRsl68vdIOBZqmoaHTMuLshC7O1TBOcGTRisDhM+H7+8Zd
Nz/rxqjY2B6B33/sqGHWrRJNY6UzH1d7EX5N6cUoA4VRp0vNoWfTm+rWDSmG7yyno22XmMlxrP0T
3jxbqYXp8edDHdSYPJd0ShO8WTVbv3WVZZzSoBLXwvbNa17jNJ3ASAPKr7pbHD+i7TDMXXydNr9f
B6+lM+S3WiHhks1Dy1IuZzVxKVlZWHgU1P6mGjuIX6OfFDtcCSTq6Kq85BBUL9ACy8syHIbC2OLO
k63bLM4MNKPjdGg6VNWwFvVT2rPmHXUZftZFfkjNuPoGE+d7HVT6k1528T7CjOzQqsy8enkNVaLP
vJfJQWLoeD5GhBg4n2npa6ekUxoNES8+GGFhHT6Gyx78svz15BdqUzvhIFalHO5zLwoJufJ81D1T
bWwT0XTrj916EbkXN8XVROTXgu+YJtWYnYFPszsVddmdRqinixgyE2CkoGhsN4L8tqlj5gLD2yh8
WteBjTSftmu6H/UhP2GXIw/JYGf8YY1/MmmZ7GwvUdcCIcwmgozwBF2MzPM6Tj83fvKeaR6r0ACl
Ruq5GeIEJW71rhC3NqJXkbS3tZz5xWHJ9l8O+Xi6HPjzJT8OJVVkl4Zc1mfaVvXJqUrrMjVevU9L
r0E37wv0GaZ9Nr18xZfQ3kLPgwY3SAfTVjoesdZ2b6D3+96Oy78dsDUIzdEXtwUvKsrp33zsZ9z5
t2IBshYdH1dgEQ6Th6n998mqSZs6pQtWPAU53rhy6IzPhQEOFoiwwIXPHh4NP7gr58XF6BhiW4Sp
fWPNhyU0RvMuf8r6WPm7NLVGGInnCcLwaZSpccq8Uu9QlA0xmKIXXzqlr7rZMTGJ0i9pnGGMAPlj
A63GPDcRBRXOWgG3iCjZFXUUYi/QFZ+g8lvQhX18OmR+1kvxDSGR+zhZrfsYKuTe3A+vQETuo4Pr
N2LrXkCmYGfSDsatluA7sww7DVLjXLwClmXTqRb12aqb/D7VAvrMEyqXMSD2TFMUs/rFM2Ggg232
t00ljJ3CC/eJtkq4EiFEOsfqXdaseCythk4Ya5pW0ybSUOWkM1DrjunIlZtYn8swvhs7MT7qQxOc
RYNI3K1N8dlHg7dKchyAQw27cmgLnzG7zL60ePquYvqQLynn1RrxUY9hHfqZ1M8HcAs337aoLS0N
oX4Pd/eRNT9sXURkR6OKysd/qU10fWZx/XZ2ePC3LKIpjPmWBuD0x9mBwV3bYKY2PtGJD7em14d7
Bz+oW+F2zcVOZb+RWa+/Tk5CT9ZW3+O6uO04c6B/TPOS00NnT3uZqPfSCN/x0X92XVU/MRtUB0t1
Nbqnyfzs9VChRTZeq6mV1k2TxcQLJi8QudLvrsKPW4t78YzBSLStVRBdcoXoUEQqwUcyzq9xwmqx
CorhhZ6C2qQTLiCRpYePNE6jh8QDGGfgD3aN51TkH1ChZDh+JO2hmv10AJipaTFIvtjYer+IjOhX
0/Oe4L/HD3jG3FZ2p70UTp+fEr20mYv8/qEZqm0v1XRCOjmdkqyYTstweTYM4z4UlTgsoyouvoWA
57eQI9WDxM2psZvoKe6C6CmQOJloWh+flm0tPoK7rjX77TKs9FY7Bap8G3GlXbtCH8+OZ7ob4B3z
KHXZXrMSi/N2sKOLOY04hiDbO2nFYJ0wtEPdclo2LM+cedfH/tReyzFC4B7H1mcKGlYnefluVSyF
+tx0EfcThlhosIGGeYc91idKp/alrKTcdw2mhJC8h5fG1Y5itIp3B0bSGpVjdScn6Z+8coq5cbOj
1JO1qVN/uLmR7UY/MCCAhcOjE2fvywH13FntEzT50MIxG4z7duv6evcGvPbx1jMTqI9b61jryrw2
MN3pJfHWZqw/hr5yn7y+tW48XPR3LkrMVz7m7uOtJS7JetFHlxaw/IIHnFp/7OAKVmXDvRaa1I5q
x8SgyPOf9Dx//Ph/pjgr6EWsI0sU8timCmP3JPJeYywC7DSAxZAPc+tqolybH7yqbM/LcHmWgxVs
KuyjYO+xY3kIEaX8ctyk8nAvZ+qLQJbVb36+V1+62q2JxQm1pAHJ55/X/fI2nUAmGSVHpBf2jTcv
qwX2D57sknoVZUCEo6wPaZ1gifXLnuUphMG4Xg1BYx+XMYuDt2h0uWXNb7Fs+tje2dbx52G/bGvD
FMnivJu+BKbus4PacuCybTlwGRYTHUKaHjdZpmGoOj8k84OM4pqfyv7+c3sfVA3kknlv1QhijX7u
KofC+XgxEHK5tgZ0+j/fa3nmFol1w7rsMSGN5BE099TCMnwdnWjYGxQWO0TI8nWS/Ysz1v09wgJx
dXrzTVaT/Rp5jrYFtMEdbT7Kb+KD42b3uFJ0iGQDb+NMGQakvjOep2CYzssz6IbIGuvC2EEyNU4l
RAgU0d/a2RPJbsgvuEQqt7H3fLCjHmOarn0L46jawTY3bxtn7fdVc1tFsT3eeLhF3CpX2mtsM3N+
7gBuX20k52w2WANl9LaYEInnVBhfjaLJN6i8u/3kqC81/YUTTPfs0Yqn4tBqGMlKYMFinZfJSQT5
cEGalj2mUTvtCfFx1svBH68YcT/pdAkmwev9aUx2Db/mZhmaUNpuKlV7yNKs/pLU+AdgFFH4u0kK
3IhLkgn3rgmoYiVFt/3Yvxyq621/QdV/zfLWPQxtNFzq0fN4NXYbWN3RhVteXIet3Bsa6pafL1uO
LgrcaOxpx/dD/ac3494ANrxiGZtfxZDJo8Zt9OemGvs6r9SiaVjpddxuJytrH2I/RsjfJf0X2PTn
yMoxvx08jJBwt/7mTeSY0GNUz1D/A7yrcOzSu6zEh5RZhNX1J8/FKAf4obpbHlrCBu7utC6o7NWy
YfKt6m5yvmlaBvklrLkfLJtGUxJ6P8kTmTAcS9ZYcNOiyk8yv1+nLLsu0H+8U4tJ8sZCufmuAa2o
qH4n48jYELZToEYW9V2W04AvrUa+V53Y5jRCXlsy5Hb1NMS3kZLhQxYg1vs4As/9LA/sq62LI97b
Yp+UwCUNddotLpAvEwqts2Zo90JgIr7O3WJc1VYQ33qc1Y+kP7ZHj9bNqg5srPFxt/ka+SZFBl7P
00tSue0J8IZA1kHQGzV687FO6/S+moKP0bLTjd2/HTNNTsuDm/Q8I0H0OESvPzdjEPPjgGWbKdFj
b36+wE4eZFCWR22okx/bf75WtIS5rZZxHrcYGY2H1ov8Z8iE4QbdI2iB340vQ2OQV0fExWkZ6lV1
1w6hvC6j2H5QWds8a1GoPfwvws5jyXEl2bZfBDNoMaXWZOqsnMCyFLRWAXz9WwhWVx47t9veBIYQ
IFOQQIS777WNjlT8fIktBv2SeeMP2SKlERyRbmZL2QQNCNff1qO1bEYqW2glCM54tg97NdCafNFw
bzrgP/HnUKsKxIFG4EtTUKS8kCOyrY5ws3sY7quvvvsceY3FxxY5y3y5HM9GLUERO6i4SPj5mmoq
/dCHjvU4zSH3Hg6nX4cUiiLwvPXYNJwmaqdWciCG8lpUffeOmQoIYFVkOy1O1de2cvdyArVMUO3R
8J81iqeQM/reQg6YvstOKOqeyX+LPfetCICuZ30A0ZDjHl/2OQz750dp0u4fP8oQd+D50rE46RMl
3XES258hPwqZqf/zo0A0+sePUo3aeAZiVkNoUH5hXHIbzSw+wfMQr72evdS9sK7W3AJKSlBeDZ9H
0TfP0BcWsjvSuviWpPmTvCTVrfqkhTy/5WCTJem+QtK3kqO2gJ/ZmH2JMI2KDSGG51mhD2WndF6G
nDS17sFbbRJKyxVynrusTJNbjNPRKtHT6j3KnZc6Ns3fZvokRF/+0gT7Vnl1L1geO6nx52ryotkO
adufqwGDl+/54L1kaWH+tqwZ9VP+UkeLivPctV/EfLX192r53jm5rft7T2W8+nObA0fkX/LS9XeW
TqqEzWX4rFdQVnBrjH92RbnPQG2+j/VA5avWZyfAbe45CEFUmdQOfHJbWsqpptaoC8Gt/cEuVX9n
Qz26v1raIi+SUya9+serRXmWnSzi9OccwfaC7dvG91vzIVA4+ARNhyBS+fhHJpZrlvmgBBVOznl1
kbMGXfFuxniUQ3ISnwz3VHnNxe/ZJS19qqn36EBhncyvep8yku7IPTuYVRABczz0W2Rrss3XywgC
qgsIg8H+/oPMF9c85dXMJBwmX1qtftXABAnHM1ZMqQPWj2fF/EPKt/EmM2L7FH7/+uENLaVEF6DS
Esn8OfLYEXQV5ba4fjhXC5kcK0nqmSaWeI3p+99KVanW/2uGkjzr6JLhnKHyVBKq1W0KMS9qrQ0r
IlaU3iqWfyEmBT9rHqAiFo6JF5+/uqaBpAdV792eon9WCaiNT6mS28/C5K9DMS/KsrkZxWDRMsMq
1wnBnmch/PAwxX2EAN2xnhtYUJdeVV/kpRMFuU9F/VMOsVCj1Dly60P5HHsieFNnTLWTWC8yK5Q2
lXpQIg1B4pwy6oqGvXSLRZpsSsHNlBjeoaYM/4Hy4F2fOzA1vF6sGtE11yJI2qs867h1UhJZiRWP
JCwM5sO/BuRkS2GznYjB5C0mA9imaxztNDOPALQoopad+CW8icTwN//ok3Pk7K9LFGfyKdD++xK6
kiTb2lP53eaXRl5AsJ+yNXjf/oJ6hXxXZ8YIVSkab0OZl/4iAzSIpvdm1O14k/06icGFa2Tq9s8M
38p2jcnuRA7Lgz+YI0uh+6We4f8GKh09qvnW07mHiMp414llvFFik4PmHvSrCT5nl/oDjn5DJS6h
UO1VTCyMD1lor4uhRf3Ct/KoRQ6wz6+2x31uXQgLO595jjwAG6/+zAHzyHQ7f1OBH5yyOePjmhCn
HQrtqIApLdSSZUvpc1ktjDkp5ExRsRYO7gdswLEZDoKnGB37m60YycGfQgr6sUV763zMzQmP+Fs5
2iZ1uTDiEBIwBSKrjKqPtWVPgto0cHa1oYJ9mnowYZalDGd5EGkt1iZlJosCAepZQXSxC0PtVZY1
VGngw8QzF4pmEWmBkqKfBu09IOLyPIzlkthE/SjcSntWvClYjE1rnOSgbdvhCpJdtpOjvFO6tQIx
k0u5VNGt5hjFTreQoyEleIuKResyZav/YmARj6d6+a2LVXNrG1gHyyalNucYx9cnhwrBMwEy1qdN
i31f2WLFYFnnSBvH59q1FNzHommVTMP4MfdPqTI+V/6gADnsr0U3vnmDG5zlwcI6crZBpN1jLbev
nSJdDFZbvFkO5Bp51oQA8r7OAgX6N/oeG41XPpzG+aC1Xn+CwD6srRYsY1DYfb7SpuHPiJyTgbYj
PFWZmyDTrP29Dw9ua0rg1jI1j/HoA7v3nxdVUocCQFujnHju+xr498RYUHjsZMFThh+nqjUm0HkO
Cjn7+6HOoKBi/ZCvv/rgqAbobuqCVWDe8ZXiYZDOaNFetDd5kP0UgWZAUttw/zVgEizZ1UBMF199
BWq8m2sFKzya4ovsJ/oUL4xymm4myi1bb9nrVQMVBlaRnHiE+WfNUbJVDLLg02rJSeZ6/BOrNA13
F8d5CIog2A9ohLZiLjNonf557Os9QRHjUXei5inSgq1pRuWb6nfQXScAuPbcFA2Qspglyma0DfGQ
KLrTP44t3003h1ZC0fVs00Ty5egGQIGDDozI4GxA3PkXM81R8gzaacqRw63cCPVwhePNWo7mrfDB
CzMPKRt07Lr5fu+3rcOIJchZG/p0F+tGjf+Opb7hsQXCIYm+58jQljomdudJUe2L5hS4YM/huMHv
Tzzqs9f/cqWcYESBvgxL4rMeUYpNN6bKkhpd1Vx+rVbNyOgPgCbk0vWrWy58y7gUW1Vv3VWP79u+
J2PQUhdUzv9181S1Ah7xfJDNIhfpChIDvlUNrg8kLrrmqEfR0WMBjJZvSF9CB7NuviTNssQu8IV6
n5hKYZ4H9dyc2hrldVQ+y0FHQ99FWODmZwV2GlX0AoEkfNHDHbyTCkEZPUMSH/x2HG9yKLFxPSvV
/CxGg9lDghcCJWEHOYi2ali5qWZu5Si1yILQJyYZqZ6+zat7M3/rhqy6Ct363qQZmsF6SPdZMnYr
OSgKwjZKWZo72RzmoGNWVOYF5SZYhU1AJPpR9BOhsN76UCuN5cbcIgSPjcBSGYBKE1XVyqNj25/C
rsLH0Gk+EGlkRJwhFaRKPW5dzeu+JeyO7ND7KL2CtZIBTFAvwvht8py17O+SaG/bgdVsPFBrCwuc
yc42uvBJYFdwodju0Dp+l5Gs8LQV6nJ35TsaIebYHm4uwJlFOdPgej++evDOX3Dz9raV3dvbnv/I
K2VgF353aoh0YSxiTW1uQZRax9AFBq2V4r1XMuq4zTp+bSmRRD+pfjMThE1RBpFaNi1k9oQCm5cW
5vC+qnnpSTXshz6H6h8S6fiuU9jkG536KxzV76FlZ69suwFh+ppBJSS1jFowhhvHGZTn3Md1NUSJ
96vsLhYiqJ+5jmzGskZnhXBXWfmT5160mHLIca7qjMy+QzGfiV2JQvVZUVXQ5CJF8GLr54wvOXVJ
Lonqgp3D2CXTSQHS+eRQ9qXO9Xd+rERPJgp+S3hiZoem36z5oSqfrLFdujugr8+ypWZ6N4GQ5oEs
2yRFQRkK4jVNp4Q80Sx8aHrD2Dbs+7cI48cPvFnS2gR4TAaZCOkUbhvDD6jeLtR1KvzhsSvLV9sX
mEXo4/CI3CQ9cxe8VXNLdikmpmIaMb+1bN4vikz+gSkwIwwvBtx5DvJASOjP2VdTfsOHsKvyxddw
CH4Ue5T8ERCgMZ7ikuh+Z0UBUBIgbIvEBBsGw8TwjpHZekfult3Wx2wvnbu++sEUvSoGWX6lyhpn
Fer4LLZKcBKI0C9Q9e0DXMf3CqzAqijc4kpeutmbQR3vTEePHkAJt0sd2PJn05MQnP2XRIq7ZGVa
t6lUgqcxzI2Va5n1plHSFBWchVBySER+GoamWAYU0L5bM+qYS4xD64rxPesvFtjyNzmrpwhwGVCN
/R4iRpsduszDRILD0AtWZhAbTuHfg9upw0YZQTQlWqWdBmtoT6jFw5Wo3OQJDF6xAkOQPgUAR/59
RnIYH4P//zz5KtM8j4Tx/3mVr1f+mhfiRlXznPZHPbuxO89vGZGMm2V0j9zuAop66EqcIDqMaA4W
hiiepsYtb2VvWK9jsE+KVKE4dzAe+sA48mtbrzXFRiesI8RCNnUnnXYB/7GVvCbvjXpNIl/dcma9
3u86uBGRkpbZQXk6zinDSaYM3RIbOnv67kLIMupq7ZcpS/Q+qCEZBenPetDs/jEIk/VE0c2baDV3
UYxG8MaC1F2IuU+eyT45+j/nBUODT44LALwdeAqjy2vbleXyd4yNgDXdvIDr03A1pOX4Bpoo3FcB
K1r0M+MHETIs/PR/9sv5+DddSwN6Xk/p4j+WQKrfQnzXjGbxtTZKc9vAt7IDiTOIlKVXXr0VGAts
bKcCnZ84zbhAkf0iC3eHrlhkSHqfZFHv3MrTOXU933Dy9FxFmHmisKcOgt3W2ESsbspi8bW7kpst
yKTeWXfwFSrJtOexCUW4HChhKvQ5lZC/82Hlgz2+o8PNj0AGIcpWLFDjNk8vftn9cypCavw1xvd4
MgGVyqzdQNLO0Qp9UYVB9EAeoj0E+RggprDadwptdzYYrB9fMxBbdIfSrZkBD+BtgN+fFoe+V2J3
a5QuyrlEs1aGPgVYYyZhu51lHhi1VT9tt7EfagA1Zw3ME7IC/iWj3fwcdc16wByOWPMEglH+S+b5
ExZ8D3bg/O/5aep1ZLDmG2yb/3ST2t0CAkaP7mRsZ1yW03/j0KyBspsKj53Uh0tp7GBGh7KrFfxe
oFKsWKZ8Zr0G5EX1K/tCUPYR5xf9pccLAQcU2zvKJrt/gUndQ2eryYuriX5l9ip4o/kfqjTNn6b8
b5eR/dO21V1APv1b3lQvmmOyjZzG+NqgG1mYkVV9GzEDWnVq6WEoZPZv3MpQd/NXuidUtXbiYY8y
rVgo/F9mbOVRB2oKUlhv9mOVKtd7gQ6LJvQWo76TTb3vxo1J5tSpxmsbwRFzB+MHGpaSIpQ+mK7J
oOtwQPH2vU/RixrPqxD1QZd1V+FwA9HMax3380eDgDl+i0TjMa2ivF4FEwY83T/bgPtYbtgrS5j9
lXg9sjP2p8ekohw3sZCxtJoV3UpyIUtyrfqhNm2WKt6k7r3UwD/KiMKnluzX1u29T1EI72on02cC
DmTv5rrqLOJAR11vmAe7xa9i5nZ+HTTW0uumAwrx1Re35bjhtnCiiro4N3VVnOVZFzkUoNrN7d7v
D91eSYS304jqPcCfD/ZhBKlcNuXB1eHiUoZbEu1gT9Q5mbrquIOFQIHc36aGUOarOfF3hSY91g/k
5DEycIdfQ6hSezQf5Fkd1iT9Qi85yrP/1vc1IC+LsLxbdA60BDlA9hqTCg3HoBpDX/WGBLZc+uww
l2rtCWU3BgkfkbgvIXmXGR/aCpdVhejBoTUbCnuSuvqWkgDkiW45V0BHxYNh6R+yH0eqfE10PkfQ
lOD1EKpW/+ix3j0qOQ7Uwkvyi1sVEw5CNRSG+fbaAQNc6kQsL6MXGTs1ImvpT9iCzIdGm4Auhtj5
kZexL7kf0ASf9Wd4LFuBcLpozoirV3xPix825K1FY4rkOQt0ACKsV0+DHToHvR7yrdJiy15AVVoS
xMGd1M/PqPXM3x0kENM28h+OQiFZD6fqfnngW9aJaItzYCOVA6kbov1QVyew0soBL0msu9L0z9lX
X9xZEEK+2nIOuzNcz0FuY0KxqLPc5svnWfeDbKqe9hHZ0dStapabC4y3cSl3UwzhB3MnW/KQJ2yg
pgCLCuzhNnUyiFchVPfiCe2znVueQA6DsBur2rnpwKXbTVgxruSoEWXmGvPgcCtH05p9nNkaDg+2
WLwGBRU4lRllZzlKyTq2qhh2+4lZY3fetoARrfgco9Q550acnKlyVNb+hLO17JOjcuBfTcQgHXh2
3DWSYOK2qqUxZMVS4aZqgu0HSZouIdD4uGlxCB0OUe/wz/5qi6JUj125mQpCK0Bs4n3c1/1boztv
uEhlNyuLxEuVoheZuysAlOfCBVJbsWt9g9vnbnzbqTdy1A8qdy7AqE+yOedU8SEan5uxCh/yoH7U
CaUTxHSP8mEqn5xeo655QpLdneOVjhaO1mLuY2E7Uf3rX5PWitaNk8QoGHBnGuaD7EsThYDS3Myj
a5QH0V7TvexkxIGysQjJ3GKPm73XOOWL4rm4x1We82EGwUNaDrP4Pn3Ag24MFwLLdFNPxY9GgbKe
lKr2FgCHwwRL6R9VSlsQeHY4efBc2g09YTo1VzM+q7mCMFJrb+H8Nm5SVP96m6YIeJtE/ONt6kkf
fmgudMUuS5ONoC4M6wvcekY3VY4Z0AaS3YSCh45owL8GZFMeRN2tiHLoF6EJEOyAS9ZtmeKloqOt
X4wUhu7u7SyNryAVnFM215EDYrAePoy5ytyeivgkIDkunRIkOrDN/mPQnCcsmqonJ8zw23Ndfyn7
u6R9C2rTeAy7ECWWKIk4NVb/4dbFZ4bp3fG+REmM3kQftrVT23rqMAB9zrX+p4Mk+zTMLTdVcV4v
1GkrB5uWov4xSJ2lHIUyGVy80HyxYLsV3uwNKjVOCqLlHkwBq2Pq5bsO1zI1jONrWg/XeB6c/Gjc
qTWfc+pLUvIgHKByjsDLQxgXf/uysU1v1QfwTYXi3ZUgdX6S0UGy/3mzyvFr1kPzZPTt0plBCViH
OhhblsZLxoJn9dUcCy9cVYX2Z7SszD+jVJ3HKtyHkFruh1hjQ45K13sI/57hkfynT46K7mK4ifuq
qN0rIcDppmQ1Yiz46umkG8ivsuI4km9cyuZkBRu7D8QxHuz3APjCzswzcbbng7yBKZb+u5stMzrc
Zh/GovlWzo+URMN6BRZCvJdPEju55G0A4hyHnQP2Uh0ooM7ZF3bgUiVhu1jfEhOTKxSriLBRdbHD
8YY8f4Y8lT17lxji3v28Vqiy1Aab1UtuH2zwfqeJLeiqSZ3qO5QKkcXTK0OOuZtK/aE3Xlyqi7+X
rW4vJ1szL3ipNxQ5gUYn7KC/OY16lpHC0Rk//SGOX7KJ7XdlNuq+iTrrXCTOhvzQeBCTcG8qJUaA
I5Lsh6G3Wzu2Bj43KPI87bmsFOfhruDFoXBDCAHz6SbTLgL7NEwhtEsYm9VCOgwDR6nWY8WyTDZZ
TW3jcdwDI1yFpoHkpO4ogkV455Z2fmwI86+KrmRNXAz/6BfoRr76lb7PDlMfsujWanGwRs3VljyG
xaFzxjRb5AnpAwW82Sb1ohICKY+NPnMBBwzGeAGOOl4qo2wPFLgA+3Wp/8pM4y1tmno/iWhca2pR
fLSTvxuE07+UiW4deiohVwAKig+R9I+JShS1zcvmZFIuvXRbO//QeudXLNT6IXSp8nMz7K/k60xh
dVEL8zOOSns7NgGbw9LnxiDbqdSUdOBNl2M3/Gcc1PWfdizHh7/jIPb3fdAnx96pWn7ltFoXxLG4
96ZRdpGHMQwQLgkEkZkc6VwjJTnXZBfDbxwAOLhWyYlfA7I5tDy9+0r3jwM+PhcIQBn2C1r+OarO
m0JE4snrpuiYFIG1CnMz+1RTa81duQXLqhBDC9uUWOlkAUh1s1uj46gpjOYSCN9xQfxP1rqpOw+U
GfyAYqxRQ5jxpm1c/Tkq82/dZGc/etv5GAate4altEBwaN3Arronwu9A+0fYBXna2psaG0jKkKIE
lV6XPGZgvBcUJU872YcqVuCW3jpbjJfqzZSMEQ57PEADwVPs32cJmw4rVQAJzwWxml3NMkL/sSMk
O+I35GIT5HmXIICSugX+o580JbDM3f2OXCNhL9W3LtQgQlLknV/zqMuvsLqXYjZebUkc/xnozPBW
GZU43PvqNi6urjBA+bResrt3+p7T7fXQH89tqwhybcoD2vDg3vKhUZ4aF7eD2GfHm6Wv6VyNPcIG
pL5PNVdmrODHAyUrvjg6pe8MplM6rZVJLddD08TesqN69Xg/1V1YTzlR0GXQZVhDh0VrXMNGW1Um
a0v87/Z6oBq7ue6IrGVQHPkKuXzT59OosVBgyd77KXefgXwibk2yU15kYkHrLuUpcbVklSIG2w5p
OiwNEbg3Exb0roeHsEd2015VPCNXcaeG39o0uLLNV371Vs1Wysg+cZQDSBWxriESE+2AtbV7XNKp
tM/GBzUf3wB3WU/u1HGjNAequ7khL/Vm/BnrfD/Zu1tPTg01PCwTYyXnQnC3rz1zRdhl9RJ69M+A
8qLDKKxqJz+9XSSyG7yTaMOthpj+/JmVA3ExRsuB8OyiwZnyGqbwjeXtKhojTEJHwMQBGJ3/OpCC
Zb5iVKwvTPYhBz9SzGVleu7VJrZCsLG6EF/wKBjhEPhwiytCI6xqmWHyWzkLAXxh2bLR3xQ+qcda
YU8LMfIcd86fwzCk+hmCHNY3pWuuq1IlFyw75Rwn1Y29ZZuHdo5y4qc0jketcMbZBeLPmey7H8AD
HuVZp+tVRQ42Vw9D+W46CrH8FL2E6eZUzifVGwngZNk3sXrEwLQC74HvZtC7j5Orh08jdTyyu65G
8uA1/CZ5ETyrasM9z96g+K3e4rLAgqNI+pMcDUwgeRjAP5mNw8PONQ5FVj8Eee289S5Jgdbiyymb
RpC1S2JBlKuNJZ9Db4IoEllLpIzxiw4pCeX28NMyTOfNmDyxTdn1ruWVCvjlRV+L6CybWgUXTG3e
tLA2z7lLSZa8yFFEvRFRE2Ftx7tPOujCMqQSAzas8pLbBXRu+s3QCk+FYvCNmpsF9891mYw1X27P
fgOw/mrrinHLjMl6inGBk7PIy/eHfOyWtkPlii/za8pkgJcgaHd2Z/PxCAg0bm8m+qG/A4C9PBzO
+RNZThfxK/TtTfPa6CYskE8yC1HkZrxSyyE/KoFWvDadz9d9lkEMab612GRsUZk3Z1xzS9hwLQbX
YPgWxL2j79yTf0C8iKhJDTPY3ra+9sgVfOp83FwXMSeJoI3b+sWx9igkz1F+fviCUqw69b/rYLSW
bpHrEO5C/WRqfb+qh276bvw2qax6gY397lm6WKhKaX/LMuf72PvBD3OqzsFgt79hbq1s4SoU9pUt
1cpzu0FS+zvkp7W6NvzhCPM76yD7GxEXUKcWsh9lwsMFxV1x6cq+uPDMLC6ymVaPQW5W53tjsv50
y6YSPnV1Up3lbHmd7Obelq6ycBypmCP7qbYJ75vEeBb1/aPsKuoYj1JS/WvZ583TulbZi9itLrKF
tVR97Ab9p5wwOtnwOMGdX/YqypD7/PnVXAezNWhwN793jA1ChYBYUqXFq8C0+6Pq7e4tlOzRKTaE
q+7nROg+xvdVxvfdwRGb2Cc+IJtF2j8SXfQfECNYN5Bb375mESxAwT4HPbP/zHJJHajO4BxsjFHP
5nzgC4SvOVXd66gbSFKnFFfeR3K1Lskfrb/myrGvJikk7DETEP7yleTA1+VGBnakQxy7EopiE5Ev
7VvQtB6prdLYyqYcSHBD3KAAQBFhqDZPTA5WUnJrtqMP2ZJzU4+0Zw1TcH4dpBulwm1yemVFqhxk
n5zaNVQm+7VabuRr+2RMFh0YpENZQ15I/QKZuct2a6kp5cGNu/BaVmXzlKluv2kBe69k04qD/FFT
nmQDWikTWAEtY3gkW6Jx9ZOncwMBp/oqB+U03Wx/J13tHGULDrm9G7okX06qjhWEmRLtNEhkjYPr
khs10NMM7E0uZMSKVT/g6J1Twny5j8Czqy/k6dn8IOnYDE40y2808pTymsxvf5dJGO/kPHmd7JeH
xuWWlBftAXdk7VCa5lEaBI2zs5BftpcSzufdMwiVgbUWluMt5Ywg4Ime8vfc6JmRn1I9KE75fJBn
Ja6GYSamw1f/1zR5ZqcV5ZR/Lx0GKqqykVqur4GvUYyPDqD2y306Fx6qDqUKXtUk18Rhj2AqZfOe
5Cr+HF78u/bh6erp8B04kLKYZvKQ32QpZmCIDuOiTneYnN0igPqHamY/GMSr3wH7bKgdcL6LxImW
XZzpV92KvGPtuySHax0Oinot4Px/H7QhWOUw8s+2QbHgWFNOLQds66eWeNFngnP7ukVGfGz8LsL3
uIIkMl+JNRr4gzrDL8uvN+GgQx7TuQO34Jo3ROOr85jqzhJoBFtjFojcuObOoi+rc9hyxi7B5g5S
HWpNLdPt1wAc/8dCDYg4JEG4ihpHv9QYplqto3+OrRat8nxQTyLK+1s+2QPOwpXxaVXFj0IP3UeD
5OeBMqdsrc79iYqsO+8+aoU6UuDq+T7P9fBFpOVNviDPD7CFPX+XMqcwvaoN99J1WBT001Qc+9FA
YBB6F1TWBHnvo0r2Bt62IdHN3PtAZDfWGiFtvXQ0O/NWJZBAKt9nA9V89OE5BeAuikxsBw/VqTnU
l7T3oluhGbgHOu65wcXTJbOPyFdtCkIF86jdzfW1/chf3TJeIzix3LjokoPQNbNDnuXvZg+3fw0f
Auwrwe7t/aX0OtfPGMsA1TAybFODOXxqrqizrN4ERVEn3Sbbj21V9aaCXWKrgDegHFW0DjWhjkZN
NnP8CXHN/RXiCnCg2N3CuNeL9VNVGDzrCqpjgJX2UDpb/SQHpvnsq6l5zTmyAmTPRR28RUoeErT1
ujvTKIVVCwTPelZdTE41hGoSYoTFdHVyhsRcSIhRbuBNN2l+u7YiikfGILObTRk47rrWFQW2cp8c
Qv6zyP876rjHSPseadqLaWXOs+jVBrlRiz5pds/rkGTJCYNG6ZDdOeZN4PS9a41omRG8ulBo7lw0
HRvNIk3OsqUgxriEgedcRuErKAJdrMeocSAtD2LiiHplLy9107bDNnSe6NrF7wlq6k6+gOySZ6yL
2BIMKqFwOfnrLU2T5Y3rRfDb5leuizZYAWb1V11tU/o3+BmBLs09tHXjHnBACjHQm0/lQWVJ46/l
eKh0/W4sYGNTrAANuErfczPtDk7KE4Yi3/S9dStzqWHic5CjAt6DKGLrxY7rmnAZf2Az52HKXhhZ
NT7mrjvUV0EZ1COejDkMiOhXUaOVwa95RkAY/X2HUYfBLyHi+pThZnbffnS2D0d83qpEjmlduRPs
ZEvOgKH4I00huEK4tZ5S39U3qmCfLQdBvi0dXWc56vbuKdAs9+SrHOSZPMgBrIrVpQq3gETwf+bJ
0a6qpv5+MZBvCsPbDkLC/AKmqR8tPT52haNttFzPUPBq3NGiTFB0AAandme+7YQjj5244tHqh09D
qQWVZ3nx4hbFJ4ZS3nnwpuKlV+GYgtqzjnIwM9VqyZvYezlKkrRZBT2ibCXRxTLUZ1eMwLOmpdWb
5YG4GtWDQRJWB9n2Y86+mveZsq30BqabJBrYbaFm2xdDfazCFDGNE34zqyz+jR3Xt8GmFsb1hVh2
kKEeFTtsNrpWqyfiGMiw2ynfBY2bXFsFD4rCj+KXMSCnWdR9/H0MjT2idaBQFvG31FfGX6Rlv9ts
Ud/ruMTm0Wz0B7txSS96ZnXy9Go4kIZChaV6/bXDjIaq5mDcNmYCvFR1/T1SRT5+8+qr1kj168YU
k/0dWJYLHK3nUo0wU5mmYmkkp5ko6e/T7FprXhoFbvtIaXtjdrvCtrNrkA75VZ6NqorqA/tceH4p
fZnlYs9YF8ZK7bkfyYn3kfm6ggjVBv2wv0jqzN2zPyhXOgVYJCct57VXHXeDvWm4marGecVsTVm2
8L2wD6fpV+DBtNEoLyMh7teOr1STue5Tn0XmNW1/tVrbHRNb746GrYo1hZ6AZ+c+eZi8WWMvhyGj
c8q+JD664jkdQGzCcjfedGh0MDZtHfYfzcrln1l65TWPPevFQWWne6n5ZpukP/51kaAmZBt2BPH+
XmRNrXVtrKRZBJmZPJsafMCkU+L7mWLVyTNSBLxK5lE3gmXzr3lFpH5WbXySMercJLPblIkN3VI3
XqLWMbZ8WmzAIgDgMGpY5bVibSLKHJcmILTnri583GqNX/rcqqn0f0zIKfcuf7alVSu7DIzETU6t
omg2minwZ0uF9myOaQpngHL1tIGr4/XvBtGOH3pifVq2qJ7RPLNKijx3m4+K/TXBE/qniSkSmCLH
W1hVeJTxMHlIDK3fUv0lljJkJvso78FIIfPd7T22ppXlzhNJe2GXjGO95R9MhGmvKlh3D9HSe9yY
fNWUfliy4YneXaGW4NIfaiMdD/LQkHG/n/2rzwbzni2+hqEEeJswzqID233Uzm0a8sWs81OvVO7a
x2D+udFbbKDF4P9ytgRzYUpnPJKnYnrsZhF+Xbdr3Xb9z0qBbM8WSn1oserbalVtAWAZssu9djXC
iuwcCgxC2SDASChE62+Qr4ozpOzHcaQavLRhE8jvYEKoeuml+XDsFHt4f4bJ6B0ofu7xAio+dB15
fT+W0ZxoDncQOadnx/a/hfGU/Uia+qPNpn9OgNbdcadJ7LVTJg+gQ5G1zVScDLT9KZ8MfW01qKS6
tqluhYug2an64kOpwE8qQG0zAjIB+ZNvil2DWfKRALBsaPUoK5alkzzWnVbjxQuNzEX7V14KSm2X
SdIo1wG4z57QnrJFQWk/KEi1l0j96h/ZyD9hcNtfRo6ZfWGV8UsDsWqDo5N6VBEWnCce8+u2q7O3
OrRe1C7xdkPqEN8u4MTJQ9q3f86sCOC07AuEMhwBss+TiopCKhZszOqhC617MbCoaxvtQJ3GtLIB
wnwgxHpuO+E9suH3T3aftlTBBAmJM4uwom9Gt65pMSnK645FHBdQep3hrTb056b8f4Sd15LjOJaG
n4gR9OZWXpmS0puqG0ZlZTW9BS2efj8ia1o9tTO70REI4gBkZUsiCZzzG79+nGT1rk6YAr9hq47E
SW92zQsczePmueZRcJuEc3XOQ48bq7GL+qz6TmIDe5WeXHc61oTBlHzPeBc/N4VX8mipg19HDTX1
X41k4YTvhvs8V26w9Qcw0jG+by68AVRouSfCJNgXoBK/I5lQodJvhcfSs9NXTC/3fAK/42GghUfp
hckrAM79zK4RKwy95KcZVkh0oRRB5tl6s53MQp6XxwUqOPYb5TNUN+SrTyoGgZ3J36AIa69T0SYf
MpS7uZf+m90n1T4FjHwY61Z7sXtxVhMApSPwG9R7J6ncO1s3MKAbXedRHWWy/99HGC5gdV/h1fY3
sr9ycYzXx9rcXGOBJrS9gJJHjeyhoFb4aDuW89QiLYvYRgrAp9bsp7BBI4cv32KDWve7DmLWKlXS
nhjOpGx1A0BxDrzOJImcY6pAA8i8fwxj0Z1HLzLOZVcni25O8TO5EbKIf/LowxbxP47Ps/idiC8C
3uXknpPjRHJmnwGjfG1S+x5vkPyhDe1xXRhD84a0MaIU1lsB3vdsR/CBETCw3uayH3bOUPu7ehkN
BFQSHjfJBXtedZKa9V9PUqNwKv/rSfnEVirPXOfBXHA5ST+4fN+RtQ8d1P9XXeWkh8go9JU31PQD
6bCFxZsEsuRN5SVyb+VF7ZxDA82oFLLbBqERfKmLJ2ngqH3KSXbMt1+8VylHtC11DXyj7+WQyJbG
aHx4hX83KjaJwT5EUtrPmmHKPYB5uc0Kt3pra1tnpTtNN6o780CBX1s/BEHmP88SZ/YuqB7gDd2q
fDg3EB55HkY5KmVeS/y1ViH3WYUn3q3TtuZ8G0I9WRslitx6W1oveKY5UEwse8+2zHoZ/717HTUg
sL4g4eNgEo1EwywGY5PWOAqL0gaRAAjigWw8heuiLCA5DQCTKun+7jfLHDUxC2pSZst56hSJC97D
NfbHtXRfUvNwSRd0CDwBKleNZlMYERCidwq95ble8yDrltpsDrK6CdCJGtPN9NpBNHiptae5F/Fb
I+3ormq9n/rSi3JrPiY+2hJqUPQTBJW50/dYQTCaRhVk8L1n1c0lyowbFy7sDQsQSgJLqPn7KMEM
yLGL4aTiNlKcK9yH6pscIfytrKpglwkvfak6JK8HDD5w2WZx68dpe4xcsr8GJgRGb6Gmv6xGHf2x
hjz31hhOc9Isp1hju1NtZenEoJXHiNxGpqErEQZ7NgL9ofGH7MmxQzw708r+2WuQcWLRveuzLbeD
NTS3kVNUdx5KrEAlEoSw/amnytq92zZi2KZJaqcoNaD7UVt9S2B2pLUoP2YXt7gcte1z55j1XVKY
8dofg+JjbOeTb88V1ZGq2kvKZBd+V9GdMEPrPJSfxdKRFsYlKzXYGfIH/lZAfYXeIQyOH/hs+cOl
kNkhNfri0Q6S4hH6DniUaZ7Wo3B/x3YnT44n/qz0vR89Cr+tHWzCZdljTFR8bD1qTqrrG5sEZNNb
EFr5il9CfT9MsQk01nYfsYtt9i1fKADk2r9IrS43yTCKb+0YIPQrh1895Rlg++G7IVHjbFE0uVC8
bTA3D5I9SjbFUxt084rs1THhpfFuuxmrxRgsCVtW+dpycxUkOd8DCQuizvwCRV1PwMAfuh1JZPTP
eWefFBDTrAyqi4Y/3GpxUN2AgWneHMyGq8LvnwGdTg+yDy5dJdo3XyOjrAtQoWoWsCrsRwsTC99l
NMM9HW2gyT3Hn/p8X9UFGRn2fWfEr6fzuDRfGmdLzMYPdJuLhMxuhTmTGuiHBgdvNdFdhq9X8IF5
Hm3gkoOHPyY4oVDeDEtj48FKPuez8/z5mHXVWIAUJaSa67RJnaaCfW9cEnZzZziq4zFE4I6Ceme8
oDILklJnJ5g3rvHSJ6Z3NMK1DoiDdzOr7C7W09dYC6fDYOOaqrpNmJSQLItuK+I4e3UkWWmMkaad
GtVak98GMJG9GpUY26yTDuygGrXQG1uHWWPfqFHXRjRdmkN3UqNz6KH8sk0Q64ZJgMgOFdSN6skh
8yHN0Fy7tg3akdocTBS3fSKz5TwZS5Mb8X0RBfVFhQKjnLbFRG3fszrokNjg7sRceShqjPmtvjxG
VTdFYuQYZgC3kdxZKfAKyhHGBgvJ9AYyuP3e1hsF1BW52R3hN6RbhWkJbP1D66voodWN9L7v/YQ9
FXje69nmMF/PtsKuw2XTxyVTFMWhZ0eHVFSt7cY6dHbd7E3vWs92MnWKh8Wx48GL2/3XqyKK9qg0
gGYNeC0bQrt1kONZqzdsQIF1G9qInai3dJ3JDwxkh7sBg1PyPDdpEpsYWFbWs2mQVqu83PsUsbsp
Czf/4WQmmW3MTeQYjdQNWjIaluuTePNRLTMWLWy/tR/qGkImC3scqCqokekQ9D9wF1ikPBPKVdQ3
UudoFGP3HKXJU19Xw9bx62HLKdFZNToF6zFK571ZBRSEDTsZsJSYypsoyE4O+hjfdOn5axMa/J2n
yeAgAQUcDBc1JH0eALHoSXbhMYb/mwTEBvrcWvTEWepjP74yFoR115fiH101avd46PXlJDFkHuZL
1GPRQvUYMc4FooRoUzYE2rtntOHRdAcbk17CaIHHwORgSFh69YMnhbdK5AyfvgRjnKUxzlMLelhU
enX+6vsRtKGIWt9OjajGZ8l106fazhoQ1oceLXWE9vIfcWjU+wBfp1OgGeNh4Hvd1lX03ZlwvlpH
g/YTk6L0JKO2farbxDnopSzXIY+pJxWryGAU2TTd9/iuPs2ys7YpT8OtGoyjAThA2q7VoDrJ4Q2P
8u/QhauRxc7BbUj4rqiAxRtBFnrdmd1wy03S32Io+vvoj9jXKaJudlodUZNIxr94wWuvFhve45Cj
MDV2hvbaW/a01cEa7NWovZRTnFFkFK6ZrBXitnR8aG9mO9yEloes/ByCjdCNaFgDN5+3X/3IHt21
OxQt6gZRxHqjlSVqGJ22qG/jZqT6sZDG2mjZdFvtowpDovX0M3Jqgmd6vG0CJ31UzezK7zbeArce
NsmPnjdo96n/rIZUxBGOfWQnhSHfco5f4dr+e4GGi9FNENQRiQm2CNhbT7vCdq1bQ0rvFtXZHnXs
Onz08hmOeW3aP+YC+FmUF0e3BnTvj9K4Vc0YWxZSeEvfsH3jNgddL20nublOUXHVdaptJMXK6KoI
bKFbPyVm0Tz1iOS35I/uVMiei3GHZTjIjWVGHYtwNyNQCFBMWPd+csF/b3FqrxAC87A9wMbXDA9D
F1v3WRzEh4DU8RZaqQ9bUJaXaA79XUWV8iLc8Z9HkZ6ZO7JD9wFCzadMVL8bjFTgUKbN+o+4tkxT
sVRzdFI+UbnBCpME7tJoI4z0Fu+xPUjxDxVXoWvzR6wuQh1/BmSxwqbuzn4emAdZuI+qhyQZCl1L
XFuOVBcJDPtUeMfAK6ilq1BgD38Jp483cCqSO3dp4nAYt7LhD8yHPrlTzWSC7jTbEJFlLXtRIUPD
nsMTFZ5dlOvPuil2faxz5/3dRH7xY/awtb2GkBbFTRPUEd4nQt9DNq9Y+0TepVsaJ9ZepqYajiCk
hbUyC9O9JE1i7tAadVb/CKpTQu6gujIXwxhQQkUW4aHT2ehcoBf3gvXJX+j4hb/K7B75d/npJM64
Qm7DOmIT1a8LypGrtq3Tn3qZkLOqx3iFthfoDB6g7Dj2KYZtn3ktP+YADVEXt7d1isDiM0qkrCxh
CaayLl+8LMr3bemhQL10A4/6e+006OEv3blCISLXs1eL5ehjMiykk8G/U/wmEjTanS/tO8V4cRwH
fmZrVceMV9YDYOlsO8ZpsIFdALNoiYWizfamm+H0+nfMxrP6qE029IRlihqAF9eeekjh11BoDNNd
rBeUnZh1jeeWtsKDJENc+V9x1gL349hrtyqkLgjQlaVcO8SrRitzmMtFdYn8gGwh6qo7Q+oZJmQh
Pm59FCc7pxnbwyRn/Ow89JuqaeqO0UyurutrGxCnnV5M0692KBx0+LK2SHBR43xk4emtB9cdXwqw
4+B84/bdwJEO8gAiLjjuPSNkPH1axow2dh9Eq5xslI/mBlyFEuc7lrCgxUFhpp1Vv9YGz3yIw/Ve
dbE5irDB9qpj2GfNa2VSnMpLA9TuMrlt3b8sDOIu2LjWr4YJki5Kg/ueyvwry7y1BuAcwlar3wZt
aGzDSc92bp0Yz64Q2ADgTc/TytCfkwI/dl+Gj2pQhRbQ8DQ9I+sdQaOzwAD+XktkOrq1ICDDQ25q
0VqfDTJ0lT/ds7NKzjLDd6fXwqcoC91Pv6xOo20Z73xYWFtoiJQmw6Bvyii8Q4LYub021kKyMJZG
2FbRwspIACOWlF2vc7yyRh6n1i+Adv0ToIZyNdiD+ZIWrvfVbRd8tRN5yYYF72fkzt0myNCaBSPc
3xeajlQgJoAfkx+99lVRPzeOxO1buM0OnkLwUokZjHUGnJL/Vv/pCAL3/zFa9ZupgBoFBr0v9V9A
p5772ey/41CLyJFvOC8Da89NHTbyAc8mBN49xzuzW8KLq7LlTZE47W1luu6+7AoLqz8WugY2wI9i
as31OAn/FSeMZjXZsfEDYOPdbE35OrK7t37ow1uziPn1KzqGYmYoToZqeAYZRmR+ETYqI/gxOlb6
BBXhJdDIfPLxBKxWnQlMdzI/WHFmLIlJ62fFghKUa7h3xWxBaEfPoF90p6Ud/rR82zqwM7Ut/E5R
O9CC3t226E9+zetc6VAz53lzwhjgK2ZODpw3p7ohY0+JThXlGtQJb0xstOouDf5R4/ujK6QfH+Qw
Wni3l7Z8y8hpbQpNy9iCt+0zeNiLwiW2kvw1as7ZLZ9l+2xN3ldczYcrGu95T3+gBT2Qnuh8MGeB
gJ86iudCACuuWB9/BAnuNBYV65Uw2f72ePkJl3xX4rrzi1EjuTxY7nBSD8NQIJ3kOKjoL2tV/+/e
ImRAuaJbOaiiXLzJSQ4yLeHvL90xmGz8Ezmal6MyCF4Mf+6OADrwp1nSpXFbNWf+N5CoWZKkrDdh
xIxdtOf1Z71piAiuhriqL1Y3oqqdmtUplTNmqsDZjDzp14DGysvYW9WlbJ1uDeMl+QAgeAxMzX8t
St3eA3iy9x0CX69Jgpr0v5/Z2nF9ydDQv57ZS5mvi6LXeTpTJtMbtkxuA9WgG6AIWQ3FX5QwYB4U
00sG5+RODQa1sbGk1j35GDq/DMUDsKPhVR/n5sEqs5O9XKA0bAex4D4FQM9g0ArzJowWAcllVEfq
lyJqi7DHMgob0dnCVNV2arSnpryCmbQCtpQAbTPjr+ba5VNf11GDEsMy4xq/zrW9Vzdn9zOCx6wH
8SJrs3yZTsaih7MGsosZaKU/jaaR7YwmhDIgUnkiGzyf6qiTJ4p/pDsHjQLHEsNprtnEFIfXBQWz
kzeYS7K4OSfURCmPE5JGDOgziLC+Vn01YlhOe0NNrGO3TulkLrPfjVy6ManTA7+KLD3Mte/HqyRa
j/yt8SrFBAKGvvmRFh4SB3o1v42A2dYy88PHVHcFaU4t2kWIY+x0MGBnCHXphHgCh6MPZzM2+N0s
Wx4vqeqzOlLz1FFtWsbW8HtndY31Vgr2YmynfTpO0aFPpdy6YRG9e21DYl8G1HoD031rMSVeomC3
TmmsA1BZugav6G3rgoY2k3Q7UHBsD4nDIqgIX2eWPk+N2/G8s0+qM/XNsCyT5RqlDmC1S9cBBXOq
Qu9TzTDJNTxF+NPMmUAnT3bfKqvRV6g1ABYNhPXo2Bb+A4XsX9PBH/ng3OG7GMSrM+r+pwPCTGgC
nfnqbGIVBSYVNYLINPrPWcp30QzJ94m3EFCHMH6tF4h3LQAoCa0cwAwCsJfT2O01fD/5f5zyPeIP
w62VZNVZNXGKyptliq+eCulaV51naUbT6mueYVb87mp91/NnUfby8q3kpQEcgEp65aNbpI4oOPQ3
YILDozqK8Pg9jmdMmuZ7smbGoSkbsapTKv/bUkM4qR7uRMamZwU3NF1nkYHgTyyD+2y2qXbUcY/s
yPD7SMV4tHYvfxzZicQlaeSzRE1hA7ULWegSD63RtNzTPFv2XVpDF9YX5ZqqMR96PYhf0HmEy1RY
G7C6uKDgPBhKLUG7xR7vQPda6LRR2+0oPhpG737qNlCIpisOTj0mt0pZQGkMXNUGmqKvD05XP6jQ
1oEne+Hza6wNsqrfh6Dc2LGvvw+LzZUl4o/UN1vIILKBEto29/4UwhfpvfgDqZoXvzW6Z8PFsqWd
mien9n6FYeZ/orpJkmxBQejTsI/q0f9AUGnhNRruS8pyadPhm3bnmstTs4KfRFqHdA1m12juBPrK
bqJ2I1S50i+8dZDp8stLaTJnb1dDYdrw0mCplE3OevKN9uL3TUxBErkJfL8+cfV7gj6fvMnCQzQ8
n/iNt64DkyGwgBYkxoqMyrRrPRfoEp7S6cFv+XjDLCpXcJuLUzUKVpoeukpsd5uDb+QuqtUlZgYG
uOk4dZxnOejxDboL8H+w/X5mS0EdtdRf1KnTYDZPlfNTDc0iC456U48QTdwnMboJ8Dr3KRrt9Gcw
2k/pyPbj34b+fc4ylMFFvrQBfA0rltbazMX4rpnmm2EhzbkaP/CMxCTdScxnXR+Sb1mPHbkzF0gC
Ch32AnsDSLfxuKntOmVVDZSR/HJ8Eb0An5QO+Woo8NlAADPflUbLtqwE1efPc3oQtudw5yTRxQCg
s22BjLxkGjwpwwzjX5p8n/vQu3yZk8ZaVO8N6JHThhsAGYZR0+9LzUbaNGs9pN3NFK2oMvl0c3OD
vT0/kJFNZiZ946eL6BNJx3h69Q0kQqJcE/dljaRTmzYfk1N9uC5ZSWkZ3vcJA4iqRR5xhfXWvCRA
Vti/Ptfe3CHN3/OzyBrvEQWUYIsFQ31OURSFotg5B4nJ826Ys2BXpm9TURSo1C21Hw80TQlrox+p
35DgwKg18Q760FuvdS2bQzFo0EllUXyzMpd8GLBPdL2Rwgf1fduLHqi3Pf0q/VL+aDpKg021cOVL
+RPZpPGmEsa5WaAeZee090tPLa3/7pk+yNHflThnURte9PeAF5T7EoAh2p+LIVc7udNdlD0aLXmM
beH+5SShxY71KYp8B+V5X4s+0qFEDs5F3Dt0nWhttyL+JmYQYI2u67fAjNK30EIJAdD8N4SRiyNr
rWyrulHnxivKmtGCm7YeWMm+msvpmMInO9g50UEn57PrSQvvzVli31ZSduIpn5Fi7SNrZ/IqZVWN
tqRqEurCm4Htwm7U+hQ/dN8byB2FJZWH3Pma0xTRJS98oC7qMtTWYzkgAjCX9dGoYdYFXoZqHgLF
5bEoap4X2JcMbQtP1GiLh9IXPfwUWb15jY75gGjds+VF9ZuGRA9+nJDvSte+NwcPHH9fv3V+ucC3
LW/djc20L2okd+esD+6m1uZ+6H13F4MWutOXmBoY7e9ZapiXa1gGuHv2GMqvuqhfx5EJquL/TQ2q
xOEf88SSR9QLPTjmuHnUjrksmY19DfvAOff94O/GVJLyc6L8foLVCd7baN91baQKETl/RfYTNJXy
l5WjSSDzxHkZ8zTZJjgx7iyRvHPPzfe+Af3U4CsAysBvxu/mH4leFwgZUiRGnRn1rwaH0V7tSD17
rncpdJHEASbLc0U8UszqbnxBZUh1VeMUwl2LQRagBKJxDahJIFEQs/78oc/NJx+iuBVLI+3pd9NC
qPtHVw1cYxVJwBocG6cg2omab2mZ4b1vTvJilk5yTD1Py49B1kZbVKEWefqi3oFUosSfsr1CWRKt
+Mkp0DL2jzMq5W///4zJ1qqdWzb/vAYb+FdXlAivdUXwbERHZZSEou6140SdthXB/FFxBIBOa9Gi
wydZNK24i632DUEOMildaWwjKjcAU2LE7Jowlqeo6Te1leYacl7OjxFl3sNkzOFt1fvg8WpzxhvY
9p8lm6L1lAn/uRJw3FXsOno9UvPU6LScUUEMkJhFqIpONNbxPkeyFOQR5Z7Qrst7VM12Qno2mQTd
eQoW9GgV3FZOAm9DgOA6LJqFXTt557AovXMyer+PVIyd4bqa0CH9I175YlqNjUcmenq2JDqbRueL
ky78fK3kdFilJJsFqfFVMW7Dr1mZP4uTAjiqQrImgn/OStqXsOp+XwuDNoikinoikvTfr3Wd5aLD
BgD0Huh1+i2F+LKaujL7Vs1es1Kx/3TEMqtdVaLJV3Y6Bqfca71TGYgnJyyMR29paomdN4rR4W5M
PP0rBqKix+j1QUXwSEU+jMUL1Bvms8rtNlmlYTjk66iPLHlH1XjWVMJ57NxnYJSLwpKXnYJszk6o
IK2wS4NNN6VPveOwEXPnEiC0gE8FfhZUnwNawlyC6uiP2KAmOgOq8hVQjGNsZMlDXMjxlrrmk4uY
e4QJE7cSzFoboE2GrttbOTfNzqzK8DhK4T8YDXajJRS1n1UJXzQdwldTCmAMQ4nxedXaj1OGwYaa
4RXTg1uF4Qtq6+1e+CFk0dZ7MQwUZzyU9s562qbnfio7HJNNH4F4PT2rATsFgbKKhrpYt2QF95Sw
5dnW+xiqQ/0QjaY8I1ZE+dpEThkRNpSWXex3tiBIzbc+S8c1LOAUAnFtvsUOnIxBhk+LWd4DtLsn
FR5hfh10yKkbdZLWCYvlpGncCBthyjLJN2OrA0mFhr8aVFukmXkaMPxFcWH+5AO+4e4M3zGRAJHu
w56NAjGfDLPJtvPUt+/sik5W6UyfjR+8entU0epvzliG604m4tY2x/m1hzwYB5b4ZifY97oQHHeq
W2psCgNhPLFanc+FTXJTxfuia9ck++Wpz6X/nJX1oR/ZpWDvvWs7tPDIDRTmKnaL6ZKU03SZeQGu
LdnJ7deICqrhFAnkPJn1WxW6No7n+MdB6PfXi9TUo78uB/ht2EALqjfqBNODVsFh9FTGVM+v89S5
po/xSVvDTfz7fPd2EH6L3FPFB83TzFmX6KS+80IG328P442JVvS7HRSbHuXsFyOC+9jIuFjl1QBi
xLM93O0RwIpHXYN6ULYvVlUcjbIsvodVLbednlds+pzoPQTrL2In/66HbYCEiAaTYZlmiq1WJdM3
UB7iUHXQC9XZTY/Er6Pbr46TxqjIo3H+ddUhxfVszJ8HI/Juw5i/8+uq0/gRuyx9YmyHzo0ANaTm
65bGPZp0w50ljPDONMldqX837jD7sVy7PYsxrh7rIXxXF4K3X2yKpolukH6t95mXaQ+qSZZSX6vF
iLb72oNOses8NO5JjaUjzxQdugp7UursAJDwbUnQCF+OjLFoj11uPyWhEBd3SFuKsIVZgY3EZTzL
+osY+/4SN4Z2kG7/pkKqmZZBdQRdQ2zr3kOQZrJsg9TCbvldnNXgyDpz5btWvbNtp7t4uavZmyh1
zuUwIun290XU5YTVWefUJuGO6UoK+Osd/42EuthH5HRwK8qsPEcRevCFLey1GjDtT6oWlHU7O9rO
IBJvhTlauJqxMFQTSh01gCSNvsUxi3ZneVSYSR6sZVMP7yLfDZWVfysBvxy5ZrDpli7OYvGiFZXf
9zlggClj97rE2Zdgbprp3gHrwfwbhH/stbLyrdOL+ta1FhWBPC++GdYIbaWiYm4N1fBkQ+tRl+20
xtwl+LVxe3M1zSwP4xBbz/FgpWcAhslaxR0eCGuntpGGL8zgxZytDT6MsBk8/YJOS/CY2lmOl0HJ
Q9cZg0crHewLK+uj6qkm6Eacq7uh2asTEAIz7otUYBA5meXaMlxvgyZrtlOTC98xH52HFlf0x69L
2LjvSVIUW9VVA/mIaPHkxA8qFMUDydVyYb1N6SGdHZbHqIiQpR3cs7s0X0eRna2NiA/tjwE1mZKz
POnGr+v8P64BHDbdeAEPEDXwxz+jYuZMhccJT9czr1P7Ma3YUAMHV//6deA6eaTyx0O62dbuWK1g
M96UuV3d5qxboA8h3LSuJ63Gem7p92VIlWZINYSWvPgu8VzYvfgYjSgR5CiVBCRAjeR5Lu3wr0K0
N0VXpR8sdMHZVH3/UpBr2FQoetxVoW3s49TQbsZookIt7QzQfkIiYkA4iapd94qlLe4VTlz+7Aq8
UNtxsUljq5aKuPqVt/IjBdH23kM4xdCvTh8dAecdVHBwGlpx6zTtou2NHfVXaX45IhNena4xzXDi
bhXp9V5GTn9UA6pR85A+dLDJneAy+mnTrYbAa042ak6nDBmzFVxIbcO3k9nn1K9+jwxAYjdVMg6Y
Y0+gQdU5FOTz9YBW+r4zB2eRbXEeQBUaBzajoEs7Xz5ilTeB+nGnz7gDAqPN04cYMJLOZSbvnESv
biJPM3dVPkUvBY5AampZBHvEscxvFcUjZD2hRuqodZ9caMTbQQ6oSM7anZrqdeYjhb3orWqtdyOR
PFOxP1qUlW/VUVEPXat8R27LxS1JBVMZCSp7/pPohmwbaegeXwev5/6nmDrfiXyxtqGFb+Di7UEy
Yf7nmnG/hxMr+VEFxWO7ND2VZICPpnEofUsegqGMt6Y+y42mj+52Hk3nwQga56HxAUjK0fEOqtvF
csER+m9g++Wlzkt5seb6huV9cDM0Woea8BLDerhCX614VT01N/v7hAJm2drz9d0YY5QBpzZ+sgzH
eXDHN9XRy6K+DGl8lCMI+i/9NKU6FArqiZ0WATJCb4Mt96uRRWQ32cBebKy81mg/Td+5WcqVXbfz
vbsMmMtAOJLhQ6UjuVGYV+h9T6k+e6w/Ac0qyCulHrLhhK5AWbzMqXfWfFsLdlbF/0tIndgFpn1K
R3HpMTQnGVCuvbiHUYLalLFGmTgE3uxUT+jsD+chnB5VL7a66mnMIojY+WDeBH5eP8mybkH91cNK
TVExQwR3XWb5ZxWSqF/se1QV1mpQxYx8ESU3hgt7RtTwaw0royXnMi2NyZIdcMhXBD7XRCqGRtYo
3KTelBzMxQuhRMRNb6haNza0v0RLRx4bibX9R79Z+uqj0FpeaPmAChGkmPjeKPuPUp+S99wZK9aI
DRvapTv6eDTVuhguRje6L67rrlTcyD2geCOJe9Wda3jAed7jJgP8zJ/bfYg4Fiz2oIoRlZ7RT1f9
RQL5EDmltQo8P8Clpgrv+6bKT/yxLIFsTtHnKbi39kUQuffXSWjIYkbp+/tkOZC2fo+9sEHiinen
9Cj2q64aqGIvPma9Vq4kkkmQiP81ud1G2Jp+naiiqU3S3CAfd1Az1SXCqcx3McDrteqqgWA0cH8f
rZssJm1qV661nmU47dzOLJ57wOxgHET3i81+METdpzdiAzi2PKJyoxhImDnuMbYELqoJwmCGkWvf
zE4e24W6oscawJ7cvYCheEjsOcZOsYoR6GmhtovqJtX836HrYJU0+Trt7Xmr5qqBbDlVHfHn6LvE
CymFLLHrgJrcjOyZ06zY+D8D7LjSVeQ+ev860GsWykvEb0lM5pEJYm2OwwsvcizS6upO9a5Nnonw
EhX6rWnb4U259FRIzfDmpNlYRfXJGg5MFK4Iytogyy3MdVA1/7IuuDoj/KNfxnWzNbvU+rI7uJ5s
A3zefWm5VuAiVnAI54mSa1tsO/Tw11/9MB7EmV86IKPlyG8ieQyAh1SjyWwVg4sq8JCjqfyBEpEZ
ha8jtgCFtOr3pvPRNwjxrcQhV3yvRxfe6hi95dEgcdrFFdHVffG9GPsD2uv2i2ta3U2gsTbqUy+H
SKI9zLXR7wbqhasO6wobcZR+WJl2nlDLXfpGQaqIrEZcxext7MGLD3UPjGWKxHQRA3KXm6I127UU
fMtmZ04XNRIL55P7iK1mxX4ZdKd9jm1IPFaXUSeX+Ca7Nd+c6F1qpa5h74oQPcQJm/etgxXb01AU
+nrMGvnaVOO4EnicfB8n482M+v6zGKa9p3ndr4hHFyWGrdWb1oM9swWsRfqz89IPUx9tivKLSSWq
b5vSn5KTapKhSqjoef/sCteH5okn7Trg3jk7NjK4Y5FTUI40/abxymZN8qp/NYZZ20fAc7xe3Lg8
TiDKDFhNjNMiffa/j1EB87BQgPwHrIBGnXLtllQuvwbyv4/+Uyx2vO4YWu4WA1gHm3nf+RWF0fiK
IZ2LOUkvLjxq5NGZ6+JQ44h0X/dRwPYmCd7NTnvIKRV8H2esH/r8ZnnCXkJfGI8RuZEbhErbleoO
jm08op/mrBIRFkcVc2seYZlVbtnJG48q1PratC1NE28Ejwzpumzifat3xZ1EwvxxrGr9CGhArlRX
nYH0A5gxCutY0HOVIMk0np/BXg2qafBmAWpVKD23zUM5mM8U95zLtcFr2LlkjvcLGU/gKY0Na0ss
StmGY02HNLI/1VzgxQB1EkO+NGk0HL+6/f8wdl5NbvNYGv5FrAIzeaucpVa3Q/uG5bY/M+fMX78P
IY/lmZ2t2hsUEQh1EEHgnDe43rj1DK/gRR1tKjFCDwndfBXGo4NIorAvNRZtS1gh6gekR5RnEvur
b4/ZpkBid2+nlri7kRUt5Ii+rb8OatS8pTkkcp+I/ExkOI6Wpd/MIDVuRTeC3NDxkJFtsgD2kGAh
bGCbMg+RbSXMDFjGkGTPSSi+hfW0DZEF/K70iCJabq/cukkD+uGF5b4psxrN+iJeeeYUvKeVcwkb
w/snAOvM6z36bnlTu3RFC10/GtWDMNVNZJjurUHp5g0zJLhXc7usDiFqI+0IxNrHYeQtFAKtxMbk
6Z8Hw4qbbq3GKjB3PprYmMrZfD3s3opMaAgDFX/PZuOTtAa1g62v+YoQ6d8TjlUp5IRTbI3HsSex
1ld2WPXLsGrbfePVl2EWxg6QVUAyHa0S8FzpTbZVtZ/hjTCypqHCf8znQl6ppeYf3SwPjvKqjrMI
Ds+fuhzzH7c0bRLyDVDTi5lWbJ+9QT/6Ck9OQ6pjpYSkfxA3X9RIZP1k0cClx+3rlyKLfuhD/MMh
R462XoFnddX227JF0xdhMgzMMlwtpLBjBrMssYbxO2eJBAursMX7zbIXxkzer0cQmplT2FhfUpUF
4JmPkD83BgD5eM/LZDr3Wnx5DkgqgCZaqjoEA/91EwHFTd3l5ZUVGXtrDxmztFCNNc5F1SEUU3of
JtajKLbaD8Pt3vM4DN9E4wT7ruqMjZmzT7LacAtA136NMBpByn1w9wRz5zxb8fsKIeaBDXzPz503
SBLWpBgIj+iHzjz1pVaD+PNoalqlPsp6NV91U3KIkc3YtSkxbcBX6Y++3ykw6z78FDiaHiOXWuBe
jdHPYLFPRXXwfw/wHSe+sLt/DujBe3zrxP05iRwjP0XSFf9tktCvjXUOBx9xIv+H6AflC9kbQF95
I16yuJk2Li/Ok8kPeqg0TdnO/tvXFBbMqrRG5J2JZ2quMiwMNZ4+oywW7f28zFYcgsfPbm8VYJjN
biN70eEJiVsgXQkgB4pQYCMUYVsm0ltUQSJcY1HaN9mJqE6t5v0nDP/MO46eaCIwRsVZ8KJozT9y
es0bjcPY5+VSVqN8ENshV/K1nM/JuxjsS3vL/QK7gDwliRSl5Ymji9ijDdDto2DsTnj2hdtEaDqS
6CMv08qqXwsLDQ0lc9svrUYsfcoVBM/98Ko2vvWrKduFTWJ6JZKoOdRm31VHZcjBCzt6iJFCBaDF
bYiSsR2Tta7UOUclxFpiyyl2so1MnBMiG3PuzP3z64pz/St5Nv4g8zfYxnbjZFrJ54moZLoso3Ze
hsNNXWfeSo6QjwIvbnTCVXGTTekwxHsYlwCilBw7F8tziUWwI9CLULyEYeUf2LljSZBo7gtAZmDg
tfLZ05MQtl5skAMcWm87YAF316rIvdmo4Sqou4HEKpC1Bm0ENcX3jDtCY+mhLM1h6Y2etyjLvLmr
vVPfG3dy0OXwzJ2sJgXyjZ5PxIbfgu0i4jo7Y2aXywJBhfqqePHfHbJNtHjaw8YGRGoXJHhs3Kha
BEDusmB3sp3GUbvIWgz54gzb+TRBPTuZoqwxPh5AWkPI246T7567VnPAr2YYVmpjZ2z1znktw0p8
CSYr3w5IM24NPAHfYRhPeqB9A89obRryBbuoDML3Lvlow177FgdFQzZQDbeGZe94IaNKHUa4BhNz
W7WtjaFMigeBrE4J8sbV3OslLEyyVw7usFrqTf87C2b4xaobJEIsDBuITu76XAEXVsdvAobcLw0I
1FCSgG7IduFS42Fwhtf4SkVl7Fogc7RN1fTNGHiVeE4ckXEHG+jitnbFVFBZhW6FhLBZuxyv4+Bb
Zedvmjt0v4LwZ+B2CnrnqFc0g13gTx6jmVVGyuciijhbQK9iF+3s9XgcoUNp+teAdM6iH1Pv7OI8
+VYrziaeh6W63xPrcwZywVR1D+ZPker6dejYB+jZcJXtJOWyrcba/LjLcZ03Nwy1F3ibARQv0mmJ
1sGFFqJejn1662AgXsoRR8fQ6qpVN0bddsAjDwc69hglMu98yhS/KSLAWNNCIFreiinGO3RKjKXm
sXbWhevUgAonZ9IKSznw3+4Wj97J6fD1ePTJARVCXtgI+cpRzl1WobPO7FZby94SJZ9TWILfMx17
qpF3vZg5X9He7X9mHq5KfTSW72CMdwgs26C0Q/MUonMjBSTflaGOl3HiB+dISYc3MOJ7nbVgQax7
2hHZXkI1C+t1rsN2cyADAuad8V9808ZNIcAEFlXTnau4OAB5025lAQBRzFSwonbAYFRacvdyk6SQ
ZSKmMnfEXrvU0Zz7mvQsfGkSxrsSZbovNd8RkqjFXtE6b1dCdavIOIHsYafel2BgY/DsX83OW1ad
M3338C9FjTGFIF3o3gs27JC3nIYPRkpoPhu7hDGmk0eQb6UEhfreWUtEHeL3sGGZV0fgZ32kq+9O
OLxG6ajeYwcrClsf7UXv2+LdQ1OBwLaWntUkGV8tw7iQpSTEVpvbFCe/Qz4X8qqIRK4u5WVVBU7C
QWbsDr9bEwhWFgfFbSsiZR+1br0IewyMlm3Zl8tanZ23cBi/y6L1iAD0/j1rR3QSs0nsxiHyl06S
k4e0eneTaOSYtKH8rPOu2UuWyKNp5oaoUwZcoprUBcRThs3FBI9LX+htttKcYjwNsiq7Q43TlN3Y
KVsTBspp5ITDGPTnWIR89SvrUkK3X9l+6a8MTLjP7GV+F6ZfJLvUmT4/m+SVHFYRlcfYUMNWJ/Oj
cYNSBfVHazZPoUf2eHBRl7NKfPe2j36vH1Ah7Tnv9YSrh4Ocbzh7IcnUx71/Ta5nk01WG9EYv8Mg
zx+nl6pLp5d6EnzBkNfcyqrsEH7Oewajor1sIwLIOOSmweAkx2eTgLAWlnZz7jgyhkuOvwvUYryr
nEMr4dE1wetzuMdidQZ8vzPAmaEz4VriyOHnsxwuP0OxxC8CJwhxcV5Y81VOv9hCE8tATYaDrLql
eOnN2LuBLeo+5SJaYJCSfYn9EsYKO4NHFTuLakegWlnJ3pkntHK1tN3Lqt163xyVrcTUuvEXFJjn
z8HXuL1yZPqez/OZYVLv6wD1tsen1qQIlAxxe1kNVdZ6u0jTi6xGARA6Qvyf2pFNDw7Yd/kxY6q3
B82DcE7gKftSaaxAZs0CKHsNMLuLvp3PYnPvEIawDFPlNU7t8m526mGycRHF6mvNqcS4Gp0o15EB
7LOeq9UYmTDSuUIbL1/kkWigAfxbR9F+swAAXJ7NpN2zQ9fEiNFVKuK6jnseFKdGntDokByyunvt
iellaIrpxXATb29k4ph2sX6KgG+eWy3ziNY4Hv9ut95NrfYum2ZKBy4tcy/f1N1oTsbBMMm5z1ru
udI1RyMa9Eswutay8qfhwy0/Q0WPfhYdSoadUyk3LMTEvgoRKh0SPfiUleb3IAxe+BYEm7aKEXpQ
Iu2tQ1Tn7Bn1t4ST3VuvNumrN/wju2Rh9uTs/Tq+yVqoldMCHY7gKKsjIqX4sQz+VlY7qyt3nm0p
j6l1wzdmgTN/ocXzP11NMTAx8yuoXu2MV4B7R5l92GP7pbHUQ7deqm7+06sLwC2tTVhb9WZDMw9o
YdiJbNklPdDinlgrftwdKRaUfIVIlRPJO+Vkz8Xgg63qXIeMy9wBnFU5yatnFWmHhWJrKU9VaXwh
lUM2JECzUiAU+iUd7KvdudqLnw7+68DrVI6ysjw7WEDkVrKqqljRC9bzfUywjtxq8tqkvXFwe1CA
ENXYds+FvJKF7JBDoBvaSy8s1LWuKP0GuPK4YfPGo9ICPfODajqWVp9+Ib19UGo7uxuVEb1ViQpq
00OgMQvCs6cr/ULelGcxofQyUKFlYt9q5VW7DuzZ5qhMZ5fPNurRj+JS1uUYZNSqdWOzqZBVJ+6D
8+NqngGmHVZbBEzJA1q58hjz12TPe2wBDTh3cad8fIwcJD9LjpFVIyjDtR2W2G3IeZ8/hRyj+KJj
pW3fLTTmf3rsR+9Ohz+V2VogoG09+JErWvISgIQ/OTnJXrMoRhhXGBX7pYHAXABZOUHCD+Geji23
TgYelLR/5H1FlXPJyU9yZKupBR0jQq/Rl7pmDKj321QJgb7o41fZJ0eFgFs2+qhZq1jN2dTrTbcN
/TSBRY01plZrL1GW/czAmf2ykjOCm8pPN8D8ajBF+xaXqDayvU9PHXjRox4o6aax2+CNSDTbqg7o
vVt9kzfnfvU9KKBnVH2Ecin8jcuYTOkhGZQZol2Y4IaIhoGiFN+RB92MeFP8Utv4YsFMfHfRFF/W
9hgARowwWsGscKemqnodkjiEI+0rX6FS3uRNgAbWKofYa4V0yKIrmuQkrPaH3eXVqyxMs/0GGGK2
YBXwt0vEQQa7wtpjHgH4rXwlRLckwuG/yKaR/N5adBnWF3OnEefiZte8nefxfhgXa0XoxhIDNc70
yBjUR1lMCmd6fxSXlBVkiwxgkW40m8O/7P1rNM4M9TGFBhztk0Yj+RLNG/m5yuJ+RQ1QOTmkMXd+
MiMeRwc9X7CwL/gtrR61uYmP/RlY7nCynNx/ywD3rYOhG9ZyRK966Zlv3FfZKZvIfWzgNYmbrGmF
aQL368lvdXyjhviKLUB0k4XwovhWlKxGTpvom2dH1M/gEJS9KicPAOWYlrbqrAIh/8BZ+JyniWYU
xbFnR1B7GZZSSLUcn4XWE3BaafaUAwbX6oOuIafOE6khGgVKMGl892q5eILnBaL4ppP+0/d4N0WN
fjBnN6p4NqvKoko/1shvjKXHjvRfzbJPtlW2h79AqQEOhmf9kuGY4qK9X2H18oJyWnICQPUmu2QR
2VW17U1nAOPUey+ybYyQ3/NQd93Iu/iuqvuHdQmExRmBGBDWiuPsBUjOutKb7E13RfoW4oPQBk5+
kU2JaVeor4iOTTXj9TKdMDVmnXjcoBvpS97gWFTYmMMFTncvKlKrcqylOCB30BIPkgkoHUDxnWug
SqYXHmRQI2m2qF8aaI6RSWCzy2nCyJxFN3b+t6EKP02TG/8KMp7HuEL7P1Mh03hN+7My1B9q3lQ3
/BYIC3qzjCrHNUTN4pWVFonYympWJ7+r7Euzw6Ca71LTzyjaNy0UwyeAIiwZPBS7YVTEq5f0vx6i
fwwAhfZ7gF4DElWV4FcZ6+OdSBH8QDKrmt1Od9mUTmWzgsqLeSe5s7s7F2rroqJWT7eaVNIFdw0M
6AmrhdBGePERQDw2WZrgayHejKkPV76jlZ85h9YL0Xr+R102JyAynKCz/eOXRwL+mLth9dETDibr
MIjPCZQNXLvy8aXQNIJTVpqee6R89iKAV2jp0YG8TI+zjqefhzJJtqHpJoucLDH+W3OjLIL5KizB
9ARBkG5UZEe8Qw4LdiqVnaapx8Lh7YkiZwFyZC6w5Pp99d+qz7b038eNjvfP1OgYWWtofGeNCFcu
BM5jGLizcdd8mclWRRsBiqWJuobJjsXX3DOmRdVtHpduD3589MJVjroZZtAUmrBh4xkqmOcgfjQl
89WzqnottKZnfWy7V3uoxFbeL9vlHc8546L6PVVFJG8Naxg/2tl5uvhTWBqW1IhGUcxXOGeTGkMK
Qo54jpWdwnQwqPbA/GwrI/0ph6DEm24fKMDSBNVQG164YzsKR6ruWlSk/tSHEbLFusr03/0SOM2/
fmE7qJ1C3U3fnAlzy6A1vyEqxoOo4k2sjnV/l51lzBmvndrhoDcG+oCzJBEZnvGSGKm3wSYRNYOy
TywAoM7IEdCY44IFrlfzGN3XS4Rbaq25WGdkl9RN6NnFArUIF/z5jOLPeES8pbxspMwHCkFH+yEF
Mtf5gdJZW36p2DmQ2ce/+T/+r/Kf7XatWCU4xi4EgejyLL8hhR3VGwX61ypLMe5VlGE8/cdVlieY
KkdOuJNX/9GrRIm7Inb+AXRDJwEY7c22bW7PAnJajIrulPzVEYCD3PajJRYuZPi/BotkWgKSy4nq
mL8niRgB22I7JlW4zQO2KUVmv6huEt67etBuY9J/K+dmG7zUJhiCciu3R39GWUmq3TokDAFCv2JP
5uIRAATdrZNXq3Ssc1/71msPDnoduxUeCRGvGZbCagETFv9n2+7vWitS4kmWvvCDvr+7c1uRhETb
sijcyza8VSPMPP6RFUfLhrsSeOm2MYS9rEZVgRdXWcsmTfaF0gOmBC1yUhCnbcAoBF6zkA2lMOCN
Ik3LffpXXL2707P9WZVXo2VflMzMSK2VBTx6BQHTyp2WyDMkx0eV0FCgF+an2q+Giz4zimX7hJnU
JhfoLSbzXQV2JLAgfXiDSF27ynQ30PO6TQam0AYy58UM0ZAFWpUZnrZJsZdVZwZweIFIVtHYO2vL
79Rbki88W62uMwqK0O2vqMagO3csEFyPdkwdI45uZ1njz0/HWFRLRVMRfJxvet6eDPkqHm2CYXP7
s9MZynXrdDpagP/6pHImO0x+t0HGooYo/a95ZLsuZv2VAseJP/ME81XrVHs3rI3jcx7ZXrj+sdSL
9vj4uatu/BZmGo5KFsGyLHLMz70LWYuMt79J5moTo4Jn1kG7HyHSfjb1KV2QMygPriiPXt+Er2k6
vmsstGx2vWApMne6BPhCXk3FcxZi7uhbg+R6N91zD6A8vknDSrY7RJFKfYQ1CCFgR2Be20xO23/L
/K3s78rQ32hdVu0BgGmfKoHGTWjk34uWQ5qhOv0pyUMsENnUENPmgwwB7EclMHbrx3o4k6JC2W7u
qHL7JYQw8ubgK3VwNbNay5kyd0TrMSR+4UdvuqLbZ3UuSPJAlU35Ofmams22NersLMK9HFEOKviu
2SW4qGuxRGYnXyeWNl1kkeaBeFwRA124LsLdsqkCRslKXerd1snBjMjGfB786MkS3hPY39Tb51zy
ahpghVv5sHiMe84v8rJaCzeDjTJPEw7KHZ8VYkQzpPFRNH696nIDrgpH8keb26qJgPTAGNloRU1w
cmGi/blLNisl4EjZ5j0gkdoMjDRtyLjpNE2rSa3DZvEcJW/SBrdKVlWhi71ZDJtnr9njHKB07kaA
Ubrlqt8QXoqcT5pTN2BFteIjypMDqnpow/TTFTSn9SsckzcrEfZ7DJ4Gig4bwYKHAEyDesHtsT2Y
/IdbcBv2bMCiXgoX2SgPldX1o9E0XO8ceQfMt7SLwh9fW8hxXa/wRnR0C92ywIHGMXgbBbXKY2QZ
WPxmRa+yCU3YtcYamy8nohGTj2gTkkBZlk0Buhfxgi37HKLviZkdoGoiUCGraajdE/PHNFdki8jt
X3Gs1Scj86I3rOC0tej5GWUVFUgktaCnIltPr7zLYnVCPeRVtpRkzRcT+ePDoy8Jgq3nCXUl58av
Mr7U9u+xsklvUL1LY/UmFI0UiutiTd0LE3NE5u8BIO6acRJLORtczyXR1v4oUtahOsmqde6P7gI4
Q4jjKm0GwZz+r7rSdM2sDcf7+M8YOVAWzzbUeSe4vQKP2dJihsc8z0HlYDmLkhzV+tkmr/76wHEE
vRYgsEXe9N9/CjlSFhwwvnsGCS7cMiBX9d+6we6P5HP6o7zC+eP31f/ZpoSdtSdtsHzekOrxcHze
Kq+ebWaZrNsWzQnV1t1jT6DqUbhVpMNuijystUy3Wj17Wrg6FbRJRv51KetyDsAhYq2FQ7nQ/0z5
Xwfi2welW95YVR58uSTePT9GzvWcQXYARcG+vejU81DV20DU4/swqDYWdKN1cscAl/IJYrCGrs83
zHs308gWs2kBWSfWVL82ZQgulNwFuOQyY/UGP92SA/3ZRMUy9awaQ4HPSF1kL8WsUTZ2474M84hH
kRr6pDEgo24/oUMQL10I9ls7s9CunwXP5JC4yZpZJgMW5nyH7Pg/JpEDZPGcSJgBRmb/z0mGqN3L
DxCCJZjjLn7qX3C/7cOFQkBNRbvuH96ELzZJsu8OD+qi9vPqa6yQFQHxjPi2DzcNfaX4rkVlux4N
p7piPhVsS620T82IakDWmuMhcSz3kIXpuNPbAopDZhqbzg3MK6GdbG2N6Xhvxxp9w7SdPlVmiWd4
4Dtf60ghBEq4EBWEON55uY2obY7HzsJvo3SN4hhQizTPm5NfzF0DbKxoss3tCLkPLHi/KkWjAIWP
kUrK0yRfpYPlKwACe+9AwPczHoYHBwTfNGe6vysFejC4reIEXt/aLH8dgtH53BqYrPIHSpaycxiK
ZGv4EVKK89hZT3LVxgraM3O1j8jUDZWZXrr53tqsVupYea+GTshoUJW1nFLxc+3cOVb2+DwotuGe
2AuRgXmOfAQ/FQROv318oMVvAETMXgDPIT0W8m7S7RJVlqrYGrDAvY8w7ONtJLwvnYmF7r5tErTt
HPcfN1LCVz3AtMdsyEaHGKIZjk2w2Sf7HE7hK1bDi9TYZ2CWPhKtdJazzOg5YZd6QfYW3ce5QyQW
+VKyfyL1h43aIsQ7NqYg1pR9WBCcP7IEoDIWJuLu4Re+S0EM10Mzkhbt2NQQmv1gHyWt1VLPTFZZ
qyHJWFjhJZyBNyyd3kfSfvRsNr+noI9Xpc1WBr++X3mldYC9BwtaWn02kZd/KeemIM/0o52Yb88m
bxTqwS/QMs6wqZwHyT43I0oT8EJayLlMo8pW0ZC027rpfdJjVVPvfucvoqQ9TS1xxzRyd542KxrU
kbmG9m1+KMKACQid8i0oIxUz9yw/pygeLRvw+pu68Mfjs5i64nd1TEieL589s25b4GPvwZHSHBB5
S6EqjdXoEVmNvtueYn+twhRIBSvwq2Fm5TpxSuMiUG/axXarH/guTUejR58kiAltOvyjVyn+MzBJ
FAtBtRYimuu+Gqk68TcPcPEJT23TaLcHjZiaZ0X6TaIR5j6QqdrNa4aLCYKdtPuuzpP06xSozjEh
jLmU1QxYwKomUbiX1QFdZr2M07e+LqerrYpfde/jFpx22mbQBBLkzsgcbfYTkf5TM2neQsPr4ZUV
F+yqn79VXuu+yqaoGubtcn6VtaxMtZWhI97s5BVOr0l9Jdm9n0Sggozu66ts+tOeOqV6fDbJEQHo
BLTReK480b8ESvY5NUvjw8XrCGZuNt4JiZlAQCFv630uvpLC2jSOrX8IgXJ0CI7/qhUI3erCGVYo
++ofsBlKX/uIX5Giyo9gMMsjwbUaGGRqk5/MC0iZWVzBo2mqY6xbVcEZkfpjUGNPxr71kHWrUbBB
x7V7lQWKRxsfkOhN1shWDKiwYqosq0gbade09HfP8X2Mzk3nGPVBtmnehN/xOC8J85TQNvpXLJkI
OBSg3+emJArSdVAN4QZ1AEyjACezScJxFAQeqtrwiGXhO1W1JsXYzXI/6qOt8LBMg9V8lSN6Hvy9
6QLzkFWzSsQu0ohYgHaIT9ZcpIiEYdul7WXt2S6rjzZAWgslj4qj4P+tRl/CcKqv/th9jBgSQKwt
YvJ1fMt0Iyy+OEVD3ML23Z2sxiUWFiU89aMa6KhtWSiwNmb7ieCk9w8Zk0WiIya8GHEN8lNMi5Qe
U4RiSN6n0MWtjfjHK4mgYJ1rwD+zGmxOLdL2aBuqeajc+cnqG3EpMt5fQefvCnPcDjibnMqk19eq
55VvBUqAvDP8/gfUyqXFlvhXnsNTSW0X/l/YLz01a15Mb6q2ia2qBxXlmlzjjZrmk3nH8lXbBJx5
V4PoeLjTOjv0oGAvUaqY9yRLoFT5KSiBSbuU5Pc+V2X4HiZt/NXtB3eZRzywvRsN2zbq9EM95ONp
TMZk46YGGd0KL2YOW+43N1aOkeojveEVSNy3TnbvBdlYUjXnYIgAXjoYIcZj+4u041f+nuIry8oI
gsT3Xspw6jeFUlUnAqgjm/fR2ealIIlcCnvjYpJ3lUXMc7FURD6tn23qUIxnVic08yNETDLAfctM
tcdNo1rU/QSphv9a9815fK+qv/ttw+mvY946BL6dDKUMo9+XU2MZu1wNlJ3VlPEJjGzMewUlYnkl
25AJfS/aOtrK9lGr2h1S7V9aoozLRMUYUdrfyKrp9tjTzSIosloXeXkg3KZ/UnU3Q9FXFas+xprd
NwpOL4mFDEfQaafSI/rdznpqjgv6WE2CdxQB1E2loZk4eXCcHgoUhhIkV0IQ3wLIbF9DKB1LD7OU
u4V6FghRzT2LCkMSs61xoSNQeOoFxqywPI0XB1st0l5t86Wr8FFFVsP5oSvO2sapiy+3UBZtCXnE
tZpvJOaBVJWgg4q09CCHYcTynFyfJ68xmD8FUTWbRwfGi9HqJgLwXXRr1eCCTGe4LtUJcdAQOjmZ
q71ROdprm1jqNUJTbWHodvV1rKqaVZLwmhyWasonuwzTl3AawrvmGLxTuBvrGGeb6pzeHqNSjcVX
jewLqBr1TevCjTVP5rKx2KO2JFZymKUH/rJjYT2xKWu/VM1BfmSpJM1R0Sa+lfPclVl5HEix/4M/
yEKs8XgCljDOsnCU5FeS2eq2M/TfTbJdVuOuHY+uBzDyz/iJQ/4uwWtvyWYU+e+2tX8WWr7SPLX9
zpNmLYVR51eg2wVCNom10Ypk3HiDE2wiklqo8xQJQqEFAsKOrrJg2eg0dWlt1mtrWifKEN8evWEG
UF9t82ZnjbbMEYpbmlbmBtfeGgHPVL3Jjg66xtlpVdIY2gS/woraS660q9TAXSdVxlOs+f5LUqsg
GuKCUG9dwT2Y27rK+GVFk0WgCCMKvyOGM2HVstB8u3onAvmeYDrxs4CYSTIfxytwn4siNcdfCMXd
Pd+0vk2kUxa2GmifNPQ5Vr3qhC9ttk3cQKwNI/BvKI+q62BUh1vsKtW67qfoxVAcvjhhr75AwrkS
w7/7QWCuXKgpJMbmlLszp9xZLtENd+esegTg9NFvxRNWXqnWRcfKcPMrYajm1Kv6PZxp6ARZlZc6
V4ot4FwiwqOGrbfwJxQyLeR0C2R+HgOLoXnT6y4BQ8dtmtYXL8mwe87BpjA4pr3yQ94ip51MwMZe
Dg5DMt7lWHTDIdb7WrqTQ+D4r31cBYjCJvrdV8z2EAC0W7S2qd0HD1aogUjYQuV528tqpvrFtUoc
1nVnWo5V123berAPBVTRw4STyqy78ac+YCXmBGCUmljLPw3GIoKA9iYrLk5rCpHDu++ExacsCC4t
9icQBxkI/OXH6LHdJGIHN5p8FyShEEpgcTN6W4ASisXJBPr/4ftoZ01ZOX0RE3LCVZEVrxomc+uE
08K1NupqqxgaQqI2egB1XAd7VqoYpwN85k2FaLk5in7l4yTzxsEUfTnked+r1vveVFXyM1EjjCvg
nHMARo2c9DvOa2wGrTb/YeVsuKIYQa0OQeA+b/2bLHI9Cq9O/dK7iL6SpDD9mxJ77npsB6T7OAZn
64GsgW2gpqGwAXEWNRAY5In9LyDyk2ydBV6xtIJx2MibJ7cGMx9q67oxcra0FC5PMcF0t4W67AY8
Mi3sMeJsydqw+uh3jxwui9za6wS4ztjo+KcC9YjEErm2UNp+vGQCIQrNV+ZjV9Ms+yAdL7JDXski
n5SPclKGnRxboAJs4VY6lHcUCP2rb2MgtxBF6l91BXVfP0cmzw7JF6vaIuRvcYnnQulM6HnzVeU1
SPwOIzGVLDsYyM6Lv8Z5aD9xilQRaZkHa7JbXsYDhzGvbBBU+fdZI1JJuyFPfg1h9x17ye6G2Fl7
H7X86iplBwS3AN5cI1CLsWv3NauLYMFbTVztMGheS886FMB0vlZGWO0w0hvWj7vCqEDIr0eJ1auq
NzettrLd7mNlFwpw7SiudotRa6CWFaT627nAYW3WSiaO8Puy8cx2wabV2Q21OwBBt4NxBxAJzld8
jeIWpY0gAG88TQgXVShvTCqnbwIt0Smw0x/OaGc4BdFk19EvJJnJ6574uuRvngJ1FXnOccVhIH8z
G0ecuxHVnrmzMILiLfBRMnWN6i4HWMR5F7GFPn2kNubeCsKaWKMBQvxRxEujT7TDs90X5XhoAzKt
nUgI0Ng4eQ7Nle9fcm8bwCOFn76qqZ/e5QAE/ZAaE3X7GC87eD3XC9sfjH3p2P6tqZw91txAW6y0
xI0x/YkTFk+NUnS4lfvYRNMcWY6zQ30lXMuqXqXGIhB+cXYJMHw2le9TYhZf+zBBE9fANU3Im1LF
hj5YWwfZq3M+4WhTfubMJc7pyG/+uKuBdAZ1S+wedyGSP1lh+NqmZnVr+vp7Dzp9E0wJyN10QPIz
z34XBiCdxdi52eY/OuQQ2SZEhg04ERMomlEzLCKkTConDI6GOjo36FY7TbHTs8gK9yabOh31pgRD
+x0iVyP//rCGFmD6ysonhaHw0p9Y37MCfVOjy86201onoav1LewrDgMQzPYDQdObGJTq1o1DsYsM
rVuoXZieysB77TxHufla2xM4qaqPUjNf81hx3xC7ELu+xLMmU4X6RbWCnRxgFiqmn0htXHAP+B/G
zms3ci3Ltr9ykM+X1ZuebPQp4JLhjUyE/AuhTCnpvefX30FmVmWdrEbhvhBBF5JCDHLvteYcs0MR
UMZukuXxCX9ava6jRn/uQCYrSTh8kK7yYAeJ/KQQfrPuvaA6knhV3ZQ+1qWxUOw3xH2r5VAuI4Dn
Ta0Tx+Q1OAtEvVeTQb/j0oldRa2LD/92OZISmu9WCEnu/U6L94qmiu3YxNkl7rxoW0RkSp2QUzDE
T7zRjbtSPzTlpB8yrkRc9AkYPo3sz8xBvcSGat63HLUslv2/Vpe9bUXFP0PlsKz1LWJZ98e7LW88
qdgVkJN4oBZWeT+Zt0mEnzVqShWTjRKf4kDFKCcDwM5qrkWlF/FL3w7vs+/1k7lSmiB9d7pBOpg1
kGtSF5GYQGx4qAopWnOvFDeTrYqdOgImUW05P5MBxqPCCKRLRUnDzSCMvhJrdwl7Y4TmuelHGSR1
Ib3w8AqifdebTMCXl4EpknWaShtAghFxImpzXylhe5+rXrdP1IYe+7xtWTQ+bodGlL0zadXPbZpO
yG+DwJQLj9NIMZHOBWMTVYqlE6Nk9YBzArrkqMxS57bhWUvkIdwVspJz9Tst7pVCqsDXwbfAe1qp
fq3SMNxQ8WhOdDbRiHnjifsucSTzgmjRq0zlYvdrk80bng00RDS3jKygDT58/7GaQ/ShdTzRc2XS
lzWa9Dzh/XFiqQjeu65+shMpQ2lX7REUyb7TVpWDVoDPwauPdmiaAcqeYkPRqP6MgxLvuR999aaS
PhfSsZdcrTQep0n0FFcNMS66XF1bxIMrLZmMO7nTEM+GQ3ejwxgm0NK4pzCT7Unps0hdz/ULz+PS
1UzeiSnlS2EjFczibx2wCOpcGiXvTq++hikNcHC5TMCsYCBqxfRuc3DoVGzN+Ej0DK0K0Phbvxb1
XZFW5crKTeq0YEH4Ttfe13iCddZpME5KAbjEDIZP+EPvURd1L1KII8LA6nmhKvehRQjC+D42z4ra
nzMP9rnkAwBPVALBFEJWtrU6NrsyqdPrcuxySCUlB+EPxQsAG2UtE2N9REKdO0YTMKgHy2q5DN7z
IyzaSr3jLuM7qd705yQyPDcVVH/1sDePFnE6TlSGcemmYXwrQuUz8u2rUAtpXRX28EJmjY+bdzIY
noXSJQNkrfjV+EI339ouh2nzahEwoV8OA4WC3pZMg2nwdFJEhvusnDUOtChXhdCGI+4f/VqH071S
iB7HCSm9Vot5cBIvZa4aHyFzH+LL++CK6FBsi3QgFaamqq3EGaT/LruDXtvvTLQ6/EQ9vfu1I7KM
B0TaymHZBNxA2cZ1067K+mqlU/IRyXxhmB1oTAhETnDQkBwCTaPnnXv1yoZr/NKMxk1MXNBnE9h7
j2CgNyP0PZjW0kiVz+Zu2KbkqkeKfJ+WSURWXq5/1cklSOeTpDH7GhUlzIRhlJ3KjN9yelPzJQsH
Oyz83bJqMXaJ2rB5mJ+oUBUoueFwN18iOgSrmvrfYTmMb72WJf5LLXPDtpihuPDs7pICf53vDwwz
IxkRu23qL3KD3jScpvAIR3R4id7sqNVfNKbUB6aVIeBVDlJ0yFOd2Sb8A/HzKnNGG5ZVhPjWrd9A
BlgWvaRP296UazcJE/9iqxjKJTBnOFlxlyyry46sU56TzsNVO59KYhqUlYtX/+NtZFUlm1iJ3yJm
S5Gb69206aYG+df8hss7+HmUuxlf9+2ybXkfxfTOaoVJelmjuB3fhRE3qPlnLG8ud1BJS7Mi7rjx
xBY4VuWQragf4IPpc0qPfiADoVrHAPBdCanvVtfoXSUM9V7l7GIOQn+TJiLcTLJ0d5T1rWdG7O6y
XW5leZ1WtEhMqahIF1K3wg6NN3KepVUrad0Bb4xJX7s5KyI3dhQfPVyF9ng7wI7d6mMrO6Ib8bbN
2/j2jLeE4wTrlhEhjXVWf+0IGqBVYdTWm2VHAnBvS8kvgKKrH7NK0e66WlEf/7m2lIaKGK5Mr9rr
ilzdCW6uEXoHpgPyrWoFK8lSyIz0NHPa9RrpdW1gx5d6XiRjA8XVCDABzKtTOcQXP2zO3CZBTcxr
KYECNx1a6mWtWkaNKMq2fSgV7q+TSM6uESyQp7kc1w3kv3U+97gpD6xTVdsekHPN3E1VsxmMWsyx
mRlARBlMqFcRv6pJB1/DvC4HQ/UcRIaynma47LK3sRh/Zk0HSn3eWyoJOrNpfDRCAjSiqn5cNleD
hUDBJ6l0OYkAN528ekNhWMZJlhAflmImt5j8o+f667KRITO0B7WOsY9X+ZlRI10guuWP9hiHsB79
r6QakxwghzaiTeVx2WfIzAL498GEUbJ0rU9T8CbFxYq7Qf2tz3DwVX1R39VApw6JTWCZlUnji9/7
u+WIDEQEDvKIiQGdWnfKCYpEIntdFvRQ6QHSXjg0lTpvs/xjh5yceBUp+XHImNmv5lTibp3PMpls
74Vqej+OWM7yVeVICRnlynxSiDh0Cw6NOux8wrJtgrGOkua7KoYzwlDpqEaNdIyzLtvUrWpcJ0HG
gz7WxrdIRzvB4+M7SRCPzAdh7WhjCZdTyW5Rasd7uR+ZURLNcNczZ3ObYoxevbSghs9JQhWr2kpp
PtRiTsKz7UvWQxGQg7445k0JNBIS1LqpG53hLEDAsi2kD8Fwl47WdzhO7/SC/GdDnaEuWdgiqmk0
VEM+scqZZd1JESyfLrLjN2SwAK34kTbft1YrIPTSQyRvTPUvAvbyts666TAYY3vm1l2sI6PVHnOF
Khp3Vh7ze+j/3Uo2awbjkeiucizo+eD7meY1CzDwatQQv1C676+ZrzY3VWqdl52tl3XXnLvGHHNZ
HscgNH52ZLtqrDfZAKKSECGeVUGQuIkSGo+ZMUPuzTB+tDLgJl4jq/cCfRiYOblNg1U/RN5qHCT1
PMZp6SwhsHUtWzjSqGTxHS+ec/oGCOf6LbP3jZT45YZgYfE62jDtO0s8hBOl8CGHshD2mfxalOVA
8PFk3hhKH61rPvFVBhJFBb/8OCAgvPXs8Vs5R+/Gk2FvR6sc18sqPTIqAYRwnpTZdDOf1IUDDAaA
jaEmgmtSi349VHm/zia6ii7uGjXdklVv/pDxKlIgHX9pdxfVrlTSxZQZGDmRn+JP9Gv5yffJj1he
JfO2yfTEU9O8iE65nQrHQ+ByYuA3UaW3Uvk05WIT6RjaZGFFlxDZ121Kmb7NMypN3BzNnaAM4ygF
49kM1f4xM2iqSb42vPqSSoVXIWVWQ7z5I/BAzAEI5kA0MiM4ktCQgf+IR1h2TJTqyS4bNJfucOJ4
NgQBYATGUZJEt6KBPb1LCmiZBkydOfFPqUWrb/lq7mgeIbQmUvgaAxVEjorEYllNRZBfq0rlLp/q
t8i9y3umn/q2oG3rdnQiCXyS9KPW0Gapoiy5VnKmbqWJ9o0WqjJWg1BZVV5W3y175Ujv6XkFMuCP
+eB5UQyHwIqrS5xMyRXLVrMuR0Wsl30hjJ37uHz+dTRBFO0qk0pt8+N45OS3RoFGUkXXUY+3GeWx
Cx2+s1QZJUDLec2PobFQQySMZmSSWZfBjjsDMX9tUN2jVXQ7pfApJEwMF2LJv0Sphzw5VBgmzduW
BcE/xzKbQD7Om8KBiIgmK1bTOMknLbWVO7WA+A9mUDxN/BzXrozkamcgbekEoAANoFkQrx6dzZki
VEzpJzb/GwZ12qGNNcRGBLBfJUbB10gxnswghE6shvaG236zNvu5+ZRE3imDy/wYKO2KMq/5YpW6
sQN6Va2tedUelNCBaEGyBE+ri5e298thBCvqGwEiebusAqpHHX3l0n/Eh5a+DfylxCHrGIparO+6
V1I6y9O3XqDeFoocHIii1Z7MAQn2fHwQQTCTGq3eYZ6EW5xoPDWnpnbtBMy+ZoWtU6Zd+9Zo7ctg
gf9HkbUfWqhjKMm/NpqN5MzrGM5jw72JW3+OjxFuWwuJx9or3BMyC6pWo08XMgnN6OOYdSs+qqG8
hulkvXd+yANbifNXE/mOU9bogFRMrK4AjrVpQpFuW7n8lIcBcu+gbeui1GgjqSMFf0QXDSWLk49R
ay3LrfKsVdVtIqRy9eWP//r7/3wb/tv/zIGnjX6e/ZG16V0eZk395xfb+PJH8WPz/uPPL5Zla5aq
mjoJNpZhqbqisf/b+wWWLkfL/yex6ZhDp00ebaUUx6GCjlam1Uj1L39hKIPZHBM/XJNWW2c1GR2V
gu94M2Q9kWV1u9coKHmumrT0mJTqJoeTTF8a33cqgcFPfSHuyI8SJ1pPwWrZUYfSFv2Q/2wyRMbw
GpKoIo9E8ankoRW6eKrPXRN0T23fq/e2iI5lm8pPKiKKc4yNDoAmx2DZH/dxXEtuspyiEYLGbK/k
WSh/JFVBWPfQf8ho+h8NSzPPDB8+dPKUHwEbW+d5H9lG+taCeLQVWpOCgNaV199eBX0S31UEm6wY
8CXnkpbB2i+z5Mm3xUczY7QL/TkisG+vzwiBuLCSG1h918UUoNDqeMgQ/St0ku+XTSM2GuTDiVug
s9z8mk2FYyoOiL6YAtcltnbCTsc4AfBF/DzlI3KFLK4cSGJXjX/NbSnxQKmLGHT2YO3jHrSXm9Up
WiyJi+U/Xx6G+PfLw2Q8oHCZiPn6mC+ff7k8mlbVLKAY+WMfkiwIfFd/KOVCR3CsJWtyD/WHsIA2
4OHx+7FXaNZ04zNDKuU0YtBRrMOstD7J7L7VBq3b8fdTVZ/VG32ukQdOmHM0rw19TyG4HbwDGTnd
IWsJSSSBtlNH1dFlGmq/AmmXV7Fm+2c4ZiwElEMzRerjo9s9qtx4wYmKPaZ1tKk/tsWafDQJTlpl
oi7P/eQZsZNRryVO6cfrXBcOUaD8HUzfB/lpdjTS2U+Ngy8byc1//lRNU//9YzWEbBuyPM8FTQv1
yF8/1iwJbXYEDLqR7mTkRF10op0GbNP3y1owP+g8MICrZdUza+tCX/xAIJ7u2MRAEUPeZsZqhF2w
0pgpu8ZsJlkWDNd+vlKM4WIZFLw7eBYXYiCX2Q0d8ORxzNZL23uaV9izrMSKsqzERqbcYee8Z/Qk
DsgAxo00eN5DL8nflzapQulTsnq3A5GvKWVyQZdtnqqimVwgT+Mb7I/337arRWm/VI2mX5vJlva2
0WXruLPHN1MJCDcdAsKTZWmfyzK/WYLivg6iXd7GwdNyvACmvUIfANKZDO7IwMXUJiCRkR+CdMkU
fc+YHLT2QJROHoWTUxfCOC0LO1HL7l/Wl42077aTJVN6Z87v53zsuaFfO77IN1LCpUr3/bos4lg8
cI+BCj9vUlLDWxc6+Y2dGujXbLS6m5JmYShbFvDaijB4IdO9LgIufK0LtV1rDeOLbDOy7NX6AQTD
dCO6DljovH05jG7eQOZttB3osR7jrvm50GWC8FR8se6yQ1PyggSB+RijZfpteTQ9euD+hzGKzQ1u
JvVq6FnjhEPUfialI1BTfFYDfrTJIgkQ+z98D7NPDgSOyPu618FK2M03O0inN28qMHRHghYgxJ3I
Ro3DdITIGj/LN8u2IRq/F6nsr6nC38lh552pH3bXoggQrBd1t4JE0F5jpa8uAfP/eR8iA5lAkkra
DVAl76S5Lp4yQqhzK/33tV5wFZchmFG1UHsnicrmXZr0GysAzehoOial2ado2/G+JJfpK1BUKAl5
lT6Pk3EOFM04eWVq3y6LrAjvjaD1Dtg7ZJMpJJ6LamwgzWCU7pkK7StR0awyF1G6QryYBsccywYA
gLC/yqWcbIMMW408Z4+BSJAvcQr+3nysTTs4ZjIJ8k4VNJlbmvxqpt7bsHil3qRYpG0RbEl7ctnI
EZqtRXrvWeuUgex68R0xdzI3JHndYm/tN5irKaNJun6jaipzlbpOj3ETVG6gqQWAudZAf5k/BlEz
3sQ0Y4Huzy8DUz8NNrU1SZXfB4/URWf5r6W06V21lfRNXUn2pera+GhbNZ2RsvLgJbOtN2l3WZkK
I2ZeHYl9PEm0G4fk3si1e79q7a9h6b8YIRnhZpZ8zk6QN78kzd7oSLJ4GPbw5u7I+VHPptJye0mC
EMHFvJ5hJ3dRfwxIYGvt/GtH9wCZF8RILSkHdYgN3mtUoOXO68srhWHQGmU9AIRqSC4YQbnY49Te
57Yew/VNkotIdnS7uvtlRac+cxin/vuyv5VAF8pxHu9Ny6eVxix8KzFweLsIT8veYn0qN4nxNBqJ
jOubxfKKkYxM8mk/QqWDnkNGEXumxBJoveJ+TfCDt0a2YLp5LdcX/FLd2psIhBtk7tp8UaITdXKF
yS6lLFWVK5Rv8ItSGV2ZVUC0qeJGvVQm4XStZUtXz/sYiZ84qADKSMbT7gZ2/Vx0H1pIH3HZnHXD
dEfPXwXEmdjSEWRL+WoVUr4iMES5IT4HwVhZxtsqS1MsbMHoQIMbyQL+LLya/sQ/F5Jg+OLgEl/R
jZmOyw7ixaUzCQX2uuZmtsqJOtwbVd0gakHgrqif40h0W98BtA+zKD12gRZf1IjcvCCb9HcLDpqj
WHZzj1eeqiT4jNXYgYgwB+Uw0ek6MFsrqTdJoDyjAYAn8h+1PizryyK0wgl1wm/7f5zFGPWcCZkZ
rmW+hNjRTnka9xfJzlry4aF8IM+4SD6LSlLnOYvJ7X4+YtmR6N2O9DaSkebDBs2wDnRyKErMR1im
yalWK1zZaIbtcsiyA3uJkkby/bJSVZDNdbIJZX/6qJhD7SSgScLx8i64gRQX3FD0YJKagucOwgTx
1D93LK/ytJV3gT4+L2sZAqBtk0BygM7aHvD6kk6vmsgQUyr0W9PWSreQQ/W+z1r1PkLBuc6imFD5
eduyUIVZuUmQ9ltpjDkPqReIWNWrDssp7Xwe7Yl9k7ba+demSy9J8o930OBfn7U22S/HLm/665f5
dUZAe3DbT+I//ELLwXT1f/5Cv95v+aVwf9WHH7/k//ILfZqN+P0Xwm4lo2dDoL0aJD10a8bfWMXo
3h4iMfKP6lWNlLu6SB1kf6Nbx6hkDIoEp6lJIvqZle72WeMdEOOkG68XYkcU3fgiIS6lM0Im7xQo
Gx2j6M7Ww+m1Dna638+bG8rVJX1WxATGBWKw5wwzJ0YGPEXAquVtVCwaj3aZvnXTEHyEVnybiah8
NhKKwp4UBEee5il9YKCGZkuQXBTI0EuoN16WIPrU6i9xUw6nZa1Vff226TWQZRQa68gvou+oGi9W
lKYRMYLMVogGtNc/1mVSV4DdA0+PamNb9jStUmLv1mqmtA+mRLGoLWrCUOfVYRpmLkrsLjspqbUP
IUkZIybf22WTVuaNC6EY7+18fGtNwRavnL5a9qZtX57MAbH+stfia3ZVvIflfX68WeIBDWnzm+Xw
rJNRuwKc2S07+zyTt7ZGJwh1JHftEQHCXKUQSWAAq/HLl5IhdNXqz+UQDicM+gGhcRwVdbZY+Xrf
75fVBiXcFFYMjvQsvU1Tm5DY+ewMU+JGV4lqXA4j4YTKtJrdUxJ3017Pd3mG9FUbSHau6ra8BIxK
3bFTsteWzCq7x7ZFBCH5unTeeqOkPsL82kThTZ5br13KIIFb24TeSQrkiPK+me2YHJLnJiJ1VVk1
PsoBFVEdZodYKrPD8urX4tc2Fda37AniXJS8PVtdl6xi3wq+dWuFicg3FH3hSsia2JfomtYDkzji
4lGK38qDK5rSvrGUhIGV0ksQ9tTwHNdy8vOIyZcOUIXq43J80E/FLRFDSM3IolekBqj4vIlwR6LM
ItNgSghtTEzl47Iov9I8Dx+zdGBw0nXGwZgmtyfN87LsloLugE273CWjVO7qCTDW5GUkCqLav1Wr
QL6VlErcUri/FKp2QGDaYQT8x77lVU+1tPDCW6aPHeDJKdgs541kYlCRNo6/Dhd+afGwyT/qDDmR
2+ABPhg0tg5FngL4Idp2Q3Sf70q9XR2lzo/3GUjD318tezHER/t/Oy5HAB90O7NkNE3VsntNknyt
zLRUPYXfI/rc3mHuKzfI0+66LObZYE7y7bKwlaS89SrqpYV8m9D2HlBU3CYl1EEp8+OtNdBzzoqN
bq4Qad/kQs0+El5wm6reCpyYjiTq5hKMlQaFPuiODVO0U1jr+UYP9eJKiBfQ/D7VT7ZafCedMb/p
Cp0ZnqERsuXxgOEpoTxlLSVxaPvWfY+NaA+I0DwalBWOy6u86RRHMC9dDd34c9uURn3l/Drm9/VA
+ia1DW2IsfveFWiGQXp+o080OKFqBg/0aoONpnblSWmbdvufZ7n6Xye5tqzIQtcFZQPN0nShG7+V
lloslkkiUL2kZRN8yFFwa6ISX1UwBs+SgiCIcGxJipsbPVgnzOGnFn2WAhbt3mcY0dQrNdfrW5O7
5j7TbWppIm/uR0VyxjkjuFDtcpXbZr8bunobEqp4SflEf3y2XX7jTdo9va3goyAPhwy6lPtg731K
kOR6Ua5oI2c3cr7Vq0GmLRF296VPpJFVXyShK0CqCwJcoqA+YXNTVsmkkh+PnxmhlI8dpFPUc1RG
H60VnevY026DSFXXmd6awORolSci3i2f5n/9pVJXL5W7b3kxVqEfNL+t/n37md+8p5/1/8xn/fOo
v/91lZN+vunqvXn/y8o6a8JmvG8/q/HyWbdJ849C4Xzk/+/OPz6Xd3kYi88/v3zL26yZ342mT/bl
5665sEid6J9lyPndf+6af/0/v/zf5Ot7Fr7/dvzne938+UWR/zZfMbhbdFNmHCl4p/5z3iPbf1MM
1VZs1TCFQabzlz+yvGqCP79oyt8MQzeYY9sG1xrlzC9/1DkJKX9+Ue2/sQlaHzohlpqifPnHH/2z
OvrjQ/7fq6XKXy9pU5EtQ+aKNlTqyaYqW/Zf6zZj0g69oXu0NJKAyIPwU2TNKRnpXY3pTonNk6oy
tRU9CZmpEzceLOk4/PTK+oTWnZoykNVqPEWGf6+JGCo+SR/oyNEGhE+9arxkSaK4hqqXbjNMb//y
Ef8vlV7ZNpW/VJ347W1hWULTDEXhz9DU34p5E/ZNu/ISyoVB+kqq6qmweTaapKtH467P1LMPEWrV
+13rgPKEixuO8opu2EriezMm8QGPKpohPcPiKd2WpNyZWbTORP/pFVjkRtONYppLwp+z53K9cPh3
yW5cx09W6WkH4h4R6PlopJpoVQprBUvu0Y5wkZoWuFq1E98CySi3dWnmziibN6Mwzpptf9Vkk0wz
LUaIHHPD5EEeOk3SvAUGcWiSDV6rAg7kTNcKtklfqjLxiFZDnT++GEOdr+1Yt5zCy7a531luUxoD
jJu71kJDVAaDtaqj6KOUYTa1/aBQ3qnWmBgQ6ngEgQk53wMUBZ5KdPXJsIs3kZ/SsaKC71OAa00y
XuFWopnqjJuRXBN8w/YEySyHRZkSg0WAPEj/RnGlrwhraOK0Wc2HKtHo4s8MutYC4IEhNMlvkrEq
LoxqzsxaLgPZXYVArCV3s150jFa+QhvVhK7McLNMEWTBhouT6oolK9hJunzCNRQyCPGSdUywE6JY
eUue4hnHAKHjsJ+onW2juin5vzCqrOKWxT7zYUDZBgLjaCg3hvKK34sYjT7K3FrKc2caAQjFxA9P
l6b0GSKURCjDZT3iwaLxF1cZgNXpUoDE1KQSzgZa906adnFVHz0fzkcmPmO9vkcps+Li3DV1/VXQ
g+Xvp+dBomMTguAskEEixbOehNZSWx8UB0+qcHx568dt6Y629GDhfHK6/tlLVlMo7RWPqyj3EnWn
2FSOZvDAGrc10pwpcxrzK7I+HwePHmPKy0lQstIXKR62qG/voZYlqFnGg6HNIRPvYFjoFahuH3rf
MrV/D+ms937oZKb9nJ71dL62KumrBnksqetnvx0fo+7QxD3DKuK8RzXeEBL7ZEqd6TSDxzXZiGOu
RYcSqw7tMLr/eXcycBc5Zl/RdmJanXvS1vLlW2DHF3VgxhLyWzqSfNcOOlSp8onk4oEfq7b0fceb
oelOTVi8eUi253i/78VIX0AZQ8wG6kMwPRt221LkHGsHf2/iiOw4SOm7XgUndLKOpBvHTk5yV2uS
nVL02D7tE4/nlT0+oaL7HkCoqqnlrZa3yar70ezB3ZNNXkhvJbQRRnlEeeUVBXM0vyHuBNzP9dNg
USAoImaaN1mD2lgZxVVPAoYk1R0yeKnPuOEx7EmrHLHdUK9HU0evUZ6tWHPVQShuZwAAG9A94piJ
nU7tBR/WzGyjbtXPdnr/GfxMvm5Tww1w8appAo0wbF7GHCwG1pLOSaGQOzIyYFPQFLH9ZK5TQcXs
a+Kk2rM09Y9WzHVgNNZKNUbUkzVwYtXeB5aCo4F+aEHliIHxkwjsbZlRZSZKK0Dzbo0yIP76XvR0
LKecvI403BBnfWbEjkoUkbuSAYMoiZJ2lBgaPvVnR8u9s0ZRrwOD7fi1mjrAIWECjLed6T1LY3Ns
zXKb6DHSw2YGxbTa92zc9Ln/OGp55kZ9BPSw3NoFd5VmHO+qtjogLPxaS4QkdwFhEqXuhlAinTA8
Z5X0TP37dVriRJiIDXE0rSKTKk2BLC1tQnyfPdOy1DOPgWGgNqG42BlQxHW5ey5wju9HaV+DuQbO
p5VrXQkQ/2Lvj/2XmOa4E2IKKgs7w4IvVoHCP1aCet8a5AShkyNvYHwHZnLjkfHMpGbXjxkDUn9j
NPY3Ph2uePVYQV+iAUqiq5qCpgzkeusFASEplPTEoMVHyfToKKhqQV3d+EC3t5r0Ssd+NNC8SPzx
AF18WiVRvKctXlwQSEZqpO2JGHCxCjcuQnSgWq35JmXdAx4sFQmqfK+qyNOb7NJEMtpfgBqO4aOD
zaXDUGnfGunO05t1mOIW0DEbhMmh0/L7fBpoDXlkf45+6/BR5yvReblrxfSD8SxAQ6Z7JxST4NLq
e2aU77S0OqfJDLIWybeJJkFMkP1gt111gMqxxhoByrQZCYWyGDjkoIczoQHUSvQD38t3Mzc1Yp19
YuKQXFQBuYKWFnT09OYJWR5BQSjkyUkldaXf4MzlX/Wh9txOIrGRPPOxIKxgpw+Ml9MhxL7WRq5F
lqnT0AZBL2QeQaMkrqpqPEpK5Yqi+RoZJNTPZF+qJxHiKG6PQWDuSB4PBOjOCbMWLYUi9xmNZN2b
391GhFzoEDooSqto8vPSycmZdTOtcWqTFkOuWF9tP5ugeAeyo9j1itD0dRQlr9rINyAolRpPJC7p
KfvwyuJEEukDmDk8VBBqi065j6mrzr5FOal3cCI+JdvI9iXmJbXntAxVtpvpDOIne9sY/q5U3yO1
B1nvFY+Stydj6HtABAtTg+a1yM1vrdLf6CJ/M2v/o7CIBKzlPRjir5NKdJJf8c2d8uqV4gruHn1T
5joej8HphHmrifGMfvymVbsNKaB0o/wkYWjP4EUxcf+jms5lfc7Iwr9mC/W7ipvOze/tuFcPuOLe
A7WE5o5KGUyc8qLBTaMl02IwrPVz7OWqK1cJMzKKV7mVZ4TgGbsSabybEzSA8ty8VPTv1yLT6rXW
W69yU91pAvVVpdrxupjklWWm+jod04zpj7hvS0qgjdRsppJ8Ct2WtvkYbU1rdOj4566OMQdhwcbw
lcdAzq+qOrSbTCOaCl72/RjV97Rpzu1kn9JGvwRe/NGp1Udf+vce8oUMUBuc8JQimfoSamQqtxHC
nP6CDB/khwjRNfjP1FwE32zfdIv5eD128TOUa781QW0rk1NoHTl0+LtcwghKB9Dtg6mF3y1ZxbDo
qeTyTD0l1eShejHjlO9SEODKma3c9Jt97ubxuenFeYT6LyLusGleNKuqC44JZTgnMopyZbxzlVuO
ZItHgy4lFbPGnS3WBeHVSt8YjtLmH6lPpnWjh0SklsW2NcmlUurxAzXXTSUjVszGa1kwdh1pt/Jc
9ZjsY+a2CdZxmz58xAk3OXo/Iosiqc9A9+8qj2ZNq033GNgnyOD9YHikF/rOAGcNcLJdQ3ckH68H
gGHPtntki5Q/vldtLTmZ1e17f5JdBI2do1VAVjypdIeogtA4VOkm8muEWx7lCMy92yYOITVnBZnX
tfLNVqM10aCjw2cHnUsrrrGcvgwMh9xqMCgCITOIdUgk9J6PoTxE7gSuCy5RtUIcpbqhrh0r2yTL
g3jqDUlfQaPqa72sPSePmcUONv/HzG5uaZsR46OKNQrBTWBK8a6GqkxzX9rEsSTcga7oAETKNsr0
bDSvwPNI9O1iXDH1i5SKZ30k9AW/6toiqsgJIylzjTs9SYDgBsM+SF5SPFyhpn4M8Cn83IuZbGP7
yiULcQgu8qGQUjdu9ZsKYUGcKZpbkI9Z6MPeD+0z+OigjnZhZF/VPHxD9u8IoXyl2Clc3yo/NNOn
4D/m1qrUxC5JyWyi8xq52roLoVzGXv/dIyVj9P4fd2ey3DiyZNEvQhmGCAxbEuAgkpIoiZo2sJRS
iXlGYPr6Psj3rNveohe97Y2sqjKLpAggwsP93nOdF+TQuOh0lC2Uvb5N3RlgDNtrHVEJmpd12z7c
DXXE+2jPdp02h9H1rvpETUUVi0QkboAmeD+ZwGnGr9uUHDoMKYqNlaWo3NyOACuksRnnnRTJ2wY1
F37YKcBN9maXsgc3uAa0IOdOOW4MRQMERe/+dYrMsuEOqRUBQNOlLpLPaJyMs9ENULs9F1M7k90k
m4K4yn+0snmcpfZnnJw3MlPsnDCEpDAQz/br8q4YoRJhrGr5Ei0NJVVjYKx1Mr+Vyy9zXJZdbWS/
Jqz+tSe+BLEGIkv07dwXxvYjfZM57KZa9Xd0b7BU9mRjDPBiJ/VLFyOXqX/mOHGf9nCRBOlu+fzd
Z/bvoaY4pc/cw4UQj7aZGX7vwnUddc+HnXHE8ncDbrRvLFTm5ChtOlP7k4cfIuuZyhXmWyjbjdnE
pH1NV2Rcvd6d0KedCis3WFPsc2m84LAA1ax+MqxKYHR4EUO5u8jB1B0GfT2crDYLst4FGCHemFX2
gardr1TU1qHLcM3gfX5cEKGXzrRdakwwskTH38Tp3Zgvz2TpHAxt2cTgsnkABeuPtyZS2JeyKn55
2PM3TZO/a7FzGtPk0tAYHUtNBbx/w1m2/BiRoJmj+E4t3OzY4B+Moj8miTzp8arB1WA0cekzblKR
Vjh08E/dOaJGNr7cMCHfx3n8RU7CJW7rw/ph8ql5c23vvs6ybTK96B0VamuV72OORnBmVEmhjt3F
bW60Oilu7QLzj5K/I4fmhOJ06FnGg5u2YLujdtsazmvCo6cl+UVVzq8x1rpd38Bmd+RWn6IStLDj
3uXVnyoizr7tzOqoBpTx4lXMxO6ALsIZsLwbcRa0Bd9mEU87utIXauA3jWiRYKp+ylDX/TS8T1kt
jygmrQ26QjYiBw1WN9IFcNzTBIF4AHxPJ6Eu/Lh57D0M1Ub+NtXp9zQOtp9yxJbcB7vWkyH1RLoj
QZAwnBhT4phiLpG/FMOV2LC0rRYGrDQzUuKR9CkrIzI9RETcS2pnByOkRSpe4fp1ofMNsakgV6em
aSLLt0YCqp32a+BvyQHfomk/Tb2HcVyTH8ogH6h3WzD1xcQNaoQxHjO7IcvOpJIb/EXEKSFQDjZo
N8dW0ei3DCOOFEgCAJ+xGy1EIUXz80yGEv+x3BTWmjZP4OlWFMWHzTi+cZNbkmSfDI6bLiUILs+f
Za3XBwrv7gILSO5WTsyD7shhqxH19MoG8UYkXnxK7PUoWaMfnJrZjyIeHqdIh48Mvro/0j45zSmb
YGVTKy/ph4uerM2f3bh+r0RzMrvuV5u5H4S3DcD13TtTx21q5WOKmCN5asP3pi8+PBSEHLGgDnYd
5h5UWjHM8w2s/F85AnFYoyibdWjOkscEoRrJhXr6YxfDlSP5YzQtPu5phy8wfS9jx8RK3hA8bB2r
sLjJdjjRilGoTcERI4REalzpz0Ne2hRIOQYKmMn0tJ2tVqY3DkL9xouHAEPsW9LyZXahkEEX3yIP
o4SWVDy5oLV4qGFilbcmRMXd6FzoMZFbyTyjtpJuo+z6kkyAoZZoV7di28XltRDqMNfeq645B5XI
S0piglcApFF+Hyan1oJwTxd4WTDfL/n048bteEy16qBG+9OK0LJpZXtnQmvZzfFDXonyXBjikLhN
ekZInjxi2mbYgGt1J8xxn2KrOdZ0aPho2kCuZ7MxRAXFvAC9REcSqer4GocRwfaF+WOxCtIJOhLL
InzPwabvtb/b7I2//UoK43uNUdaVy6fDGr/qUBmyicOSUgJNtU7CvRDHVg0HMF8L2XccYaoQFYlR
RnWAnfSYRwynnR5CBTYeJPcnIVUblBWlcxuLeyPUfjCPQrDX22Nh8lFDcDG0P1S5oePO1qoRZTRp
twZLEsTpWd+4lcSI3Qh6f92DVxXvMUMRDDlr6oQTGKh5XO/b7W36cAZMU22BU+rCX8xk9Dz1ZrN+
BfdpKq+tQmeeVmq7YLTgdNSQG1YLv22di4faB80UFwBr5yT5ZdH9ohULx+Os5qBwSjKmqwTPEopx
ekCpva33ZU0AEGaIhxAhokyyazeEzYZFehPn1lcU4qImyPCo21cjZsaY6WjR2poEd4Z+bz39OA+Q
4NY20nG7cFpZ04ifYOkiDiLDXh/D6gSzI9zqoYaAOnovZsg7ykCTrnLtWMAq3/AMvy+rXJFipPUx
ErQkL4omSfwGJVNpJ9eOdupKehWD9oCu5BE6GQmJGQuKUyDAXybrNY843bcDJU4UwkRwCAZdVJDZ
4+sQdzujsY5D2j9kanrvluhXb7KU5AzUnXJnmeNrk0zvmRoPCe/o50X6o5tiVwvzNhIKGbvJjzeQ
TFdZfklHkEoRHJqasuepaS/AUQ6qYxCzTsKSxWQ41z9MWEBbL6LlJd7IK5hx1/mmrgIs+cbG0Mdv
u+v3npNcPZKozJTuHz2uAG342RN+Ugn3UHeF2gO8pZNh4C20TeP49701Z4Kj07QM4B0aL1bBxl4Z
j1rNNqPZBJJIz9oPlXMjbuJTLTsIiAeh9BdasdWm8UiFjlR570CcqGTj14NFCm3b3sX6obfSduPx
q1CHOWv/b3nOrMKv2/lFJvq9l0+vwsA6vtT9Szp+6O3brC0v8xJD1jNQYE0MMJMIKwihuC4ZcZnH
WKC0SA9BesOVKIVv0pixzORUM/zFXPYiBMqxWfbGJi1NnocQMaaG4mF0MgH0Sp1mJgfbKYkaEM/Q
b/VuesfWtGe20PgAZIQv/6QlHu8Q0Y0OmuVYao+NJnlsWv1GjVLuMfIfAXgQqTigu+ry3E8Ej3Lc
wKGtM/XdtjFzRcT1tkxfkhIrOZzjNkjrkFMLHXbYqzyNk6SdV8PNU+1Zg87n2s/1wvUWwkg5Q2O+
R0yNCX1o6eGM9Jj7iCm/F5rbGfml1435Thc8XtU4Bt5CQz9LpjfdJq0C4e8UzGZ6nzd1dHYxhyCr
j4IydB9bDQgqtrP7Sefpv1sfM1N/NUNx7FZIQ9Fz+9Ms2cYa5y8tuqzhTrro927iXEjFOZv59O7a
iXWOHhKOvp19tVPB9UeP2bmq802BQmSJjoVIdZSG4qbAd9Oir35oiN+FOldv7biE+8GY/XWFIHAT
TsFW6nQhW8BK64qhe00NukLbpylvjfLxYloWBWWSXsmUBeJaW0DJFucZxnsIhtp3I++q0UTg+Y0A
XpXLEwr4I5vzyWoAgk1iXcyIcic1DxyiMYGXtXw7pSbV8q+J3BVnnPsNIrRx48BQqz1ki/ltUCzv
dkvvd0ZcHS+bBk9Vq+Iroxu83wwuGu5pvGNqC2nhmEoyI+KrvVgpggiqVKADD7LHPEl31NTweYdy
ekfhS/6To13Iad8N5vA+OzCBx+qhp78xxkCDutprQFZRPLsJEtiCDGwoa2Xyo0R3jvVup1aBiYd/
DBkmt8o0xaeFp6byrCNi1ve2jE4JCa6liE55tJbtNqoSC92xR07vsnzksFGCbMzo8ZfyM4Wkwwur
hFsPSr5618uJFvZ4aODJbOf0vgTftieIDJ6e9pIa8bVs651hJCcS+F7tuoRZoA86WwxHvARfqR3R
FE5xwNkX9MvoJFkseMOobJ6L4aVcxNc4jQcrL/16HrgJ5RdBTl9wQz6HpEYECreufCjG9N0ZPmxN
Pk5DhxPK+WSmBQYsZavy1haQ7cTXGO6z8AIjzTaeSwUUYkt1bN50vZMilrexz3/ClgW85AhfuuWr
4olgT2FBMuL1kudREEEeH83xPXSiH53pd0fBvy2z+NrV3d4gnCbXxlcLmDJDlKNhEBQO0jPU6CJC
GeVcsXz2nf7vTzdXxFnEweQGEcXYrna6mQB1JlpeLK1NthsyKRA/8kdamXzQRf2j2cBypc69axeu
HQwuMI5UIiCKDkZkx/sk5TqTgkLIBSOWkq03XVdSTpl4rw3rRtxES7d8H9f6pz1yzp9k8Y3X/wK8
nK2CcmXKGJfltyoMWrO5Qrphr02pAuwZWlch4z1pZN+hlxz0lFc3ovRuSNF3wGxFsWoHI6guaBVj
wSIHOFfKxxJb92ai+enFPwVClW3MfF+zyYN215tycHS5mebo2TXNS44FiUfZSnytv3iVJFtt/vHC
5bNQfHnDImghGzPkWos9jvdp5NNiL37fTwxRO5CbSK77aN4ZtsUgxzpaYYPrDnrBNlyyL/ati2W3
9+uVgVHBizcPZUocTPogrQ8nGcDbtWfylqCht9vMUwEYu3OsjQdmspiaxtfKZgpTzt/ZvPhI+X6M
ennxyu6VDJtLreyvMORWizr7qZ/GNhhL+wvJ/ftAw4Ob9jlNQFiH7YO2fPQ94hhLPLVp/waz9TCy
WGoSt3/I1eqT6aDU/DoayXc/iItU9PMdO7oktpUdNXRpa4vksQzjE8D28VxmEUom0JlKb9b4eSq5
KafeYXvdDvWuwWGyySz3BTDjWTfW79xEAV+VZbBun8JM+wMdt2ssu6/Mxs8P3u8HhAAsXSJ9RR8U
3NE41i4Z42h9GI+0KYbj+tXYEfqMhhunWQb4twqdOHFP6RA95TGzJUsCFx3WfBn9pcSjRztCf3Eq
FajS+LSdZDdo5l5FKqhmPtTk8N2tq1CaJR904QfUUBBT1wTJeLYvueRBTeblBZDChaPDT4LnyWvl
E8PEbVykV5u1kvk2H9WzmMC0N8v1nhbHYIBCKIKbj68eU66II+JgRrtSox+grxYzFoE5N4+efKkk
cLTQpj0ATSut522vF81WIxjSLfqHtgTHxEKRSoq+1JpfSjt6CZuD0cVXAFCbuld/El65C5ciUKl4
Wn+zfNE/l0l+dbm5b8nms4vugd+E4wrPnIdedrJYodaXlwzT/TlaPltpnifJiL1YTLkpV8WUhVz3
QGHwJBkcxPKXRttfTsmVvMErh+EXR2p3M36QLBpfaXb5c/PV9VPHjEA8IX786tui8i2DA52+XMJh
eEXaR6XUSM8fSbBeS9Om4aat+z3t909rml7Xb1gB01zHC2xUWwgKTxnauQ31NlN5ss1CsAB+5kKJ
qqpjExWXIXIXX5dVv2sT6QWp8LuEonMovPe4iRrwWndjrzK/TNyIRCS172dT7Trm9Zuls7uLgWVr
JyOH4qvsNBwVzYNTbv6qMP6/ynhMjEn/u45n81Mm/6H6Wf/6v2Q81j8urizPc00PXBIAEJQ0/5Lx
6P84WCLWP3JNqfPoC2Qq/xbyGOY/JFJYwiPTC5UVno3/FvLY/1A0IWDRaY+g9LHl/03IY8lVffY/
xkfH9PgUFi+pO0A5HD7nf0p5MM/GLciMjSWBNeMsCoOJDOJtEdNmFmH3kVq2duj0zLpPc5sA6ZyH
rnAPg0i9o3DMF2ZTy7E0sKpvCABstlVJzo+cxM3maER/JlKntqHE01RxmXQU5eEULGvG9N8f3Qgq
gUTiM00x7zLZy17jH+7A7kF1CZefLPOqPXk1zh2iJjaKBRaJWcuzOw7v0RQji1j/7e9/p+GJ4MEV
esABPTsxbv/wTMPY5a5hw4bWMp/v4B1Iz/240IrplvTOKwmU3NBnQ6df4OXSzekW43H03VQgFak4
i4fe5DA8wpUu28h3h3bxh7x3TmmYsF4OLgfrxIWDnuX1SfUehFG08nBlk5MzRB9h6zHiLcz0Eut1
dRcbaCjXfyMcGZubvtZb3SIClBksmTWZFEhYSFM1EoPxBZgAh9G5mypSBHRECn32a65lcmcVEBUZ
Jd8NRx7ypPBiXwfIcE5NgjNm8dQT0sL6oEqG9+fWIoNbDNmjXOdzPT6lO91z3qo2jpkcAMB0NCxt
TUe3xya9ZZbQTXM3jWEQcV5rd0ZehM9Vnv4QBdTcVaWf5KmD3Wb4lqgDOhdtFworeyu7kRi62vvq
PdPaOlrEDm1RCDW4H2dANK5Id4Ud49WjGZZwNThJKUae3cMgjfFjmdNAM6LfAJSACI/XuZTzJiu/
E6mnQdqYiO3BlHAuTMpAoUX0gfIDJGsiwsyYHrqT8I5e74DtJ1LbJhWDgUGxN0yrwDhbjXcDW0xX
rCPYEM0Q2GF1h379AyTFy9qo3U5Vlx+TpjiKJvwd1vkjiiLmmnXcbXLZHqqJ3Ks6TvbSvSaowE8J
kIAhMp6dGUhCC5xhjmsLKBWVBUuotJFNmfDMmhALV+yKh4FBstIJVY7gmo59v6vQQoFFy09EwmsH
c8DyPQ7y8veH5nkf5jytQa4gn+dSrzb9SZD3uQWL9qCoJ3l1dz563rfoMoPcxOjdjMeUJjo/mNw/
ddWgdrLtqztO3HSWZCc3cqjwmzTlqy2ScEe5/Fu2Bc3MokAktDFAmW7HjIsIk82+Y15EV1KR41Xj
6yP35Y5y8A9CBZcBjEUxbh1gf0Ha0dFoF8ygt7SUZugCM52e2V/YcyHk3MoUbG5Zi51RNje0k6MP
8Ls5QvCY00g/SZ1TKJAB3Sd/fhtpMr5M5TpC0HECR9EautYwDMIB5jclGhur54slF5axut2Oeynt
30tYO4EuwdEl0Sg2xT7GmrRBvbHyPsUrYMh3PjWH+ohDczuJFzpLTPEytvSEAHrUQMQC9mZ4NsBK
1klXwnnwiG9eKol5K79iLbADppbMPOib9ySMb9smTH1BP5ceMiCmoqDUnxBepHMZn5eXVTKLGZdT
uKbUAy0Golo1+BEuE0HprG338qU02zvsQeau0cOtKT901PVYyPaG0uu97c0HvWsTYB4RYrEBeP86
ChgcrE9Ljawr9riSer16iurpESh+iPC+RPWL6H/Eo2dJ/tLkVJ99CvRAo0OmpygszYLE9lbrV+13
QXsuZymoUVh0Padtd14DjlNv5050AXELViSlqMoXhcPb6+Vh6ZJjhWk0iIFSItmJSPOsTbVt5sjb
lmYe4E0LD5lh/5lE6/m24B3pPr0zSsZhDsCEe3bYkBdPCST6baUUgwlOiruqNnalzDLO5DyfqbL1
IJnNrYhpkeYZNBeD7BI8wUdHhNd4LC9GotBWuPV74WpEj1IMFaPxOFT26JdkkGTxtM8yhruFWqeo
RfRl2ybQWmHad7uSMc1mapYRhGjxjJKLP7hYMQdvju3wgzw+DplMURcyiLK9gPbNVofgs04J0g1O
XR4SgqgH06Nz06IkL4ie4WDwnsGxIVUuajhrIRYqJtqTudiFyRT7zox0bjKQkjaDW+6cwdoOWfYZ
tVZPz4HRXTnzDxiSmSQWXxm9Jhq1sV+VLqP1Nge8J+ajzapI2n0y/FE5Hjbu0QTk55Z5pz/2us7t
KcnMtKxnF4P9JgbBNEmQZXnPkDKczjGTEQG1YOPayzMBaGxHYVHu0io2njt6DfSPKIAn2JTTQvef
71rbuerLbUemDjJ5IhmKYb8dPeHdQ9nkSfpZCUPmmh4L6CQ6C09FwiYF8fwE0Czetsjv7JipP3CX
IM4jXALVIbJsc8OtxsiPuC2D/EFu+JvVGOWWzXT0Z4jyBqqaNiWXlI6mTUj8NN4lhc0SrqW7keba
zsZma1t/Q9GShi/3sR4Z4XKHnNRklMdYDBj1IsbAoZWRuq30s2jw5dei24/Iy44dQ/t5JBCrQAnM
MLqB7t38rhAOM++q0bZ8k3pnbWgDDPsykWdHoZPkW+GqzdMFKvV+NHP7klrZuZnqpwzCxibNp/JQ
MgXxh3rugt4eX4RrDNvIdPrAxsz2JqNhn5MsrsXFb535QDAPZeF74O82UgykL5soWGxJG6ZJuBuR
Je2ZtvW+422qWEw7ziTh2kM79rrh7I0+4lmJitfBQSiVFg+1OUWnSOn3kcZdv3iQeVAhg5HNBZCx
hWPld1H15a7Q0ZM4uVvulxHOUYd7MzL67LA0tChb57sZVO0X48KhpZnB+dHfLuD1eiCu0STh4Izn
p2Jci7HvYiqsXaKL7ySq7WMS1i9tVZ0dzfnlmLnyh9IuT3Z9X8fuL1kDvcbnS09jmXfSHtyNB1GF
JmWc4y0VO7OnenMwzG8nM72CXoGT7zQ3RYs/7otlZ6aus8t081aDjA2GjJ5px9ZgImTiZlznQmAv
giz9oan8CBYWeZEc633BXue3Wfvj1VGyM5CO6N7g3lddtR2wX9LiWtKAtQ4uk0FsmpdH3/UMA4nx
Wr7PB0DKLrl+WGoeqH7kGX/Ho9V56V+A02ZZ7AH9mAuvYz0cD0UVCCtMYP/A03GTldpjb0fV5UEa
MnaWZvnSk+E49rB8XLf0s3WaZDBztVcPNxEmX8ATb1NhEFeYyQ9Y3NlOjI3hC61i3G+5F2ILcVZI
/bUi2YKYn2hfhOKrwo++l0ShC2CMAXMQBKQzbXizMo+Lk921kxvthYKMkddIdDl5QBctTtzRuDoh
u7RucyUy/No2yZvIcHlq4Wfdsf9XMTpaRwYgmoAoZ/VnNhFWNY9aQIXtbkZdbovKum9N6pkl0+8E
CX+TotsB0IpYDeX5Q4Oba0zgfZhQY6sS2Wbcu/eNi3JM6Daksjpdjl6FcCppl7NplhN1aFRstWYx
9yjIjh0xOcbSUhsbkHWQQYVtGl2RKfF/jPl4cSx7Cy5sbezU/lgzxGdx3/G7natFJYcsp2ggqjvl
Q1dL7gTkITG9GS7MVZejDZUtYfG9qiJ5ZCz1yNpjPoSqv4fIhf807JlSNOInnqV3rK1s3GqpuDJp
VdtRWBvHMwURTP1L462gem4AnyrKvloN3HHNZQ/pVXSJUZUkrt2s1YUvM/epU/GFHJOVYmcfcagb
mnnFpnc3qW7e1SFkL7d9LdF0XPXC742wv7oq/E26iB+GjHzmWX3FTMY2Zkx7pLLuvDWCpUBGRCOu
WeOMTmZWnDWOTYHVotNgagV6ER2PO7igCp0kCRizMqO2wgMOOhIwBv4Q5yvbwYQ1r52K+3Je9qHe
UFOU5feCpowenmQgm/H1dthvY8TBVJVQfNVPN4rHsWZ0xAwJklKtoy9lD85F+1VofY66M0Bagus9
JhmYo9GWDLHZF31D5CMUSd8Gr8jsc743wykNnMUhM6oiwJP0E9UX3mmaMA+WpP3BWPENhmFUBW+J
u+CeMph9txwOSq1/70CfbWNUpJRGT1OV2dvMsUl1GvDih6GsgyI+Ds6Ib7iDbcm4/owZ/BGGcLUL
y6ek041LDA7CL1gN1VC38KCWGyTI+XdkPyq22szU0u+UUQ4EW4qFrtIRPmY4FjVYuQpZHq5lDbG1
mxMY5eKuQOt2SSPV3sKYUdZslt1nE6H7qkvjQjcM0LeuLfSjXHE/c7wiWhGZwpT/qbtiOFAC2Pfx
4Nj36d8fPcqZPLQpa6z5Q7lWfv/3xxwzQTM12NUcdgEilIu5E0VkbsR2Idjv0GoITLQccTrKwoM7
mE9c6ISuqWNwgHEWKphyhJ3RnEt7fIuKeF/XfVB1Y7IZ+qJ+mORnW4XpjhPucig0m6ovCR+BSHA2
TrM/OJbXNv34paoa5igDx9Z4SRP3nGfNSShIVRXwQSOWAAyb/j5KS8On8extnbRibFM777YOnFqX
0dYU4pTXiw0klv47D+EO+/qWTGmSaQaIT9wG6ZC8U2BcFFbwnT2GL0k2EO8whqQNCblHmGr0tbwm
JmVMS0YrzASTWKMNiH2CjoyegPixZGI1LzMdt4mSGKdhRlJZWzlHo5o3hgOrvZwv0wwTxzY1kAAD
GgiZVgeEJ/RFi7A7Yk7S3XrgMEZBi4Xj7Ip58nlgalwg28wwGO0X3sFktLX1iqY6dEq8N/n84Njp
oRb6eJRmext7yqZJ730rFq90fMwnvSR5y8y7Oxe9r9kg8FKzQoDWT7RAmz7ADsosVu/fNJ3dfTfP
jdq57lxz8B0Ct+++a7brU7+ECxpyh1nEByBA76RLnCqa7GDdX+3kYnc1aDS1K9xVpuAmfjeM1baY
x10dE/bUyRB2Iv7Zfuy4xQk4mpC7nJT0oGVa3WebPWQzsZYKaT6k2szvNFHuIKsgFPcmdH1p4OI4
2gHnhWNCXk7kVR7nGpwIhoNFfCq1c5pRD8M7jfxptSnUEVsGiYjaHssZ6YqG/lXiiSdeRsHzy2vS
Lpqx3WeRRyiTwvQ62PrvucQWPVVtdAKIHW9qnsRNPv7uDOlcvdD1NTHuhT3UB6cRRyua7ge9o4DV
8E/MnX7K6EB4TXajjo95cgaQktFkH/vBuVeGVxzDdsmDLjdGxMfRvZth4MhVvYNi0fjL8DTk43id
nHLktMtZK2yksV1jZDHc8+L3qiE/jzK0qOhKxMwx3PQGrVvfjFHGGGqZA2T9w0b1GcE+xJLUVX/0
KDwCEPlkpJfIFBANMaoh7Tv2csTli3NyOucTYfF8SCrK3XB+9uBJjN4vRvII9GoWXLem5zxgPDJT
TEO5aRS+KxjyAPYrJGxcY1x2WTXduaDv0VaYf5gLfi4ue3b1BY9sNW22o59+1emwTueReI95eDNC
+5yl1UtuzB/SCM/Ka5/MAgwgIQMbr8aOhh7osMxoVtQpz4ZjlPHyhqAPmChGjItM4sAKSXwrI4/s
tNA9j2FzygqoBuA6t2kUG+dh8CY/UzT7HXC8GAztIwmWcuPqYL40vtlzIZaPcoJLIfSIQyP04U0i
B+eaLcmjXVwUuc7AXijsFvhiTChWxbTXMr3oJJkC5ISpqXmtrdjbaA3Vd4ompGoi9IGWuhtb4Wy2
zN6fRvzuFKZFkITTnUV1AhKNuKVMv3GHaOavaha671j9rWz1YYu/8H7IDnki8g3Zx1dASDpHcQKW
pF4+w9GivdLi/BHPAAJoBG5zmMuwz3R8GAJ2g2G5cjPSVlvEWbXpdaqa83p3hlXxytP0w3BhO8A1
UdRhtlREhCieHCsl+JyPMAz9N4m2be1CshQGXFsEJ/46+uLb+YNq8gFo9mPizk8zQvec7KdG0o5p
EBGDNb5EWfUnjQmMn632a8X15Rn+oml+9DSiKCwLmCoukciRymfI123GaTrBaKZ4M+4pP0CQ0+cz
B3w1zQ92CMSCYYs3o9d/wtHa5oq0H9AITLkaOMElWk1rTq0dhwZjI/Xu0sO3sGNnzyTrkJLo0spX
tgRkgE54GK32aZzs52Ka9Ld6xJIg1gGz6IjRhPK5q0Rm31ftlabiCDWX2tqIrpB1HmlSXAx6mNsC
E95RTE7nt4nxGFVVviuIg+ETiYJEF+s9jEV/78wFBsKagawthzWDiOFm4VX3c6K9CT2kkNGVvrOb
IdpV5BhwRuVipvnbwotuImuwEHiWqA4ydUFvdAttJCQx0kisaXN9QAl/r/fZfMjZVbzoQ5kd7Yim
Ps3eHyKhN0ZaifOcfOd6Y5GAPezpx/5aSj05OECKFkoXZSZ3bZzfdx5yMg3bkGmc2pSiBl6l2urW
8OQ1oY9cuNozqHuaaOcCDabCWXtD3mgfPaG9tPn4JwvVQRdY5mvj06xZViMvedHQJrpl9zZY6hga
6xHGpRkRRsZJUs6GvfFk9OZnEhbFxpyzi+NJjpATOsh7O1EnVZkLNA5IRbXlPquFUhmj7FainaSa
C8+j49oHr+0/CvfYCMmUeOmfilQkxBilJA0DY8i8KeB2ODBimHdRVF5muHPeHF29joS2Dqrwpm3r
S24yIAfm0eARO4CDVCzM/ZNThX/DHE4mj0TDnQbDjrM2OeTPaoYOM2oLI79HBxgHixE7z3AqJuwA
40+EirwLi3tDfCiVIa81+P9g7z9VmC6wBasa+Tb9KgPT9yZtAcaTC72TOK5IjIJsxPn8ty6f8EuY
HDKWB63NSF7uSXsSM7+nY6ACnclNg4x5y3rr23b1wzKBfh6NP5bW3aG+f6YhG0RckNQkW41N/BNq
/a3QJ9IQMWHFM8OJjgwrazaHYDIvHNrbwzCNu75yyMUYm9+uceNcTKlr/0rbGTbsuhzaz6GusRTi
fXJUJYlAME3OADvT41hVM/yXkdo7WFU0T+CyDhp3LPapYz0Tb/dFMkPi5l8JAz/fLvSTLaeLc5e6
71b2Khq3J3chfiJPiwELEQ3kyVH8sEJuwqxoUEzPXzr2zRrj8iqvZgJjRBxWUoE8mMtx7lpCimp6
SHo+3DsNWrNe0I00m6dOJ8a6briYOukmmXEbh+lrbG/KGMdTaNL1htwejAhxSALdAiTFGOe+z+5q
dxhvIUxRnbTCgbAll7Ab7AmoZlNodn3JjjP3PJGW9tyC49OKVnFXWUGsprtsUU/p7JicokrG27Rh
LXrXRu5Slds5ROkcbGfm7T0d3NxM6CcG8TNSzP/i7kyWI0eyLPtFCMGoCmxtNqORNM5020BIpxOT
Yp4U+Po+YJZURWZ3Z0ltKxYuEuHhdDMMqk/fu/fcE/qSZYJui/1s5jciLd+sOaaYaMJ7IjEPLe0K
ptwsDVOS3Q2k+YAr+2rM4DKk+ZFAgDejjc6pETxMODA2JGmxR7j2s0oP0UBbJDH8chdofZkRVGYe
NJZw7oe1juj9uaVkOyBSwLGvCBNQAkNiGPyStdLgIcru7Qz9asFgaa1F8QmL70i6GAXWHCVr2gEJ
P6Z7GD0DaVfwhHQVc5y4mV26rTOnrjwRyc7w9At5NFuzxumQYJ7D0dlZZAWCXm+NkzNEx5EAjm2G
VH2X97ywbt5y7BqB6v2uM5cAdAy1KwPSYgrlwq0bJDydfCKuGHkmcEFo76gCMFT2Tof/tI9uGk12
JtKu3EMsY0v8L0EI8nlEjE1D63GOLcwhBd69ZfcfEIMOg/lU+9FXneIkrNppg1fnvXCZxnPB7HWk
AYySy4TaUVkbj2HqUefNVhYOMO64x38iWkRqxRVVOtE1qGaEnu/zjBeiiuLrIuCBNaVRoQbqVAb6
YOGPtZxmXxpdvq2F/9ueeawSmGfsIqjc8WKZU4Y0pX0b+6XRHgsEzgzW25HTfequaQ5iuLHXCu8y
LQ8GBp6ev2aBn0Bu+grcf25sZKas+2GwX+hDdiMqgdQU3WUOmF20qGHdju5AMKKrVLlC7ktK3hbZ
vYGuKr8Zk0UdF1nHoDC7BzPcgc37jaK2OwpLE4XS8WpCHEC0ZNjw2MNEhjd2zxuf2cm3PSbmzgJa
6TfaQpFbfACWsrcDB82t6tOjO7ET2rHb4CYI34sirN/GeEvBTcMl5QM0kQW1ZMivjXLcgyqKYj+S
WLYKCnvmHVW/VDB2O6zMqPkZP4BUZ+7X6FN7sYLE3QyTOa9dhc9fWQ0HGQYDiPBwIkNw79iB6SP3
DvOTMXfBFyAxWw3Gw9iTpuzWxUtc+em5jzIksr1HrYooTs/p2ZEUWnCbR/TYzODMBSBcTspnvtDt
+HEnbre5auFN3oVVPm8Lqm8a7k6PdAm/NXAqDEsmp/yoy7/TPoLENx6qOHMvnUF/TQaY6vqQaY4s
SrQgo9Ptkcns+tbTn15S0SjNGkbmnsFLDESAs7S/xwaMpiKJ7pmd80Fcepx5bkMrD4pbDDYH5pTV
1hvoirVBdcM2f2MNM+zDsqa/7ls8nUPXoPea3F2M+WxAuvk2Eip8ajUjrzaOXxqTDmdeqfCW2iDa
wlpEsC90+j632a3pKyrBua8eLIMFsXURVeJ0vrHQu3K4YSjuqBSMKsDgKWyIcY3tVY06nwe31jdt
Fx7V0JbnrqAT7NlUh77Bp7TUe2vn6a4N5LRlyPYVE+c5dF63N+c23SPmvkxx7jEf5ZcSwm9fwG61
I3ID+3iIKETo/dtLPJNUMQnigbxtXb8CMl4OG0VBvbIFHO9Woq4rk8FcUpA53qrh5BOGuEmoDQA0
5BspYw6ATmrtSibGQzUY3LKq2NWojfD7BUv8sPNUVRYqeLieO/wVhUFTabbGlUejH6g5uvgJYO9I
jnqhGcaw41/9iqRGaZUBJhqmk6FhzFuvQNMzzsghMZxuacIrehcJHQB9EfCp4ZNP87qL1LM24mCb
6Q56B9rISk0AxKKGYEq6TJmBBKed6vw8m/7n6EEggd+wmwsPxu+Y+PjnMUDSVArWgyYLuKo/J8Xj
qYcoRKwBSKMqOQGTBYqPOiOw1hqdEbCbT+OcigfXQ3uuSFCgCTXREwbrODZ19Rpph3NWNX6AfXMb
EunVsvLKykP2KDyUbf8Apo1KP02DwaDWe7A05+4kpB+KQaNdp0gYY2Ubu7oTn8iV0L+OTr0tk/IR
YDuPTFIffc4gzKzoLDYADvJGtlsCvT3W5yaDCmuhfiikpMQm/NFGdbbvUufsWNZ4ChoiD7Qova1t
Zjdui+SpSKsYvL1f78vSvVdTAgtbyIdamOOOmIwKWAeWIPQYpyqb6i2Q0iUCcmoPdUVEmGJ8Cr4b
9OPLZOBig+UfHNF+R13ISCkr9IkJ7VtIQjut4emzmdvmXKrnto8MZht620PyXTFivbF659egFKVT
BTZvro1dZUeoqJTemnl0F48wVGfDjraSgx2YXuYvgcN4Un4nrb0crZOY7+ri1xLTKS0EQhb0r12h
N3USp9uRFtDKkTh6w1KUJ5qruLXDsmhXoYJkYGSmcxhY94XIFbmkM/LAtOYloLWAd7CDh1p68BGG
btxycvqM4FSffn5pEmVDnTfXjY8s35HM6BLb+kkDpS+Eg4vri8Jd5Eiwo+yui1v/9POLDWvDrVW7
maz2vSrodnbA6lGz5rtBAyR3dZPeyIRcrtXPv+f9ocZ1f+rw36+0ttx9Rz2ySkniu7Gg5DFzZP48
SpIusZcikHHYNhpetxX5CdTOCWQ0bat9g//mALt1XPuMtARlP5L+vOuNDVoQssULfenIT1GeVe8q
Vf5KwlvbuCVSLqHfZKvdZGUgMfi8GApM3W3ygaie2tQHkmTcPTLB4eQsv5S22//jF+J3qQCOrTmQ
0eNYM4p3Ui6G4mQCLjgpz6V7aE7ipqD9vqd7yvFWLMRWg+nHyeWJ2SrL7zknhsEBfcm+8OguuYl4
NRrrSU2CGMXl70vpM4oOkU+lF0lBs/EceqOV7tOHurLOog/EFlIdPIkk3OjcvFSYjjOPQwiClvwc
M40yGzgYLmFXOLDIrulxaRku88HmoaJZtEpU+zy6aFZmX7xKgfrXihMufr2omSTD/Kk84f8D7r1C
g8NIRZDM01CMm5XkbKzZ54P6QuDh59xFejXa+pFpDL6x6cly2IVIabuZHbpeqR4KTjvJY9X4kBTr
mqVMfJgd2xv7j+8gksKIU4qXujMIKzH+0FJxmPlHDR2yP4HBiZ5RVgXthSRjy/7yS8Y4GEwvZple
LI8DdOzQPmLiMOXlfc9sh0WBXLPc+N0meL1kV8NaCH6FzBOYVSfdLppMUhCdL99goOSZ2YvuyVpi
7u8bn2OrqKYCbw+7vqE8ZORhnCwj+1BOeURNmexkkn47VL15FjxQNb7gZ0bnFoXdRvU/LZrwWMrq
lQw13gLmU6s8R8wfzBfDqu6LnupOxj2h5fE+9ZkjekxOaEFB8rUxLOKDixxmwliiNyoMD8lo3etg
fqfaNVsJhw71TMMwfxEaNGu4Xpt+mi+OkyGfUS95dYjz7MGhSlrh3Hg1YZADJOAJwQC5mtPm5AOb
WJn5cIMn4kB2z3tnidcxMJ9IxWXyFWy6+LssyCzgzaEFdywWg3UQ3HZF8BEhqN94hn9Tn1HyvGKU
PeVlyjegZN1CFFplsXzPa69ZJQ4ZVK6Rfd7NVXWTZWi1hM8AqGRTmsp7J+BInk6Y56MYMSrfmVCC
ASlJmSfDoU62heKEVng4lSBhbCqNT5tYD0pihUxLq2PaO6+Eru6ZYzurerHhj+D6VjHY/7Fbh0/m
4H6nOjpOFW+Zj24DHQ+2i5iJRA10dWkBXUM/olI1QncfThcxhCQ/+dFzOqBLbMr40UsgRjSghKWL
Jp3JD5ddYpzl5ljC4bukvGKOOW1UTeMFnCS2M179/9XSV/hp/077+gDUrvk7we7n//+H+NWz/hIE
nlsyEL78T+GrZ/4lPcv3TMv2gcf5i1j2P3SvtvjL8oEl0tj1Hduzgv8C2NnuXy7iVMeXQrgyQBr7
PwHYWYuq9W+qV0e6AX8L/2DXhraFivaf8hzsqkZnFIQt3pMlmL3YFAKyYhN8ZCYALCYeJ2sw3t2L
3S3QsX4GwZVxvBwnc4uFkegKkDCgjbe8JUjynQUk3l/+dh3/X6C65TP802f0TE/4whWm4/GBLUB/
f8+cyGYcZWbmNht/Mp6nCVdeTL/2jqBgkCkh+dKzewe5HQ6IxcAcc0O7yv+bWBRuxf/1EeRyk1zL
IsfshwP4t9gLuAMDDS+z2dQE9JmGwEjkP7dDzzE9Dp+bkXZVqbE7//tv/hO28s/fnKcisJfxuRDC
+QH4/e2vrVJoMTP8NUBCDSkw4Y4j7m7JeWg0ergR5AbHqthxSd7QYGCITa00huFXyqu1m8bEnxmo
mIH0YgNGnwmzIzlo17j6QXqbyLzbpCL+7+6Way73418+tWc5julK1/Rt51/DLOZC687tQmz5ft08
+1V3BtQcXTunNhnFuuLizoq9NIAoNxWYgvu01ndzOFionshm5oX4Ndip92fwtiWWr4KRUiNgfaAN
miPg+Lk6zmrYEkB847T5bel75zQZ7yBp7VEebnpvRoFVXoyp3KMSvhPMX+zEu+KVP5Yi2LmtPhYA
on1NPxCVZo4dLHIOYWAfhXghB283MxBd8HNzuY1ZFiviG3t3B3jk0DF59Im5sb0SdIXeunRJOWCf
rbEFmVTsRZ0Sbjjftto5u25/nJvwlGbmAd3EZvomfHOHSQOJ0nRnaeoguZ8nwhQrprajtQ3ZNS0y
a+oBOOBT1MaPOijOYejeYB2nqPI25DfuAoX8jba059/XwXCIsZ+2Ptq0uEb/UZfPs4WOBHWiM6O3
M4vnGf1aBd0ibcg2xTc6M2yh09M+mY1+Srp8g976KLvw2lvtkVYzQjGaX32HntBCpO1vpK1vclMe
+9HC4Uk3wo45otZ3U+3fRRwKjaR6roj7quvp0w3FobTJPE3pitGqhs2Hn4KGzMkgqXBt0Lyj47Hu
4uQ2HMn7MpAEGZwRBwQwqT5indklSA9lpFBC/lLLma8J79pC7cal2x3YeyGdR48+SaDsVWnSrg6Z
A3KMhE+5DsDnIUpr6DYF+8U+lU7OHqHqC5nuWzI/3+ra2et4eInrCoJQgp5XXpyw7Djrs3JEPAqk
syZ3g25fCOJjBi2735Gd7v2mucaEj+xIIbDB7Uoc3vPDmLNVJgl23K5MmpMwGLSrkJY5HVPP37eV
Ack5pPHlEfqFMZXzQsMXFAiq0ZxYL2YX3KlqekEq8xA36nePcAI+1b07YW1RmlxsyCXLVSYK402i
NskKZksJ8AUmibdScK1ccWt4VzPhTTHVRmqXxAV+cPZrzIONExEFjIsUlcZM7TP3HW2nP4ojIIeQ
Xdu++ilOB+hMohsPovs2zGwfky6LGvpmcWbmEu1ygu/ag3IuXO7dwCFw1XsM+YquhBkon4dAfkQe
RnVj9ilWzWpLp6LclVlDuOx8jtCCgxA89W248y197L3xwWiDLWgd5uHmZkT901tnDyS7LeJj4mD3
NLJL6z17AHZJBwP37u+6Fs1/rTm7yIOYplVsI5d0JvoVExg+h+zFXB9F2m+9NN+Q3rZalsZ51MjV
ePVU/xBp75GB3ins1AVpOPQ1d2+m84GPgD6N85VxUfLcEjtYEsQHQ6pCMOIGqA08tYk7d5FjHoN2
uJlJN6kDtclncu/q/qFX09FQ+obR82G5vzmyV7DVqDrfrBgfbV2d0HfQf5N3aTXdNN1wEjD5qql8
ixSnBC0kgroCPh8UHfHa+V9uKbAp8dFJ2vS9ftsg8FjuEVCRXcawTZUG9AaGqU6V37X7AT97JzKM
Gvoh1PpouOrcGftJogApvb074hmUpDhiqlcou0q9STNs/Ly2HX6+Cvxcd7QxCo9B+Mii+0ic1bdK
uJUEPX2NfvlgdYxds3TYRJLZlJPz9EWe/xa6zZPTOQ9mh7bTKlsfTGz2ZzZ77iPnL3jtKNxnSl8i
Dza4M4layyomdSV/VQGw32dsXqRHgFoHei7vMbGMme9ADwwQPgDpIi0tfFry9yqu2cbxxmHjRQzm
JzYCTxff0sqybZ07t0Z17wPvE/a00256oLlwP80O8dwR0Y4dw2dLADB3EU2oJ8vAbAv6KM0hfjiE
R7oI6JCLS5me3AS9X25kb8mirezso0mvZsAbjVLntYXPythR3VV5v4rwF45W++BkZCqPC74TGT4N
0/fYzFj4o4Ofjtca13PPelCTxgeUhNqlypLjFCBUmP1ua8+tTUNA4mJPXLmWsXNtOGPU1OjOplR6
5VvvZp6fOIijO0kRQo5cPYK5QWrW3SEThGxGkJ7amBDdn1fPcEzAOg030W9XnMmZw8fFWblnQE3P
aGO/w1xdOSnm67Q8atQGdVO+yra6OnOwgz3yVOTZe41mDFZmu6rNdNn00nwd0lSi5qMLHMX2r4ho
JKYGFsNJnPVTJBgJ8jM8kvBWnVFepzm/+oNCHPMxRfFJ5QiG7YX1kQ4CdBVSeFp2yb0RtKCCWXJj
hfTSzGkXBgvP9TusU7rTDI+npLjF5429dhgvExTbOv5mWPan7dRRZdKnm51894u8CakEa5uXbUoh
liDxXw1ULQTYkA/HJECqw5xDVsW1kBykGUnVeXmHOAIa/DcwvxEl/3q5UuBheV8BukW649pKHmuF
/wgKAx3qgKlp7qlvJxUeIyMuy9Dw/cnd2A623hvltO1LBK9DYu8rKSOEzhiz59LaWETm4lPXL5QY
wGLnZt0nxiuIlWGN4+yNt+ez1iiKwm5hzxQ16s/szUJnvoJn84jU/rfsiGWcgnSdekO2sz0G9diB
igEYqJ4S4KX8qA6NJVZTFmcLue16APO6angqw3K+9VMbpAJANJzK9KMivPFMG9WMixOOLq/Aqo92
MSFECJ2Kiyz4znMOvIRaPrJY6RlgXYspNVYu8e2J7X9ZiXGOMn4boQaQ4D5hhl+Ql8sBAfjcS+EX
v8AoIuewnCVmeh9KfWjpryhbfjHmwFIX5tcizG8bP0B8KfNLLPV7H8dgnOyDQ/Z5EYX2pnXFl1sN
l4o8mqJGzeLGz6bLDaQu2dHSSfZopm6N8LvWdEqZ0l2JinhKeHciBxdAlufXYOKKYOOgXDYeGgEk
t2cih8adu1C/OHZ44MUDfDNnGyx75zLNKIICRCbFXbOc2KEGnt0hbDZAlfFpN8dByb2LTHAjebym
Ps63I2X1Rg0CwWiBMF8sIBr2+jh3oYJM4yf90XVadfR+NVkLjlnyMGa47HwfbwVqCnLV4SLhZXPZ
XTwn+RgrBHdj2Oxql09QMRXHw/wox/HDcl/A0n7/vJ/YE59nG6TjWMII4wkwtIvGXjiHfODfiuUg
9HMZkp5r8fM0D8RtAO56xBZ0jmMujB1y3WrLOVa6ezLd8jJa2Tc+kIs7wHkqxxvtLaAIkEk8SlCE
NWRdkU775ejTjV9SBLCtm5qqrvGeBvmgUyIdLWS6J1ueB5PcNjxYuY9BwpPWgbeSFcVKxKYKsOcm
ZbsXfQ3gItqaxkBYhEF5Lwr9bHlXN2X7EgrugI28Zj0Mlb+JSkhimPWY3in6db7ziC4AYk+M+ohm
8zdJ7AjKXSS8LojhMr+EdkhBUgH04VBwQs9Rlj1NKJM+nRimDXbU5Vykvlvf/yxJzSscng2YFSx5
LXLGsfoIrHYGM2Du6wDSw8+L5oxljoTH37pldLEG9UITxlvPDUzsQAaXZNYZhavEDqMIGBTMlsG1
7MOBlPHSXFKOuMzBshBjSgRLhYer8J/lwO90aZlvysTciuU1Hj3nNE3NZz3CW3MsJHILpDC0Rjbb
0X8O3Ri/VZtdzSJESJAKiGtmcQn9/DvihIpVknNKtx1qBjICJQagGnvrTsvDn4QU+xh75ADVYZC0
TJFo0wautnaVkhrKkNEEGWrKC8E6JoiOAaaU8bt09S1T+dNonFxBGz0M/5hV8l368TdDTxRmHIB0
4VCICJRu0tLo+OsHpLBoK63peYaWvrFcm7oiuMc628DWFM92Ki6aKov4r4tpsYVkEX8Y7hxUHlQK
RnJWvMWdls+lzsm8BpK4nB5wp34MlXsIlq2padiuTNd9QR9/Nwb3k+L7Tz4bTWeoi5GzrzjVxUw/
bYdOAa+NwtOI6oPdKKyPJuGTSopnE3PDyp2KqysYyloZo30mkxlrWx5wc4QcvmgasgixzKQWr8US
2bpYJVc5J4JtrpLvtgmeQV+vTJKJ+ji6tUvvYLJdcRaoz4biU3o8KmGbXnnxESUqrq6tvOecgWxb
J68/z4dqFwMEyzp9pENlx1datMgfRfq9vJyUb9e6Du+XlzV02FBl81JF7V2V+s92os6VRx9i+dNO
kDwB3WtFel3uUheos2RXBkm/7pqWu4rsOvgk8pt81H9c4Kjjc7U+5PDinE3OcxZR0rPyR+lgbxlw
HmoTyYr+TMoqhXfK6p9VXP0yqbdpzOWKcU4vF6eFNRPk8cPPFfZs6gNryI/geg/51LI9Zx82Cxzg
pwQ9VbSrSW0OYdX8LLc/f0ZWwb0H4/jnWQ9lcWYSggeV71RwaZb3x+Ue+qwNTW889yEbsjWUBGyU
FxogSHOXBazlecrKa6P5nMt9MVJfrwyDtkB9J2LxCWCO31AFKPPiaqT8X0V9XfzaTgqjzVn80z2i
wZipxEi+KyE4NySq3iZFdWuH/Qcpa1RPKMt93JDYMM5cVI7VNc15f/gInEhsVMfkzw03cRq8Vdn8
Ftvm7ucb/HwVFWA6qg80gU+YWRUDhOJa0Xilk+5+pXe0mZ/zgUe4pjcOYCZZEHTL8vGzUhhRcUWF
DCLQPc0pszHry1TTtaa+dK3uvZydSxPhiaVxDwnsWiSUXz8vxOix1ixvZlkAD4+3LDJYUcLs7HV8
BiR1B78YzowE2wKWkjEdmtlhqruL82Ddkp/Aesv3ck+xzoEFDlCPynybIipRjF5cOECjJHZIFBDq
cwMC41zdjonzbdX4Cw17S6bAH9wUz04stl0vHubA2lo0Lbr2PBN/yqJNIVnVlzSIvtkf0ES0K2uy
t/QXtj6IlmWLRmd9jTx1XmpF2ze2rtc6CELzLS2Cnwp3SKbv2RpOXn6zvP8/hRHU5m+RxHy++rUc
oufc7HaAkd+mDow2j/UDMzoGf9ipKqFRSQUIzseGOHEHGdJS28SslXnD6rNsfWOZXnMj/fYENu+s
fuh4jLw8+qaNAhkLoAlmgMgY7pPj8rCmtruJ5oA7p66oqFmAm+V2SN6Bib7wCvNCvwzf7I+Q0o6J
OEeTpv0dZjOGPis/xqh8MhBfuW1ta6v+GD1WLgWxKWSP3vkkMvpz+6BalBCYygYC19Nsaw/tdVlT
S27/zMdxGhO0OU/KsmaYdfhsmMafiku8vBvLW5vliNKilj+t6evwBIS6vZdKP/pMhHncmjyHsBQ8
L69LEfQ3DH0elsWlwP0sNCXKz09O0uKyrHpNo2Ahscll3oHmjWu825LMReMWocwBMvsexPDrz/Md
hIZaR7he4NvsNKLGNKmgDQYGwxMW5OUOzn1x/ilGSzA3jBBXS4WyXH/gmBjkh0OZe1fUnFhvMad5
Dh3qEjclrOdP3J7oRRZiGJRA8cdwKBFjyGXL+55MJA4JqGNSc1ItauTf3C2UT7BK7HgXMgfEHtMe
LRUomC/4LHPOk6oT4Himm2UBXq6HbrNvr5F3bE2b0Qy3Uxm/jHH8XZkKXRr7+DzOT2HfP/x0pueR
FUyMgnzZ4WW5QD8PyLKb6IgUC11vanua1kLXX3Css03vL3ZLiLcGEYz05tnzAw9xxzyTUabKcdMN
FtaOoBVwVHiqzKB6ii3rwY14urSeCeng9zZjHn9w3s6OrCgYo8SMMklvDS/C2DcDNCGUgqvqm9NK
qwIT0iJ30b6+KZ142g84s7BaILrtxWuTDz5ecD5HBRU+bvmM3riMrZAH5tl5MDg09S2rBdrmaWuw
F6yhwbxmDrtgFxfZvQSSCpPb4tDot0BGDZIb2O0V2HjWUJy+y6qND2naT0skR1CBdXKMLuNPq48q
Q09seCjnRd3RQ9TsTDYWxSQM6lPamw81ugqZ2gZ6jjrehgDwYVTVoj512L9Xad2TCzCOgIPJ4IE2
gEzVYr/UtRxeJvxiHjLN3+iJfuGeEmGh383GjFmdbOsZ7B1ZbMMFDFr2UJdK7Xzqg9ucNvDBKXOw
RwkA73ks/vS959zmxAgSF9t+OTolhXH5T1qcMTBHtz//pfbB/I4eviNZGfTSsJPs/v3kwPqXYCJH
elQIvnAwJ9hSmmLJ8f7b5CA0fJm0SVBuls6sGhTwfm/jinAHXniPwhnu2Zm9/US4HUKMcCeRAMf1
3hjtWw+V7s+n+d8KubEWzMz/n3Jz/tOWXVz+06xv+RP/kVcV/OUKT3pMbaTDiPo/x322/Mu0PdMx
LUdYpu8E/zXuM2z/L09IcKamlMudW3Kk2n8EVtG3IcyKU5LPAChwSWn6H837LPkvCe4WIyxhAuHx
PJOsJB6Qf34ykqabIm9eopeSGVNHDlJCzyjHGUDBOTHJHKg7FGc5RsENwaiXyEt/pV0kjpUXr0O5
sWPL3M21/JithOUsR/+j4vjJru1qpRDm7rI4OjRJTyxza97hvz4CUiuhN4YWPhOaXHqEy2V07rk1
hgQLU3rfloHYOVXScMgHBjq0pHDnJPGa45tJsDIM55gZOcwtZuy8tEni75IGTGk0oDqdqOFXpoWA
bujbC9YVSGIB2U1hFxDr5Cv3ZGPFkUOxtxvN9ObXaHJmjVLeckT7J9OmgmBjpg/gBI+AcJ66IlSH
pOBMn/Soy7KamMlFXqusYZV2Y7g1126Rm5Tyo7UbBc45OyXlpHus42TxmB4dCDyMBDoDUSkTAirw
bBWiyl2FyQD4NwdanZvXqeoEnhT89U3G3EE6BgYlfL87n1iX3M+GcxJna45o0Skzus/Z4MQ8WWz1
/gDNC3S7mB8FsPEj9DzavNlDYxu/xiaj3Wr6F7+yX7yuz89NaTygYETRDqQNgTFOcUantfUmuW9I
8WAu0DsiEqo/THP1NspNRd+L1uogVrXESx1lcbWnEC7zbuuZY35sTJr2XkBZnybNi9FHWAkoPjYE
mOBOqVgRO47pCgseuoc+39nV7wqALhMEEiq6jfCffLbjjT2YpA2THzCWWDjakbgmp1pZJikmnEbZ
1waxNTTdcJQz/UaY0YYDarwKvXDco2BublBJM3pOjNM4qDvdM28y1/3A/9vEWFim0P2wIxunRwbV
sSbqI1AmKTBT9gqrEKbebYX1bjG6JE5lPLeOhjApmwO94Zt08snOmsdLlXpnUkPUecDtsiItbJPO
YUccCPk9op9xb8jKvcQBhhWgGJ7DwpoDQaZt090IZ3GxETeBODeikLXmLT3QP3E3tRTYINh7j1mZ
BoaMKu/Nme+iYO6Y7gVy3Wrq6cwoTvUgvjMVhEe/nHZma35PEit5A3If5SL+KSW20mZzbQiJ5USJ
uX3ETo8A5LexCIU9WSO7LIyAOW9/Z5hTv8dgwls+RPaeFknStyeH0fLKjQnWcieSEQrqfBAWKdHb
dFNFb5z6MAhwfBGdIzui3yoM+VJwPunHXdozdJsShANRVe0qQ5MtO2G4d+Lev0W6y2vpYbTrcBHK
jJlQ+qtNYCnA9TgQ+SeI7eruy5asbOS+uhm/PNtt1wy8XwJfEGdhj7QLXPwHpk0n3fX1r4afA1h7
okeTzRyP8vhajPPjjAU97ebXVNGd6f0hpiMkp1XeUh55M8d+7V4LO4xPxtSTcHrC9zEv6MwmYThm
O6PYC8d9Kp3pOaram6YM7gTN1kWhN+187z1PcP0vaVQUSgIRAq4qh4ZDVysGQgNclE4Ov+0I+V9T
H/XiAmBvrvYN+F5MCuNSvOgNOlQDhgyVV+tWb8yoYqeTlMrBqQFtPPMnqEnLX53ArtnU9pMwb+MM
85v3ZCOF3fHiOl3I9DKf6cUhuieuR2CiBzRbwCWKNKsv9tRz59P3bro3LFe3UvvVNkiQLDX+qPbk
YJyjZqgPECRWthvFx8bOwJPE6bs1okf2RHJ1y7k6GuXwJSy5M0symNLupouM37LKzmKA7zW7N8VE
FAHDwhXb1p80BMGIvcm9qyZ3XWfaZOIK9cSfgReGlZ2vzTm69pXb7aeWTALa4wisMLzqxN7wjaId
teZD3o5vdO+KjShzBshWv07rLDtqzyaDlSQhlzLJKS19DtL+gXGng8+vIMt5RsQ7dPMmxgOFMNnf
Tbbz5TrwOgNPMap2gkun3PECRHWT1lG4aReYDtlKh4bcAjDMabPsNZe+BWlQIMPGNmUj3cUsanlJ
x5om95JidsVa+poVotq1NofHJNm36D0ILJz+4B54mFpY4YX/4GBteXdrDU5EB/EhqsZtL8n1SqK+
ou22OO6Tu9JlxCXQYK5lTRmdg7pyvpqArALLgMvt2M6j4ee0JFpR7kb8Zs1MFmvTyXyvyiNhc7yD
Tf3LnNRmqCdUrhBGnGK477zsM+ShyBhEfmow7b61T5ri0xincJ1yXGKz7sZTlP2uoCZs2ymplhuE
6ZbhYFsjRbbb4MMI8IsWHPHxD91UZREcGpT5hLm9k7WUx9UdU+GTB1Bn7cJJ2CQo2wcg4LVorR1V
8m3/4rQZw7K6bvZ0eqK7RJA9NVbIkxP122vUQi4QJ9vy7w1t1Fs/8eiUz7o/lLTT/SXBK51rSEaW
fupS0mdSG3WzQWqOx/Ar7sAXtPoJ/ea7zNuGKUEQPvEmrt2sFFvO0u+IaZ9KdqcDxj6zQhvjR8XF
VzPLUgsocyx9jhPWqbPWkZu+WWI6sniCBLESHDuOO+7UZ9jQD/BCWW8JettH/tHQvn32mMbKfMAS
KpTEJ26+0jSkne5atLU0AwvNTe5870/Z4h/N0nyZ+7KBumlC5JsfYVdqjlJLzIJgxUF0KFyJSCUq
JcpNAbOB1na0x3RDayotb8o2Ptdtf/BHzbcL+3CDwemPy6KEZyYrdvZc44b6P9ydyXLcyLZlf6Ws
5rgGd/RlVTVgdAiSwU4UKWoCU0f0fY+vrwXlfS9JMF6EKd+szHKQjSw9ADgc7ufsvXYwwm9prgR1
Y5vDseVRHB9ykoPtK3S3wGsMQCtlGX1tmvFxfpWavP/FNuxn7uBod5R8b0AerBIjIyzFht5tYZkr
25rTFhSeVlrfAvVlrtgTqKBvMK6+WEM+7XSUi4ZdwcIw16ElN3i/V0MS/VQmk0p3htOnN6dt6Zu0
uUAc4LrZFwm6Tge3g2L1FfqCZKMRy1azDdFhRhKBJl5tjkSsinQ8KvFTTLu0nTjxoT9hpakc6mfN
NdKhnCgmkswqj9VET+nf67dQzrDLh5Szmin5BovJVTTIDxZH88puHjgKoiWOmhoSVvnJqJ0XIyrv
60Aj+7AeLQ5ufKuIeb82dFz9rfFDth3GwRhbN+2pa2ewCQoh3oPbO6xIL4HrkjqkoNn9pQ1BPVcf
IBGiSS6g76TZTVApoTs24yucFbKgulwQ7iA+e21HSEmU4zogottr9CurbZ5q0azoY7vEQs4uk8eA
ivsc6fEt6oyRupfJCo/iaF2o6p3e6A/Ifw6ajkxHN0cLYoj+5IcgjC3wjZG+d3ZlGTrrKhXWRVK9
EpZ+FSieA1u9g6Yefx4j0g17RWkvWmKlVx4p2zkpTtQq8zq8jwp9hQWUlwE3JZ2feK8CMwkdsqfq
wJgIU1P2Tqg9FqV37TsABJxV40TXnt88FqMILhqzuOzqYiuVgto3tyXriGRJi/ukDb6E9iVPUVzk
SXkYQnolvMJexXywQnYweQDorO8wtU/yWznGP/SyOTQVEICCpNMhQBojHBtaXq8eGq9wGzXcwniK
+vrgOL6+HQf5C7j7SmvZfvExwKHoXUeANMADNhdSlM9Klt8XlIAMw5M7hb7UXCO6awMa+lX+ag7P
FVAZeFFxQ/wb4LQKKnddgYmJ23oFxg6vk8hivkKszBRWlWiFnV9AYySjNAbMoor6Unjxa9dotJk7
1nmVnHeOg8ydklgdP7VBjpt0xPChDVFBvOK2t5NvQWM6K2kUP6Zu/JnktHxCEPmJFt+YvrqDqQmb
3PJUSCzNV8uCAj919pXWEcaR89Xa6WX6y6svW6uj4mF9R752CQLz61hX4VaL65fBvvIK1W1S45us
SYYJw4j3mhgwDnzRze+uS6qjH4JY7G9G5wEZfQjPk6ZnHhhkcPb3eT0SupiPPyMUQDX6hEoO3jrM
UptHq7xUkPKt4s6GlrjiULWOAyoMAQ5UCnLVqlYz+lZAq8BsxN0aBTyfmZY0AB1KeZNrL75acsNx
wLJztehhZ9XGVtuDVKe7qoSaT6OwpGBdfDIaAHzsfx+7khKQLrtwqzfjXTckiJ9kdmXlwjXry8Lv
dySFcKSJAopZhBwGPhvjMQoseBOftFrFS5kqOKhBapN5hG03YoORHKDGCMCn/q039I+h9F56w7ls
bAwlmmc/jzLAB2ezb2tS9bs3VXzYIkyBhEylkoRLnfg9vG0sjRofn1XyBO39h0clEgAO3+oucdDN
R18trFOT1r2qSK0qAlI2LzjaL42BLiU6hQOvc75i7/nZp603dvRgUqfrtmoGbxZw1wV4jB8kMNCC
wuuZ3LZyIDOJbcuqUqC55sUnYHUFDe4rW30Q3ZwsAuXNaNtoK018RxzpWg7Lipp9J4lRv6M0KnYk
eG0bsNQgjQgu8XE7FI7B6qE4v0j7Y0UVJGPowYsokUOmqX+bAwZA0iMvGz2XiNLJGpHFJtRD2t6w
cQ72kPYbO1JZB1qFWEprliMNGWYOixwoM8BnDq8Ki4oSP2ZoxKwqa698pbxOa6xdnpUfdJGOjzka
J8xu2gaCpLOGTLaf0i6jxWpui76+Mnteo17rxp3dUJUg7vspCxRlpXa/CiYdE3YiHq1trhFfDHuM
1yP1z6BYR/BJVzUfMs6dbtqH+aaqvfC2WJVq290ZFT3ZmLrErjsYSnJbwAJWFFvfmw2EPcehUhpV
EUb0yDqMLCFN2nwDCTEHthAkHQ2flVi5nBT6OjNOYiz3eZk91sgaasX/rkSQWrPK2VPld/EsWNDq
2wctj372hPbt+i6jOUXaBjW9lviDZBfz+zFGA1OPm/ga5SzyL76VFyW7c5CC1hfnl7Siu0wz5ywP
Y5eC8os0C2mZrV6QHkWEI+HFmv8zGNikGCr8FC3DElCYYM5kuzHNcKW3wL81UWcbSr3PSYalp6B2
tQU2GR4GPVM2fgthpPX5EI1hUlEHgQigteLB1txJrX/ST9B2vdrY24iUzCbuXM83r5qADt2QxvTH
YnRAQfmphQAB84QtnWzRjoQJTGNsx6NmKVdVfxD5lR1k975mf85kd4MmWAflNeeotsVFPBo/GjEL
5xzlR+noBiCnlDNqYF+nBhFuQejsh6m5FSjF543bpkMA3UTFY0/iZa+BA7ZIHsb+Vm1pmLe8yLpz
FRWV94k9c9aufTIHsaJPEnDl+Dz4/ld2WD8auzMvObGux5pacU0IYIfld9ULBdBUk3+qoHttPDyt
aTUQJC17wm1hb1z3IwByjcITiQhyy7H+RyVx4kZj/1lFRIsuJEPKqnjrg0pEFjJNgnHAWFBfUNYw
dYE4DP2VKosa7L9zSVlrV2TmfmoKbT1oN51Vix3VGbaLiKroBTXVFnfkvtFaTgpVvdN6tMvCR3Gs
gC2lCl/tvQKGGZWhTouGNbILufY9kJiBk34ritTthc6gWvET5e6V7RREHgSwm/I5buT/60rw6UIw
8yX59bYM/HcVmNiLf82ODtMgIMLidZyNF3/xzhWhUiI2dKaY1DVh6iq143/7PhRh/YuyLKB03cRp
ILTZE/IfhWDD/BcVJIrTjoVow8SD8H//94/hf/m/8ru/1Pf14p//R9bS4wuzpv4//xPvyhuNvqkK
3B6q8RdcXTM1Y0E7H8ZUBMogpqvxldCVi2Iuggao3ajWRn8983dDvx3qfSviP4biJnBRlm6pM3j9
TStCBc6aG/kwXYX5MJLfrCpooV4UFVcyoJjOen1TjP/3lb4dTrwvcP97PAaai9umacw4+bfjGTI1
k8yX01WQQnCMUM1DpYD1Cn7wIjBeYuQz/bdpeDkz7HuLiKlKnpslTDgVhpg59guXSoRRr1ILsNA6
oHTMqdBdD8Ug9xbJqQky5Gm8kGpAbt6l1POtzB8zTh4C+ahOUw17gsEpfbTFGeOKeG/GYBZZ0tY0
IeeJKFUA9+/vxlCYpAqHNpkjhGdvUNRfRQnOHqyx7OeT9KnMpzuppdCHml06OfC8Y86fMNUtW8kv
T9+jxUz492+xhaY6jmOp1mImVGUPu6ZxCHWAyJNYQNZS0f9Azfl0ehwp3s/u3wMZNgHUvEMGu5X5
Wb2ZcooFQChAObwDWnOQafmaRii0erN4GIPkqY/QfGLcLHY4rfm8W5s+UXahqm+malgPhI03Tbtt
4BMZqnnryOgaYm6MzsJzJfrS07/1t4fnb7eMqUvJ/TBUh4lrWKqtzzftzW/VTJ08Dk+mbhSDitHD
G8pXxHohmiq1EsnNiKKRMsGjahcgLoyOpDyatvYQHvwR5hDFBiQAer6xdDTKotJmx2+zjyrOSPb0
uTKJOhnLT5w8lEurlDiLx0i/cRwT6CfIsi8khOkrWXYQaR3jIGPkPV5f3FdYTh9KFNwzh2XYWlrz
VKK3om+Y3FCQuK6E86IJ9vZRldcPgcieQ2JS1vFY0Ywu+q9BB9I35Iskp0/F7Iy0U/9nk48+QNOO
5mfJh5N+D1k78GES5TkZxFWa20g9JSXDUQOiRJbCvZphpq5ymvoUhhDSWmyCq2m8VKbCbe3e5awx
K3wM/vT8MT79aObp+OHJOI6K8YrGnGPNa+ibJ1PCLTXzIEtd9LQAg75wADs9wKJL+9ezl3JeGakq
0jNcjBDXZmlniZG6RSjvFC1Cpzj0D7kAlxRUT7irqH3H6XfbCQ9dmT2kRvjsjUTxTrH9Q5dxvm4G
cebdWXwYmFxcsTUb7QRT8sN6geZxPhNaLUFnXvgltrwcQSzQFzL6nIy2kzngK17HbY8i/PTdWI6s
szzx5s6GR4nVTl18kpLEaAcUBN5uQFPbXtS1R8Rjire+3tNQoEYM2RJEIfjd9syD5oP77kHzDtq2
PQeNmJLvqr4YmUNA2dV+S56U0RiPvSRX8cJsON5QmlXLdq/MTdU/vVqNDwWfJ3t2cxqE4r2fXOng
yanwFXM31JbvRtoUrvuup6SMK/1Oqcb2Rw0r/Pb0LV4uwLpBT5q77MzKO37A4kJZvbQUjQfxC7G9
NssvAB7hi3pnbufiS6j/HgWnq8VffHh+r85v3htZelafJFJ1S31ci4pmVfg0DePOV51V2aBOVc5c
1ofnN18W7ygtctruiB7e30tY5gOGay6rVBG/O4SIqY+OSrdWGbanb+CHOboYafkFQ/g0OBEjdcmL
pqzLfl+Ez9RjOC2f+XAfeVSzjoDpaAkEAcs5CSLUQQ1sjS7hTPaFCVj5qqsdsom1LtmfvqjlOsfz
IlRy3jFJ1cLfurgoLTRbegE1Qxlx4qptQkiHE/z5nePzJgV7YdOYX+/3z4gicTeYRYkVwAmtGye2
/e1IUMVLLmxAECpGO6kVycvpKzsyMdgGmBZeau4hG6H3gxplRTEtJy9tgBwWUjvzsmgXaaFb9frV
6aGOzAzG0FgzuZ2qkPNPeTPpM6OuyQSRkGccrHK7cSrbn3YQjXeeg5xkkzWFhy0EXv6ZeSKOPD3E
Jqg5VNUkR8mYJ9KbgYPJ0D0dXYKb5plclb5GZGIzoRrO260Xa2AuSx9KVOpvHJum8QW87+KOljld
C2TtrHN6ui3CoTgzqeal5O3Hk7tgOCRJ/N6GW7q92IJZlPHjuiwm14qMHX2+y5ZTewhfqM+7bUj1
nI4P2as3p5/CkbeGGYy8Ragcv8yl9RhMZKcHNiDNMpL5FvgEXa8EThR9EL/5fHqshXfenNc5S2CZ
ZyeLGV86iyld+04QDnSMXCVNNNQJkKhIk8AY0kzVXsK2BuVCEQWVLLzINuNHkUZ9JbQvaeenzkWh
kuUwVYB/1yQAp/hrUKwZWVxtY4+mS6o64d3pX3zkdSDkCmiArrEp5ke/nypmb5lB1WKYpb9FIvjQ
J3bpjkwDerYd+uxtRdzJmT3/x7tk6qiXkD5JDp3s+RfzU4U5gkgoky7AWavqL8agv4zK8T7T/M+d
0n9BB7KqC2edxTV91Gw7tZprj3wl1HjbckgJSBlRBBza6cnyfv7hDSE2DO6BnL8eGqvEYpIaXW21
hQlJ2Iyj69LJfpLV8TXJ0lu1PnfvP8xMhqIH4AD7JOn3w1IkC9E1UYznFLMQOkw1KwdzxZZPeQ6s
Pvx++rqODibY1ZhIzUyqWe8fNAETaD17fXRttJxsI9nOJFGzQpikbP/JSMAEJTsZncPv+5HoLJK7
PTClylHdg/beOiJcFZ56ZpX7MHPnu0edgkuRfKyWr1qjegQcpkjSvXi4z2Jcxq3NQQMc3WSlZybF
h5V8MdbiknDI50R+2SMZLckjjb5bwyp+BoH4aoftNRKkcy/Iol6h85l/d22Lh2XQNBBpyi0k6vLW
nNWxeDoo6YXIi336V5OLffg6T9N7PQOBdPr5ieVR+ffo0CV0JC4AIM3F6MRm4CNQHaZKCrfLqjXH
5UjJUoDtma4RTc+uytXHbmiHldBjdZcamtyPdkyU+pmfMg/17pMx3wjOHA5J4jonkMXylKRj5BVU
wt2GRiMgn3ocX2rLru7TovgqjLa/Cti7bwOjCO4DpRUuaSFgFXwR3saKGq6MQBmvSQuszszxD/vZ
379r/p6gShD28pQ2aYVaIlUY3c4K1G1ZyQSFmO+gf9HtkRJzOF2aEpOlhZHTPX1Pjr7IFsgT/qJi
oi5PCZxa9GhoRjeu68Pk3XN6es4Qa54e5ejbZZF6qFJy5OS3uPGFSqMK0fjoKvbU700kLj+HDCuT
hU2Q/k9gHk6P9+HcO086RxXcT0fjeS+/CZQ0RiPohtGNKvSeE8X8ASuLj5oz06PoJtL5eDtKROSv
UryOYX1bjk649jC3g/xN1E9ZTnvUdxzaIEQOjN4/uOsONVECETnGmEuJbBlmoTOakeoSqZHeikqM
tAp5NZ6TDnnU6Xtx7Ak7BnVgwY2nDjCvRm+2b5zFRwgTmep6Yw8eTcarvLS+TNyA0+McW9XejrP4
1PX2RECClqrugHBi5Y8iPURkJH/mU4xLaSrzK+nX/xZ+/5el3yOD0uCmrsVpXmPTv5y+Wo3diFIs
GR4+AeS5qQ1uyJ70wcBVdy98FdkijF2wsacv9siEBjujSvbFJh+L5eZTs+uhH5yZyeBU9H0kaXzf
kKDiDNWpb/60fSxJp0c8skbQRkJUDSRUp3KyuFI/KCtVhznpGqGoHrCbZdjpgleqB+XlNGX+Vsq6
wv+q92fepSPzh8hUGg2snRYbi8UmtJIlKbUdNrrY+O04Q12a2eV4MSFlXp2+xiPrs0bngcLBXKn8
cI3RkDTCqPGPkJCLGWZsWzSoRRTTtjo90LGbSeArfQ6hUw6yF9fkt/gy7Jp+vp+Le7px1BIr/tiP
uvBif1Wbw53ITEpyDeDY0yML+fEbBGaJUzcnKTZQy6WwqfnIx6YnAEnkBLQaVhILPCAKutuoJKto
paRGBvFW0RXsG21fSaSUsa2u6GZnoNprsPYw3dLs3A5IHHmXOE45fAc4PusUy94vFLjiqApFVFVk
ZSnVhdCzvn4pgE4JDOuCeinYDvTTsSQzZYzDAIpvmiJgbROw/eSdTqBoNKLucaErphPthyqQ921V
JN/JXx+/BzksqTMT5shryHaNCgafZcFGe7G3mEBXhYWOnQTkIvrwwEKslvVb2iigvnPn/vSzOzJr
qF5yZzR6MXwwFzeIGN20k0EhXCUiPGet9cLrtrqZI7wvQO0OF7Wejr/qKqke2eBxADs9/LGLpZZH
747jDiLNRa2hyTqviE0W8lrNnXVQizmhIyqjfGawpisNz1935v4eeSE5zunODCXjUGHOZ/A3347E
jpNM61m1FSszSdIowsC6tMscE8/pazt2a3kf4SZQX5tJdu8HGtW8QjTAeor+2vmiqfEMxfBCTnOe
FdWH0tD7X17SVGtAEcGv02MfWeBYByxJj4S2qDDn3/bmIjM7xxmrGZZbw1XINBjJvY/B+ty9PDfM
4l62fiOrOGQYJQYvpjV3sQQ31nqfT1/NkUdmSY6akhoF7d/l+pLXngIR1LRAuIRXdWv/DIhE/POZ
+G6MxZaiSivc2zljWIJstZCagoIy65VA1dPXcvSWcXxx5l07RZfFOAVgoVhjA+UO9p6q/EWo96Sd
9Jt/MAr/FwYCmEBExPvnbyYgqVoDrbzhxXucjV8Fui5YsGdqyEcfDBPNVk2DrYO+mGaOXaK4SWvL
bSCJ7XoF1aFXZvmZKuHRW0afjE82V2P+Bv69mcx+VoZh54yWm5G7XHnOjt3RlY/K8M/vGQUe0tY1
SRVAzl+5N8NolZhStseWm4qahuAgWRiB2vt8uVKZwYI9PdyRpY/Dw9/DLZa+2CQiAe6HRd0G5/uM
JaFjiJZTkHxzeqRjT8ngzAOEkf3HhxVPndJcVwemnOiHb4pv008nkeXMIEe+tMi1/nOQ3w66N3ev
TYt8ivEpuJ5ZTOu8UshL6V86vibZgH8tHbLr01d1bFbMjSC0CmxXqVe/f1wtR2qjHhTgZuJRndlf
2WNapuvTgxy/qr8HWUxwQnd9QvkYJGnDZykUkLnm8Gr4uK+TKYXda/43r2qxotalPqJlDWyXDdw6
ga25VpXgc5LY+ZnP4Jnbt3xeUSecRCFc3O0Q2tsahptmvHDCH6fv39FJTq1wrk6wgC9XuwA62qgq
THIRYkQII7EadHsrahhIXjc9/Plgs6Tk97mfLd/y3jXkpjT0pV0fb3LxIDKcVekTme5npvqxi/p7
HF1dLK7kLKaB3vDV6wv1urQqzM3NVVdC5I469/QlHXtKb4da7CFaq0oLrOV8+cLLVGr4jvaOb52Z
CscmOe10zg0qFlsplyuRdCzPpy/pVhFBZlPcf25oGq/CuvrRowIqk+zMSnv0BtLCpybJ3o9F8P2r
WwpvbOOJb62UwU012Svbqe5YY599L9z++Q20cQA7Aiww57DFUI6T6S1UO3YofXkY9XDvADwVmbI7
Pcw8tRZVOGb338Ms1gl8j3GfSoaRdUymznfFPIQtQl1MQOrncXrqs38wMXidflfi8SX/Pvi8WW5B
RQ7sH2MG9DgkkC6SkcZgmMqfD8Pn0KL6Ltmh68uGamSZKPorhsnKutiPtfIy5dLfan0X7E/fQQjO
H++hDf12bg857ICWRdVWqTMFCobpxnk9o9EJZvNJXdtbVqqtg64iNymGyh/qRX+p+c2wganKdrAh
lhdKRbfS+tS/HAtl3KPATr/KiNDYLLHkY657Odwh0zvkzmhs5TgMn2VWFPWagGeeUhwHP/xuVNDR
OuKASLT9NmaNvA19vXv2IpJJI1sNfrRDLT7nrYMpjn/3GPoDgaC2rqGFjtjIjaGazNmJ1eimGG+3
eZqbBNNoREy2U+VmWAQwNJPBlASmfhj8KiPCBxsyAu12FxHhQdHYDroXQeFl6xNrf283Gr3JHH2D
2jf+Osz9YKYKhvmVV5bFw9CK6nJKlQLTJjdv7UUZu+JWjs0tlCv9UARk11nDRNBZM2rZlSFq56Ed
LW3XThahTSDVkwd6bfUrBkRMkDlEqnCuIbdJk92oACJQTpnlXsNvAiGRZDfcbYZyT57098qr9J1v
+RjI51S0WnF+lrHIPyH8GbaONbQHn7779zGANZoGWNvmSXRREFN7Mwxa+oka8ISVwauCW1H7AE4s
K9xCgrOx9UAJli0YYtBFNgEasPbgZYxXtTKhLwsm5cDOLL0OjS74kmhs2S76ughQoBnmN93E87ZV
ZVv9JAMy+NQUNcwi6qbhVR91haslmIzIcfYelLRvHw1nxNZhDByNtLFbI8BQX3sjBA8NaxBHDx39
AqdeOu2wdaTXXuqkD71ObQwKc3vXa41Abd6VP9t45N5QcILYUZlPdJyR9qddvibOwd91sV+vQvZH
FwlF3QPSu+Le4w9/ngAwrzA3NrDOfOuKqhzhT2TK7XOjdNa5UTibYSIwTfelvsrDonTVQqsprZbi
QjWVknAt3MVYyryK1Mx8ui1rx4NzKxMrwvyFc7KIc4M5iDksJYn8mVcAEj9cyoumJBCj03uIruBe
V9SczRWvZkD5GrD5tCI2KVjXArhF5UvEZk5foASPCO3qyTU/dGqsbZKKOIkeP+DMlq2BLYVRSiUv
MB6Cuop/46Yg8SKCus46G6OkFUbhxhRTda1iRsGIlM8HOl5SgLL6U+hVNdmRaeOGpsY+rgvghFyM
Rj8+axVxuVWSzPZxvSUIMykOnlaa9xF22U06Ze2eEKFwTa6P2JdCH7c1NWeXvouyhQY845MH0rM5
1SnDwZB4RsGtDauiJV28Nqthb2MpWCXYn79NbT9+wYU/3lSQJVaGHRc7peiAv3aNuCaWRf0SycpM
XE0vHX+ncpd3XI2P5wyDm+XF5Uwsfqo1AmHAno4bc/B5YjThHplSA5r5cDy0ahd9jQGeXk1zL6Z1
BLESiffgA0zfBslUbNpwSiEAlrx4DiXQjpqIGa2QykKW8KLhVlCvOPQReez9MANcbFkyKZEKY7Jq
gZFJMFFPqtfaFmA44kJKDSgwRhB1R2rgtDUHnG9hLUcJ/6CDiYn8R9yzpngbJTf0y6afcPHWiX1f
gGddCbMj06oZlC9mQ92EhATl+1RTH7OjQIPeXHXDkwG39XLMBg05vOrfQGxrHi3AkSxIETZ5iqvy
0sylDphqGm/avCSgxWiTYt/anA5KJR13lDXDDZHL/Q/ytrxDVBDpGQD/diaMPgYg+YNnzIyNXBFX
gz/XiOw5Sj2dNKA+mt26YQsQazCE2LImWSR18O/wtOKMRHP5qGkBCEk9L3cxnakrLVCJvTeMjK9m
1j0NQeZtQ9tPD8HsrdAau9+Oflg8G/1MlPXYuepMt1Ugzeg5wRi2qRtYfWocz6Tt0iLqgpjHT102
JXttkuIuG1vzS1VU9lY2TnfZmKO3jwsbjHTmJHdm3o7YMbqRfbAdjqs+SiVkMEX5Kpsx2aVjU39r
+7D5Aq10Bncq2nUgEoXEr5EjIualCsRGbYHETcWez8b0OpqIt6XTYfXPNMigShPBAzK8veCBbAbQ
hV8twG/Phplqrzr8JdJxkWje+HWTr0Kcb1u7BpToR55/g63a34O3Cj7XpRJuAtWutgrlnU1bQNEa
gJJjkkq8kOUpLjdUJwEVD020wTBO5NwcG5VNevWoKWH7TMvZ26DW7Z6twTN3MIH7XYsv9K53Zp50
7JHn05AQrmRaWF83I2XVVZ5lwWOt4ATEFBRd+uTRPOpUjTeAl8dN56PgJUtK7uJaI08waD03kj7f
gUq2rjIOya2nOf7eIwc3g+KoTVhhy1a6Y2G1a11xyk1MyDChSKThVfXs8SpZWyFYtVda5Gs44Esc
ZWlkEiTEC7DyMJ/tskYDnjqq2t4fLbxqkUxmwCyIjxgVLMk1QOE5pploXkE+W4WwNnrZ15uwUsO1
VaT8H1JrXJeghIi0qsRD4GM3TjOvuYpkhim4IdGrtTX7AttbsFH9Rt2RjZkd6so0wEJ6JLLnpko0
sob5NdEqImTgs2mbcWiDW2cszF8EwNkHx4/qyyAyNcLH0AVcaEUV7tXQVm6mtGR2zGI8PgylEjyW
apd/b2Zvv4a5GZ68Eu17m4ClkGxXkoBjdU8mrX9dQO1wdaF0Xz0+v1/aiN9iOk1BrFoP+ksRgjSx
flzDASyAtNYOD9MYnlqnUV6FL6pdGNvmJ9VHPQWku2QbMIeQeXg8bX2yCbBqCaEqp/TPj9IO0axo
R9i2UWxb7MlVEsLHrqvIFJwMljvPu4od/Wn0tDN13iNnNM4WtLCwDFDENhZnNGF4vq2SdUBkO4KA
HL97Q9jjlJ45YswnlcURw6FKb9o0BlGJLrvaPlMvijSGGYQGe47vDjSFVZn1tzDTXq1Knrl9R440
js4+HJUtejQoS/yeNycMmwTcMhtCxqv9GPtwZshNgNPPuHCmil1XRd0xWsd9Nj3l9DHTtUcp/8w1
H6lc0bihdECqi8RAN//3N7+hiezIsMAtuGPm+c8t8MpdXVfpnx9HkRfOYk5DR4649NrgvwxYk23p
Nj6ZQEGPMdcMLdM1st64g+WR/4M7O7fIUXaCBfsg/5m7T+0wpQBh+zG8bZGL1OzI8DYGWw35xrDi
MAZqSioYuC+03oiN60IhzuDMZc/z//2EmmWXGkc7uj8omxfz1gp0EKVsLd3UibfKIL8ClLpBcnlI
2YGYWbk3B4rGZ055Z8aU7x+ozna+IidMd9ngkLgWe76vk8kCCe7CIfi4P3Oo/PjOmIhYhYpWjd6k
vtQkOEWpwSroDXcSPilOZajU+UXhVYWxGWN9sDe+kpIf4tuNKP+4qGKqdETpPdLKR84910DeTN2A
BA/Hamud8m4f/swmRYE06SQVRwRPpxVpiLjj4OaYsXlm5KWXi5q/ydyyMMFQl5/l0O+HVrmpRmim
ijsZvVq6Do4Y69YvFWo6mTI8mRV+HugifeeTa5YaZrNVhzSfUQxR0J6Z6x+sVJTs6UHh0ZnXSINO
7Psf04+c7+gnwr1yet279SoDrIRmZJZ+kZYlVMRc0ee2dBldhXxrI9WZPyKp58QbZ/LKR8MHAXgt
6wxX7Om5+LEKRZIUkhobnTh/t+wNc4KFpq+THTbpJR/Hat827UM01Jf5CM/59FgfJyLtXFWlBAp2
06Ir+P4uWFrvwVjucepY1YQEviq8buUR9kG6jOPxDji4hJsNnOKzhZWPa6jFNpZSm8VqPrsk3w8N
9MUz9SaK9pAW9XVqlaTiAIX+40IRXkWbVhD9GalhDHk/St8RRujrQI2Dtsx+eVUcXI/mEFMh7/I/
/t7+tkUiUEFQwTu2+CjEcZVrRQ/oSKt1EuA1KF8hOunrIhuD5z9+bAiyEZ8btKeB8S6vyqrJsgwN
0lx87d4qCCzAGXgBqYSsksIFUnT35+PRl+X6CCama7d4VqbS1EPVjRTloVCQnZQDlMg1SjlTHm10
ra3XBVD7M2vykfcA6iJ6Rdy11PicxXJBiybp0qZyoLgZe95OV2nAZTW6960hlPjMi3BusPlFebMs
clCaBhtPhjvm5WOr6l+DoAVAa33S0+Ll9M38uC9DrW1jK53dQiaW4fdDBd4YiVA0thuEinrFlsV5
AjBluh3m+8+nhzryes92CYNSPa2oD4u9ORNSSY+3aR73z1kkxIVM40OQNnc92+iLVEnuTw/48dtN
59CEifmXB3LZeA04Y0XkRNluXHFYcb2e8/a+rKbBuggiUeyKvrEArvVp5hMX1FbOmb3DkUUFZTF+
6t/GKDRc7+9tlVWdEdSq55a2pq7wCxtfdKvUzrSXjzxBG2HRnLZn48VdOq+6KZZ+mzWeO/gWLFlj
1KW9dULZfcdERRTy6Xt67JoQwMCCQDLx0bkYBlllZ3bvgaVM7ddoZG49ks1hN2ee3ZHJMkvMhWB2
YvFYPjtPC8uktFrFrVQZbhwRwEcxqqpZa5g0AfaE4EWsaDijmD4+6ryRt/AKYvB5/8QQi7Awgw9x
RzA1c3G48uFt2lEeUHLyMRYBXO9/aGWgPZ2+rcceIvuR/xx4sbyodpM4Nvsf1wjmcDEdfpWsLQpd
EJXO7HyODYX51aInzLnvgwS1LXxD+hEJJZludC+lmifFk9nF/Z2CitM68xiPDoYzH+HVLJtcynvs
InHSXlUVl/oWeHeSclaOmYVAz9WpOuPQOTY1bcHpD1+CZmEwff/wrJToikAmCoyr3sRXbEJY9ezu
zBUdWZuRRqP/5Vgy71IWX58hTgBzZrniUoatpm3uqdY+V0yyRIbkGx2DvvxjYQc+ErbIJg1ijeOz
eH9ZKqWuKiReyYVP2myzlGj3MmnFoW6AW52ehUcWTNs2wTpTymbNNBazsGVRTHQ58pHLg/qiKLpr
rVC2gWKRiV70r0PXzNW/z6cHPeIT4ALZigskMjaH4MUyac6Jv1XT8rWDRVshjQrkuu1J40EtDWKJ
bLHUPuiy35ddeTkfxU6Pf2yKMj4nvPkUJJbrZ1EWBPLooecKO/J+2BZCt8nAvrqZjIhMmdODHbvD
szwdCThB3nyZ3j/MilXcNEfHcfFlRERXQcoF7LCCpPNJD8d11du30h/OmMGPXSEnLAoVnN7R+i8G
ndSuLOqxdFwCqIxV35AgaPRVuCt7+nL/4Pp499hLI89mzr6/PsxNyNHVwnNbbDQvhhP8P9LOazdu
ZG3XV0SAOZyyE1vRlq2xxieE0zDnzKvfTwl7/7+aIpqQ98kCZtlwdRUrfOENmuz2WWo+hXZImOTk
0rA3qaY/4l6k/7k+9uo0RTIHZg9xanMxzRAtEKkMbMdDwgzhhQ5JJhyxX0Xpoo1prgzFV4R6Bvpc
pjghrqI3ARrKa3JkUpb1sJdAdpKGE6hcbKBNYIst5eaNc7ly56AVICIJFFpMcJKXw/nxMFjIMzqe
HlIYxnLkqXeS9B84bt1hRpd+44VQV55Bh4mZUBCpDVIAvRyvzMY2q1Ii+nTMQiSO4z685z6lt+Ro
6WifrMnyv3TIHyu35RgYDX5uZoiqrVYpDuoL+ZATVQEZ7mu02+htNNp3vfE14ED64B+zKFPppkgq
Ws7qWAGHwxneKu9sbR6GXSOrqM462LKmt7laZqaLaLD0ZI8C4RNRuj99eNeQb2PgAiyLe91ZvBqD
rNQSflU2WhCBBiVQygB3dPpBjzX1Lz4jWi5wbUCAI1SyWFY9T7pqFufQsDqcsvH49epEh47EWlFf
irfA7mu7FIweQhfUF7hYFoexUislV/TC8VqhfU4rGPO6Wt3xUG+s4dp+EWx8dGCI1Ngyl/tFccYe
MpFlA4AIfvaW9qz7wzc0M+8SRblzSrrN17/ZWr0EuDARr8bhI3dZzGwY9KlvwtjxEhQBPpf1NJ5l
OU+foAzc2PaIq++oqze8m7hxEcodZfzkbwLKYF6qxZVnls1W4XnlYheEI6i7PCQE/WKJ3twIVZ20
HfQB36u7Wo3QgDErLJT7+K6PLceVoL8jaDunf8JOKzbelLXPTGbK9+WGIHJdvNq+YWiTRufMi0Ip
SsEkZL18nJCU7BFeRZ/1+tqvjUYCQO4tC7kdaxH/xGk/JnESSl6j1s1eayr1xo9mldYzOmPXhxLb
5rL2Cm2Jmxz6C17V74r55lQhq99raONEYXmHnziKmj40ui38orL28cB2cY8DYkS8YhGB6E5NZq8R
gSiQ+umaR8E3ulRGuwsUtUTFEwh3gFKkZT91tZI82aHRpnSCgiz34rFSA9efQgyCewzWoJNYnXZK
pyCWd2Efm8opbqeHqe2GjaLh2uoIPgmRoYWO7VILQx87PJlQYPV0VYGBO1Q6d2PqJNywH/0MLD3j
aK/0HNNaBKB92vhoyznoro4QqUsnSJ4jMEEf3sU2xweAHbwc9tdSxaEvCwS+69ry+niKTj3MuGOv
DuoBCNz84evqcqjFhCj0OVIzgvtWffmzXWqwizt8fNr7UrG/1CqNy+sL+P56FOPBOiUDEmzwxQFN
LTzD9UQBM41DAR1pVPWxfVSwlAOq8pgY6kYW+35nMB68adQcqbYQ+C3uIqlgEMBCHkJVOI9Xo3rM
/HLYmNX7i4BRbJSFCEzIFZZtJ9RXzaggT/ImwCSeohTxfYXq/ZEQpv6robgL2O4UHczFAoa2HiCD
3IMlHWRtZ3eJcZAH9KnDpNI27py1WRnQfFDFFw/ash4W9NaoxA7b0OyiZheicnpKzfIHEd5WZ2l9
JL6TkOthbuLP37wYdLJkJxHwnvDVJ7FusDGMohd/QE/s+v5bud94lHmVEDuhckkqfjkU2AkJYWYN
/6xgehj95LFUgOCo3V6rPmsNMmbYMnbJA3jFg6k12Aq2O9nHEw7aWUcr2o6+lla+L/sP16hF4ZF8
gA+rWO/A6TS8DV9HI9cz7Hg8R4r/J6Q9erSsaat6u3IiLkZaxAt9M2DRkSW258M7DvfzPPTVsTOK
Wtm4K8VOvHyyxJQog8NnEu3YRRiAHllhBiVQ+ESqIzfX57MxWk+mpX0vC3Xru64OhjY1HSzqK4DH
Lz/rYA5Ejmlne8Vs9nyqaXK6u0xJO8nt9TmgW4irX+hd30wr21YhubNBJdPJJ5G9HNSpVYcqTgn2
vkI9nZIcjtI9HaquCfKPPwl0BZFAUagiktUtjj10XrygBT+rykZ9F4ay7qqBkt5EBR4GH58VdWlU
+ZgZOkWLKzOcIZ+CqrLBbdnOS2P05pMFPsO1/U22xNpXM7nJIKijoIGqz+UCAnF0MBNQSDhAV+HP
HTxLRv9jaqWzKgc//mJaQvaTVBV6wRLdAUOyrOVOTEvUTXy9aDBbx0DcKLStysbKI0daw4NAYsN+
XtbFplSPCRcZKsdFCPxajwYsIvzN9BADs9vGrL+P2QSHnpmJ70X1e7H5Q01NJ+IR0XXqmz8kHYGX
ymCs5g6fD3A49k2ZW4jozsm48RqtXSbUarmzRc0ILcjLD2homS6h22t7MgaYxzpS5j1iguVfbH6T
/gVLhnLCOyED+iRa4kyMEqaqv4vsfDqgNDzsahUZ/Ou7ZPXTOVggiASCrtridpyqDs/bobZRVeOO
yuriwF/9bxjDAYnG7Gu42cFbu0PA6f7PgIvTVma0Wkuj4g7JWuU35A0HsahqPPihNn65PjfxTy0v
ZMrP3MimBpBjebCryMdL28zYllgvP8wqrtzAqUCAKqNxKsq0OTYVMtCjjSBmFwlb9uvjr02VyuYr
75t62BJcYZrFOJrGYHnF5PuflTZVjk0iazdZALDv40NRyKTCx2vKW7+4WCgdl/bEc+PNg4Lte5Le
4uyKJrtTvlwfaO3ogTZmd6KLx9lbPHJ2pKHm1EAhioxc+enrY/2plQ2whV1UccM02tw/S1KBofqQ
mNb8F8fPQckFNA56uJzAy+NH6o3RgBk5SPKHihvJyJE6Qb8l1LF2yBEZ0ymGI/MAJfBylNjpg6Zp
qTAEMAaPMqLWezh2o3d9JddO3ttRFiupjtOsd1PoeHWmP1WV8mnSExTRfedBnZofto9e9l8MSLGL
PjYX57saqWrEvmLPPD5GMnqV0v5bohs2N8XsVvJwi0zexp5cWUb6ngjAcPr4VtYi8kxszNlBsxN4
6W3wCFDNOJStEW9cYKujiKeUFJXn51V64U0oXel6EkJYQV/IqJo9Zk/pKWSLblwlK0dZfX2w/+8o
i7n4KQ4HwOUdwhHaUC7Sxvgm0zqoH/rJD7b4qCthAvnHa4Rl0vdZ0r+Uuig7fcxo+wgwMIVV+0Q7
MnxIII98wWlD21jDlUONpjGiChCLxLFeJMV9Vmc5gGTbgxajvqSl8H8O89A2d7VhRC/YNxhfJU2d
H2MtTuSNbbk6WVq95Ccm3cJ3JQY0XFRpcHiBclgZyaw+8Uz9HFTnuaTcfP0IrH1G0Vb+f2Oplye7
p0gWYnjGi9BixVNGkrmj/PF7MLcgryu6GoK4x55BYoBK2TJ+HYdpwPCMZw43F0PUes3kZ03Wg/WI
kyfqsW/hsYI2c3xPxyt2l+I7ndxbmDrNpyHJu24XkOE+aFk5UP0CFegmwC6hiwRh/dIiqbmlqrF2
jgT/meI/HPJ3THUKh8o8jcRUQ+zLBymX5UOgZ3+R+FKbAFRJExps2VLQxg9mfeinSKR9RG2Y7kHx
wbungbDTTylGONe/98odi4ScSJDodwPgERv/zeWgCvIGPTbLK2HTKR70xn5ApShK/0Ge1IhdcPva
D0dyWnXjRK1ADOHHm0KckOoP0c5ip/lpYUQN1WuvTpvmD5Cl+Kbqx2+8/MDadMHcS1HuTLIBEZpK
r76EqK3sr09+bbPzeAGpY/oqN/Dl5DHeDXJNZbOX8OBQmPFvTPqtmOl9vPkutA6pn6LFRI1LW7xk
oamlzRiNtqdAH0MPnQd5UsZuY0nXNqgGxswGbAbRcgkncJA7ApgP9Auvlf7ByMLipPiYVH980ei0
s2tIOgm/xW31ZseEQzDOSJninVjr3wFL/OOneLSF+a/rw6xtTCqeIuIW4rjLb6PKrRQFARF+qwQ/
Szyg7cb0Qm4AFZtTt3KGjcVbCYWpAf3veIv3K4lKdZAtxqsUiGZTVjzOSnGnT+ULccidPHeyaznN
U54qz9cnuvrVgOTTl+XbvYvYgnyUU6wCuFaoFO4iFRtLJUw+Xx9kbaejlCoSMzrA77CVTdj3wGUT
AOljnxz7uOkRHzBbDF4G5fDxoeiiAwDhpiQ8XDyVEEKGOgbkiIGecnJa3ILKuntSpOHf6+OsfTCL
Cgja0wLWsuxy6SEs0NFgnKaoNXz+pE9REJ2zoryLdNQJ/fwe9+TzUE9b/ea1nYlIO7adwEFEE/jy
AJj5NKl9k4ECJMT+HIdo90HLbKNH37TC55iW4iGTABpsnDtxrha5GhKcPAuEAKB4sCG5OHfdYA9R
FXem1+JF/6AGMubxslQ/lnrc7JzR3BLCXmkj2pTIBewK7JxGneRyQAkErqOPkuE51NEiF/RCFUMH
jQJcl3yUq3jc9epQ90lxSru+i7ENYkvsOxhjk2sPjTq4le3LP+qi6DfOzOrjAeIUVVcBDn9HmGnQ
XLblVqVjmannZnZ2SEKYZeulFe7J8nxnV8YucBrsqObk6/V9txYKcvvJRC/ITVPluFwWkjhSqxkp
GUPzHVcGh0PIgZ2I36uHyOl+gU73JNPaXx915eujVSi+hjCwoZd6OWpQyHky4ovgTTAQbnK0Qd06
9LMX7KIUz2qGLSWblVuJxuIr9QDJuXeoGF+K7DGkq+qVfoGrWFOXexWw8sasVq4lxCKE5gG9BIpV
iwd4GNqqJ8IzkY0IflMHKGHlazButbF+ur5+WyMt1k8d49A36oBq6VzKe1RLiq/t3Mee4yRblYaV
DXIxKbG0bx7IYdBCxQwZir6WZ7Taf0mX7EZ5jFwl9Pd4dLqgNTYuw9Xpkd1xx78Kri/CuKgZhrKa
I0Rm2irax02gnSbESw6yknxYUB6eD0GwKG3AQocgcjm9uqYel1ZScIbXid14jQdtFTwlePsUCmoG
+Zam8sp1ixsGzHGCJ+LuZa2hLVWnyuMpOCs14odDGggftvgeUcTHKA5RNdna+qsDCiFccbyRtRNr
/eb72WPcyjle3mcqUYfR93EvrQbIarKlCq+m51oJf1/fnOsjguWF1cGdu0TZ4ImJr2U+8FpVOJ4m
Uopiu4khI2yJ5k7rMHFNtWZL4nbtRoHLYYA5h17zjtRhpplexoUeYDstfUu68ZdpDl/7tjrH8//n
UEuhoFrR5rRBDfucQ5I6aLHyE5H69n7U2uwwtNpfHPU3E1umy6jWNU2SW3y/ovwn1PyfWux8Sgt1
Cw+69tV4j0V1nRcZotblPiEZQ0a8VhlndkY3a7X6pgt18w8bJUz3RdtDAZKV8b/re2UFEAoEgPYZ
hxAY9jvuyujnJo7zjuSB+tZvnExwy6VR3isJDwNcNO3cm3KPE1b9OxpryfVlRyiR+fHp+g9Zmz5y
OFwBgkz6DllvqNhHJrMuecgDm7/asp+eWooUiWfGegYijsY6FmCS7EsbDfy1+xUsKlQ8DaQx19Dl
umP76E8wiYNzaWT/dH70h3jjScMDsc9t8HXVPoO1vbs+2bXDIpTCXmHGpKyLb91qhjlp0NDOuWLM
0SnRZ/NurLoBY+mmiIe9XcX5lg3Saya1iPjIFuHiCWAjCMdFoDlQNR7bsAzPklUlg6uqaSgfsqiF
GFXrs3DCNOwc7rdllLjK2u1BN+PPA/Qz37XaecK+xzE61ZXmsMhPWTm2kSdLUK33mB0V+UaGIVb9
/Y8l9wQiLWCfi2fBCQ2icRYB6+K8x44beY5Bolly/TuIdV6OgoMep42EXfRYL7+9MU5J38ByPVsT
FbBm+u370XMldRvP6coW00VrSVAOQVQs8WpTbQ2x7rPykZ99yQLpOKgStZASL+ysxAK1PbSy9On6
1FbymVcmDG4IxHnvGhSIvadJL4XhOTecJns2Jqn/pc9kpJDneynbYYmEHXVkpJ11nJWUSjiiB1Gw
scArp1pUv0ltUOui2Cn+/M3jZ4WgAnUQZQg15Z2bq+Yu7pObYEADJ9Liey2QN6a9PiC0P9gWvH5L
XLI8dnh5wJE756aZ7ONxfm6mUiBfj22QmXucRbYUfddGBM1Kh4QsSoUYdjnFuM8NK+kjydOG1lF2
9tjPxU4bQRu5vZnRRu9HmeM2GIQdx+vfeGX7ip6saI8KSaxlhWZuQskJg1HyJJlxMhpqn2wtQ5eJ
T/zxW5IGDdiHV+47sqeXs0z1Ipyo8koI/pQPddr/rNg8fpu7eQk9tUmiXZ9tvfNr0+NB5CtyK4uY
/nLMUUT4mOBJXqCGxgMY8YJLuWqV8qbtQaFuQPxeuR2Ly0AoAkLWYTTegsVlUAQmb1sNV0dSEqK0
Ucpm9UbLpyDbgazv6l3eSWjXWriD82lDuY0OpDwRPrxBAKVZD/5LcjxS3IS3y8vY3ne103YBHq7I
PZxmNVbafQmz+EtdRdUL9dDiEbooShMQZxrt2CGQKvS45CrfhWVe/Jc6EK+w90ZmwW3CSosRRYlw
X5njgly4rvX8z/XttPIqEacK4WPIQwgPiD9/c1iNODXTQsoB2vdy+scxJlX14h5NdFej7oLWyjzV
WwSp1TFBuOAnZWChuHwJs3ioG4pzvuf4CI72g77vyupQIOnk1kH0YfYe2hHkvPT4TYpJyxcwVaax
dIB+e0Pt/NSHAeZ7GWm3ReM0G/Sota1Lv5S6O1mGyfV3uZRSBMkk1anLAnHXM6EZNiYuLO6y3CVl
8uv6d3utbS93LtgdrgCgbVDaFzsXITOAiZHte9ksx/m+abvmm61kbKfBkQMVmkQyU5yLlOiGJnWg
u0qWSvcIOPD0N7JVNzfGOI7G8/WftfKEE2twI6KTQaFaeOC+3U6mUiZ5SyaO7x4lVjUO0vOEc875
+iivLejl5AXSDuMTKq6Ic1wOg2eWOvc5OoPt5CTjLT72+bhPUhW7c18r6hfuF2yyXI4iNVcdxohz
jHJHCg5a5MTPQ6ql5bc4JtJ10YPxH1PFSDJ3irNmvDWDYEpvAbVop0LqJPU2muwK70QsmbboA2uL
RSRC5ZFABEvhxWIh+yZbmQ2fLuha+d5SIrzeK7M6XV+stW3JUyzkJwB6vQtEfJ7HDty07zVZP+lu
VOnSSzz1ibobdKvdKjGuvYxwPMTRJtokn738Mg7A28mPeslDg0/6XJllhp/BbFSmN1f/tdlU3RF8
9Fstx7ViHi5qGqYR2HAw+OIaqxGVrgO7JqOx552E00CeKYlLuHOUpOpPPVbYard56DZScU6SaCNw
XYm7qG0KawX2PI2TxaQpTlZkx0qEfBIurVoYIxZod/ss1h/z3LnN9OSsTtbnPNgKtVZ2EANTXNUU
NCthvF2utl/2USJpE9JKFSAprCucvYr8gXd9B63li+T4kAQokyuiY3M5TGwHSl/3VXRWUKWcXbCq
TopoSWkOZ9XORmigHVJAu1Lrh//qLDE+Sybqf4dUbzpkyWYj2ni2V38QV4zOrhYk2yUSB9Kt3Qp6
E0UNBYmaef5NsfEBJ6FGtCN2QZsfM7goaqZ5sQmo0Sg3OKOwiZjz4goCpcn9wwv2ige6XJNcV7B0
RWvijAEQ9PZ0MqxnZ2jlA/qXv50xNR9z39Bux6HP3HGGvqpXcfWzpU/9XTI7RPv0tL6fMQ3P3STG
mKOI1fBJbaP0EQc16ckqZx3+4pCPP7JGl0EZdTRw3cxHJ5n0zTqgJNMf+65ObwiXnJfRLNJiB8qh
/2w2bXXXdGW7579m+ZiRIJ6kwKm+8Ev7YqeilEbklgSjxxsRKY/1DEQ4jK1fau1LOzVGST0aeuOO
6NXZ1/4c3OIBMSO1hPhJkzfTPmgQa9rJzZDwO9tq30VG/YyggXSSWvWX3SvmfVM0yrn02/GUzD72
R6n0TxOlmBAjx3FKFIP/P5coVBGA3XBHqB4+yebvoC583EkQ5HTRwyy/1Kjq/SfJY7+fMnKaXT2p
1j9G18UuNkWd4bbqKGNN01i3clJZN6CDk5OvJT1yJnW9p7OOl0Q1zXewXavDUCoPGPMpv+y47ku3
zkz1T62n06cQdd6vNHeDI2Z+w61ipdW+COv0XFhKITpd6v1sIVKmxVZ4nKlj/6vpdfZYKVJ2p0xh
XuytVpvPkAKQcmyJbAp3pHj7q8LgnS7/LNd/VElFNuMvjqXQpeIhBDH8zj7S9n0jszld51E3b5FU
LXb8gFPQlLabBdGPEmdsXsMbW4+eusE8cSS/bPyCtfsH7RpKxrQUAJYs7h99bEYkBGf0jCkOSsfc
0ZrxoDeas5enzFJ3nY2F58FOpuK50Y3oqKRNkbl+kcvqTmCu9ZMdNva0N9Mx/p7DVNoSlV59GCh0
AbcBHwXUeREpREqF0UFkRufKds5KVlckpN1zqMqfcsd5LFSIj5l9jItyjybjlszIytOL6M3/Dr54
F3Q9sJrSsaJzh3rmOfCH4JNtBi3FmOHjGjHgZHl/uItoZhFcX15HUTKYNXbg0ZkUmchrpPOyC9Hj
/dIOKAcHUEL3tES23t2VSJ4WPi6aNuL3BPOL1Y2Njla3xerijPCj7odsVzU9vkJG6OoNSu7Xt9va
cr4dbbGcoOVLvAMYzWzKcV/gJLYf9OwBZ4Gn6wOJxVre7aJRBl+Rbj4tkcvFtFAQLGvsEc+6WUnJ
McGaptohZUUjWqvVJESdbUqs0yzZ/kvTJXmwEbKtBFGvkl28uABq30kgoLff5pJZROdmzB7TClXf
REF9J9vHOhUVq9jiiay9ZdQHIcwyojBPupxvEiDCXIRjdG7T/KF2ksTNKxzNZP/H2DYPcjfjPpTf
ArA9XF/n1dOJ0p3ABZHKqMtiRu1HKJvMcnSGUvpdzoAmZVn7GZVgr5kLyzURtqRtcZuFw1Mkxxtv
+NrmJVHjzJAeQlBezFpunHwIHSk8l0UT4KEYRztrlvXHHsDAoSsdbeOrrm1fUHFEasD4AWgtLsuJ
p15RcGc+t01pPQEVJGLLdP2lroIta8i1exk/QaF2RnT4rvVqUHbQqpF7ucESOnF1TZqDPQ3n+dv1
D7i6hOSfjuhf0M5eTCmTZqQFqVCcs8rEZGv60pZdyxmJv9jZ/Hx9rNU5cRiAJ+GBC77wcpPCjjfb
TO8i1EDBh4hAglxXQ/x3681Y+U64vBBUCtbUe/wzWl+VVQUVhXq1MeAEqP6tLRnaHd5s/cYWXJkT
3RddQ/YNYChn73JOtMiVXkrL4GzWQ+nqbRLd12FobzzTK18JTQMDHhz0SLLAxUb366nh3YiCcwOI
eFda6u1sEhZSsEBnO95f/0yrq/dmsMWWqHNfRw4jYUqTmhyawYpuY202T5VuzRt5yfpQlEIFfQmg
wWJHqHAuayVFmz9EIEk/ZG3bqC7hWUAQyNW+xVxcXUYB2QBtLSC8C1y8lEx6M9I3Oxd6+kQDA7zG
FHtd0j9pgf7yF6v4ZqzFw4pobo53KauYplnhOh3y0bPUHKo4/fMXA3HxkzW/gigWe2PIG2uipi55
1lBlO990EI2VJucx0gf55/WhVl4ZehJUrekLQKVf1seEgl0EXS4823Kq+7sJpvdzIkWj7mpT0H6f
MjwCjlo0VPMxT9XUvhdUqOAvfgRFe/gN1DtpPS4+IqXOvsLuzfHm3EiivS1JqIHHaoJsQ5UN1Us6
K9OzPA5Z7aZmo/dubIajeri+Ems7CUt7jjwgS0QWFl+3CDCrmnu07mpFzn9jpppWJ8OYDMPVxrnp
DlrQD1ttr9UxNRhI1EFxm1yy4nA2AHQQAuGv7Paod/1NUNLUBdt5MMfu6fr81g4mOkr/M9Zifrj5
ZVKu9HA7GllBfCSdhUj2fNYiZauruhZCoA6M5p1AtmP8tLgEMrw51ExF86Ns46OTj7ftmJ/bJDtG
Uv8pbfADj+LPWJMcQ3UzAROHYxEngrrk+wlanknH6/L6Rs5VruyBNe0kbLMDddCOfuInMCm73i2G
2DmPU+e4Rux0pGZTebAAne/YYVi3q1m/UeleXwrQLRSgEG18p7SSELfWY8O2gn9PabOT6Vw0Qxvu
B3nM90kwGaewLAIUkcpmZ2eD9mSO0tbNtVaYBvNFOZRqEQWapUFwEWl5AcDW9/wqSjAtSyhLwvOe
p+lQRon/z5gnprnHlVn9LEfSkB2ksaJQblV4rdIEr8r0gB5ctOV2voZFFDGuYEPT8gEpc/mxUNuN
iiLQHW9Uh9FyW9vypb1Z2BH2HlSTvtZJnWE0qXVUD9GyTu8yvH1LUSiRlePUDFrq6mERpMwFdcyN
QGDtxPDBiG3IYkjpFyem1H2/tQSMvACc9TiOmXmDDcO4S8ZZca8fzpWLAKwJLQOZ7AYEiPjzNx0f
LUE4o2ogXvG3bo1ManZ4WOHWbD71flBuDLYyL/4ZqFBwf4U4+eJ0ql3fy2UO/8pUoLfEre78KSAn
3mRJNv17fV7in1ocRlIJ9huiidyty5ogAklDiwO14/Vp1ruSLj9JY32CDAHiq4tOah19vT7g6kLC
exCyrALqJYK7NwsZAmTwlQJCD7JtZypx3yaZ8o/Uj66PPev1sVYnB2KB1E80f5daBoEvUfnKYbr4
TaZS3VFNDyH/EYn7YPpEaYkz3o9b6BFxIpYrSlyFh7mOR+CKk9mMJ24wOEA+5vJTHwyY09hTdojm
wUAnD+ieHwtvltp8vj7btV0DURyRYto7IjW8XNnEKK2mttFV6ibV2CmSXOxmLRtczdn0Dl0JSkgA
/3eoxcHTwtRW2KKON8jSs1YM32yjuE/V7Fmu/WebDetWU4QdYmSe/2aO7FhCEZALSwywNUBOGIwU
MTVLKuhUGGimjtOzknT5X5xBkWDY4BSAoyzPoD/QfSo0xG4z/KNcTC9UN6CmG2hbZPi1tRTNLCHF
Qnd3GVux/VFSH7j59SD77ufRoyOlJ9827qUg/U8p62NWGo9JE23AFNbOBtk0CbyQMkD863K3UPlP
UzlvfK+NK3JdVIaKzvyK3SPMY0KAKdmAm6wdC2JlXE2Rc9dgWF2Ox22mRbmO6mxfUmlTtM6bQlLR
oKruK6s9q5lyb6Vbz+rakeAGpQtDxxe51sWgqplNTuAIDaqJ+MENidGRhIr08pMWatqv63tzJS1l
MeEaCcw+GePi/M1lNWpcor5nRnkm4M6RVzdJcrw+ytr9iUoDqj0ChoVg8eU66vpoDhOKAp4RT/Ue
yp18jy2Gs/f1agQULKkf789bqmPAFQT89V6X1YG7Alu28pEVsPvchRps5oc0bPw/wB2MLV33tR4V
Vg6opCIuSolkiXKop9TJ7VzjEivwgEM8JGx/yn3ZNJinzdVLHAaO4fI34poYIwx/1MZs1Mhxpsn3
AC7oxwMMAmQ2K8eEx3hJk5/4zFNSSCIkD8pDFjr+Xg368jaO83SjArB2PvDPE2rXgILR+7j8rsVg
T9NMuu51pj1OrkGz/cuAfoZ9o/lS2x8a1Q5VwmNL/Z1DCEgOH99W5OfC0xGhWq6hy+HbMDRHzCyg
xwVjvtMLLXRpuiG2k5b7Shk//8VoZFQI0oAHewfD0BJDqycAgPjdt/ZOzoa7uNS/tJ3xQ+rKjbbn
2rEEQcqLyHEBc724A1CYSrR4RBRzLILCyws7uJPqoNr4fGs3jUlLCRAHhT1ugcv1K3wlKEyTUMPI
52mnFcJ93QZzbdVoGn188d4OJX7K2wgKcSK70+EBpnH6BenU57CCndxXzqdRsXfXx1qbFkUOohii
p/eQ37rN21buZexF88j53JhBeioVCq9dUoA7uj7W2ouETiANJyJfUcS/nFeAhnFYEFR5SqwelCo+
KGP0ZKQYr02Y8/VGoWxMbu3I0YKjA4TigBDWuhyQEHWWIGviOTuN2q1JS+YL6i3q49C19k+j0pSn
Ih+cZ8fp8Dy6Pte1Wxy0nngohBj8Muyex9BQfSMQzPLZOVZJrHqlYiW7ysmSPRDJLQHcte8oVLwF
ApJzteT7ZBI/ZQR4ij92X9x0eWE+V0VXHe1p3LINXotnSMro8PMavpdHCvG47QTwwou7pqvO1dSN
4xEN+PqX7c9TSAoJ227fOGH8G5+1SXFT2g0fX14aoVCbhIQZTFnxG98cEUWdE6eVWd46TPL7si+j
fTmYwS7mjnezkozj+udcWV70TBGDQsSeWHH5aiF32Ms2wvAo03YP4SjdGYOp7zr4XX8xMUBCJKC8
kEhsLWKMPh0h5YSaTWZYPud+/2DV5RFQ820eFt8+PicV6APyGAr5zBIfnDW4fKYTyTXJC7EvBuJu
XOd4NkbhVuNl5SDy0ZkNZ5H/WTbEgf8okXgbvTTSgTeoRVN8nSKj5Z7RivRnPNpWurOiBsafYsXh
Rty2NjoqXlw54FU0IqvLzZIbQDazYYBXPaW/1WR4KSZev8mXT6kdHZ2++6Y65UZUtXL+IZMAwkPd
GxjpcnGdcRySLkWABPbRV6dGqNTskVSwpqMPMPYvdiePksqINPS5yS8niIhQmzUpmyaztOTW7kaQ
DoZfnbAKVL2PbxoKxLCDSY9k8rTLoWp6QMaQkt1bmRM9aeo4Uv7phhsrsJ2NWa2FijAyoaMIdXbe
De1yrElLhrHpOeRROAAHmhLXDvTfNpiBNsxcTefNcJRjF+TTfk6M+pxJ0pYG6dpnFPhYwn5KKPJS
cijIS6eoS0WielJU+6BWpZ3VxdptqszlzZjpwcacXwPORXEB0AAkKwJEPucyays0jEHLrJE8gZyK
Dn2tjv5BaHC8+LlmgKhWKjM5pkDrf01zA1cpR8pKfU7xIEj2qj8Wx1wZM3B2RuvSdErQ7Ro+22NQ
4Hg4R0GzV6cKCGDVoRl+0vLQtykfOP7JmtTqJvS1vjzUzjj/7mYcICkvqHSQbKUxAFGNsawdVS2x
v/NvluERRkNxqzslP/D6HluJE0TfBQwo50ZY7Vx+96TD7V4zyFwNNY12bVr/q4zWXaBrj6hh3iZ6
+eX6eGuXuxhQ0BZ4SpZ9fn1qo3rOyVyNuldvbKnPj5WWFV/9odyS4l6bGvB9+o4Wpbh3kEilDfvC
CECd9oCA4TzSczDkr5hwPUxlnuChTQfo+uTWdjD3DxocCiLR79pLmtbJOQZ7sBW6pD7lkiofjDmx
TxCYoi8ZbpEbH28lGke3io0rEKdCkO/y4/UgeTKzUfE3q4dfbJPxVjZi4+O1DYS4UCYQdAjwjsvA
TpJzVRqZVFtnXldivInH5h3qHbd6FB6qNtpKW1dn9erYJkSRuI0uZzVWkgT1EXqJNg7BPgmnYK8W
6ZbJzcruIIHBVUc4NFAwWjz+VaKmYFd9yYtKhCftJjSh+Y3xP1qsK4daT5qzhPrT0/UNshLOCUEu
OMfo/L9vTGhDGieaxAezuk55HBAD2UdgLdPdULTJy2TW6hEzjH8zwrr9iC7l/vrwqytLbC7qKqBG
l0yLjlpKTblA8kY/DY+DiYskLRjtfH2UNcafOHdwnSkqAsJe3Ck59sMlDuLBeZohYR9phWbprkiM
qXWbGfTmTq3bwKZBHlf+bigjoz/JE/8aaVcVhMemCIYCXe1Wkb2yCYfGVWw/mXBJBmSrg2Yb/rn+
g1fuJLgZXBIELQSDS5KRjb/rVORsBX8wDvhU3RoQm3Br18qP3w9vB3rtnr2JpDGN7wLo5sG506Jo
5/j+LydGYaPU6vvU3/I5WvvYZAagACABvXdxwm/bKGaLVyu1rOQgKxUuHX6gbmyptR1NYQlsthD1
elfUkbUx6pqeKcXzoO2Bso1uN5bSXZDCLTIsAGO5Psz7SK6wDzbKLTWrtYajA/YH6hRBEoxicczf
LKnixBlYLVD3AODLYseDVX7VCkWudzUER9114JHKQEHzfMRWWg86V6n04XvgI819+vg2EpgqNhGP
DZH35U/pkwTUfTLBO2hpawPrYUOrUXJC133LPXTt8kJ2CsoyogKimXg5VGzkcpNPUBygbVUHR+qC
O7mognskKjB+NvXuOfg/nJ3Xkp1IsK6fiAi8uYXlaCOp5Vs3hNwAhffm6c+H5sTevWj2IjR3mtCE
apUhKyvzN7aRnf5+ftRIKWnxOqPUtJofkglqUQhckVIzHD6bCYSRtk/K97NTd3+fJTg6uHqUd0gH
EW65nh+vy0rBdkC6lCrsxWqgZZ1URs0ptqadb/JP32qVBS7wsaUiAwiPNPt6LKfhaFPFdpAF/uKI
ENmw7mjqgwtBybVJveYwP45F4gKIcIMAfxPbcce8w6KyBn8d7/2cjRwCsjSqJTyigOmtq6StZg32
jIH0xbRKpJfTD5VSumgAuUkuzrHegHSPT6r+c8TxO0y+D9D2srI/tY1zHDLnUBV7SvqbC2RorBFy
16Q261aYVAGkt5wI8yQNZpf+5Cizp2bpNyPMnjBVgevy2wne5d3PJIywqgk9Oszfxzi8AxC/82Lf
eqYsoh1sE3DqhVV+vVlVmoQFjDP6O05ysSbnJKz51ERfesf5kJs2WR62NNUntD3u8ZDbiXW7oy8X
yYtgEzYZ/KwaKb/YwrhmmjwzKOnRA+LOQs9sjTdxmb8zkX6Jg/AhH7ud8V/fUzDS6b2QOfCmwC7j
eviqUTqzbcjVlSgERCc31SkqytqTpyDZSfrQMOQfu/4s/qSWhFTUoRh39c6FmVBXY4SL1agEwjhj
OO8+3+MS4Y59GCquI0RaubLdx1TYQhwWdUzcm8jKJdB9CYK/bVJ9xVFiOoiaZruoVNXrA/ywOn3o
vCFUMj9L8pyEIKgeMgOxslZYgZfFivIrxIL6kNoDjaxc4MwLlCSGZyFn3uyU5jdcAxH3TUZMOoc0
BTFcDuFRSZIFvliWGb0NxtIxtX/UjZCXI4plJ7tNzBNPqfkdxTPprZYr5vfGQUo6L/v+4GjTeNYQ
nMB9NorvNU2pfjeovLtTXbauAxrNG8cqfgjI2J6pJrUUpm0ddfQEnkUuEtQiECM4ZlNe3uUIET4k
uYIrTaJPb9NQOHzHhpB+CJKb+9SYx4sktAZP+8h5INswjq0zfbWxsa9dK5vSE+3R5FiGwnzIEms8
pKoucF5pPxtZObmQzO1TNjb5AR8TcVCUFJ+lQkEMuM349FQjz9KDCEPzIUqi6KyNDmq9ImnSO/hQ
5n2gYtzQt4WF12+MuNTU9u8zkaO1PusI1LjmoFrvjUgPDhmEz9EVsBIPmiR02+tRVTm0swafnj6S
X9rz/K4MZnYOSFVzUeFB+mhLNudiDBzJA3Ap3Uu8qz0nyfr3ha7kD4qkyG6jpxFs2068SRyh9p4x
5PZ9GVUR0kyoCmWG/azHojnCEfqgq1F8zgJzOMZh1L6PFCf3Rw1vcuA1xUcwROkFI9XadK2+kT0t
tYWX4lWVoYpv1t+CwLaO0hSa94LvxOMI/phxXjvDTpkOcEYeePdMbm106kEaS9Mz66g6plOn+KR+
wO4Y7aDpWeCmRlPfKY1Q34HoS07DUNVHJ5/eW2oVn2rbksh0TP3JNPT6gj/8/BTMIhEnxYoG7TiP
eWAeWpxu5kOgVF3F4QnOcdWnR60V/Z02WOPjoA7tu6FQFTdQpAICliQvDD6nGk38qiL5nn7c5Kem
HGXnSZvEfB8mxTwcJMkSn+VYMz4IHPyeHZixHyCppw/D2E4/DdrSP2PEMPszkpj1fRHk+scpnyrp
CADJlFxd6mfLndXWgLGmS80bTHCcgCVpDchRXekp6GZZd/hJ5v8gx6TKbjqEkelSGet5+in5ZyeZ
HOmI0cVsu2VjyjN5F/CrQ68EgXiWJjN/bLWw5gSj7rRXwF3SgKsYtSQHPGVAz+O5jJrKdUBUu3nk
udXT/Zaz7EOiTfkbEzraYW6y7BFuLjJuZRZ/qQd9Pv5lLsTI5vJGJRkCOr3uhS+OmuPEil9aNtZy
S0nhtrazCD/zkebOnqTzq2DMcPQaqDfCVUflf/UG7woVJVfZQBmujrNzr5AGiEGrTsFs9DtX7Kv8
g6Ec9g89IB6qONlcr2mJgseEenN/Qce5ciXF+AHy5wHj8oMi/7VbMN5GyFMhGc2caNauUq9S75oh
LfP+Ymp5/kObcTF0BxL5yAvjpDR8kbfReEAHsvn7rA+SEmh0HkZkfvyMZRleXOURmURfafVw6YKg
/6Ia9fjBqLLwabwry19tJs7ZeIJJfgh17OBBy3qaFuhvnDiOPLvSHbeUg3qnOPBaS3j5TYsc0oLr
ALq12mU5Fbmi9tEAMnPWP4sBOa1jEgjNOFsRiqguNiv9g2QYw5dSyqZPEKiLL4pZdTLlg758zucO
9KCwq/R+sKoLsAAJR6vODkMPu7LCfnf7E3j1BuHXLoIVNDVo075ucuddRLal9pehTcSnNpwzz9aj
/lx1c/kcGrH5THgPP98edONDoL72B7K0KO2vS+KjqmBt2Rc9TPLhFBvqyQmGo2p2O1n4xkdAP3HB
K/EFgFlY7QQ9VWs2o7S/lH3uDTidzzx4VBN6xB46cUlYVyGMpaMYgwYUnrPrzy0N58aMqra/SFll
/ZBrw3mMgyY+/Ydl4zUBsYqfCY36+rQP9ljEiE32l4IXhzsHNXZmwj7LVb8TFzcX7sVAq4ic90Yt
IcXcX9S5DHBFw14lH0eB36uRHotx125xc/kIjAvIgza+vNqopDPkshsSDmEY1xcQhOYx1uK947B5
6l6Mol0vX5N1lTw6LN+gtz/lsX4scwG6esw+/v02UYailQWaHFLO6tk7z0LrU7nvL3YznJVOfdsn
4bGq9yRnthaNCxMgFwqIHIdlE1/EvlxoSp5mU39xmk4+ycD9LraMrfjtyWzEBw40lwkiszzW1gyD
AJwB3Fu7u9gk1m5gTs8hl8CpwbeZvuC5yMMd8PnWtF4OuDoLZtsaCUypDt2H5mOvdkc12yuBbB1v
0ItMCmmJ174+eSnFauyo3SVOwrI66aU1nMJGxJ846aEBIb6X93R6N3KcBcdhEoWI2K/UiKRCtAny
eAQIa5TycyLLM+ZWuZTrbhPG8KfMUA3TU6xh1erFEL+nnU/61bKS0y5G4jIVAHB4a6G6mu5Vzlt0
vuh1qj/Uhdo8ZLb01267f0YBVQiPgX7c+u6jvzZjuaDN4G1b9d6ZTOmJsyud866SfvzlwWQozgmr
ushJUE24Pv689Rbbmmq+GNIEQXjG/PDHUIQOj4Y6+CbZViW8DDrQ19vDvgoigBqgMcnYV4DY4Mq8
HhZ9wSaLKmm+aFk1/5bibPzqzFWBEMqwpy24N9Ty9y8+8KgWhlQjFXVRzTI+VbGRvU/QNPQta5r2
gEavK7DMa/kgwIVTfmN+14Nht2OXpaXPlzIV6r1aJ2F9CFok3I+U7BKZ952eDIBFqEefZtVJ3nVl
H8bvmqrYkyJ5zftgWxfMwYIbAfiwNsFuq3ZEjqDWLjx6z1OtH/opA4jwM5TDN4H8JhMTouT5yZjr
Q9NJXmztXRSv4gOUI2qstFbofyD6tLr+kkroSSZ32iVJ/7Gk70Ws3PXOQ2MHh789S9fjrELdUAJQ
0GYmmiV9f59GPMrRD5A+coLjy+2hXoXx1ZRWd1+VFaBWZ6YE4/1Qxp1rtL/nvjgjK+H8tfsKYxHh
HFAAMg+ddTE/l41eqDWKKbU9Q6xVhqexcH4hMfV0e05b26QoWMAR0xaZt9U2mXkxk/5MGo4JKrXd
r4tcmpXpXpntUd5eB09m9GKk1UYZouOdMA1sVFP66TydJi0/3Z7M3hCrDep6M0CNZNRIGuJLZBb3
Zv3XWd2yLy9msQpdjdQlVhmzXpE8unOhUBYyPCrmVf/P7bnsbcwqcDmi1NJJMJCwfVP8g96Ra9SO
N6KleHugjah1PaXll7wIkZYkRz0a+NqlKoYPTofRKCIth86Rz7o2GdgK8Ki347sxznlk7zFe97Zs
9cae29FskK7RaDkgYjOmFcbRo6Edbs/x9S2wTNFQEW8AsU+X9XqKOaxDWmAaB6NPPrcU5N04Nx4G
B3mb2wNt79r/DLRua5Zj0qcSfeWLhPOmKwd9e0K7RjmqJaTeRjPynZfn9njoiS13OPSH1fIpfWma
7cDepa39CKn0QUj2GcwZBEdzJ1Js79T/DrW+3EJFT+OQqTVB5sWRcKVwz+ts+SeuXoDLx/XHjmlB
lIFivN4mE7vSHgIUIaKlFFf2ntJTzK3fGxQes+wBOcKd7XrVsmVAnoAoRqEeSqtpdS4ckHI1dBj9
orTVfd01pVsW8ydlNu4ByxwTRz3Njv6Ek+oeMnFr3xZiqAX+H2Sytfq6x1QJKzQe9Us1me8VPbwE
FAm9smg/Yvz7/faZ3FrVl2Otv2/Au1C4MMQUwuwPY6Gep2n4HCrOSRmSx7jX3kp6+9diO6wsoFdK
kbR/+R5Wp2XiFbU0+I2L1Le8Dwu0AFq7/mA17c5TZ+NS5uzzIqVggHaIulrJtJTjQkXz/WLI8RdY
gKj6Iu5TDW8DVX8TTnvowI2NA9MJdpUyNi+RdSTRrd7RhxHCX6C1z1Nj927ZpuJtD132Y5Vqu8F5
uX9XnwTsYTQVlvEWUPf1J+GU0jDoMj4AQodd4OmD3qPE0kYyEtXTVNlu0SAm7CEmOCSuMVe4ESX6
oQQ4fIBgQ6Xs9lnaCKRLsxHgPvAQ0IKrs1RHvWpFcgaWXrPrw+JL6FlUU7wKnYnT7aFey0oimULN
CR0OIHIwmFeVGiVsnMSsIvxROuMQi19TX6MqOYCcNQ4SPadiKI9qlHrT1HqVGXk4qHi5+aWm0abV
QJjsdzQKvGxujhYU1HDaA4Nv5Nga/A/IHwQtzM7XVD5NkmkU5Bi4pMOXIGtiVx1Tdxg+iqIgXIVe
nH6Tq6+jrv80hvd0v3b2QtmIyFfjr6LXqCVJyQPfvCS27obDYymV5zijCTreheEbYXxL2js4Nt+z
6EGL73lvntQ+27lZX2v2sksvFmENAq5Sc4zVvDUvRfnOnp4d46dCmNaK0JOC8EfbUHEFEwo06miX
qmeU5mlBFMRV6CKBF9FT1AXtKszfagy6B0N4cmne54pzIdNyHTX0qAggG5fQYMVx00kon/yOxLc5
/Xn7uG3EEUTTlso7Zc5FL/v6Q6uGKAxgmRqXcjJRvqXfzqM4jy6IhYGER4vfz5GZ2zNi3jpDPJL4
otDEXfJK9XpYfZ5iXQly44L2/ltwBwez4m3hdAcna0651XptVp4K2Tg0xoheauQN/R5waHWMUGcE
ogO4mkbg0lFZK4EISahl6IjUj/Sw+GgWwediULqdRGVzEJPL+w85+5W8U1aEPZKfferLmSjczmiU
k2Zmwfn2Jq7C079TeTHK6gGQ1HKVNNOY+rM5Pxvh8D1XladOopt7e5zVLfBnHAIgGC+6QpRIVmFQ
LWBszNKQ+lVeN545GLqXpWVMHYpi2OjKRreH0VxlKv+OiCotiR6yecA+rs9JJMuNiWxi6tfgJT+2
sYH/MxqWyDtRnweFE1V65SK8SwpDbSJ7lwaF9fv2pNdn9d/fsDhEIBmzsPmWPX7xUKhSXGK6eZk1
lZ1PTU2ztpgd4pwNVTJrIRc5c6S4HXrd/KeO4V/UfdXxPrwHSa9/2fk1y16+uBmXX4Nr1oLqowkI
c2X1cpWGokhE3xS+BSajDe+xw37suIWs8b0GAGNKuvOYfSblPlAGPwyh5nXlznFbo2D+/Q18MaiO
EjZevdIRrcO8wC4LH/vq5girErWaph28Hiy7N4MRc2f8y3C4VU2M5gK+6gEFkriaqr1Askry/vyS
paYGI5Fm5SvhFd2u5KySrNyX2+GhiM2T3vM7KgeREaX4SXv42VDrnRfBKmT+OyYNZ6p4uPoiu3J9
Huqyh1Rbg0OQ7QjQj2q8t4f0bRzZPoW8Q21Ue9nH5oAoSpjklFCw1vQryQElXJhp7heFfR8I6c1s
FJY3BPUnpYd3EJrRzu22OSDnHUbE4uKzrqLJYzMNVdTlvpnOX0RWK2+KQH/fzXiSK33y22p75+PO
sV6ymvWxJuGhEoOwHXjV1T3UNcqcFA1Hqs/G9pDhefa2E2V0HGdJfizNuHCjokdStbeHR63XMlf0
Vv3+9o/YCKM8h7gT6O6BJF0Dnhy9cWI5Swpfam393A2o8PcZ7b+kENZ/GWrJbZcvGDT46iuehjrN
KdjnfuPofKUVzy4YBSR59bhHy9wI2lgZk0tjLEAIW0vhKCIYnFnrc9+wxdcwaH4N8nygy3w/282v
2wu4cW5AfFN4BWGOosRaDn6ENCLNdV36Q9tXxwRJlhMaU9ZdE3K7Z4bZn0b4izvcr40QAIYckDO4
uKUEvboighj7nBFJYd+Uh3eO9kPDUhnpyO5hyqbDVAyf1VDZs23eOCkvx3RWOTqgqSoQQVv4kZ19
VwJqouSDfhOlz7cXdGPv8Iahug4mYBENWH8VuTn2eVIVvlbDoWv6DvFlxHRrTZzrGLzJ7dE2Z4U8
38KI5PmxZtGFRRCaSbrMiqvjGDRO7ypDWnk43O4lX5sT43kHspCA9qrpLQWLXnIQF+Dgx8/4euuu
nhn6XZfYypF6RO7dntnGwSRfRyFHQSSYzGV1hetFlsslVmQ+WsgGwFo0QowjwrS16fVJPJvQBIGR
H8cQ0NSX20NvZDAwLRZM+NK8Qybw+raYK3gmEGYLP46Sz+mgpDDALDSnixijXoW0G7eOvHy76MDd
HnhrzqS3IMR5QG/4bMpTqBoocvstmmSalr/HZeNXWODCPFWmlyvy8fZ4W6cHJs1iKk1v65XcZ0Lp
g6JETpHb4KxKTvrHXlO4geHsLOmyW6u7AmA0FFfE/VE/WRPNgS1Wba7YpECNknty1wILL/o9rv7m
xvFEgFIKgYKP4nrjLKut7F4lrmBnIbwoMT5Z8fxDOKM3tgUHpjmbTgu5oe7+ub2QaxTQkmAAcUGR
hHgNqWFdnmPPTCcGSurLGFmAnjTztPayWufIaGWmR25oUHe4IOCRPWVDg0Vo3cyPzQTsjcrPQW30
GAR2V8f+YBhZewrlTnKOaMSAZhrlst3Dpm19zIv6NuRwCOpAl65Xqg/sPGkVLrNRCgADd80HUcpf
tbJ91zuSf3txtvbe1BgGlb2FgrCKvDnQeNSSyIVQ9KoNr0+ByiCPKLhv/sNAf1D4KJYu2vrXk2oA
hdpV0zCpKJ0PdSdyVzTJzkneurvMF4Os4jt2WEldOXWOUwnVHBmK3aQ0l6TXDupgP4L+eoqndicu
bK7gYjW7vKmWZun1xDosROosTQvfBmz2I0ltyR/k2jz/h+WjEso1SQoJgeJ6FBGWM1UXkuReTxUv
aqTeF0Zt7Mxl6xtdfKAXgVyE2teb1NkY2yyGK1y9AoWVSnHLck7dpkAtS7Z+hUl7bALrLNfyr7+f
Hhh8jgZlSo7+ssgv3oTykJIRO0Puq+0Q/4onZcAnIQFUfHuYjZhKI5SJIe8Gu2k9v1ZVMTLR5cKH
s3qxJOU7KfhvjBJ2dHnWJbUl4oBnsficeN0vzP3r6SBqHM4C1xTfiR2ozmbhvGsCCXRwsFDp5zb1
YpM/TVMSn22jXCpWqYB/ECleAffr0DaZ8XYs8DL8+/n/UbbE8QPT1LUQRCEVYTMEWuX3TYmLgown
Qkl73aOPv6czt7XUL4d6dWARsGMHK3+YzPKsJEL/CiE6uqudSDvdntVGvCSfW0R0+D7Qq159gUtd
NdZzE89FKfwtcHtwMScuXLMuTs3oiJ3cZ2tilGqw3lmgEfQLrvcW6m5KXMbhUWuN+AMKftPJWPwy
tLLbM3feCGfOItfFaaIQjlrc9VBxBQ6knZnY4KjPgSo+gaI8m31wN+bzMbCMQwjXYydpfV2MWKgp
1C7pu7CclIquBx00p6rlUC79TFBcs21cO3r5k2N+ttTaGzL5OAzhD2A2z2iKnG3t8fZe/h/DczTR
TFjaWkuIehEJMjvLkjbUS18azZ+yMR0KDUOnLP0qB7YXK3h8dW9mW/xW+69tXe98H6/i31KEp/ih
8thaQLirQztknW46HR4B0qAfS2G+U4QzncNW1zBfQA7ObqvSjeTkPRSePQC1qjKzqzSMwWkrcxnz
jIVAvZp5MTpGHQuMJSYNj5N7xfRnBCQ+B+gm9ndgPg9Bph0R23xoU+1dLpzcPI9wq6FowSDQ3VaT
B/0NzlP5fBcn05xdbK3Df1yPrfYkhlTyFUvSs4MaVZMgAKEHs0hnSdlOJ+3PB7CeB699ILhEPr6T
1QeSxX2M/lMs/Ay5sCKFgVFp41MsyQerqe4oTrt2ZzzHtQG5svVGwCmWGj+jt7nb2Vi+j1e/hMQW
IV/8jQj612epww1mVJBF9c0Mktdh7gPEJXS7nDuvqSa5vIuGsLbcYAzaU6dIaX+o9SkO3EUWqXRh
FA9vIquBuGLT3Q3vzQTJfFdAMPpUTRQHPI1WvPN8+wPY/M2oyy0m2mQya8Qq6tSWmTS58OfePEo9
dZM5fVTKEQcdSTqpk/6XCEx6cKgdqIs2EFzi1xw4u7fUVjKNxK8bfJc8nIGyCGLvZJhnCWRW685d
kX68PclXEXsZk0+JxzEUyFcqqyOOW3Ad58QPUqU5yG31jyKqexS804OZFHsa768i9jIaSHCA9TxW
ASldH4M5CfpwRkDC17Tsd9o49zOPaDdzJn0ndm4NhGg1dRiFlxsFv+uBMsSRofdgyz31Q3DXTEJ/
10vzcC+rpfV3snF/dg35KiroqIAuwh/XQ0FKTajsTYnvyF13qExYYYLnz04iszUhUHeLUhVlPMhb
16MQCTuaSLXwg6LF+TQPVF+k4DZaOx6Pt4/EsgnrbxWUGl0seMOLUN31UHJtV5E9dMIvHPKFQrXC
Q2RSdf/7UfDQwKp+0fnkFr8eRQCGsgJs4olNOOhgm5gfa9Pud0bZWjb6oFR9nEUMY51mOb0FPTBt
cFAq1MSdJhiJOZedG82m9ffLxoOAlgANDDgP8uocpEUcjJG93FipnJ4rRVLv1MysTreX7VUiAg9g
UcDiagKPSmZ7vWwQmBoiT4BXXE/dOuvhVUrGVzniOETzA8L+fiKcnUXcOBALmh7COhxp2MmrrXLi
Pp8GgzHR9ZzPDnD6C5jivYbHxlaRxXHcqK9So1tn6oEx8KCJEoErjy09pq14Cm0R36c4LO0Eh43A
jrAMhdzF4G5R6rlewzqf0VrWOeAii45Ng+oLBJVn3Q5xNbb1j8FUlJfbu7YRZYGsIJ7DqFBv1m0H
VU87QXdF+FrenGWFEiScONeCphm2e0SLjcwJLRtEbdDrpbO4Dn2SkoWtrI5ctVpboKInVepPLDVG
V4pye2la2YfBgb3eUVd/EnE5+bfnunVCF2WDpYm0SOusVjcI8UI3IivxsywPlYMmMvVkNAivPlDz
GR2vKaPefhs3dUfdV0z5uLe9fwLUKoDRSCT2o20No3x9kkpF5Di/x4kvVcZkoX9jQ2VOW8kY3KIu
0titangNbq3FTYEUWE9Dj1Jc3br8qOgcZdN9J8vtdBnDkJwbReD0S9daE+R/lHTEx3lWxPtKQwbm
rKXaZB9seWzTQ5pE2eOkTwOeu6iWRiA7DUnxNCjI5k6o2fhUFiWOZW6L8+6fvu6LzBwDsM4Cu5f4
4WwuJsKovFDImYQUns08sL7c3tCNw0vRXCYv4bOEX7D6/OsY0bvEqUkR8No4i75L9GNvd3HvNWmS
SHeq3OyBsjbOEM91Fb4QXSv6ZkuC/mKCVLUxbq2LzDcQfvfxL0TbRR9jOX2MClhxp3nEjfRSBHXb
3yNAtXc3ba0vU6bEA8vndXECn2HbGWjF+QvhcPJyVUPgtkukunQVAxb938cjnhrIq/DiAPS5nm0V
q1JVWmynqAdfkavCLez+EfeGf5J56JA2dHawG39ykvUXYv7bDeSap850vb5wT+MkrcPELxHZekoL
pfDkKhiPTqzOFNDV73SCEw9OR3yoMdU4BGjjnZHccQ5Thbyj1IamV0V1dkrohHu90lk76c5GiEbm
HLIDSSK1cG3ZoRcHQOnhzMvRTMCU9dwN0iJ31Sy+A5pWuMIJEaOwdsLW1ikHlUYpYcEekjJcj9ij
n2BLpiL8Du1Kt5K1B7OLEA0YFeRIpp239eb0Xgy2/JgX0xtmbZJGygi+GQBqE7KfdQotKat404/9
2Sxw+rv9DW9c4aApFxUjSm6QylcfFG9AMRddnvh62COfoBnVeaC+tffO2/pwWMKFdLxAONVl3i/m
lcpaa6aSIzBjVIuLsLTmkHcWaBa8Uk63Z7Q9FFcc50Oj5rtawsxslcFI0sQfk1kcTNyej/IcaG7l
SObO4v1ZnfXnQgEE5jJ5PhLfqwgI06g36lIkvNvVp0ZyUKrQj60pGjyI5YsyAU/CCyNNU0/u1Yde
FmdbzqudX7F1QF/+iNUW9qNSovRAlNAE5JhU1WqUE7vuSU/G4h3Grv3OAm/FYNBdyABQPKVVtNrL
gGvLaJFL92FBef3QfLWH8APUsmPYFZe+Hs9VbJ1v7+lG6oLgP/bWPHQUQFGrdS6SMAhHNKr9piyB
w2qBc6K8rn4s1SI/qEY8H2Qp+h2gA5FzU++xETcXeOFXIbDBi2RdcpKVQG6T3uCJlTeti8YKDIku
Oeha9Wix4renuj3YYgqGGgHFvdXq6nodY98bJX5SDMjChdT2i9EeDlQxy8uEgPxOePujLLg+w2jW
wZJ25OVJvBpwVJBuaFVqQW2B0zYa51RVoX63Ju3TCSFbt5sVeTwH1APlTxSqZgJ+rfb9ozJMxhvY
dfR3JTueEJlxlPAM3a//LYI0uAc8bBpeZLQtyJ1M0hEXCeIq+w8XAnELELpF3/cVAEMzJHMogxLP
UAMWEIASt8jRinKqn61NlitH2o5K0OvOAY9shBugp4Lnx9hjdRhRbNAnwGCCRkg1ancYQgejh8o9
qj1llgq47MpsjwdlVuLhaNIMR78AE7vvoV5JslvpwWB5YBsCql1YN+t3kGKkf24foo2ovpwfdpVE
23z1ZCrqoDWTSEt88s1PjaQ2btBne93ijUC7lBAXoV6Szlfd71FVp1411MRvcqqD3miowwcxxbRU
kgBQ4M7NuPFd8DxaymBsNBF3teqlUy2MXJJNyeoP4N/uLAXxWQA379ty/OsGAp8CkpVMSrbQ4lzT
VlFvbyDssX7CCnNX76MCbyEUEdBe+fsiEXrVi4gfwLql4XN9MRYiW9x1GUkP1W9GGjyFTiHvXBBb
pwGQArKfKOe99musg0jI4ZSRp6t6/djgPPEppfC3M8oaH77Uu8gfaIXwVl/kaVbvu6Tl1dVi++LT
sRO2GyOW/Ksq1Tk7VbPTwTG2Q8cLsPdtvLZHzSxVxrI+mJkS1ycj6AYA4fMkG56Ul6l+5OU0lR/6
mTeGG02VhcaOHUcPcgUN9pT1eHu4mrAH523Q1IggzOTJFxPRoPhEJ3QBYvR6qbiY2Re/qzmM35oI
Tv2aZWf8DSCuTN0wsMq9/sDWF8HltKwzx4eixfVmlpBSLBxgOaNt0bjZbP9EKwkZAKXdiUEb9+Ei
x81nR+GAZ9AKEjDEjZFSm019ZnnM+Sjm1vhhteM3jdvDLR3y03YaP7TCrv/+ScLI+MwtEC2C4CrZ
6Iw2LwQgeb/MzC9yM99lcXxAvfZXs3CqRDBpO8dqa01VKKsLN4bqxfpUtVRIkL1iTbMx+MXpKjCQ
j+4ku9gDCazZkX/OL51J+hALQh9sx/XutYoyzX0hJX7b6SfT7L2syU4ytn6tJn2FxvWRttupjWzc
QPcSyc1JLgrgCLAsz8rV0J1lKcKYbOHT+OlcNldc5uZ7k2t7mihbB+eP1Pj/H2iJsi/ycMytA4S4
JAGUOpnpwarvjK40EMxR3gTO/DYE96Hp0ykx9kjiWwOztEttHxdXarvXA09INERIilA7VvRfYxhl
hxhxRUTrvttddmj67C7J1Seta3fi60aySnKOlPOiJsGFuPpSohKxbyVhZaURWg5sw9HL9OJcxtqz
iGOUlxCJU+J8J4nbirgAT9FqRCWWs7QKBIOFPQwhEofcRv6YGuFnoyjHnQ9jcwzgRwCIF8jy+kLM
rUEf+hxBzL6j5BqUzmKDA/btdiaxdTKhi9NKh5dFXF/W98WB6Rq5bg1wdb4DjfBdO6WRRKttHB/N
VOh7IthbdzyimxqVf8BgVMuvB6P81yCN2DLYLOkeYvLBycxjxOahLd+Tdqk7z4rlcl2lvrTjiSk6
tUA66avxjHiypEnBBrowygT4jGEVSPdkS7lXdnrc4aSgfcr0oKt2Bt7aOyCDsDzo3uMKu3wtL1a1
wctANQacoR2tKO4TBAyPOqqDx7/fu/8dhT7e9Si9GBoSdUYxxnJw7Th+ZtzPARn7zqWwdUgWZOJi
vLEgIbTrgeq56+K5bpHYnpzPkY0gYGem40M+P9+e0OayvRhntV859m+FZeNdQNHCPpuj6P1sKPYE
7bdCFbAGVEvoQVGxWH28QAmsEd9HJH8dkXsq4JgPCubIZ7kzQKw4kMTwT4m8ilr3KaZI+ev2JLc+
gsVlR+VoUuVaL6aJCgycaySsS7m7mzIzPmroskdNZ+FUUOy8njZ3jt7rAmegR7V+WKOFhOi8ija7
IhpErBMZhcM6520rOe3OadyaF3EfsDylNMolq0Mii6ZoJUEkGbTsoQyq33mtXJw6vVSl8v32Em59
15gDYH+wwEpf9aXszqmDEanHS1zLlju22fgNafbsUVWk+uNyWZxUHNL+QzwG2oQ43NKEe9UwRxpW
LpQO8r9Kn9QtcZTAgzfUdzK/zVXEGwnENH0+8w9C5UXkkBN9NpqpRgYZa1xXpP3zXEd+jhaNp/bV
Tjl4ax2p8/ByoJRGj2qV7AVYb4wtbSMfF6+jPQM7NWv1o5PpD9XIt6CB+9lZxM0k7OWQy4F9OT/E
gpTQZEg9bhZfgEgc1JKB2wSvqTqVeecnsYEeavkFNEp+mrNK32FXbH0T1Ch5/rHMr8m+YW2WzWwY
kQ/yOHC7QQtQ4W/uAsfao87/qQ+uLiAOCpUTrAoX96fV7YoEKeUUk6GoMqsnvDTtJ+giqLqCdynO
A4WBpykJZAPqrNlahxwV2NS188n5YUxO93UI9eZdmySI7Spa2Nq+hXDIuwEeHdIuirAjtJoxVnZb
JLJ+qWbN/xe3Y31H+SL+rI8D4i/2YBxS3K4+irRu7wIE7b8BCRzOemhLH5vEeQoHw/wUa6o4NXhh
mq6S0mZh5eL34NG7Cvd2q34DKL35VkWZ/TPv0siX1V7cS04N1yBrYY64aaDOtddWQ9cfYgVjd5Ti
Y+tXoCTh5zk2lchXWkk2PQFL4kHSov5tI83If6tM9ZcZhsVjUDe0tIsw7r/p2TS0B0dQ9zy2Wh99
j+dG+8ehWJX6ttUO1Rup0s1vdT9i6VqWyfxURtFcHMJBjxAThUAWn0CqkeejB7eT+C0btt5QVJAo
DtEpsMg3r49vFFUjOBY2tP1/nJ3Xjt3G0raviABzOOVKwwnSaEb5hLAtic3MZiav/n/oD/i3FodY
hLwPjG0JRq8OrK6ueoPAdz1yiumAQlt0h+aWeUzTPD+aBb5JZmKqx9sxbyMwkGlCB+Laosm65s30
aoPmzuyIoB6kQ35rhU8IqdfYrw/9mTxnz9ZhIzbw8lwoSAvagNLF9Ux7u9EmocxRoNAE9L2MHNRG
pTmZvYsQ4d9Whm/37Rnujbj6WMox65rRBnCr6EN6MKT7i8v7fjaqxNfT8deU9S+3B9wCOjJHJrgo
riwE4Os5Flk7AZTH0wOZZ/3QdslH/OieYPd8dFr904TodJOxma5xTLT8VAhr58rciERUZQF9odgE
8mt9mlASndJsksuMp+jkypHihtOXZ3ssyp3js7m4QDl4gy4J+LqoaXloSVayiwJur2+4YE2+U+Q5
+HID/TLzvnaE/h8mR/eANjUWwsAqV5+K4021MqYJhilq7FHiQVopkvqEkXC95ym29W2QsS8FddQb
gO1d76M3KYmlI6pBozqJnyOjbx4afGfA6Q4DbJZ5L73fWkxMA/gYSXaWjPh6PLMxCk9opDq5ZgTj
aH6eZfct6QEEGGGACt9en3hzftxV5AWkcEzyerxGMaPKznkK2kORnym+Or7XmPLQTfVE8U3+3Pku
llRtHeV0MDJYRy11oDWaG8ePnP43gT4Fc/Soy8Y5Vg1Qisk2Q3oBwn3h7Zb6tRjKxSLOujNDkysl
SbNHTcTRERfQPXbdsoVvfhIRF94glRt7XXpr+1pOVikEiXJso2IuPoVqv+dAsrnOvw2yyoeEkkdI
mS2DRLn0hUQsyDXbh6jsnuHD/3nytTDwwZfyPOUUrQ5RYyILBlpRBNWEg0CvDc+ZZl7qwjj1sCGs
3Hi9vatbkyPILR8I4Eie4NeHqGrwdQtHj3rC5NrlpbRsUaJAb0bRuc6n+R4R/2nYSfe2PhTwarQR
CLPoq6wWVDPCaq7STLmrDXc69En+qU26L0OsfqTs8ezCuvgPcwSPSTWRtX0j39y7JXYCERYyAHi0
9OTWVXOOAIu8jhP0UtWr9uz2tiI4lPnlHceYlC+vFzUx4soca+xjTJyVjvOU1nfRaH2OPGdPEGPj
1QogmZoJtFmMptcxruospelSjATt0AbPJNA2OUr0aQ5eZ7kvma62904ktWOttOM/eRSrO0FhK/NB
ogFfCQA6JCKrV7MyIbMP5xp3nlTHJyBCLSIds+RenQ3lUYpWPaZuPT0XrHtwe1M3r2mAomgI0YNH
CHPZhN/eDAp8laiuGdobBuvVHKP+sR1QVTyhSinf9VMXffAmdf4pdan2eDRo4V9JOY2KL6u02rMb
2/qMEBDgklkAWBSVrn9MpE98ojlFF88tvyq6edHa/CHqxN9RV+zA+Le2HIkEyCD41GEdtD5cMy8F
uiwUKiL3R9GLzK/n7G6CSmdOxaMXt6eoxKtHc8I/rxrwXsF8G8gxLPv1XkvDpK2TUadr81keilgH
oK8o2FA4iI3e3tyt5QQtSMuVPiagvdXeTsM8uCgqR0FToqoch4p7qqz678mpi4uspXW5PdxWQGLz
CEULpJrmyvXuTeg6zSInqx0bqfsUtcCblidqDRFlhPmg6nuU5a17C8IrCPsF8Myncz2gnU5ClQZ5
lwniCnuYqo6082iQsuxkzxsD2dRdKL4DYsB8YBXeW9uchDXPhNq8jh91XmxHhFP2dP021m/pf/EC
4iahTbv8/W+fYpMMc+PNAzjgaPqsuiimxuHXIY1PMKXvuhxt/tv7tfEJXI23+trKdm5MEXZUehrx
khXVJan0oI/yQGj5+zgdg1San6duzwljq0xxNe7yu36bJ609NSuVJeSUrjx2uYwO2PgdRWMpPiCq
U2/EQaKU77CuvVej9nx71sspXCU7PAZImoGyQmJcF3aNqq89ZJygIXVjiGOrPfmpQ6MRDo2z8/1t
bSjKifgzkFaCgDOuJ+rMsqHoUMSBNBOFkgu2PASy8B4JgfhSNLp1sga12okvW4Nyj9EtXXwhsAi4
HlQdcEuFZC6CwTb/0mLly9w0Z7SrML1Sa38Yu8vt9dzcThBNHFmwEgtR8XrAuCxNOYU823WlaIJS
NbAGGkPLryvLPURqYdAVmDr8lbBL6xIZnzCBcH/e/hEbkQ5uz9J9pHlMF3CVC6k6qjZDrFBsG0Qu
j1kvobQBcsiQesO0N/Z7xW2HnYRo49a26bgAByfDxLt1FX5qR5W4kbQimGWk3nVUkQIoVM+urKmU
ZJlychLNfKnwonq9PdutcMQDgtcD1Wc67qstpsg2ZQhm0/HMw+45m/MqoG2Y7mzs1vRgFS3PZ4Aj
EMyu9zUviiQCAg2XpGoecDB5mbzyMVPTX/TWfygyfcikubONWxP7fchVZJilXWdNP4EOqq1B9xun
s94VSS32aocbMQDNGbTjySz5P2uOq2nGsT15kwjcwlsoyc6jFvXzqdyPsZsjEdAXI3c82Lzl73+L
dVguoXZu8jWqvWy/G2md/rJD52chy/8Au+FrJ5NhEGxq1tg34eqJ4VTUs0Xdc/Yj9SnSaFN7fbbT
Fd7YpMWVnvRlSSpIWa+nVDeOrJM+FQGkGe3RGArbr6Ve7oTpjTB2NcryK35buKquirEG/R8UUWIe
QK3PSGhWX/SFG6rSR9VG++6PvyqaiUjAUsbh3bhOX3C2txtjcPNA6dzqzkFwMcgaW9mBYm0ciIUU
uDSeidFvpIj13FETUZh5MFBLQpAi7NQX8K2OjTkDa75zxVOlYZ1W1x2gHhQL6R5x3tdHvbLSOC0n
ZmVG6vQU28rwDee98YRhMG3NaSj9pmmfjXaSR0fYta+lnsBSyXsWQ/2oYFyOoVGNGpOuiUsTG6/a
LNTHWI2+G23WXdoxhZ0Xacl7R1avSd+P5+W/69LivkpqHlGd/FpbGJOBIviLJsg7jbJ21I1Ptanf
J034CvzA/tw4FgB5BT6U36dg8+Oqn86z2c/nyKp0lPqMmvZabRziOlaOUsTqU2F2k6+VJT+4McIf
0SACu8Bgo+WFcq4qXDnLUk18Q4Yfo0b0ftxV9xzS1NdN2V8iI/qehEhntSHSydS9qJY7wzcUw34J
13vGBByNQrfWHgpTP0rHe4dc3akr3Y96mOO+W0/2qc3m9DjI5G/4G9knu07sY9Sn2cFDMVu3E83n
TvIOU4vOhB0hBqJKiv5dcemN6HNduneSqq8f6QNqndX4sw77b2QtxRFoDhZMjvJ1bIh63eB9KOLp
0RL1FzctHqxZfSlV7xQPysno+vi+V7xvfat+BhldnHTZVX6E1KBPp+t5np3H0Zv+VmMbuevmKDIL
AoL3VPaYKKaViXtd5NofCgt/A2yXex+YYntPrKSoGFpPsxyf4iH9Z+pZtBhFa1/g2od3oVMdMjSZ
MTDMi6OtRe17MfSKr9fhGaHogJbPR1rA8cEVKhsmmvCBQ5b4thV/TodlJ8r8wSqHv9Ggf6/AGQro
VjzP4dDdwyXqLnmqdmet9LyjndhgFGWeHMoOGxhjBIcOIDs+6pnbUmjp0UeNqu4weuP3CGe/o11r
0WlSE+9iczIuKIm5D4knpse6TZ7VzOA5aVbqQ9OV3dNsefVh6r32Yomxfm+ppXlXOGHjm1M2nEwJ
Y0PTU/UxE0l2D4YDke3llGhlHFjWPJyhpHuY4ZVP3qy/NzL77xpvZqeRSFVb9bcp7usD0VGidDmp
Z8WqjoMdu4+KV2QPsSrYZ2v45CEI4k+DDZy/p+CIUK1557nZk5WX77XWfVf3+l+ezC31EOsuvPy4
/WqIrL3gxuiiHqJ1Xx3pvISO7tdmgdYwInRxNEbPsYX1pobrFU3GoXlK9LbD9kFFDS/tFF/pQoTW
J+NHTfPBh3PybHhhdXZrW94hhZXeTXOUHFU3dU+qgl6S0GiI4V7x1RiNj5EYzcuUJvOzWUlIYKXm
HOwyf24y50FJyw961jgnu8c6ecpLnewamEucd7lfGt431FcQGBb6BZ2OO6qdo48rBnPnUMhcBW48
tsP7tuXP8ywa7+OqKQ+OqGbf4J3up7YqD70S/eOUQMiA0fWncFTl0W7sV2Sd5amo4q80fY1jNCp4
uSrWqeznlx4lFFCOhY8pRe7z+rqLwvg0hclPXBPRd8hp/2m1eXZLBe3tjGXx8HbINPWDEMWdMWri
EOeZ42fmeNeo/cin03+J4ylEqDuPL1MhH+LM+uql8TfSzdAf5eJvaSngwkojvFNC413Vlcpxwl3z
qcxC9cKrqjuEDnq9KgqGZ9shkrVJ/D3Ef4VLID2bhvuzsLuPRRUeGwSy+rg8OrouL1blfuhG7750
zJqkWj5WHMyjpJfolybei0bPh+gM5ezLMCv8gWeOPzVjDqIk1Y7O1DzpFGEPaSL0cxvrD6QMD13a
/zCF/oq1enrMLAhKYMsQdNetn1VuPad2010yUzi/HFX5VRZiDFD0+Hz75t28E3+7o1Z3fdZNY0ep
Jg/CuvyU9BaECPFu8qq/bw+z8UhY7F5Aa6D9Q7F7VWVznaKbPacsAs7UiPMpgJjkRO+YTB1DXJNI
XOpC28ljNrIlBl0KWhROgYCtUlrVkqntRAhQTXEyHgpXZAAEd5n5m1OjgE86iygFxZfrbAmPUXPg
ncIKFk3zJHCdgqOqqfk9HwYqIs6YxHsqXhsJGhrn3L0qOeBijHI9ZN7mxhB3Vg7erD5Bu3gxxv4J
QYqnvLVPejzvZGf/7s46kQFlhskL5DX6JqspymQgL8thLyro8hd3WtG25DRd+EnLzfG9RMnXR6BP
u7dFn/2w4ihkb7Fyx7K2SOP3KG1nH0dnGARkEJ47BzUpiNVNxy0cT5Zo/J4rND3gvBK2lzThdj/M
6WTpOyWBraMO0AU0PgV7ynKr5LmIbdFAUUFFurXmo9Mm+gXg4QTPFa3G28d9cygSWiqNtsb7dLVB
wB4Nt2tReYZvqx2UmA4/5L+OEsCQHP98qKUXiSchaqxv5LmtYXR6ZWBWqUJOIJt/qlL53pTO3upt
PEnZfgoNpCEcuzVlrIgTIWqjAqrQAHDBK1Z87MBU+FHZiKNn8w/XIogOTSR2Hj1bi0lrF+Uuj//x
6L8+7UOqNmkmAI13Y+ecsnkefAV1pD5q/kO8oKZJYQoZSF4jq2Nex3UR6Q0K1hkqIkc5qsY7Wx3d
nelsLiQSwXiZsZwMcz2dMFZGZQiZjlHowyXN7VdnYSu1Tov6/RR3T3pYpoGkxfT99knZCoeLP/iC
E4f8vC4qVKmCL/FcI9CdKLk/W9qHsdD+QxvB/X2Q1ezgoc8ZVJosCNF+/OCVBV93qIgLHXL75A12
txObtkKhRxkGpis4adgfq9WsCLhYDGRBPNiBZvRfHK94KCw03riHo0Ob7vqGbMV79g6eLgq20FJW
N6arzI6XDnEWICExBGPhUJCGInK0JEpdQHOn/1AxYUn/N+BqitrUpPM8RRyYdiqIlfMJXbX3hmy7
P49aVNSQWVhqWwDIVjNLMorPrdMRtQpDo8uUF5pv9113iUOJDcLt07gchNWdcjXYsrG/FRmcFnF0
SJjErWHiQVM/xIbyJfOm77ZwP3iZdkE4NLDJg/78FsC/B5U12m5Ic+irA9or5UgJAJn/poTe6s2a
8QhnvvHpW+9h0LemiIbOcgMQvax1VcOSY5UMFVJEUwPhE2HgKpmD2s3b7N4Njew7Vt7Kt6yve+0l
naJB/zR4fZ6dbq/zRrjhVqDUBpMKadk1kSDq+rHA5QkNpiFUCl9KpXrlT4ojqo/VXeZEyUPkZO19
01TOTjzd+FKAg2NFg9w79dI1StApUy0bbeZvpCrsl/6T2envKGm8D8WeecPmUCBgaaKi/vSmX52n
KJ9k7gihGeU8LJkBQCuZMA9uT1Kf1JH66/aqbvVuFzFJcv8Fs0ZV6fr4ZtPUa5TjoLti5NIL596w
p3dxp35o3fA5zKd/2hyJhxD/1Hgen/pJe9n5AfrG90M+TQ5IRo1ixvL3v30/PUZeZitpSlth66Xv
CqtNv7ij2Ye+MTnNz0gPIW73yRwehIzsf/LaXoQNBgUTTbNzs9TvY32PYrpxw5DYLEbTtPQpoa0W
RSlGw5hsg9CI1f2ENwp0XLy+uKp3TtYWl5XWIzsAwmSBKq1mL1JNc+KFp647ragOkuQnfczQnSBA
ZpUp78s5trIXpFC8j+owx/NJS5KKHqxb9h87QJmgfIoa8HEx2p2Nraip/IfXBzrgQNOWGiAxdZVu
Ir8Q92OIF0XcC++gVJXpo0Xe7XzeS/Bfh1HLXZgnvK3QN10+/9+OQZxphY4CP+EM0eoX5KIdUnEz
Ozmu2BNp2bhqgYYtuim8AHhPrdIjW1fCasAaGpZgm/uZUcCfHqdAoIQQ2bP023YP2rM1OQxvPIQl
YK2+oQPHnlEVas+IVjbqrxq7i82Sa2aT38lofL39RW2FkN8HWx0p0+vaORxtElxVpwVs+T2KtUBt
ktQXYk9qXF92f71vDuQubKoAHaOufr1vuDW0PP3ZN2rfdX0ashmV1kLrtegQ1dYEp4EH+bPnoWTi
DzVKrwiITDmSR7IwziFYXWy6Z819P7F6KeZadil9snDpUoXznPwpVntcQGeKl3lq2d+Urin/0oew
6s6tjHTjsRah0/zxWeSOWc6hQbX8LecqiZQWKE1ME9sZreJgJ1lnHQaKL4soUUm19/aGbcRgTYN8
6P7bJQPuv1rDpMtQdKi8JBi06UhEejUp8eGr8+gq3uM8zSfVLnLf6zpkb+p7t553otDbE3M9/irc
tVTDs86DlKjX2bs5KlQfJt/3Wvdglmf/YSwa5siIoajzVsU4libHRTeSQC5X0mFyJlLpsBtz3s1z
OXzpJsgHf9zOBg+1cGWB6CyWDav5KbYd25kWJoGmJxYI/N7iiOWo6GFlIrv262DsuZlwXt58F0Ru
EG70TDDbgCxy/V10dsKLi+IQReZsPpR51J94Q9WXLjLNx7gS6Uc1N7uzOyblQ+X047uCNsvB66Pq
3Twp7jHS5+QgnUrShCAG+jnM3iOVGyp0nfnZKzTjwZ2hf1Sagn1WFVUvYEt0WihRfC91D2JGZaNo
1onu1GKJfIxzfNtEZLWn0TQ6ZM5QtIfXN8jn0VbTL3NdO480H1I0sry29dsmng6DVaSnsQjVM2VU
85QMhfEzJid91ee4fDenrvJOabL+knvOeBzNrrkzW1s7t1gPfqSVVB+Uvs8PyaRGx3oo+qPaTd6F
xMeg4WLiUgYR9oTXW/2r1xRx7JIoOTBs8cEJXUq5GmfliJ63+6ktlPkJhcDqoxt3/fMMVAcNL6rt
ojCac2m608do6jpfJJNyNtpuOoLKsi660r/SIaiPiI49w7MYeUo5w6kq7U9JClkahkZ2AGWQv2c4
qBipLl/VpmvPptVGd2M6mgcLDAiSmLHx1Q0zFQF4pYG+msojl7V752UxldWpzk5pY1lHPZdUbCda
FiYJ8dlWKOu72NadTV0qFwWhDLAbfdLUvleZGOlFc7Xzcb292ZDmXR50hC8TxOrqqg4tfDRtZC/I
pZyvYdi9Tln0Q4NPjG7JMe/jP+5DMpyJ0CvwtwWHv1x7v93ZdAfSeEwHyMxFdrSMWWCMYOtHTcx7
gJStCPX7SKuvKQFHibwII022HILCw2RPlEn0rpL1SK9LTDslhrcXNjMj6WFWMMmsNRZ3yqN5FBYK
s707y2OJ5pk/11Z8AQvj7Tz8NwIFBAMHtDry1fC8Vo/VSTVBSVTkv8Vgt+1hCtVi4rY2uQdLL6dJ
pqXV4J5FU5T/CK0wp9feGSJrB+ysvX1eAWYCxMjpQVUXRMj1XuagWtOs0HAcU8zhSxU13U+SJ1wt
8XWnuVL2o9rctW03q49FG8rmgPtzga9HEcLmRvt3SE5ZxSPtosazVxyKrh28YzF4OcQ1W+vL0yjH
3Dr3Q0KR/Pb9ubFZ9KypWCO2Ak9kvVkgbYdBbVTeTEUy/XCmvL8YSmN/6Ad0V24PtXEO0UCiiLeU
ngBgrlJHUoZGKWpKGPYwKx/4BPOT7hrjqU9t8TLEXrLDNtzaFSQraOMvkKQ3Kql9H8cjdCvuKrt8
1y5C7XrsNX6N61qluAc3G2q/hS67M82NFUXeb8EpIjWrIfl0fRhcBCmFdEQfyLAoT5beHYq0rA9i
yNKdCW4sKCaCkGxIt0BMrPFPCA2mptdLMpsxdH0p+tcidLkGvOZ7quyJ4G+sJtQsKsxczIu12Spe
5WWt9WMddoEza0eEQb47TacetAbBctMszlaf8dpWjPhw+9BsrSa6a+DroU7zxF5ViCwtgjg2pD3D
VieyuMewrwwfRPaec+EGjI5IAm52McPi1KzFQWwN0HntWF0wtlZ3dNtxPHXROL/rw/irk5jLja/V
yGSTy85H00rJg8Db7vHE3r6el18Bis6DW/nW2aFaVH2o1nRB7TnFxZ6G7KGxRHu5vapbWfOCpsUQ
kD4cHI1V4CyrOe96b+oCrWnE+2KiIUw5Mz30nhNf4mbufeHG2skFan8IC7q/iiCxQVNdOd7+JVtn
mLIUnwkPIBuR4uuvZfZ6sNgjxwpfsE8q1qud2tV+1ekPZrYnfb65tosPkaGTyr5hGcq0KARO7l2Q
O2I+NbVanGtHcV9uz2gjj2Ae/xtllTDPRtgMszYvO+h9KiCSfuEIA8d25uQe8RKN9DGHnHZ70M2p
4WmwdFVhyK61/RtjzDBtUzscRYfx3HtmEXg6tJDbo2xsFlodNicTBjy9s1WK5BVOhzwRm5WaovJr
zZ9MgfyE8qRq4s/BnXzuhDc0ZRBl4lJdHYxxqM0WdeFAo/mSOt2xC8X7UIuehJa9TPRzQ4jxt6e3
sYge+nB0EpZaKc3V6yGz3paagUdDgMi6Qq/OKU/RmLs7W7WxiB560ywfYsKkwKtRxlpV41AtOfHd
jFhNWI2vtmKHz8Vsf9A6Mzz/+aRwEYFZxrYtTc/rSYmWrcm9pAuUOMErvnGmYxeRzt8eZePQI7m6
HAycLchol6X9LZuFdNB4shq6INNSiAbN3/C+VN8a3HvMdI8pz5Pj7QE3Mj8GZJt4k1JpWF9HbRRm
cae1TKs3ctou8XRUVKAZYS89TNqG+KiNEJYhg6bnoYe5dHv4zU1cAM/o46iLBd/1fBGT7cai8VqM
fsKTGjYXPZtAg4War1X2nmzC1rlkmCVqoWRDpeN6MFsihVzYogusvHMy2uVNp52kNI1x563/9rLF
Kxh1rAVtvFGtVDtDVRRV4453B+ModcV4MKxUu9cAe+3c62/nxFBQjAhWkIPV9f7FPRhBdei7AERV
8ZKnRe03dld9uL1NmxMiawEXT9Xkje5eVxmxKvOqC1xNmr/w5DD7+9hJ3XdWh8HKTk93YzDEkpYX
D6JmZLqrM+FQjokiOB3BEGnVfY2W56vDe4SaqGj3gNpvzx9x6rexVl91ppe9SBrG6ucJ7WBpf/Fk
cRiFpp5nz9sJIdrGzJgUvFRtSUvoV18fwEjY6EDa9cxmOR8cXR7C5n3WQVMBYOqK00QYS+qDVw+H
NK4OfBkPaZEcES3xvZSM+4/3FAAR1BGyJK6gNa/dUUXZuJk9B5UWFac4bj8NfRSfecPsxZiNaYOv
QReI7HMRClhHauSL62RGSr7oRvMopcXjIRrFnWWS2P/xpAAjc+OhiYeM27riFWrYDqW5PgV1OFgP
XdJkB9wCw8OkGeXl9lBvQzUxBDd6qOTwSHmnXG+mO6DoF43OFFgYUqex860LC3FAS+Q8d/0vpdL3
eLIbnzoPPt7ANMmW3HZ1Vl0l7DQTzXq6E3l76OspZ9fcPRrMxhcBN5b1Q/CLg/omkdTxK9Gw4w16
1YMiBujyoipddD85OS04rdj72jeWEegGmhWAvhYx1WXWv914MmNAnPkmtGxqgBu68bOrQgpxjjGc
ktx07mmtB7d3bmMhGZIGD5oVlBnWl46Gt7JQvHLCsQKv7LZyL16r5js329t33r9ORv9/kNVuZTIb
q5LlCvLI/KeZvekhyRs7IJiPx0IWzWM19OJOjdLX25Pb3D+OCJ8Bak5veqlRbYTgYfUxyE3lsyOb
SykbcRLVlPljbH+6Pdi/nKjrzguzXMj2tE7RMFu3Dp1h9sax8sYA4nF7Vr0wfU5Mo72boMV9tHth
40pWZvW3wirspxz95KcU/PurkMbwoQBz/SHP4vKS5aGgVixxmZoi4zEr1fJVaGn6YLSiaQ5eCgDL
lE76kDrjcHYq0TxUzRhHoH6lM/ioJYfn0MzVzKfqHD5BEK59d7SnQMt77T6nWvOsh4P2URlbzzlI
pbWSnSrkxqsXlQeWm9c1eTYqldfHWO3yes5VzJDZ2y9FfAI8i/K2b4jkkR77Y1Pj8D0jhRor9p/H
8QW1iAgvjEvIOauRrV5afR1mQ0BGgkCmIfC5M6H99rWy97bfOluAucgz4OUsUrXXk7RBkLQAWYYg
w04CPR/1XhKo8OnA+gCh1Z3UZisy/D7aamKC8J4aCGCjJJw9VHrxSL3+29RaRy+tPiKX98/ts7w1
Odtc6LGLFBpow+vJTSJWuKfmHoce5U5UzmW22+cuND9jDd38h6nRlqE4TuoLd2b5Lb8FvVCWPbh9
OQa1rZxDK4lP5aBGJzCBOUeYQr209rDJG9PjjDC7xSvQfcMKqhpsEpBEGgIdfSDEmLw2eZlC6Z0V
V5kAXbR7Lftlva5Dw5LnAOn6l1kIQ+h6joD7PZssTgZRrnRHKhGJX5gYiM17i/k2nC8DUb9jz5Da
NNeLqSlzDzFEBnFC1kSjrXtCKD75fPt4bE/nf6OspoMfRdp6eScDOxfmOU6LtKLP0pif2jiL9wi3
m4NxQVkLNGCpE16v3ZwK4A5dIQO3Mj5KV/vmZU556Lzkx3+Y1P/GWVc+5ey2JGeVhGsHCFmkJwGc
5QCzeA9Yu7VHS0XAAe9KuWz9WFdk36bKBILbTA3y3qyy7OI4KA0O8rdntFGRI/2jZQLLiIMHs+96
6ejG2VlU9TJATtZXagRezTOYCISY05e0n079XCBfhpYKUhX+jLrJzvgbM0WBAhCRBwGP8LU6J6mF
0kaROfDiZHzMhksIcHkQ013ryYuaIPqu5hcYqb7jPKRT+L76PyYLRn7azoF9+8HTIOAq4lZeHFfX
zyhK82OJbyS4v1Y/IHmkoOco3ieO8xpblrIT0DYGgxwKE5UTuwD0jOtVn8OpYUucJqjTMQQPpZUo
0fm64nXlUhotvDuzEUq7k8htfCb0tpklx4pH8Bp+OML8KQ3qhGAs9fRBXxDNCSD4J/zo9vRFNraV
XBFG6hLSeMStthWtNsWbk7BmNePw0Z1q1OtSU/1y+/RsTGgRb0ELnpsBkM6yzL/dC3oP8dBMrTpI
ShMOV9GnHvQXfs45AZ2wx7TdmBP9UiQHuQ5s3hMrLDj+mk7Ln2KhVKgpihr5eCJmK+fbc9pIjbBF
WTxClrrqW9Ck29rCElFfB5n+A3Ft9YBRwKVsrYOT/nIdiO258RzOxk+3/Xl75K35gRoDMrpA3WkP
X69mbvYN4EjqkNRFo5Pe6MMZIOGfa5MjaE1NhCi9ZGBr8GJTNrLw4pqSnTH8I2FrOMPk+f1s7dnn
LEdsdaH+PtC/6/zb4SiUxGh6i4Jn09kvs2e+06Ye3LT7MpvmkV7gn7c0UYCjV4XdPH0/Y105FomC
t1kbdThDa5hoNPZMXaIT8hlxzj0tjY2Dz00HrpVmCk3UdYmgMsPeMWPmZiZde4gN51XNmwKLgL0a
4MYiIrGCPisVY7RJ1oJzsnWqXvd6NIPHuDnw9iRhHx5LDLbL0h55UESn24dwuapXu4b8N2wPyNh8
1+tD2NGQSyhJ0lGQqgtswBihXzYwXLVj2bfZT0uN68GX2lw/yrIbv1Gi/3M9SnK+xTuR1NbDYncV
u6RVFkgxG22Ak0t8iEJ0CcBozE9Skcp9raZ3PV4L/qSJP+6rUqsAuwDNZNHvWH8ZuKT3uZKObaBH
Q/SNSxMkHsYWld8hSX2wqy7dKVOubyGODsEZGCDK4Tzt15IooaijQnjTDEcNk0iehdFTP/c8GNrY
/Fbo2p9KlS/joZeMZghGcG+r17pBkpZl8OvJ8NOzZ3pnMQ/12dDz92Ns7kxu/Yn8OxiobD6OhQDv
rq7YLKzcuSgjNTCAij1qrTMccOxpT9JN92SC1rWLf4eif8siEj75UK4DZ9zrRjOGqRq4Yk59IsOx
aYxLHZWR72ZajDVl+CoaZadt9CZ1+3dYjgnVIK5Z/u162BBhRq9KYzXoUfUGn+RcpprqU2S82PZf
ujd8MCG1+V2ePo1FS45h5jvf6uYSkyzRm6ekh9fU9Q/oUeyPp7xSA6mjEUbw+R7pNXC5Nt8rvq7D
0P9NlRoN2uJLaFjVuDNbOnHfgebKJKB635pESckr1n9WdffiDKo4x7iL/6FU2DIoRVhgiGSFPCuW
bf/tAiH8KKZNRSQADdgNfpUpQ5A3pQelnj5P2k7VAVdO95IUzXiWJDs7RZL1fcz4ixaaDXsBch3+
Idfjl5pWoLSfaUFDn+1jkQkcl2vUG24H3M1RIHjD46MAhgbG9ShJCTxH9lLlbe0BYgLJedLpVu8k
vJujsH1LE5yi7Lr6W9QJ357DUQn5HXduEVfHrq2snQi6cUyoxRLPuK/QLnVWO5bUC9KH0ltAHdqE
Bz3T/y4K8zCqKJfTJmmPah7rOwu48RUw6OKjRVADZrS6LmpadUIHFB3ojXH2nPqC+MPgI4DU/oc1
xKMUy2J4DugFrsJMDqaI15nQArWUletXKbo8IyfEOd4+EW/czTh4ZDFAbxcFX0CJ+vWRGB0nccY+
NxmoPobdz3l6TudPmegOc/y3kmH/GjtHN/2RSu9kLB158d4qluqicY7Mx1lovrQb4KjFzkpv3Fc6
GQGlUwiESGutVtpTJuwzFUsPyPYROYjszM+c+LWde7C2eraz3G8S8WUZiGpYNCwdZqRbr5eh6yZD
1ABCAXI197JpgqwwT26oPcW5c66N9kcMGzRN9e+Nqe281LZmioAf5HciD+n2KrKmAIfjIvd0UJrK
U23r/aGGpqkgdNJPtrcz0Y3ri1bl/x/MXt0jllG7TdrYemCGdZ37elyaGMKlSfx3Gc7hs+H0cBGw
oivkPa/WXfn6reGhvZKrg05YyH/Xy6zKrmit/P9xdh7NkSLdGv5FRODNFign76XuDSG1wZvEJfDr
70N/izuqrlDFzGJm0TPRWSTJyWNe0xgHNS+czTSK+Ine9RB0dOXDKnccRuocJS66f8uU5gXjq4wp
GTBE3GmPtSCrdIgmR2sWJorTYyQ5yUjx3Nnj9Pb1B/WHo/7PpPbPQkBkKAwYfDHl/vyIk97OFaYU
yyFTGxlddanjFEFb6N6Tw5iIwzs6PVAzp63Hiwqi6hyWbdZflUJd5Tp6YQS9AvKAV5NaWK4Ynfvs
Fqr+rqJPRno4p9EYJEbT1GHdaBHNfCsxYLkPSpuEuVlPcQi4Ujo7y+7MO4zn9NrnX+6VTfRAgRg/
ldeodtUF8dPe64PWnttz1diJEw3s5M/nRN1C2/HzFpTwjK1Wq5dDn5u/aUtuaiW+Nnr3dRHn3BlP
3DX0byhhea8rbPDoQGWx1ZWVzjijTSx5mYPlw+kn+rekiPWdYni+ts0QgkO97PMDySlrsGhjHlyB
IgyVLHpkTvKoV54aMCR//voEnfhGPi12tHsN8Ba76MzlwABTbgtFmw46ZJed8MYhyBNp7uq049Qo
yjn/77/sWv/3nATbdWwFJ+Mo6BZl1fR9pi6ruud8PSbJdLO4xnKxYErrY5ydPVbIaoS6OzRX5pLo
h1RI6cO7s5EqUbIzKefpjfj/X7P+93/kZHAaYwwcteUw4kPh5zBb2w6aH/SXYRy2XdO/Rcu/nRj9
2QFkTdfGz4ohPvp6F41vooZLetCxNdrZRe1ca/Hwi504lyWdyF/ozaOjCkwL6Xrn6OROS5JaWUdB
1mIFmkzLZSy7DTbKhV/K8aMrznm+nNxNKJwkFCBQadh93k3LQn7F8obloMRKVlyVtdd0OELX1u+s
qo2XcumSR61B0cm3VMV8/fpMn8ibKIXWE0XNu5YxnxcngDHGtNwFUYdosZ4WNxq+uSMQkzdJqnom
MzwVflawPABpViK+fF4MjAN+rZJaSZh4VPWDvVH6Vf/K/O1IpED+w5MB/1lnfvR3j/2h63jRNPCl
iGIpfRa6SY9ClNIHZZ2fw7+dCnU43zG7hvH6txRlJKdyWUqiqlc3jDARNAodh9zw6+c5eSyRF0SY
Dwgh/NrPm7dMi2dFHt4ciWl/FKK9bBsVAgfqBnnk/V6i5Uz2cyrzWh3cV70N6GYk9J8XnFMx2TRC
/mBFoAghs4CxmYwDD+3UIDGL+mDp88YevFsrlT/z+GxFf+q4rGxu9M5XTMBx88BGw8RSe3U+GEP5
yxLzr3LCBKxMID4m9b8v8xhr/mGarkDkY0YOhZlSqhKcim1gCDxlcXQr9KY6s6en3uEf8cbVoH6l
AH3e0r5ylh6JVGb81tRth3JW8C52x72NcVCYZCk5O8Dw/dcH59QnzpUPqJXm/Cq6+3nRUeiZWzSA
OiJb+RW71Q3Su4w1U/2cmcPJW+qfKx3l6rIYxig3wKjgYGXuclheIWUZWvxjumwxMa/eRqVrwnGM
si3IYfVSk8ri65HQ/aS2iv8Qbf64WJDp0Fs7FgZxBmDuC4Teg2PKJpgHmPhz2pVIbMX6Rs/n7Mw+
nzyuXE6MlFb7peMuLcInuYsG2HQwneYqXggAeqQ+9XkNi8D7l05P620I9X2d+KuAN46ZEZpiTKtS
zExxGHlIkAhrU5RFs6dX8m8dPo+XOrrsO0xUEH9iKdupGYfkUn0SyoqjL1XgjV8f1ZNbCFgZLpVF
H/9YJMxJm7aNPNYa1OZqNK1QgB4JZiO7mVElOrPYqe+CF8VH/z9H7KOPMTZtpcg0dz7kmuzh5y+Z
+WZZKUTOVpST8R9WY5DEqAX1URrbR9uYLbFeVK05HzLcv0bfTeRihpMRCQgtGdJu2693cv3rjosd
Bqi0X2iHcEKOPkWByXyyOKV6GOZoC7vxO926fMPEBHO+6t6MvYdEscKv11w37Ks19c+BZs67vE4Q
azq0SPyGliuriyRx283Xq5w6IyDNgaDwbzBcR09WLFpbuS1JBFXsR6umD6ZE4nRR1F1Vm2cw0X8w
C389Ejq7yHitaDFr/TH/yHRlno2VHOiY4UipXSxKloZDY7dBg9xvYHaiTW6aRK++tVFdPM2ZrV0W
ypDcjKPavkfdXF4kabT4ddnmW9Rs8m2EWsPFlIrqwmxc/XFIlHorp3EKKMKUy7oxcKTqO0MLsMNp
niQAeN/TKuuHcDApaOuoC83Ui3eOLZB5SNiLMG+U4meDZcwuT2LBVewuH6XwjLsBL7U0EOoE027s
kf7M6wi5akVcFGBNH9PJ0nZRbJLW6lPrbOcsst+s1Mx9wnj6DFcFNHE+jWHNzOlSmdwiQNvQDjxP
aX1lRN7QF4iaHLAxm19GMxK+SnV93Vnl4tPDLOBKWXP13M7ILyZ5jmSqYZe3ldO6qQ/lZ/Q1pY9A
0DvvbZb1oaNX/cF1B/OH0Iv0ZTGEdrCW1n0vR2MMbUzX/EnLgQPG1bnOy8kDxdCQpBSox199Aeyc
om4caWsb7DlUHXUvXXlpFAUJ94AKxNfH91QKAHgF1yhosmA+jipWt4ycwZwWaqe80O4gY+xlTeNc
0Ystnh/6JvWEcaaFfnJJiIL0fTkwf5XikwYVN4HMdbAj6dmbusiLS0UU9XRnp52wD+YiMwE7u9Xf
vn7WUzuL6RCq2HQBaLkcxTxpav2s0AXG6Ld5LD3zvXaLWx1FzgAB5DPB51Q0BweHMDYNDijB6yb8
40u1HFwovJ5CBjhcg+yO6H2zG1H5jY0zK50IrSZOEausC51BOuWfVwLV7hWuW+DQoNrRfWJhVbVp
vHh+hfTgyR1CyuaF0WErEuhC9um/D3/UM/TLmMyxs8f959zGQ6kYygktsOgyzt3HqowOijZeDkN5
7s46EdBZa6XL0ZoDLX60p1OE6fzi8aRSSDQtJ5lGNl7DZLBnPooTB8Uk+6YKRc6D6v5oSy3UCDDg
YNKsl3la+FZlVr6b9c6lXnXjfW2K9399MKkqEA0GfwNw/FjXolHTboKFDfBV44hkpXhupyH3l9jp
gvqsNNXJbfz/1Y4bCpgKxqJCwOZgNPKHO0Xxth7kOZWvE+ef+x7OtMlYF9uLo3eFS5IxLh6+IdJr
5/ZKj1X5iC973m+XpTsr0/EXhpqskHhCsbsWMpzCo6LCALPcw9CjqEjs/NlEZnUI0fNcklCYsxvv
QBVbcRjpg6xCBRWR93nuCjVMsdEdfKMU9nXb2PBJMH+6z+xleNbU2Qsq6b44dRcjOpz/KpolEHCP
Ir2XN2jEOSLw7AJZGStFStTvKtm+ZlptfAMdNz0uiqx/F8LoCrS0PSQ7yl6v46AEKNj6ZiLqXxNd
nTZwZV7r374+TqdeMGhmBA/WXjZohc8RQRqynWNsPA8MQobnrAS0GtArMM9JPf3hWB6lI0gcMpiH
ZOQyFToKqL1CDbXKozIkiNQ8VAEW/6qlmbabSJG05wt7GkTYZVmubgd7QLivQu7Dqf3R7cEx5qCL
8FpZBrTONTmLdjP+EdOM8GO4QM1JOwxk360f9cC2NAY6D3O8jI2fG4t4UmoTmRGnUTx3I63c+VE1
AwQET0sazQfSpu8Up7Se44l9943BrYEwJmPdPdZmgwz5bET/FsS0nkE4SRBeCYe81KN801DnpakZ
Kh6aKHfkFj22JgvZAKtEu71My+A/vGUcygCj0Jb/q44eMierkph+CDDkCaaTWLN2U1sid/f1Qqei
IRwyPmTaPICzjt4y8lZ1ZKsUrsvopC8NBokx0u/0JOAhlIO1U1SlVc9cK2t4OD5ZEG7pLnCB4ul7
tJddP7dO2nXzIY3LdIUr7AyU8/3SxIO2mpNAx9/y66c89dE4cHWIVQBS6Ex8/miqNOmF6c08Zdkt
fokHHH5DnMOvV/kjf3b0YCsqAv8PvtC/DXI0BxXiwe21g6hwweoXP4K0aXnT9UreHBXkwrUntdjj
pzsOGPnxB32f+plShK2KovtjVt1AvfGrBpxV+ro4HRzC3550XtzmzUb/QAEZMNxpSb79+oef2B7U
jyjxmQGtomRH8dyZq4rgV+gH1MGcy0F3633sDV349Sp/xjDH24OxFloAvAHGKEfvnbvRnDAM0A5T
7uYDiuUQWhIfsTX0sgf+2xKM7jQ9YxrEH0RlXXyTQsPpIc0YnqVL3d5oSr2IfcKh1PfQ0Gd0BdXW
fADsIiaUCNHG5iq3MGFIsQRCbs9LsqdWjt1LqnvtEsisVW00HQbma220QMgY3EW70ga1vtRjO3qz
Ozmi6WfZ/UdqN9pvx+rL53HO9QcHEQ/1AlMjLQ7l6NrjDWTLZLyAmuhmYYTwv/Q9mduK35UmRin9
PM8LoaGgELMLRXnVpNsyPmkXr6aiU1UZ6F0zvWmoryT7TnE9iPS92e84wtL2m7JJtWBGNOVOUa00
CiZICXVQm0v10bZua+2aFl8PWBEz6niQMPLEd8HMjUHZ6OV3ZWxSbD6YdneBkSXGNWiF4nfW63YR
amWT//C8Sfkpy9m0ACy1A55xqKS82U6ipn43YE7oQ2lNku2INwY2iXBoN3KOivcWs432zOk7EQ4s
ogE6CaSY5NTHIah1Z0xCBWMBOWm+a+T6eIlIQ9dD6nQWa0Mqpzx3Xa6fCX1/yToS07EnW1GHGAPS
VD869qqSwQUTFgRPdwxRj+PV3Uy5d+GIZlOI18kxQ6tK/Cq6MnHskxjuunYaLGen0n/y6KMP49MP
OdoBg0V1qdBubzpz04v94sF3YTJcRwzXOF7O4G5SHa3+AqukFonvyAkTt3oZFSNw2u/KPJ55Jad/
EW2uFWRNrXqs41qhnDUvE1vTxa0/q+I21ktk0hnzlQ7V9bWGr2Bxr0fXQ9/t87bb9c58nYkpiMsq
6Lz03O9ZA/TxDjHw4GUBk0Qbzv4cwHMjVjwPEP3BmY3LRBl8z9u1iwZ3FZasZgZlnO2A4vqD9z7l
EQjj2zK29pqwEZ69jaunPBahdG0/t85BHP/iLK+niDxpZYMy3frLzLy0SQO7eJ1zm/1GmZX9kGlh
7A4AgrufMwqLeWyATCpWY5uf6GH5ihpvVazwqmJist+eyRxO5OYotAK3Xm3oIFkclTeitU3ohkB5
oqUdg1rJzWB2xV2ReW9fh/P/qUYevRQggBi5Q4IFmHycl9dmmRsU9eZBW1QjC6LJ7fpAc8ZYD5h4
yn7vpZW8KVFme8uYxx+WrhkvgDCafjaVE2aYeedzi/YPy1Awxi5nXR3o5xjPmSOxZa4MMyxMB1ud
prO+SaR2Z78rYEcVdayEwxgXbzlr/mgsxK0m1elwVqqq+naV4r7N6qQLu8nEN6TSRfsoc6PfkYt8
RJNZbOlcjAfVtbOHKRujWwOn8CsyYQiTcnRkQsAD0GibEvupuonTsHaT8tYwlum2UXR976joH25n
vGM2Js6XYaL3dWCz9S9V7bShxEIpbDzQy0ExNg7uMYa5SWIQUi6+IoFrSMpOcqO7dDGcO/ZIa0Mv
SiWsb4+pkGUPyLY4QxnH/IEn3/o6ad9Sa7GukXntNrpT0zlbQHVceEtcBkw9qoDjaW/VuZnve3cl
ko9LthPCsK+8yFw/EybXC6zoK8BWRaBNbHePNogfoyXw4grXvKbTWW0KB9K9b9Ac2kRd0t6h5Wv6
1gLZjo1Zpk3btNr3qi5Srg3UITpfG3V523mRgiVQSXuP7q/9oCtxE7j2UFxNxhwdWuFBIEbVdBeb
lbVJjHgM7NzoEiiR8/wmtCry0UIcblu7G7cxrbznCfmXsCgdd1tmVRqYbctVlzUlTMd69mGEiQf0
zqJtK+h8eFWlbjPPq7AUSrCzBVp0U2pRuXWMyYVWBEG7i1r7IgJadZk1mXZD+TIGWaToQRSB0rXd
QQR9nS0fCRXo1k61WoSK1SNbiAaueCf2JduhbfqXes69bZwpd5UQtdxPbWt/QBdcTF/DU6L1a411
AHDrB5yaf1WKauxHpysuUhNr9SCxoyzZKbE+B42xVg5a4ab5Lq+KggnHCO5bJ+UuwqgZF2NrSrt4
Xey5Jo3B39pox8LP1JzxKx6IGgKRfYqvzhRfq049YLVYD7e57fbiTOg9FU9AOJOxIQWK8v2aO/6j
16UbwgEQX5gHlPzUiypOsm3fkWGhCnGmLDi10sr5/DOxp413lB4mud4kE2XdwR7130nkCr+2LRIs
+8w869S9j2nmKnJPV5Tp6PpD/vFIQqoyqePYOuh4LinMDcqJIXOTR1pQsLfTZu7QHv6F3KR7AbRI
e1WsDnFxv1Jkcq8VygxQAupmRtrmIXDtaFXanilY1vvsOLTCwWAkvnL1+OfzTwTOxKFWVBP82Nz8
NLXMOHhTbr2WbVvco5d/pqlwauuRWtNWS4O1Djx6yU0xMbRVcusgEQjyHVtJN502aHsRDeXT19fG
yaUAmcA8dBHNOx5LTwW3xAA34WCu4kebfHLU9KLXFicNGmcxzvnDr6nT0UbSdFsNS4Az0Xw7ShyQ
SaTrMJrGwRG54dH77pzbWem1fldpady/ldqcRyGjckWGo505P//10zJaRD6EwIkS4TGSqFFQN1Qr
3Tj0QFmRG4ub+THmybdJOf6HM4ObAsYUIIZpNh5LDcS9rAXXpQniJZtA4y6pjMNCt/IkGGD+fuRA
6tUz0WE9GMfbiwYNeQ/TMZqpR+e0zmczMkVhHyYdNkLSmCbgDXluenria2CAAZAScIjBoPEoPx6j
ZRQ5vYlDYUlumrzugyExathJOiKW+XRu7HeKaAGckLdmMUpgZHsUihRHnyHHWPbBbr1+r9SN7tdc
pg+9QeFpx4KLLkOvoaiTZYvab+ermWZQ6WPM8fX5OVEboccEmxKkLGndMQNx6vgpRq7Yh2Tumx/D
1Nc7TRuqFy8ro12p9kkAUu9coX7iE2XgALgdDAcWRsfbDTxllDV6Ygcnzce91irJtius9qbI8N77
+vlOnJ81gaTMAJFGi+1owGpS9rTTkjk4EWotQut6PrwX3YLp2tfrnHqjzMFo/nCVMdD9k8X/I+Zj
EeCWQzo6B1Ww174JwpkZGLVVnlpdIKSj+FFJFtgl0tguXWxvxs52t2o8Ovdf/5RTr5TPlLkcCeZq
EPU5tBc2rXPXS+1D2kkziM3R3gunsYIsWb5LQ8HBuNem/ddrnnqjdHdQmuPjWeX7P69p6tQeecSa
6iTzR+gz2l1jJc1rV8zVvwc3gZlE1Asp+FUi8CgiFIpDk2VSrMM4Tc6bRG7IL0WinrnDT0QEby05
KE3BONC3+vxACTLaGV1LIkLrkQECpDp4MTINeZSngeFkZwvi9S88CnRAG5h2gP6FiXE88uuU1hND
gT4NVpkUGhFODpu0ZJDtazjSW5d5Y7rAUWe6N+jjr+QIfjU5X5SOklInxUjAryDInguNJwrjVSMV
aQfUZZh8HnU2Y1Wr4kEaNkpq0VpcTeOdGdXdJs6TZZdExntPtn5lFWoXZJXTPX59rk59vvzm9Wgh
i4xg4+fXIBt1oZPnkjdQdbw0EoHwSivPjXZP3OFMIOEOG6DIyRiOvpgyqs0EN1Ki8YBIz1IWxS6u
Jzf3RZvPoT5NVGmx0QRW154zfPr7AUF8c5n+6ejSrD7a3iXJ3LrIHOugyGUcN1SRCM86kTWeGZv/
fZ4ZbMECh7UIIwKu9OeNbLW8t+de0Q+NPf3iC6ZUHO2nWTFcnw7VOVwAJ/av48x6AE2YYXO9IYv3
eT1v7rIaLUPjMFo4PHl9dYmk3KbJUVIDwKZfTdKxrxRYr7eWUj73c0yLpa56UN5FD9lgzu4HEyNc
o7LNHc4V94nsH7VoqDZlPCTbXs3HTeXKDyNHTLfy4tLvLZxiIfTpt4vtjZtYLfGU0EZwQY09opGc
Jhc1PPeNaIGPiAgxNzmp2Q7O7drjTdWwqIvB7xTBTMn16k0ux3bX6fZjbYuL0sOcmAbtZQtPyjdT
9Ozr2f5BMYMRIxNyaVTNDX7BWqgK8H+a4tzmhlRxyx3b63pIY+TP2utW9N+yuJuus8T9iQrFJQrm
+nY23Z5Bj1pu8Rr+pSd15Fujl/qJ1Qg8TufvqFR511MUfV+S5EN1e1p0Rif9aCz2nhw3SZpMG/wU
LsQkm21Tjs91C4vIiQASMeZyNwssw3CoujTISH/p3yq7UbUvqOp0f8nmeps3ensn3WneYmTe+UlX
52HGewg7s4sD1OKawIuy50V3lUO1oEs+2fZHMnrq3kSz/InBvtyUUbXDWpam02JdSTNTAyUZc2xd
RY7D6uKEvSWeGFA79+sG9KVyDXrjh2N1N0tXH0Q/AlRr19FMh4+rlzyJJdnwRWwztS+CJOoWbI9y
Ze+mxXuFoW2RiuhhVmzP96zxAB4EL0y3vYsVey/l8IbjyI1A5s+fivJ3MSjJxlYXcOiTdlU0Scib
cndmWuW+KVJzw6CR2W3/krrxjTclgZaWNa0DG9UCLdo5NaTbrsbwypPWb7NqD1HvvDtVO25mtdnV
qnVZ1o59Xc9it2TKdmzM56QscEGuUoFiemLtBWTooHFt+uul5WIJG38fxhHxdG0cw6ZvFJ8sabzK
2+wDzyWNVvFwMef5Ve8k7+60wEoYssc0pTuaxMgTqlI1wlbHESRtmqfFJLUYy9xjsll0mwGryu0U
OftBjItPc8LbOMPgBWOGVGrCO/F1qb5HfWrshespvhGN7E5ktnupuVhiDzY+u1P2mknvJhucn6Sg
tj842sNgzZdoAIfktMu2kg7boDf+SMst6Dlw+0hNx4cC21M/yeNAsczn0jN+OJ0GhWhCcHCMxd0M
72qviOVSWuM3O++em0R4AQIYTMs69XKMteg6bqqHvuvetFl9GYV8RfgSnziMaje5SUjWWj0NJydJ
/dpqADrycD7D4W+pMV7S1bgd5HyhWPO8Gwd9Hyv1hWGWYtMgqmGXBtCsMpGBllff56F60ItmvlnK
8YdN32WjV64Il6XyQtricrVaxn283hiOuQR6XIjNlNkXaa1kfhIlya5o22nr5HPsN0IrQoyy34zK
oTHrLI/Q/+6n0jkwtmby3+EHoZTInvVRc51b+E4XNU4uQx1dK2YabbpYclCW+DWJ1J+E7p8IQr0M
k6NDOi2e03LMsFEfi22va++dwAuscIq9YWJbUizwh7X4hj+wdtJW7gx1FD6lkiCBKOZdq9fGs1fY
8hr3YXyol/kgWvfOkpV+Qz15vSrBOQh7hUk3vkiBStSsZN/KoXmPvKX36Y+1Pu2ynWpVN/lsqaGR
ef2GwPS7wYv9wohx3jYWa7Vr5xvJaG0twg4kouC7vEmvYBu/dpY7BaJ24qCJIwcXZszO8w5TbjE4
qzN29t1SxKVlxR9VhOuSxNh6R+/junObC9Xo9vOQqX4RywfLa34UAtny1Jzwqa7bH7Gdva+Eyh3O
bD8Mne58rXu/B0+7iSP9Y5nEvCmT8iVWnLeysi+sTNfDOsXwW7TXWW5/703nqdPmwc8d7w7nOFhz
yyifVXtImQ7aoIMy0mbEx76n9vQIqWBj9e6TZUfOpiX++LIyp+t8zF5W77I98UnfWq09XDmorVwl
spnwXI7EFUEeRpVAYhTwgIXhR+KGtJ6BM1AhXaOAWAW5ozxKU9/ZEY7RQ6k9wU1/1UFfd5zovnLj
C28YH5VYvUE+z/fm9pGr5w3onem7jRN2tLIstB4CnDDJC9uG7kqtmZuqTT/ARMaB1fADhTTvxYI0
0IRfwdyUL1NaBzCrd87obSif8LOlgVGP5UT3kE8bmFS57c14ky5ZA2BRkxurM6cQD/QmoPuMaHZm
BJ2KEV4V33aiu51FdGunxc1sAPBMku4OkjZ2cur4rvbuw+ARhnrZ1KhBxU+taPmrHOt6qBEXV02E
O2n4+nFmPqWID05t9izdpggQnn3JHIFfPAOrjZIYu2RR7xd0mIkz3vXgMZhVM07O6Ho3SVlu7GW5
sGrlBhzxAWnZH3gi3rbu8DOa9O8RPtt6pX+Us2TYXSm7xIpeST3fyw7B5brUfGO0HqKx2luivHB6
LNKl6ZY+fmp3VsytAPvoW9/PTA7T+qFWxe8oJqr3tv5uz9F3XRIImmjaam25Mwfs7hf0mnZAfE1f
beU+F9alQK+04IKr0VD0hXAs3xLuo53bMDJLbiRR5dfSmb6b5WJxCvX7UiDemCqX8Kns3YjNZAjW
a+/1ymU02ku4KK6+Q+RJ92n53rqj9zo23p2SmcyDhP3YO2XvK1Y64h/PbmZlfZc4SRxEbXSPGqTh
q0K/T/J623KN++7Svk9wYTTuW8D3IenQfjJTLM2n73HeP6OPsotnywsmZGEUTUe7s/9Rudqwl4py
4ZYKPSC98k0n+qWrURwmptLwrWAVnOptit6BvVxic3cb56tjX+1coFdWspJ0Q8WV5S52Foce9XyX
UGf7mWv94q25fht3N3Oc3wNWDLiXrrve1XxkHpuAhvJOTgBwCyX+7Rp16uuZPV4XXmQRNGw9kLl5
VZlxkyN5grkUe6NcN73FBphefx/rbhyM+sT4W+/T27Hsom2lZr+iZcqucqy4w0xUL+RcxXYQSwz7
iq2diYxRMXI1MzLaUPjskSJoQqrF1kd5KLn0Kjt9Quz7m9VkWTAV8fwghjEYmird1nb2K27x6zDj
Lg/ySct2Jlgfv7XbYj3C7xKTscie7KuGexr/YTu7UgYL5MJkZj7M3Qs54MEhh1LdCVttgoyZ+r7o
OQ54aF+Vjlb8mKsaPRslHQ/64KofViXye6XTx20aZze5JR8bIIr7WMtGfyDzvQQWeVNA68A7vqg3
MuuM0JYwMWCjDfscH7xDpUNf0CLN2g1p8QI+zPBTV9soov7WjlW2ybWu8RPRA7ySykwFNcaBYxOm
u1qvNyT2DKVyhh1q8bCM7gc8gXY7ZQlXZ2NF/hyPwwZqhrdZYvWXs+i/EfS9H/XCCsZUHzcZCuxb
tFs9PO0X15fxso+AXYZ0l0QgR7W7GEBrb+jEfxRtdqXnYH3qrOLptGZmIutd0vaAmiO1H+gpeX4M
FCBiDN9O2o3Wq5VPUTjsgI0e8sypgmRGdIC/VNjilaH9N8wQPyzRgDyPXHnVl9YUWm2z7Oex2lS1
uq9xPErTIcEgSPlWMdn2Y09/GB1UDTxlJPyb7I0zNzuZGOMcqLX6aMFcJqlKbxep7tt5+dW6Ux+2
QruDQYUewqIGJSJ6O+xS4iewkAUSMMhPzCOkqjhqGt/WAQXCIkOqutiWSvtMV+l7E7u3Df2XcOpL
LShT46bGVmjTaD0h0tGfhsZ585peBo3ItXsOQxrojXdfKGA7Gk1mwaxruHV5qB5aqXefuQ15l63X
O6Xt96ab7msnuTCVPL1xCg90uTEwbK4NKwrGfunxDasnnwtrB8W0ex+Ecl0t9PPabsY8psvj7TJM
P9jCKGgnJQ2kNNyt2dGWp38tfHuKmrBYHEF63D7Nmo0YpwH0ME3K+9X/1pe8XlOQN/WtSHwld8LK
6u5Utd7QIGHoXVaHctHmAA+7wwy9llFepF1MvTkHetUOm9R29yBMlqDM8fVSF8OgqB+yTW/XP70q
1/aG1dd+JTmVMRXXrnCm5gI415VnKpijUCip6+AyzJW+uzFyrTx0bbktjOFX3ptNMArerQVJzHAU
jqyOthUC/mAbUuWHW2dJ0JQt5GrlxhIdYS/2eGz5MVXLx8xh42KJfqHVN5AqtXt76OzLXJTGvrDI
2o12aA6AnjYdbOR3WVqh2kXk481hSabRn9T+ntEAMuWp5fD/lZ5PX/BBz60SbQfrvXRImvIyuVpW
jlNWe7ts0F9pqmi32gwSjkt4rw7csDT49+3Sfy+TSt07lSm3mY4weUn43Tto/lSy/G51urbvu4az
XTCaktroPtXeAotCZI9Zn5d+Mthx58+2y8x57H8pBZrcfUJqqBuXmuq+OwODCXeRBID+Pe403ReF
ol9WundToei9py98A2rwsqfLGvRVTM05JBO3W6HuIAK5W5Lz+2HAmK4UE9dUPH3H2a/3ySlfnWE6
J2ZzggeIcAmgAOoaeqqIeH3uZKSTVtuF2+mHeckr7wK/O6e6VxordnwLkrN7WcmRX1pEiWb67Tg5
yvWY1s490Kg8vSxjjywKrwrzTGfshKQKuwXIjZRjVdo67uhYefR/nJ3HctxKEkW/CBHwZgugHZue
IkVqg6AcvCvYwtfPgVZPzQ52aFazmSewYaqyMu89dxTmnBsHnZ1w8dXOltU9oi2EsFhb3oBOt8U9
oU3LT3oq6W+9K0wlcHiVyZe1VWUJKJDnfpO1Rr3CaKux80EDsmZPrlqz4BSm+9DxUqOYBUygXjAj
fWwrQhhC+0N/aEU6/mmn/6ddXjEzw80DA2AYVJC7fe5dTwb5gRrBVsE0J7gQFqXeGbKL8XhE7YW7
94cG/Xe7FTWggYkUE7LlwAH++6nGsdNqQ4wXCrGDSA9a2lt2aHoxMoZJpM6X+c9C4BrNXFE5ieHL
aHUNHUBtooNVQA55n1s1zf0S2di8Rc9NQJxaJaxancNj8ZHXCoMtn4pFTMnaimrcId1GDeQ0X5sM
+V4LVcwbcsM76Zdzh8rOZtpfbqKelN+Aw6X5YJDjdEsIV/7d1kp1JnZUjd/oFJReiMS1rANn0MFw
MWxccarm3KiEFJfzO+fa6JUkUUv1l25wKdLtLF+2zWSIcO7i5plku5XL78r8lejJ6VfumqXJYtzl
EaYk1Ba0ldEe+NNCuniYEZ/IWg4dbFeP+vhznhfRhKTmFbumBX9f1/N4DRdx6hHGLz3T7LT4auaz
p+y8cZgc+i5GWYdpFetXlahN6cdW0oH+oZM/3RAzUgs/Tj33qq5ZKMOG9Os8SDQBXOnzbrL+sckO
OmltJROxZ2HhOXnqltkbhTY15mFRzLIJbCUiP1MbcxksdZtWGyubZHND47/4TuxLwo+Ug7PS+fLl
qrALOCjSbMV67k3cjYi90dn3S2JrV1BYim9qsbT3c+dO093Q9m4aVI2Mlvuus/L7KKI/8PmvOdM6
RswID9lzwS18sPPFVd01XdoZhzjRkic1p4kRGPFE/vPn1/nYHV+dSHwljOtcsF7r3/GfT1V4ixnp
CLAOcBPdW4Kz+utUK+KnijaFw7rHWCwc0aBNvmhAPF3QPP/JhDn5UlEpGCTwojgzvVMbrdU3BXE8
iXWYTUSodwBnkEvWOrLBApiU5SteG7n3pGpqyTVTVftFlFkvERnX3QT0ZuT8QM93qAK1SRwqSzdR
tmmj6vH1JGq0XhW956cstSsYvbFMta+GsEptw++cvjapoT2qbd3+wmGQlYE+k25Mea6VWRiLoWt2
Fv2Hr+rMtD2c2txrfDKrtbteK7ruBu+hqYRN12k3dKSs28XyForDfHa/WiPoMMr/KnqoFRU8sFlh
cA0kSnorsAalTrf9MsQQCTSljR4cw3a/9/Qos/1kttL2547/9sLc8Nz7xNyQGRS8k48ajZF6UHXb
zDo4eok+Na77Kxfw+gW30sfpJHIFYzXxIiFkwnYya5kS5INl0VoHDcERbqi+vku6UttbnZJhOm0M
NGfDdGH68XE8yUUZFTICQX2OGeHvV7hkLVyYPViHTOnHMNYUuVd053cyTeO/30T2Y8gnOAUJwz51
Lg3UfbacS+NgN1G966tkvMGGalzYPc/8HqzeBspQsOsY2k7GYgRCjhaHpumQ5ZBUw3Q2cm+ndWCD
fDvGjL3/fAU4MzwyeFQrEdLEXn6KXqZQqFN7zQFQ0So6L1mU6T8Fkds2/TuPVoHRNlF8+Pyaf9RY
J9+9gYRKhwygMTG3tb+fWRWLxS5rdTxkNEhcQEBaXZCCbCfprXS9Lr7vnVyfQk6ZWXaVzHk9br2u
JesTpZ73VBW5LcKOXFjrltBF1aWpK6QZYvpTb0Q5yO61MMlZYcYh+pehi8Y6VIGUKj5acVJ/PKlw
EEiU2eh/F1NefhsQ0tO7TgqUPbU3u942nztmJI05TelzN9cxAnl94DhGDm1iXliDzzwBkxnhqoFl
1vbB0QImNtOJbJwP8zy+EOc8UmBboPrwMPXJvxsY+Tp5t1Yy0eruP7nzepyoQhYN3ceiZdjdL+ZX
jeV1SwI1JC9NRBeKsXM/DqwWCkCN/QUj/N9Puuf8U2UpmGPhGQ18CTO5r2l69vsyHY0h0J0skhcq
gT++1pO3ywRHyLQdthNox5MVYaQ/qkxxT+yZJjeR9Yb6aN8BqHfgVFPqXdHJ2zeZta1IFujXmYva
XxHc/X88Vs5Z5JuuQOSPsgkXIcNkE74W2yN9WFnIMFEb82tjKgwpjewSCvnMVo7Ccp3l88tZf0+e
rKOK3OoMrgeltLkZYpH+IHXDYADajgcYB8mbw2Q1sIti2nz+OZ/ZXJDJE4K4Hlk+ugoHs5nyxehA
WbMZhwiuVFBJ3qUI+3NXsSjsTGoOWoenq6+ARV9oakZ0UhKj985clRmdkl9YDs9dhdrRxoeFT1I7
DUkWXmHNsRPPh4ZNpaYT5rkkihIFfsm4cm6KDiIJmiBudw5Kp1oXK0oKxxDQbrxMTe3faU++4q1Z
xGry0Dimgma5zzP90OtdRCJiW2kPajZkv61ycrYcnS0ET/lEuRBraULLTgot3sPdcjAaNVn/Skp5
9GP0uvy6GxRbf7C9SVMurONnPu41VmrlA4G9/CAwm0qTRPBRwVgRjwsb4ljuZxbOo1Hm+o9KWNPr
5y/ama0RywBidGAo6OtOha1GAhOaFYXrCfeXNGxOEm59M2ruj3++DjBAALcOnxKa1pNFq5VDw3EM
6/rU0vSJeqvbddjKfNUt6gsl8J/99WSxwgKBDAbTBZ7c0/131lpYpIuxjoNU8jxbzbLyXSPtEUW6
pDPpL5jR7c3Se4t3lYtqtp5GTR8ZjuPHygJl+iN5V72c0dsqw77CwzETlB0L22KKNZhuYE3GbO0+
v0VnHv0f5wavLxoetDV/r+uimVxLrgwhqVU0tvGocz7Rq303SOMxXgfyn1/vjAYPAS6bCEscXVVE
5X9fsB8ZpSuLMx1M2JbaVthT+RNB57s6QiL2LWHG1a7APOdtLNmLb4CFG3Ojp43yoCC5qd8//3PO
LLbULdAxqJ2oYE61S4VaOEoVNT3CatEd4zE3981sICagg6ve0JqVLbvpMgaOM14Kyzhz68mw4Ny2
5s2u1IO/7wS9ctn2g9MddC//Dawn7IGS0pfGMa1Lwt3+/Zeyk0KQoD78SDzoZtuKIjl1B4IFcURh
blF/xsmQvzez6qLB6Npro/IasXE4mrXB5xc/91NX8NFKQiV15jSCRPQTNVpW9LACEs0f3OhVdGOY
zPQMc/USqurM0u/wAXKaQEeF5PrkDXOVpe1UO+kOnZ5ktE8rgT9u9i5slufeHNCmsKPAnHFKWs9Q
/zlxS9K4a3cuu0PfIDCiQtZ2otGtDRMsybjIUDa9hyneU9Tm8fObefb3adQIDjN6eiUnq1oT0baw
mqEjJaGFqJMS1VpWzqUy5MwZkGbqH7a9w9d6CvxiyoSuOuHLYNQ9kk2e840UMg4GqZQhr8hrUfXy
gqDzXB+XB4Zag62BN/V0NUIjlBqFy6WUQShe0CZWq/l1V7lvK99E9ZUMXm1AfVqaocGYot/pksdN
rZJr1w4ykyyo2ri9FNFwZr+izEaGg3iYztTps65qet1Gk/BneQgN/Sgp4+nAGIRZuDmamXthOz73
gLkYY31Ow+zLJ2tyZoDe1BW+lhLP+iYabLxbdDYv3Oxz3yQWNwf6Mjf6Q+5EXKtFvUggSAAqX7wC
zbHRenee/k1PlEtozAvX+kN+/M/HwrQlk05d9gfbSB4pl1BURTRaK+O+WIdjn38fZ58WLRI+fo4r
QA3+/jKrambmbtgE9mQGDFMtahlzgCQalyCvNLX697WNbAL64xg72M9Os4U7mUObXj+UzJLL8zqg
2KpQtY4zDc57tdAv0WI//rzVREJiMsXmGnBx8vmL3prcPvNA1mmyyb54mbPEN62pVz+meR6+fX4v
Pz443ngIsWhuIdN+cEnh9kooX5PlYBX5XW0lkz8nSxjHw91cXOqVnikNsBmgI0b8yvH/QyK6WLIp
s3PKQk63VvFsRiRNVb63zMoaTdtTwDuZ5jxiFZc/Pck4IsxEnfxQyE7CVJ/xPxf2zDO3mm0Ezged
IqTsp4r5udFhPZc6/GUEJhv+fxGOa3fZLBatxM9v9MftROfQxSqznnhZY05eWj3R6Uj1qnqw6IQw
B+1lIJy6Ci0PPKDnlTMZBqRkl7poL1SAxplLM5tdG4r4XFBw639/L/HoAt1oPftgxFkfBeqgTk+V
SNCn6nWB49uJTFQpdG9M4MfJtDG1xMCKPhMbvC1A8r+l1tT0N4PTgBYkNajzjhJWo7KzJpGUYapW
1RjKbGRIOs89kjovn0IqRDVHpc65m6BXTYDva4eh/Lbo0JDDadATg2awzNSda851f527szZfcWUF
u8RimVnQJZ6+T72UZAdRenTUVagsV4xmrQFieqw+a4MnL3W615rs7yofEAtry/qxG+aHhtcaocWG
I+3DZCEG7ppouSF8k/lsmanXjNLbbara4OPqXnuMU1gPn78lZ15IKpo/2Oa1ye+cfPt66gql0lcL
R7Vkh0JFBzpavXgaW+fSROHML/Xw4rADOTpNn9MDNGxKnV3PdA7w6tvnKFHVL/NkEhRQcofAxuJT
Iv5BRefQ4ZMGFZK6L5//2HN/AceptRPBV/gBPIaaDtnKlLi0aTWZhNz69pep9l2KAJEplTbN3h4F
j676zriOxussTbULRpYzN5ydmEMx2FODu7H+jf/ZuFqXDu5Ay+/QoqPZWGlVlOjPBZoKOc6XeK4f
Sy6cbbjbcH1z1z949xT+Xak3qXtwrWh+1PmBg98XjX2/xA2QQ29gEgGSufn33Xm9LkUA7GVK5tPE
G8J1SjnnunMwEAdgB4+VAqOIPuKz0LU0f2hQenz//Nl+LHG4JKcel8RTnZXv5L4SK5lw1OOSsTtq
96TRDDe83PqFrfnsVdY3B/MGdqoPjKE6hWqD0/iQOvZyJxHFPQgPY/znv+XMHunh2ljRfDQJSQo8
eUeaNBu9sndQAjuarw+mGYxVUh/lkNzNRCtc/+vlqCf+CApYrTkBrD/6P6/k2JaIu7XZPVR9NB0V
3tpbS1veOTGn+6GsLvX4P97D9XLw4NcMH5a+k91BNDIWeTm6B29x6hsNrycKm8S7ULN93IP4O0k8
ARqJn+tDIn0OwzSbY159pfH0AEGreUVxMwW2mZbh4KIMX9j64Rvml2ww536fyWuIjpfWDbz/v2/n
XFuRNSusMmlraPi1Yu3oEOnw/PlD+7iOMPxFi4cEjFcRr9bfV0nQMHqtZDVtl9ZQN6pSmGXYMcqr
fCcuKF/+/XJUvqyb7KMo404Op9Y6VzW81KPxpfewLyzrpceUhiyZ88CFn3bm0bE6cxRm8aCGOCXW
utJwOrdjWKgQ6lps8XuDe/DmeHjyvKibQ+lM6N2LNu/tbY18yvv330r3BvWPTsIIf8nJUmJWRrKk
lQeAxFpUVMPeqIQ2CP47JXbnSwyaM3QvNhQLTpBnsbB8mOrFWqsAku7MQxNXhfcWkxnYbpQ6aiz6
VQOxKoqiVvVLI2u8I6SMD3pAdlHl+A09GSecUzlvF7CocmMStfNMlNri7hfeP3NvKL1734Kgelym
JmrfaVlZ3V3h9KIDUCkGHNymhgdrTHE5BrUKfuQQ4TB5rd0O5bxJzhcp2Uln/HOPDOc8C45Gx4FF
7k/MzX8WHIV/0pqRLhx0COp3QCxGaNnMQnx1qpUdo6IxQikr2h+dkgK9+vxN1s4QkfGqsi+tm6KF
AfCk5kGm3thM6d1DNDnd4xAlUer36lLedwocxJDKNUXMOqM5z6tkPtJ+Bfg4Oy10mCXvwyQ1r0VS
RGFTlMN1Qksz8yNLuUcC92vqVQEFv296X84znnkFdnIniHm0SisPx6F/xuPphXk828HSGe1LXWiR
D0dFe3UgZhW+k+JXseG7bLLOrXzBNOJuQgzhz2Yz+M1iofxJmXfCrJy2w8qdj7SiRNkYEe9cR1qC
JmwUoR7hqMsqlAclmI+NniQIXgdZbhQt6UNXiZ091qLUh/Co4HFrptCJlGY71F2N/tvpNo1ZpbC/
qAdd6bWBpiLUTCQoGxWRsJ/aE2E4a3SKrrf3hGgCWfYQaMZ92d7EPJItFYC3n21+PhpK835u5scS
uftVP7synBzFux4JSNqMiTpvmnpxrkqrSfH0jErA/Xfuc5R1YWIUyrPToy6VuAe4kUrzoAj5LtPJ
2qZFKcI+GpJVF9o6B0hXS5hOiooholE3TWK8xHhONhI7/X5EDMZApMsOtld5zzh7Bt8peudtqa2f
0hB49WbjG+QcI4im2NoopLC+G5FnfU+TxDtkqyDWqPArNG6PNcBSHO+N3mR7JbzhtoKn/ZsTO/gb
8lS7IHZN+L1Zt3wf56X8ZtRYQQbbWrVinXuox8q9MnTsTR2LnG+PE618tSoCN1KzhyRppY/DS70d
Ii17A+ojNrRRy506KOO+jJ38gGA823qxmTwx+Nau21Frjy4hgzChqlrsFruKAqsvEaJFqr4pDBuQ
tv3klAYvQzXoq0dNj56A7Y9HJ2p+LnPxk4ONspuhYe6wsribUaRe7ts5mDy3bFDbOE23kbKfH4dJ
fDGTUV5ZjcrJqyohu/Wt02FPWKy3qm6aEBbtV2kXySZ2y3fSDN+8eUh2FqluQapVzubzz/nMbruy
fTHRkneDuuREWWIJQyQp9vBDX6rmJmuS6NEDz3xhGPOxkKbN/J+rnBymCxnpwHzZ05MEygZgQPba
OQeoaDnV/D1bUAi7zXwpM+nMHs+oiZoWez1YmdORfFRH89h3uUtIkTWEjCzybdmZxZPbWOOFH3ju
Uo5j26tT2NYhCv9dTrRxtkJATPz1mHXRl5fY15Rat796EBMfP39kZ/Z3UMn0PYF5Q848ddnbpsSx
FYPBaOd63le9DRBPJkmwxPH1kPIR6QO3N67E/efX/VhWw9vnMIRHmdICUdXfvzEnog3+s2MfLIR6
geNiWODoVWUHr1GZhiOBuSDYOfNuklwAL40jicqZ96RoUqj6GlOXHnQIaFpBNjTxs1OYCPM//2Fn
3k7HguUNaIxJCMfLv39YEhOgqnhljA9Da+XWJfC3DDU1F18LmcXeVs0s7midZMalN/TMLeWlQddF
T4/y8BTj1Ma93cazpRzqpiI1buJ0/dtuLehqMXEoIlR0o/znAzTFPEAhqnoqAZJK/v6xY9niPagM
5TD043K06fBfuaZS+5mjqRdOe2de1PXsoNIyWiGvp3MRYt+yNKnxP+ealV2zq1m3AwttOIIVCZXB
q0LJOH6fR0UWfv5Ez3yOfO/w9oiHgCd1+uXH4OOAnGnuYVmG/o702B/FHBd3uAyc1//jSjQI/pwi
6BSu9+A/tdjMaB4RPitbQXfwqjdZP6127gIPkMeF1/TMy8K8zl1135rL8E7/+1Jjr3mROtH6wJFK
+K7shmxgTi+675PuRQCCVUVeigs8dyORhqiroOLMSNTOmILrrqTloy+rJ09byy4xU/JmlwgsZ752
UOKskjTumcCeylAqlRiJOna9w7C4yVanr/vm2U12oX9+7gcx0YJqykEdXvdJ8Sodr0Q3nkcHjDc4
nmCHICk1oql+cpbE6Defvx3nfhMNFYZ19AZ5EU+uNnSjuyTo9ZjxRsqNhwIRw+TFoPRzL8Z/r7L+
Ff95B3sHU1rRcpUksgi+1rMYF1XtauZAQmyrvfQjBoF//8Lowv8hwAPxAm3/9zWj1FzMKRaUjXa+
vIrKbD1/jLQ+8MZsvnDe0VDQ8c/93eZFDQFLhW3HZJ891WClCHmSMmfvsXtyhK3Oy2iIGdNk+m2M
gjOIVHNGSyLrWwAC2nGoWj0Pq0mPAjO25wAFO475IZdbVWt+gh18bBxrpxHN4k8OxuUJpWY4NTC5
YGy/lnZ8pVflY970uG0xLdHJnpYHIbSb2iqru1E1qo2Yst9QAHCBe/07oQU/rbws91j0f2ldjs95
qcoKenZpjNdScOzVciPbCni+hMnnrt0FczrWtu/xx2iB3ZQDZhw38oIo09KtU4/i2ZRJ/A2vfO0G
EYFBu6Kh6+8Zg7eLVScR4WLo1Q5FB4fYmE6daF39XjeEcWx1eBz14L1Isk0Bb8AsJkjNDD0Ho3Qq
TeK4ZvnoqrEZKjncYR9BEc6geJ76bwKP4F4ViXqYCJz8qsklTv0orz0z7NNquB27YbmKgOBtJab8
oO2M+NATN36XgnYNBQ6LnZqCcBBu5b4OauM+86mXnMgGEAC5FT11Q43HMMvSXdTLd13rf9W0W3Zt
Mm5cu3jNZJXuQE1194qwq3d9ysGR5rQp9mbOmSntWFZhKNjvhUHYhVMRuYVXxOuvkrED2phX2S6b
p/K+5HjjU1uoM/bfod960yQPS2xl75nWL7sh1rNNkxVJaKeqd+ilKfeywpFbyuOs6Mq1zbeLpG/p
Q9nrJkRUVaSELE/zhoIy3RTaWExwHDJcJdJN4yNO+O4G1lv5hlqn3Q+zHu+l6KKNELELYZxTAA/y
DRRqofhtOXnXJl7mp0REJbrCesQJ65jfgPC5YZSKnBxPoJxTAfKDY5Hl95xyNo3qRRuSz+vXSKTN
3sZCAoM8hn2mamjyLUvs+6lrYTy1dKcXRJp3WdRpwFYc9cVRlO6xqkfnCYv/gxIN0Fmtog3drvMe
oJmp/uhVX6Xe9ddGoihHN1/i257qMxDEfQRKTrgzEz0cAdIZCJlP7WcFXsXPzjZGnMRoE74XeW3u
zIQfu2kgZ1phuX4gm9Y1smkjKo7QS1/kmzkv84zfu0S/CJ4kKcWI6i9GOiAYxRCt35qU2D85Uuf3
/HfVsV1AuYV2DlHNL8ZxeoHU64x+blvqlVvrItCQ0oQqDrkwA1JtbtjKnKclaWiOQuA+pIPIaEgM
eRxW5TLD1Jb2t5Qeys0iVHlr6qOy5QoMUDs8XWPk5N84gmFWc5yrWZu8o4Wv+YEdNvptq5XzXrUi
JW+6F8oxpaIkalutfrNGmk/NksptOSZj2Nnj2xxN7jXuyOFGGMhD+w7wr4Z978sSSyc0s4qS0ouz
MMukGnR6d6frWLKJWBa3Fdv/9ZBgbC8j2zwW1VIf9N6xQ61Lqr3nYXetxzhvAxvr1ZeMky3nR5He
oK/rQ6vUqzdtivK9kpY9S87Ybu3MpUvCN3mLyf++SFTrnbTa8oZZFRFHQl29oXNm+h5V08ahaAqw
MCHrZspE3BXQVWa61BaUCdGBGWyxdciyOkxNUvxaRuzxvimd8q0ibu92VFUc493McB82E1YTUx0j
jiPYs/0yUeOA3+aEQOJ7A5DO8D2uZbaz28rwrdSwd3nMk/IXSONb1ygppqI8fiknPXmQ3dLtXKXp
g3nOrJ0+QtBC7iN25USkIS5vmV9FWeFc5TbSrc4w5KOWFKzBnebOD7BMDDzTqXIbx2Tp4oHvRnzv
NWhT39AVidUVKvSv2OhiiwahTcyNVqQ5YQE1YCRXi+sraCIZT8SLWHGKDHixUIudPmj4xRBo0agh
D771G/K38n3ujC1gXb5INCzdF4v6UQ3joeFNtVgZj1Ir+IFo0tkA9N8AgrWfnGD5xDRaWzjiy8z6
ZRZKfSc7kV+VKk54WZMZJpLM22uZVXwdp9b8OdEMuyLCawzyrqEjYrR9p/r5iPUngNyffJ/wyd5w
Ou4LFLe6+buwhilQcY3vq1ltH2v+mLBMav1G5kJPdhXMHHvbptmysVgS1v1rmvSAxa3aVQphXgpJ
FHcFX3AJetj0jvrsEWjT9vmh6JKajYS0I7FI565MaeT7rZXqWzuOSA2TDcN6TcuHm7hguDxFFjVs
ZNoufGWsCj6sznE/DNOi+dSWNKFEa70LciJ/zCOz1MzRlb02ja+eWtY3TakULzmOOb/XneFFySx3
8LU2bW+zCnEs4c/V1RhJ+nOp+CZGe951BtgHby1Q6pZ5sOwwNKk1zeDeLA/SQL9gpgAXUpuc0wrI
xGKJh9iE7aK57NJa1M+bWiTKvumhSLPDCD8VLqikubmlqN1NAx7sks5YVQ7fylj+HAz22khJD1DB
hxoUjfeuTs3trCh2UI056JGRZD4vf9Nr9Xepq+Uul7p7Za1+tDkqcfVnxrdZmkBEamwWx7Idopsm
5UnXul7fmgSAEMfULL0Zqj2CVEl8RTNaP5DjE6ITGcUNrRG4VWNvgOBphn1itNqVm8zf7Wx5hUW6
wS9fPcgi0wFIxG9SL6eQs7a6q3Ws5xMhpUFObkaBfi4ZjyJmxEzKQMpdJlcLWML4Q51Fj05x0bZm
AbMBNJjWQrgDLdbmYguJ16CdaIt9rlVJOHaJyaEIa1ctmJcubjdu0G//NmKKBWssr6AOqYEYRjgB
XDBwKL7CyKvumzx96O2o80Gmho3Z2V/YayQojyjfWBhovIK0oKCps13dG1el4SSen8X6r5Ky44sr
zem6wwsa2KUZX2etyiYkZ1gdKvpjlRoxJqM9lLXdBEnpyXCYrX0RSfloKcZ0nSc1XznxN3Bavjlq
r+5UlfIzTnSxoZfaoAJbBNiH3vQLXX438B7gRgOz7XXQLFVjuG3NuYKUnn2Z3OGJbxkswFDcTJrI
do1XgSdXdPFkl73cJ7a7AJn2VJAIrpK8DpZ4dOifB92kL1vVHLj1te34zFzya4GnNTQGuDXApaOD
PkUizKvuqyjzqzRr8r3FVL7wW9ARkVKIe4BPzuMITtiPuhavBuSirTTm8lX0yXshbH1PXn2/EQzK
Ao6gOu7YhO2kpa7qa4WOndJuWiV5oInO2JvMDgID268xzfftGMc/ZOcR/E3dB2l8em8G3fJzF38q
eAo0K5Fl7mjglIjZpzcwzdW2nQgRVrpiDABHFcFcatUGNFx64KvMDnWl1AE2XyVUvARfs6aoYZ5U
1/Ugbktw6TtVGWOwHP0xF0VNaem013mhK3SVuwn6i1Zf2/YMkKvV7RDnantPh7PZJjOe41ZHG2LW
rfcaNZ17NFvD2HpRBZlxjpegg/oRpI5OjhIjg2vRJdFRa3vlRlEL27e9wd0zk0k36mze0wuHhsPT
CGID5TTzheG3bi23eMK1O2Yg94jD5RdvBsSkDbW2gcO3BBir75RmjZyp7E3FxvnKwbBlqK8RH9FY
NrQH2R9XGHNQp3X+JFOnCAfDUHw6j1poRt7kq6mBb9lRvhv29FDF8asmQPIILM1J2z2POSzeYs70
YDUf5Z3UNH926/xL1bOAFIy4XnKbciSuRvV6IjASK2jKw0uikUKP0DWRG/ZxNBaAfCauax706DtC
hZSTzuaVmfYjs6/l2UX4mftOU1i0jky5iZnHh5kepfuxE9adLLtqg0dz+d023sS9iNkBqOicOPnl
rropT1+rxhitIf5MzmZ59CDokl2XouoDhQDtLcvq/CQLywWKNCxgoJarTEQ/27qHQ9O34zFhgHAd
K3r71abr78f2Mt8tNtWDqxiPDCf3Sr4c6l7tNmWRvvdR6gKxsR8i0VAojJn6pRp455U+0XZun291
ta750JW1yiy/s6CnR8cDL1ZZL4p0XxItdrdFOv2yC7Xa94YjgjmJiqBx+jsMA/02X1YhDLt40BY8
MKeqUENJkQPKigpIHaz3WeYcSf4cjiaDM11YDgSeZtzUkQt7vnceoevFDI2y74sj2yN6UGaVTl49
NXXvHUaln76kNpyZJEUPzyG5Oape3CK2ya39ko/1K4kwm54REK+Wc2OJvPtiW931XBvwUAv5pAgs
qoo1l8LPm2R6mno9P9gUB6E3l8ciF7eZZf8yE+W5MeVjjS6DVTvHNW9wMIZqVv02IHeEWdXO+zpP
H+1S3xV4h4LFyJ3bNpq0TaIO35iJUtbo5H/aTZGHAvhkUBc4x01PEKHk9g+loJDCeCMC00mfY8gK
gdLORuubYnrMRu2aQ3wMV3FOA8pSgEUQoa6GXPfYQQgPpfx/LsUKg1nyOzvXX8kbuLL16t7Omq3t
kYylrZiWWSeGIPXGYlM7M7HXXRESKbEeqh4W2gBbqyrMW7NnTU1cjgm17rD/O78Lt7HfisQ0fKOJ
73MaD9AfO/3ojBE+x0FNfMPmCGsuCB4ZABsQfSx0T3VU3jrmRAYEzQC39SsXlo6+RrKRz/ysuO6r
Jdws0FOWSreI90ZsAIeEK8Ox885Rs6+a0mScd0UcWmki/ETV5NPE4XS/TMV0RezYsoUY6GxrORp3
lcJXoBdJd1yGCssmmLbvTVp3+0aOduDaQoV66NbPOVb86wKMpztZJqo01/aheEWBMpT1tkHxczSN
+ttCOFKQ5K3rL0ZxJKODpCSKdhhk3ONC/dFUZblV5PwEg9rYLAtUndbtLd6Meg9mbOy2ZCI5QJ7M
bq/pza4R0W0t2t8G1KrKUu29K60XFPH1r0UzBPMCmiBWo3BvEk16vJs62JPJDQSbsd8Pyf0gdPPr
zIm/95fFLo6VIkQozLHZdpUSCmE6oa4s21Jrp32aeC1ziOX7IEZgqRSv4dRxBiGaJgPtzvqbE9cd
0ISfQj57wHWS9003qWU4Dz65bRkf8/9Rdl47kiNJFv0iAtTilSJ0ZESkznwhKkVR06mc6uv3xDwt
egaz2JdBYxpdWRlBuptdu3auJmY8IO4zu5OfFYxUbq3h20msRzs3zywXbqWAgAMQpnwaUjkcmrjZ
GM2abOHNdDfWEYsX2tg/SwINsoxLxx/d9hlzrOZ7RllvG1DvUC2reevFkphXFV8CjTN9U59RFTMU
26rNPLJcyHya8xlo1ZAdZpvTQ0nEifFO+a9/cMv2NaOEVqT7k83O2Z3KD+Z3T4vQZJBk0vTntnwc
Zo29JktqF7gmcXF0bUrtzjOqMrTsqQuqOV85fK1eP1uZp702eVoxJG2y17RO1E3duurD7JhHsc72
41RYQTWp3C6G1fES9vwTKu3z6hK4V5m0T2tsWRs7Xcood90qZMz3ypKktU10Z4FVpR60ysrfk1Zs
SYc/kLV7bShNHyc1viUcqLxDyiVFPCdH0tjOhuQ8qeqdmUzFVu2Mm9d3LHha+dtiLWo0GDY0JfUS
JzCrRvnhivVWTaUFzrS2A0s0amiW621MIUno6vRjuEUbLkl5S/LEOvF5gZUsWFDgWjMDJtLz3dTa
hgUMg5fFokKYdcw/UqmnDQtxue/VpeEP9rKcvLaVOzxDFmJuZ6IlpO6jhhEgVIys8d2ZLIpgmhdE
iyQGbqY81rmu8YsV75hmp01b02SjoyoBUeNPzui4vpen8zMiHsyLTLy0JTJT43RUonolIjAIbgqb
ESAcnGVJ1vJa/BUmrFQlo8oQEAH7tvsVd/Ro6s7fCYPQs1JNQ4Tzk5sZRqsvCB7wOTSqnZNkXzW0
nf3EIGor2klEgPAuLXakTTs0V13kPVgWYj6SkfF3A/jGx89i8fvrVwzt9SnvYbikscLR3lLT1pZr
B/liv+VDrvmWQxU/xxaIMWpSg4GWm5d7zGseJ2ZKLtRgHPPBLnwV1Fg6zt0hwR4YobO4YUIMjJ95
Ig4gsP8arf2RavTUsh4jIgyobDSD5S/2A3uUz1YF5m/ZJYFfRnoSnouEr96DafX1wr63DHolfYKd
t3chYAKeKX4a9tujJFXAJGe6W4YJq3yhk/TGts4s4JdAJVAIEDlZuHqx4ulDy/q3kq8myHIzQbLI
1UcrwXsNbpFAGVJo0Eqq4dFLrcdViZWQMt/btIr25eZJ8cPyjxdO2TjvsWCVUda6H6Xu0L3g4ZZy
0QKi5ifI9sOvjO2YtKk8eWCm860jDqCXZQJsLWPqxblWkEO2qVe9aXX5pZVWEbD1wM/lqwrthqyZ
JVX5ClauHVqAzobRZrvtGOEpn38tLftVYu2J1vt+I5nVvIlX7cdQeP7taW0PImmeZcHuTtc5NkUz
KUG5XmWQmuw64OMoN5peUh00/S/0+48lEfnONnv+RjlYR20Zf4RLwI+WrJeRSgTzRQUZi0sWrTP/
EVlDR+856wNbE3/WRbYPzqC9aRQvbdpNgbCw4DD3nCKjm+aAGd57CTScoecQmqPWbyC7Kf68Tr8V
nuJOaE6U9g1TDdxdkPdammIt25V91ub3QKgRhsl8o9NOPfg4BZApbZ6TK6LTGsV5boVJPH+Xo9mH
FM9JWDl8jKPOkmssizOb3Q9NXn0tNCWUjMouz6YKk9zq/tjO8ub25lXVxbkFf5EI+7n3BE8ZnYff
l7H7gKKA90upqlcL4PwpNzgAKk27FFWsHbVOPhFmU97K2nMQ/FNl67RuxvtHk24xGvUTwave1IBx
5ly5sdCf+cXkQeRDXw4QruegKq2nRcWrnw/qewpVCtSUgt1bb26VZaCIp0bmO3ygIR/lTvYl4EGU
K/STfJO1XCdCr8ybaKFvO3aHBOvMW6VPiqh37x5SLD4bQGMc1GJwAtGZZaRVnADDgEeQ4Gdt38xe
t1tn9cEAWxawH/C+WM43085rvNZJ2HaNiy5ZqleQtNKP3UbzixZDlJ2N2MNdj0jNbsx3VWp2pxHh
gNwozXxUpEkhJdw4UtzaoD4sjC8rNcU2IQEL+OH6xZhxvgsnpE5IxzEhvynJhd/ICB23zB9WTU98
Uw7lfsp1EWJEpalY7AQduyjciLdkBsI1Ni5JlX36CaXi1230XQHz/3EZxhrwponMNfG1PcG3ib+k
4/40+HxDkUzaofdahyIn6cLKvHPD7eYTqsFfqXXjUZEkfHRr88o9Jd+n1sLRudbEy+X6Y3H/sZ3j
CnoolvOyfx39sXXVJtCXxQIut1ZV62QSTx7hWydplVFW6QatUlnIkRA4+8xkqQ+KROgpTe/X2ZSj
6wkwmLjy5o+6WsB9Ngr4SzUdCgYPiIhtTjaQrLL2LVXcMwHarDgPoCCYF0eppN7vmBD6BBUOYIKt
v4NXPdH18uj36oGikHSLnNsr03HV4ZXhtIqb3WTovymIFIIi3MdMnXcr1OsdD+28b40ye4Sa/Lc3
XeZC4PY+O2vksjCsM9uWuJWqVUEeJjkVM223WfmAw9jBwUW+k07bNxIKZ6x8k8P8bsh63eirp4et
Ksh7Hhr89vHkBa6ZvubCpCddV2P00Tvf9V7ANB/vnRazHH0jOmRHX052EnbZII/Afjvf7utPosSg
eaK6PiZ8MyeczvZNTNYViZlE0GJGF1+K6VQXhrufNFV/Kzo3o2Lw8nybEYK1Y4aiBppS7VqhKr5u
1C6Xu0CkpvkNEFStwGgql2xOtB/bpLTAFGoEXrEA7Yyd/MwMyQMGXJTfljXEYdwW+aZNy3S7dvjf
8m7oqP6rEvdhpmysdfzT3on0esNjRMCUHUkH8bYywb/q7eNsLhfEB9KdW0tspjERX8lQ45mKtf6W
WdWb4eYf9pyI/WTILuBLuzVe/J7kDNDR8IHbgY5tIk8Zlk2RZjWzwr4+mCtjlAzYPLsj8IBHFcnP
8/qfkotpW9k5XW5m8XFos/M9uuXdWDjhauunG27pX9iIMtJAnlztxZ2ClcplA07y2JkWzIWl8rgA
Stp7sFCQwjMtbB3ZbCCHMjzI2z+jyRoVa/W1T7/X7MXdfgdYod+0TV2ES2EzwTI8+TlJqoZulFlU
VcJl5woq8JIQjLDkv71qfTUu5OXUzg5OPtEUCO85rZ11X6woQwWVwbbLQcDeIaJ3luVR9MrfKVd/
1CJun8uZGY60LMQ33YLYpnnLrgMKG6pmKbeeO8IL0IlQrBznDqEfsie3oAag2od1qtQwwpu92eV/
6xIedDGs+uPYGnowe6wCJWRfUle0j6WFHRaAjrIb1RjXBsL3Q7F2DIhBjtxqgwY+7tRn1hJRf/F4
MN1cyMhskoIzuAYga3L2O21yUgDr4gcF3B23NNRsQEQTC4nhovKbrExJKy1rt/gAhoiLN9tbMfxf
795KlPxVyPZ1iAx1Pqd07aJFdk7kmLwGST01gRgkynZp1zfYS2u0ELLuQ2oSF0MT64NMKC1SQTWi
kHyxL8zs2VM8oElNa217BKvDSLdyLXrkVF16+lGVNWxFq69+lLx/x8s28cB7EBa7+tJn1XeM9q5g
tSdHMn9OrOYndcmiWJxc+UDKWDa2UIeznQr7kg5JvEE1/nIr+yFTWhiXI9EWrTaEGXldf9M0ro5G
ygFdGaI8iaHxorE1+4dewRUn9PwZDPeN21bi3kVoS71+ZyzWoSnqcRO7HtxvSMP+KsrhrLEid6zL
NdnllgJauSvVgO2DH651iP0jcSZI+rsCdLcf05f7nTp/8WEKSPbtU8Jjxt2HcrrO8TVZ3GiBsXu3
x5GajjEY168IB2CNCJvifcrqH/Ilx2Ayii82Vd+bAtg8fgofQP160POKeSOzJyIvSC8UeRXq3uDi
dyVFwq0qQi3Vt6qtZiJC5o9GETdAMb8iA1a/rsNrY7HUhweJJEcTtDcFRBoCdI3mDHO1OmZHyFQ2
irmeBXaXiMa/G+PwBTjac8oySOIvcZe/ZcVdEMmJRo7WCaR/oDXg6tMCjyt6+kauprYhsqKkk6pf
Ndb5n2cPO65REE7RDS9rmsT42TScACksGUwNVwhmE5FV5r4YTBkVydCEii2a14S05G3d0txzcHkR
6PHrXKfPWeoCQGkGt94kDLhDYhDAEQMZlIL0hMWpnU1jijhS7UZGQ5Ym4WrF3w1QHn4tlpmlpuEc
qHQvxKho7LOhmXwzhcxJy134Te7p0NFr/n6duElPffKqcfUbzb6ngCthlrZEBi2YCAAj/2gMGkBH
vsWLqDYkg49BrMf9DvMzr7voJozl8WsM6e9QK+NyymvAYoqgBkp6EbUwQtS+QnemUhI8sbypDBBg
dt40eW+lmvR70rt649njhUP40KTyjeV3iWTt9ifckSJSDMWGFtvbWzXvCRrpLeLx2vWUagphGwNO
bkejKjRTB6FFkAOjlrDh+3yI+ip3IHinCEdJ2iIwG/pJsZfX1THlrUFeo7BEZpHGcPXS+taQ6QMO
rS73KdPugJNN22n91MLSXxiY01TqWftVNkL6ZNgUgWqgzmP2zkOQxfPBWOcuxMpFjDizqouzQpz3
rLkOB3tVgRYYZiCahqQ2PPkuLgqV1tTT3+EGYS/PKD71acyPq86dYWi/nGU2FxaSLOp1GigZDblS
ZS+VkSU/aT1XVL+M2cAAx7v/btz6D5YqLJIsBwFQvG8//8N6mphrbsl6cfa5sVIXE31jkKFX17nh
e6JoKnRFZS7/D7/kf/CmsfMHa48Vbzbl/2lyMk0BW6LFS6g3c/Jd27HlhEKL6z/TPfTg//3DyPXm
KzIJmGQPzvmHgYvALJud5j7emwVRqHpP+LpIsvSK59b4P37UfyAymWxR0uphgsNnq/3DJImHMOvW
jqxhuVJNhYm6KMfOKBfIoGvswDmwc0sLLcYMd/I77WxQGkjbfsPU/Ksg+gSVRHi/UPutM9kh+VUQ
qSUDBJa2iNJCIxK9KqYZ1rkp+S/xyTvm739/IP79u2GaoOK/xMXOKvw/9yMLD/YrLtaYtCuXiZVa
JWGz2CutF3Xy63//Wf/uR+ZnsQAHwgqPrmfe/y7/y8+XJYa+dGmr7OcE7xDWTHZPjHwJK1IwIrCw
LBggVEf//YfePdz/ZrLj17s75oG8svdn/+OhdzxbKSAnwI7uV+5jT5wR7BGMG/0RVUMlpWg4N6To
ov1+KNZ07or8qmmgFDGNvZp9dw+MqQL+Zyf0et8jRQ25e7Nc3tzOPXm9EulVfFLU9kwVt6CCa7+u
vXxLXXlKiSWYteWvTDuE+8E7lhOeZD1nrUpD9Bv6cGFe4C+lDJiLPfRM9DiYgXtXaIzjgpbboDUV
5fgs5Fjd6TlBlyYbCE/bETQDEJ/mVfOK7chKOqehOQWebJlmMZjr6lKjbCpK1j/mo23JJ7Oe9h0o
UnyAr9CRfr2GOhzYrxHWJX1M554dtQXf2ppvViyiwSwv+ZhRN+vaY5ZYJJubb2qjvs65cZZNuYUI
wTaAVR2LSh1Do2e/rIqv7Mlt1B4WYt2TVmL+hVkbb3pkc+5WL6pM+amr3EiizFlt0a2OKBj1YlcZ
tTxXSJxVJGHo3GQTOySEwI+3qk9O/EHnmOqZraN010LWwt63I+rhvWMxiXcvGqvh71DFN8XUfvtB
bNVpEkGZyLNbLz+i5pOKUQ+LtHhoPedE0/HLte4ythg+JiK5fDji19iayPxIiJyv5DadBxkoubfX
vMEf0JlWggLkzKUwd+ciHzaZxm5WPEa2lbB7GFcTn3Nj4hhiYpkb+q2Zyh3cpeduad8qd3yotVSG
Su78drPrBPmwkNCS6x+dV7zP2fRdSPevhXjADVz+0RfVCLp+3Wv1uq3wsizu8lSqr7SAkTkaXwkd
vqawnSRQ6P25yL6MNv5qUvGQTIiJfX9cYkQ+ZUWS08pjbLG1zmQP92xjnLMBWFEO6cKwoPybxSZN
xi9sf9spjx/yor4xfcanQu6dYN8eYeJBUJ0Cw893oxIXm3VhOJwR9JB1ZutjUN02DUHjq8SXm7M5
tOcmcaN6KvaI2rt6zK6KlqgB4CsXNLBJYYMNNYGSTgW4wdN86+LUCcDlqn62Zl9ePBwXh05aG0mh
KWPjig/oz5pBZOYwftebOGXPDJA/qwXbeyx3a7Qbsxu36DQhrPUvXLRczrwGQkARiCn/nCZ9aVBX
iG6bj+SmnqrcTum+p4Nh4nnzoH3zvsMItLMtXIiflYQA+puOB7E6K46NkZbVb+wFfIxor8R4Gkz8
ZEIiDiW/GK1nNZnbZ12fjyK3rq4z/BE2TbCVK09NmfCcK91OsVjRWpMpcJPm6KnyqWj7I36xz0o0
V29tT6m00EShXAzMGw37Q/PSFzpyggZmKvWmMp9dhjKIoUnQ6QsDXsCUM/3RapbftTA/hyH/5Ls5
C6V4yz3nvHpMI+fBeh4nJcIMN/jdNB3kiLWvS0a/8eStK5KHpV+uuYu9kGMhRAILWO8M7VyqoPhX
G5eT8ZLeLUfGZD3Uhl1+G9VyKYbskeqMtK262TtGc1YW7VvIEtix85gn3bVXO+JoWITLi+Qbxf3M
IJSUF2PKQrvNbqLW35RV/crQv7M6jUA6s9HaO+TplfMUJWObhHFhEAcAdwP9aKqOlkIotgWUO+zQ
51gQQDZNhpk0gzk9FP0dvy7T98bCVTpjhJYEvk2YM/3a1M+1aZwtrcKe2PKQWunyUbjjKU/EU1Jr
PLUWritz4oxfeu3OfjnKRkO/XMYDibjk2c2NiGAJnhNvPTVGtzWFyW2sr1+4aHYLuS2+OTtvi2pu
dCKzA9idQYGX2hDpCwfLJY550SQreSl/FXe4pOzhxL3xCXdmT79R+3FjDr4V2y+1WQbKiGKamF/V
HBOo4nzyGkS8q/E9Oo/0oTZ1Xghez2lELS9yp/EMAoUF9ngk+G2luLivSgJKYZwlbp1Ab0jLha+8
v6Wi3RFpdhqgqQdGnh0SbX6rU3WTTvVFH0fEPz4dz+ZkGlHC8D80t0HhrSdix/f49PQaH8liDM2t
n/I/qp7ekYPG65BXQ0TEICmFlneQ5NejSZhECTrWz8Rq5tJkO1vr8fhoAvVbrx51DSjuqDSYtvon
JHsPO6KC4dpkmSDTVXqP+dvuCD9MBYa3ib4Ef8B5dFNcKTXpRrJTvlhixPIhtnElmcjHgiNcEGUX
66GM+X2Q0GXUDtVlqdvPTJQmHssZgZGewMOTRNdYvGKPYKtMdSLN7YIsbnftXDIZJjciGpflYhQT
M5HaOzdqdvGG6lnM4tp5jJBKTFfY0nddZ315WneJ1YaZOdN2RlqRrN2ShtI+TcwxRuQF3K1ERHr5
w9TjoXWTFb6YMctwXN2N5RGK0vREDQ5RoyGhFbhNtxW25cVMtxTphF0M1mW8/514px4ZFu8lib12
Aqm2tY8YXIJGN8uD2xX7LsZlIxf+FLYeYYiVT3VuFqQbOSca+veEeS98HiXyRju8Gx6VljlaUTK5
X0bz3eb2EyYWPn1s39rBxhwOdiZilG36U0FZmnifBncLB465nQbrkRt8DGjT97WyPqdq+0Y6orWz
6goPeP/a1dV+SJP3ockCvMoPa4vZBty+czSxGmXs/NZ8nKiVduRo6TntAHMaza4xu8c0SXYJc1eX
K2+Rcp+xELBII8rH4WEysjfFHK4WX2+v3+dXOqFOmXd0LOOI6fmU2/3dcEGuihy2SYfg62WOXw3x
hpfiMHhkRjbJiQrqsKwE3LiMb6shaDtkv3warl3F2I4jjoiwYSFfViOVodq3FvN2PNQaQVUUx/2Q
+RKAaiCKFm8zDWZErCVm5nUpgvIulQ/lIgOVsZdixDttLt7mzqxO85ArD6PSX9vCdBlsrF885DtN
kp9Txta3hR1PT6qfYS43ttlvl1E+68RAlTSJRlbdJTpFfTLjOYuWYnyiVT80iM/aVDRBTXpoHjMi
GitrlzbGIyupeqAWynEZScIShXEmngKTccXzLtMJ9mMTHxR6U1+2Vh0xJDbPptEei1IcIXUKhKvx
K53rnXTFxhlx3yixixE4ccuTQUxrY1TbrHfxva/MIONB6Tfa3PzJBqPZDIp6zXLjMmmpElS6clZz
ECXO3bzm9s+DYd5Acm6VSj4L19lpFZ0wNgyCLMb4R9GHi3IP/kgGpCJt0rZZhT9Nm465Of2APqUN
8o5sVTrUdPZD23Unw5kZE3nEcGDP5lc1P2NSjQJFVSfWjovt1K3fQ1tdEEGZUDis2d8noOhUAhJJ
0Bv5r56oEMOzjmgGdp3JU/MVm3QhTJpbW5tO9MznhTaJQj17KArJ1yUNkoTME2PLcDKan3LNLgvP
MIKkdehbwS0ao+gWhekPSnfQh+yYkjxEagfGX0pPLJ8DG9woKn46alU0rOzGr8PD2LS8xp2xNzNz
vpfNH3EqLwmxj2FnNxsEMYS3dUXkbPWdbhZbQM27ulb+SDn8wVvLHM/829XtS68zk+ly79hkxoM+
IooViUq02Wo8o9nh70rSDTTDHdR6rNJs24sREjRPK6499u9qRmdi6n5hIXyv0MLcrNJ8t08YfODX
M8wHIZSUheC83ff9sHfy9KawoquyOVXMxRFnK52WOX2iL1w9hQJ7WOTHmk3b7s4ydBeMZIq+hNh0
y4By5Jt9jmceAesgbCvMHaCsDRFCi/ytkIeJxuVEJRgiymQvfLstQzaOaBFGwnRHF8UMr9WLMrUs
LVg/em/z6rnmV6eIekP0VkF+QRoJhmMboUtuD7poPWVWv7h+Y7aU+3XQs7BNp+7+7Vhjk8b0aej6
pTbJm6W4PUyAA5LRuuRCx6WWbtVFH59E5zz+K5FopJhsIeJhstnKrjtifWzxRSqPpKzq2NjaW1xC
3YhXuDKDfGOmT6NEKmcri2OOojfeUW+pTo85ZHHjT2opw2oG684U5swo6LNsAQp07aVE78LUi6Vk
IVZWtV7F2lMisY2CyFTe5/3eTJFHyhuJAOAGxGmc1g98dFtn1a/mlB+zpD1gOG5DfV3/sKJLCaVm
eeCueA1WKcwNV5wMW92MN5owk72jDYSm9ayaAW5KTs3IWCS3dkCEK3w5jE3cTuyV0ojkihpbAUJh
26v86sf0h9GSxHXJSTkYjKAIKMFsVxjBpLtRMbVbKIbbzEx/NFWcIYVfOqdaAmbV6Mm69ckyyGuR
sTjSNlSGpsr2wnz/cNjU/APpeVvlax20hbOJM1mHnlgenYLmqXcZLedi+sVQTUXQ34dALnp2zp/d
gXHHK7Ec3RqjuaZToPT63dpbAo/IPpcsDsB/7Jus/NCd6oeFnypox+xFOHSCrkxfhrl4qUTyRYEW
R3L2jveY2nRCL2af2s/wD6TdcsJZagXg046Lbp8nPOM4ceLZh7kybrvKiV/BXm3Yi9sWE6NFc83C
Qva7VEE6Vr3sYXVjGSJxfcRroTAJk1sdB7Jf5stmVdOHJXNoVgkciAuXkJHuwQTRGrSz/RX3Pa9c
Zn7X3Ndqpz/pZJYFU+/8tKvFpl97pXu8MIraW2P9K2J14ZVqaGPXd2IPeESd250z6tw9IWahPcac
QgTH6me3mzEzqQkqdaMczbo9s4RI8p5t1hgP8Q22GH97dX0WOKh9e64PM0FAO8NgtOAOyGDCmJ/6
JRtYEyr+lI7GcF+ly++T6myzbxPOZbHr0/bmZuq6WT0lmrEyMaRP3j1TeUtqa+t52akk1qiEZR5U
ybzHPBUYnvLktdOtz+vPRCk+VAPD69r2eGXijW0th6EffU3pIx0jbh5jVhmFQo7trOyNuyTjlG+e
Wj5btnU2O4tT0dh1ylwEjiweOgkwo615hAqE2F5KnIDGhQnMb5OqtzpW2kBhu2twlGMKhrcwtepP
iTd807Xl05zM6DaFdaMh/JzvWrAtnZ0zkr1aOH3ic93mESvbly7vDsukHcg83K/NJJnLSJXcckr6
EZ/sYj624xDh1PggguI1L5x9465Pg5gOxSpf0lkcSxdHNJsHhG8U9i6T5I+6ef0EPrwjiDl7s1Ub
ZXHesyi17QdKdJXtFbCyCAQD1U/cCPSpbjmYqA9NgkPHnm0Xk1+MHiWdF+su/+vkfDrefHPVbAcC
Zg1bs3k3J/yOvR71OX84djqllKcpU3arOm2rebwUfcKJ0hAuC1v+pzSbw/3CMdCBfXBsW0vv6ASo
zvxSKG9rPB/w8pGDWRi8Ei6mwnukcAAsxuCEyT6zInkyGN6sXV/jhJ0DmXjX1eNswVGc+5KsLi5U
20+H+QIE5teSMHE8j48Qk1bPVIYDm2ufWFsMoPIHufC1zKeMt4+dDTURV1WA5sllXAWdqrzf9xEB
crK+5pakIa7eNh3qL6vKfwx9eFjLJPPZFD0KRd4vSf1pYGnQJIMzLZmVJ5a5yzrt00E/gAlEakQJ
SAiHG7Ov5Cme3Re2Usk2ZxRLUXVsCDAMeh3a0lrj59E40DgkrS5LtrXM3jS93ej0XUGaacWmS92j
aogXLS8/3ZFRSMd9vbKCwFrisJkshlwrEki0YInB3zCCDBJW6LGiMtNQK5748qzkb1EQxJq3zba8
hxvjz8PPkTRUE3HF0gAH/gQLieQU/TFmeORXwqt3msImTO0lJa+0RzTjzFVsfRAg9zRIYEOLWuGf
JJ+Vn9/u66R/Jz1NbvJMsFOaDCcGq/yF5vLEFzxj66DrsdPyqZ3KQ2une/0e9D4SA8oSaLg6WKDd
UcWc4x2Hqt/URnXgv4+533SfT2fX6wMDk9V5XPrO3RsCdaqVihExnH6lPfswl7/1nHGWrRy5lvhq
19mMBioJXyVKPnBb57UZm51GeCeLS0xocvhLLKJSjVzTVGxsOQSTa2/Le44VJqbM7wSRnmDGzOOE
nVWrs0MnvGw7m4q+jRcN/s9SPa/ljK2i3hUKQ26GsJfKJPpUS9AN8A1lLX1qfV9fSeoqcjCg9+J+
20zHuVlu05yHuFbOnDdQxDGeruW6hc//ajhSi4grelDy6i99xxebea+t5u2BE+3wfZJlSzg8AMKN
vsQHI5sOOLQ0Qt/JUp0UijbTmc7uinLAzPNBKu3X2iVoVsOnlyZpQLwao/nU+JOzq8fTohCpzcEa
KKn9WwhSqGxqVMxQ/fvYNa+YhedwqhfMkrW1GTT36JRKfASpV9HJ4nieCJu1TBfs0zjULLFxHhmT
2OlZt2d74Qx86Uz0HbHMxTnPePA7cCT+kCUvLbUWCeY1E1W2XsD0MfOr/yxVfqYGPki7PdVO+pHq
arjypNvC3clifEDoeTUm/WJY404le6gBNBWxCoT+hQvHWoCGDigk/kQBECAjFoHpiqCq4iRC/OE0
nKdH9r7+ek6zU0YPD7Lzm1jOLWuIDnWTfVbp71aCEQ2H4su6KIIqWX3VkO9Bt3ylMQNbFNg/kBC+
MGleSy3B7JlmiJ+lCOKE7UvKTzoAjdOlmdW3Xo9fSTqJNH18qceVwFqnPjfxWERt0l3Q3Ph/mZwS
K0kStNa99aAWPaOL2F2i9yBsaDL5ppL5rMDhiqRh3TiYAIXaxnNLcc3CZvyI5Yk00vuSjSaqoGel
MCB4ToZ1wVhjaHmO1zK1UJSmaz/WJCErf9tuPXt69qAX8y+++P1cNG/sCD0KyirKkM2Q48zFd85i
eMPsk70/triHwJSLt8km4p31hnl+z9qcayhbzah+9KX/BSD6jh+DEq7VnrS0RRbvCFV1x9ULNEte
51HZmysbhyt3QSOcF5bPA7IYtpPKIStbGbK21UL4yxESKtbWe3tFWSraDefQzpviMkT1P7Sk7Qax
kT84kqfGlul+pXfwk6a7LMSb4k53WByonvJkLMMqGwC3cRYKq1U2cVUeHRtFw5YsClRm+2woYqOO
XFJArVhu6RzuLNl+F9MaLnb+TVQN/2rpf6akesylM/t1zijLGZZ9l3U/CIsH9mYQncfm1ojuBTMm
wz6U4GZ1n+8tYw6satc7/+ogtgNbj4OpI9Ah7kxreVxVj1FSX4fAm/dcVsV5rZsHg41Un9dioh8o
N2xNxHwwfHMxBDV/rsBkL5qHIFpV22HgPdGYE6XTs9Db3/8h7cyW41S2rvtERJAkkHBbrarUWLJk
WfYNIdkWfd/z9N/A/41FVahinz/Ovjg7tsMUkGSz1pxj1i1oH62zv1ZzE3EMg+IwSP9Yad1PgXql
da2HBqYDUgdzHaaDs0Wb9mqGVbXzFXnGbvlS4RYXtQlkHIt8pePTgqyDQqe2nqta+y1GPpRs+tHo
DUQGX3yN8nba5nQ9i2ja926PFmTC4kf571U60yGAvFkVwZ5u+EuYe+8gBihtN+pOn8wbK7Q1fMiM
XAMPFgQJxHCU66yme/VLYx9rLI5uvE2jwdz44XjXudZ77iGx8YH25X38VsX4sh2LyHcNyYZnZTuI
LPvJm250amIuqhtM9U69tXXcKIQ0oqSSCPf7l0QMT2nLAcyJmC1k1z+plEj7PPWevEZ+q9vqi5Ds
tkzzT+y0b4LVHzQHzQ3sZhs0CD8mtFmdTNHYFtvcrI9KerfSbsBwSvupGdx2pw36E4DfG8CJj1GA
Y0Ezt0Vq3UaG+2PKpp9jHd2Zbv+WVuGNp1f0jtT4O0LfuvHH6T5BrY80bK9P2V7zsgegAg8sR09G
WfPIzOEAPBytIII/O1Gc65mBO6xEa4d0eokPQDbpWuQZVewq3OPK20qf0lSbfe2r/j0yPbaNI3uZ
KfxeWP39lLdfsCj+ogovVkk/3CKa4UhDni9QEXsd+Mlj29TsZezbSGkbUCUbDaJekjrPjir2dpI/
unOFvDQojWaOvZmiZFjl6rG009+lNDZGVR6DdqQk0VFzwjGPK41OTe1vRNQ/DBhS+6as1rEdXtA/
iBlY9hG4YpI/hA5BB7hCLNCCXOOFWpp3duoB9wAIElIBfg/C9rEZ2IHYkWGvuikUN2PCWTIwajry
bUfdmz3whRBCMVONTn4IlEZFEjnUa7loSpdB3JA/Lr1DnFRsXSLPrd/tiIC5HsL3tYfS7DlzKP1u
CgmJYOXXE6XpWQyAdd+JXbwchslp+/Nm+SnXZ3bB6mg06MradMv50f906KtWBhiEPRi1I5GUiIiB
07AAjbaz//xCZ2+f2xbSBrdp2EtwLDHodUktGbiwTiN7x8wWP6QGz4ThSsuQWHbptFhVfP/V9Q2B
3yhxxS92kPOGEj6svQ7Z7TYXFB1n7h8PBn8diHrbOOGWjfgnEiYwdQisAQtpO0xtsTaCdrjEwj8T
PmsK9Agzs0zphr4Mn21HTvV6X7sHLQ1kD4ZkcG85mtQvepIM3X1O1v19QUv+uwG+hDqu6UzuauoN
In9lTMK5TSmFwEcsBJs8DFsNq6drPudBW3wTGn7J9eAgQN4CI+CoXk94QlaeLuD+JHpFOePzt3mq
KppvBoKeYZucnZa4N03KCkdkQa9cmuMutFGXw1hGEMlBkLSp+sJHfO4tzZE7XMwmtmT5DfdVWw6G
HngH3PzuzRhIj22XQST8hds6o40R2OcQqyjyd+zlOyqkQJ/q8o4UaXX7MaX414go2JKpaVzATp2R
qAhbmmQmWSSxOEtdFqqHOSaFS9Ery56chgbjvsFv3rHS+hAMNDOrOI5WefGAywXxeg5R9c/nb/GM
PEeQ90GoDfFsSl9KgYoG/QLENA5U1ZRsg8a6mdrhjqBfq9hPQEwuvEVx7jXyUG3bFhBhuezHyUa0
MqY6w2QDrMlF/iLKjZaOFJW71NioYbZ4VO6uskH+eOabF3YvvjWyy/s2OMm91Wnmf4dZA7BGnSSU
4VrkqC9mvwTHqhViTj44A6YlzMjZLsWutc6q2Lhw82fuXQJ3ZvIDeAyIbnkpv/B90zXlIcVUVmwm
0Soqo4i/iksT7ZkFjwvAHbfg0gOCXKwzzkwqxKYmD7qBDmBTJ8rA0pbFeGpjc4wLDJOJCI2bsARG
talyLD8b8qRewR//cfI2VxdG+ulcgTGW/wl4OCC6lyKwcigikD+WOox14+6HKhmfHL4M+tFC3CJy
Hb5+PqpPP2KuJ3VdYT9B+bgM6aIGaMYehsEDnvxwpQX9eD0FSFhJurd3n1/q9APiUjgudMa0JLRi
8VIp+kxgUDp14ARR3Q/ka+66pJleTfzEqxhF4MaH0P3984uee56sIAAv/97n8qsFr2uI1qnVwYrK
eJ9WxvBQDZJqNym9G2E2/gUi7LnrIcuag2eZf6W++Gr73KUwi2DnkAjzawKm/F3mrv6dHivZ2mOp
igvj5cxDZZMkZ8mqo9tQ2j7OEiVfZYb11jnYddB/K8M60/fQ07RvtauC9yDyRLz1SaTdf/5Yz12W
a0oXOJ9lkrjz8bJWTa0XvIUiThNqjlW2BZ9LAZSm6hX+fKc4+K0bXNAqnq4CBPQJ6ZBWQbY5eMqP
F80hUwSc1HiX0FJ0VafrgS7kdkSACpW6vkv8grYoLpFYS7QL1z57w/iFSB1zzmyMtW4SfZbpChIh
84BLXWqdaHZxsGoprpoStWI2VJdu+MzHScovO0DWAEjNJ8mEia9aR2X2ISxkctWVst51jS43fhJd
ih49nXFBwxpzroSaZ53lpfBcptghEFR7MTV1EBHGVpjupdTJc1dhqiWkgEAEEsbnp/zPBlpQtOoT
ShNXLXuHaOW0AkRPYynjP2/U6UWyVimTDByJ+PjjdbxoQj2MTPLKFEmHfrOZPLmhDXXpBf2VS384
pkhmaemSo2ti/mI79PFCVSomPUHHdMTxSwfIE1VDAEHjFQ++1vZP7hga9SYlsybZoaVDQmSPBqoH
CJTRwczwMex0Ax/b2uy8/BeV4ugxDGr6cKgUErrR8SBukWtn79PU+T8bmWIKnLAYvCp36i02q9N4
kCPwJGGP8VNtNf0v3BiCam6FaQe5Ggdh0EExcCR96Dz7yqP5q2NNDpTc4sdE455YWqut2Z6Wbx6q
jHIl8SuCe5X1jI43p2E2MTc6lswY1TYQdFnF6xR3y21YdSPiJg/HWCRR621sK+/vJi+p35DR8of6
UfCimx4yk2lFG89OCmftOMNeNXHs08yU8c8YuzIatamQEpBNAD89HR3ATT5rfrVt4ZdAC0kTAHKp
H5jfKrubvuodL5SOeQqtBunoDGpiv++CikJz2vthdmtrE5bi3psQXqbl7HTkEI527PNJUMwTzse3
z3lQ5zuwLfIQkJp8fPuZ3eGsdiBIuwM1ygh44a7uFARSvZk2dh11uyo0ym1DzfGgjYl4LsAXXRjq
J3OENNkRc17nuGiejsAB+BG9Z2qFgAOnu2KgzSOzOHpUOm37z+/3ZP4l5pKdAjfLPsmSajHYsVIF
fpyMGgncWrSFl2JuwxxgihCQFVI0FNdFZoXbKNf1fTL13oU7Pfe4yYVx0ahbDuDu5eMmFs2TZmp6
h0zhvW36UW4SbSieMOM9dHqNuclgZZeaZSDNdfxroaNE+fwRGPN6unjlRH5CXXIlJ1NhLdbbkGIc
TbEZbm0qFOeBrM2nMKxeKt8/ajTGio0q9OwRY48voWDksuBQlLpo4WUuvmdRYz6gRyx91OsZiKVB
hR44IMenowSJg+2mh80xWAU9CdGbrO0xyahaPseewN2VsQfVL2wgzowfBjB7bGlQ72EJ+DiGuxbj
lWBOOZScRG45TI0vteysfZHp4/bzh3cy+zN+2ADyDlm/50H08VITGgdDWT0QZkfTrvqmqK47XGvx
hXd07jKgnvHScFaEHrwYphj+EAr61LDYUkYvJuAUSQ/eK5IL15kXkeVQcOawZsj/GDbEYihkQdhk
I5u9Azsw/woqKz4UekPHzmnHG3OcImrvUbWN2hnM8d+fJK5qhuD81XMe+/gk6YIEZtfk7qGyTBQ7
k2+OP2Q3qEvXOXeLPMI5j8yeqz6LN4a4k+1WOLiHXJIDOOG5o4OamCVDHXbtDLrZD0ajrQWg5gvA
+pMNF4OFtBlTCeZWtl2LtxiTKutQYAaAZdrBr8yMUzzDQ5ptHAdHX2Vq8rryUMl//mDPfA0G/ihO
gpQc2WYutpiBqiGZePh9OlsgarVC776cbH2jOX34/3mpxQ1q7mAoj+b3oZnhdsaQ06PzEL2Zs57s
87viEzsdq8b8PDFkGZSFlhuvAch118QAQ+zWgMAYTcWuHMdi17Vl/4et9EiBDL5rX3rxjZvxh1ZR
TGQaTo1Wv7XxItV7FwryixSleWUnGfwcWgGwqZNxQxUwuRuVl+9bZehgUbUUTb/VgD3Zw2YyQCAF
BvQ8ExdNnXfjrcJH+Jax+yHnxJ2emyAcn31owG+hN6bf6sZtr2IrimGm6g3V8EYbSURvUDzMjagw
W/maEL/JCdUfatoudO5GtQ6KRN9wpix+l7HAi1xDhrQrpKPrfPSroz4Sp4N+pTFvKSSlPwY8tncd
27BrE2/EsUOsdlQYZdAuJ9E0m5RkcShMih1JYpHC7npJtsUoFNIorBz/cfJ6GuWh2V553TS9NYNF
P7do3eoeEO6AkSIfX9PIFHs/1mgrD3b02yh6Sv6NjJ9N06NnDBnp2hdGdG2y+drXhl7sXSuFcO0M
/t3QQzEAYFTzoiBqGPdt66Rf+ZV6RI6KNvk7Rf4Sxpfaw56bUO25K0Rk/27AeH7tU8u7J9tibnJo
7mNt4EhIB9/6hmGyRH3vqO86+tkrkC3RNVto82gT5FhgiZqM32bXqveshpezSoGjPSHoafd11qf+
hfy8Mx84Zw1Tt+ZtizhZeJjUUirfpn+MqAqgQ0uiBoVDYSTfmriq7qrQrCViP+/Snv3M8kART/EP
BUVWiMWcNkyaGEOn94+ZKrEbt62NvkPJbPrvC6vBWYeZhPVOiWUlp++niQyvyT/GvgMYBm75mlwv
cVA1irzPv+8z0zQ+Syyd81ER++BiOSASe2xqEEl0LoN4IBJCDCYRRnBEok1a9TxHq9TD3x0tVhqu
kIx/fX79k6KHNA2KOpR2GDccuBaPdKyAAgFmC49IT9c2zXTNT++FNW5b07pQXzk3Qf97qcXJrq/N
niQXGR5lH3wj64Dw6ubaEd2FBfbMVpe4RUcKi0onRvjFHSUoOTzQPAD05IgiH9Dkxk6A/upC6l9d
mgt3aT4kP4cQXXINWO3C5f/mKCz2FihoJcUG+i3GyQKv6iQqE08PjilNJrVNmsK9wqurN1dtqRC1
Wp0AEkfAUnTsKF++TO6Yvruj3r4WaCvxbHp1BM1O8/x+M8C5pSuZxkkCUEC78FPPjD3Jy+fGMT45
5vJJZU1Vp4VZgK2r0Vz4So7PvVbP0P8wRz5kRjvTNF7qCPH254PuzHcsMcviiFdsg052k4AAClvk
oX/0pe7dmiEtbF5E//D5Vc6MN2mTPW1IvmAIMIsNwTAliHHsxD+2KWLngdPtPqQsvA91z7swIZ6/
FKUEgF4M8WX86+iLtDXCyD82bDsA88XjU94huOTrFhcmjHPPziYjnUBtsjWYBj/uH23fadEgVwQQ
weV6deH7I8xzceJf2OOIUw844VHYzGmXcF6jILP4kKaoi9vGtLVDWkygAGMUFH96t8r9tSXbwVmb
yhwZqFbYtw8iKRukV8Sx/ZThpJK9Sl29Wk8jkmmMKQEsewy3CmVHLNs19dx8h5JR3BukIXS41EAw
b8KWQqCKpLxvcWK08Mct56kM9fYbR3lxV6skCXYRa3S10kEkfBs0HC2rlgjXB6M2xbtvVUyaQVi4
txIRNWZkNy5eNA4rvxq/CZ9KmIxQWEl+/66NECJxR2o1EHKjSf/UkSJ2oWqtbFj5ExgkwKJdZG66
JEGy6WBj8TYDXbNnl+4ush+0NyxwYM/Xss0jwDlkTsDEg0zmrRqzKL+KtqFOUhpa+RynlXPfdSXl
kGpq0ue4zTOxRk5v42k2nHTeN7KdXPVUj8Au6KEfb0o6miE+wTyCWE4RBa3ioBc3eEagOeaUWpGX
6iSLHMoWVNeNO01jCYC8DSXAR1TXdNHcygTIpJc2fko2iFtIW+0VPf9GJ+hSUQ9KtDrUNs0Ef/3K
9+siWoOncl6YOtNuCyGn/1lbyMdXdZSQ28D7y9aY+NVbFc53bEnJ+6w8rWvW1Zgidmo02Rk7h6Yu
HJ180uBkJAMa40EF/WHqXO1eL2Q6HPzYodIshNf9tgpgoejRChkcEvb1XyDSgAlozJIYxbjrUM7U
fXAfBT49wtkSCl+xA1E85np/FVgFPWw6ps3vzyeOc/MiKfLCYYIS83ni4yeWTa1Db7rzj0lkDluv
mZw/Rli3rxWt2GwV65ChVoMIzbduLI0L1z6zHs/8AET6NvUpfbkfSMwkzGpQePiXvPyF1AKSJ1oD
v2Nv9fXXFH3tpcLuX5bDcsFCb0bjg6AeGqSLLYiX+nbAtx4ciyTSw31q5PI7Oun+xkevemP2TgJx
QolbZ+QPfUmhkv6EaJv8GKXCWc7+EwlVAJixlKrAbgIaHCfsEOjfOs9EPdhq4lKi6TzzLH4xm8//
VyXmRLSs5LBlgVaKtvLYB+4rKlsDwvEELSt3rEfdzn86lYwuncPOXZOuCQdpdADkUC1mQxWw30hi
rllG/vh10ABKJT2ttwmNT99kPfIslv731sd3t4rKbGy/aMg9jAP6/+ImFmGU49ipye4RgYr+hISH
3qKqZEYqfKvvLyztlnH6iGx+LScA2oNzye/jGC7IYUDSqMVHPDnYie0MudvGs3IdR3LmiJu4lAAz
+8xWd60FOB83dttj6cO9PSBzrNaBzKVOqE6ihuuuVmj5yE0LnrDHRM9JpqCkOVaD8g4eFmYKqDTI
yemv+OxZZnd22IT6ld52wQD+fBSHjrBdbQ1THgsHm6dy2HheklIaZkcvKRzb5ltBwop3Pfh1f2XL
RoTX9DMiDe21B4kJPJl3nxVa+2yHUw6IJm1q1NpWPwueLWSLhc0xf3BFr+9wLbnlLg+tdtjjBop/
9J0cDvU4FW9kSJsQS0d+RdmAb919PnOcdv6lSXQYdQg+JGTBf5N4/+mSUCbratPFgFzUVVp9w9Hf
Xali0kGB0OL/VcbYMgJpBdeG0Sd3WdxNqNfwkyg0fH50XaZJJHeA9nwcA05T5Rc2D2f2KfSinLmQ
wNntpL6WF1bPcVpjty/1AkiDMO9Uikyu6PsLWzzu+3QEokGc28X6fIZaalnKoY+6LnfCY9xga2j6
yiaFN/Gv8SEGKySnakMcnotoduw2cZO6jwBfuy8FxOEVPD3U1V1WHkOb8rhjdT3GKgicIxRGoBh4
EbB9KPTpMT6Ywrqp+vhJ4pJ66nxNIaNE8tZ64DD9vhoghaBMFwXE5Jy+xU1c4FzwqQxu9bKcyQj5
l2hWlqoKTINnDF+RSo3X4YgZttOybFfUiGGHurXJZ0rdlUZeJ009P7mbGn84Dr79pmJt+KklRr1m
2/IsI2JZ+0Dk1yCnX0ByOb+hkTob2xzsPRhSQo00P7sqpg6aVo5hthPvRSatvZP3xY4R3tP2KZ15
3dHvmEZGbItFeCsr8OwJJ/w7I220Y5SpfFeSq7QbyO5O1wEm5LXEG7YmlwvrYG3R1YiH8EtEQgi8
Ja28DSNCCjpbfRl1TYA7zJ7heX+PhYsXv+zvTGwNYOj5GhN+6QsNIX9vZ1ZKHBnPuy4ADqpq9Mhm
FPBfRe1e6e74wjB+CKa44N0O+roJUWg3bMofVdLB4XCJeg70ialhJMmo1GN1RfwoxIwqV9+n2qIm
2Qdaw2YoBM4n7PZJBpwNWdnX2JazlcHviUEj8O9uq784U2ccEIG322IaHlyklXs/xeSn1Q7ZJ3Wk
3ydKvy7zIbPWQRWjvEwnW96VjtvttHpM12MwiU1TRzbubrAkkIowp4+GJ9iC1vmTViQzJqXsj5Uy
bwmjy9ZGjL+opAG4Cir3vsuJpMbE2NyAshhuqgltqOyhmZt9MLIjx5wjp+yX1xnGxnQK5y7W9Ho3
1YRYTRE5MmlTvBEwZ6wqmVk/+smxtwnBLCum8GwTOUl19ApaT2Bkpxe3E9bP1sZYypKKFDUoe3M9
DVrw1TLK6maeT65VrvXgW4x72NbQB+NKXIFuQlPZGb8NIkCAUSXiYGIB3VZxoYHNy/FkCTILOBu1
a8IgBGwdfCu2gv/SNdK6cuaEPAjXszEvcta2HmD0tKoXcKR/agMlhOH09UFVFUEhs/Xs4Noq2Eg7
tfYEU4cboOpg8Ap9TgtPovehcMw1RlxxrKYe7LStIV2mFn0LknqmdJLRNlLxR/weQnajOvowpsWj
Qi60JgjRxiwLqhvsqvgNs0E9+EVGLbnKZpZP/9CMNvDbyTSOlt+FN3BZ/0Bg1FZxlTpk+0TcnMAh
GIogWxMKSGZzKvutUBGhVQk71qEnxihMpp/WxF2WLWxxu2iitdu7z0nRuSC0Q55hHL8LlYUHFpDs
yOyDD7YlEp34+hzGiIQ+UvevTp39sbLuZ6HM5pCRJM1RhD/2qCr/TUkqiVkdtyxj+INj3zK3BKOV
u7HC7ddEHI+sdOz3gI+TdU6/GEwg5/ApGGtCpGyLjfQchWfySWuquyeF/Rm3Y39jaA5+GGk1u8nW
fugGLI9wjK4LRayP5sBH4F1SPtCxSAe1F2145jDYybJjGrDHH35nsaobrf/TqOPoNszcBoh7HFyF
aWhsRjjquzxI9VvaTNgtc0xGLVGc6y4LfjdOBaKS00FMjHoJQgXGxLbSsznfpirDg8qb8B17Gby3
BnOAL5JfnPd/ykpNt4kO1mbCMs5BuRyZQVP9V1olR9X15lVqGwGBGlO+NxMEiUNikYxshtAOdR9B
fmdqO9cZw6vYKZ7ibBaD64Va1yXYVLJ/YL05NTBbHzMD/2fceIjnt6aw+OKs7j5kh7G2UyTfWkIq
Sl239xEGpq+fbwLO7BQdtok0P3CYG+TIfdx6WUCLrUY00dFwhvE28BhosT0Wa68O2y99mkeHJh8v
yW7PVL0cGoEUPEyaBNR0Pl4U3zsOAYJhjlrmeTyyGIrgqiixk7GQTkVwZfQSoMPURuG7DgGgIe7E
7S8cXs71KlzKSZz82QGx8C+OEnnGnJnqfXDUVUVzFF549QQ8Hom8Y6QFwYSUpCF4aqF4tw2PBFwH
q4QOG7/rLhQbz5yjXJ3qG7JHjlJUcxfPo62bpG/T4OiZ0Bwg29AQwZF7sKDL36Vl4//3nhd6XQoR
tNvAzi27NGOpt56LSoUJvI12RpE+VJoCk9A6/cGJg3Sf61Z4YY91ZqC5SP5pl87FcNSdH++RlTOJ
bbbcx5x2xSqG2rjDEmaRzpGNN4MaouvUFtOFutC5i86i/lm3hpJ02cmn9K+cOfLzWJr69JugxuA9
JhmkxDUt/TcZT+OElyIgxvTzr+rM1pWGqUJJBQ6f09/iq9LroYWLU4dHUEAsh1bqxKTDmGN427JV
uNQgPnVTgOaGOejiF0A0RgP147NVtVk2ii7TsSTv6xDSvqcAJrWtM9u+PL8hAygyqyt6UU+xW79x
MsE11uGG+fyu58ssTrouJwkGstIZyMsPqrJNm8MSxWxkccFvq/bNHRAc79Lh9kyP0aVmjRBxVu3S
gP94t31N6hGgqfCIoRbQkp7p9YM75cE2m6YJDIMs360Aj29S6d0dOKVi25lFc/X5vZ77ZKUCLoyQ
DWXOSR0C0Q1LAPcqyn7YIeZXK3ZfDcsrRbin3nW+fX69MwVOdGzE1FPkNORpKVWWvm6lHixNQEoA
XLJxMh/8qvH/BMKM4WYLNd6gzVTqLrOFDy8aBNJo+DMGexybtwh7bgBVILLLtWESBLMRuXJ6SpSl
cScnm1iJwsvGeqdbHibNIQ8H/8LHePpRWDpSCdSjKNkQ8i9mAOJb7TDTkuSo227xSGQB0Vt21dwR
rlz955FoYcVQ1l+lqnFioKG0WaQj8bnHbHL966Icsy3bvUua5tPxbumI3NxZJyTnotTHgRjr5BzY
mhkea7caryRVg92YWfn28zd/7iqzOJ8QAsn5azlZN1ofWAkCv6OX9fK6S9D4JGk5Pn5+ldPxbP3V
ZjNpKSaQ5T6AY/ZY9rIJj07iBNcK7+FVrFvEdohRf0xKo/8fBgMLHuUwvh6h9MWza6LBDo2URBDb
yMv94Ctt72mGuyUCt77wAE8XAW5NYe9iaWWhX74ms6B85DfUESYbTMqelmz24NVD/0LEg/aXRxI3
29QPh2Hz+TM9d2Hk55RHUc7NWrKP44Nzcd/Inmc6oCGC8itj/IuThlIS19md1Y3BDfnWgbqw+JzZ
2NBKnKtpc3UHD4X8eF2NICvsr6w+RF8jvEzIpCLNEpN8viJsZVxr9kNENfk+TRtOkFGcXni3Z9Yj
Ou18fAyjuSuzfLlODpCKZt5cWIpRopdD5d4R4xVcT4XiHMWQeg1Zsw4xtlEi24ascYjfGl36nKlv
7j9/C6ebTQsZHTOPTamLkJa59PNPlavUcmXlA64o1KDeFhzxQ1FU2nYsYFuy+w9/NvRAtqGwstsB
FcCFdeJMh9UymLaxWfAy2GYvBkGlYN5HreYcONTURKYYZML6Jakl2ShWFfB3GmJQ60p/Ak48ZNM2
i0nldAZOgTb87o0q6XUUwzjeeY3fA2jpywuv68wwxWsobZcFBsveUgGVuqrB3Ih312Ijcd1FpU++
VJdc5fWEwZ6wW7BOhX7hrZyZbwzU2SYbJJqdDIaPbyX0BwMl8+AcgDBXN6MVg02L0LrgdujXFRG1
F1aEszfpOGgpOW4wDcy/559RQKARRIoudQ9mahBjUHmGT/MaRbJbAaSuq9heG759aerhW+fv/bgn
Qlxi02o1cWqgFF98i4zyoqnMjCicyctvvTIzoPwFVNPCmECnNQYzQQkN9/grlrDsNkTWuyXtSh20
rjKPE0ARYv4mpb61MZUkz6rkW940w6OvT/WhSP1pJ0byftZ5Ri9mVbtZfct/VuBINOLg/Br4wSq1
OrVDTUd9q2r6NF5ziq6PKNCsL6U0cO0nQbz1tHZ4dips6Dai0mMphvzrKNvxe5phiFgHbi6egF7e
FVTTKMN01CLAyKzAoLpIplV9O+DOB5jOkYkcDw+REtouwkzQs2d7PQr9DWyl4jFOlJ89I0SlBFXY
vl3deDTvzD8NoOBqndQTMe2m3Rc/cr2j62mJqQmurADu09ryvDA6UpSPIeDXobPunLj44SkVPhcA
1esVTFXRbmp0e9vak4Q10dgRuGGgz7zKoWt/4lXBEt1JAB14qwwSdYbqtQACheKV+OgpIT2A+Gx2
V61G3STP9fuoGJwfTY7w0jZJGRmG0N0g+nZuOk4duwbX+l3oKInRMk3J+WiFvx2k/DWhKsRTPhX3
YHCNHMBEO9yDY2quKGr73zMHoXtERfi1MbRqS7YovNdyHH66jNFf9kAcNLI9Sc048AnBJMn1QJAI
WIssEOmXoDTGP4SO9kwMoSIyJChERjafFUZb06fduKqQsoXbKbb068KKyFREpnFjtPlo8fcqdaX3
g7iPO5NMIAIewc549RvH/HIvrGK4LbrUvDJHphwx9MxSA3GVvwoodTiw4+DGkfjtV7lLvQgbf3bT
W3n4nw/E8ylill5zoDkVZcIDiRHfKUBLPV6bPc1a+yEkD36PA5TyigNewvnvs+B8ImbhxGOBy2Kx
O/XMnDjEBjcriez+DYpMsZk0I945gaF2vROQLG0x/36+NsnTswziWrZBTITSQNw0T1v/TEshWRYN
wl3vINoo/+IVPXU/4L4Y1UprGm4sLbPHdZPYRreBLOe/JJVjAmnBjIAfWkycr6b2Dl1lQxMdNrO3
Bu1h2ms/1inE9XWLLIbSol8+m3VS/VFYSmkigHKz9lMZGTORWrpUtSfvTR8s54cOgZxEkBrfaQII
xhmdYebg2u2FLdmZPS3m9tnbzqkVa9diVixiGdpJjRg8b2PAKSg0jFvaJbSqP3++8+K6mH1Z8Gd5
L+YFgX704+MtwGU0A5Taw9g4xaplc11DJEndG90Yxgvn0jP7DEn7kolecjblGP7xWnkfFbiUM+2g
CWegeOWpJFpXiV6bGwIu5CMx3cl7Cnzze2uNGZDBDhLg//BcFUYkB6k4sptlG0tEKFlcCvCHyVbZ
q1YBfNjQCAYd9PlzPff+aNbyfc7+w5OdbaxnsIprhcLeLwXN0Y4gVqMLLzzRc2+PQxzmfOpFEqHt
xydqdJGdcfDRDk1fiIPtaA3ZaLS2CJExLjy4M71QC5OhTrfctvAnLEX2RdgluCXIqwg83/oasqHj
Q4glHKVG9RZcGRss16aqBlCeADLaiIo6+JZU1P43h2m/24mBWOFVKaLxigS3Ce//58/87+3+M5ix
6qKxoE7LaMYUIq3FRpZcGobyqE/XqI3Ww8Y52kc4fZtgLVagy9ba1lzVm/xmWPcbsYYet81WbN3W
RGuv3Y04yAtv5+/Bc/l7bCSuyMgME/PbYsBHQSd9iMvjdbMTv5yjtXOOxrZ8QPB6lR7EewU6fkst
6GBfeleLSfPvg/j3wovZA603XkWfC0f38C039qHeufts2zwEFzapy4MMI48RjhcJpb5AA7hUlbUe
RmYok+SlZXsJ3Eb/IveGZMO0/kHutzXR2f8fZiz0GjS9LYN3vTy7TaMpROYa5KZU0EBJTy//jJoo
7ztHehee45nPC58VpnTF62NYzf/9n7UHwXjDvWXuwfZCE/qjr93IGiS1luHx+3zsnpkvTH44ExMb
YedEj5KCVfNE0rsHHfdIA763AKSTUW/q/4d74rRvUV3ixIUV4eM9Vb1Ha8vBVzHGKrgm4c1DXEZI
QBJ0wQUZ5fy5/TP8baJM2Cqggwa4QRV9ubMPOkuH/BR7cDxjeRP0Rn7jjgrQIqbZVUC5G+pz2q7j
XIeD+/njPHfCdziwIXygKoR9f/EFqHoIYkdTfFuNPRxbl2D2Wvj+ps/T8n4gVxDQbzjITVwUnlwN
keqv0NLJP5//jDMDyGGXq8+r+DyIFhOSE9hdinvTP9Yx0Y1pK6vjUJXTbYm+8v5/uRSdA7aFsyN7
sRSQZe1SztW0A2wgf++40/iD7p5/PTp1emFPduakOBdrUMbi6rIpo3wcQqpyAwURSDsYQ0TWd4Eg
AFZ3/cWo66+2QW+9lPJShNGZ0zDL6Vw2BzrChLp4nzqxAG47a/gBv4foSOi4GTa9CcSUHHOmUlwY
QGfvkX0R/3A0PRFc5XrpTiE61uOI0mrVFEG/8k2cJenUO5CmaiDrpIldmE3PDRfKv3McFAiBE617
62ZejADYP04Cp0xmEuTZ5E5zUw5ad+Ednr0U+2nsfy4NmJN9EJSiqE8zNNu9m961TQHsMiDKzAGC
vv18ZJ57lBzsGZVCMbMZi+FSdQnhGUPLcMHvsxusDhyiORnHyje9rRBk/SbA5a4/v+i58WJBV6LX
w0HppK8VNmnA9p99beaZNsGfrdo6jXZHa798J89ZVhdWpbM36VBJpI/GFmlpVzNUEcfW/3F2Xjty
41y7viICyuFUlauzs30iOI1yorKufj/yBn64VUIL/jCYASZgWJLIxRXeEJKJDToWiAUyo4imyV9d
K5Vzq436NQNd+vHtZ1z9hn+tuQjleJsOyJljF6UkSfXFr2V3cMiusOsswfm+vdbq882+W0xYANEu
M01ZGyXyqigSo/fVH1W6GPsUBVIGwZNE8gEHPl1P/P/hPCDBghQC9nOWtgTHx5FwQxIMKL45KuTj
0OYeEhP90+CXysZdpa69zP9P23HmruwSEAqJRS/1uhEXO+2tSyc4gCLTkcbvdRcjSb2r8EZr4kD/
oigN2si97zJkUnpF3o2Znh0Bbj5jzfI+xKjnHRSIcCMgrf++mdv+R71qeaFhp5mFsfApKEwcCZhB
NbvCnopPM7hwoxO4luqjoUCFT4TXSXzmzfBX3lOJCUxLmcJkN/3pYkH9Og02GSxz9r0IUadES1U5
aK381srK3Ns0OR4lg20vl3LcdyZ4Uz3HGffft+CfLjHcXfzZlm1qd8o6F3QqpWrYYgsirHelFflH
XeriCGBZOSRNsNWon2PTIoWB0T8bAiL8RCG3uFWbbhpK2AXiQjM6ODh2PysYB9FdM9GgVlAx+69O
0dA14MltIBDWAhglMvFkDp0I2bz+BnZZD1ivE1BqMVTnsdOnI9rQEVC5AIp/2SsbB3xtPSD5sKYY
i+AUuFivKuvcpioPr7Ausi9p25fvwOsGHSAdgUIxNkPoXL39QVdyXtpXDBzoNiuqtcwjwNMkA+R2
eIdh448HF+9A/0CDcksJaCV2MWynSoEFwDRyeXTygchf4+iI43ijfbShXe5iTL4QTK7kVfUROFbb
cqtMWctAX606P/1fh8isgqxtAX9dsSLTnpAfbnY25qIvLfQiRLWR63IHHaFfZFjsQyXkbyby1b+/
YdRd4M/N4J15MP76N4S05thFKszH1KpHcIncTX0cWV/e/pAre4cciYuB4TudlWW8AMWaSUOyjOxj
hOudvk/2ZVviqCL7Gr6D6mwsuLJzKPCZVjIwmkvBxWa1hSnGSUd/QlZJ/VDTA35CMNrcqN/1tWVI
kcA/gWOwEbBZvL4GLlWiKf5FIZUIZ59W9aeOURJWB0UYTXTHLfnRKjK4MVEcJ79sNdVoe/f55x7a
Bb6KyHF6iQjbxusDQ5zQSYQ63XNp+LsGABzoD9CnIWI1ZhkiaTth6pU5Ixq+1qTjVqfn4pNsYxVz
K5Su4eWGL7mk54/QvfElhcb9NUwU5B+DOV10FfjSWFjoOMIjip0rh7c/8p8UexELXWYRsCG1mVey
PEaZmoydH9H/bUelRMLX79F7IZagPzyaQP+8xgSQft9C5hUnw4xmsQfEgtF2VX0bNf0uHT53mloV
QFGlPv17roAWngLihKb4rSggSmap77aMrxAkADbrzi6KbdoldwjZax/efhXz9lq+CZJLsqC5JXZz
rKqp8QWof/9CWdleez9UH+Oqi8+uMZYbe3BtCzKgQHkTw1XsSBd1j0lF0KuCbgdWDeOxsVL2CZXJ
xgPN19jygRDxm7uydHNuLvwRtsUUh4N/EVVUPKVBXe2UJio/y07QAg/zco/pUTDbxY2g+ZstqMNa
gOZVAnakNWuhA/f6nDV20jlZBw4KDUlcviNoRhWWa5NuMwSElqaG2pZa262uqz5zpJl5092xbucK
aqmYwahwtg2w02eN1hamDKCjRNbVBzDdGF8wbvdVNC3dUsMVYojOVhRjk5cn7/51O80T11lKDXFJ
QvVNkjGYeiXq8Dp02nvGHeJbiHCAF5hJt9EkuN1NrEQjgsIdrv/NqB3dWqa6AyJZU+a4n7REVdtj
0Pl1sFF93X5QeusWOE1Hn6+eZTMizzs6n10QXU2kHCBrTPZeZUq6R6IO+YkKWXq/VrP926/x9hYi
W51hqjTCwfotb6ERVqRe4hN8bUeE8OtSNgfmhJ+0cpL72HSHrYph3pWvD81cmzCi4ci4t93dwJyi
hI0CI8bRxKOptdNZaol7IG1Kd3XcxgckcyvwY0b9qMhYYLaOxL7McMf69wcH8sZl6HDX36BZ0qjr
2wrRp2sMYvda5BNiF2gUeBIpNK+JzWFDEvo2/EFmBDZDU4+gwYXw+rjmSQ9gujYws2yqL4ZWqC+p
xJoDt4FqIwleW2lOosja+IO3/HolCTu71bHmuGaDLQ5KXbWnmESSeYIMN3bP2tFA0Ap6OXGIKLg4
hBKacFd0QIJUoyt+NwGdBTgiOk40b3+staOBZCISp3wqoN3zI/+VFjYUG1k6gM1sprA/G7mWnmNy
gHv6rxXUWayKsgnW3v+wKF+KRJBVmRa9XtRJ+xQihB5eMSl1DpPVQLQNbYg7YsrvmOQ2x3iKrMvb
i66dR/YHzTP6PjQmF086DSCs3M4FPT701lMy6EPmVcqonFE3oYQ07GRjX66+WuAr1twuYKC5eEoo
EcWgCxCnkWP599i2VCe0pqt3A2/EE7iMQXjWs38PqWimzG1mAJUzguX1q41y/ER7WPTXTDT5FS8q
eUQne0vheeVdzrIOjILpo/OEi3fptJPsbboPV8eZ/aHsrNHjM5dUz2wRMEpME91M6o0PuHL6wKix
ZeaZBLoB84/6a6vmaYHLLCT7qy3D35mbZ9+josx2bBd94yWurkRIsSyd034TwaSFTsVIDnzV8tQ6
doPTPyiYjYAvqM2N8/cHTrYI2wQuriawZqZ+IxQJbiIKJjcCl6ylNdqhLlbvh0FYuGF0g9v1Xml3
8TsHZCdeIHXwPuoN+R+eR8gakqQoP8a+cH4XxRR/iHh3lecPoY8XVh0OR03a6nu+4vRNFFiIeWUc
67/KsKyxcjFsbLMmAODNqTA1oe56S03FT9WPXNx+SVXaPXp5GJgpbWo5Z6NKsp/ScA6oKODSyYja
Qqsc4YT2mANAQ3ugA4yxQzclKKF7JRjONl2ZIy+A4bULZjHoP8nQqI6d0jUk6Eoy3WUOrs0bYXM+
Uzdvk7jCkMcgt1gecquERYWxHWxz1+9e7CArj3mmYX/nBha/CwRzhDOu5dZnpcn8rfp2bd8QWejR
01lWbmbSuQpstYjZoeiQSwiMPXJv6pQeAwvdpbej2UqD0KLxSYFr86Azbvr1aSB+xF09jM4lTZJG
P+R8rHEXO5MBRxpAuTm3AQEBp36lNJ4WQ5gF4UCSeVaccjyWsYt9Mr5B1n8dgEsI2paD91KdRf8u
I0gbk7IEhCvQfxosr39nEJKD0MJ0Lr6WFA/Ua+r7Wu11WLFIR200JVciLmNYRhY6+GsH9PXrtZRR
dhM0KIaJ4PH3qSusfYjMw2nIFXmM7XzM8crOo//e/hS3ngRcZeC8yZTn74EFxOtlhWnIQLb0Qiu9
hRpmK10fzMYzGY6c8YQCR5U41veK8dQVcR7zvi4MB/UyMwm7IzzYCuvkVMHqEfSe+gFur4WSWUTH
cw/gqtV2fZgF79Hzs81dPlSug4xyZZ7zuExSLzFIbjfe4krqgawfVR5IAYdx8yLL6c1SrTW1pMbr
2+YxVJT41Pr2cHz7ra2cFZr3bApkocg7lvuCGNELDe8YprFQZ8EcOljpGuoFW7VoIzW25+++iAqs
Rc8EhicCocvrKupNmsATbdNeVHgwZxqhbodoPdbibtKmL6of1x1w1lieOi0mxsOOtR5RtECsVmqV
hi2qZVefRrXln+Z+9KORrf4ljmn6YKjDrGBPUeqauxKTxgawAUpLXl2nzaOBAhJuWZPTXSuT0Yst
M+Mj5I3mg4am7pONXQZMkKTpjvAwNJ/GhRWpIDFb6HUwGgOxRyzMgkNg4PTrF2qBGZyRtk+jHpjp
vtTlrBzrmFg3Mr0KD3BYtZ8hIfaJBs34tYUMbe4QideNM6wcM9vZmT6+Q/1HNXdd1MG2HMNSaAcN
XmuxF7GV3dO57nB9lrbz1OCIiMp9meI2OFhG+Ss3bflx7Kv0Z5tBQkGuLG+9CXzy90lW1mXoeyjg
6B9VF5BTydX0h+yMh6f4ihvgcFEUaSGc6NO9fXsnrSQjdMUcOiBUdrflOh6XiDDGCF9XlWL2iAKT
6O5GCNlYSqe9TnfTz9Xg89uLrlw0xmxAA94RvPCNDheIynFEfZjuf+xinmR32EB4whgr8zk3pXs/
QP6wdjXGCB3MrW6orlkbm1uSdVSTt1ub4oDLDnADzetlSWJ0/ELMsdJrnvYKUwj0hLoY9z6m056u
Ou69gJSNjE34JSUeYtwE1GAvccXE/STYG5TC0LaN38jiNntNlj3bZQg+oYnqw043WnumbYeeOoVX
PaiVvZ4M2tEPYOs7TlSd8bxWzqpWP+lCjz0/y8LHKDTVgwKANxib4imJx19RH34vev9Xm2CWC1kd
Y8JRGEg2Nk/gfx3E/cdsL1rzYfIhPLiCPKJKE1y7WvudL6YBz10MbNXM/pwYyHwmTiBPlt5CyS1R
ojULfyTLKLtTbZeoPtAgexpKzPncLHafYmeQ+8ahpeD1Rhl8cLJ0xP+4KJCzrp34DN1QfByFomNc
nStIUdudPPR5aBzwURefVavrR/R37QA331bHuN5V5Ps0ztP3cnTbZ3XSlcdKD9uzJYuvBa3h30k/
J1YZoH8bw79vkQ4KN8jM6jw0uMZKRwkOCdDOBxc8+ANSRdZTAcT/6E6Vfkz8zPzR55l9ELY6HgGD
aydRa+XOTIFI5zCVP4q4bvmKY0Z/SE3b96abOQfs0pzPlWL00G6t0cv8uH2EXzngNDebohXGdMSW
C+KCrqSPjpM+kWGnB6tyrPspw892hOn4SzghzrgBoqpeBs5qNxXQeBW9CfgJeXQckYg8hWVuepmm
5I/WLInZqZiVdonv/gyLrPuIDXXraUOORlk5TF/KpBaoXKCF9SsLFPWqGZV5aGs5XrU4Efdt0rcP
RdWI0MMcqwMUA7VEoXcMKr6Js4NuAkhvNbjailKlz6lTWPjBjThpyiLhfywaMtUGbt1el454cePK
ufTq1H2WLs62uGIV4z6ZJWOmNDFPnWMgBGJpMUpCSl692JNU75Ebjc+jwV8CdGW+tqabc9Vl6kd7
dq/N3EDZpVYTiAP3A/g4dNoz0IV1/ySQJr3Afm0fECyvnoIKAyhPG3to9XbUWT8JPla5p81HPeRq
6Gt1qNJ5biy1nZ3a8b7FhA9WfVp/9mOZfm8EcqRIYOQfhzjrD5Pm4xYZ4UIK6Zr/cZQO05MfROWp
TfXk3Is+J65SpOzQeecuyvAII1m8jogS3w8WI0kmPXi8xpEc7rswzq9OhwmPl2jgt3aJbmBSW8fu
b3DGzYMKhORqTsHH1qrv3BHULXYFWCal6niCs9B5Ydu6O4iTwQuY3BAdc/9zVLnps5vmKDPAzriG
lv8R3kSNkEAs2MSIiE2IrWUTs4TcR67aJK9EJ8I3vVBY+kGRXHJJQZ4WoNd+zGr/zMzW9vRQ+VYn
ebxLhwYIdx7jFj3l3/M2bp77GpFCOFRno6lLr9BdXDKbyTykof5ojFp2L2MWEn0EGj5S+0sV4GVY
+02CBH3IK2y7Dm0kExs4CU7ve9Dnj0lcEAHVoHp0cBB6TBvtXR8gAodz0XfdAnmPD2SCLhGqs2HR
pifsSTXwfe2L1Vrf375NVlKuV1F8/vd/lbahkWcpyjrp1U/9GgBwOlusjXKD0Q2BeuW2oDdIzWfR
Cr3pKiVFiZFLhRqCgoDa78Ge9GOEZgz2iv74IvzQgYGcibOhZdZD1XDTeyaTwkswmvFL3I8V+wbx
eJRAtAP5Q7+bhGM9Gk3bPwVhFGA1HRpQWNLqu6H6/h0MHuRsEfM6W02c7HL0onc+TP2HevLVc5BX
6LA0sXpF2MI9DpgqItZYotcX9gKljKk8u6UrEXvAUa10tBT6R+GWR8W3RlqL8wa3YyTBuKCsr9mo
CSI8+ZgbMX9vnQhYFDyyk4Xm0XvZOsm+mxznhFGuPBV6AwjVDZW7yFf0ozlYzVlHN/qXiKL8uUO7
477Hzv6SSlM59EXl7PBzjne2XpYXol1xb7mR8xAmIcjm3J1OlVSq8ADWYDyX1BsHyp3fCgiOvdr0
0UOVjemd04zhHp0R89y58S+l4a4mRZMfXL91cB+t7BMpnn3CBedXoLcR6l/cONksioHUmbhWlh7t
4tRIPuT2iLRwLowdep5oGQXABYMm1A4kr/qdO5jFEX2R8VCnw+ipwSiP+aT7p1FH4i6c0mpviFLZ
IU2IKIg+pbukKYKjRNOZwWDh71Wz/52GpJwtPqDUyEO07620uxCb6vpkjkP4ZPa5++ioo3VQ3bY6
INpBmRU09NR8ZMF+++30VY3yvvAy2xbX0poA/+Rqm/eeYtjRsZXhsI9qieUy68ceydV47GQT7dBq
dPAKLvBd00b3N56y2S8HfsOu8WX/WSLdsc9srTh1ifFL5pEz7bXUzn7Ivhl3sGD8j04lrA9yUru9
UPOkge+Upk8hIj+7vrF8pr+5PFVqQtjEIHE/Ok2zC3zN3ShsVigiwAc0umIzTgg8waIctDI1QBG1
Sa6tH8lun2tSeweUB2OYIhSQR7Uk83H6SBu9/okXA77SZsWkVWZB31H4ZfZz5E4AjPKqT/K9bNWY
3x67hXkoImC4u0SgvnLuFLO8opWRITFkJ4zqwQKNR+5s5+tQaUV5QtbfuRdTl35ENyV3UEqqw71V
9eJzn3BxH4YWm8qNFt1tHJvH7pYDWNBi4rFELblDntpiDJJr1PRFgJ1vHsNlbfThn+Ml68wdM14z
HnP6HOf+ipd5l8aBocCtD4bev46Icz2pPdCft6PybbScV5lNwBTYKDeC0EAS26RNyvSqBj5imk3V
ncpWbTw0CpujjfXIxphqRTKABaEc6rOJBKjZuej467E6e/AnJ4nTa42YyNfaVKqToJJS5vJi/KX2
poaOZ5BJoNiZICIBc9R/G10j+M6VdVfZZWzjeBnqPwIliQYPfRZ8Zp0pww3Z1sSPDpVT9QsO2XPQ
CdDH2ajEbosi7EYQDKGgnGHjSxwEBY45jWmUXSX802ez1OS7KXKzEQU/kad7O4lMHCz8HouAwG9o
c8RqK7fc6Nb2IANq5jMqrQUAl69fYjEaVWtjKXNVYQfuyd+Gs6rk/qe398YtEouhPtMLakCGCjck
fzIdvbQRGbxKcyhPuRFb7x1DflKsRr8CcO13LY0qLygGYyO8rL3jPwN4Ttk8Ll7007rMQiGrI1VA
5yK9hx6MDtMwth+VtBQHFYPHc+9UGv7K4bjzo2gLR3TbYuO5GVCbnPH5BSyaQ3aAZFgeqAnDNlRh
9Ej0u4xs+WC0OX7IoXAvtRluNclXFwWDrMxdCvuGnm77SZ4neZJeI+nOlaOeqvqucAI6yWXQx71X
aIXx5Jt6v6UIoK0tjSsJMyPG8vSPFs8LzlRmKTJ011TErdwHEDBoZ8+siD2Vjp55k2HLu1SrkvyS
BIr+Re1dfdjHfaxc2kLOOGZNEZjS+FpfI9jWKqgJiHDA/Joi1djhSVt+z4Qi7juqD46sluXYsufR
T79Rpqs69qjh+vbU3IOhmd6PtK2fUQa0t0Tp1/bzjDtAIl0lAtnzv/8r9NgZTGTwWem1cqP+ocFR
99lyau2LbYXWc9bbyW/BLAnR3Sn+d0zJPCSbyRmI/bu87NdL14gw2mOImKgG2fExLOPwGrRjtTGN
W3lA5n46rRp0rDiBi1sZtwaBkgMfssid8ZN0ECylVyCcA2WbaA4Ed9/f91Wv8n3iekvTYGUbzUrk
YFrogM/QzdfPWOCZk6FeFF8TU231CyKKcE5GdA6e8xYC8CnC4DTdCRlsoVRXouHswIq0BO3wW5pc
B13TjysVMRIEoKmK08gHQxnRKdyI/WtPSKcTEjCoEZCNi7sLeOFkDRkDa4nF17suLf5D7bLlwOB8
lDvF42DG9UajegUYjFkDN447ow2YuSze6ohQ1JS4kjWrKDniuKVcDFpBXmgmyj6pnXSHcq5EpWGc
Dp28E2GxR2TQgx74n9B6/2OGYu3p7XthXvJ1q5mfhFACSEBexo3EjG3wtkuI3ddIDZBplMLFmKPu
jAyVXKrsLTuClV0NXwLMx0yg0lxjcXYy2BT4YTgMtdP0gauBXi4g/KNss9qjlg8egJ3kR8DV57cf
c+UWYl3uVzIV/rrcz1mgY0DrgrlgDOycsI5TTkORKru4xWoobZEYCGgpMo+C41Qg4Lzx5VffMtpr
sJlMJDCW3O9iMhF7HVL06BpGerkU6lNbmv/FWm1vfM+VHBCslYpJM7bWnKLFtrY6a9CjdmRy0/T+
Ke2D+FC6mXKOEa0/6E25Jcm1uh4mYgpTM6LVkqMZpiiaWAaTIquK3MesDr6Vo0oLW3TJsxFsSoms
hQfocP+33Dw5+SvsNxKted0hLuld0HyurNn6Wsu3IvztLuXuphHNn3/sTxcpWQIiwaXfllwL3cZd
1RAZrUqM2TCQGYpKfWmHVGk9WfvB57R1EVZ9e7PePiTLc3kTemG+Ei1eP6QD9GsqAyu56krXmhcc
pDRY8m5nbcXA21PBQjOYjQ8HV8FanEYUSvGCphq5ktsD5R6ITKLCY3zGwiKVQUOGAJzQiBOmf5+g
YbKxWVcwsfMPAATFNQrtZ5mAlzZMCRqsyTXLu/KYWWGwt7HSPKmjJveU22SkCvU1bjD1ETVhZk9l
3F9mdQKcFhtz5xPYN47qCvAcpjGEY7gigKZI316//bQM4syJmAfhvx2dsMiod3HZWF5gV9EOdrh2
SfQadWGpTHtVRvahxn1pa1q+tgVmpUa0skCk3dxOVihUJewK9rlvjhgLdNhVPwifOegpD6z6amKV
+64Vpvqod/cxCdIBu4HmuXUT82tlTdqhGeQ7nDOt929vzdtAxsuBqIyNK0SHG6ip0/W51KY4vo5a
j1dBpw3Dd50K8HeuavnL22utnUKCypy3OypF7eIUOkAJlChM4qvZN2lwMNtAfcHNIWjOKbaNd+gF
S+ug+JMOMMmIlXdvr772BeZrmiyEbMRY1i3m1PWdjDSeNGFefkC6MjOg3jrBVrGwuhAlCmyVGcC6
RM4NwzSNcp619wqypfRv6+CDm9Cj3NjYq6+TNFHhvc2CFYvkI28tn86k5GaIFecS0+aTHqCTbh/W
VVF4UvrNL30wgH0XUbsR0eYz8zrLAFaqUgCCLuS0L18mpiPFEDIlATg7dM8lgh9MGMZ8j7s7+rZ6
MR2iEqXvt7/g6qLob2OzyTT65mpSQkgzbamFV2suv6pJKFdXLdqX0C+f0AUr7pSi//72kmvHg14C
rO0ZRg+M7nXsqGzkEMvIIs1wEPSFRdkCpA3HOxX7isO/LwWqbIZBIu0K6e71UkaNor+VQDjqJcPC
ApfOi0Tk+1znYbfR51kNiQZ895kKjqzucovCETYSLCXAl1UhdKPYby6COd6ZgdIHN0Re/M/fASCs
HrDBReKiLOoNwZ61q8pkEsAUgA7GjfRn0vQoyRegIfN6Fg/qzDx/gkHc56cuA5aAyjPixpfUlvro
VbkxzO1IdxNpv3ZW6WMw1iYkcLfM0+2/0g+0rwu2PQUfIq+R3Nf0jdpH1CLifOOVr20kyiAEXrFo
nfWDXy+kF3WP10QI4lQY7X9KpeZ7yyicJ2cYvv37PoJiDzWFa+ZW/bGtEL0qTQuOk6XmF3q3/RnX
vepobOvArQCPeHFguUAOAnUjJLx+KiUPGlRG+YhJOVTTPsbSIle8YJBtcpRWHn+2lF6zEDpBNvnU
cH7lWdLmv/YN6UCUWHdWgEvHaHx2VeF8G8ZGMAoyFFhg/OTyN7LzdunZWHoyGM4ALrXJqOSnCnl2
ewOis1LKAaBSTBIFygYIAYsP1DhpHJHUhNdamtWLQW6WX6pJJo5XdkNkPev45AwfhtRSKswsmITs
8hLYg4f1WfHMzCr8Go+J+tCIRhQP4F+xBv3n74oMHcXGzEckw1ukMWqsjS2XONHP74p9aYTV5PUi
608Sc6YP/8taJvhdLurbflcwYViCwN2MHHZbBki5ficy9KxxSVI3wt7KCQTiyp0MKx2M8pL0qLht
UOBVB1pHNuYH5q6IEENR2lhl5a4EyQ4fAqgwt+WyizZDBAiFRnIFXeB8BFsGZiHLjZ0SmNgWtO3g
gX5t7tq6sPdvv8qVS4silcYSJwXdwiX1o41TPN9Hnm8yY6bqmIW5D5Hj4z0ApFV/VssgfLZr0QQb
T7wScCDLorTD89LzMeY676/IFjAK1VqrSUk48yL21C7oaYCXYA28SAzauPGYay8YZQ8wgLQB5g7X
6+UiLVU6mke0KcvU9TqZOkfGRMMHmPDpQUR0ofEhm75piPhf3n7Ba5cZ/ismuGzSeyCeiztaSLAF
MEnpHIogPiJGPnlwEL8EYV2fwzEP7pUh6O6yBBfZWpg/aiX0N4L7bc2MnyPS0iT2JAk3ko1Wl06T
HhbJtTasc6e1UGBqzT1pRlBfjEAM/574zepvs0socDNGUIt3rSISCyYhucZDP3zNprH7NSTQCHUm
jx5xQgf5q1hHIzC3VEDWNhXcE7IviH4m/JrXK5NAt5MRkvbhvTTtpwB8Si1ijU9tVce3P+vqUhwa
WkokYFgOLZYS8/ijtWOGmGPgRYZuzw80G6sFWwPTtSOKQ+T/LbUoz4UB3VkJHQwrq/CH3gBcM7Fo
OKQJV5olm+pSdWW/weRZC3t4FKEZozOmYtr2+vEKvbOqZBIxyJgcvxc4eQfGUltasmsb84/+F2CL
mYA2v+S/gkDs9qA8FZpHsM8U6HqWi4ik3rg7RYbyOnbUMP+eo0MhALTLtARtuz/jjL9WbBAzdwBl
sTdFXBwaa5QoXrUMwFOsOvKsAQQ+Kv9DxcWiVLGMDUjklOWBMGs9U0zOH8O24txUeXmPrEq4EWjW
XubcFKPaYShLs/P1y+xJEWlX8cnUphwfjMGxkbScAByabn3wceHZeJWr63G8UfUCTM72fL2eGedV
AYAluc5Z1R2zgvABMaF3ruTe6iZsht4+cGsRHClvNIfhYpECLfYKsASnsRoujMyc6YIK/A78rOK9
MqXjeUxdw4s61/dUmIrHt1deOwsEM/jDvFumhou7A828OC67KL02IU6J5PkRUCmsg+WWuO7aQWeM
Puu86wh3/uG3/7U5/SISNbIsTO27qtjJovyGZi7HvlGbS4PXGi4w2kY2Pn+kRaEMiY7hkksujgHh
/Ox/LYkam0xHF8BTbYnkBc8fxPTDLMIfp0mP+IJMJz0QgIF6MDco6G+svvZm6U4TsmlDQNJYfNPC
9+0IeYXkWmlVsHMZz8OfScTGwVgJ1YhJ0MMFDGFaqMW8fkY9AK5lhrxIFA+NB8XiAkZOqf8G2m9L
X2/ldWrc8YRMBxl4ulavl4rCXIU90tHEQX3+DC24ZtYCMKumu7VPp6i4Y7felX3X7gsptjj1K8ga
MB9wLWaVqFl9a7FTh7aqQfuiKTyGUageoQv2X4PAFImX1AM2YlpkxnAKAzU8h3hbjhdN1MV/QVum
LVZH7pDo+xDUC/gggEQqUAqk+oHRZjWC+RJR4t5IfsWBFqLjm07O6EVOXuUeIH494KKt7eRBqmFk
701LGz/Figh+BH6qf82UavzZWzUA/tJHWAHOQFlsdDBXtpJG8ANUM8ejG15fWnRmB20ECnML/PDo
i3hK7jW9KMd/D3sz/p8yDJEZxCIX73gMG1eJaEmiEDWJc9fAKlI0mV1qJuGIrg9bbJO13cvVyHiF
EAs/bLGeiu16LfQqvqbVUH2Qfddfwkr0J7+ptoZWKxGdJJWpyvwa8fBeLDUOk4GQUssNwjW511MQ
wZGjkaAawkCOS9u6/tcejcgDsR8hCCgKi4OJSJyFbQ6zQE2ZjE9OH9W/mhgPbCzn9HqjgF65Pmix
01pF1g/+0/KzuYZsJXUIpGvSna9qZgH6NYg6aK9aIJYMDR+7IA4vRgFo4u37Y+210rxREcbChOAG
EuLbfoqqWYd7AQKj9TFt6uS9OzYtSDfT1/VnV2sGY//2mmtVx5y3aRAfEMO8CQV9PSVCUaLkiqp1
ALSymeyL79rt18C1e+w3Y9966RJX6XbJ1GGPJVA7/9E3rrbRR1trXMwYILrNzEEBKy42VTICALcb
ZR4uGQrm04VU6D+U4i7Iteqr4uJCX8dqbx8Uc4w+5Kk7vMi0T1D/5nOAWotx+3MViDOxG9obmIeV
L0NRppMHouTJoV78trIFcqthuXOdglHzYBOoh3ZwUcOSndxFzSZpfeWCp4dAd4TWNCXDsl3blAKl
xYzelxI7feIFrdbIO9kZeehxutpPfuKCCgwIW9b57f2wtjLCesQPZu+k84ujFoK0qToKzWuiRTOl
ygpH91LgA4mwbhOijBbqqXWSWRgMp7dXXjl4NDYAPOLMhYbpMqgYgZ3ZDQQRRCDr/L4qjOGDGqrN
HjGw8Wi6FdL22POCRdW2sEkr4QXiIeWZRQ+XQcT8Tv7KbaTWBQOwUhR7OzAGgXTNg1OrxrGyMd5+
+yHVFRtn4uastQyD3kEWdnHz49qNhm+NQbGIDXs42IEyfO4Zte00yqx3UhmKHciw8pw05QCzJIzu
EURKHwI9Uu+orhriUpwdR4LUfYTWPe2fAqe4qcVJrwTq7KTM51A8IWOpqtp5xkh3vFqdKU/AnNUz
UQvUVciGnWqMZwJbwsyze80NPBTXB09WoX9IbbvUPWUsOnSH4lycYxho587yJdSmUddpryfiZ12E
1Zci6dCfAvDUelZYuXTfx4l5bTh8IZWz8Y/tmnMSorbn6yo3bEqL79HRyqDc1Y5TADc2K2zI/dYy
LkoGQtXro56xIsmPPoEphgSK4oJ6BxXEPxsW0G/IFXFyNsq02Pm93h4F7LG97uTmfSO74YBDLEy7
KIsPtC47jOv6qb2vpdG90wbx3shHk3Z1Hj4F4wQGi3Bbf6ItitwwGNXpRXEj6XWRXnCd8YXm4hIl
0q7VDlGffI6lT/fLtuvIKyu9O3HDE5n5j450DQZth3ZBsyulXVyVzgjemRWoNANwx0dLyJ927bSX
SZRin2LkfswcmFgzjuk5VLL4ZEEzJ+mqwKMCC92hTVruQwPSRGFjz5H0BYrSA0n5LktqLJN5E7zz
OLgTOapuuypJy8Mg3U7so9bUD/3UAxJ/e+OuJKz42VDEEZuZuCwrcBxVda1rGyIgmjaHQQuMx2HI
8KXHhOwlU/BfMA3fPRbTVFVQK/Vm4+CspG2s/6dmhUt7czeCO7WaOjPm6OD030aQBzsoT+PG5b8S
/QxE+RDSYITLKV0czh77lYZRHFJYU5KcuKeD+6ysccpzfBdSqlIdEWg0X95+tX+O/KK2mjUZGesT
f8BgL2IuCqNZTDs+ZJ4sqveK1FV4/UjO7N04TB4GS6h3ejgZ75m8AIDvtBz5iywtvSlPM6buif6+
KWt5glZH0l5owbWzLbDOut2lJ8bf465O+OXagGRPYhn1oYSVdnD7aXyIEc44FE0CHCZpxP/j7Lx6
7ES6NfyLkMjhFnbudie3Q/sGOQ05hwJ+/XnwuXGz0Ub+LkaakUeuDVStWuENpborsQypXZkk/qy3
YjozVbd/Dy0Wo3niT55G9/zUCVEGO78qrDNn2v+Y9nHxBKjbP/F42lGSYnHPkEO96+D7PRRZkzN8
Y1DuJpVkXdju5XMPvnZH/a/eF3k87iKRfVFz/FQH9DUhSkWxjjJhOTUXptqDV6H5cDGNrteolMJ6
72Mr5GEuq9qek4S4x9KNPzrFpD9gF5IcKhkFEoFewvcResG+GVrj2dLT6nFK6v5TI2QTHzG/xldF
lOjm8fYbvJTV6eIDdNspTT49GUPmHxo57qCQTdpR+IYSextfnUtl8dEZ0gAiQPqYpp+56PV0KBwY
k96FlwrXWXxSx/4wJMH4PAgnPEmwbd3JoGFYKVry720KBl2ETYAKsn6VXFQ4qeixNm83/BJfY6mQ
JygsNo69t59wJWlCyR0qP/UP48LlREQz0mDwYz9EBrKQsAlO/WOXT0jL+lp61nyxhU5aucbp5vJJ
KeAZCC8bP90EtSkeh+hCe0D+XOj43UJkch6rOYrffrSVOMFSM2qckmSG7r3PGEIcg4G8osyENlXt
u32AQYsQpswwrZE/RjqwhVyyrP/hw0G/R1CATWNctX2UVJuA1xhsmT7HG1qa9KL37FAZ/oc+JJUT
cAyDV6lfNUIcC2frwUSeyUks+Wi3cvfCjGcrpK98L3BEf3L9WSNhmXb1Vo1oUtUyvCchObUpDJd6
SLL7lv7oxptb2hmA5JoDOjn1jD6kh7II7F2FS7sI5ByDzqp1mS0TQw3rax7E1pcSZ4mdMWE6lCTq
sK/D2ctykKydjyXVv28c4HPglmfsMqzV+Zr7K9UEQoO1WF1nFxm3Zs/qCSt4QaFe0YYkuaYz7Iox
+HenY4pZqhaZZiHFs6m+X7TImCs1VpVdMsEOlVQFycuRmj0MZ/R/2eOdJMtbqm1/6rVFgMPwlk2E
UBTC58ueHcbtBf0IJb74EOXig13FmPtWfRd97ZvevJcIqr+6MLJf1EwY1q5MjAnn5xKralztzPAg
SBkj2PHxCBVNFB9xFzV/N6ocVHvIEs5DbEh3NLLs1lXqoPjaT8kw7TsldZTLIFK9wzvdnynZXakg
mWb5NfZcCcr9nuagv7svLBLifZi1tYqRtWF8cnCBeizovn+iuDJobwo1oOqvneSn2YpUOsiWaISr
YMPUEMNU7VnVokT3GrZvsKsKUkbPzPzJ+iCU1gr+gyhu/womdfyVGZTXRteJ/xKlrb5OVj5App6U
8CWRQcSi9BR0KSRFXLTxbLDKA1dGjbAmU77YBUYgfuVaNbY7lIbq30oZT/cxGKUvWVml9q4Ado/z
WM2d/KtzlFJxsfFyxidLSaz6Gf2gNHeBc/RQF0keH1Om79LGpl45yBwq5t46ZDUY74v9lRg0MjGw
zy8ydMp85+uBctQMqQsPSVIGWxtrpU4EqoEwF1IVJhtzkS2JRAYQZk+0ZSLVDbQ2v8tmI1qzmdQj
yn0QWSSs4Ye32xF/Jf9ktRlgiAAP7ZJFAFH9LJFstWdVpXMu4Zjad0mu2xvV9+oqVIYEKB6PScL7
k2pGukRDBr2xYGoVZZcpJeLMNllCu5F9rHwyZ4byWoxAwfYt+8+OPCRhmATFJelUCBSY3usYM1qN
yrWCP/K/U8nYFkjT0EBBDOcazC8U4HUMty4lYhBfYdK3466FDr/lPr3y/hBImlvbJB1g0BaVPM5d
Ia0rO7sERqif5NQ2TxNd7C3697yhF6GN4QuyNQbzcsYhiy3ItENR0jLJLhHV+05FP/czRa3/UGdN
ZiLCoE7NqZxiB/1RpUGmhd5m8aOyjfBxaDBwdmOi5cYHXUm2HJSLCLhcLNd6XVk8QYY05ZSkril2
mWOiq68EkYdMBvk8NMiNNvpa35DUTucuU0FnXEm7KVGrZ5LQwWWECrkqc8pXuWravSSlzQ+n1CEo
NgbDfBX5Enw/22kfQ4b/dPtUrm3jv3/E4jqVLAP28kxRVB1fv0iAEk9Fa8g7X8X17/ZSaykE3SGA
fmB8rOucz8YxrrUmnbOJ1tAA9BooYQMB+sKUpvoZ+jNiTKhqErq4D/pvakU97ibGYDihKw9RUPxz
rJhzXfQ+yUHx/Vke4UKIJFHSkPlC5RveGFnhvTbKwcbk7TrazqvQlYa1q4P4X2x1rSlSghDjEr9T
9MZzxlL73E+ouXi+0XZ7qK/lz6pQ/Mz1/a175fo0zwBSmGxAt2a9qcVpNuqsDuMKF+HU7vEKHftc
qqC9g5M53v62qwsR1Akbs4Tn8lUGkg2/RsN/xqpKnZ4OpfJ+6hoj2Lgo114mlEYD9CQQnyv5LGa2
Iu8s2DYkNU2LOoyTIzgVB68do8+dViVfJZIWj+qs2AI6X58UUKEWlQrMuT+K+e9vFhVYSIeSNkNi
XaDpU0MAfRkCNQF7J5eAA2+/0JXoQKude2yGEs1BYlEgWYBCtGYq4wv16zEt4PzsYto7sjeKQFEP
jVZItWfWY3ZSEyv4mDrQMRH7wZD29g9Ze2w2ML1WespsokWAqNO+FomE6JIlDB+S01A9muDaD22R
ThsBYnUpZZ6HMX1jxLjIECQwTpESjuElFLb1nd5S/aLHjbYfGTbtbz/V6uull0Kfngptpsi9/5oY
rldTiBbVJZitNXd1lBh3bVq0v3VSoXDXtnWx73FVDbxWtSuZdDWOSo8rafh5+5esnRweF1we++qa
I2BHZl7qeh1eemkUb1UcdI9hQgfw9irXlxtIR3oWIPTn/bssJbqWYQTVBEEo5GLbF2b7H1CE2itF
/VGNtSDa3V5v5VMy5+HV8kzMpJZ0SDywjMEfZWaA9ZC9oP1WHeuml+8zQvrGBtWucwmqQDokUBAQ
1YPs9P5TTuHQB01EkLPKcgy9lpztBeXuwnEtxmGVlxUCXZks7bLPZh2q8WEQWv88SkM5fe5ItzrX
H035RyZj437oY5GnpxYN+9ZtbEjrnoMihnmwNKf9BeIsKChrSuSDqkbUphtN3J9uoTRa6oUVShMe
KancuIzIy/uRAiI/+KZcnjUL+bAXMdp1PncIx9aVaERIG1F47StDXf7TEzPgCc5//ldt7KA4OWQ1
k9deR0O8k/Nm79hTs7eMId8Pld9vQNdW16O5QSkx9+CWWZw+yRo9Txi9GD2oXwMDx9cSzt5DpYpx
r7T6FsV0vq7eZ418aZJG/AZNMlR7cZ05Mh2iyuQqFd3QeQwYxLGbxPjqOHX7kidGvGsabQvHtraV
yVDJDNnL1tVUFSULi5k5ShgmLtdfwhypVgDg+iEOJQylbh+btRc6RwIoxLNd5/KFgqgRZRMMrGW1
nxGkdj6MdVwdAruLaE43W0STFeVWEk86fvhDmIAol5eMEjqSpWVgdc02Sj+PZT5+7ookDTyjloIH
U02q8SPAgT4l/mFRhpjelH0oQsMs99jehN96vEozL4fDN5wRW0G8tZA6sRFL5gRp+dUJ1eRpNEGQ
cFzs6iaNlD4X4KbhUmHEq0++m6T5T5SK/V2E+rMbYpN1mqaBKqwvtvi9K6tDSZnd5knWZ8uY92fK
TmobtglzAcS+jNwtVf1V8yP/NHbGd9mcwBpBNz+UZeMfBdYev/55Q9DgA1UA6Xcm5i2uKT8VhaNW
KhoXeZvt2wRrlS4bqQlkJXV9IeqX/2E9pHFJVYneVzT20KzGKQ+BEDCuJo9TEJdAWw+P5S9DKaTv
E5qDW7LvKykd4iXcSVyCfKhlYzEHS5bUEnuwLawa/yY6Wah6QR6TG/9HNKYKstpBcHbsWv19+2HX
Pi1nGsQPVFziyuLTgsuCOKamtBItSf3cZKQ2SjJYT0OYoe9HgtfdRVrbf6grQqkrh43/73hHVp2t
kCE+s7WWTI4p7toIZHN2saUEl9hESp4SysKNa2HtObFqJEzDO4b3unhO1cfLWTMRD3Kc6qet8F+M
ZMfmU0Nn4wc6XeHgmV1gPjlIJcpHCZzIxgnWr0/wPMaAcjHP6K6opZjxBXB/eyrdsVd+KqmVonnZ
x+0WqnMlVKu0mOZAAZXsKlTHhVUBtCFSJAAhjurkFC9ZVX/Spm6Lxbu2EuUANBJgxvDm5if+66aN
/Q753EinsCpl9c6IpT50gXU2+ykLki+3t+mKIQtVI3xhYA/0+HFcer+Y1vmBUEa4BObU526F0ztq
lH6TP0SMwF6YdhWnnh/5gdBrjW7XoHKmjEnkOYFtuDbSu+fbP2jtc2J0SAuem4oMehGQY6Yeho2g
z2Wwm/ioV6hpwB2Knm+vsvqKufHAMnFGkdt5/9QFmuXkUoLkokdGj9433lGVYqOllPntv9+7fzis
8xblX5YGKZiBpSKzwaqbVkn2pyT5oZ6a+FJKfbmDGLilDr7yBqmVYa9CE6G3v0QaDmlmyIEEET10
1PqlBQx8R6m+RfyZ39Di4qTAoZsMSJWdszz3yEy3ceNDnCi7GfkVMj0gF7V2eS6nnqFN5Q8CkLqx
OVY+21xhoC9jWYxll5SUAIJV7wQOdAbbHi9DVBm6ZzR58BtwrrNVZqw9IQvhSsLTISK3uB5jdQjT
QdVgoURyt6v8KXnTEuDqUTRlcHRLZTcM/u/b+3IlR4NhDbwQEBJt9GW5MRRJWOfmTOpOtDcjkvz7
qSmyh7DGr2QodWcDOEdvbOUzQkmbWw+4y7Bp3h8Eq6mszJ8Z1uEEkGHnZNo+i/zPBqQmXMQ6TzOR
xfbsUk7v0T/WzH1sgwjqOinGdN7voJqNIy5KZ3rg06ufJPEI8CatHhK5yDMvGuLodzwrbbjhOHDv
9bFf/6xwk/yh0OnYTdDhfE+LrOY17IbiTUkUo/eqTNazXTI6sbTPK4hnXlKaSD9XHXgktzJyPWSM
UEofkUcxMGnoLK1zLacE7xOZKf8OzKXVvTAvKnSr0F43XXSz03YnAVt6FX0+/JaCBLBekRi5dSg7
I+nc3OgKbILqIq72MFyS5zRpmxPZCUqxNq6jX4euTSWAz46aocvKCMkz7Q5cUFll1oTWVeJcMAyr
f5bSYFeuMMPBfMj1qMVqUA3HDy0taMsrotSC2y0SfIksTZOapyFr7WinCAm6CgC7cbortTSyPK3B
VE34GHe7vVMFeJO3hfMhnnTbk+NSADCSleagoSsauA2dmdyd2tj6odC8/1loqWR7sLoDxGZHo3+O
dDFKHrF8+lJLKQzLTDe7l7Ae2oMdMsv2kDZrPilQ+AwXkfHylVJHewtHYRtoqQdG7sXR2H0bC7nS
jxiH8yKKgY7Rzsl7tMFyyqk3w8B3A5ZtZPwkphkfrBA5doTxzbtYHvF3TdL0k5FBfd2Bh4oeB0ub
kDKdVPnQ9o2AyY8U9CyZLSbjXCEXhj24mXQHXGx8FUyvnH+BrVrV+zbLYtysxt7+ylRLj73G6vpv
ctczPLVTS33oYzPQDrUwI9VTUgOZbT/outTT9ab/UmSi+U9P5UHxMrgbXKyD4UReYmJoOKghSu6x
gnivGzdyirNI4TODDSIlq1D7QfAJ2B0jg2PLmvjp8TO/YNPZPtqTJN4YAJg0dJRhV6Up3PooKaP7
FG+ByE3CXH1KkME6+UWi/dbi1soRK5eaOxlTXdh05Polm3eo7vF5nZ4IgmG/s1phxF6X9eXdxNkP
+ZVm/eTAsXrrhFLS72C06SJInH1K1ZAvrqhxRZag+gItpDLsMrfM9NkYXJGc7zRokjsV3RRga3oM
As1W6Jh7OVoHP61szCfPb63xc6UVIVp3th9CtCa5St04j4qvVadU4mVK9GHECsCQz05Nj+OkpdaA
KPZksXmDzPo9IX4c76y8Nos7pGv9yHXKvG/cLgvFLzlzhhdEulCfVqOZfY2JB+hpu9Ojc9wyrvUw
w2PHAa/rqi8EjPaXPlXOx6jrAB3GUepE7lCm4AYDCN3+Xa026vfBzqPXjOI92fe+EutebSrNmz6D
GF3wgsOThAOS/9zqOb4S/ZCV5l4TnTl4LT3OzG3Qs9ji4q7dUvMUEkM0UjgkNd/H1BE7QkzkGK1L
em0/x5WKJsck5+UbQPk62uhQXS2mo70KoAZrXsoMwvj7xfgJJVLVQ3YxQknVPBCioHmCVlf+KwfA
f/vb99NVbjGvBodapf8G6X/ZeoOf5SvZiByk6tTx1yCzg3TX51WW7m6vc3UtsQ5Go7T3mGAxF1q8
wmbKAxHUTCTVwskw1u6Y9ceh1h3Rh9IueVA3Xmc02FnZ8rTPMmtL9GTtObkTMRoFP0RnfvFWa04e
6KiMupFR97lp2/AT1n3O8fZTXt32PCXQspnOACOOSu39t7MkP7NKTD0vWtpXR0eN+t1AjD0CdGzv
iyCKtwa9fzR532Vt84qzB9O8LDn/vJv+Ki1QvSejLsbsYilNfz93nx4raTB/ovuMy3eSS05zh0q1
aDyjahosxjPHuE+60ND3xaRlz40Z6pdRcGW5pdP1b36FpM5xYBd+Nro4esK5WWQuza5QAwAcjRrA
2NoZXGkMp09ViG8CGhFZu5s0wcPFbfsNGffwaA4DGF81foZMZdJUddrhNbZRkdwDKw1/mo1onrGh
cDZmAtdDQ14HpnkmUB+8xGRnkeLVjZ3jPz6nFgYN+FRSzaMcinafjrK+180o+8+OFFgWIIiPBBMk
660heCALFBu/ZO0UM+GCjkTS7lx5UVaVRiKkGGCAihwkTC0jbkX4qrRvgzPSSr+9764yWx57FhRk
+jAjvPRl0ifAMaC0nV86W0l2FtNFL28rMpII21hjGGgxYyS+sejKI+KyQ0VHTcKMawmjbZJOlGJM
8ws3cvyQa+QwIYOhyiV8bUHx1j6szbmlQgFoYKGI8n6fx3kTOhhXZJc869AJCExwjRPN1YBY6uVJ
9cMfROmqFTrCrSFAIOW9CL0a4Z+Nntef6m5x4ugAge4C4EaXbzmh9VVlNMyGL+tju/Axnro30wgS
t63EbwPKNO2oNt0lzD0Po1OCXS8moXn6wNUUOpF+wogivcviuD1lTVccCiNMXUsptiQmV+IdWAki
GFUHE8FlvDPU2McDhG5V05lCpp0v2fyKQlZ+3N55a5sA0h2jR5ttBz/t/XcJgikuukZKL6HOPISm
GIg6O8q/JGXebcBArlp/aP9zkGz6NUhxXA3gRSY6CbcBtkDplBfBHGwvp213oozp9+o4GbsIYQuv
x8t64/JaOV6MxedBGGypmaXz/iGrRBWBahJkK7sYHkC1WZ7t+KY3yIl+QCC1/9xo5caLXblKaHHS
oGISzyRuaTOFT1EnyX1Fk6EujP/CoZJjb0JQ4JNTFfLrBJ9zy47oesrJC2Zy8Qdng6LKcklg3W3j
y1p66QCBM/hTjlFsAohv2/ZLDFHFYwahu9CkxG6UOHvI6iobrZU/ohvL0/X3b5g3wV/3mZnriWPR
YAGJXodPRqgJxzXRPzrzKoJoP/p6dhyVVH6OUNR/yIZSewSgrE6HZDL1hIYwzNevteznP1EuTV66
wsg1VMjFkP5Wk2RI9rPZk+5No6p+L2qBMSBk4OInGqDWKYK885L1iS1TFfbqUyMFwMKVKK2qPXGw
1t0uUXuLublT/c7bzm+9Qh3KO3VCBOp5GnPoAHjD6Ze+UOTsW4Ge2pkGrSbOWQVCyAsoOD5QkELo
0oKwfrQR8S8PvsZVhRlNbiaHBhW6s1756Tdwx8XsSwIP2FO7Lv8GpSiu0R3HF8LtlAlakdOiRwP1
qMAmpIdy8E03RgZ5iYAM0zhFub990le3B1+Y/Al0BKTXxeQUN4UcKjLyId2I1U4yWdNzYMQxFCit
v5NFiIwamrUWw9yDOmG0lFZT/fX2b1iLNsashEXnDXma5ZUjESwTXUemPyFhdAOqnpNe6eJgGU3/
enuptWgD3IzUGMDTjK14vxHbPumHIWeSI6NQhR7sEB5itKYVV/YT5WwGdXXMm+oeOaV2QxVm9SHB
PUH+n0f8y2rDHlA8pjSKEQ1XzRPwlQAmc6jZR4IF7KTbj7kWZqgAGLqT/5NKzqHvr/Om4svjRDIj
HNWXZArjklzFSX81os0OHaXml9vLrT0bGRopCoxH5AXmP/9rOUuZInDaIrlYY9u8tH4qMU7pkRuu
zXAjaK8uRegkD0d1hr7w+6XydpBizefJRDGZp3RS0teubxVPT+zjvz8UzwQ2jB4/VMrFQw0DlVxU
B0yGelvcVxYa6cFg2ac+qLdI52s30Zx0oUbFGIHb6P1DaWUhaeWs6u5j7XDouto8Ya6Qukoet3sU
ui0W9c+3H29ti+ApO0tf0jVliPF+TTMUorcJOxeroH1J4p3uwUvroBZiaEH0AbaYyfNfuLwDbLhL
iM0ygyKreL9g2yvQmRoURRo9iE5GbBT7eAg5f6nz2kKJcqH1D7tWknwvcGTJC8FtfPKTIf6spvVb
ZVtbU93Vtw7iGvNsfs0VP6O0QfSnVk7xWjNfdpO+BGluhTY0JxzadnVVVt8V30m3qrvVNw/bfYbK
AVBewpO1wtayWqGcLHW/OIHNq88tWfB96Afhw1ikYmMjz0n08sWj+MU+pkS4xtnWI4hrmX7ixYJG
5Cl23x8ZkD1ak5x9D5X8u1QO48H2Jx2UqbZVu60uDoqNWAuGjYry/VcPUxzhsoFtJjCaR84173Yd
HZ19nFvabwsG0K4vkZTspXw8lnb7zzM6kh+yZbY5/4CnWGy6epgwodfReAGlArIz8ruZZvnaxu0W
mWnlZqEAA31kgna69pox8ZCSJuTOLh2txNNYxZOHOyo93C6yudZbSbU8jOb6kzE2G0nlH/TD4guz
Ng4eKnPPa9hyIWWJ6DJ4tZltdh/wPKZhaBfB6BxHpEVCz1CsqaC3lYCd4MrAQK4dzMgF6xbcydVQ
hqeyMiMLJ1c5113w2prMxM2kLUjDtH67HXhWXxRFDCfPhAq7vAiztK5lOWVAq+PbdtfofuVNfYjP
gVQZ8X1nyPkjfosDPaNS35ijrFwenIDZoofZMM4Oi1wn17MUcQi+kdxFRuTW2GD9MKZwYmlz8m4/
5vXElusXZbXZRuLP3H1xf8jQuRVY1inwt6b4hgIF/n+Ro53xVar3tYMHa9MqBroLsvBaINB7bkya
w20J6bS2NWl/+/esRB1+DlR5sA7kBPbiJExB0dpSxrMPaOaSmQatjX6K2e5sSzI+pUUsn24vuFKr
vltwjgx/JQU6WSX8mooDgcHwE41y/4IAyefbi6zE8D+gRhqqZK9XnSFmRnVHR3q+xezqg6yOleyp
VQ7lMw3Qa5vsSJxqp93YwmtJMzAgBywslEzMnRff1nF8P0y1gLtMmLHhTnEGDV6GnFsJvDptM7qv
LaXGEdf0mcIZnfYVTPmWiuXaF1W4uem+EHSuRGSVAtKiKFJe8CQbn6JSKb/2eaC7cd8XLl7B/4wC
1lHMn+GcQMmJGMtR8qQylwsrmg9509l3dMf0x7wI9R8tzKF/zvLIF/mgVMmwNIFxvN87sZL5soVr
xGXyA+d3jeDRcxuovUuhrv0PS9E7VkmFeDKm8e+XGg21EBJz+EsjheLotK10V7RBcoAU4G9AJee/
6n2Yppn3B+MEf4dXubgLg7430X6hjakqmfHRccL+Ua/xKJXb4L/bx+I6xrLSnIjPRmHInC4SSmNQ
RikPi/RCZT1cmlqVdjbSUZKcFHiqGnvHacZznMhbOK6Vhh4LA/2Q2SfcvEswE5MMrO4yCn3dqIfC
NZLG9IxQ8Q8C54/HooqEGzkSitJ6Vp9NDpGLPRPRSEZu+fYruA4//BJICNzFwPZoZr3/rjkzJDBl
wKr6VvO/VD40+p2eFHm0EVdXPyodQ9gVwLiuChIzAe1TTkV2GUgg7+Sm/93nfvi9lvABvv1E1+cd
kUtEqVBV06kV1PmJ/wqoStd3oh1t3u3gODs9jcAByWXgRYmUniUh2sPt9daejL4AiDFQKqw7//lf
601JHiDKg33amAn7qberAe0Yoe4ckSYbxfHaxwJ6ilcFOxaAw+KuGDu16PQabm0zNSWCNbJxsmIM
g28/0PVlwQukvIL3aFAcL6M2uNUkQ86cMUI74U3cDs2HeKyLxzaHSJYbfueRsGzh0f4gCJenniIL
MBpNdYSZFs/m4PwaJPijX+h6ZZVHTTbSAhoz53OEh9aXaogbjEzjLvxUIAxXu6IJquZYqLkQB0WK
UrFD7Mbs7hFCVOUzmnLFdzibwnicJwb0Y4qch8mn4RHzIVCheDz6/2HCDk5BF9D73WHuo99+kSu5
DW/SNngsuuUIeCwiWaKaJfRUtkabO+hhtLUZl24W0o3AdK2q8YCjEYC0cNmEn2Q1QnjFsclKsas1
WwzTxDzSlfJyy1FWXTsi9LCQ42MXzcSD91uWS6+JhRXmNCK0snETiGMYiw528SXE7PhpUAf5KVHG
QXOnMmk/Bhki456KVt8TpIQaFrmQI2PfKy3kZATuilPiVPJlAhtMQ6xVza9aG9Wvk8ACmYBqZuNu
HIp6J1I8n/e4dg8fGVgUGoKHhg4IpY4Q0rj96tdOClcr3XJzrumWh9LouHEkc2IyGEZ56oaxGn3N
9XHcIKytvEgDSOPcqaawoExdvEgbm1ZwYvmlILu6WCb+3pVcD3iEMXm0Y13biKJXj8VlxU5S5lkX
7arlIeG26qpiDI0z8O7sXNZj5xmJPm2scp23QX9BnG0WCkEgmgHX+8cafS6tNHbMs1AxNxVVY+5C
KQfwlOdOeFQy7gjsmesd3dziYMBtOBUxUkz/+AlngXzQ1aSsVKfkUu9/BDbeJD5GaJ0DKPwfJGMc
d6i9qBvBbv5b3oUd6g6VyfFcE87k5MX9p9dSDKCnN8+2pEg7uQlwFzCr7qENK+319gNd3/qIajFG
4Y3OOPWrHKpvFFi6eoBwFXbz0QfUK+1xH5Mf1J4e6Kl9GhK7egEYwLTKLCVn8mo/zLLDENWphWmq
KbakKq72L78IPCA8G3iXRKnFO57CWEtHJuxnaYj7HU71v8LE9j1keQSooFbd2FhXNws9XRjDChkA
pdUVPG+0gtRpqtY5h0wOPtroHOPP2r/EAAd2TTFqF1C4W5yUqxyPNWfXDkAlCq3QpaQ7WLegZsM6
Z3WMxJ5XGX0fce24F2r8Oefo3gtJk+4R99POtz/39VmdsR6U76jbcZiWWMQIXaFBCzvnPDS5Vu+S
kNz6WDhp9/v2Otc7mNhDeQN41ZkVKxffUAXT4NujQEgxzp2dmduAhHq9O0aAPv41qpJ20JOENMW2
ocZZxAWk4fp0wIDjbEmt8QBwz3ypp8T3NzK4622CEyw879kKCGrPEqqKq7o9NObAyQ/K7JdeOOIU
SwnDbZHY+muTpeJRneKm3lh27UUSCmYOMP0IuszvA06WIL+ELrh5trpJPahZYnmD3U0HS4+3BM6u
zx1YBXAapBfqCpmIkeroTJnOplSKNz/xg13e9vrO1Grt3DAn+OcgR1sPkVbuDRBcV09mqD3SAMbk
nFO/HFS3Cu3yex1K1nPao8uw8RrXno0eG/5GCJpT3S6LqmxKWz9hMTlozIAOSh09Bq15PwWyf4qb
SNtYb04M30fwmSdI+aZi+EcwX3y2tu3GkLGDc87F8L3TS4APpYi9EWPLp4BeyJnpxIME/+gT9p1b
xrrX0YXF51OH3o8JwGuRtQamr2u48TnY0zUtfUTVaX/DiIS0OIAQaQ4IvxhvAhLYW+an5RYIZe1V
U0oRTGf1eNKr9zu2x6cqslPiqSyru16Vu0PjJ/qxD1XpgMTZxv11HdB4VgaCTAL++BgsPmydlno6
MTk/l4YRvvWZhIhZqOW72+Fs5Zl0DZ8zrkcqHBLn989UN6VZA1WSzoMTWKBKdZ2pauW1dhU9jmmg
bI0ZVk49VHWw/1SMsxbootlp+hNjZZp751iX2g+1UvWxy/BTfaj6Pt5EGajXm3W++LDMAc0BXWvx
Dg2/hsIsac65U/3uVDet9dhKcXcp/bCiuwz+0E7T+hG+sXBroDz3QB1KNxjRSzOnMPvnFGsGPZBj
kWipNKsW8byoQy2qW74oKKnisRqwEUwLq9vf/qIrZ2RWZIKzNTeUr8aeU6c0mQ/uHVslJcVRaRzu
TV/y9xAxhuc4UMDMTnl5KKsqPt1eeeXbIjqDiQO4bBrpy3rZGgfDVyzJOud1md+1PW7FEJ1qLxik
5uu/LjXjwOahnclXvUoznMiJ66GP1bNWQSD/BnB4tL9PU97eJ2NsPN1e7PqMoCU+c1BpO2CgcsUq
6kWhVEoHlBNTpUe7txOvKaTSbfQqfcDibqt5c3UhU0FBKKUtTkpDX2UR5aysN7iSxwg1kjh+i3MF
o3QZwoPpZ9kFEC0zkjL8Zygw1z8TV94o8E6QXPO2+quv0rMfuiQdwQANkXSJsgZZUjkYd3Zixsd/
fJ9/lsKDBjnotdFfkvI6pw5kRTVGeyfRm13vSONBlXkqDfvRjfv46kT8yWwIc3Oco9RavM8+DiNo
uhgrxbFDjU3RcEDkPAVWosECaaT7RLaFGyeq9fn2g16F8HnhmTtKFCft/zMh++udptPgwMmA5qQF
aPaYzpQ/6+lYvPz7KqDvZv9qmOBXHfcR0dAKIwl4TQBwKfJDjWx7yjee5epw8yw8xcyfmhHHS3U7
qVeIjSreY74zBmd7BJCkWlH9UZK6LTL9/wuxv0syWAyKFm2xP/L61uKWcMxUrfsK1Wa1C+LWjSuE
TrtcNEfJb+guRZocMCKyBys6YWON+56w4xDmjSjzYxwjdo5Eo5JIew0ekIwzPAnB6CfFM85s+WlS
KsnYj3gmcsC04K6ox6gCF1n6r7QXokd/DOkAm4VIgJ1FfbhjUgazO8cu+osUjMpHO+07yD19c0wb
VKRTYckP/KXoPAtFNI9MaNrI4yYdzlUlqfu5h1O4cjzFD1ipxveDsApPYTSq7PQ6Mj8PiiI+hwSY
yRutNoxn6FvzH5D/9lOsK+k+CnURHRtQt28ZGiCOl0VpfJwcM/ndmkhTuc4Q4APXVsNXy5qnHqno
U8arQZnkXhRF0k8jyZRDNTpN5AU5SsIm/hCvKn/hK7px7TG0Eid2ZTRqzg7iu1/EoCadN6jxtGun
lKSyjYA+ZmXh0wB05F/gHzUZgHFufUs6dfgqY+gbubKVZTu14H9C5z4+V6E5fMhVa7oUUe17/Jd8
MAZc4fSwaxsiWD+cTDHAWU81ed8NWfbNbFKpOzAk6GLoOwq4S1NJgl02lZWMt16U/DJGq7+X7KQQ
LixdEe8ps4PvPg2Fi10nBS8QkwR+T1EeKzSj9zDFTU9Oa0ZPsq8h/Uj1c5SM5P84O4/luJms2z4R
IuDNFKYci6YoipQ4QYiSCJcAEh7Ip/9X9eS2KIUUfYctfa2qgsk8ec7ea7OsGavlx2NuzJQfynrK
WSAORl00e0PVzbEHJ3vJN10ovgnpMvGcGbO+T9H4IV7XBI4gE87G8zJN6buWGjBafHqgT/rqXjum
VXVTt+1yW/RK2+tatT2godme9Tn1n5RHFZJKpz2mq1jLK7JhOm3kgpzRfa7H2cM0Sw5E2UD2cHDQ
4FcA8+endhPg4xLEQEeVX2UPOEV0EbYZFrKQiVtthelauSLOqtkOwmU229gcKu3UGpU/YpsanRjt
sP1AiqD3acptu99Zldv7UEi09mmct+kLdZtXJSb25CAeF1QXoxqmz3CE7ZHFchvPo0FVfES0olTc
GA5JSaIZzVBbGRFn+NcuOl6oozsvzhBx1iI1TswqoXuef9PKYb6bNU/em1OwRbnlLseraoAYn3UV
X+qhK25txiZQ8P1hfAmMSbuvgtwYEsNbp3rfjp116QZy96JRCG8Ox/zKkJS5Nt+5Bi7jOC3EtLfS
tTMeumCzPJpmix5PgrxGfcPzc9Nby3rjFvlk7N06mEYWCaUASmrGvu9s58tcEFYWovrMoZvPdn8O
NKt+EahiLEQoWkHTapMJARO0OIPNbfsLFhYfB1tao58kfTV/MgNZ37RBBwNh3pz1NCObKndydAYz
Gsa++w43szrWrqmJeGjm7uvYEjB6dtD5zSEuceHFdScH99FuyvVELo8GMt5O1U/ZGHoC+qJm6cBQ
SVgevJotsnuzOaRuBVWa0VYTyc1wb/NcX3uS1nKVALBMSWJCJHoIaOy/zno977XJHfZ6sPZRmW0i
qRQsmWprep6rMvicYUznqd+qcj8Nhfu9Bh34bRqd7g7qGbKkpixu01QwIdS2Dj5R2eefXeKR7spV
did6hurS27b4NFtt/bYi+rj4c9tEnPLLt8We17sBYE29H1dzOpJQ673ZzHSuF1zZL1ZqbQellylm
TPROddKNq/xuy6lGEGlu+2mU9s8Cq2Lz4Prk+UQVPYSTmld854vXTSejMdvvFr6M85gP83GhHj8u
XqM+Q9Kedo5XVvdTwUQHZJYixFWxuq6lcZPXdi13OEwMoNoq2E1zq+0GbEwyhGw6vC6lrsISemLS
wIbjnV15hkNMme5pdshsoNZJE1XMKoW1LZxHw+lxkGnY9ejYG86ah8E8+sfVIq6lrkrzvgm64CAX
1zk2np0s05udPg/OXanVpsF6HLQHiWZkjjSjzOXOhTJvRxUtEkyJa5Znx45u9xZWNRzmsOvH+bOG
2OhuNDoi2vTJvksdOzvUpd6fh80N9tlQ5/DbPeehyCr90evr0Qr7Nq/uaI3mNyYE7dOIFjgZm3bS
Ittu6cYYLifo1a5LTAMireEUuS3gP0IjnhsowqfWbtbE19bp3nHGbt/icDwEnQh2g3C2yyRldlqG
qTxXhqkEL5Cunleqhbu8dHjr2yxF2l25Q1yNcFnVNiDoDYyhOpeTnz8Mbda3ccYtWuJOtwfeMmcz
31hFxG4qvOxA6OcMvGhtkcZvdpFFmlv/S9b5e+FIu+g/8XfM/OHjX2ui/6rf8t5uRFt7KEiDVOzN
zPWWMBh6Fa/a4scr8I0bt6++5obNfvv3ou73AR0HGzZ6qq2rSoxW+YfP1klXkrKnHndhjkSuOeon
gaqE1IRSyZ1mKztBtJfdp4Jj0nUd1qwfit7F49z1RrwZhbnHEK3u+1yYjGNVIUSIIa26kT1g1dge
LCTurhxiJo7ddYNQWJh9Z1pPU5/6/+pl/l4+8nOo6kz6s8T8fBzdtI1ji1En5ctx1+y8+bmzR3gw
7jXkhru/X7r/nKN/rR75rKvS42pT+901s6xXYZmzAfVY+zZMIQ1+LRmO7RubFZnXkTgGNX/3WTSe
QdenoV0Mwclx5jqscUEkqAH/YdD6fRTBzWSMxMjqqrGmKf/rzfS8HCd4oZBzGI1Q8aI6L4EA/0Pl
g4pkivtA5Pp08MfFPaqx0vftZLnhFuBn//u1uT41Hy+Ny9OEBpsH67duYaoThWIOYJxkUft74RX1
riJRMi5l2oZullqhnWdTVM+L/dZN0v/Hx//phWLAwmCAxvnv4VKdAZ2g4xCNrWa27q/5hbeznMCH
opFKbLd5LRY3o76o/4Vi+9Pj51sWYASY59fcrl9vgGnVG6BmjoAALcy4IvJiL41yuYWabf1DNfD7
OI+bjYoP4QAjF+hvH1aNCk22bw9udSKfkPD5FjwuAAO5PYhtWpIpDVQyN2N2YE2p4IkqHUwUkep/
v9G/9SyuXwKNPY19xEqM+X/9wS6SK7WxAZ10PJTPI3jIi1ysp23wFVtU9S+q/J9u7NW0BHjF5537
KO0h5150bTmJEzkM/b1VwXdLc1dDzVi0n+EdOFFZyTS2HFSGf/+hf7qzV6AO3WCEy1iYfv2hAMg4
XPcYidCEbMdq8fvDjFTqXo2zd/j7R/3h5SF6m04QN5Wu/sdrWvrNnNIgQqg5N1XY9PVEkVsTEuXl
467Y8iAGmXjyCteIjaD9V/f5D5cYuyW5npyMGYt8dNnBo6kW8q3FqbLmIma3/mwNFQWJD5+VwKq2
CodGe0HVMH7/+8/+wxUm0ttDSoS17wrI/XCFF06uQmBuGMTSk27DOmk0WnOZ2CX+9e4wlOFf+7BC
sVAir2PCwO7rX1u6/7Xn6o6a3DoDatfhMzpLa7KOqOEFiWlBuVOeu4beRNrQVNduXBa9dgj61acN
6JIIUr24bQcAv1Pfgpq6czKHyDU6isd+MiNV9NtOk06dZCtIfDNf0lNbtWZULrV+Llf7rBvdu94P
TYK84NEhoWXv9vYU2Yo5OMnqOUejIn9dhfGsjcFPqOlPizmWIXvNVygJC1GruhkWg9Yl5jq5SSP1
o8obGZnBVB2UbLdXjs/VGxvtaaqgO861wXPUUbyk/rKGc+4+6mvexDUoAxLA4EYwi+8jc4DO605b
H3OUvNuq7WI2xhxNs3hxO0txKLeO47I+V2WBU2Ls7KOoMy1UvlPcBpvhkSwUEHcpvS6aNv89W9aD
1CYOok7/kOYIYHypVOL440ubS+rEqZgT2teHuRSft2UxQIR0z8DLHfZSevQ5kdEh/nmq0BVSBYfF
O4lOyKyKRzksaYzI7tjUKeo6Ab2CKon/S2beezVSSQs8SUTbtA/rzrpzB+dEvNOLFKkbt1apnUrv
mswtcXT5bvWy9etX1J32N6Fx9m3Srbu3zW46pvRjT1aLGAJWYdiXps95bC13Hoy2/Rq4607BomGo
T+aLP3LShtEHu15As/C3rbrDhbdFtTbBygRnGGoGWRsyqAJQMfXThtXrbvbXW0uzsjubXk5sTvLi
27IBnmK90s3RQ8fNtp1OLny8MHOOrdF6k+z9+24ytmPWW3Ms6w1BgbMRMGyCcKgNmC/MtIbYq/zv
uWEWN6vyHq69ETgbjR6XnFdORtXOoaRnT7Zt35FkwwpasmTHIKbrWBObmdiLZ/9kiK5HcA2IQdmw
a0dz7QVvvUurZln7e7XWwP/Gac9mep8P1gXBc8FUwzVjrVUOxGqvhI1Tvk3XtHNSVULD1R6w0PkH
rc8/kWDA8dJbHyoKE/As9r6Dd3Onq5l5haf1N5mVV1FPhNXu6rFKesfbbrZc3/N3IHPQlId+VTDW
segMCs/+bM9LHbm5Rma1u34juWENsy6/wNPJzw1l4Qpfuux3wjJcQC4bP37gEIJ1dIi31vXPfRXc
tYZWEh407rqqPRCkfOP0HLtGK7jLqnWN7MWm7zRaa4i+3UvardTf6FhQ/ZbGt0CYR5xFFwkFuqnl
u4cFYB94Aibo4uvx2BqE5MxucZh8/70KSO8iFNaM0ll/5aid40INxuOqjcauWDyRBKIeYkvLvqMM
smBwKZ4gTd6OM7B9CvQfgV9YsWRfSma2AsajdrFDy/tgy+GtS713wmzetK4JDnrf/DDcDtMrO0bh
cY9swmMjhoKf6LrdkItrvxTWWu86prrv81zfSb2YgQ7Kp2bgU3OZ6QBWnC+YTOjflcuXQax65CMB
TwbNXN+GPLN3aVXydeogi2TrvpC2MUbwcLZkmVXUNPaXxh+TzK2XmG393qzTs576833DdX7Iuum+
6tfXac3SSB/Fcmek/TOJLhd3hiaHPsnZmnBhur4zczeIusCdwnFMm0PQCCOpcRuQSlWnkWYV72Zp
TGK32l59LrsyKt1aJkg57Yd87fNk7auBsA/7S9e6RTRsY/XSZF4W5jqfAASD4LF8AR/nFAZwaat7
3xraH7RSy5jWSHfrd4Yd6015tzaiP9imj+bQd5srlBN3CYKOyKwbLW4nhyN56kG3sd1t2qkRgpq+
lPZdvhpuNOhtGVsNKz0v04PjwRvk6r00vvflirdA1zhVnFoz/U3XiCitV9M7jV0rI3w2QajPhhNj
EWU16rPdrK1tzHRS3FSb7aOJE3bSDVm/99Xs7zqzzuJhyR7atXkqs1ZPxjwlm46VGqpOftE2Z9mr
iZCTWTbeHdK+NSYVjqCQWQevNy9vDf2BkJ2V1glHKI28uagY9ItYwT2NferuZZaxgRWLtZ9tfXug
5hRRCx/sFpUhreeyiBe/GmkKrhWTdOPW1NQPKEYc0s2CJhOBIl43zhdw1D89KRs6sP6Q5MN1j+mE
sfOVDeohGI7ckfZxapyRl71fYsBqblRndhsuYj0Y3RWaX1duksFswUeMCCqeZ2+jw0X1Yqytz/5G
i24aNzsOhoWyuGO+Bjgq9uvxS0NaVrQw9eANzbVHozLrvTGDdSk6/aK32yPhw+65FbkZkmJkYg0C
nBSaVj/dE3RWhZ6S/ZMkfGvlXzEenbwFOtzbMmIoPidy6ZrdXA3jTuc8vbfr4o4H/7skciEyUoMN
Sgc0MhtVQn94DOnSyXAZxfQgUozQGpoaiq6OB7dUX41Z+0loQZ4YoFHJtiHwhdFdm1TZ/MWc6+bg
FK0fOnXvRYEyL5rC1FSO9oS5sF3Desq7MF9Ffj95GSU612btkYHqSFS8VE9vpjYT0WhIm0mFHRm6
0iKr9DWSBR2knr76mQoaesQt3yqn7X60PiSf1LOXo8Vh9xYf3XptG0NJ0uTZs8SUpDYktLrt+nhT
00+7g0klp266mSxgo3r3InPrtdDcao9QnyYkjIVkwskR8dAzUqk97dDSUw+V1/10hoXFOXCegkCM
l2wYU7pxso2cK+jMMNeCLakgbzKQVaLL9L1zPLWf5jyPcTnbYVvSfNPruovNtDkT2cawxTXOhsUM
csvtauc0A/HjOnMeOoMkOgcp2XhdXu0FCKFLaio/EkUrHkoAtByujRwwg/fetOmrqJRBrKGP3yWf
vjk1oNg8w9Xvz0FiTM0Q5XbOlR7YoMqWIUjZQXPr6UKGpGz6u0KSQ5dp842C8XrpJcbQzUzpyQfV
W2XTnxO0uhJpKqKCJr1iYclXPqn9nDK0INQyuBAaMkTEuX9Nc40m+qhOwq7YXjlJ8VoYP3PNJqRT
jsDZlipON8n4R9UXSuZ7auTPGN34p5GfPmY2swIbi8/9ACs86Xl+IzzC9TkH8nLI50Htlrx+RNMg
mHiQaBERizR/Lq7grcU0nuyZIN0p+J4v2Nm67jqJrJqH1ae8WeD07yona3cz08xd0y0PayntmMze
nz4J0OHgFjjgh+ooTEPbV4J3Ng1m+8zUke3IbaGPVW331U253WQgfA1mijFOa3JXZC79OZnLJDed
8lZY9hfCafSYNlMW2aM7o3Avu8gC/o6NRpTJtSkWbfCUQ0NZMrR9XsCUuKhL1yzqALeOQEFeKmXY
883orT+Y7N6Z8/RVG/V05zeeFnYM9iK46yyOhS7jaRsvgyl+YPL8jC5ZhhvFP7nkbIPVWMCcQ68d
2xlWKVoE8oZud8sJw24ocAQFoelPzIhrhPmNoPmJBBEN5UIi6ob4epM8N/rsLNFg9jf12N20VfAp
C6wynvxC43Go7GN7HR+QNPWSDcteKDy9cyMfcIhgznKnLpqFn3j6eLsgnwf1tUz2eSmz7I0/J0MV
Q/5L0ZeApUdgfmlFq55AeX9vtPCeGM8sl5QhV6JDBw1RTc1JWfMODdY67VNdS7quUFGHIvKxm9P+
vEKuSKx6GaPSKV+JNSH1GpRTVdfOni3z1GjFBeXOKQuKe63kB/fKGiI403VktPp4klv3Am17PMzb
bN15s3tTO1b96Oia/UYqTx5m/qZey9UgbtaGNB83PoeYqi3UHVCYJjI3ne233zbj3FnO3dzWWUgY
3cT5h0o3cFPjWJlt/kQg6MQ5w9GO2lDlu3XsRdiJ/Ksjp8+6cpckZRYdr21LX6EhGVfSRUrcIJ0f
GAi0u60eGZY4Rcrk0hiOHefMxKiNbyIrz6bw1aMGHucY5PVboBjVbjNRkSTeFzJhkGncsDLVn+sl
N479uIJ4pNPSQa0kIBnZwvqwWuv3xrDKbzTxN1jvZZusQky8zp7Yj0VTJ5Nobi3M4tNW7Z1VEFzT
BzxpvUXmGO13AGUipGpZdo2RljdblU4MrMslu680L0ejA9MdVl2b730OpVZAERf44qkf5i9eatyY
0viUF267TzFg3BnZunHnvUtXD0AV3PE4qlGLaI5+KwzlHRpDY1LRlXNk4yWhmuCQ4M5ptyuX7gyp
qo9IaxsOm3SCaHE6Ky71/HW4cjqBXi38JQLlyScnNR9z/9PEWPHkz5u/twqkhRKaJienVUaZolBe
TA4+Ff1HtnQho0DOTLO2V0ZgZDv3xmfTHc5NRS03N2ok34KLNmnTe5+2x6AsAuxY023aee0z4KWn
rBve06w4L1NmMnvpvqFq/Orb2+0m0xtlBQ/p4q/AU5aMI5OirdWYPmauILuus0XhTMy0LM7Xlqar
V19k1jv/Qf1tkCVvHtKh4SwJlJtPtgZeF/tQPchEG8z5zWhXxwhLnWnQt8rpXHGEnt73CS4LUmM8
1a/fdWMwv5veUtUoEsaoYa+1Yr23v5v69m1J8wdi5L0wIAQ0XiznjVsrE9Fo/dm3uuwUFPKFDBVG
LqaqD+3EgIZMWuM8OiYHXN3/4VnpgT7mQej+yLTDcA59WrIvNen76rWfPAumoz++TQVnJWZA33VV
xC1jvPCKPU5I8c1DI7P6vSjJ7SGmc00qSdms2MiBNGN066uUWWxVHZoSL3hjGPcZ0/ywTtdPeSZ4
VIb661ab36A31j855P0UQzlcfGfwkqGjCiRBsguxel62cdF23igu6HfbsO94pul+s0VYnxCdnYzB
LgFlbV3iMfmycnalmcUoZEK+XlJF90CQmBilZl7uCI95a6olSKSx1InKlIy3pbunW92Fmuy0A8Na
SZZjb92lDWDnAP5NKNv6YOsloa85VZOxdOkx39KWvySYJcdeHzGQvCyzcUfNWEf5woC3E/Njkcsv
qWqNnTenr5Zg0+f5be4tc3xbzfpZU9VFZe5dn+Vr7OSmFePKHhPC/T77q/+oG3N9tK1hSmaZ34OA
TW83Z3toHP+0rvkUq6rIQ1sh1ShH3UV17J+J+9NCbC10hewlOOk5Ty3ZgVPi+U4KM3urLlLVQH62
6Wsjcy+u/OzRLZntt3p5zJzWj2fPfmim9XncsmDn9+V5XKs0GobZulHjEESrWr6LbACn2+lzRAbu
l4mz/Y2wvXhzi5VI4SDmNnWh6TbHrLHPqmx82pjduq9LoonQ2hT7NnXLaC5I+Gpg3SfeUB/pCVQJ
pvDyAJL+tbLNu3zuCNq0us9YdMawWJfie+tuPpN73UgGA2wROEktKWpklbnbp8m0mU9arWgcXpum
vXLryBH2A3B7/sjWncRpiq8sn4KDA7aBylvc3aTUfVrM3/TOmw+M/G4m4XwhyOkHPRJMXHb3CA+j
PTS65iWWO+Xstq2ZECRJ/sYw5D+XYDuZg/eTtql5aZQcnw0/7RMigI2QFFIw+uRZHwIy1c5rPpKB
3sl7kh6P/iSnh6LbHjSKwZ3U8bF1wcAKtQUX3j6yjQst6iwDtPgIFjXM69KP2XGuZiw3dzhY4o86
dGTTcTIq3TKs+ykNh3n63E4+koduYmusy1AO5otAR5gIWibh0Bu40Z0nq7DrxC/htl1JGMdClTdK
WXeNpnMkJ/zQm1xiPh2+hvpP8y1HVqOyaYutVfWcmHorFlrZJD5Y3f/0MR4kg38q+2XewnXG7l5W
KB+Ib/rhikwdqq14LN3gvZWZG6btvIZNBcfQkfndyHGSW2p6h95YRhW6E5sMHYhoLDj5URM110Tz
Zi+Vt73QyhNhRqm/D6bGi0qrFDsjrUY6H7pLvmeqnwwUUXEX9FaomeLTJiymmsr5TgOoi0DYUPsE
5W3e+TadCF7IVWoNQDu5nIcCGpWvvDaZ3B4+0do0O6OYnhWVAEDt6h4ngQl60O1DnoiMus9s95W5
HSfCp6nP1K2Wm19hXN2gTn3xsm65Ew6W0dGyF4KrfStJNWJomNZQMPj+rSObPmaOFzxWnv2mhPN1
sgK5W4ugPra6r5K8M3OIk30aU2O8K9E+1Lr+01bmrfLx2TG6vy1BbwCN8nh9ZN/uRDVk3JPp6A/c
VVfAx928QYsHUr8L1IORRPnFhN0Lbhc/GPeqnR+pp56rheD7mcZl5HX6YXCd96BuEcPgZwiDMtP2
CtnJnpAKeefV9BvqZXbDblUXlEbfyL5h5DuLd2ullvBquna2RsVFt/fBDaY01q5qqtWdnpaUCjer
lvvBH6t41vyHLg2qxKl4+AlSmV66jq5GT2G0p/35TjLip8rhBCiaNoirYaMMUuYUVmYe56bi2ezV
FBmye3RGos5plL/qxTVHzlqzV8urxL5HLYaCjN5zlePDnNUsOeFjshPtYGLQlp+VQunTXQVYYzH3
/FEAyNlP553hL0WSt42dwH9lx2jve3c+ZKK8WU1aeJv2mNVLF7IkAqaU/nBzXXyGcTbvOFCjAYU0
HevOjLYPvHPUaVuxkwJVl9oER5VpUkfExMtp9hHZuBNLMrXpTeds1KeBzcneJcbY8iUUxqJgd8OV
w5lY0/TEcGiXuzRTAtX2iPK2J7nBUoY8an93V+nvFFrz29RY3+WSQUgv16NnShlzxDlKJNvhlM3P
G1lBEZF11XsaGCrpptLklFt0cVmlZSLdAGB37z9ZWzUmpRRNMhJ+e2HVzCJ/5GBEuPmpBpSYrGv/
sAXiBcZ2+X1ggBNaosx2WGEYh3QoRDrnrI3zG17tI2AuuM5dcx+02bN29SJnDKqjwnXSpNycu2zj
VNNqKk7Lsoydrt9BWn0YvK3mLfBE3GbBiyaLn7NGiK4D2y8kGuaJsV9+AyyU4rAFnNzCOUlUN24h
YpL6tcejem68YH1yq9SjrVLX11FKXjEshb/H/9aduDFXdnVTG5J1GkCr++s7ZLhhPwWMbrHwkkqv
J80m1VFnFQ5BcN1nhv9txpUxDHa760YXjPxcJQrbAaod42nxMj1aqy67KVOEPPMAS5sDKV2OWn9W
k4XGj9n3jazNz43DhCFDa58sKG9u+yF4yfA08i/PD72dsidu6TO4b0Ro9fw6rPRAWBkfmFBcBtDw
cVaywrWZe9ZapJ0uQ5gYgjuNNHcdrE92q45au9GZcV88jn4nNRgReL0xcpe5fyUAks3MyR8zUW3J
5jWIxnTvkz1qQTjxDZOuImWvGHqXCYvR3FR9sPeKqrtsq8lDqubg1qlynupFNPdUgN1BrRCCQrvT
kxkyT7ha2XmRbAq2mS0RmRYiMuwlDV00aMnSdc8uwDQ6SJoCMJZf5HXIonV2wgz0tUp1H4Xh+FU6
6ujSIo9M0TyYUN3DsR63nxl5REjk8FygiO1KBKHrXrNsuYOrc58OgtZ1ESCxrVa/j8beGhIY7nM0
lK1JdrJAorkV7qeWxoKI3JLKVdarvVtl9Tz75niDOfVrKmVwLFM9u/Mnbl4uWMnr+QGL4bNqrCdc
yl8Gjezkrpmaw4x2v8rKr0SsRWJFaQmPJo8YHB4tmQcPQYBcqc6CPVnTOc8WFQStrZ9Fq//MGCuA
WX6GPXpC9MO4Be9EAot9pGuVV4cedHisWf5Plz0pS+c0rOuSnlexUrxl565z20gbSzji9KIdI/2K
NezTVuA58VDAhkZu+zckFz6wuouTlk8s3ljFQwp67dinZhDmqfVDFKYbZzZ8zgCiY6iTZT2m7tcx
0GDxL8MXgYQ08QiqT2DOPJZee3YK/c63be0oSFDF/C7N8+I23/WafIMe9w3tPM3ekSBUPBZbRulk
+18mkX3pB453luo/1Q6PyFLQP5qDn1fLSmb0075asiqqLW2k/0hBMKrtPDTGNyLXHxfkbUWm3Q3m
tDMry0t8RZtL5RqybFHcVq77WfTZp86gbiI245VzZEmxl9+IYni2OUS4CBATgswSUzKqGPv6J43n
ap8G8puutXvPl/V+7ex/DJz/NG0Orq5coDkMt50Ps+1p3XrEpKRYIfItzrTn9JiBg03LZH22i6Y5
2Y0iW1zILQYI1v9/CAquAUt4WVBq6PYH7YK2QtQOvKE6sZBLPFdtecmQIoLAN2TsZt50dj0Up02p
9cdB+dnx74P9PylVUPTaKHL4IAJRPszaDTnUaISmDFGnodlRbTqkeDV6lr0HAfPwPUeT8Yvq5Xym
UlLMO7ZCTjvmCLwmf/8qvzslSNryEdv9R+IAb+PXqX/ASmhlTZ6d6rWoz4HXzFOIFaf7lxXkej8/
qAsgeWKOgoBlOoAEfv0ctbXFNCCnPGIyDb7PzbQcUo1lkf5lemxRCJwN1QxPf/9xfxBQYOUD4ww6
/Yr1uz6E/yVpkKa1YmqtCCoVdn8g7OMpH83lpcx8839l+eAW5AwJq0C3XKipHz6poaKXtlvmp05k
AqG8wQoxugV+V/TNn/7+q/7w6lyFiQE6GNR2iIx+/VWFMPqlRX5/qq0S3aumfEmDtOprGrZWlT2y
PaclZUuhr7sho6g4uv0q9H/84j99C6yYGNUxhuIj/vCLDXeyCdEsi9NgDSIxhVR70a3dzSCsbreU
vqLjhlYwJJKxjEZTK+O/X4U/3VvUbFeWILbF30iCsvYnQaeRuC1N6hFkej1WsykZQAjtH6vFHyRd
iOb+30d9eEdyeni+r/LiFHRSnL1SBdDQsbqkYtIvHQDXf3zen37aNRSbMhob4W9QDz3tDWvqMmbm
nafvDTJyDg0msYxJM/qN//0yog1lDUZhxUr04Ta6dauMVTbZaTJE+o2H7pPAdfO4rmv9jxv2hxXg
asH0oBVZiKj0Dyv+3JWBgHSZnSqCNiIIfyWNgLRJWmZoMXCht67q/oXMv96ZD6uOo5PTiJKXV8X4
yAzAIJQipbeyE3HmOhyWTKuYRzstI7e/X8Y/PCIOJMGr292j9/KRzY9HhvrOGCHgbIoMD6jUfQgy
nKGSVE4wx7oEkvIPTeeffhwLDpeSWEb09B82sVFZGRiqAUb9ujUTvSNdB8u/bu7z33/bH26c4+tw
pkgK5kn5yCnbpOTYlAFG7Y3JiIrG9SkvmBCQqIfCqqAMv+rwXv7+oX/aIlm2gSThanWuks5fV7l0
HApPofggWwHbJ300LRxaQnpNTOJRHqRBAneOenO21M69SkFoG+f/+13FCYPxHLWA73AFfv0O6MDA
lHZwjaaS0MuoQt27RVZGHRYKG2D7nOqMXv7xw68/7MMzy0QVG56J252jhfXrh8qKLjLMThCptVxi
DRNKXIj28SqHaHUtfcNppfaaLswH7f84O7PlOJWt6z4REUDS3kJRVSo1Vm9ZN4Rt2fRN0iXw9P/g
XG3JFVL8X5yIfXF2bGMoyFy51pxjjj1Tinn5Mc7xVyiFMy8XnlRYP5uOe5OOv/9bNLxZc7WuWxyd
X98mzGivGp3J5+c3e2alY89EVCkwHAlk6u+vMtCHn5MJ0jHA9m43Nao/uXOaHwtERofPL3XmC2Vj
ZlEFkOK5ePvfX8qg+G417D6MHfzmtZY6DTC9MfIgRm6NlxA7/tvnVzz3CPHab+nwOgvnR+jMhPah
JeWuOHULlm8OwRXc7byQL59fZtvuP74v/73MduP/KXK6zKyFWgihrzQOz+GiN9awS9m3Uf81afY9
Ib8DE4dPZiH6kcaS+8+vf+42qR75UEjkxe3/4cFObox1piQ3qTNxVgZmXbm3Pskw2u7z65xZhkBC
kfkL7Zsg8Y/s3lF1DQphjAxkAmhIf60pkG1uR7m7NOz6y2uBPvWL9/PcS7OtrbDNHHTOH79FJx4U
AhzOCbqL76SykCe0GXLQKSZgRyyJ88U9nvst/f/F+kFmxS2wPYP//JaNdL2uosV1svRBu0JttTWM
MduhcS4futqjhagqzJZm/VUdcKacg13Au+p5XBrTzfsrV9OyhYxVxUl6He3f1VnrNVikp+oQu/zm
USgarWeq2PuPZWn4PxO/tr8oKc+8SUhooF2xywAx+LiJUsGLMcdjeDJn0f3uCsBJtFQdvf1iiT2z
6nAdGxuGgXOb7fP9vRrWFmxBas7JXfr0W6k0dz8hiL4067n8YtX5F0GHdZvrYD3BF8AE7sPXkTtW
6lerKE41+AAIF+iNK2riNgVwLtzpNh3d4QkdXPqa42W78qvc/9nGxfRL6a117bcdstym1ajG7BW8
V2jbGGJDXYqcrQ8XuKUUzVQsr+JHbYx0ZJRZ9X+UtAjWHPwMjrqw86nYmRRlt4mi2fLFJ3LmlYX9
CrgAg42JSP/DKzubQLQKJgYnY6InHzr9YD/oqcfkJ+nsdtci6x7htriM4O3Jd58+XxTOvTIAnNmj
eG2Qrn8oX815RvXY0DuxZaPoYrQvnb/a0ecXObPy/A/W6EGGcP81zzTIcWetI/u1cxIm5xjQx6Cq
p5+CW7xshV89aJV4+/ya/zvFfVjWNzwzUexbxvc/d4YcfWoo2/OTbOXyF0mufyeycb4RY0lDAHq+
d0UIYYvByl7vYstsjmOd9GXIt8mEU1tQ+mF8zSTdogZaTsCQEWUg+aX6bzVN2PqSrnBQg0+LcZCr
WV6ntNTqHdjb5AcmyqINHJnQpdQJ4bi08nYrYntzqSgDZg89+bDkXdjHcM2YM+c+g+9WqZ9xTtEW
VJ5WPvV6Li8FVSpKgLQQL61InYX+lWc/l05pX9GUI1PcbifsUIYbD/uuXJEsFnyKzm7O9ZStedBo
n5PyJZYvvsszSwBPli8MDobYTiXvl4DSSeOF0wEuIacSVz1zzzCrKAN04Fhf7M9n9hDcSJx4WAao
Yz9+IMlUtnGP5+nEzI6ISqPjZEeKpcrulN61P7EKdV9gU858khs4FSWTv+EpPsJ33JjTqTEb2RZV
UR6YTI1RHUsrSFIR7+1GU6FsTUZ8vfrz+Ut77qmCn+EoQtvFhWv2/qkWRO/VtBbzE0PNTYnt6BdA
W/QQW/T0Rf/w7KUEe/PWfICf/KE+jfskS+GH50xVG3HbUe0gVFvSHZgj64sV7pytER8XjlBcjZSq
zva8/7MrC4N4t2zawJdjJx/1QqBK0tDYPzARWaKhXES1A67Ufav8zmCIFvfxAwr19qeHHut5xime
hm4+11/FHZ57BmzabE0UmQAzt3//n78XWRQTiug1OzFNkPs6QydVLApc/Mw+/v//y0KH3chG1OtE
ZL6/lF9Dh8l7yDF+4WZPJmmnB7QSNoqz/isy/bm7IhgEdNRWcbGqv78U/nDOBAs992yspxuzQhPt
O9v5bm6Mx//DXXHMAVoIv4WD+/tLCTkR6NFyVwJVYhNgdHf7oLdn8eLpeAy+eo/ObFac6kjeNnSO
G+B+3l/OX52MQC9+m5UwBZLi7MGpd2ad2BCvtXIl8mD2u19aPjS/QeLEP6cV50tqeLcKJMgSmIWG
ug8LCRNhl5/jK5/buYWK98jDaUYyB5v6h78e+G08Q11+MlN3wXskaCAiGRmov+qsz++7etXTLw4P
535sMITC0LG56WBs31/TgNCxZjXJ2VYhqxtdzys02mlzQBVdfPH4z16KIzW6CaJBySN/f6kO03hP
ZBcb6qgbV+NEu59MBgIjTWf5wnZ8bgGGVuXSHbW2hteH96rqGKk2eZKf3Ao7bxWb5SF2yLLSMaM+
LvP0lo0CkExtzV88zjNdk+0kzaJAR3Trm3y48sjQT9JHA0lkte2vAUMT5aOVOvnNuPr9jCEjxdDV
dd0ajYVeP8xFi98DTftXKKF/nzZ/EbzG/G87cbsfFgySuifNnhd+WKZlUTV2Q2RlrrNPR0Zmn3/F
/z5tLoVfkVppy3z46PEecPbVes97i5Xol9Kqfk+Ur3UqaERGUEPdKyUyXDd2Ohw/v/DZe2SMxJXN
DcL+4eVtdWzFsw6ZqZy67mCtHkGwrbe8cBhNXz+/1PZHva8Gobv59IWwNrMIf1ypptzLYsgpGZlo
yERGdOqZM9CKystDZs/rnsi0r3B2/y4H2yXZ9kxSJTbo6vvvZa6yhPWxp+ut+j9LjmdAgqgCrlFY
6WPWzfMXp7Jzt4hR3KP1xYvr/c/K/5/dTDS21tX1kJ6GFkkDk1Gz/aP01ByjpcTdiN8Dps5cC1Lp
P3+2594fiFfAHhlLAe77sDAUlZ6Mc+enp87T7BsTVSNMk6yp9L1RWN6vytfWqwJq+jXzBhqgn1/8
3FMW24ZgsK9uU8f3T5kxYDJpscZdF3q2w2+WPxH6/tvvXezU9boePr/cuVcW2L3An8lJ5h8ntTMP
gLwGJmKiGGYAWXV+wWBdhAM1/Bdfx7k7w7rsUuWxtf7zWa6b2Y+CMzkBaNBClfuoitaxvRRMbULD
xf/z+a3928EQ/Ek+2+rGSiNW7/2T9IXmxqK2stMoaAhZWpIcZaHryAUyeUpLCTmUY3OEKKWORC/9
588vf+7J0oRnKaLIp5rY/v1/Xl/sVkbjC8nl8ezFQWN2SHrBWz5qs+wvPr/Wv4UEawAgS0F//H8D
h/fXgqgD/6gxs5O35shgZWc8j6JtvvgBz92Ry9pG+4t4pH8WgCGLZZOYOXsJXcNrn3PZtAOGN9ko
KEd49p/f07mvEOgqNFTGeVur5MM9DTOcNwF7saKwP9L7/lvEwF0SoxDIQEsIS1WMPjpvqy++wLO3
yQmNIQOrHYem9xce3HGyktTJTlLE7qGca4nbpe1Og8rs/8Pv5m3hDyYka/+fuoB8asQ/+P9O9GLF
X8tPaSr6zPa/at7TNOMv/XG/YCoKAJEjC/Ov7eP8z9vY8gkIP5VAAyenvNSdoccUgcPnNa05NQUg
im184T3xOYPWIxuL60btdJ7DPZ3z4SLBwH1XKZR5oRnndo39eBYXcHj6uwXd+xV22fIHdEcDe8za
S5hXnG6u6yQhiCRW4zdzbNRzRhp8s+uHEfyfgbwAhQ6e5MGtl/u5ybvjsBb6hYHsmLjxBmkkQrh0
qa+h1WhjgLmmeWb4XfSomU3rp3Sl/megqrokFg+LeZGuAoOWatMLkwAJj/+gNzDFJHUeMoPXQ2v2
0OXrTjft+97o2t1kiWaK3NivzWOhOYMI/bFDdoLL0B53M2F3SL4HM/NZDOmukBaxFJdj2+kJFqoY
CycpBNpLN2c0KaxKJSdvmNWLIxLvMIyA73Yeqj87cEVuPRh1hmwxKdxNC6AXKnBK6PfBGhfag1zy
Ch1WLKdbg5KhChMxoW+qk8b9DiJtfQGAGN9rxuq82W43/snMahGYojQ3VEs7rNG8JlUSaXqOJQk0
I8TAVbndjZlX6lvczNZ15+X8sS10PQRR8+C2R1Zbuzr6DYPZEL/jAKZIpoOkrp94+pMr5ilEeeRo
x9Uay/zoaLF7U/oK8hcilPk3zDjElgOc0r/EZ1Q/FWrf+zFLs0uLwf/daGQ4H1YodoeCRBWbzOSp
NMB0zfiQtV6r/yxV5oC26zFABgugrh9iWVaSAXJ1hRmwvOiHmnhfS+lqvKxBmjyRd2neEqGh6Zd4
1FOblFwOul06D0gfe2BukZ4g+ohG6DJyp5q5GZmtTKD8/bSR2ECNdvmbVUX5AM+py7/4kM/tbb4H
ZVynJmMs+mHNMBe084XupizAHmpvHqIOVaBGpt34LMXC3H2+OP6bsLKV8w79VWbMdDw+1ihW1/Di
KoJq/ZUq3kZLeZXQ5gmgqyd3Ru+Ypzi2cX+v6LexIsgwz+232Zox8FSAlj7/25zZaTfGjYFDgqY2
Lab3iwukx3iyVvqhTlo1O+KN5/0ADOZKKx1a3P201vLbSE2M3Dfr1Bq67tx/ccI6UyzS8aXs3voR
/5Jl63Hs5rhGkjHUsEWquCkiZ9bQwKe2Hxjl8GKWrF2f37a5wU8/LKqMQrcbpl1Ab+3DFj+rRDhz
R62m1GtRln8xvRSBpXV7JLsQnEi2yoGqqfGxQ54dijK5R5/iH/Lxzrb6va6JHU5z65CsiYqYcE3H
rLX1G4mB8otuzZmOFckpFvmWglMo+9qHzVRVtYSRnxdwVuPiAOy0uGCpqaNxmNcLk1i8QMruj9Uk
r0ZRYvpeGYGYQiEHXSz94Kyl+KLuNM5s77SPTPJN6GXz5Xx4ZzDJt73T03DFz02hu/hW+jSJznxx
E5X8LnH5EI0pyfV+IvcpXfeyM7vvUhkYv+i31Us4jUbvR5ZeJ6+rLpofnH5LLXAltFlkghkWl2ZO
l6+m8WcqLdRqrke9xTmWfvv7V91NcXqXIqNpoJLyRsD8fGzq5iu+0bmHA9aInLTtpeadfn8VQpuJ
RwJAe8qgMezSMlWBVZpFhM88w6phFpeIE7D50dXVnj5/qc/dIGWrzkCVtYwa6P2ls1KrDdqUNMKR
QkdLgs8ciuz0xXrJ8PLMokG2zVZHoqfgSPnh4xmRZZmuJBRm1mFXRG3T5Pa1WmdjDwYEP9rqa0YE
82bKAjVibFaabL0gq5f6IiWN/gZKgXSPS7Z5F3XVlbu6zI0DgtdlX/t+sZeZqC/mdu733Ih1P+Ct
xnNXyfIXc//xB6lo/bO+Ns59bC5z/bMqai8/DU2c6/RmnfZFs335WmWdl4QN0ocfGk/mJmcpzgPF
ckNafIk57xJKW7cwCUkGL/Ts2db2iZcZt6tOEBJIH+12iccpNNWMNa7opckSnVfGfe+U8+M4xClg
jNU0TsaqNVaYp8zOg8nL3f2gr/kc9Fjqr7puqCNbW4rXAgbiU14MsX1E/d3cr5Oe3DqDkX+Tg7BO
anXSe6cc1aE1ZWtczFnr/GzzRkshK6XxfZGJ7uTYvnZtLZ1zYbcKs/fqxvHRHcDYGPhm5j290XoM
2mUQ3b1vVhnu0VTo947XNT/KPKPxijGy73cI5NJs72GibxDDm5XL4NRwUYCvRhbvTW4NEbRQ37ok
1mu0vBsqVZtWrX1l5gj1p4XDAZy5NXGYm0BLmqAx/P5hVHm7R3/b/5mkIw/LuKxNYMR1e5fh639s
G/bWEMKY9ALPBTkR5LCMrWgW9WI/TKSIKTKFaIlFguJEPbROrf1qclwtj5pYabKi4CXrtrTgoux4
mtUYlVg+raggguTXYqRztbnkAeT6ysMfRbXDjzma3YMw3V5dj5bUkOsj1dHf/FbZAIERV9aAGJBE
FCK/MJulruoyFB3r2M7TcnTieNzL782aCtx4de9ercUCZ0NZTmXc2TX6CJwk7hiOo4F6iH5lheMB
uCVLnDveUqnjvABllUYkNUsso3nOkYsc7v60VXR40Ymt2uKxjdoJ0JpPlxrhRlMIsBVDMvgr3NeF
nXqXU7taLpUnqlTGGghSLb8tXy0zNf4KVay36ToyHWyxpb3Y8AVwxVdldsr6ZX7t3dV5tNhXqDCT
rt0LeJx10FO/4vzMiDaMhGraO5ekw4dmmekWG2npGUFsV/gdPYjYJ6sf1G8roa8Spt7aTRdVu0GS
e6pt/YCSqngBaeU8m0bS1deG1ZrHeUqKq4oN9smQpT0FSeuoLhwt4Byh78r1AQNxd6WaRD65emG+
JHPbHnJv1tKDdPo8iSBfiB/r0Po724vFUyoShH8o7F1oBpN9zEfTuoRL0c2wZj0nSu00O3bkFf1e
hs7obk38VPSdKGYxiSP/ph+PmPlOrLIAbLJ28rVRpXSC2p7Mv0jvDPTpdvs81F56XTnwawYbm5ZJ
AfzUO8rblw4lv1MD+Bl7E7u9XEGkIbeG8G3pbbSmUwFJKOuj0kjlfnEL98apS2cvcBEFiynLXVcV
yUs29c9d1w7MTqupiRqTQ1IgcmhlOYcsz8uGSHYL/bGF4w3dDWwqYi330veb+87pmqjWZlBrplQn
OE1x6Cd2h5LUu/RqP8NbDeYlG6Wl79JpzH+j6p2iZlCQTldzGB9bSv+DDZyj3PHGGX/MblAX6NG8
G1H5FVC6RT8m2YTb0k1cphPmZiaKBwfm1GKqIQ22bvTRRlkBIqs3PSI4akI+VKxpWtDAbbvgtGak
AfxyNoF8LRR/XAwmEZ4yZhuc5s7JReazt/rGvyuhgz9V1biNg8rYCCYMJk8Z7mZzZ6vUkaFfZd6t
uxLkB/9odhjoetLGKDeWt2m5KGM3lYq/yQRqB9eoyJeHTIhaBs24KTIYdmiXA6bzFzA6pR6A2aiP
fToz78M6K96cRduoBQgC3thNhyvDVuYVmYdLSGq9JYKFYEcoeJ7SXnW/Mq5FMoNvbxpjY82x+pUT
aYRB4mrlHGjrzJPCGB/f2K2dXozFhN+dJXwnTKNzeTZwuLtkwvBI1Viz8XSxqnZzLKUdSYAx2a7z
WdcDozLV76XVtNt5zZdLzo0OEZ1pcpenYq3+Ivwqf9h2of+xzYZT2uw5cros+X+a2zle6uVosLo6
YZGI4XdTFwlQMHKpV3xZllnuVgfw/++M3A/9OktGSYwkIlHF1gWYBYxXt/inSXdXdzOzW3agkAXZ
gTlkXrZrHcccjq5S8xzB+s6Le2V1+l+ntBD6NqxG8pS5rWFHngAsHyFe5/gAowlslqqLDprZ3Nn6
RT/bHpiuigTpgPy4nnxsB/mL6ibO0avV8NFamrn8yDI5mre5Y84Sz5ZWJgesYXV3o/O+aAF9jvwb
AZrrY4YyvtxjcTJdjOV0Ew5TPM7yWPnGqfWdWj76omYxw7BQnbLBHzVAZE7/1lWuu2IILgxyHlM+
wNCB6ayiAcC6+I6n3cyva6urOVfT/SnbfULwm7uDldZ7uM6s0Y2qgeI4GjJtWa5sOS2/Fehx/OHo
K7k1Jf6AGOvqgNq2/dbHdZZQDJFc4N+QfOCfaETH390i1YnSwva+7+Ik925qWvFwiRilMumonX6T
bEBrooWN9ymcxKx3QTMxYNwMxuMbZCGkgtPaAwlQaWcyKfLz/oIlKBYXyyjm74NZY+o2mi7zd/Oo
V2+CEUsDwcubIKqnELFCF2faz6lZpHOgU54wiYAGb0aDGpLvdPFUyzK6pEvgZrGx7EmrmADp+32J
5FvoZR8BY9Dvsmlsh1AxZuiCfPQ3pn5tz4AeYrOBUZNs5mMY8jZeaCteDo1W0DwgqYBx6epo8taF
CgFWrvCgE6FOPIlcx2vI8dn6qY+N9VaO3orzb6hSmPh25zyrxAL1tg7JfKqSBaBiLZayInAowxPr
AtF5M3rX4/9ON+adQH3SBAWkn1unwXcaEhFqOiFBeKPAkKMndeDankrDNR/dexob1l7vBufWT8Cc
V8rjUedzFu/SJFE0ClxZysuSHyINtaRRvzQLBlww5qq517MYIKak3xasduHdAZduWYxMc1yCJRua
A7+we6FbunnsmzH+bi1WEtFGbE0kHWvz2BpSHIl0kTJ0Sc10sZl6ONsbYTfUe+gjJq7T9K9C1UJG
uj32P3yvrji2lgj7ZNWU970wF+2q6QZAFUPm5PWuWHmQkGHQbgSk4so93MziAnU5SCd+ZmlGcjK1
uxQb92WlWZAns6y+bDyju074Y9bA65viOfPnrGFdNNl+XWk+r6WK73K7yZ6nYR0eTQ6Fj6NrQLTs
9LqMmE50E1zJhPe88as40CeGQYeGiSe2PEEDEuhBlbZhBW7socYxekF5S5Np6VJ159ep5AWAoldj
kXOXDQWTO8diVlUKesXSDlQE8fcJ22FI9Mbw5Gtd8pzCMr30B2e9VKkqUjbDbpr2diJW+CKFqf4I
A1pC2IJmH8M+HVtWodmwL1Z3mhe6hwr7qJ+JdmWV6JuDcippBkBBQPxQSYwtNZpuNIx2qikD+d+K
MSocnXubrY6g5qLuXn06w9YOBH3sB/aQdmOYeTJBrpfOPUorJdFBQgo8eiAjvmNEcS4z3cLDUNGT
P/SJIlqbFzdmcc/z4pCRGXBtzsCC+Htbm20/c4+QqZJvEImHDqY8TYiyGilzXABN+7nKQaLWcYZ9
QOsTekaKpUmETVH5t2vrdHezFmMy34rU207Gxj1FQt/j2/adnS9J90bM2X33M6v5kSR6+bPPBccI
Cjv3WLLn4/VW63g18o9bThEgr2TBOWOnGe4kw5WO18Gqzcknp6cQoNlc135Ca9gia8z0lDh7YhIu
Joh437y2h0SoSlc95Cz8sGIQsXWgNwsONmLUoRK1QxI/GHZNR9Xy+nreQfjoZIBfYL3jm69KxLO+
++xrm7JMbMGV2FdX7kZavXcyO8e7HPuCVOIpkziitRYUY9Ca0/y3W8TUX2ZjLt/AZBbaIW6JCuHp
u3/yyTK357q4Ilwwf0BLJAH1V9XFDGayUh7VWPsEmw5IOXStuiDhY8hDM5l8uFte073h91/6TbQ9
5Md+ZYKP18EgTlh3Ev1exZM9RmsPay9cfLPgCOLBlme1NNL8Vo6x+NlVbG5OvwExMgQtfz1Mv2Mg
F6peNa+SOBkLbJPUUu2YapyxIHv504OfMVC2+ky/R9kvb0yiJt48IA9r1IrBeRCakcbR7CrnVxrr
2m0D9elbPtsJ2I/ESDgnL4uvgqnM3JsZMZ0KxZy6dxpkV5IzV1zBoQGm5XusL9k3dCUttfuKM7jL
NRoAed9ZV0miobtJB2Fe5nA7D72PUQbrclfKwCqqmZcuWe17QdDOZeJibZemEydAH3UHWlrGaWmZ
FfB8iCmb0FX1b4WxJnv8s2ZI3E123TlUYLCE9EupjcVVucEphBgdG79sapKGkynvOjH8YmMj5hvJ
1luGW5WW2pueTuVjuZoa04+qbC9Kh+mwJH/tZiLW46J1OAjBm+xnqnizJ1hB+k2TnZwi7V4WgxW9
qgznxzRz6Mnrke+7GXuo0XW+3g+s5XZQ0i69BlcnQM12sX0xLLb5DBUle6GipYhIa7f62xm9WIPS
WHW1t8eqOc29sV5NfVb86R1AKaGBNweiQ+31RiBJeSgI3PHMK5KXhm9M2dTFEBvaN4TQnLh15vlN
VJKugkWP2izbw/KEWZrltqSdAO6g2tWrDy+crkGy/BlTQVVcc8bQ9gSjvZSSarXxnQlFB8lvxf0q
+boOdaZGl8LSiHU0qUlW7tpx6LuEo7LrIONcYq02QzW37nCCo2cMu0kU8UxKwDp2LIMVra1ibIoe
ZECJHd7lyKWiqbFlu8MfT+AJaTUA5ETm591JAfjQdr4Yyj6MKZ3q+6nukAy5VM1LSEIQYlFl9G15
GIWJjV/U9bTRT/plZ8yUcGHDWbF56lotL6KemZMT6b4hG9jwkJfCSapWj5wmJmnH0yrHjaxu9par
pkntO+KXOj+gp10XO/h1xXDpd97s80/LpmL2E1C1tOoIWyqpkK6daTB+x7qZ/wLYqu+00d22bJIP
KXu8xjK2uwZbUmlu+cw7qGKgeBVE5pW2+ytdsdr9S1uSUKac8dlwQuqcGBFG085hHiQJleI8BxEG
lC+0jnzpxziUgC3kIWlXIByK1/IvHoJU3mNsBhz1v88vzXL3N2wDXwvbkiP+FXlU7PeznaX9fiVZ
xgNRINaFCEF2pTCeG6ClnlVtRCsIyU6oVbYyTl47zwBOJy3twQbRJgPpnaqafd3BQhaYrdaIQ6qm
inMA2Z3rk99ksXoAv9tMP/1hGPii4xGcu4JNQP/ET0Z/7+bt+jZ6kohRf+lqOyB3M66vsR6AO9FG
5nWsrAKOSOt78pUlx4ZjUoJdwkc8Nu7FQK/KQGiE5DXIBu1/hn7lFmHZSeBXhW0AljBMzyEa0VuM
IlTu4tfXKXvUK149AAG1Y7dEZuWNiNJVJqAkE2KzaYGJ7DpLU6u+9hCD/p0GwGQBPVUD5KuT6TY9
jixDYRBPDVE8sjGo+Lhr53J0IJu9Tg7I69Uel/4INTnrrtVItyF0257ZCb6LJLnVUyO773Isphy/
Ia08GCojEyoRLdBAI60IjMAhPX/nSLiK3TrXHdAdTjzTnlmzNKJ0a1mEa+8QpL1JRqsddicOCQk4
xfRCB0a1cJaAe7qxHGPWjdKqHvPUHJqjN469uhx1f2MX0tRy9oPg1Qel0yzm3qMe6aJVxY13pY9J
qYfDYpbVVamPJVzZRJ+YmKqZGEEq+TK9o4TUkwvNBygTWY2MM7A2ttdcGvrovVSTtIerNQaVGjit
PdW7xrXj6XEyoYQ9NKZGYllvDLBy8cf7zTb1o79vZE4CMWqeWo5Jy1KCiVj0ifqmruZXtGVl/OSl
i+bt/dxKhqMOVNK6tKaCckqSY6OftBLUdIi8PxeB7VQ9FOEBEvFKFA5HWYSNdNgHj9S2wgQoeDLL
PtYP45z1zpUxTMPbwE8p9q5JPXdDYUobsm0pK04F7nKCd3HJANzGejme1pjGZ+TpEoV9zO4DvIZ3
jC3CY4oLuqMvkkjU+lA9Acxq7lsGrdrBamr1UkIHaW4KOpCQ4r0kH8MBfSicqxGwchUBEB5KInvS
zt0DFKztw4q/g+M/RKmO1t6oryfGp1DGPBg1WaCl81Lt3IbBiGbJ2WbsBMYKssli2Xszjl2aaokP
9HjQfbrSmnRz+FexwRcpSTGt2UTzQR08Pe36XTdjcNnVhSe0XV4uw/NitqMbLphNvJBe3DSD3IJY
ESV1vOFKiBcSEd8r/c0ln5byV5w7S4ODUiMf5Rl98gLicmo7W6qgXqfS/unlo1H/EYO12pegGq30
ir1sfq1nBXDJyGMhjlUJbitSs90+m7PtA7ymPlF7tOhadrS7xpMH6WvLgzvmY733ctWLMBsYHh8Y
sxXTI72lWhxTY0SPM1FH+MeJHLzmx8wcH048ndPdBG/x1a/6wYR/28zxbccIFPwucXLiOnE9Xakn
xJKVAsHt5EqwdfP6p0CuNY+8ESeMoQ0gHxtdr8pCpLoQP4jXan+2PiPrkAYwBy6rTXjTnNz1XlI+
FdKEkPOQRQLOBVbckJtGBBe/8Y8N+QIC0eg4T0dhs2ACOUWBWxSDUT3YOT2WS6Nm88OpMS3xb51r
enDf/BxxQ6ANpt+zZMfTGPecwNwh2QvI7xLBaz26B430gzaqSLFYflT8p+1FQbIZ8uc8BiHP0KFn
HuHlVQYnzVyn6VivMHGjHNTYcAD4xnvV2+PoM5QacztIoGoSdkR/JX7LLYTk4L9UPzw4qrZZkaHS
wfVpNCi2zjwXTFaKnP5vCPRQZSQFGjLRKmCuMtejhNg88QNU9gzmy9cqLWjnfFjfLG32mqOQ27F4
yls1nmBNrpzlVdrztk0EiPErSn51Km1oWkOTiWJP+yqL72jj4zzXRz9/tgpCzeRqSedbU3nYpGKk
QdpRr02nOlQ2yAO+mILi/mBkeZZ+V/Fgd7ds4k5/XYxmRvQWOrPpAskDeZXBZCpvmYJ6gl7yd1kW
M9vlAEGLmykxF/tnkXQJ0Np+zfyItt/aA/SbJdwenh234ZfWCrgtt7TfJIxM7hANOi3cUzNn1XCV
4PqfL1MgKO5eCcP9qy0Gtw0/WCxO2LYjww7DMIvHKY41ceFI1nBOlOwiwYxTichzVfIivdquof8h
3nGSJwsNZx8lumzivZ72zqumZciECiU0ybeK/W47Zdotx65YQ72TKE6tDrhOBhhxKf0fnWox7ecu
x2HoVwWJV/M6SRG6WERh89TIqVmwV70f/hSllUhoTBtQTM84XRAooKMLyeBT/e4wxxKB1fLrHGZG
CrCBpllkV5gtpvYEqE0tG3smvWGNnbvDHIOduqAtaLqnehGtF2U+mNO91eqJs3da1iMGafEAhtIv
jD9ZRsJT5CXMpPc0qr1vRJJgFpmn2R0PTAjq7kesgwM4mNIAtidRE/1C/COyXZI1Q3fEVbLKHxSH
nLRApYq4eZq8THHeR2AN4qeo+SLsmVHjZaEtuo3GOPGH6xipyPBgwgUsHw2bzD10Son2jXdyumXT
3JrqQ1+i3vXSvNhlXeuYpMH1cDMHrMJ59P84Oq/lRpEoDD8RVeSGW4GSLVnO6YbyOJChCU0DT7+f
9mKntmrWXltC3ef8sXBnItE7LzN+KQ6gRpEAWb2SWej0fku1hVdTrIGAfCJ8YuLJ24QlOMcRRGSc
Y8vSxryFdkGrNHEb4ZvAJrjuwJWGkCyplPYaAzUMopkwGZybhQtL3NuLVGFkUXj+ndh8C0Lq2Ga3
yD+qiTgkZ8jiYR2t6UBPXNvfId4hVpLHvC+ipuqEcWtQ/1jdzr5X6r0NqlXzCFNYGPXk/3H3B9d2
RHpcvJwMdk+m47Yu5pSu1Hodb/HW2tkWz6s7nZputZptnXtVAvhEWvgWMYtfs5etJjWmmWoN5NWm
QldUGGG27dC6l7dLSPYA4Eoyp5cCQJ/6loDkwy2KM2gGgqqZypascb9o0hjcyDRnI91KOi6tSNW1
rmJh8Iv906FOg0h5TluR+lPqLjZtFuNITI6stslgS/0JOlkVBAeKUJN2uToUD3LfLlG5tgMZU4R7
ghLZJo4f0DcZux2GN3LVAtmcWp7SLl5r37mk5NoSmQVJSh6Fr+9F77zY9vUhJrOQILxA+TZ9JxJw
P8bRJPKffGWl+hNk2uf/Fh/gi/Kq0WrMh1K2fRNXAYMB0A9GO//cy86Er6FnQjxYsiUPRRL/BpI+
oksDvK3XcpsQAaX3bWCQfJdXsHwbW4nbpAiW/p9VgPhuPMoIW8YUhy4Au67t4UgrgJMc0ZgSvuCX
jVfSe5Mb5g7HF8KwpBiydzllDkqsUHF+hggEfhWar58yoQGR7D2qPKJAcj0iAluqdt86HUlgpWOO
4Y6BTMgYoMXtaAKiPJ21vFbVawi90h5b2YzvDoqS5WNCU2Ntl3Lw/PPk1r7cO+bAE96aTf7ajUmI
A0rA/hMIv3CYAOK2Zhe4e/q4QOPAHxe1lVM6GjfkK9bJE0UwC2vbCCNzXhfHnQ9dsy7o+XNTUuyB
jWBctsKSTUJhR+rQOlROVkpjiJkaHy3KSnLKg9avLi41qCYRiAntI5FOxcrzAPZNMqndEJGMJo2i
zhfm/Nr4sOcyeGv8qXhmIhTP0LYQKUM5A/mavlG7cI8r/UEKDhi7Fd7rcF8xHRebqjO5sgggg7IZ
EvqYDDdfzt2wEshBnIHzPY9sxVFJkFwaNXm4dHuf4cO+r+vE/VWVM31VDTzydvItRGvKZ3B+AJSc
yw+usrSOyA8EKsNLPOU7+ihkvUvyxUeH3stBf+aZRwtl4K7E+dqMQEQM2vzUzw79Y8ktuHY1nl3R
zba/IVFPrt8Ee0zBocy6Lt/5I5flTpPvXv8ZQi0ESFMr7LG2ms2gISSZM7T9b0YhxKlDaPddslbm
CKgAskZA19AkRNU6/icxnrSJlBzL3Z1uKB/YsKjn1YGJqZZxF3B54DYZnO4wTEmhd10l03Pp+ZDY
eYr0AacVdXc3ZNx4ZLFT3IPW2E7eukR2TLlDV/2hpQC9tmZ//C0oOC5ObUDc75YipMC+cCGYPvGd
bfKTizwjkz9fNK+TvfBgkssYiFvDJqhvCO3HrhvT5l4bo2gpSHKd7AkVxiBjnQiOL+mQzciCLOqG
PFTdjFfZqjccR2zdG6tPm/Gck6cDQEg6Zx61+L4nuDeHlHzoM5tcQ1QFOvZMJusYyc6CWmhwyfw0
gnHalqhrUAeYY/akvIK2bpxHcxvlmV3C7QzK7IiPtVIWLFAsL8J00v5SY1EyB2fJes8C5Y8xy1Sd
PXlmxwZAuciykOvk1/8KG0iWt2A1qepZ1gqI2pLOB2nB5B9qc5n9jaHWicjgJie1zrC4Qgu7SkmK
LXL9ao8rjBqlMOIycARzBtFtQPiiXzUvWGgVFbjd3BJBgP8Zw3xYULRi1xht6EqU7jsqoPZcuUX4
oNrOJEaaAZMKZI+2B9OYyk9LZcGenFSRg5QE7Wtmm/MhyAdgQs9Ppjl2gxK1hBEEyZMca2FtiJQM
vnKJrosHV16zXJGtzhso3XC886GhLrBtA0Oc5DjewP4Zd31r1E9rrZ3PskEpUbeafRaqemzObV1T
FYpLG7V875SZQ3Bjpx+UPablHgsTvBWUVLkzHANuwCILGNQHguPecHGY9roP+nhQVoG0pBqXAW9y
b7wHpEwdzaGavoC0eTeWMjDevSLlcTGQXESmN6DPcBZuRhz3aKj2XukZzxRCBoQLL9p/o8rV+5oN
aTIzNGQDelWrP0iuNW+nqjXkpsJ0ZB4J3uvcqG+bZjhKdJx3SVC0J3sUNjRXU+bfIY0oyaYA+3pH
PpRei72v3CWKGXzg40y1ycbXGnCg5bbGit5fCd08/86RlizxxOXgbwRtT+JaMrCWUaPoVClcYZSx
AGliGnJnsW9Tp3vOuTn/OLScV2Vwnmwms+fvbcnVEhmqb6946AJVMk5Wh6psLcLhJmPjWiMSOqq7
yl+ttzQtCLNwMqTZcQuK+b0seXilZztKj9yVqWYeprCPO8HUEenRdx/T60fXRLNsnKXnrN5hsfA+
5o1s7riYWfjGsQruwpmWAWJ000cexZyiHH9EVt+PXX1uB7MCjDS9xxZhUHPDDOVRxbCGglWegr3Y
W0w6UEoZXkyTlqk76HaBld71k3gG25GMElazLwxcXjP4+A0Hln1A48R3cccapQWnN6IPg41g4KHT
MxowB5PmQl/tEFPizNXgVPNybOwsu+TBnNAkgZ/yVNm228XeAFgKMzARl2sTlbx6yb0UqH4OeFj6
fS5YR4mBlOUHvkCniYLS7Uk5K6dvSr+Gf5a3DH6cGXIdz4HdokTCJTbTttUMtK5MCa/wtlvy5NVe
fX5is5iqB2onmKw5pACts1GfgHS1ecWhva+G+p9TLQb1UdlteAOtLQDz5JCSUro0LStG4N4zDla/
iQNEufELLzkkTUK15wpKjwJlkMsnHBz16DXY4k3bK+ezgKD6RpWCLGHtAEsISE7y9ESquWTDNUWT
72UXmDKClOfGrfDlPq5rb75oSlEI7V5Usm4UwErL3Dw2c6SKdEr3thbOTVnM06VbvPRTSSegZWSe
zYOBCM7ceT1WRD5KGfiB6Op8OKB4H4pNcxWzk21SXXoadH4Nxyt2i7UuKfFZdNXw+zZiJxpQV7Zm
clg2uh+Ng4L3ehzp2jBJDZ1HBO9DesaiZhJEVYxGnK9BRXVQKZeP1lfW7TyZCzyW9qwosAhSWgMj
Hssh6aCg5/K5alaivtk7+XXc2bXqDWq2lbmvk58p9DTx3Szpij+H5OuaMPgUWGm37kqxpkwFfjDQ
wzSVVINZmUhOiLpSBnsydw6JdoOHZe37Q5jP6tcetPR2hvizaXjJYq394I6AouSdvGBnW9Fj/d57
bvI4dD4Bu0nR3mrp+qeOHFKoYrIY3nRRM1f3ZfFtACaPVxAPLq4cuB7IygT1yBMHmgh244Y/ut8A
X9tucnXIzWP4xDj0vj38I5qMRZt5z4bLR7e5KaUZfjcc8UxHov/VHn40wvtr8uJ5PclPke0QI18N
yv3KVUPYTtZad2nFSntw1yx7mwKrpAZGDzm3AW3gp8prafnx5fpoIahZ99Qfly+adIu72lrtt9Ak
aONm6dKrJVUQvNvMo7UviGqdmPMtdb/wjE97GRK+c2P7drdi985aRQGko4kFTSvwsQldyK3oUw5m
wnNJiCbs65I2s3Wewm597lHM0Rw3trEYC/MrzDDCpq4DvbMhSIxY+UJR0039Ytug20JlFHGc+v1+
MokzVxMTR9/4+t/UD0F+bHHy9QSWg25HHDLgpzwno39jzqOT7Qw/W704SBktdzWlTQrWOW/+maRp
kLvYGMFztxATA9rKjYNCsHZpbfJrn6cpN/2NP1v9W4OqJI05o1rjsDS2qvdBO9CmRdQ8jBBZ1ySb
ASY5JSFgk0Jn6YIxoCxBe/mS4MA58ykl9dxGMkQDANjYP5WkyeucmdaTP04tUJdKh+DEGzWfsmEI
PytvGG8H03aCvd/1oYjEPHZmFHKz5DuLZu+XrHXJHCpWx4+YfQXCXg4zGWeuPWaxpHbK2qE8TMTW
964IpJEEGGtUPVXlnowv4d+1VT96P4IEvpyuAU6vS65reL88bBGbSYOLR6SDjcqAUx15yQCqS22e
Wm+zzo+tdEme2BPT7TTw/ZGPVi21N0JDoKE6OITlaO47Mhqj1dX/VOZ140Z2bQN+XfrgZRXvRWQP
FtTYQqPLJqEwCvkIqAXrcT9yRSIF9DaGttanRCFychfSn2d4YupzOAPzxvV3DEhdikqwWJ+CbOJe
NwfvbLBVb3Ve0kZvB3onESK/kQTT3gWJ8JCamuVRmEG1q7m3duXSfuhRWjd1WNk/ELLWvmqs9J1g
veCg9ECKH5ebFcReqURMU3hGlYVhU3xtpcYnT3kbIxhckwNK525PIizVT4GPNGUM5WOPeIhX2/Dn
X9vwVAXfs9AGQVto8SQ7TToCeiWlXuzZkR6n6ohjiGSm4WCUoOM8uP2WZRpGL8e37FpF9uZSRXSx
KZ/kA5FOGv+YB8SNyJCyTgu4cENqWvvrLOMDUR7A+wSiM/VaUhVxu67L0eiG4EgVAz1S5ehFNVD6
s4HJ/HUaEvlMXRF2J0y4D4MUxZ3bu2B6eTt3cb6Y8itMm+Zh6XkYKoIEfxpWwgrd4Jzc9DDSIeno
aIHojKpf6WEI/gndrJe6IOQ61273lZBOQWUMJVc8IADGEcxN92V1SUDG7Tz+oZ1oE8CFtYLJlmJv
E+oTZWNtc/A7pYm2cJrL2z5PCRftCOOlreZIs0LwodfAfHdXw3+omInbaAgGm1GhXf6q1bV2aKa5
Ndp6SsVGy5Gel9EYY5vJBmu0SS0KjPbzyIG0A7FZd3NLGaOwqh8cfvnRTAibpkkH/2cE6C3I+TfU
0ZodqlwnNXiHvKVgdlaQFkO11nFNt8Q+7XEG7nKzTz5GI5uu8UGq++phb4gmJ34AqUqF5BduJM4K
QtI2tM8427RF8reB1F3+/E7T8pa59cfsCf97rAtEgEDiG2Jq1Nm61mB5Vpa+p+7c3ghvKLEQ5gmq
vzY7tuEUbEw4KrwITv/K5szakKBYbQhGzOgJMpu/jveHU3AlyL0Tw3kuSmtb9UIcFWF1n9DNxvc6
+9luRKdCEl8p92Eh1Jc1js6ZT1hCDQiYRAqPt+3c1TxZyQq/ZhfTL5lB8plGoRGHKN0iukze0qB2
ngKce++6cN7MAQ2Rh/vyQ7eh8Y9PJJm7o7bkmSu/PEg5l7DZXLRMhjXdDksV+u92IBa177LQj+xM
zR+lM1wnCQASiEnffXYKZQ6cgryfuzHsEAC2y40sjJyZg6xdpnP7IKe5fkZuNOx8MNGdBLl4MFrK
6x0aAA80kIVi301jESOHsmHzgxR+l1V7TfdCF7lzW1uTCxCqh5P2vHw/NJr+D2i8IOpKunVp/NJI
2Vp6O5F/J7OKw56iLAgmc1+7g7zxGDX3Pfbkz8UK6qjG5vCYG6v3JOfKu+2kYfG3Bl4N7b8b02Ck
sRxdFG0E6T6tWa8JJKLnDVXhGsRztvr7xMu+k1kH3bY3Vv2q0FjfgzT6kQUuqvivaX1F/Z7Jh0Gg
YSD8oHlMnBCbIfCIHftT47+ptc/+9IjubGvQfVZtsrVkxs6GtP1z5844e7S5UctOLhfdAC3JWoxm
yY8wGjq6QpYwlsakqL7p/7Beicj1t24yV1Q2OBSMizXhIknGtL9TVDA/wZgNf/DYRAQvZPFDJgX9
25LQITt3nv2ibVvlYPEtREdqIDlobQQfwlsOin01vl7dd2mafq9+S99RtvSXxSetH8jZjAYHR+jQ
0HMd0wVgMmA3GsyhdEqy8M3CyyJytMVzN081SjNZ0CI7Biks3HwtQbbJG8mBM/d5ngY+T0CTSDag
tLlRY4hATSGevjOLXm/JxfsX0LMFg0bcEK4C2mORiaB79abqAl8Hx2ZXbvCoDHd9C6nd2JR8Id6f
tDoQqecze1bTz+KnCN4b9dSZZh9njpc/GUUiT1Y4LxdQsSFy6/oVq2hwuwAp7RD53IDYUzuNcfbc
IpaIi0VXET9nf+7KNbuVDLJoKtCDovjsKa9w55KliW5ILojs0pKaxmabtKc6z82tbOyUG6ijr0X4
ur3AbM531CaqlxUU68aSCPrdHEbxosI092I0qBR/+ZkLoF46/vaKUhGQBvFyX/Bv42borjo+afTP
KyDuSXC2P6zztNwRU+jvECheE+kd63nOjBC+IZhuzc6eLilhwB9E9iCBsyo/Ae7rspeyB25fF+Ys
niO/2KaKIaaQfne8yh/jnsvuQfTlukOHCTxT+XPwZlkFMl3KjR36AgWUOxhP4b5l2jbjCash6ylW
hUNQzN/sSg+E49MiOZanZZZrrOD8UMvl66lu5uAc2svI1VAbER3k1sHJ5KCitHKiGuIVNYnXHYIE
NW4AJoSYsbOue/ZNaRW01fn5GAeql3vD0v0ZHLKMJm4DfC/mr+mOGSMZp9Kqx+6GQIvh6JpKRYTs
BOexTRFPI0puAtoAO/WchL649SjqOKMIQbIo7P5Yh1wMaynYbAAQbxbtEffBCrox+Kqt7Jxy33S1
OtFBM+xGY0YXmoCJ5z48WwZlvmnG+qFzxBzDjb1hfHzisEMTufIEk63UP/Q2JSCTChTyCjMOc322
BWcbwrD3oPaf1k6Q8m99N9wOsW9M1wKy4D2l9TIqVfGYErL2QID6tGM45zij8fABGJKuXVtncYqw
4DyX48dcNNx+mRUV4ejGFq7royukiGwUJEvcV/S4dm6QQdeZE4gvfMGPNGdn66bilFvNpU0Y/ULu
aEaxQYUnElha+hbM6tH0xiZyjNS+073xZ1lEjw5LU0ZoImh4rGR75AMznxAahhxkrbutUvlhLjB9
sudBSKeOM0AGj4bdzu/DNDY7U6GUMxJqrLw5U5FbJmPsk6gWTb59cor2h5sJX3xhdBEthN9z69DH
MFnmTeDkjwydS8xPO91ay5VP9QYwJjpQSFu4E3DIJ9/yJ1psx2VPVlZzIJDQx/vVPuNGrrYOqyPt
Mf3BUt77MPgToHF5mskhv36S64epVVd+oJ6MfRUiyAJdR2gc0KbrG7ZLsrQp73sNIZM4iXMzmyoT
m16qS7Lqj66j14psAA9Uag55+mU2xAjzEMlTRLdhmWZpRyD7R3DrC/TSt2h6dZ8CiqIzGq41dDQa
gfe+Kz97tmgLfATcwe3mkNOHZYs6gX1QlPVfXeeXmt+y20DZrPt8Sg4aeOrFWwUNnlYt6HwvfFU9
Sm5+gPsVqYQpRk1iaIA6Yw6pRgXWJUqWndxH8bVFIpedVJYIfAyVfqWyvNqq3l2OnCVfdWZ8cBJN
MRU5pAVUQ3DrTFh21ivZL/rwa5BqPhSdaM5FBt2RFUzPLlDWs3bLP/C8+uC4/FowT8nFd+r6vnNM
mB3P7fUtG5V5MEeLtbjJP2VlWGe0AfeOo71tU3n+TlRQ2DU4WFSzhd7W/YSiocRrEns9GqPrkv5E
1FeyDZtmfYf0Atbh2lg5q7L0yhhPj/1Ew/Piuz+D4Z3I+P60J/M+0xXfkov8YoTTtyrdc9M31qFC
SYKKTq3YLtUfFscQXELoe49wp5MijB9msGv3k+qqXcK2squX8dNwr0bPtf520g6/wyqTx2bBmojZ
YfkOm/DHMsQ/V3tMpZ5jc7LMVI4FPV9EMRv1r/Q7IcvVemPBZEZEZ/Rnuh6ppxtDwL06yLfoKb9U
Z52mTNy1VrDSNgiDzD08HFrppbyLE1LLCa4VZOVFemh/ytLyt6IaB5LbypBzwak/DVqsNnSs8b6N
Gp9gT9Mpcl1wKkBQrmZ4WZnuPDT89Gmub/hc392FaliozPfeRo9JG8XnMC1/nus85wWtNbXnwQot
WN5nYzaPtlMNB8egXxyrAdXMxKccqjw71rTicLYlV/F8P0ZSVe/cmda2t+eAF2XOvf2QeuKIvG+6
o5qpvyc2I4uJg0s2HXQiB23qnMeQCXlu/CYSOvFQGYZ2jG4m306yejbq+RIqPkttVldx0EwrUqt+
/FA+DXNSyQd/rsofmRenPG/tnWF7d37nIpNcgADTTOP+mCaiSBV9dj66bQxgYDD2ZESG72dPvd3+
jrX5xCz3jzyIT8jgV8f25b7usXtVtmHFAzoXGMG2/iaTZ3x0Sid5rjpnuAXsuiyovmJg4JRv543H
pUYni1eT24qAGzwKCYZIDxmqia4nWni5nlJpvaHAppQZfUm/yfm//YDYiV2ezPDZFZk0lWmUG3pV
/3cJupQeDcXismFP6VH0gX8cPDt9AT2w32wH34ibGOKxDurpluyeMa7tqdxNAZ6QqSz/5nDFNOQU
W8/ph/06kBXR6q7JEZERDYWIvYqMRlO9zOC498g0it1ZqyMIgn/vtUmJErmFOOwA1Z2r5zYHfIM4
f6OM7g2BBtNHx5Nk4N3Zeb7OLkk5G0+eKt4cCh/pFQ1uC3Re7z251+AeEEDFahxQ2v8w9RJT2hSn
ZmDxpCL4YEkhNzXhAIyJfnErkvYmydJvt6y2rDrqZKQ5uve5OBQrZWj1WIW3udHh75m07RZR0jti
nwflb1VNt3XZmw/MqmCC5op0u/KnT4ucWc7RRe6SCsUThVNTsx8m88E3F7JtFMIGJzEUdeUcS/Sd
AH/LebjhIKfBmg9cjD9SPtgw9/tJT7iAB9qoRcIvNmH+2vc+D+FUOy2JO7LYmAGOAX4Mn8ZB65Il
/ZtVdUs8Vt2wXd2G+sRuLs5k1A4IuqfCvpHm8ozu6NWsLW+Hhk1vtayLPYmVFBKaNFGH/dQN8M2L
PGJlKmOJPCKqW7YDIoLR85Cdt4M2S28J4+3Q/rAldbbXbOY6fCAjCzdmh3m+L6kYJrS+QkVLnkaG
8XaLT9vEshx+4zP+kXpagdP0DecNh67Em2JV2TN8wEc70AXRC44hcBy499TOz2DWMGCI4AFxKwxh
Pgb3xrHfQOK9iI9WfyqKhOc8nX9xKoi7caKhvjSoYaq78Nkt/YcmNB8CrV+L0TO2aT1gaLEVBg4g
GsRoO7TrgF0Jak5a2N6CqjYfvNJ/h7lvqYm4unII24YShiChXrACNvA/pUoeHUHd2TjTAcs/Ybwq
EUYo5a+tWa0BDxfIXb8WLK7NrB5RSz/kPWIUoXuahSswl7YPQBoWBilhOnShIfC3rfmJme51bvLz
7I2Xzk4OM/DCJrkyIaVebbaXbGHXWPMo8O1bMtJes3r4NkcW0zRpfjAq+bcedqDbRlydpt04bEC1
O86Lsd3J3CARD80nV89pWDp1r9Hn8HiU5bbAUvc0o5VgntXjLRAnvSBO58HgWVcSxJzYbYkrMQ3r
j0ygYOuhrfrCvwj+C3l67ENkvEUzflNldOLnKSJEceHWsVn4koIRZSist7XwrFiSC7StWVs4owvE
NUgEGX/s7DD3yTs2wh9LSBX7CVoMXrsZH1t59m19Qfl/s7bhpemnT233bZQWvTzCFiOb1oH92gOX
xRl289OahheEN3cEknLDKGVHXJ+o1R33klL7trERkGxAFP2osflQOtmD0+AbdL3pkeX40eq6R22V
p6ALXiyHalvPcseNh6yQjzcN3VmZ6xsEIe2maiAiBz4sarO4aE1gOcYySgAlTrUnxXPLJrtNFsc4
TgZO4DJMxj2i3Bk901BEod0jla+Rk1LMyuFSZZRGy2wcDjpFLO8SFHXfenN3aVS77kRKvy8xBBjj
3Gnd4pyhZL5GxlfAygFWIdhJQKePLoT2DZepOrbI7X6m0OkPCicp+weOZAdp7W9G1WRgkN2APbnd
1U59IpSr3iOTeyU7CiARkpiKSQWJWNjJjZqLdyel7DNTwyV1UY26Wpi7wrUSDtXG2ni5O0S1Zf5g
JxgPGFzDD11XlyXr+tcZPHTne8GF+YSNhQswi6cZot8IWcZkBvAbTrP7f0XBszN1+badXLz7qvBR
n4z2GZ1mFRtp/c3umW6WJnPZrdPxiL9KHtHRiS3g0xCDuTQRhuP7evDTg914CwtzHtxZBiKyDCnI
dg7EGK1KPyUdQNfQ43Qp01WhuqA7vc+QGpXzbR14Z6+uH9PF03FviFOYGxyKCYjxVWa36Zy8Ya3M
usjsh5Ns03XH7fBiKfNcV6xdWd7ubB7ELfLTPDbzaXmpAoPBQKLlx3qEQ24qaGKz9D97bpm4vdHa
YIIn039xiAuhLxYPwHc2GM+5WTRPwjADNo852NRFQwaAMWvueX0SOrNvuMLvS0WZzIC7bRNkqTj4
tPcdjALzyEY0RfoFtNQ+O1cpXrim/cbWdBv6nVEdOal8zK9zEiEIa+NZTEHcp1V+hLK1btcwTG70
lGQsnqGOZ5fhsnVLrnkRtnsqYZfbDkbjHdnIX1kAnCAdGCNXcCHazmTtMomoBBkOx3k2/Jv1Yj/0
HuZaYbtzZJT2/TQspGI01IuL9QUZgXWrZvuKx2v7A9IFnjZZ+0NWa3FwqjF4aALzsRFO/uungb2r
GteKLDXxcqL+PxZL8TYYxvpSu/CrjospH6EyspKWIKCsKOiUBSKE8JZHMZVM9fV8hsD+TYzijp2R
FafBUePzVsemoIZ4dez63p3skb/IvlA2dbdT2xB9nhKVAp2kLquL5IhoCMTQfX6HYQqhibZU5Lne
sBUt2vgho7ytJFiEgTMRm8Xgu1n2ND6lriTtog+bvRto71zxWD6Fc/uX2KNzH3rtZ2iqexmAg0w+
RaGZou94WAr5UC+I33oUEBzEwiIpYXU2SZ0/5L46LgiXzp7BpY5Cy9rQ/0M3u9f/BrJ+xJLt0di7
ulfj5jey7gWA+P/WWeciMnyIZj89Zcplbi1x11G+GX7nqKRju3WNO0P0/X3O29/bnXgbJp+Rvmm3
VqYIIF48kgAsha5OrtshNVlyu3qbAA1Go2W/w4iFW5PUzaM21PgMuVZttDeBmAmNn2vyL17drR8o
Ry4Es63YNZlb67LGjX7dKtKlIWFnkMaDQjcfNXNGckSdzojyxxyRDQl8btJT68QSH08d6R8ba5n/
FTIrAYO4mN0GESaym0W8GPCK+6K0iVQJvBfHmXCVLfY9Au/wOOBf+GgFEcadI8V3WobeATBZPwi7
eshF9ZFlw36WzKG0KC53nRZnz23vOP4AXgdPYO+jocJhhCoKqnadfmJka6Y3r11YXwkaGUDWo8rs
qu3Skk6D7+XkJQn5h+4/amgE9cTS4aORcypi1HEf3F6tL0pb3dmpsnDbVsF+7hlH5jB5IRvp31Sk
r0s6nMNl/G1z0LH/k1vqXL0lFEPyJNbyozMxODT++o5V7kmPoovJFWCsXbJyt1xROCJS4FivwP5V
VRWRjrQLejDUIM0e1MSUIhS7gkCktlvqoLmIKvnIgQsf7N6h0BPnxt2kQQ6y2Upv/J6kDg/cbecr
/9rrDBXqjWg0wkCfEaG/BaP/oAz/WFglTqXiyXKNLSlwHjwh2lNyKE6rXfx5BPhuFhM1LN3d6waH
5UxGsXNLDE5zH7YZD03ZnWxURoc14YrYALygUsvIiOF3sKAovSedJ1mkVn66YR1uwpzCNh7P38xu
x31hUjhsmQSBNKxecP3Ll4HzEVfmON90hDneCiP7IDSQWvcrqYysQeOUKz48ZQJRCOuRryviMFTp
CyUwzNiZfDTckswordz7xgmAdFBatqr7zevmvpT9xesYgxmFCQkBP05OThVaMxFVRvqF/tDfFaUo
z9wW1Y4oHlrXSW/Zu8oO9w2B+ffoyNWumvKijm2AaDx5q1jvc2KMn9ja+mPbrHXkXt2fVWGLTTFa
t6wvN2TU/iSY1S9BEHx3pQ622ZRRARtQMWst1XlxCREKxr49tb78mlhrNohVX/KrQR7lVxKHEqsU
8TXoV9QiotUzXofJxrOeV8AP2UuagrVhrVN4U8t2e3V0bSy4kgh68HHsmttsaIl8sJN3HPtn4j1W
DNFKR+SJv5jMfZG/6Kcgv2okPNEe0574zj7p/APV1QItAArUwTbMuJ7qO38c5dZMTPGDcVI9YjEo
z9hVyaDLZndbkJkSonmV1Xm2pfthuLphdddKnms7K0nDEtk7u926S6Xp7Zvxyv7Os0Q66vvhC5uh
s/2Po/PYcRzZgugXEcik51aivCmVNxuiu6qL3rtMfv0czfINHtAFSWTmvRFxgnmBim4cDtCKPM3U
1frepQdLvsr4muEX5Hn36UUpiyyHFFYa9dU6SqLxUASt3tZxbx2IYPLfptbc6iUJ1lTN1dcoGtJn
v/dRUbw4OLidX2G491HzoNazu1ywfBkcGWfMxtjDnUZ/p7pqrvcV622gOno7Ot6crps4Bg7W4J+Z
Mc1dhCvcS7ZUak9KxQlJDxlbYsGs5fiIk3m3cPYZYlXMWe5vhOjb+x17eEYjsuEKcLAw8izbJc3J
7wewLQSOu41PlID9AoktyYl/7iF0rGiRRc9p2FDgCai6UAzsCCVb+00jTBOoE4cYBswMUKnrP/V4
A7Z41ZJbEZk9oviYhAtbbA671ljbVat2SzFxLzFsf52g4a3LNvVC3uUtVi232w6uS5JCWZ4LyS+y
ALvFkQzHEhfJuNjZjv/FFt3koiESHlWljGAf4IqCb5Np9goANCrInuu5IqTtze64ZwUynRNbq5fS
bFLuZCo+j6Yrjl7afIPeBMdRWEZzJjgzvrr5UD30Ad3ZHZbRA0d/8eJMYnkkuscTu9glJdT3w6E/
pG3fPcxgHfaAoMa9yaXhICZse5bB1rvAXRbyzJXAGIq82Y+unF7uv64HoxoijhYdh2Tp/GcJbJUA
QaaGVxMv5ncsYHOaqPg/9kQAKrDcYudozUebpoz8CcSZtdNE+lTamX6siPfyeKInvSrFVhBgsLhx
0+93BW4HJg4gQFRXWB/D6KTvy6zrF8Vu8Cp0be+hkgxbLBLt2zy2NLs4dOgZ2KTpeF5i/0cYfcdm
2SajRfr/i6xBdTGxfqxGX3/YwyROY53e1fS2u0ZMNKs6sMEhCMcjZE3dWTaweQFJN//EY8Wye8Cy
pFZNbAg0sin51ySRfa+rQFKJIj6jcGgbceWYLHYxodi16ljJccjq7TBVmItwAh2xVRmreBjEtaHz
cZUrj21wznOFcAPXqO3bC7ue+go0tnn1qjK6bzBnoiCTfyLVunyBSJsuvR8Z7+QoOmK6TTuGEsZR
vWEQ8A/KQvlZg3dpHhSBq33s2Pk2Q3U9jUnc3yajn9lEt84myoPhIvFQf3ZYc67BOHLQw1CN31rU
WKwcyzdOx2WLTdfcW9xlDviCeVOCu7nGraN3o27n7ViK6dhoi3J1GiuA8ZTJem4yuBbIv0cN4wWn
Zmy8GQVpfarA/ebq2hp8mMIgQUMwIZ02iR/cWE6PfuVa+16Zwd7rfU7aiL1mCJVirlZCRdHLPY/x
b6kBEnjLAk1d2eQZBxMZlYoje5vg3UgttFogiC0Bs2RhNTYaO9KP6TPa3sLCCoaiiUmhD64wTpNN
RcT0BbKcvWL7qp7R7Jd3L/ajA68ZcqD+SHaQ1HJzQ7QMrg251U0icUFgJeipgJoc2t4ZtFZDXfaX
CHjXYRJl/Tx6fUJVmZ0uH2OSWmfF6cioVy4fuQddWxWLs/Urb7wnttKjRWd9aNeW3vge4xyXEiu8
v/zWXexZD7BwWI4XvPTdumJ77Zows7goGO2HBYr/vJAh8VcJiSvmsKHIPjQq5pFrVA7ypCw+PJHO
Dz5bMSgQ5fRX9CUrvNp252d05eLNtFmWhx1gpM2SgYp2pWkvW5lAWVplAF6cVZkwM66k11urxh4F
lqB2wuBss0hZSTNuyT0vdyOUlwoglWZr7/CCSggKBGH76k5f81Iy/pBtTkLM9yOUFRdISxyfGMPw
kKWu/SmcVG0JJQ3Ea1kjb+oU/AfbAp/zmdD+J5I2746gLcSjiNXElG/N/2w3a7eoLRDkgnZwwnqe
sz94lZpNvwT8CehAwW8JOfShSArcOcS/H43e4ADv7y9NA6shCzmZJ9tRDN0G5Fa0jhlj/94FiRc3
WNjuLKIpWIjGFKutCwIPYYXRaaN6Ag04FcboAHCuxUtUNNk2SMbhj17y4twEEoFPe80Vk2Q3Mw1n
6kBdbHYsCgdNFghff8bOihoFjnQl7AyM24zofYrpjHroCDhtBHZ/oBFedcgoc0G3VNH3HOBLmUVF
SUzgpw9y8LyQXw+7SqnnE5AIybqOfYk2SaBhfutNwBXcUkOAHhrZMoC9MaKfkIxIWkqjzJ8AJFuo
Rx9T0hJkL65NA6BnYIjQltWcE36zG4kv6aeuJu4qg9G2j05hG9tOpJQt9WYc4rDDP2QSEn0jMa1v
oy+XctuMPYQsy11wdMDo9a6mXMhcWMkS/BhSgcU0bT2exBAvf83WTfgdD/Y3nfcYjcygkefGVJAw
XJLwjhijP+Dpm7eg1NO7XQJSm5oW/4PCWB9QC7xJU4NOA9/lH3BFfcg6DP6ikfZRav3XMDKxq8g4
r6HuRmuTNQzLm8TYeLzV/7E+ZksMt2qnB8O+OzjsNT+c5Ep8J0FllN4hHbob1uL+00nsH5iNjEhE
r5kQo+KZMQ2F2JEq1ItXHlElfDbNDIbNSMOYSBhKkrv/IqbHKcRfPpICThkW6KsbH/KK07W0DI49
ya9i4hnBLIL5idAJSnZQqOZWGUvC12V+c42xHtIsEN0pZqkWongZGMv/D0k1mtlHk7pfm/k9URYM
hL+srCgPtOsYJyysJlYipyv2BsQQOJKdcRiARrPzB611rW32ZZPHS2BdDNXohJUZeduYxq5dwtpw
35kaIy4jU7sxenpW7jEJdwdry35OgcNyr0KFt0EPrkzYtrxLA7DQi2qeqVcix4N6WxYrEiHZXwpU
3I8ai/6+a1T15fkDprXSqLj/4AkvQ4teiSP1c/o4EeqMVpHobXzAwRAOWdE/YzmC2t4tLE1Xg2e7
I1uOgvDpoNJNkdfvXCuSMMvilFwarme+lrklwcd1KmiE/zxhHDy4MzfyJvKHOWSRN7xkQBgPiQ38
AzRlfyK3xIKstbtDUA3qYVnsjzTtk2Pq6WIn2mFZx45e4nUON5Jjdmr2rT+wLzTL9qwTLBH1OOME
mmAETLxRcbrh7ePlaAaHfNI9vCAzl39rwx+/7KaiMbAwHfgvOAedf+QNGowIaFBIbct6rEdW2ryB
mMZ7H629+GmSKj2ZyeQ9k2TK2IfR94zra2gOjd1OHz2dZ7AEZq7n3Dbn5UqCY3oYa3YHuiy7fcVn
vCKpkcPSaPoXY+r0WVCr+Rjd1zsL4yd/Pl82irs3XhLV80BJ8za3jd6qoqgOfhZEFuzGGtgReR00
p647dW5UXL3F8s8dZrmjqZd7ijpPzXe3bNVzVfT6NC1ecMnK2L3wqrLPMTrYVbsRyTVXVfK3nNxv
03LU1qTH5yMFb/E+j4BitoxbMmRnV53yKfIiYDQ4p1fkmKo/yk6ESWqslyHkbBkuBmJK45W4pQ38
7ORQiuKK9cSu1hlR2Q/2ggVTST/uEowg35Bxqz/sdYznDF3v15C4bwjxcWg5XOWk5xG5gQ3+kZlV
cKs4vTeNM09nrJrsLOoYj6QfzXuUbX3lUmVta6ILWHyUZ5ytWT3A9YBQOSaE4jsHZJ9d5dU7fnb7
7GN3vhMhlp5uQsdd4HK1WZVsPRbP7Wpi0r76BFg3yEvxfcPcdta6Ena8K3BToip1nbxVomV25pfN
JkjJaVXC6mObJj1ouFZZTV9+XRQbw1ycywINZt1iY4RXEC02qDHff2kqVg7DwCVqELV6gtfQ4cQy
6m2wDGVDDKdwby4K6rk3THIAQI4/oy42XyECyJ2BA39jO/eInkVGZGsLyGFxFIu93880WI5q+ABU
nWO9iJaT6P4XoZN0E2hYJt2inG1h6W+Vxn/5ihAyvMQ7t4kkh6Lx6zdlX3y4k+M818JBhqTeaTez
Qea4KruHitUBxrA42ytcj/ZKQ7A8EmNMgPDk1QGDAtGq1PkwdBaHMdeyTQLf8QdmIQaPaDDfKEyw
10aMOEmIbXDNTeFl/hPNlO1T05UdRMygXhtZ1pDdABbVmyBuufhM+q+ZENvKLbkAZTLBJfVF9GLG
xM9ba5R/Ekv+G8y4firKQe5tunthrMXyQAAof4JDwHW8SNubDbt4bwLc/mjLrr8b8Mz42KMErQyo
4/G6IKlJYh1aBKip5jBCjeHj7+JQxbjF9koMqt1aED52CrXtHhJdbmPqySuM6OmA51c/6zn2t2OW
iGQj54UJRVP/JVaTrHihmp7ZvIwIXjegRd2HMaZolKOmNgdmgb8dcHpuKwwHmyCu5W6EqgW8gpoP
YRYItFLfCVZYHMnryadJ3lvxEq/6WzakO2VlvJX4TLa1b2Yn6cnxyPuFcEuCZXWe5PKOqNEdR6fo
CiwaNvID4Wv2ndyW8gjvo1G+SYTwP5NwvbdYLslnMHGvdlVengrD6K5Bqbr4kMeNt5KzS1bLrpeu
vbcqebvAwY1FQr3l+U2dH39JxL+lGJKbLaeYYStyYQzUyyHlZvTAc+2uCqLtuzkb/TNtH8s+4vXz
wLurPgxVKhB1i978EC0y3MpWibyWiAN4B8343Zgrb4eQTlCCHx28XtPBK1kE1mcyektzqCbX3kU+
DSmYk8Xe5U6pdgAmseQrfDClHaEytsn0iRfE3GsaKwkL13I6Ds1k/kvNLLnptvH3bkqcFpC1dySy
3mlszqO7cb3o1y11tXZmYfzy7DDVF3NbJ+s2QMdmxsYZFrNUOhaNQz+GNfAguJ3yLmow8E2B7ZYH
z1HckgJH/aHWOz0AeSeZoliynG2VZpue4wYDMu8y3ID2tFVynIYDxYdFuSUAGatdOc5ojVNCOdHG
48987mX/XbsUvPtYbY+tMQ83t5H1B6bPLox63B3W5HoEGoLyZQIqw6YhYMNFhByqMHv9VVVXDWRQ
mxBBTA5e1UO64CoE+3JypQo++arjPfPInYhe3HdP3SOusrQ8moZf3RQJ3EuZuyYNfzP2/HzAoQeU
KphfMKRUe8cKqh82TtNbrBakctIXeY3SXWYs81NCu1zmVXlDZYA6WKu8Oiope5DZhpN/wdZM8QjB
32N9b6hL4eY+wB9g149IRMY9c8UEOQsTuqwz1N1b5oMjwmhYFm9KsGrrxDghXnv1bph4mUP3iX8n
PLuXXlbRzuVFuu6s0biUkoDkhogZzyky62pGCbeIGpl/CmM0Hu04iJcHowgiym6i0gLXPsrH2QZA
WWWlvlOh7OLk2Wh9PauBoxvpGu2ljzKoQW1kbFo0RrRabZ0ybvNhwiv4PSk5OKDn0hMWp/YHeAgg
N2YzH8DjpI/JPAXnCcXvPIuuRvKoNG0vmkA7pMjDONfJP+5B+Z6NwhjSD2tfWQylj5bo5Fb2uR82
PSswsdzt3Y6Kh22c9uqgWJngtfR0RIojm/f93C+I6Zm3pkKH5CGXVj4/Jq/C3xTAeq5snLwXx3HK
V10P3cK2SURnzGvpvrfnlrR24q/8DhZs2Lj+X80i9iRqtgyua5s7rORVqG1ucysfIAAhCVEgUsTd
NNxoIcme2fbnuDNT+bxUgXqN4T6f4bEB5Ub6rLiDkjdfu+wY4PDZ/rWXY34qeHOtRdYj3gnkh0d0
/ey9aYTxhvkCLj1o3D1NSPXjEnQ1Qxje5geXq/mLIQv93mdkutrYK/ftrOSzEQTlimwwab6kghbF
2i1+Svve2hsGRlPAWLhvKy6s6JYcK54YDyxROPJYtDA1LCQskxLagTfDFclVRKtlbW4cckshx0Lz
G7lyfCdnKhHifAzd/DV7M+O+k5l9z+55ZDjwqA6qASCEQRxXVxyqMCowLq/d2D7Vk1eDCHeoXHXT
HjeUi1QSE6/NrV0qg2E3tiQ1iY+6YdRhhKjmut5kEm9BB3P8iE0AeshIwtjJomqHg7cK1ovmpYbF
fuguyzgse6qisqN2VX/wB8fbj5C7zBBnCSn5bFaFRZlCkf2hEBan3IwTIxUl3ycVWy9sGxgIsS0T
AGgAFzfO0BHvVt2L2STWjV+M2nHHjdiVJixoeG9eRu4dQFnc4hsSUPxjg5Q8mW2Vf9LPwNtDtzw4
dBtMdJH4iUWYOavDrrRivSlqhPpV7VjZg+Pp8gIxpb2ljAsfke47bBXTsvx2VeaveIH1O7tx8zO3
lebmsyG+WiZFQEHseau2U8xdUO2oD3KK0E4IfslBxeuJuDvewEE/ery/19hzjbMSy/BQsiK79G0X
I6GByj4qDRbB9fIbUeScn6fiDiFgRIdV6qin0Y1QkEy2dVcSkaScm6o7UelBwoj2m01UieixA6q7
dhKL26hPsqwMRVUhdapa4ZEsAPuzIAjOdRFc8XQEcAIL8vIkCwE5W443ORuEvTsH2LCNTzrKk52y
2vbDVaLZaViex1IY6dtINhZwSFKazymN2evBjmk8MQLvRKyWx9Dj0Phu0+pTO5n3hQJCnqQsSd4n
ccqGCR3ZHDaRYUcQc/K7J3buXkRjdnvYcoLLMCvR3I1opSd6ueMhpeFBmAPBaWVhveIXVLivLqMz
0lwE6AZMzfBLzoOdGkGkEGEteic3G4Sx6yclaRM97WIAwRuVaqww3Ri1z1x1OSAiw4LpAgqDN2WT
Ltdull+Q9CZBIsUCUV5oqZ4aJnqxcgd3ODpCo03UaaFutQ2LlwW/mQGI96oYirdLpAIE11W2HT5D
8CwOkYK05UoD1owrW1yWRygw04aJLSDw0KoNr0N8MkZnPWITRiy5v8hXEfQ7EMsUgcd88ayHOEiV
uRsxA25QT9t1Q3aa+CwURVI3d0hqtAA7THoalUMPs/NjnpfZaQHQu4M3YVwyZ05D2j3IaDXKvupK
oZEkRfQ+U02K97KrrK3EDLQlYM9HlWnUmWJgy+tDhHsuity9mssSESVs64BFYoxuPgflB19NxW8v
sXZNpur9bMTI0V3uYtxCCsVzlFIKoEG5r4GbF9sAStwJXbwJ732kG8mtBR3A6EA2ZA7kl/vYaSAq
OC6O14jBOgRgYoa+Uwz7Yc7lNoB2+N0q2b7w2vXXqtAObq+qeejMlCvu7ERn0hspL+42OrsEF8Gd
KevHlmP6RzmwDe02kz+9l5gb0WYPQos3UGztsesMjDWT0X5ZU4V3p3I1DI7YZu812L/mMD1ljIBh
b1f34wKm1SyHBEaAF79Scs9XNZfwRnC+7w3lLI9Oov2w5lxd1+QRUZS87rAslcb/y0K3diuPkdXK
vlNZFEyORR3SuLFcVAN7jcxTceLv98Ox0NEZmp8+mB076lgR11jEKP8VPIjWZqyb8lZIE3DorNPm
n6sce19LLFPpMNoXi1Tvulnm4oNjK/7N47nf9Utd/EjhW2e/6xDbZ08e6nQa7n0q+uIvJjeipDKc
Z0QnwKNKteqrc1voUTNOYUc3otrAwZKHCgwChR/shOgOqtUbLC68e+ZsTYhyOaOrNJlPuYsDztN9
2zwtcZLc+ryF8NZ02Y3XjYuEnU5bGp+JjmW1K3/8BrO95+XmYWCzefRmle4Fb7yTxgYBitEfcfxN
HqFjM96aJvANFgP2cMkyfl/cPUC2DnLeKVmkN/QFd+dhLn21sF6ycuoHfbXUWK0Alt03lkSHR1v+
7TpXH2v2TTuOECKqmpW5MUXONbdA1ECesk0gptH9vraMh7HrsifI5MPBTct025kgh207roHT57BU
GtuyN4aq7ZuLIfhxaAzvHS6p2FPk17R8UrAkbRWkZ0EFxKkrFHLAkN7DNBAGNDUp0UzA3HZD6tDJ
MEETNIhq5NNjlbHsapZRhXf/7rZCnWRGpmwA0BjHDAwBoml5oPbeVJoIaI11MDUoO03j25PP1fhZ
RjjJgN42kLVEzHJueplNt35tLPFbdneu1XBPeLA1y9bK0nI/u061GYpavLB77cNmXoCEejSWdIlN
sIU0Et+/F+OlLKjPnLqcwDmBQW5ghdN8sbJ6R9KxtgkhhjDKRu7tEnf+vuXQYwMz4JHicLq48SJx
xJhpdLML2e7dpnfeYScY+yZCL0NEH65G6xd7sw8QOFo/O7X4Jf/m7QK4xEZfoTyDNlwcp/4rC8v8
hx2bfc76GWHNn+5QNEyV7my27zXaww575S9ZfZzg8UwAtHBYI02oQofOcCaUenYByObDH5rD6n3p
ROMqyZMI5/riHdEheJfBplz5MzSw1ogkotTA1pB0c7KzhtZ4H7o02Un6Xdbu3Kp8bfV4NJWIwDTY
aFhsJoLXvLTmtaJrYGKJqU1jmyp74sJfLGGle+8bEmT3tx6IiYo5pWqLEbb9MRsb6i10YkyUlXeJ
mHTAVgfdr6GYGvuyoM6j1Do0yIfAwBuKXWVYUGksaNUH0YOk3s0UGbLsj8DI4gP0UXunNDnWtiLK
46CXHwSouv1CbyYdRkAyQp+z9dmee1pG00yQK56Hey6WPr2K7zuE3V/fIgY4SjkXtiTV33Eq3bOS
Lq9ZBzGuokN+ZZEbPg2tLl8K++7ojOzgZE1OfuMBu3HPH8Enzi6JK5DqTC30yi+F97hkcX7B0do9
Zn7Cuozg3gYhyLredYI1vS9g5kiZrF3BK56msuWD8NX8hZpd0daz1IK5ZwBxR5fAn8QdJmvt2256
8BMyQahUms6dqSAw0LXdd1Yz66zGrhIb3J7qKXBtPJieQiIn9bjR4CMQXZO0XdPuy5cyVM1e+751
U+jPeLWUM4WU+xCgl/q9gqy0rmAGYQBnliK/OG4s14PNq8dS/9pWQXasuvtP/MR/0gEql7XM7DJT
h3XqPDs3d+E9gEOJPp41upb8vfO70MJqAJr8vTRx2HQ8cE+e9sIxBbeOtuZ4VWNssPq2fiFntA/Y
de6GtkpjLsrVVU1JAyOY9CNgBd9tt8xA8427L+Y0LfQB+XV+LiT3RF1o/7PKbbXJsC49eukycZzY
4w5yZiFCWSzdZXKmPFwESg43Ub5NS+o96S3oS11s0xQRaeYCH8Nzp+2HytcjnBTivgDQ3R3FuNRp
gBEg1KjRBzjym5cIw2DomUO5QZs0sJdwLciHxXzqCi//zYqK9qXOtT1m4TzBMpsTK+V66O75MUTr
yAUB4JtYDCBfBV23yum0+xnQtmN22gXOfJc0Ork1Fx1NYWleeTPdEqTIojeCeDlXPdmYn848WvTr
lfqnTuxuS1vNJ1r6t80iAppQNVOz4av6POQxDkpShc+V27TrIgHBYrSdy2U/BskwWvDiItFiX+cy
iPiUnPya3H+xEMBjyM/eCVU4b2XBy7oUwmbvlaBv3w1xk3lrZ6s+EbNuH8RciadGGTX3lLTceSk+
QtO1eIBR5YMNNm97j+t+4HqX11i1VQUJd85smDR6jE+9TghFEqsRj3bUa9alJDNglA14PgcsILJg
qhmpxdwk2Ti+5WjnF6NYqic2tESyLenDkREyHAR0nZHlrsMJWjf7LB2EQ+8E+oOKhu+IrS5YfLu6
jV00JBt0Ksx2MDsoJTE4yTni82VTLc1yxUWPXQgHb3wwJz2cMuoBobjDwoFw4X0vPtetVUEDD4B+
gvq7QAUGTzsQi9Ui+f8bPATPmer7vaNlvOMQA7SYS/kw+rkIcQrgFvbdX6cZrU3N1ppB1pQBRpGk
eucMSnYe4ddvvOf6YYJkcOhr396zKgII7C/eIMK5xdW1aiQ0AqBGpF4Qw3Gn4rEg5FB47b8AHt5z
61nVqcmpCNeu/BwzmXzrpQyeE93m64ZmX7x9FR/ZiHXLq01gFmiswZ78TPaEDaP8mYo42SKojV/a
joJz2nkWgl9rGnoPBhYfdCDBMq2glEPnG8a7pcoKXph2sx+TuNNXno/WKx4QwmgJDZ4fozNa38wy
AUXXCe/voG9sJiZsWy8B9h0AygnT7Ab0d34zltpbQlEaydfUU+LRConP29ICxrDJlWvatBSQPPp5
7bwHuVM+ZiwEr/CJlrtr1GYwhSx9iAc4vc3cpYfRG8wv0PjeKeCaE6/aSugPi8qyLZVJ9V5GpvHK
mapbzH0EGq0YplWbmAErPH8iYFlml+UezZP92B8dIzPW3PQL9mcEzuTUPwVVPu8inAaHYe71+5i2
KaKItvuHrmvTnUU7Ih0LVis3Fk/JuPYGHW+bmv5BL/XFSzE0dEkXMN/ZpcOL8Azvn3ZE/mVG1a9k
7RYi7kSHBYjTmuXJJ6wYWBC1uXNqA3MZ/UwfsJjPU168DpOmodv/i+T6Z8minNj0dNaZVq+mENXR
o/vrnzEFzlGPmD2CXEEEjfjpajN6tiLXXEvu6gyoatP5g7kdhwy7GuO6t3VscU4EuOpaqDOuxxff
4G9lZWhu6IYF+kT4O2zNMmdGMYtd0kiNP/YO+TKr5hzk7he72I3ua73qsGy2Wl5TAa2Jo3hF4dMX
iZt879XTG+ab8amMeAjTgmuqJ5pkNdjmCxetc2NFf1ulzMeBmOFWN6bGAOWdO5VaZOSwUkhe/qsx
p28uyOxvDp85rHrr3tQNFExpZBcs2PkWMgwRjQgxxywidiAty0Vt6zU8l7PnyV9w0/lmlNScAOMo
wYXyfRLevxZ+x66BJiIB74h46EdHqdPRa5sHrd13a/AQyBJ9t1SMwGIYahP5v6UKHBROrG1VAEwC
/BnDH0ILHmhmIsU24iZkYmGFa1wMQK1+P564bH8bHrdlLzFcXNypXhV5DrQp71/9VNQ8AJE8NBm5
dKNNiCcvgtaloONWYz84aravBJLKgw56ph0vHXmXlRaVXZjLoD7Nhxo51u+jpxaoDCDc4QHz2CEN
xjcRQTkzW6JcRe7xq4VdcioaYC0yxXmZCNs6zu3iXUZnGMLIcTHt+RDBmWVLbOojeSlYpg9k5uSx
wKkT3tP+G14I3oVHa3zg88J/qOf2kixwCGZv+NRN0G3SiqB1bqegCuGq3OwSrCHq0bDJynveJ04w
9ZXMr5nAKZ1OjjwQ6w8Oo9/R4WIshA4mV5+hA5gblKS3NuYt1wr0vCrI2DtqpIHW9kAbl5QS4YLz
VqzdicLIZse19eCONfTk/GCX/ba1rfPMshusTQCAasDIFTttsJ0q52i4EJD8Ntr5pUA9xWNCcJqQ
O/1ue9KlgoeJvWAwZz0DBJ+cBx/84PsoRgbkbTYkYIhBKfwAzkq2dZn9q9nb4/MfCIWRf6WeJpLH
VIBHdrEMHwqzhafBKcUdNn7J/eYez3EzLtQWb96SXZU1eRevd5cjuj29V0qf88heqOkAbTLeU8Vd
tNX9nZMYeCGUgpdZNRchgeaCUyDE+f+xRlTExxOrXKFWVWk8eWVtY0RcjNXIwnGVk6d6NJ32FajH
mTNpPaXoBjM81zC15meHY3O94LHYW9O9/ybTn41liLd0HH12yen9e9Wfsy9+ksn8kTnuvqwduh3t
AeWWWqw/hrIiNvXuPddazMcxZrlLvOQXKiSv6sFRG+IfxlYt9J5ELctXbwSWGd9t6+nSD0TziSQY
hucg28zmyUpyJNOg+ws0LV+bCa1EyqEHIyPEivq6T7hjXIrFuGWNPYc0gN5Y8+5Slb6R2igxRwXb
nlGSRzzvttlC1dp0T1WX90Br3VxmxfpYUK6DWBqTu5C/npRd6Fbp1WTgX8F+YE81elufs7pJeIeW
2JZhM8e9+iVaeLMxy+2ncRCrik6mRDBwF6WGqC0t+xgn3t4XaGS04nHjJkJF0tL4oYyTtFz/4Y45
FFFpkUqoXyNv7E8j6JiVquw+5DIJfp2mUDzgOyrSzu2MJT3nNHi07uft4v/KxoX9IfNuPRumH8Ke
ZHi0Gc/BSnz1Dln1tlFyR9OuwokuK1Sj8jMwo+SmXPb6Ko9fjEFBNojSXVsYeyPAmrxkrJQKW1+K
xgc30QH1jtObqtm8e9aFA/HBshkomPexU4GHsH67Rgdbu7AoHvGxuxdLcKqlDKOhoTCs968JCc/1
hLNsk3rRM+60l+b+iJe8PQluObQFl+NDTXEAqosvdjQAzKviPpzgztabISDL16q7XlRrm9QR2eA5
a/jzzeRcdslVTNRG4jBh/qUUxGtxGPnU19FR/Cjs4hsf9rVI7hWRgmrEyAObQdcwT3UNNt9s6a4b
nc8c+FNlo2HkFQSPyhJUhtF5RGFFEOracNa1m5zGIIm2ETML0Vq2TksKdzDjhqoBEI6qPJlsRZAX
QMpMc2Efe3s510ZxGoV1MRNH4duTX5MX5Rv89V2YS/JSIk0nDtH5en+eM5NONh0JRjtA+8QOH2Wk
tr7Qn1ECX7Tl3w9NA0sY66UzvuiFnU/yUnUlNj2KXjtiZvzz7oPFehxfEYdpMnegATyz3iYASXi8
c7WOCpZtc+W/jo0n+EZo3NI5wd92ik+xDpxdO5cnKsI/Xcf5WYLcIzJbJNs+0X9G+NHHSub+kf0a
OwmbZXRlgJbPzIcAOsg/QSZnR/wMKrILxqyN8/7KevfDjaMfEKnVxpPdC4yCv5Cl/zmVOPDLexb+
fxydx5KkyBZEvwgzVECwTUhRqUpmqQ1WogsNgRZfP4dZvM28np7urCSI69f9ePls6OkII6PXVzIO
Lng9ZoIvpfC1Bl66obFql7UO5ok0rty5C5Myi927noXLiiI75uN07l15TjLgR03ifnPepnvynOO2
woOB2Xrs19a/pzZ32GfSbLQb5Iyg75VHgXTDE4Pm0lpo2puc74KIvYaccX0PuoQ0sFE9Ugd1RrMg
QdevXMgqurlVg1ujgWjvRQ42ks4FKYhH8kD9NMQEo31vC+scW1QIsaKeaHSKtgKqT46FIWAlfuTm
g2mcGgsfDB0hR+bHoI6rVyMe/z+PHyxtPHMsfhjIteRCWWQT0/eQlcYOuYsiuS53DaZ+3fXF0PRB
D+8t0Ar3bm6NpxTHRU6U2poIMNpphx94LbhDnj0sOtpGnDJWFyZ39voJMrbn5yNcnTzPd32VM59B
rwosz7uycqTxKE5pQTEiVgYFt6SmwzQsWFYnjXlHSrq94j5BfO259/cYop+0euCw1ewCIu0cICq8
EOC6QD92NkqJL6ryzjzIn+vWmmgoOnaM+XK2Zb5vGMw3tpIfTT5wQ2npuzmhubPRjMh9OfM8HoAZ
aTs0S6iWEjcIF4bc9jHGTk9kFk2fjDKUsWhBJxxqDpGpfxZurI5F1wGCjIkASNU+23PySb0ukLQk
u1NZ6m7NDnAic/y9aco19WLej5N2MTOHYgXPy655PzGMJ7X3ie15ZSfET0aBvY+WlDdbJ2IIhiw9
yJE1icis8l0ngEwRip3skgQMQtT21iaW8b/G9p7QpZC915Jy0nGhlZAtdlkgYe54N5VRBCk0AnwX
RKWxhNHeKZL5aPN0wrcwXq2Jv/mQ0xg8J/lLUucXUvUwVGfSw9k03GGkuau05ad2beX3komtS7sP
r47HB0OWNg2cufKtmoiCsuxffewwejQQoBtqQjZcX6E8LctzLNuLgRiLQZJ4r0SpRjM9S5fquCnJ
S1C64c/Sk+ySA7exMq8Wn4Tz1coL8zTaJM+yMH7pSxxUtJ6cWiLfQSqNvyU14ENNxRd1qTMwQlGe
9Xy+nyeeM8guRMC96DPtYPSlkUTVVUKyYicZU/W4ABajjO+LyWuOFi+OO8usXrG7WQcUw20Tp/uc
zUEQlaOx1aq0PnIF719lZV162OFbp65LllFO9wiQUO2N0Iv2QNCiXRznBX/7FBSPcr3ACLWjBquJ
cRnJHjTrRbd4ZPV1Tq/c9hcbEYeJob9qnsNNIirbh9lqz33ufuKyDv2sWN4qj54zGqlizcRtVD7E
TVTsO96EPjf6CRx1/gJ1Ahtu9Z6vnVpUv4CcEUW5c6ssPU3YTvhrk/ggJnYfe8PLZDKejZl4comp
bHWS/RujKbFZusU/uQA+IN9+g7bYB0Vr3GtGxbE0Z7+LpW710oR3LnB8To7shJ2QbgPs+kGE9eII
Fe3E8dpeWiWab/h41sGYlVsCgpgxMOsxrYGkzQ4t7irWSOZ9YVT7Ms6cLeuk6p0eYn1bOqi0WIND
v/PSE+ANeA4E6HZ5pH9V7EFILWoPJmnhySVladj4YQCok7miEdrJsM4Uwju2hgagav7iqeHpI10p
XEbOfKh2SBy0a1bOY2OOb1ZYvjp9euQ/dyDH8QFwn+IoUYFO6c9UxD5GlfiYIEouiPICeq+mF09m
rz+JxX7rTdPcjnE8HPrSDJhEY399PSUABnHL4kXJXsFZXbjggKpPgQGAJxMEQbhJSi6AZNbzKbLh
9DsJSayUL2s8bF0R3ZseE9Aw77BcrWBsIbFuOiDM4xjEYNVOwZQNX5Wt81oXk9y27dqEWOPPdHIU
OFnte5z+PkjVYteGxrNhOe9k19GxRnL5Az5d3xgrn/Tf26TkVZrGj6dVjo+L4kmT85PJ3Snrxc0Z
sW5jwv4BTecGMdR8fjbqtUziT+m2T51BIY2cGPBx27TjtOMNJGiOncYN/jOs8rDeMX96m9QwIn+K
63fc92CViuzHXOk26RLBeeza7bDw1l9DY6NsPR9Mlk4Fo01kabb7o6XEXdiK2zAQx8gskfto2O8a
I8+D49q/tQsDwyT7IzR0WGueznTXdDwAzVdUpU+SgMZ2QsPAWhrh4w/P0J7iqw28Yg0Ff2JgxRie
j/9KLQ84dGhlGw0c8Xl8WKbpW5XLUUaSKSdVxKAFKYEkd++mrP2hKeRdVpPuV1McXpgJTDSd/tUp
rS9P5QEv+W1mrDRsg01+gh3adMWjZ3bWIWJrw2yJvXos0jiYnfpjxghH5fZ8TGy2u95Alma2lcAt
bV3LvjktqPeB3YsncAK/Bd1+Cm+CBRORNYpPPiOnic6k78+yT0XasGnm6trZw6vVtk8u/XABf4ri
VGfQOtI5pCF+6k/RJF4axkKshN91tS7qZcUz3fI9NGo2ghC4CUL03EWM1ro2i/hscQyTHSBDyBrr
tU7q0eeJJsuTdT+TZz/PTneqibnzbe9fXVJ/o93eEiv6TgySV1k/XWldv3DxwLRPnn/MS1jQVckd
EEc00xkc5eU98uAYzS5f/FLw8rHbD7RhBh7KvBdaBzYt5+DesXH4dRXfXXfNNrbeR12x/TDigQ1g
Rzq9tqu3YoSSnC6su8JeY+rMXm2HBpKy0j8sXX8dqDfbxG1zIoC2GhawDFrYh3qO6WBJMKP1RlIf
cq/1tiw77/GjvYh6ORKeP3fWMEE3JOPgVor3Xt2+5unMSyxTV+ak5zTy2JplhfGImlIEoF1O+PSA
EJX1B2Xf0PXTpxonJXXE1AajsR+6Sd3HFX9ULnkY7IfylETzxUvEM6lI9uOExOGpOA+myXGWDjxd
bttJ3/SMEb2Q0axT5Xuc4KNjInnO8/Sm69q92alVGer2yiZhYrdwHTKdt3rbQZoU3SfRzAd6leji
SfSf1LP2E98iOl862MXpI405bzQqPbS43zYqjAbftZP72TSvk57s2jbODvjsL0bGSzlOJA/UyOsq
NqqXkTbtWNYvRNH8hRomhNMYgwDwld6E5eRq4T4C3YTHhFpOtCU88/WJC+/VsitsSRbRiUmpbSdn
2kR5mrZSipRmLE6CVH24AJgafX5gsL92SfekU+J9htTx1XeKHWCJb7+k/3au+KtSRakxhaGmUZW0
oZztaDYxHWGCFZKcM1LPQoZc+fCAgpJ/imMW9h3+mc5yNy5bFr+hTIKAGLJExtaG6i1eRoDTBtSv
gG6d39xq0sPomXyVZrCghWt+FNnyQis773qNC34jpwc28YUfVQ0WrZD+cqk3z3UiIRdxKUokxW3m
AnRFtc1r46TUMyOUxHmcXdqWbVhu2zeQfoSiY/Eo2uSra5iWaqZz7pi9dtdERnxpIi7MguTPrps6
EoLtQ9QuDAn5OPPvJV8yGr/bxLhonnUeKOQi3hjfL+Mo8HFaOMfn6Q5D1UcKzj5IW7ZsXUR7edo5
SCnTdNaXGbPmXH1OCQZXIi1ETdly7Kg8bHDmqYzyy5BuSSPJgnnM7IDikcc2lWeh2jN07jdAF7zt
urLkJOLHq80jbwqU5jM0MTi48f9105jpNThFQWGOQGpAtgQzsKWOzmpS4jHYV1hA/xfkjrb1LUzb
Ixg66Hd6wr7OkaCmsaA+Fx3gPDCTA06n0vAXpQ97cAyf61LDMtWOYcC+J8YikWyHG1T+elPoFOIl
a3YjwQ/B8gR9rCrjn9JNnqs5/l2WoX8w+uiz63n6SLWcMnqkWSRbUFsnjJoD0QfpJTSPsIHamMbg
+HEt5KGvysCTKTeqDDPOSNcpGfN9UVtPowf9xhmGJ4glXK0S+BlwXPws0ukDrxAr9BSKUD2+WGtW
KGm9m7DaGz7Cv9WKfvDsoSFCCZ28U5CuAOUeu2RmR6X0f4kFUot1wbh1wuK1dcc1LPRh4eEOsH++
Obn5rdPDR5E8xpqxQv8s2bqLhs6yQeeX8JcSDVjINscez/G3gZ//bA/MHKWbi3OrN782gsWJOzpu
/wkxPZbyuVjmL7eKL1ORUnClh/23yX92E8eMt2y3Kb1Z9PeKspcXR2YkSomdUcuc+IQ/Vv+/aP5A
AJ0xCXebRA8/+Qo8lc26v1MA79LKfcpog1I6G43Umk+ps/SvDHPXpGWfPS/3XO5GbC60nLSYcygb
uYMM8aZK271P+iE8dexXnlNHFSey5oCnaEeFktPQexY5bBByFyIGwTnr2rNR+YuzbvyGTdpsM2L6
2O0EhQ8EfP2FQAH6t0erIU3p93oyyT/BpETwNFNY4/CCjvw57C4CDofPfUNCzn0fZmVclo5oAq+x
gn0T8tLWolwjoNrp6iAtXVpMn4/S5KBNYT5sDJM7B8AWqvsQ5kkLfyrbW5tiGoTnwpH7JTRMf4Lc
shVGS9NUQmxBJtGtc7kVVEa6nFlqh0Fksa6teLcI5iT6HgQzsjQ3FMvRqINFFsaNCTU5YhMNwNu6
QsX6qGP7XwsiQ4IQhBXTqx2m2E+8g44/TpxqxmRciWkGdY6MSfnHheJ6BhipY6iOEB66qkGxd+UH
ElB2Ag2Ar0hr7DVWnehnXS+2gIRwLwp3P3igzdEpXlpFb1q8mNRCNQdVqReMLP0mE559ZktD7RMl
MzlV4N2y7yGq/FPRALSDYgPMJNmT4aRv+tAlj0D4Px1zeBun4rulnJsUrnIOhpEpNmOKvEJGF7Mz
f5WVOC11y23feZ0T+qghuXP2CX2LetPs81z/IWJ+3yEK+abE3ECa+5ew7oFw4XSFGMYHFItd1vIp
GSYXkIp6TbtWt3lyjW0fOrfGRl7gNtveDTbCf1Ix0Hv0jK22+YOQ2WftmA/mghbNp/cztfp0zy88
I/Kx7iGEuZml9UglW36E7V2/0GzmWTvNzCnHqCs1BfW6kTYBw7DhF5ABDUvBURnoT5yXcoVq9Duh
uZAlQXGWGYZ1t5ifWt34JUxFCA8UMK+y/IPku/Ns8TT4Jj6EmvzQRk1dtO9054j43/bmlB9YNBE5
5c5BNJRU8ejRz17CaaqxCrWfnuPmNUeDxhlMwikovAm7qCXMgdqKotqNS/0HEoq6D/fFK61HHTBI
gHM8GBta8Rqq2cq6QSyLwoJXdtyAoiQqx2HZbrpkOmH9vVbwxFtlZj4EC81rFj9rzOgPppV9M70G
MSum0OdBUWQpgjxvwKHVwhk2o2LwKsru2YISDaRn57jzyaYowKfG6teZrNdSrdYfQAUs9Plig69N
NuM0ITvZuiXkVsY2JOwU0XumR5T7uhtbxZkrMmhXhLsIhTqVWzbHXoBYsZxrMPx3ndBtZErpwhow
IacKOKidjo25LfiDVWH4zMbt7M3FdWHGXvryHjPZEwfiXYRxHvWvkHsrw0tApFIXtKsqUxL9VtFe
pyb0TCNfHWDImIKY4WVrFNEHLdFIhQk9HcNyFRhJCbrQH64myVfTZVmn1Rl+LVyDZapR4ZI1n6yX
L4WLqSTBkX2IQr71HSGunSiMu6Lm9Iy9P7phIWY2J0+qQ6uD961cDHZZ5Mqdk9TirrTxdaQWL48p
CoMFnzFzKaW1VT8prDnmeck48mIFdcxRDYdaB0aScETtZ2rRzmFjPhd5u+uV/LWhTLpV+9l7I1FA
XMZ+P4+/s+AmUSqIYFRlFZSa6n137KvhzqWSyPcyc36tc/cvbGYijGb8RgDwbLkEBDQObXoKI8yG
pIqwn/8tff5j9ezKc5TcNZhHpIiQ5QYDhndQnVF/ODpUW7wm2Jq2pdGwfWeRSeGB1tuUoSD0YrGw
m3L8KPqwcnFXro41Rk0AB53tYe1PcKl92ZWzxvY6I5u24KA6yrw8I3+i5VEAcXHFcqnjekgDI636
t1mukaKZ4qWEXWeSlk99WowHtSjgTv3kpO+FINl6bOuIV3SXpnF1a2d32HKSaDENZw6miw6sVbrT
9Kk/hmnSXkaGZgDw/W2JpzMAjBt77B2ueybXzHijeZzwzxB+UMRJKZzD1NOb5R5zxhfG1AfiFQck
8wtFu9MHu03uBKGjuILKl5zMPQMA7kMbTKpXzqcutsNdV6V8XZPyKyMUBDtFhwIBE+2cMNW8pxST
HQgfxz7RpQGEHUR3Pjh5hCWijjbnO7xNqkkx9UUzKbW4Gn8GTkbeUAubDJkjClaI8ngraiW9gB7Q
+GWRdnPKBZXbfpVR1Ym5Wlu2OSyO26jJ/BESI8sRGpani8Ta+VyaQKEOfTEULxQowbCmHumDHmH7
3pR19orhDOnfjZZ82ln4Mf7xytWnXTwarkTHyLOHMGZ1x9s1pNcCBhGC5TgRWekg8uh24vFWHqg8
TVMkFd2y5uZAlVJTvEqml9C3LK3ZlYj1U0CXMEKia5GB7+qGWa8WQhkYB2sa5Tg7hx2URw2gVuuA
IeiGIFZM/aksqzcZOdohB8f3o6dVfbKbAlAPe//qrKjV29aKTNJaWJc994tnRj5ByvG3wJgvMS3I
7ojnE3c4X859AxxmK4kvHQWut4+kiopsE8qiGQPbXDroWTy12TPX4sndhuPCkGGvhsuaLrRHlasE
iGGpp1Q8ezzPNOB0uLVbwaUCaXp8RyfP74sWn4cbWe7V1sz+O8cK9hBOqORRW2DwsdaiQfIu5ScI
0izAac0PTQJY1chW3iBPRHs28pwjYYJkWLXZ3gOBtQdT7bzoehxvWbFVz4sbJ/sFl85dSt3vEWjG
eBBxbX9ENgVd7EsXlDz2Dw0Ohr7LPJ9YfQJIGj7bh4lg+Uy6gWOzJpTlk7voHydzGAKAQQgKtlfV
Js20Di/dqLNyrqGw361jPbdiAlHciq1MhNsHS0GvKJQsFX0bGHCP/NQaa5dCO3qaEtJBE2sT21eD
HbNjh6DCDdAq5ks4xDHffC4KP65lL14w6G5xR3mlesCKG+48svjch6b+2kXC+cybnpbMyjYPQw1j
rdMqUJKdJulrG+xkjV9RAmeKxEU3Aa6EfhrdTeABDxinlwerWCB0dOko7xvdHA6Ua8YXOIvdV971
8xcZy/7GjyR5wP+HrlQlNqaxzOlIwSUiojWTsjHnQg8rgDaUYUnTKRiiNKB/IHmgXyQ/QHiA1kCy
QJ8u9CFm8bYhqPUoi2z4BI8p8BzGZNYClBtu6SgyQ8ZaN51exJwZ2aPVsEC81BZ1nIRIkcaE9pPW
kOu02nnIkAOQjngWlRQnUXKns0PsDV0x7tmbyzuzsv9hqAI0z66yMiAA1MZaJzhymprTNYLswKqJ
i3U+Z0/wNfAUybu5yX6zrtoXRgSx1RJ+okXXRnI1isK48LXafklA1WCbtr6EJz8qARjfc42jARjE
10DoAArLvjVCbpu2g12NasYSya0XuivwQNCRZAdAQbUjhxf6nycvw+jNdzGtMsxbHCepU/D7s1Eo
fTq7Hq0qnJmprXSEht04yMDJpLBCGWczaluq4CBnJpo2HOXswh/r+RaARKNC9T631Dc3BC5H4K+Y
q3Tg8uEujcaI0NvgbD1de6gM136N8+gWQRSIa9ZtdS1eKpY5gRDaDeLOoz46mm+Y3NOgoOEqaFx/
Ci3nLnY82j4V8DlhlWTgOoX7HFMmCwQQfq4VvbSjXge8N8eDJWMQk2vP6QAVxZ3mecMbjvqYPHpS
nkKMm9kacPJZMEy5MbeJAMAG1phdV0tFqjueWt2cDr0exSDCdHObEWjCFsOFpuA9W2m87wYzfnQc
Wi5z0EuxK//W+DppGxp828xGTmIBYJqtdXJkjTfLJCEJpmf2fKTjet+X+quQwFCIi5z7FtwQJpen
/+kkkntNkjgfINURXejExIxUUJPB9V/pCG5pbwO9p9qpXgEmBFSe2WX+kFwR7FHB3tc6rSxNSq8V
QFzsNCKnYjLsj3Esbtz0/3I2HMeIx9aHdvHVlcwNU5f99sTcuXTLR5e2Ip5dbm8iH+1Nv3Lu3aGP
d2ySQEaFzW2mr923q/ZvENrOAz67MUu2rB6Xtq0YMYFFmfHZQzFkKMiqA/TbcRs1a/ZWw0wTCu8v
66ILkyuly139aJbO4AtXsv1LJH2BC9FEnG/v0uHkUjQyb1VR/spYZ9JQU8lv0IDKd+Vy6MFntSiD
toVP2Srtv37KYLbAB15k9+Ql0bvnRg9gynpem9QSRibpLIMuL9+dzTmw1HBSefRnVkYc1HV9t97p
HeKX5Ez5IitN3DKvuXWpd3LT4n3Qp1Mjmt0Uzd8pFgV8fwwYS4kzuNRShq9i8esWm6KkaYZcWASL
VegsDBlyUpvMXZ52kCY4AhyRPDoDHxSyKUCQmAYHl8pegPHjj94n95XePJa1pJksKc/ZlOzTQVO7
dBg/83atXBXx2tDevraZ9tMa6T9UXqqbNKJLwp2or5plCPM9OlmwYlsvFUebVTkz9HKPeor7gdfJ
FIElaBzjKlI0lmEeXvN23LUUWyw4pOlVaXeGBoZNB9fgV50BXjvzDhBxWRaq/CNvw/cwKb/Xuzm3
o5sm4neLJoDAidVNV/o3Ycb3qTbPZsGxGmsgEw2j+Jq8+aWYKKV0vFf2GVHQx7AbKPXysDc0u2aw
jg2eQgrmTwYNStrS7UoF3gjy5sVkQt7R9FmzPIw++LwOMY3gG2U3yVYaLngw0Z9yeySYU1d3Ntkv
0F/pZuqNQ8rKUhXGtzvhkGnWbDyF21zmQF5trHo4F+vWxCnEacIsF4DbERuTcRGr966ppgsGQkQA
GOOBYFnsywGyqmpjiLEz2iWNn9w4cJF2Yt/npdoKnhtOHuxsVPNodwJpXys6bQPOhlQSisIj++ov
Wg3TIGZ3RvQC6EGj19vMah90myqEsslZkjQ3S+tvkpAWcQqb90ONs8jOmK/oCOJqKk17SzPZUQ3N
gMwzNlvYpZwPhWmfQgyepPOa+7RPbGBuzI/CwpHQu3Wzgzr2hyRO+0BvntjiiA0P2HMRJ8OFSNO+
q4cr4t4tnfCBmln3LDMNpJPGcx2RSANo9Tdnq5iity67U66ggErLAb6PdGnxSIhXWEyvey9q/nHl
STdZnb7K1eww8AF4lbprWHfurKo+rOmKOyb15Gj2KW19WAusvL0g9LOItZLnBFwJScgCkWBmLx1q
fi3GtzjicCON+KE3pvbPSuWRnp3hOSnq4RQ5JNi8qvjNyFHzi3IX0V89Mie8SqKAW9t0sqCk0nMD
1SMJcIdjTtFOUkl2gAm4A8fbdTrNQhXvUOguqzmRhb3KimddYcyViXFtkrbaeP30w46bmXqZ8N11
lB+AV6gUO7XWJea1RH+2U1/XQsl9rWG5kfqC94GH2qj7Z4jwLH+BDlgWUCv0i5Oo9edKckfpB1YF
4QTHvda63VwWz0VifE6hvLMKVJS5z1/pgFtejVC2viHmt7g0aeNLZ8yO1G1FffMXopmEttnSWQPp
a1w4eged2l7AAngPZnXVhedPKCm8XwyuJYuF0A8TeGdW6SVz4h/k98OsytyX+fyexRE0FWaDhHdr
YbFdMDChwwZwQGyKIykFTMsln0JuFTt4c6BO5ajteqPu+E2Kk2CP/pHl1S6qPLIVozhBKwTMiQSZ
pk52hE2/bSy8y8aYNsR8G3frxvof/zN8l+J2Jhc+lWRIMWewQA2b/Eaf/YOGqWtcEVQW/1BIXJTN
0jxq6fxsJO09WSPaj9M5IuYWn7zEOdOD+zEUOtbibuZLk/xErvGsUgGVIjcfsL3vQdaWqz4cBQjt
J9tN8S26vxN1ggAeMZ8ZusE7vKZDgfaZgxI4pI2lFeT5J4c6Yt5+WEAJ+IEe0mbzjDVFbUlA30wG
cOiMKbGACUgyx0cwVHpgJ7wrYJVxalfuKo+Zf5Sych1JQ9zVKtw0bBzXnHf2lhn9ViT6ak+qzgOB
hgST5JqbORQdnIUIOAq48AELAV0owA74quS+7qib1D0AWOlQBrT1Ub86et8jX7akwJeGY1PgQCvc
QfhE566FTV2DW5TprmUbz8DS7PIxvFeWy30lJZPTJMaZIN0zcDv+JM2sB9yOX0dz/Achddq0MX3R
eM+P9HQctbKJ76JoeBaas49tD2ebqq7Mn2v7Qg5YxSUSPNZUB/De5227R6YnaKB31yHu2MKm4m9x
vSNOLA52iGV3TgWShP7op4IYLA2NEy2SqTZuwxw9qTCZV0MdwFbEirAHvdhm2U5jUcT43MKH0r/K
gSutKOJ7Et4frVZdJ8d7a0VLLQzxz7I294ajLjgEiq3Hi3auBZKw6o4NfhB/rOzvsZu+3KTawwIg
nKlrZ8KtfwTgnoY5fsUoew/R7cNWzReOdB6B3GnYpBXUFJjmgSXVlhUvz75Ovl4uy1dcc61C+vzS
2xWDkmAa4CXxGbXjHgY6PUhhdi0IVWAKdb/oXngBOcUdBXq9mdPj4vBBuXqu+2o2evRAYOBzG8Pz
WvI7oxX40sS/Irev1GpoCNRpYI39r0rZrifr+SuTF8bCKxL5d9zNWN9TwwzS3Fu3Ss5Dw84Azkp6
D+Qc/TUfwkCYWDUHr3rp4wkAHl0zeOPmIwB4grhTI3zRmEf80qwtPTGQeV0vqm18qdwiBcbBZ0GY
fG+pCrq4C7dwMIPKICqc9cmpjLynVrlQItFepli+z2YtVhnrbg6bNZDn+omdXkLNezSXeVmDIs/C
a15iLTlirix3SiUZyrKRmpsGoASib7Gcij4j7lEgyVVp+Y35DVZgTLmMaEt8npjO09i4D7F3bBLa
BghEtDfcuQVbH26LQ5JdbDj5ueK8KJl32K03jxRXEsJXpFrNmElFJLcIoBXkl4mv+4rmjF2Gqsgi
pg5psxHty8SHETRpjf7SVfM5L8vXtGgeEkjawSgNAOM6DvtUHmoPrGcRErdcsvofYahf3sL4b0r9
M64ahjtWYpCE7bcZ/n/Q2GFIiJyfpp3y7Rcz9g83bqwD+yOCQbqBu8VmNpRa6R1a/o0NPjXysG4x
Bmyip410xLPOzuR1CE22keQuEUwrfqPqp+f2hvFaR040K3ffNXkZ2FOBMyB6tBj4fL2ajtbYUfws
+YT5zDDWqByTlIEjcaxupAjtbWm5r8kw/E4jSFSa0757Bcm1Hb2tvdBkk5smVkRgvr2gwqTU7i3h
PQripttMtxHc8+LfnDomclbTLW8R/tWTWTEUsQXpOsXabvVloEW1p3Zx3U/h6uUuLQ0L6A3WfVaK
ESsOIEhEQ7widBlzE0k22WqK0fCTtHYvKR0pp2KCeoG4ppMSgSlpUnTpMPX6czUQeKg0foNNH6nM
fJcetSlspboM5Ww20fmc3DGCoU9DCe+ipCYcmGf1yyu4u2SDxuUauYoGnykSloXWoef/kHyY8jEN
rzEyOa5di9I8FLSoIbupVnNZXo0QRfQUvuku7izL20WL8siO4NsHglmnqFaR8KLj0nG33po0gZ9p
NB1D6GQd/baY2cJ4VxK1ANyGnfETRED55VQmhj+lRjqNAIpRYgfd7qZ0LAQW3BGFqxSuh69U5H25
buidOr7ekV8AAbsI9I3Wp4aLYToOK/zhEjLL55LR+7vRUBBuHUHpJ/7roBaoE72Xhpf9i7hP4sjz
2pMkRE5zQC7W8DjkdCxN5ahlSPWSKyxNLk56ppm7+VPuSCi5YeovjrUt7BvYgOhaWDQdE5qNsZIb
CG/YcN2IpTg62XuvTB4Mvp8e6GM9ZlfOIbWc0s6lAJJQOrrRwq31HaWZMFdicsrLyS2Sm9FZGoyw
zKKwNx9SSDeTBa2cxgYUyylVzMHQAKzPIQITQDU6SuvqJ39qCrEGyziLdmRxKcHF0M5KLiU/ZHS5
+dr3feRtFp60Ew3gxm7W6vq7kZxFrK8Zp82xdd4Xw/N+PILRDzhxesItxiCmD2EX1GQ2qURLbsvZ
OriakbiHznHYmhSepQghaHpKQUWZMuervO4+vQLFu0X39BVXg22hS/c+bGIt3ieUiDw7xSQfchmL
cbNQbMBYDYpykSXDRssWGpYoq4CnWg6QsPC1ilVkwlSxgZNGR4WNGfeRn4lgpuFbe8QSxH6/dBXj
JznEuHtxIlF4WCSyzvGHPqrTLY2ujOhdRHFqNSE5xfgityCj0oMmzTLfFtOcxfveyHmhovy6rzLp
83/SnbBUtYWb8v/pVo4JpITvt9EStPoTSoPxTlWDOX1R2sCNHsXPqvfAZGjcRiF00z3U/VjnWKch
bGOoTrf8EApMywnodpZvlqLs6IY03GTT09r9JVNX++40LKVbNBmi0NXUcoZqcY0Fv85Efy4qvJYC
Suc+LBS6mGvPUXicmpiTYQjDdh+qJXvTuLicsxFeG0MxWUvMEgqvTkQvg90y4ONEz+EK5TMdqlTM
FjQfmKXmr4uUXTGM83GBOhIFcugAVf3fcNpZ+EBJkrvbumm1bWxa7SGxBmlumZ0WusBsCiFDqIrg
EOs3lsMtCRJUOSbMaHkxPTJRMIIKz6dTesITYzi4aVFb8GZPYEd4dipZsyp0UaIwn8gyiFq3N+6m
BawbLghaNPEXklaGuYtbBXZvbyoaE6xIBUbTG9d56Yw/LhLwF9pCavZxociLtDA8Ebz4Es9zQZPp
A/BkUOdkhvNhOwwdKF56wGn9c4r+zSVssFOwmo7/F3VJtPVbSntLeLH0eRhpfTezs5tgXw1aR3JQ
LhZ/8kqbVcOydqHpF+tC+zhaIqL3IzVwRgj8uNukgNB0lZDnig3xuAK0YN9dKG3HLoRb4FNXsKcn
tsirdbwNd3nBUpSQMj8Ev+/FejakGatMR/3H2ZnsSI5kWfZXCrlOokkRCoVsdPVCZ1WbJ3dz3xA+
Bed55tf3YfQmTU1hhqhELhIVmUVTDiJP3rv3XBoJVjzM3T4LCY0e0EJkHFUniuEBaId9Y9RdN6N+
9VLv/t88PJI+RRCeHArSJVDSa35nUz0Ya9So41e7RTn2bzLmw5ghXnCqO3waQ44KXvhkUGT5BAk+
dH4YfXdNJ8TE+mJAr4l5LY0msvdh2h5jgz5lHWvxQnbhkudoR1doC9W1ELFgkFnWho0+JG1esYrp
XQh+YRdVPZp0oGtf6qpAGuVDNTiQZhr9jOyQE1/vGfHBLgt0pJlRcMj1aJPc16PgsUek3N3+2+pp
PYreKo54ZdoAbQPsTcIu5vSp7eO2W9VNBVRH8E1WdI6xyujMlNba6Z2u//Kv//pf//f//Br/d/Cn
uC9SCPf5f+Vddl9Eedv897/0v/6r/P//1+Pv//4X/DlHstfzb8+ypEsvh3/+68djlAf8l61/113f
4JUw3CNwW2YLYKA2Xd6H4E2k9ZRDo9qMPS/8xxdVly4qOOETygf5UIi3F6Ux44cqHL1jOEVBiKx3
5Lgn/QK3J1L2Tu0/vpz9/nKeY1sICE3Ektpa/vl//Ma0spmMpJFznLFqwywt/eabR3LlJ7/KuXAZ
z+PXONJkK/bk28tU1tgbM8JforMVSBLbeuxYYr668H+2cW3EVx//Kst8dz3b5LE5tuna0uTo+/Z6
gzPqziAJljy/lkwJRSjQ2A7jsc+bFGCV5V91S/wf0KpiL9QiC66XcvXjv8K98EdQ39uWQGHuKHn2
/ig/JaKmNYOTj9k8RCOaJq9tMsufOuvqjA5OWqWb1irYXtLREvnmn19eCuXYktvoeOrsnhdeAnqZ
sImTkw/RI5t1KzjmjBw4FSOOmq1yQXz2JwdAxvHjS79/q2xToXH5+8qah/D29nMwmsPMyLj9JJfM
OL7kTAAuAEdv+/GFrOVBvv1GuRJaR4uOAuNy++xBxyKrsbEL4zhyrkFyrhMsFhnWkK8emL1bNiTN
NKhxK3z0XcCwsrMna9oiT3Xoj0xO/skfdOmZK83S4XkWsIXzNYOMI7KJkig49YXxUMGx3JQ40w/4
GH/OvhQbXZfiMe8JOvn4RrxfNrgPtJxsj4uSS3D2rknOkr6J3O1YeWZ5h8F7vnaiJHhk5BQ//fNL
OSZUGkuDY5Hn3zK9BZ6mwXsVyoRNy/Lb+9oTCGUrz/rkO750Nx1hKy2VzU9zvLfvUTV5bRy1Kjg1
hixtulcWMHykxyUZcMscA1pLqplAYrRHHIfH6ONfevHyzvJWCROO6PkX1Cd+XymkXXT0dYNRIY9Q
KtP3kGaBz8wuf1XmlK2bUrqHjy/8frnkkjbrpaldW3ty+cP+Y1XuiqmbisHwjz7S2hOczvYr91pf
tRYtj4IP6fXj61l/v5dn35Fl0xHVnrCUaVpnVxyy2uOftv4xj+JJ7LTNYW4z+VgCGEq1CZJHEjK+
RJyiCcUVOKLX+L+oDkHOL4EpNABAxBFY1a8azIJ4OCS2ng2gV/JJFPF1v4tO3SVMXG4SJdpyzaKH
IG9ED7+KpQJj09PtCFdjPbj3AEPwulVx9MUYKiuk0K1RKUPvIZ+0iiyOY1lUJzCPuS+oFMzK2hRO
5twpn+PDhraY97rsQi8m5z93KWiosILK6WE4kMs6XgdOapIKhCF3AjeEnwDyc741yyxCl5/m3tcU
zeK9tsknqOIRqdQM0MRZWcVAcsjEoLpZh6rtDrQEOI22WBS/pQAxn7DB4WBza8Oi9RfZ5jc4QMo4
dlUC6AM3QfMAURklfShswDaCdKvk1aV94G8Gm5sJsCSaH9065yxOJ6BE2JDNjD452CgStowG5Lkt
aPuvs75tu03LJP9hQLx6MOtk/EW6sn2jESUF9IocOEFAF3tMq/x/8g4qw/q7NfICBF+V95y0cvbH
mRSGAOi9GMbvppijh9jwYiRaBcEI63ZS/XMSGjXhTwG9mwxi91PKcLg+RjCsIeGKTD37BDcdsqRx
7zjHoDsBKcrcN6G0/u1jHETVTzueEEvOyUgYSMV50jXTESTfpfeIoh42dpHBjX8G2AOcxI3IK1wP
TPF+0ibnpn/8ni+r4Plbrm1YAcvybCHTOPuu6DcwgEyi01z68QZKSEj+NYn2hKXPW00m0HbWkT59
fNELSzPLBy8cnS1T8DW/vWjomkUf2W4EScVQ/tpps5Fuqq31DxW2xGR+fLULP5GraWTMStHzFGdL
5mSaroBCFmHEdvBKG2Ez0PWYOFgUfdIg9ncb+GYy6T9ZQi5d13Iokz2uzMj17FdO5OaibU7iU1hy
+sO9gT2X42V58OqkxPVukK64dUjh/KTKubBU0kTVioOjKxV3+e3dHaK5TgCBhicdo48ah0ylwORx
Fq29GKYhp/o5/uvjW3ypuhRScCJwFHWVMs+KZgWH1ewIKTyVKs7XoZsjTsmpnmt7AmndJjSZUXRs
gppgrhjSIUOYtv/nuzArBOWdyc7ovt8ajQD7PNLCE0yV+qBKCJLYp6NlVmV88kotr8zZVyOkIy0s
dewPlj6rLUQS8kZVVXQiqyS3D6lB6XfN266vlZllL9BsmlfXGhhq57MLc7+ovPSTgvLS20VB5UH7
EpR65+VNZDt9EaMaO7V23YPOcJ9jgS8dHf9PgQbtUJJQ8883f05EjEdtdG7LJvz2xdLWgk2QJEBY
jRMeJRKRVWz0v0ArkeicLoyYgsgpafvmJxe+sF6wPfFyOdplsRJni1Tk10iQIo4NqkEsD3p2eg1E
3q/dwe0fPn6TL3w8ErOtzXZuupQbZ4tF6vd9GcCjOHE2WGwRTPGKnFI5KpyvsqRN+PHlLhwLpOWY
El8wfgh1Xk8NpkQkW3XBycX9wHwN/Gy8J63ckJ+8sZcuRB0j/i6GbU5gb58dwrnJiVOqcImjYEIv
H7PkVqGLu+bjX3Th0+DX8BEqTjmess+elWMrd64tjh86oItCp3gJLw3i62xyf069I8mJ1dE2HyHL
1HkRffIzLz0+gWDW9CSBSijR3v5MQmh4WBLmE2IkfSyFi7WhkO7XES7g3s6MKPvnP9dWFoWw5dGd
8MzlD/qPupT5TzN3haOOQVyjaMe+i0gNRiekRz313V8QVtvwYJL5UZyCOHPhJad13d98fNMv/Gyl
CDtz8dSwIJ3fdFV4unKsijOf7n/RroVD1uGCNsilvxIc6vYfX+7C96j4F6cq0xSgds8+EtWbltnN
pXE0UkPeDINZnJKwDJ8k+Wi7jy+1VNlnKy1XcnlmnnYs+/z0uCQ0y4RS8hihP/06NKgYJCFAVw0n
4M0i2vrWFjjWTGaunzzZiz9SCw45Lk0gdvG3T7aZIt3JeTaOJfHAh36IrS3BgeYm56S8/R/8SPTI
ruSwQVPo7JuJVaZIJZyMo6OwOme9N9/UVdts6jYWx8pvIBiVNm37GKP/x1e+9CO1stgxlWXxMM+u
LGUU9aJd8tUGdzjBgWjXwLFJ5dZd9/jxpf5unL19lKDqbI7J7CAuTZizJWhEymflZk7Vh3l6dvJ2
W0LtMsyZHTuxt75r3JDO/lQ7yVUXOScg093GDHqsgNgRQnn3yZ+z7Fbnf85ynOS47jreu/KsLKdA
pGRonwxDPo4ucyhPbDv8ZUlDOq1G9QOAjsSIvNlP+FlxhygoFUH9dS7il//J38LDtzxWTsvRZzsr
MgRy3MKMKToIt30TZY+gI9J1ZFrYcWHzOhzQyEPMk1UzGqgFEcHOtXpt0bLl8fjJGmqJ93eGo7bF
v0w6ZZ44O/kSQMgvT8fwlFTWov9Gj4bwzwP5GhjSi/Y0l/qHfiJ2V6PgW0GXj1+k5sSE7tH+VhBs
ln72Jy3vxtnDooZeyjs6LJ48bxwKbw6EsqjtVJzOv+2xjl7tYAyA40yYhXxr0VNMg4QsFliGvE36
Xn0nWyTBh+Y3ySc1wqUbZCM4o4/IhmpZ9tkuY2A5Q3XdGMfCr7B81el3hEdwq1vnCvuHe+vgOydV
vDKefd03N0U8KAQMCjqjAS3u43dHvV/72VO1lDwuFql3FQu1dic6RXFE+zy5CwY5/gzo4H+VOYkf
e5tMdYQVcy6HXY3BjsNzQXWwuNjhIGWJ5GxCcE3P2MVK8EmTyOTeqtyzf2HxSR9bai/AEWFnIfXX
1gggLo2rZoPBg5FWYjjZTytJ5vK6RrDa0rQ1fYsTo5F8oT0VYhKJO1zlKtDlqrfh1W8bn3R1LFy5
f9Ons/xCBmwAtr0ZaSRU08hrblDaPRNQGt0SPjNKMmG09au0gA4hSYDZhcSoop1SBT1DKQ7HwNOM
DPjcKkAISIx1gEgJ9ptB+pMcXQJkEj5ypsHIsjJCzgThjqpnyLkqA/JChIlZ6pOd48JpaClzNPXc
0myn7/526xB+1CH/INh2iIjaGk00epGrdiV5EkSEAEdswph+j2mSbZ3+LCgQP1nWrffrOvRIpgqu
pmLW+rxNiAR9qFyAEuBD1B86Rg+YTG6RlD4DtLsBVd2hc9WHIVDgQPVR2miVkTSeSiu85SjzPfPc
z/6i9wUoW4xJ59Ky2ADezR96QpvCFhkVigmkj+Q2kl5mYLfo1oBUNiMOWn/5ZjkzYxFH9+5oEwAE
rXIyz551431SeIv35ycmShIFzt9nVuWe7XycZUm0A1B7wkHCetGAycDSjbWoTK0bz6hGYEbprYMl
m6CmbK2gQPt+dTCINV6VjnPdptFj3/uYSk21+DTa6zod9uRdW0ywgYYGKTpiCKuH3i5ChuI4FjTp
dHbw5ePv37rw/bMWaVbF5cxin+8dE6OUFBcaRwj0PGkurwJbMHotrV3GyrCNYPuEqvqG26dbu/RQ
76vaPgb0SQDXYMrCPhTFcP0laYKf/GWXHjkxfK7jwt2RbGxvPwOGPbp0ROmTnpYIagq7MxrMGXhz
XsOS/8nKlzb+UQQsQbFzywFMX+t4HSLxdHpqkbYSTssKZaxIdiJ30jErhvmf/I3v60smA4xLXIfV
06WD//ZvtFy/tYnV8o9JvLBkwt4cyFcZcReRMtvTOPF876Ro0vzpMh/ZoKNqdTuzSaHTBcL+Paon
GPgqnhVZrK4eEHDbhThpcATAHVpR2qt2GqfPvqb30zxHuZyJ+bQtKZzzshiB0JBkPe1wiRWVJIdN
741bG3NsSIbSpmz7dKsH8w/xAnKHuU4dP75tl9453jeGscBFWSLPPp4swb7PGYdDHiOGw2hLzHHC
ZdzcGjwqNh3QB5+UABcu6SztQkw3y3n5/DUHleebNf1oVOggfrZ2WiY4myt8CV5fh1covPv7j3+k
dWmfX86SFhUiQwDbPSvLIjkh2F6GDuWgEcKwg5D/S5BO/DDPxCeAbRVDuRKiK9QBabh5b3qJ+0pQ
HbClhnOToFPd+/gjPep7lL0YevFZuPpLSU/7IStjZ4EtyvlLaHR9vcmNcvzdkddGvkVNQOtBAh6c
iebC3sJKWZDLahZ1t+882EL7glH9D88vTTp6BtX72jeoiFbm4LHnVKoj3abFlkOcSJfM0NDndkK2
2zvBc1CMXbTLvBz8bD9Z7XOZmwh8gt4mW9r3O0w/Q908EHwou1NTM064MazKhwAY2+Bt/XJyDqIl
U+KqF0tcTAjEy8TSNjr1NRmHS3yYaw5fQHQGP+asze5CqcZhLSHh/kWmZCXBv47qxAYqgdC1Vg4i
uI06D7NiCdgWtoZnr2t/mp/r1DF+5dYwQg9q6ng6jFFtH+LMXhxIhpXd+nUzQAEB5AzSOYsG1NCw
w8qNn9TE6CHoQsgaJWr4OXc1BcUAZhz6KdPdyW5wF01+AyDHKxReP6w73wTIWH8VDAR+rLPISbMt
Us9AbZLMGb8xXfHFOplxyq2oCkmvU70Rn2aJiJ5fD0xzI40YULhF36FdaaG7r2bhQCokqyXNVqa7
RLRnRDuhnpzGsdwI2LPLGIdZ4UZ4XXODGAuta5apuFsJsIfPH7/R7xfkZc0QHt+srTnxnBX2KCKR
ELeQxCvpWF8nO0aSDgal+awH9P5bdbVg5sv5QS0toLPrzK0bmbMAGoBSS3A2FzHiEJgr2YQ4fQjH
4pOj5btqhzdFmJIhr8kfjkjk7SIuRsTBorXdI4y+/DlJ1AJMITB0C9Kz3X58Dy9di4tp2pEcmpHn
nl0rtks4p5V3XAyat2Mli2sSP7BNGcDN3U+2p0sX40lBKvIQbbzruHqlgbSajJ7jQBX/MEZt8lW1
zIY2fVZS0H/8y95thdxF+uYMOznZKPe8d1aXfls75eAeARQ1/tEWNmRP2B3OIZmj+LsMXOWvMGaQ
gRrZdXX4+Op/b1lvjnhcnoqMIhGPl6fOe+pEINc6ppw9Mk0X7hbnPgeKsWuxs5WtqDZ24IYhidpK
cA8MMm0NN8N6MBk1aQi2lACbGbn+FflV7KzAGTn3FggBwNQEeEDASbL6z8d/8buviT/Y0ZTS1F30
3M4lHW5O+TIOAUnpjlsA887RCTHm++SpXHoFUKvYNq+4oxE0vH3fmGXktodOGDY/GZSrzJp/Uo1k
GMgCXXzSRrz0Bni08/hd3vLSnb3bfW4ZUGwm99jPifknjkL/ubBr+7lVXckOwj6bHMBNdC/0xgL9
z991mwE/WzsqCoaD4u0PrStjkqAl3WOL8mheN1MAGhpVdK/34FQZGX389OSFx2czENSSterCYthX
VqBrb9BHwzGSK1FzqoTuqJz7PB7wGrSVGaDLhFt1QMXvkxVqmxzfqiYAtQWSO5MABFqXTQjaIPz3
v5lwowFDU5mH2ml6QKmJGMxrGxnV0ZatAZ8WFeFz5Pdg45zaqPZ51Hrw1x1F2Ks1tu1t58nqWCs6
5Osg6p2SXdChpoTwSYwkpQiQR0GsbIWuEi6z6USfiXXerdwcWpdJBI4DWythnjU9XQm0anByCPTu
7B4Me2JEntrW1SxnueYUln/SSb54PR67ZLRPP/m8cQ2C1PaV0XjHWi88R3hipHeXHq6GbVizHDE5
S4iZ//jRvzv68SM5+bksIzZdk/OLchZQMKFIfNFDJMgIic0TmgH/YC3LTAnb9W4iM+aTi176pa6l
mLAzhbHAfrx9vaNczj7qbpY3kEb3TZ+F97NpRsCEiBxOLMf/pL+5PKmz5RTGxt9fM8MsdT7YxwJp
cKpndcp7N0rWyh/0/VAhoFyTEgDnizh5EHRNxIRfMLT9yutHvs3HN/rS34BIhvHkMpQAUfb2N6ux
a6Dadd6xcJJgz8h/WJFnVGwznVinMCgrGFJVtioWu/JgB/qT5ezCc2ZAQQuGj5y+2PktgEBJn85N
PIS72fhUpQ4IXB24HuuJ0z9TVNfHMPeaf/6gHTqn2nOps0znfPxuheyxxAbpYwAD47nvupEoJ0M+
yUSUd7IGG/7xTb6wQVDzuLy1NKi1c75oox4XuLlYtJFXP+G8qb8ThEKBnpvGJ6e+CysmzWmWTCZN
EmnU2eJAfG5tBXQhj1DwJRqkqpk3s7ArY/vxL/pbWnX27qJxQ5PCQI3j3nmN5SBNmvrU5N11u65Z
Y1Z1sF9S0kv45IPcUrzLbgljgbIoG3M8ZEh3OBwFlCmGbOHX5Kj/Xgp3LOd92qsCjG6lqwmZGgo2
hhtVfGVCEf3z8d996UmoZfJo0fBYFDVvX3cnr2Q2Mj+HhW1NVxO+wsNsJ2o9qir95Mu6eIsY+VH0
Lrpo1pW316psUu0sjCVHX+XE+Rb2VP9pADj+EEbcXgfMyF+RK8Hb8MNm/pWN0LsfZtGmz0D6DMJ6
wqJ5kDacLqzkIeCn3I+SatPBvDy1Qzs8TZn5WZV+4fXRLnUSjBwab46zrJD/MSo1fduvDFfLxXSO
xi0vwkdw659dBU3p0rM5e30YpSxywWWeosxlXfiPC6XIuzRSK3lM5qy8EnqW01NPxkO9RaWIsTnQ
OZEx6SA0YvIlKZoSPFz1HpHgK19H5XHG2/7TNObsVYOb0NfNGMdi2xgKkyvJfC+hKERcET1gQ7+z
MWKRQnc7gL5wt6AJpy8wqEg4xYRTbTlzTTs9TPL3mDs1AI2IQPp9Wuf50qObBprodYIVjvBOwrYn
0Vj5zuk06DuSglxjTQM5868c+E7DQRMy/dh4vXFVTj31V9KIFmo/Zm2MxY489X5InSJJ71ho0hqQ
v9Xi7SqdaHxOcuRk69qKhqeRDI8M90Zl0Xruara8LOzz3exNVnqiWR5M69rBirhqXDdOX9Etzl8M
IcJjGUyWva/SaSIks6Q0ujIYZd0t/Zrrvq0UDm9z9IpN5U5xtOpju+molzyYcsqRza8xW1xaFcMK
GPxD9kt2Dd7FzgzsLybuvRvtz/lLKAliRBzeIxicgvIP4AnjCRhv0KwB9prmLe8N5n8Q8tOm9nuA
13kfLCGvUq5DcG4H32FctTJti4o19zx/n5pQQpATOlt89OFuzAp/PEbwrWEBBzigt42c4BVbadxD
yHP81tl5UL9+2/HM6UJP+a0tyFevyb38UvQ2OR/aNQFQTBmd1VaDEVm5nTkfgZD733zdFFzC9JwD
lsfoOQMotisGv/9pVmN31dHPcLGdVDGuSwudBPbxBEahw+fnbTD75WINu93+Q14jQrEer1d0HU1j
jV8Qo3pyE3ekUTcgTH54ytevyvM7PG+9Wb/iwLH43UoVz4TZUDQ2mOjLfaSBrm6DzqhRJDSj57TX
GN3C6LqbGf5u29k2d1apPdC2S6LtElLggF5UjXzSile/xsP4h/6oQbALUYiLdUuZRz3NzUuDcvMQ
Ktu4qVwzeExCTNEkD+p2Y5uRHmgL2c0umSKY9HzDr9JoY71xdd48ExGdYfSyECjfGwlhwaRzzkSR
ZXm90aZoxCGNiOjdwe6Xtwa+wk0Ut6a49ZGaNghskXU/ArUnz2pmJpjsYFMl66wtkl0Xu/Owy+0E
/LKeHe/QT5WGs+nm16ImkVf5cyq+EbRJqnkV5lcV5TUYtDi5B0Ntpysej9q7XZDsQAdl9KbLFo+k
HlrzZwyaFXh1m6vHiiPlLYB0qAEcVv1vpsOBlhGPtH/m+Fvhwvet97NLZ1JSQk2yacWUzQAbStMY
jBoh9EXM85blElphTmPy1R0jzOfww6t7M4I2ZMMnogJO2j+pvVDXHWB21aFzSgHg2qm3s2c2NwrF
G+AJxLQbwmbmW98yi+cwyoobylDOa5FZ3c6jTdxxR3kNbXWgA8j5vSSiPk37UzEK9yEksvrWZ6m5
MZNhugtso74mrgrnceXZf7VNXpSvMUCScEsMr3cNY6AaeV65eyfCXhxdXVOlo+hzfgGGZU20rWhf
2059045piCAGaspKJyN8GBvi80lhbl3g4JKc+3GErjnOA1kxrKDYhkfzScI6wQDpR40gmdOqX9Uc
Nv4d3FBE56iZRQS1I833lQZsC9ByDF9FVKTH0ciNHfY26ImeGB/J/JyJhfDIlBBm4G6n1uxeek09
sJJG5MNJTwZAUQmjkMhcZjYDUPSVYw/1dRSF5ZeUHCdIEqbTbBAoN+u+GBHXcOBvqXjaJr4xoDXV
e+WzKG06d+4eJFkpdxw2s32YTfEVRE+gxnEoNmE/aHIKMoKkI9Dnu5Rl9rrh6wMq5CooGtjCfs86
+VWyR0Fxn+Z0R4YoIcBtBN6ZgyiB9mtST+S41l5YPGSz1D+bxCQYoW5UueoYiK5F0QP7co3GXZvV
3B8AU1unittmrXwsuSbKBkK4vZDNfytxHu4z3wuXzICRSNMYwPKTGfkzzdKh0iFK7LGwUYKoJfFc
2gQZhqAuGl9yf8vSUF8JzKv3DOunnUmsBlmvKWXOqHkHg0b96fre3uOHJMkCaXFCHsHknYZRxDc4
sSvaoQQ9HdpEJZyvlXgOA8PdIUOZr6mp42ezmcQWEyAsndJp4w1BPPIL2krvoF0Gl0EalyCXxyH9
AxYH7JBBJX9wkcMe/Sl1irvcwJwG1tMeSSVHTBhuktrEoBzX/XytM4KC1g0++nDTxWhjr9vBwfgy
aP1rEonxDYsprJg6DTaG9GlP93460yQN6zuskz2I5dCzX7OgbI5z3bL9OKm3pFFF8bZoPMZWKMxp
/geZOR/oc/SPrUkNqmsZX6nEEXdTB5dqawJJpRvQ8J9k6HyXhE1vqUJiCyOY18TPkZqdb1idZwq4
OZIYUe2pR0pOsMNPL5ngB1MK+LdEz/orB2b8Hwnf3CAmIimO5NIsGB6NjSseRfaoMP4Cj2LJw89u
1UAvZOdzBdHtLMJVcDPwi78jTpH3VkeCMW8lDmbE7dyvHTDzON1HXihflBtQbqPuGPdW7fYHsO0g
1Qx6pPtZJhg97bbumfLljLWHrOEtcmMT+EnUsa3dOUxCTmZqCJAHAeYNC5PmL51Ufnw9FZPxrcXj
7q0gNJPvpb15G/WJ3E9JbD86bmMQiJwnh6Jz1DYbJvMAxM0mQSptt4OrfzMvtB8SM3IxEjumv67c
iNe+sK3kxh+SmJUL5RNqHstOoRZFxh8LtYK96wmj3zUtBBLAiyAwvIoUg7+W2Fc4Hqyn1s4Ie/2H
T2RuiRg2k10Ys9LYZq8fQkdWQISwMf/yeRLEViUlaB8mWPOmn6OGoEbDdQAZ9xO74xIc2ygQblmZ
QRQSjd2jlRHAsDWZEzeNTPFHVLUvQdnYPYWmDI6SEOTHlsQUYjEqGo3IoHr3MHWmv+sEMfMAUOKT
3/GZw2U3rJuYr5UsdK2jU2JWAtaPUea7IbSHaA/6qNp2UYirzyA48xb6/VTvArTZhIzF+rbJDN0+
iXTIgrUz57ylpHjAjIap+CVB6WxumjxuXaSUhtff102fPDO5WGJzg4YAak/Gp6lx/eNIYMWLnwEG
cwBF72PF39GYbfeNQVqSAtBpq0cZCOtAnRrt+Miq5GDUvu+caina+CjjornJsjQHFGxnexnykq49
w2eMbXEj9k1qJi9OkURXjQUKHTy3HexikdR7gzkEqy8kVHKOlxFKOdo8cqS1d9g47AzANXliBNEV
RB97xVDQyXZHrGggrQ5N0Zk37miXL77pjg48piit1pVd9FvTCiQQNMpZGKIaYyCRzRuOZfpglWZ9
hNcK432Qec3MDH82eAIv5uWJo/sQg+OuylPSAqlwKYTJI3sZCbfbl5lngo6zl4z0NCDkRBht+GOu
qx5uM2dW2NOqvrfd1v5VMmfM1wRzOhvdz/1NMYn6R+E2za5IR50vXPdoX0B1boBhsJe4Q5deB76U
eMyttLsnbsCLrkvLbfcYLzmqmEho7oCdElPeaWFtRKKj+xTm/w3dTecHcZkZUYTYPog776afGCba
QzsrZz+SRMTHMlDNBqFFHTWIrRoCQr1EFBy9HOcM5838yJSyBUTlFCW/LSu+R7M9XjNGrteN0blo
U2t1aEvfeOkzb/oeJUNPZVtWG9OZmmtfkhpZdl72ffDmZKNZfHYaygfHNH/aWb4ev2B8Il4KCp25
l6lnXoseFw2KH1ARHA/UIeGCT+hCLaApafrQ6DmF19HzfQFRsU/0Sup7q5YdTEzHxvgTWkfLDdu9
Qeb9fgxgUA7mSPBfz7iznGznlz+D2nBmv7/1wrm+CpGcbhrhRRsjytVWLaTmUcnixGywJu6v736y
6wooirG8MqyYmEsRx3+0poQvZ0X+BVXzxtFlv0lUhJs5rufXNOy63ZxDEUDopl8sf+DPALezYfoz
b5FwkTyv0PFizSGHYBVDebitup7weqfhGOT6xU92PgBeuVu3j3OR0l5rGS4SAZ1ZOxot0yluAxFs
6xTG0g6SsiRphp5KqLUC9lbDdYNqDaMbpsi15H28lklFWo/GzNBpOe9g+KB7aQeCaNBhTPVdwyzz
Ph4YHq5zIqsQOalwO9tws1cu8u9igwSv3CdJSDxDYoRPJIvZt4lXkrRlpDUn1taK2yeTSn6bgz57
pfz+UnWTRRkdUnrMjVV8r9TfuC5o8OzdY7wP6N3h8UqnzWDOD+4whQdlcl9lpVKImbS91rNlMIAV
gQxslmw6WYRDwKrze974LABFLggs2JRuYe1h1qivWY1Ae+/5TnLtJIpDJ877/mRzBLmjfpWvGST1
bTxlzO0z+A7WqMrj0BtIH5NSWLvSQ2WGk7u6KhlobDy6vERCVEX6RxpFysFsHl91HceP8A/7tSPr
5IuNcnkVmCI9KFaZo59NtKtqowNerXNw+6d5LIzvFWPnL4lHovTGK1x6BdVUZMbWJuHjEbwPr4cx
Rj8aVmEq6C42jzy05M7tM/HAngULlNCnNVliMA5Sd3rCFUAGutDZdyMV3iFLHRKaq3rUjyXxspz0
InrvZaX3BLNlm3zmkKpYr8jCUDU5q210KjvqKJ3I/o6UqGhrkIF4aJsSJnhbyq0RYQFB9N/fwm8e
T9AdzU0xecNPAg/ya3RA4kc1wsiaYxm8kFYjw7UiF2M7BYi7wUcnMIrhJqwDGh0HPyataCe8NPrt
tn3PqkYDe+cWnUF+VgcptmnUlSkFKUw5Eq2w08F17cDTXolYpg8VCJUVGC6x80w2PLaQ5qp1EDxI
FokN2CoOwjGegBeGXepIHWQ/en5qPUvDHHYzIukXxBcmmG22xnBNhny+Rj45YCTwBGOJMeNWGk4P
9MLSPSm6M+Iw0xvuetfNsSl2Q7GLMKEjsCMVGQOCQ8CNqogCr8pHJjjWhkkTDBoerTwYFXHaiELB
gkMQhio3TWN0XZjCvzJ1PaMK6KyeTdzXRyxd0TW9k3GfssrfUmxikowBqAKSH24zVYXHUOKYDzqQ
fHi8RnVwWrPOr8hgUdtY1eWmiTwSmAYnJEhlMNcA+pqGMw962XawuvuqYzHOoijZWlmor9jVmW1B
sImfjHSsIcZHxqGoI2cX+J6+gxnb73nfarhHMEkWLLwfgHImUtqPbdg+2K5vWQ/m3wLw3A+ax1Ow
ZiMsDig0g8MwGdwjqyeoNsiTZj2mXbs1gZL84KDf3TgGg2BedPDGrhvs7JwcMzoUzol33fhlkLK5
jumG75STeftOSkmmnuFu/bIfNpElK/q9TvsXXglOn7kgjqLCRnCjlvN26rvhTtQUkIYgURBoRXUF
R8e8wlzg0U4GFArxpxhWYsiLPzlK6A2a9vkmsJR9Kmq7OepC1S/sLM2NLsPhrsHwdPx/nJ3HcuTI
kkW/CGYQAbUFkJpJWWSxuIGxFLRGIAB8/Zx8q26SRlrPZhbTrxtMiAgP93vPZZ5EOLTJ39UqEiBG
U+aPNaFq5wKM5gt6n/wsvATxCXzFLWPD8tofKmvTerrB/JAjBGo5KOcTvCnaNtN2wiyCYk7MkbUa
5SbjBb62hiQXQSrJ2Qr1iQA+F2zOburL5mxOGGXXHN4c1VIMgXe1ocn4+e3CCf50aZWSZWfRFJFL
CcOZ05v2qIHjfWZJ976b0zyczYbGZM9McL7gy+3HPC/E2SG0kQInEevvWA3yB7R/a2ckpXVs4rW4
XcFlb/XUA1wtJ72UENaGmOQHW5rnpB/yK1E2BI5hZ9U2suAsFqWukUANs36Rg6Mdk0FPUXpSvpBe
ooWgy6dvJtSlMqqpMh/dIs/+zIk/cmzzzbNydIgp2cXew2yWtUznZaxAntzrrbXeLrmI94VWsbQB
xjZ2yr4MBYrC8F8qWSaUWcN0NkZvTSKdzvAG4aR57nuruh96dKsszwuC4qqrz0Krq1ebCBGGHD6c
0AXU5zalUcvy4YMmHUfHvs/M0vgLMjzbkMcYP61ZBk6I7PSwrR02bSROaERbugoijUdC29LVA3gp
1xO+9SkNtcwD7mzU+ant9Pk6R8UQ2ZNwfwEHFjtEuLDyhZkfRms077O5ma/B/ncRQiTn1Fkap/aR
GvsaTqjdwJ/0xKlvfBLnpUH/RHYJKHO3BKtcY0HdUUHziDLWGFjtZQlAEPfUq0HY7TmD3LAhcou4
j7Z1/gDrYV+DyeBs6rzrttDSSZUbHQWqqTf9rQmbiqP0WgDO57y0nfOie50cv31YMo3jMSj2KdQ8
6qi1tGmyqYpwNW/0uhucxtNvQ+PY0BMWSIRVbkEskuwyQwtWtAVKfw12C0qtRAdA0GBmJMhte+gc
g046US3g7SNd764te7EEHXNJrcyZwr0DAE+DVlLKr8XAXRV9IjmcTdoDHWyIwYmbOD3stjK/LNot
Tv2+85+TQonnfK2rdutYeSzDeaCBT0N15qhSJ+lVzsfDdJ/j9xNw1iGlK0kzA15aez0l5ri/KBJ3
pL2tNzJN/Bu6utqudwGI6gCGr+1ZlH96is7XSpXgOIUcnvul626xztGkAfvC6ho79h2jatJfeC9Z
u+N+Kxhu3Tt1a29m2kfnFgJetF7GlBpDwI1dskHbhhyu82LI79xlTF4cXeMjc/J1gvCI/+Bc+0r7
leTLdPKajFRsZ2K23rMwHZNqTK7SxtDoknhklC+p1Z8FndFmswATqILEJAFOrJY8k1YOfdlBeWuT
u9Muz8s0aieZLJeo7BbYqjMpCYo8I73FH6znpG/Gu0lIXrFq4sAZEvCq7XKgI9kJiJ8POViHIF5m
aUHSm5GlBy9tJxmC3RTWpikliPSEUddjPqglKsjK2q7YLPooZaK3qXUOd6QnA2VC2TU211Un5sfS
j2fiZK30Fea4SSxAZlJPIjUzDpbbZ/d17tGz8EhxrkEM9uN1Z9LeviimEeP31hPNyO5Wg2N2Fzde
dZsvKjuD+2+OdTnM/XGgJ24cF5VCLq1cAoGmimJSp4t448/5/FoTFDxEnw8RP5iS0asyTEA9DD/f
6Vz70q57EwThYQEwuWk4ht1rnGivPr+KcZkPvpmRsXMCGEOm94GCl7CFbGR/Z36Ylf5mXfmq0AoY
kzrM5HaPK4J4LVl9jqlGfcAwm+8KEv92uJ05WQkK5c//ng9Gp0hsBSpsxAocn9+MMzP47FO/8Of0
TWtHVQe1sGeMEjlJM4b/j0v5ln3B49DyeSvEIMekJZRG9w4N29pjSetnQx00XalYfP/8Su/1w/hQ
mTSRNHgx47/zGOh1oczWKKlkHKgeeqYzjJOAkA0NM35iyOU4CWHd1hgzjn1cuvvGc9q9eRlua3Zu
fvXMP7jJiCDQ4wuwjaiPL//8H3PRimtlRYwvduxb/1o1vkm66NJV7inJrTQOVO82V06PVBXM3hLF
pdMCSqC6Ab4B5nCtm+KmWUYY1jGDXox5ADa+EuR/IBnxLcPi/bcN9z21p6XxPI9OjypLIkILODRo
JN86GQATX1v+4FoZXgpXOS90Z+TvvKW3/cUH+IEIjhE+yiCaghcl5Jspfuc2GMdWadMDWK8xwnj0
1yAZ0IZnn2CLeG1iRxLwoLQv0D4fyFV8FikdTT+F6bsXsx8l/FGQwQctKf1jgSrqqlXlsh1dJ9ku
Wf9Daqiov3hF3xkJeEUhrdsXsQVv6VurklWWnBrYJA+GnvekffXsfJFrC6s4iUSUVxJY3lU/MdYY
CiKnA5PJymkh1Gf54i/56OUUwoVoALAJ2c6b2w7PQWlamTiHLLafB1/xQVb9QvRDF39xnz+8Eupd
Fhwc285bY29RunPmtMI+rJOFoxIaRvKg0fI7EMqKtvXzG/zRxVB88fn7l0f6P63CP745YcpOHyru
rxLruUXNeJAED4ZTvfZfvLcfbBxoQfBH6kDlMGC/+bq9VFGGInbDbeOXZlhmPY0F4qMI3/n8J330
nlIUiouPC07ZW+lJ3Ni0ppg8HVJZGIS7Ltp1rSrCIBYI0BBcaagq6qbPL/rRfXTRjaB0oYdvv70o
HYpuEAkHdik98YsuHMN6jrIVs2NBGO8X99L4aBlyBa8iokQEkW9Vt4Tyzc4qYnFo1ta+6vteEWmW
w/XBK32jWmrPQMtl9SBtD0izlc3lzm29rA3bruluUxNBH0Um84nSdNSjAFM6orhT9V0p1wGF61Cf
vQRe6//jJrmQwSiTeA3eCpC0JPE106idw1ynEjuQbdHwbdUW3fx/Bi2wbngAg5jxmUjT3xqQBnoh
JtYOBwRAfBRdS16jSkjIA/C+nSbL+eKBfKCe5HLkzguUVf477hhVdetMENEPHoOggJQGojkUHOlY
syvsbeZX6+JH1+P+WVwKrf87Xao0cwIJp9U5oF98dTQaqPbFwICTd7wzrLr84ue9h/a5bDfITvHv
kRaCpPzfWzNDdDTZ9Iku0iO8JwyUxVOiOJoEHp/1L0SMkxb2bVUQb4Jwh2Bl7LZPau5lv5WSCe8X
avz3m+C//543yk1PEQWL1YJvnNWRpmgbh/PSM4J0OHAeFn2No7jF5NJAlf7iXoh3lSkPmTeL582K
yXv871vRpiB6S1QoB49GyEO9VPmj1y9fPeAPfiD2DRNhxkWehI3731dhUuU1Ah/nYaHfvDPNRRzA
5pqRUbns9XGvR35uiL1DxNBXJc77d4sfyMoJPehCXnhb6yZrXvg68OMDjdRqy67LmNVGYx61A2lu
gUHCxRdP8/1qxm5HmW+y0wve6Tdv18pwRTqSt7n2XIKtx0Ifbhsf6BY42iIFOZ96zs3oetmPjHCK
DpF5m/z6fGn66H77yGGpu8GGoP/79/2+BPzmCsPboSZaZU/H/omo2qvBQBJcmf4L0FubCOPmq9PU
+72KUEbBZgWUipPF2/JmbG3K7E5ah3Zw+4BWKANqy7mP81QdGUCMAfuoufv8p77fqhA8e0CdOepj
y39re12RA0p3ESY7vTYSP4YZqTac8m5MjS8hFu/LNzo7FzKCz7SdDdn8923FYocDDineQepTHaCP
8R/ykRDwRNr4+tfBu66YIW2M2UsjR8/QQ41t9V9pbuhdqR05WMC/pIR782hneZntzL1+8NNB8kal
wxEDHIfx2P9KGfzB2oBA1KMyZ11Gwf/Grdtmi2VrqWEcamIaloC+peZHS+GwCXz+DN9b+NlmKMJd
k13Hs955BOK5rDQSycSBih85AKaioDRWh2xqcuLLDk9CxdoSDPb8s5nKMZoFqL/P/4YP1gne2gtW
DdQO/7E3X62f6bD88SYezCyj0QVZKBhajpCNtNSOD17cfX69D95bbFfU3ywRrI1vC8hc89pcZZN9
qGqtsBGA1OWVsazud/oj1p/Pr/XBd+nz0oARo/UM+ObNg6y92s5yp8GI3idFtksbVF4HaZgSO0bi
ECI8gYxkunoZyH5+5fevkAnVBEuv6wHle/crkaskECsc60AHeT4RPdMfpUIz+PlV3t9LrmJTIBN2
rUMSe/P7/GzSMvIWxAFnIl5OkD+iCBoO0HPgdnb+4/OrvX9TTJYplNAQ6SyIpW++QHs1pQdukFVO
zMVTi+AtbHOmyR6CpVtk6OXm8+u9X8xZyS9YpMs1KY/eXK8xkYkywjQPqmvSSGe0FTiLEFu7Ej9z
tu+NrqXIWcHUfPHw3r82XJjrwYykxNX1NxfWiBTuQMdbBznKbA+fU26zZEDXH2fzS6s73Ykmaf/F
r/3gjTFQ7UPhwAn+3vbQYZ/vyB7SD/DTwDhoeQ9FEnUUOr3Pb+v7bZr7CQCIGpAAK47k/17M4y4u
KtVN+oFBZajnWWi0jBoNii6EefaqkKEdSWD47/fUvDiSdJ+vHvvIm2XGYdg1mlZiHAhESELa4c5l
eNbejNBefqPQ0faq0Izrz3/qB2/Qvy56+ef/OBbLYjI5Wfr6wQAKc/TtNvdCAs/bEdFjui4BIGU0
17kcjKAcy2Q+fH75Dz5PFnYw6GzRl63k8iT+cXm01F0OrX89LKiJ5CZnrnoy59xdoybuxy84Ah/8
Vkvn0MorRI2PcebfFzMLnHyp3tCShsi9Wfxph8i6/yESpldMV12GgovxHQW7/OLJfrAsUBR4Bluz
C//0bb8vYfvilV3Jb5+YTDM7w8xH4UmUV0lnFfFg9Pld/fB6ZN5irHMhJr9trMRY3T01zMwHkPJH
AIGX/VC6yZYjXYUqjhnFf76esGgaU08adLHeduqwNJRWqtOIaPPOeUDQP7w4RIHKTQmv4aVDavnV
2eSDcxqTQESjPMWLh8+93IJ/vDgcOZNu5XB26CbhHUdHX7YFZhBk7a4NGhmNjOu37hnADgov4m6j
VZApRE71V0f9D+411Ce2a8og/pK3a0XmxdlUYj44aPYlyc2vkE/uFr1hxLwSML9u26EXX7k1P1h+
bYNS+oLgAnr6tr+QYnFu6M2LA+IFPUjGdghLsxxvmoIZkZnbr2Yxqf3nD/mDT5VOsE4FhlqHZf/N
p1p1gGIZ1FuHxh1EHxRWnf7Rk7lpUExY8itM0Qe3latdDilwRt9/q3HHuHdUXC3JGZbPAMTuQGGX
UdxV/aHWO/2/v8L07JgQUIvwUr2t8ch7AeCSj9bBXwft2iYSjuG4ad04QAZvW6vz/nx+Nz96grRs
PLhuGNe5pf9+fx1wNxifXfOQTCRUtoMTH8d1qR792ZBRumAcShO92Xx+0Q820P9hYuDG4l9/x3Cs
YwKI4UUaB11qOpF0LktBKCfx1RmThe2DLZT1jk0MigAbqP/mbUEQ5RUkL5qXzwL0Tj5DBFGTnd3q
om9QqCdMlzt0LCYi+lBTdvGAVy+LcAR20VSqMaikMR+FQafD1+HYdmtWRI6YukizwXwjFksDzTWQ
6+DauOHvk7tZOadl1DTSy7zuh9NzDmj4XkNLZ+rL+UK9krF6X2gYhoKlWkgg1rn1XolwlzobP/CQ
NYeJLTjig3MD5kVGiJ8RSV6aZ/dNBVd3oR/0m0O5vF1N1MperukhfYokyuvi1i3xcSHtoRfTG6Hh
DTlaEisjYrctHmDzvrayMUm3JK1Nifal1ns9tBklnBtz4RcN/bKFhu3e5tW0fsOHcoWnCNvg7G29
FFBp07SMgumR1GYOqltvm1DU9XgofBPNg5GEmp08reT2bry4z84M5UkzrAkuzhCqnPAee6E0RJGH
XrO8OqJEIgX/OpJCLr9JSfU2l9lTsJCXHTWJmx+IxlkPYxyLl1Fo63GZjQfNXWPuS/WEdeVnbqkY
dlpjb0oCw/JiTV4JnkReEs/dPmt4rP4a97+rulZHchTTR0O5002Rx3/cvKlfhhFVVtdZoAVcDTiM
a8bdtWFlQxjLcvlTVHrxnMRijYxMf+7Y0U4z+P6jRNFwrry8Cle/+JH1E9nsXcbwLPBGvQthDCqo
S3WyJTa+3/oyy3/kpfqztuZTA+782mAd2/BmPl3y3JF9TN1WQY67Al6RH/rRc7+TRJxcWU7xs9NK
LwIvYwcU19doySHsF1OMdFVcoyXq2MiTBgWalt0uHppNAsqupb08DENfHsgG3Pvos6LOSdSNaw8I
CMrudsZOGzWuLvXgf4d0FHa/cPY8xqCUds2C2plkczwYiZZtXZLpjmxYd5wbyr/EjBh7b7SrHwj2
iyPZZ0axmdZquascv/4NIuLeukC9Oeu3ewtUctCQKD3GiXFdxCpGZO6Jq0p5Dl2m0uIzwhmKNxnF
tjDUnmdmHhlKPut1V/1FwX87omP+3XBGumqMvtgrxG0ak8g5JU18QhWSmWu1F4gaAlBhnMljizi3
eOyeLIUAP+XEEvoC/45MvvMe11ea45CCPMf9VZMRBejBut8mFmMYXzd/lpr/0MWxdcya+LXANXBb
Snt6aNuq3ORW/71JiFeKY/91du0OXFnsPVR8RwHOOTwyqsFE6llIT2JV/mYgiMVK5/8UflFvAFYg
pqh7cs9SLKY0ndogneceeSK2YIbOiIPd1g6nLtVfh97I93UK+b4xvV8xRr8kGHnCpwy5811WGPNZ
h5t0TLF24JaRCj1fRVSmK5DxpQm1c4s8PHSNXERD6u418KVFgB8xOzO0IGteygj8+pNZMdGdEpFh
Y2O4Soxafg80/d6rO0ZSUKqOvle2j0s13k5KrwMk6mRhiuylynyS+ypQ9ZUiszsf278I2TRCwjry
Y8WrYbYvvSHRXTLUfVxqMjg7PZ9vh1n3NvTZa5yhhU4CDMzBSYPxWDZ+WCQaUK2Jd+AG95Z/DeOz
PxEOPp1LB2BSUPNeRqRDprxvnhmIwptY8Or0CiGru5WJ8Yc0t4U7SMgsCkwCgxGL3hf26INwtWhb
i15L9kQexds+8f54aA952kkRKXCXz07s/Wgzyggds01oL7pEJZUSjT0vzpPS2+6bXiB+Be+WXa+O
aKI5NiYcRgWS2hl0V9R2ZYYxb3DLgIBTEVHY58/ACuW5HPXiqkB82Z58m+hi09S2KtYrOlVNHxaz
h8FtJBY0cBV+snJu3VMxruWdqnKE3La23iMmIOOKvgl51366wBh1aw8C7KKNfyXq0DYoSMlENJha
Q2QnI6IXEc+hISayiOeOcORS1hRLl8SRy3xMC8B5IJFP9QK9dK85DdJlliUIXVZINE4ZpuXcbJAS
encoiMxgWdsWSDeSYw31L7nGxbBnvLmEKztA5FWLurIsovNyC3msybg2MHU2pTWL/7bkppNMluGN
pP3CtmETUM4s6pvUTDTwGXaqlhCx37ITaPDsTDCBzQgzN4lOrVRDdtua54wWxgpyWmHyXx3JOnzk
/KCFLkSSH5Y+pEfKBxtVp5y957itqi7QnKT+Uy8yT4lixd/P75WnlYJU8l+djaumx31lmx36+S5z
rG9AMJOwt5L43KS5+SNbtOmvXRO+28hGkMCsLRvXqvIjDp06yPzK2mmLMz8vcbJ+7xGgbetmZAEY
HGUSk6vMB7e3jRsVVz+whh+SUtPuGlG7PzuOXdFcjKT6SiZzOvKaMGt07bbChMajqAlTGZpfAw6b
WwZA/veZSM8tAYW3qaP5KPLn/A85FRJJPAk4gabP9au9UkZlZV2myLv5z4+QUrF02v6hW8yJ6JXU
2WTxnEXWJRl89dJjCp1XlVVGMuciApHpf7D923tplzEdhpyOuPCu2oVZp0b+6b2IldyRPH/qMZYj
pyfi1GqVcdtzGIk6oICRBphpm6s1wXnJE13n7CfqOSOyh5jYhX45Q6T8Zne2uc1a674pFrmhhO43
2IG/LbMLKg271kVNMEaxhS92MNdi2428rw4O3TvHzXzUvLxcfWrXQVsnx4oIzB+iIBw3y91pG2tV
Hlid7u2smhD6rBnmrZPadL9oQntDgTNxAg3XGG1xToX72hZzudGnrAnMUSF0TVNr31kzA39fjd71
5OUEuixajXivExthrt0OG7e+Wyq2ztKwwdU7Yxxlwp7Y4pb0ztRmbDhr32zrsiHGVuWvvsoAB5W6
uS2kc292yVnP0tskhaMVD6qNxnn8BkUJlbU74w4YVA8IDnOoUeTACiSAfFem0Qxsb0fgnWKpJytY
o3saAs1ELaglDL2Lgkxhg9+hec0WAKITaXp57xXFN5XkZ0uN2UZmCN+nfjTxHjndDe7v+GAW5i2h
LuYWHc13THp7ApnNPXaQa5XaOGmtcufFbXc3xuj5HW3iP0BLIiguL61tY13vEEvLmMChRhUHulOs
XKP+kPRFw2MYhkd6DNMOXcADbQcYC/Qpw8X2hmOvamuHSyB9mIgjirwZ/9diVqdO9H3kdxgn+9Ew
/l7gUuepmn4zVK4CVi/9oLc0TRPytgKHtT8kb2OM2BFRdPfmz7ZCl+RMBpnHwqmjmdbLoWiqSwFN
uo6LmmwMp0HT92nH4jHIfCMVu4U5Fj8ZJg+8dTY4Mx2R2YY8sjmanOxxGDTG9pPBXNmsCJhd6zXE
7kvSo5P+bWfKGaWW2y42FnTxbhtN/E8v6IX2yA5Q0MyBvipL5MChh1X7mmMEm1BVx9u48ClQhnoj
J6cOlcg6/GN9upHj+ttWUJVVom9tlavnqtPce0KU5EnpIzxSzA33mpXV5wXBMIpwPYXtbxukKdvN
GOSdmrf2MhTI+PP4wV9M/h1jLfxtWXb13i9E+coebu4Gs5ueCndKIieL3QA+yIAUvc6vx9He8sPM
+7jLZNRh1eAf9vees/TPnAS/SyqmQGnCQ4zuXQk0c7f6OCbU9LUIGraJKCuhV7mYxSxtNq+IlOgP
oBMuOa4SV3TM3t+jz79vsz7bqLQQwKgTOBjdpY5SGIkMQPe6V4MxXQl6tfvuxdTxB2lDNh04rD5Z
KOHw8vBD1QSc0VpGd8PtLY6Dp3Z2PiQ38ciRySDUFRxAW+7L8hI9mtvzfr7EY7Ze0W3oiHAYc+sz
otgfvN0EMhl5u8cQ8K2QabO5+PFDsfg/h67oD/lAOJBX18vfotGmB9sqx201d/nBMbvy+qJiDMCO
d9+1fCimcGVN+gPYl3+FoowziLPitXe/l05s7Pq1f8g4KxF9IxwI19ZC8FYzB+TlogMpIAgshXVc
8QcE+lhRD47p+FLnhnbrLjGcFpdde1rJluK9Nx8rxbaKaF6+TitDTUIwAUPEhYbrNqH/NE8aQlru
1FB3W92T7X0uKnVcerJPDa/hVJxQ2ZWmjl2jQNsA1vLGs90maiZIem4MqpcatfhJuGl95eb5Lzb6
YtPBIv1ZNo2PDs8rImAK4xVpbN71YjfxDfpfuQcrNfP8VuiafW35m6ajfNFlQ4hyMX03rNEO01Vb
7yp2B/yPDVHuYgQ6Q4p8BOztmaAD+EiJxHSzuoFnipFwWKS1YO/RPftpHg3SZ/sfNbiaDlFhlmoO
drfEGGw8Y5M15L07pLcfliKjjEG8QDpsAx6CKNkjtft1NXnGzkwITS8Gyq+S4JxTQ45oyEcHPafD
E7S61hhoDZL5HEPoNbpY9wRD46xmn5cIu8o+bTM9alfemxZGDlNz/i215HZYaNmB7/O28kneSFuX
ZBUplo3eDZAIO1PbQBRmt+S4Fsl+feFDvtim7BN2Uj5xo9MjI7X+WLOOGd24UgNvuF2zRhU+YXr8
wVx6nn+xZdnRqOMdbXPYSInfnRyVZD+buXoWBrY30Zl/ixUDsOaYWEub3NyO5vhXm7pfZdygpQOK
cGXbLDczQcXB2tXfkn45jXN+lyCEDiwvl9Qmzm8qVwgyVT9vpMjHn3aqe1sz4dA0ZRhyczl6x4at
Omhj/yk2vPXYj2V6wvnx2Goy2clKnd00NREfGRrcppJwM4KZ9olmpreALszQ0DONqCT9nC6pcRVL
EmmswhVR0sa/TdVDNshjKGwOuyTF7krCdkKkdMEraJbNetNNlk0ENqvEApEXPF76kOWkr0iNcSFM
M/jl4/e+Tm6KZUSnbvdlG9SJIU5tSXY27g7yc23OkZPb/hpH99vcT9cYNt2onpBwpZPtMEmr/lL5
OpRdrHHtlM8UCktFehsx2jtlNAs/Z/5ZGt7tTPp3YdTEy63md0/W9YaAnKfWqG8KHGI7BUg6xC/w
pGl5HpnGOP0kFOeuyXNQulPMOhZ7behI7TSxgj4qw3lZhbrrhuloj0SC+3pTRyYCiW9yVQSUmh3a
YYcw63SyskitPgnd9dJs+57hVN9rD3OBKxpkNvRMxklk8KUmBwUXT0oldh6smrOSs9j3dDH2OaS8
KzAsMBqmdI0k/kL6QmyxU5XbG7wkBYj6+gdTwHbDvWuvOELGgW8aHuffgZw4zon3GOc9Xvt+D4PD
CBe0g7sWvGQ0jmwFSPAh8EPnqUkR3rQzIOR6MNIb3B/s64t+i8nryk7rIjJirARtP84bO0sqOA8p
WeuCcrlufSKjoWhvdc60tFiqKxaYlxRr52HVKMqaqm22gz3cA40BGG+Or53QLsVxNSyPST1vemUl
e6fC65qoNKjZDYNkXi9QnRYQDdpPFSbW8gKB5jcmqR9+Rw3EAjXucfzlO9PNDqtfrlulp5iuihRH
lEOOqZ961baWzk9pljSoKJU2uY9wmk5A+hwPi/UnRv4XtJkE+wu+QmvhDM3D/Isp4F0Xr7ceOoJ7
zuphhmN8q3pVvhoGceiVZOCPC7ehPaW1jIdUzsFJW7at8uW2q5zv0pQPpt5bW05by0GkZhnEy/g9
6z0RSuVXJ5vksyuNyhA3zaV7plo9UraxtUeO9I2bHLIymfYWx46dWNQfwhnnrZv04762BrbPsq9+
KuWUmLt0pq3CGMJuGH9cDsLnofEnhPn6fMWm/HrxXodYfy6HMe+uWjI6QLIZb/3WcUml5JQragZB
bQxvqY9TsdPNpN9hCOejUeIItoKKY4n/OJnJqVZz1S7G4Yv7vl1PrcToQXDrd5+Oz36pADLpbb/A
yeHQzSEOp40FUCIdOSGXhXtTF/UJs4QWFLxngdNqIgS/YwU51NuNyox4mzaTc3DrHlF1OoRqrK51
pRXRMvoDHlLrRb+wNkqzhtUyOugPtGZfzEYbtOmIVVJfTjN4NZztIot0P3+piSqGSxWTXkg2WLAM
lX7K1rkNdGsYI18UU9SBPjjkYqSLlRrPF+/uzpx095ogQNSZlo9aNPa9TeqSciNR2JwHZxAPs/Bf
NTeBJGKDC0ql3wW8GLz701QcJ5mpTT1eBMV1kVNqlwAUhHJ+zEvr3IIGzjfltFTXLlTwHSeNmFlc
dlda9bNjYIxy9QFfXnWV2ggtvEHe0KB0oxHlGK3p6S/qYQXLqIN9UlI5OS350H0JtkWtIHFSUfYP
OSSjKM5yiCRkrrNT5O1dUeEjtZqEVo8pAKtlhgpFU+XR3DZPea3cPZSpPBjQl5OIWlKg+NlICqKb
mFss//ldSWKoDMsRB11iqV9qaWieYQKW1wR2ysCeJ+sU504fjcw3OEEVgDFMO4sMUlBDTAtTYBZy
Il5sBpuKgGVviKQMmL89FGAQHrwUXDOkLypLnc4oKbobcwELYggdECsEtBC8SBPy+pCIrAgFJb59
3KCrgKjmxqC1eoN12KMDEYo8WXfElEw/vXWINzF2s7NDzgoXq7M9CLCLmdJRe8Bk/lO5eM3dVObi
bNPV4q7FD2sy3PD/SK9GdtxIlNPdgEbt1Jrz70offtdkU241W1L5zFCQdNWax2oYS4pBzsgQ4DUC
QgdQC0Sz/J6TmUVtgAxMkEcyh5ZUBsieZLyo6WIAAWb1gCT5zkk5D2UklQVYJZMd4DDB7/deQNWz
gTgOzVjw7zQps2KNPWxm08HhSL2ZwZRsXSY2J70W/EzX/8Hb296DMvI3xB43jwzkXDY4XwDvSm3Y
gr2cxwe3su9Sz/ud18O94fLtxww2bl1jdK/rqXl1dC/eM9z0jrJt6l0+LOuZMlkn92he6EgQLQhQ
9DRa2Pnw8TwNVkx6Ktn2VTxaD4Xe08PU3bU7iCFNt21TXPX6YCA5y9y7BTn21lf9FGSQ2WHZr/VV
kXcx/cA6P2D0A+BgmGXU+RZH12Q2Ak5DmKmJsGRCBM5trvJXDRfyqRml/pLAMgfcggMa8nW5bQx7
uFLdTBJu0l9MPZV5sFXzwhaGG3zs+siqFosZCeBg1bcowjGUHLx6XTb05CjyGI0URj+GNQf7jV6x
CSMCg14Rm2nEYIBHmBnXVVws+6nT68h3LE5LhdNFZrZwzlMTmAbH1++0qYDiquR0aEw17WUDENyj
Rx8lg7S++Tm9t9ljXzL74qVkLLVVBsY7DNr2PgVe8q1e8tdEQ1JdQ8DdYvmjOZSnd960DmE78Lvn
Jt0CQfDP2twkoQeKOKj8rNglDqUFPY8s1NqZHUVLrS2ndDtS1SVjtLONl8JbzuZSd5ejKodxAoCD
aeox0iuSeMwScyl26TzkZ9xyF7IoXlw3nJP2xiiWc42+frMy1or4IB+WjkiAvgPY2LnjwRpLajc5
uZGfL36IBhzcvlv+zYzsxZiWPqz9nijllokX3eTfODzsAIVAdQbXn4c0K/HKjo1ORaKSoJrSbufA
V9zDtYKCxeoQAqajM2MNfiCFI3Yqs5Kd7vffNV0+eCWVrBAl+QWDTjwyNDCoJsZAa9j9VXrja1OM
2fVsOTKkY8nyR3XBGW8YMYlOZ6hGnFKH/yPtvJbrVs5t/SqudQ9v5HBqL19MYGbmTN6gKIpEzrH7
6c8HbftYmlKJZ3nfyOZiwAS60eHvMb5Bkcfsbwvcv0GvdeEFD574uonCRTlMxhE2l+brQx0dIFHw
GKrO4e3oxq0cM9ZEFAhvM6Ecs6R4HqPk3WuYsW31jjTbnE1s+ZSKOgX2G1KXH9p3t/LatUUy+QY6
frZKC45hvNl5Cot4WHF2Vl/nWttc6W75NGlUF2u9v+u6sN+6TkwP7bSPiSL6atTYeDtMLi9OWRwq
+gsWaPak6MvGReBqfYmrOnqO7ETdCEefA44vjV2G8Tlwq04SShrtf3+k/AtrHZk3C4gWfeQSQ3hy
0MsK2UoSqvb7xHGoO6El0p0VGC018keIXHlQQzBtVqE7wRFs6sIBNgC5Em+6CkiwG+x+DKrJND+h
Lv9CN7owl7kaUmtWxaeRISGHvvEUaQibOLQ0N0Y/TMVG1IRjBFEY1YfKtIazOJ3a2xokQe/LGrLK
ro478zP1j/nzsTteMjxsDBCYGNBP/HjWbzRtMXZWq+0FDFOI42SkKT5h3tVRVGZyMNXsMVZNLUDo
f9eUdnYRIxV8wnjoBc40KOdZlD8YHKKbwB9ZJIehfCc4td/nXm48sJDiwHaWLSy/yV43DYswnzmW
g5LREuR1J/ZghEHWp16yKQlbAr3c13AvWj7Gi03sl72yjaJrfGzl8toiBYxCR2vLt8GW6ZehqMYr
xU1TgZMeRuuqCimCARlI6kMtPd4TNtF3Rh5BmqkmlxXaX+xftCAG0UUqoWkcu5/qawRrg2pOUm8/
fcjLnrXFvXHOQJS+Vpv8VfmqfP399U51C6eXW9ryO10RXTgrBsHlTEqU58pjDNToLX2Nu5XxWTrZ
qaDm9FLL97+7FLTAiRpR4u1VXWxcg3xLiV68zz5RhZ8qTU4vc6KUSgett0qXyyw4kiHe28s+lfls
Xiz24SfN9dnjO+nqlSKd2Yx4fBxwrvCK+cpMUUK7W67UqVeR7sI41D+R1312hycaxkkCPIxzLsq6
9U4HKEucDLwhT9kNHA/2nhH8vo+cvs/LE+X8GtcIynQbs9CPDTdFbP9nRnToq9it8m7cue78iQb8
VP90eo2TB5kYc1zLkXQTbyMy6plnZb7mgPj3N/LT4H16lZMnB0Mjtoe59vasverNsFUei7V9xumi
+hQ+ysvPXq6fBuXT651MFkVCqbBSeHI6B5iX9cZCMDeDSF7B/fr0Vf4p5/TkavaJgalSpVCzkAwF
di3BzAL+3mQIXv1z/PAAAK47zLWfvAK/6o1MOiTseWCvf1KS9WOaWLnO+2Z22bpO21ezby4Yds8Y
jQOBofj3bfirN04n6h0BOMG1pnsicK86aMkAtUCMXYZiFb1/uzv6CnuJz+7sV/3++0udyKKL0tAn
qgcMxfpBJEcj/uRWfhJ1Lg32/QVOB19Wq1IvaTBJJqE/bI3z6J3+YZybb8v9fJZk9tn9nAzADZqR
WIm5H7ZWGNyTVfpXNZOnN3QyUqSNVWdw5ry91R8gKMdybQx/MVvh9BInr7CX1nM0ouIAgbjKXutN
pAXVpt/+vpP9cqD4JrWlY8Oq+BZz+d1cRQ5gpfdK+22gmD7U+3rzrV34Z7nY5+/ur+bG76938uDc
vM+mLCOOpET0FuNr3Rfh5n95T6dDLEt1pZkY/DoyGxf52apmgxnN7S7J23UJ/I7k1hfNUI69Zl5K
KFF+44SfNN+3XMPv+R9L+31/pyftF851jTae9jMcYwjMutnLmfJMmsAZGl0/KtUjqWqHgfoWDoTr
yn2pwuy29RoU8sVtX067yYI9TUKirTRrApZRPWL91d3xr+ZbnH7Sk8Fbwq4m/uF/2gQ1kRh2n7bJ
J81+ajml7moZ00w3izl+p3yzEvoZ65RPGn4ZEn/zyE+jJnWI03lf0fDGG1hoZp9vExH/K+8ZZqrN
fzTtfdfG+snAWWY1p2zLbX0b11hZhohUYZb5xnn4WH3Sr5cO87u7OxnVKiuLPDXl7obmrY6d1Qh2
nsdoRAdktFn/CcPh2/r758thIVM1zJbsAH9cDJENbrH9pv8evd2yRKdgJC4bQgaXVbq8V75+OsH+
upP8+4onM16BgDeVy7CdxzetfR4ZD//RuG2g7frXTek/3pRBcVg0wzJuZ5vU3hb61zF8/30v/Owu
TvqEabfq0Aku0Xrn1DOhzK6m7JNF5GfXOJ1Pyy5KurDgSVH+TaS6ECovLa/9X15m+RjfTQ6eEQ3Q
5riVQi6DdSxeivGTTv3LpcH3LXIyIQhFSnBfNHr2ykQ33g7bb0sD803eV5v/rItBnHCY6Rbr6clQ
l1RQpZBDeHslvvcMlCsAPMxPRv5fNs6/r+GdvjhwbxjkuUYmLm1BH9NXSvH6+072qxUOlb1/3Yd3
8qoIzoQ1o+Yave7HxguHJ58sdk9XnzgPcT1jicUQguPYObkJV+vxXxvFCPIyISbgArvYmZkNb703
fiCAXWXW9BhH8vb3t/XNuf39oMNlLa7pGhCdYJCcBssY0QR+bqjmvYhj5E04hOtnUkfD5jVkjzGt
UXa40VqZPVHd1tk0dSvcUKLHl2N6HG26Y32kSFmEN6g1wSnPmSe/5rnqjE9Zp7bgUF2wkW+2E1pp
Tc0zim5JmhH5QaEC+Z6NrlftWjlrO4SB61y2AkWGVIyXvs/3FZSgF7d2lMKn0MgxpRKSDxTkjbrg
7lRQKeiCECuuOQZB3V6R+MDi0xbFk5WmbbixaiV61gmKzfzea6cL/lKWr2MBwRbf6hyHZ1XoFB/4
R6ZjYYbunQKl/6uu58zHoYuff6+o8bRHmi76dQ07brpSZeV1HKgk3juHN0kU6MbIoWwx1EW39URY
hlsZEawQ1Aq057vft9VPS0faCrQP9NbFnE5PPHmXGr0BSu0h2W0h7lMfdKP3UXegxqAjJnaXm+62
XZoPNtHeXSPWhT2a2lXaV2OHEmZyqHtVZRzuPvlYS8886UJkE+kUCTUsKhS4fxy0EjNyeU71sOdV
r6njLio0eI5xaARlFlXvpoRyTAkNZBBOiQm+KXqsPr8MC83+hAe2jF0nH2UpU/JBsGKDQjuZCtoc
hGzeorKykEUEDoEzhODM4g3Yk7MuXdX4xPP5qybBP4uP1iZP2fopD7yPQmI1wnKgSQjduMiSJr2y
QgKA0LhQwyQQYfCuODix+6NT6FVyqEBZ+9gdzm29NTTk7opTBL9vkJ9HEnQGRMSxyuQkBXvSj+1h
9epgdaQg7EmGATZek1DcoGejUuxQykYa5G44iftitLBLf3/l0w07NUXV0ywcmjrEO6rYP1450RuV
FbOOW7KKPB/NCQ+AoxE/wcEYDGF2PsT9J2P/6bjMJWlmJPjkiGIePG1xXE25HZeGwG1W2mctpd7L
GqTh+vc3djrDLFfhfcKDRfL7goj68caqIXJHxAvqPs6VwV+4vIeiILUtjxy5//2lfnVD+DGZBuCX
MXOdLgFStxSa16lkZiKBXlmocJ7LIULS9fvr/KKtlpYiF5NVJZW3k7biqM5D2MR1DDXp9zKywit3
JFt2tsd0n3Xkd/VF9Wm97+cX1NAsvHoO6i0T4uvJ3eUlxllQ/BK3u1CGddQDWsbIpZc9Z2iNvuTH
eI0C0jftPurIRG0ndEZV34Gj9VjaPWf9MHpGJQDV5HEugrfJXfUDeNFwGK3NqHj9x6gPSR2Qh0ml
FKGftUBSOlfDTBa55p7cJhva/oAcfFXNi7pnqM30IQIUcYvyRvvQ5uLSQ0uxSvKYk9PaRI6HUAvJ
VFdK7VmKHOEWlHL1ueky+0w4Ur9rVa0ag7G3Oam2Rcg5vgNl9iqctC7yZ1PRr8hw4u5QnY3GJw35
i9ddQ8iAcZaiPgark0eqgYqBSJ7JPRA4TteMbrroQxVItKHO8qP0mixaZ0Du+1WL3OHYpLnxyTv4
085leT2WS3NmRfSsekrOGszazBRUIftY5C16sqnGwxeayi0gWUYDU8uTfV61zXQGyGUivjAP35PI
MR54DZALuoPSD0ximfXZUPiL8XnhyGjoZiBk4L8/6eVEJ2RYaAp1T6wExj4osrgdk4HzEd/Nukjx
ORrMkw0Iz3xHWJ6p+Y0Wu9d6FmWEeAJnkcAtOBf+pM1+Kt9yW+CO0b6ANHM4DD/5XI1VgLq10TkN
OZjoIPSa8EUmErzdZBKJsygzYMNOaIeUdTuTwkbPL6st+lmEV78fCH4xthmgkS0wG8yZP01hVVha
4LYYQcPU28bLyXW8BPk5+sdfvg6TAvm0kKJcwz21tguYwHAJCxZUVqii4yYqCa/nfB3Wtrv5/aVO
N+483cXSzRmqBbID/suPwzWs3JQs427ej6DBz2bVBkQVRyFq6FkN8klr/LKRxp5Anqf/4MI2KyEI
RnhjT++xlqWSa0M977P+VctfZuNVC586ThQ7e434/ZOW+8VgagIK+NfVrJOFl17RdWajnEk3f3Xj
dw1jMFjuqvuk4X4xU/xwmZPJr08zgkAEWwTHTFbN+FKBDi15JcCWargvvz3B/3qb/0/0Xl39z2Kt
+8d/8/UbnPQWGXV/8uU/tu/VxWvx3v338lv/76f+8eOX/NI//2jw2r/+8AVCsaQX18N7K27euyHv
v12Oyy8/+f/7zb+9f/srd6J+//OPt2oo++WvRdgw//jnt/Zf//zD5WH91/d//p/fWz7/n39sX7/8
/OPvr13/5x+a+Xf6Jt0U25ulMRnxWk7vy3fcv9vYBx36L4ftbMiWc4iS5L34zz/0vyOzhbrBStuk
vs8P/PE3hNvLtxTj78BOlnUvyHl2c4AF//jX5/rhqf+7Ff5WDsVVlZR99+cfTBs/LuvRx4FOYV8I
6IfWZ3I5mVcElrV+aoq1JuzyWFtVIG3Nb9nwXMx4csfsKPs7ffamsw4F9WqO80vYbywzK7vx3To2
0MlHMgAWBHcpQU8u1IMux+oWR+Ie8XEg4h4lkUXeji6eh9rQjp1pkS9kMAiGA5gYku5qpD6aslO7
t2IiuRSMtk8ejXOuTMp13Q8HYnSNJ+Y9yPHxbG08PcSlWcZsPJzGAW1okVhmTF81TAzrNPXig9N7
wSDa+dzIWzfQiZP2K0UhdApqfFawBfXQWVFHDmSLr54ZSwmAA18WDi4j3GXz5dir90ROt36VzCgz
ZWHgS1YRSg+LP76hvNE2JiZes/qoQaVB/74QKv7xzCZHIZ+gxWXxeCm8Yq8bAyVZeFI++I1qC180
iKziJjO729To8VuoqCiyEKL81GRUrAuxswYve6zj+m4SyZVFcstOj8wHw3pMojrbT6M+r3vb8EXM
2BorbshH63d276YXQ5ptYdAb58A842uTWYcgOjIX8s48enV0Q3qrcddjGg8K1cZ/0xv8nj7dCHNa
nkeLPzJfDAzqE9aBZFPos0+CiXvvSpu/mzYEpOqcX3DmfkcdKAUDEEVntdKaN31xxzx7iFTgbVM9
IabqxqAd0vzcEtFrJmIi0yz1aNbhhRdJx3dDVoRxY+YBwU+IBir1DGaJ7+K02qoZy7d6hkymI6aL
C7lJSJLcsGL11lonMJOO1bqzFmuLi7CTWVX6yJrFG+JC9Uvf7RGZq4cYU8l6HrBPCaXJDuggad36
kX1sMPW24zeZppKksHZar90PmfkaFQ4JOJ3zgEzQ3RhYEVFtpA90z+J+KpJiPURDvSLBtN6ZZQWz
xCVFQIxlsh28mHqkht9TJbVInZFqktG7VrOiR0qlK4E6DO9mrWqHbLIuK1kcSkeLEUZxf0ipsOKn
UbojXQdpEI5gghw2M45WeAYEODamvmDz23VjVHgjtYRwBoyKxKvc5TAEbrUQl5eeylvPMo5pQ3FP
86Sf58ZlqxZXrLZevHrNgJL4aTe7W4dsMIwe8WWZEmeZC11dp2Z9JNwjvsXoE98q4G/83sJolDst
YtI2qu7ysfR22nzmtlJfdZ3oLkRM6kBlx3cDqRW+k5j2zpRFcpe1JhAKVx6Bkq+Loo23baq+KS1u
g7oM1St5A3vfO1rVIxFs5wPO0E1kIX2oytHbVOVUbitkypSsOWQqrI1dZgmChAEvRtQGUnxlsfbV
xky8m4xDZ2PERACqHCgp3YvRcg5Uo85awLZ78viuZU4NIs6nS2Iza78zLOGb1jWlnWGvNNautIjf
TZNOrpqUfQC5JROR0nrP6CcfpNqHa9UmJClXx2DQFbpdpsqDO0mCvvqe6AeV7YmYgjmW3jlZrqji
HLfbdKMmcUZF46Gt4KfZkWw3SnYzDUZ0LiJc3YMJOSLu1ZWlSmc/aUt227fgjw5NXh2+K2rxMTlD
eYWN55n0R32XZqrps/sJVyVv45rQkiejMo1j3mpntlvjklLenQxXW0P0WG/307bWhxhp1nStuUWB
aCojiTxWg2HMH7y6lfuqq3v6yYLqqu4yKmypom+qxDMfxgR6XR2rGFRGErqiwd7ohVUde1kMvtbX
KM4teRb13bnJKHjtWvUr7yzQgcgoeRy2gK2edue9l9t+VB2dGimmwNEboFa9TEFOBhUpvI0dvpcw
u8jUJfKj1dutmJtHQRoLBP3qa1nhAhIKU0XXmwcRN9jcMJDtkI+sEYBZ16g1ddElR6yOyQSWwuLo
kz/aBphNHyFcpi+Lw312CN/QtIwebvROAHnBTfDs6LW9mftIQWSbZwGn52EgqmTk05+RkUseDkJg
OUwBmYlnbtnmh5ngpEMU9bu0a+PLou8uTNWttwpDLpZvgvQO3/6Jh5Ibwv2rO+UtDwfdM/F27cGI
ZIfJYfm/375mX+KscJNg0VdsbZvE/bMotoggPtp2vCYfOt63UR/7U+S9RXqyGTTtBUv+16GMxVWs
evEKEAr5Bo0e+ikBV7ZJliaOn7thDvUA16a1IUC42stjCokdi8IYMgHUCeaXENtL5L4y23JDjJhH
u8OJVnnpgYAz9OWhXYHMMPCHuspXFTuXz/jhbFzSXlZoNN4MEiuIWCyrXWx07zEFp7Vi6QSpERMT
FtbzECW3c6dIP6QodEZFMlupUfYxZnG4jupypyijexizdl7Z+hSveyt+r5FAbYasImtlUmguXQ33
Y1fzYKN5uLZIuSHl0HiI7KEKhgwjY4fbZ5yBHhjZqAExkUe7tMtdmwnzrPQceB5h48fZnFEq9hII
dEQAajw04o7tw4SmM4t4el2jfeDF3KN7Hs6QjIeqVFaWgXc3UozNVPbj2pAO8unWVojALD/E0Hbn
dTc+V113lJahbS1ZKf6QN+O6OGphOPGQpc1AZp6RkgPaYxS3uouXVk8U5NXgrTy0HAExP9NtFtbX
45hrt6YcWBRBRWjmjGX9KNPdiIe6tnjJ4lE7ottNVpR0yfWAS0pqsrG1hwGnbKE1m6IC5u1OpbIO
02egOQUoAy3ZiQnROidldsCLk2wdpUO3reDQ1BsxrV3FZopx5ylQqmmxsxCTmNQZWtwhvBoVxkAV
vEIiau1SNs28VVTr3Ms5ehUeZnlEonxPkEZngoWR0BOnVAm0fHR8pSMKIs30fUi1LBgmSkvhgDcv
rHoPvySJpn1LpC/oEJSUo8nA3Z956vTgNHNFPjJ0ocgV1O0R3bmRsI/krN5mnXPjWjpzH6ltzANi
Oujw2hnpZxzExtcJWzcKdwVXqym281Ds8phgh5E60FWEmFdOjt8WeN/yjqI0VsHJL8y4CEi/gYbm
+KHTFptJdmqg6pVvp3eOPpbbth8Wsl2vn6nLP15+k81xfwhL/bqm/m1BQipDGCHClneOsCa89Mja
2mR2UWz3ODYT5ivFIsusyC/mxvKu3XSnSOPFy9SK8VO7LhXjXckmMsnx/Adpi8mUcKdjEjItGJHj
ExAeB4CezzU3Sre4SDaKtPsXxLf6ek4mgu0yj2nB1M+LFEo+eOt0E070dJKgduaEn9hKSE7uakIY
eOIHuy2nZxNSKSJGC/9Aj9WP0ZYD7sba4MhRcHpPzhJBp+gufAb1LFW18r5jnDUrc2fkk/mWVR/s
cpILNXTQv+N6UBtxX5KjcVWFzbxRU45MyD5kKR8RzVJ5GyVUwpXUymlvMZqGFELWciyaKzLNUjeX
u0Fn0OUIybjX9COsQRmYCjONW4TNrfCGh1pWzX3nlhtD9sm5lunNofUj4R1JzSbuDCLJtduqb5oE
jlMoiOJnntzY4bt1elgZKQk3SPzDcZXxIk6GfJy78GsyK0EKAo+8vHICWtPel/l0ngm1W6UaC/BK
mW7VkBydhJwIu8CaaXlTdkxiZxv22rymSojdFAjR2FoyUNO9h9+Q98kZrlxFfGkzknFtjmA86Bk4
9RO/CS33srWxbjhXhmT5hKvoUrikq6oNJut5AgqfZPdlE/GwCj3QrbTykbVjRJpc8uoLACOUO8+z
VBlX0gPp0Ju9tXNVq173Yoj9sKzzox2bzYOuMN5plWaeq8bY71iEEGDv+mNv8aoaI/OvQ3pl3w0P
HMO9ETl4Po767TjzAHsNEkva+yTLYtdSxJPa5nJL1JHYau6sPeVEdYV9aDAUqtW2tiHLDPwarmri
9aR1yeCOSD9X1xYBvedDVO8Fa+x9FYVfKlE9lwh00IUWZ3nTsbNhTe5V7KHCMjNWOJUVhGSM0CzD
xG4wNjOT7kzkM7JKO6kc3whT8AVKfsj1mBX9WO+VynqA9HmTurPxloyQKqbB3VpqUwV2ppI3tnW1
kPAnu3nuFa8i5bVtrhVtfG7bOn82ylquiZuRPtCgZViWi30muY/a+NoWC+rFHo3A4oAtpry7lbJ9
0GtLuSD8M8hZ68BkyPa51Jtj06aXHsc+u5kUVmZ7Wa6L2CtgjMwHQ2vgZdWYQnOrRafcnBmVbfle
3KZbpVTPvVJ9bLWE+IXWBVQAh2ZZAs8ug5Gdl89htaGAAAGkiB9woy0kqLIOZGRk0GkE8dY4wCJh
tT7wd3mRT84lVptHThblxUhJGBQyZzN5I86qUSq7xiPSPLnB9mQR8d28dgMu0MSGvDH2mDPi6kHr
W3WduLV70WXGo0m1VAEKQZoVr4kbY7ogJO9Sa4ueoDaITfB6cfKrx7bBeW2jZyEPdgJlQxxfWlH4
74Q4J0yiXsNXWUklCtcgfdbzlLaH0cRGgN9i7pIHFu4Dpkh7OHMjNulpbBIEBkt25RLKiCtROuuw
wawEy3/YDgTRW2H9rHghxjPjqOvFfKHyuoDHiM6NeuwCRybE/5BIZmBX1dwLb+76oybi/Tw23sW3
/6RkBG07ELLJJsvao7b8I+Gt6NLrzsuNLGS46bVCWZEi02IUx6vkSZFsJ5dQqa4dc5Ll0E84ffHF
NXr9yP5Dv26jYgBnhIM2CVXfnJX6nEOjmeA6DR+1R/gfYDj1KIQbuEORrOuiZ2E9zNp1PWLDtOUB
QIXfE+tySNX+XLdmY1/Et4VR6GdmIx5na7xTnSZZKYkV7cBLedeqN56pE1S6IlepvZfivhfzS9TP
8KkkCc+tFVLsjpsLFdJ6EMcZm2QSVaE2oTPKspTk68y9RhvnlxZx8VFV3nXp0ByMC8+hc1Cwtnic
xXijWmZ3WPB/ueF+mBnGh5kjkXXOuLBquyVNua3MbV+li9E92mQW/ObUcjjqebdbTd2pqXOH8rc/
fPtHG8OreiqujeTaGomNp0YCZXpk4Tnpm6Fs4utaX2PJo6jSu8mlapfEilesF7TWGEFQmTi40ng+
y2KKHlqlFIE+4jTCDcSgm8h7bOrtJo7JOM8GVKrmldWJ6kZJMf0NhQ1pqm4ORYOpxq6WatEIXAEp
gm+2BbK2xMAgrXOiLcGP6DMLW7v1bsao+9BqDpjCmBVqPvNZwX5XgcrWsVYhQoI1PGgDmH6KuO+2
l7267cg5UirzMwj3xUrz7nkIcqOV/IxBQsS1NeMMrAFLmnQDWi4S9bHUmzpo9QzfoCDTBxPkOhQF
yJlaHzeOJs5U41rIZsTdWhKjaVY31hQuSvqVXkR2YLW8aUWt3mtjsqlajcFHybogCc2jDKd3Pnu5
TTp732ZU38Ki3ndGw7kXqAIYodTx5oi0ay2/bbUbZUwhfozuWz96z4WFFTHFGFuZNu7sJffVqFJJ
YSYqd9bCRKjH6FLPjxwHwE6EGwSkwj03QrYwrRe/Kqb3QFg520CUFOtZQfBWXbAw2+plLP1ZL721
mxeX4BQuHc1XhupQNRj5Sod1vjQYbxIoGxArmLnmW7MYzbWc8reyn75IfaGbQgAU2ZPjFhhH2zvH
BTM5mLQjEG+wKq09BsKezrw4ZPFQt+5+nDxm2ta5zAymCOqV2Y7W3nQGbuo0c8ptMdjbJifsuXzE
8TsuAVaxr800nW14w9ESj7gv86RgJzES0Munakn58uvYQvAwXlRTh31Sa4I+Lu7dzOVsvjU8THEz
+OLpw8jC7CPSMe764zjZRDcBoWpHbVxFcamvGxVHaiKSQ2xAJuhb5n2CRpPCJoJpajZZ2/qa3lwo
LNx8AACeBbEvVt4TSIwUZhTXt+zwqlMs67pxjDWRn8pZqX44vfhgVq0QbbN5KLtlvM1YJ9vyvq/k
1eBJda2YhOiObO6Y49ZWFvPyOva5CgBxwbj4apdQ3rWrcwylWIULcsw8OifrYsi92qNT4fZTbxKP
k/IhIUlz0GJQZgl5sIWwfMOZtMuxnV+7/FYV95i017hqpW8aRXSc0UYYY3NNTvR96fTtVdRXJTFQ
aruCXnFMh1Q5wzJ3mPX+Ni7yYKh15dow1xgja4btumQHa0+4w9nOs/0ebSIAizkTPmHMUeoMIFuA
ClqFQjEtGY+tM4TE0oYde7Xhsp1jkJ6qTcWyLzG66ps2MS9LV1/qEgGlhGhbxkASU95/3vEeYJjS
UgUMj46yMJdq6HakvCXrOU6sVQnPfTV7DYVjn/OAW1lF3SoiGnHNMRUWXW9nou7yqdN+OOGordX5
erSAsVljtxHCVm+IID/KQVxRBSBK1lAfo1moK2xi0EA7Mj+b99Ap72VFjd7Wu5ciC2ZhbmfDiD5C
Up5mNQT/0GLJnG3KSVh5KStbytpKzY3ee/2Bc6tnCgYgFo1tZqAB4Hw99rGSPQO+PMJM3+aJ/lSY
4IcqCUOjblsWtk0epEyGmOHFylWL23QW10rsXKoll0tpbdm1a9LvjrLNV5UWuC6VqDjuCaZXGSCG
UVECKxvA11DYQZTl+Z4wCd/GW9cl0bSGQP5a6IMJ/uClei8gmwRe1D25TNgcEpz3+tyvw4gfxCy6
kar33MNeZBPcPdmmA13Hy64jS9+VKAR9V1CIrSf3o+tqIADwW83cuxib4V0iisTgqQIiMo1LT+r3
SqQq+158AehC/2mxsorCe6KQg+6DdG91HLEsceNWbB+ySMwUzNJu1Xj55SRKIhHZV2EN+xJP5vNQ
AOns3WddWHwGCAtzYb6FWcyQVfJ7tTiLlasWqjmuVpYPfTjcREPL+xXeqW1rbyRlJVtV4LuN8XmU
z8OF64UPdA6dkTm8JtfnufCAvFEVPer2qK5anfexyrdWReReTicZPfGA41v1wyw82oO5SWx4nQvK
t/FSKEb1TZ+Yu3ySq1iZ/QFaQWVTEysH5zyxhisLlIcviimo9PJ1Sst9aWQSwkj0UU78WOdBfFL6
rMR91HAs8poMct8q6X1nVk8cfJ1DqyLHhZdoVeAOXvFiv5j54g9I2SiIiuq2VixVK3J8C1bdjpNc
hgMzaBym+zgtndVUv6Z1eE35HJbzIINuC8gbzKYlobohaJJK+GKBnqAKd6uADlrF4Fdk1bPSoZha
R/dmPr9HnJ2g2mX6p4i0T/v+SnDQb4BqWhUGpw3hZMN05OFokD9Zb+oH6CBsrEzztZuqQ9/cGEgp
AjBST5XZvjZ0gTWL5SpQPO0wROWjN1vvQngmlMf5SmWVvbbcEK2QGZBC8AG2/kDxsr2Q0XlkN1d4
lOWKJCWKOC2XadBmrrOoNymL5YfhTZ8KMgrSnZ0q59CGgizNV+Oc7+zSTMHiIGnR+6uE9USWvZQe
aiRN34iSnSL99srADC6hjZLBTt0i5wNZS+mD4sPoRMlWg00YyfGsTMQDdtezNM8umU4fYkeQPxOy
9y8xHYpbVTGuTSv2ZVERhTaLDy1/1wRsWEMrDnauJWCv5gs96x9Bi26qmiYDtjv5JErQbmLThY5Y
1Vp7nAb6uBlNjDgt9DsCPQIyOGEPF5xfVde17C8ocAhSN1oObVwTEEWoAX+YbuOhQJvuUEHLn+Cf
OCu7Ke9dnfmt0fMDQIQUoiV4loWRxPJqBWLYDhBX7JCd3YPrgfX1lNUGBRf0pJyZvgkBUSgewIHE
oR0ko/agzDG4zolCKhUjASF7M8DAC0Si0tgqxIVGU0DfQpiKJEb9trW+lB2ViTS7gZcR+ThaPD9O
KlxJ1HpGJTtMRnzjQrkiSzAi0E+9BRbLdypoCaxjMG2uWZTJ2Xyw63bLp763TepUetPeumr31BvD
bQRFFdzpUpDM4EwxKtbcrh0NX4w6O/bh+MXL2zPwnrckT5HYM0JC6kqiARAKbVS1YcHm9heMr6hv
1pE2nNnCXNt1dSZSWBKkY015+dV5THrlIWy1K6FDgJUQKFZx5QQNZwkrYpHpcsfYLA8sPP4vd+ex
HCnTpu0j4gt8wragfEkqebMh5BrvTZIc/Vz0O/G/s/ojZju9UEhqdasMZD55W33Tlggo3XqkMn25
GNSIb6LDNKtrOXwvjeyDCQq2SouvmrvcFYLu4eKjHezfqTIu6cic2DlHgcl+22fsKpikMc/Sd1cx
M2Lnvti2OpTxEEQSCW/p5M/0LoaeHj0RoXqxBXt4aa6MqCKpkSXH7rxvrzA/i5r0SNJjHGICaHhv
Hwtr3BkTtHGeJkEV18ehb/aGRFFNAiW3qhre9NH7jmEIveI6uZJMhYnzgWwuZWNmocfN1zvD41hj
GC+rEzZtsdGVfzH7/GqNRFCaHVRfR9IOSWCEbkzTC2n3v2U1PeZT+azcA3PRxnP6MBvUhUOdNqx+
ooTdryICIkrjU2WxCTvqrveNF1zLj5YVPZlGf5LEsptx8jyY5UH3m7fZqA+cmMlGV95p/WEc97+R
pz1ZYlk2mbA2ZVSQth3dG01zKM30LmniLxCWx8iLU1Lgit8m5r2GK0+5sIndqhbvkJbEQljO3kr9
i9eXe2EfhsTMgnyrJ0woGlcgZDJHQ9LXhUZgy+x0KN6F+z1O5dHyGbetUTsqH8RoNsTewDLHc43k
ppdTwxi5XPPlKbXyayNITKw6fvmyJrHpRUb6GZtkymzc2nCc+p7Gp2/NQMcHhkOtvaNeWhLiRQxz
mx4pbH2OXfE6NVRWrhh2kT/XhOUEtlEfS6tgAyYWZ9Fn+Lrqo4yYXWgBP9pD0QWcfK9Zqx6XwQht
zk09MiEIVx+KzD6w/zbkgnClDu1whq67WnVZA/DdDhAUuuivqXS+O41sy7kybgg2D3MCWKmsCiMP
H9ksd5H97jo8ZDHT+t5G5kvmK8YO/2ZcPeHrcCIbomqRyBNE3xxRDgybvtHqrWNS/qw4W64Yh0uE
yqaNWamymW1jyJ6WKMeeXB7IIzwT1rNxC/cNTvGtmvo3hudhT6r3UXVctVGzTxbt3iCVkAWXV741
4h3oKaG2JrmTKYsBzNhb/GFh8CHxuDlwZAqbmvsrclfxQfGHnuGvuoIhWrwbT75L9LODpcZN65YV
L7J3slui2gDUOJcdEwc9BOfaCz7cW8CDm7h2birjOyPnNidJdqjHc2VZZwJDd5xAjzmLoe4SeJf2
16KKYtY9fVMP2amp1GM21i2A/q9YHvKmPlv9tHOQsStBCSQQcxUXxG7L6b4q17wwwn0C00h+NOrL
s1a7a1iw9b77AF5jsUji5x7Qspma/dgYdrhEdJspsF6QEXMTP0elvHrQscS7MPiOw/iI80AGVaS2
0To8r0HvxbvM9Bdb0jBgpH8W1T/WAraBRFpGZehR0ZAIhZyHPp+q2qw5pJuy3ti98e0TX4cW6RIT
etf1zOGjvBiiOii7vUqZXqr5d4rIwXWI1GM4KePnvGn3kRU/ePCAAJsg81MEtlQzangAPR3J9336
lZXOt4q9N5mMJGJV02U2601e2/3VBmjdO4S50qhp3xju8Gum1plQ3JuJThrcE/z+zQStE8IzXXgb
HouSRC2i+z8IGrzA2oXgFJt8dl/h4p7i4jwv2ifQLjIIuWyrZLiSVHGqp+atWhcZC0eNkvlHW+gP
HTFxTby8EGx8B43zorPeLcojiKMVIUqMD2XB6AzyhOcC9rCO3oVvcjqODhJVDmGD7s08O9+D9Aty
c85pmlv7tmsF28s7U2IdCot8q6ZhXNE8zQ+MalwAkXY9AG1cUYunUvC1ZQyJ4gV0mt4Y1dsjsu2Q
nuNPu7VIZpOHUfE/kv1zl6TxRdunbvfTKON+dPK70vPQ5UWf3pIAz6ar+Ad4v5EHz0/7TRQz5AI4
73WGEZcsbr0dIP1HrQl0s9/hUb9pUvd3jKM/BfV8msO4jvW5Y4VOnyfdvylX/CC76AsXZt0bnKwm
AS5kNfPBtZ3X2PkCGnuBVCs2+iLnsBp/iNLZVVzDFDivAVrTXihYwTRKdnTTcxqaikOSzld7JBW+
bAh4secDueAq9NE7B6lYj0ap70PSMMogXKUwwZjYtFSVOIHTPPYTj0+35C3ihy3xtWQpucZImAT0
h2Mm9cmN3F1Zzuke6P92chyLWF7i67JC48xKaFxkk01aFOO4UQXTedNxWtCkuRcV62LtgDYIq2lv
Fxalmeiyyi7ADQklChE1Tfs6Sr5kruY782c2+54DcWcHS+KdIkUeWWEAgjb1Hgztsxy2JaC0DYFF
srS5qogzQLTyBE7/3YwlQYSduOmkYx3UlD1j9t0arf8H5AzNbImwxtAkIXW6u0Kzf2UTXhkYRRyF
pXEhEeyuHdFqgQSQFldl59LVgH+sYe9HzZcTAeQ47fQk3fFaIhUIarVuaw3RrMAAwapqhAjUAjjj
LZ7JO+bCaVNCLLKKVKIghM7ZpxPiq0rHmZQfu8HYVt1wTSz3t85mJCYYMHod4Y6l0RbDnD1n60Ve
sOVeTFmdK8UZydQAN9oljNPs2qbmrjVIphqoBpH6XtMgqJ2aLEhyYvdTw6BoYpZ6Nx66GIwpD7xy
udi9fUPm1ytF2Wt/HGczdCeZHu+40SP0PtTdk2EbiXvdzR58yH2b8ufNq7+AgrhGQzLLeJ297Lim
DRPFBLilwztRIhFmvc9ZXo8uBCKx1WdoSv4ONVHbvLXe9FDlJCnWTHPzyMIve7XtyR3oXqzZulTG
8qgDu88eNCigFqap0EsY45gLj9Vkf2tTSRcxG2dat4+umK66ZrihOervplQfRC2SeFZA2RXLXWoN
v1Fpvfg1CheerenT79Obr0a67AqT4GdSf7uQaIpmvJ1zE7a9JiHU5XbXRVHD5O3FIOydr7Snimxc
r3SIrlXWvnRWWQoHjczmp7RX4pRfrPWAn9f5A8gxKVfWDh2Jv/u7/mno8wqSf6ZouA5x6RIbRBXY
SFML0ah52EW4EuYuGO35xnHaPzZjKONxfwYs4g1Yhkf0LGKZTgp4I57KVU1Q0z41BvVE3HqTR5+N
tp4ZnP4+V9YHaZ7Gsc/gfLKaWwz4dpOt847FJLR4zm/XRg+59S0Yj8iK9SmY86vDGCmUl+Yfi/z8
oJtUGsItsjlP7GMWogPAq5e2mJAfmjUR73lz0k25T5vlvfBHNrgCIQuKA70jNkvTiApLUN+Vm8Fq
92NRk9vYcgyTsceJHa0cjYXJBO5PRJMWrv+ugvjYmGgkuyhDsUJLJNpyhg2ON0TNHoATSVVE9j80
0XdCQnbt0AgI5hqSNT0eeID7lkV9T33D2a8c54w6n7XLdqcg0KuyPw1JLwsourE//f2ayP+LA3qm
Ks7Utt+/MRHbJxQUCSggxXBHyVnOScV8LkpTJ7QwFhuLSNlNp8lL67MX2F2+nIp8WE4GTSOIIU8l
SDBzW4RMZv12Fes2ecFvGMzMDbljRuh3i3GyegYSNv0ECUfLmUH3WJJSO0OpgvZ5i6zsU4t9sR1E
6etIY6uRdsASEaVrvVEcpAJK1OcNPs1zlU3FXnJ8+vuM/n7Iplxupzz7NZpSP/SGuRXrU/73Q62s
//4SiSDIcI27JamkDizlUE/C8faYrE9ORaz164e/n1kdq5Kse/ugdbfOZDcn+oPbE27C5vTvl5TO
HZKecGjmX+L8pPfUJFkemO7MnIDJxbHrJRQJu0Sjjy+iz/aOpcAxerhIXJUcejgyn5KyBDxclIWu
av6OEvBlA/g7EMt9tDCsw0ZK4e1H1e/MTmsp4IDQ//vh3y+xnmQHQ6Qc20YQN5kO4M7jgq4SEM/j
kDqsk0M8NB+SgwUBW3wvc3LmmL9/8ffT5XZeBGve+ncoZOt/fuDfL1PhcPvI4VFR60S683nIC7lP
DOpUaYjrT/985rkc6OauizZe4YNgGj8cg5BxzWTMU0TDB3t9EjhhwPGH2eT2soqThya2R0VnYTTd
qtIL7KZudiqxf50SlKg28jtnJu+awMz61K0f3LSpT2ZyW/WUxhbwXSbK1ZkCTemdWpGCB9tU1TlI
mlKnPsxL+hUV+vfiQnDU8/w2UG3AfVNxMkdPWycmcawLJ6SBtSNFPLaJjeQlnrqHPCH6Ti/Kr2jp
Ll3cbTkUkc3ZX0Qufo1p7E44k7eFzOUtFtIdXvGa4Wswe59fDCAWp7z7jk3TRONCX1R8u50zIP+S
Tsihus7kqprEVB5JQI93yk6+dACSwO+cIWxlBWflEu4zoAHxsvPk69YTlOkU0MEhtJ0WA657PahR
JdvtaEb9BanEEro2JQm+l7SHAYDRa+TRmyiHgX/v7yAuN7FwFsitLcoM7Q5LSvNe+9qu45wXzmhW
sEDKdg9sm19NOZ5mR+20rveOHqTcJqekYKsl8TbyfeoMIHqCUaNc19DYScqm0Q7dAgvflwVwisdb
gGCQrBAXNY56Ha2uvPQOs5ZIaYDBMxXUia0DVL/hM7Jv2dpHBMYjgchCq25j7SuL5oweAE6TW5MY
2Ju20Z8Q1TK5WveyS2jnqmkX4oCsjt4394WyustkF31Q0uyx7ViqOYxXX4CDUGMLDG5SU9KTovVr
C0r/ckLCL5ppH8U8l5yDB7lrcu8S5wKZ0kI0a2kxMSV9Xe6MKGu3OALfOwoJTkUzvhs6fRqLNd+J
egDOZLxgDxH3vZfT25WtuIIt5JOrMSfNnXNqGkMHErH5vtY7P1M3AyA38N9tjFxEZO0HN8Se9sMX
mgMJmx8LSier5eBYY/KIEHPckoFuj7N5RiC0bKmJ1szMe7RmDoHRTKQ0NVgHsXRtqKANj3XBU6ZS
KjrnWrWJyz69tyzgTqBRxFQ09d52xMLGPuPPpNsXXE5HiQbyimDVDOSkjUeRI7ub3b03KBc0JE43
5lL4lwplGkQ4mJRBZ+Gm0cxv0jHFNZdAk4uWnesFHidGSQVgHpv3Y0OliS3yfRereNf1/IQL8bqp
peruyXU99r2o7maT8EYNNo5zd34aoeKeKr/8J9qf4ZVVheT4+jZNRyrcEz3ZRaSHn13s5fQu27dV
ll3HPHn7e02oBfeCwWH2UCbLfVUgd87munwyyvwljgYHoXvRh+BC1cbS0m9jTtv3tKpPbV7SnVIW
1sltXIJU89zUg8y0qSVA2LBzy8ndaXLgnTTTD03aXxB2WVDZS7Hpx7ng/SgOLByIlaVVU63BBTbV
/rlZn2iCOwCCtUMBjXCTDcE6cwBzTxqZeRgRYuNuJLx7b+jI7BrI+rrrnHAUdXXjjEg1NNSVTmIi
X8jqF/yAuz6mTKnuy3RvpoikRqjUS1XSldOr+CGnQJc1JJ0OphN5gar9aFf0WbmvtMlG7JtZzwOJ
zAA0ozrgmTGe/j7YaNVnRONWehO2ivXuiky2k5ajWl3H3pGuxeXo117/Q7sbU7Xw6pupdmwAFN3d
OFXJzlLLM0pq7UZW9rNXui5GCb7Kytw50rl3W/dDGgxLJoh8B4inT8C7iF4QDG8W+aWfpyshvWeR
8p3YsBcymXs6Y9ZfKa0RvVBr9uvAQ3R5yrG9T3pzO+Yj6MDQ4Jzr/DvS5HtEFZwXQCfr898PBtKp
f/4T6qGGbVEsEZad7DiZmRMaZVcyeBvtxYjIkZ688QmTSXxU0bD1W8HcCcX9Iikg3HnazbTY8VmV
M1eDxE6QpxIdojKSk2qLfAv/R5aT3zyYU/qpWNxmqw7yca5vs1FQo2ChaZBeT+bx29yk6QU5ex/k
dkDEm3WMI3L+7blDHOFZF0sq/YIDZ5eIgcB+h8lYtZZ/s9AgcCQFl1lyvRl72gDWLeU0J9RiVH1R
7LrSpwOs0q904wTm4LKSsVLHuWbfOnm37frBC9Pe3+Fp6h8g6V/6NkoCId1k603xN3TjcuEdmgLG
+Gy/gAITGdWk+7TLhlAaJIP+s4j5sX2TIBl4ze+FSbIkxMYYOFpW7G2yBI5pBw45q9+kHhR1GBTj
LumhH/UElMD6zkzpc0QcIPeLrgmBOo2zPRhNWHQZK4Ix0+0k6TaLqdH4+62EQChswtWLlZQ3Ueon
hzFlTHes2jo60k/3fV9QtpC39e3IZjAWPGKe2O/QTXdlZvX3cQzK+PfJV850NEy21KlZHhDfpbeW
TrdRjdAk09vnUTZ/RnT9ZqfoiJxj+2hVMfYBw+C+JlB59oW5mahtQYnBcchWZUPRjO2Rr4LVQ9VV
FpKFsJkKx37XHWtjj+SV4Kqmp6Ce/btJWt++YU9Hvy39O3OawHgdtJ6rjAqfF+06d3HtDd+9r6aN
sor2MenLcj+r4TdBQIgAz3R3TduOe7MZmUMSYMhmvaNHzAfuAIWYDHVypdgHLVMUu3t7Uv3NrKzH
GZdEXOTqzepVurM0nWj+fmDyseMXjeTeNs7ltVjcJ5HW5o6u5eHitbV/+Pv6u7NvMdFyuplT9+wr
bvi/Wy8NmcVusmdxsAfUiqPvPOpDu9wRlO9dzJh/5A/8NpU77oGgAwYhxMv31pBnp4is751tLduE
+rdHRJ+3Hpn+373Qfpo9zjh6OScvCZqhFE9Tl1HIt3j53YScyYjM+SA1tyXdej0DoxnWDHggwzDc
I9cNOCwVR9iCOLLqEVcIy+NEZyuR/qOjji657PcoaBDKFNILBwTUQL6kvy3cOUMhiAQr/OlWZ1y7
sIDn1KN7n3+/6rRO7FIvrm6kGE6j1aTb1lgErlmTPtVe79npErWTbvxZ2br5qfhE5uU/n5C9LTaE
2+pMLssOUfvwBnAw7GSPkJ0dstpWbcQJidCG07+faXZx4bKmaauN5UETtXkT6araUUVhbSNpGuBJ
UbcvMo1RTYiZAsgCCqv16JYU6XhwLTvd5cjuDvP8ZKJAOEUtBExqJdY+LjtiA+pPwTG1GxzjyZ1I
1Pp7oJTk06AKxsWw0N3F9dP8ybZ6W0QPXemQiG8402mWVLNJUb44HgzAAtE16mb6thCIfOJxobz1
d12t7GNUxdquz2FWVaubWyCd8XaJuIcN0jj2lU7aTICEfqbXp/iVOWyYlo06Qjs+i/XptXbALoj5
H/YOC9qFUqN91Uo/rEyFSXLdQzLuNm7fgciztgQa94Z839OJeRa0taEquiUXugw6OadfWtJcFhor
Xwx7FNsWiifVZ7HraFD4sMRFbwb5nvhFtO8bJQPaXz88DvgvcBMPmpzdD5dzjRjFa5fL9gVMy9va
WvspcjxP6YRoeS4I5MZvWX5rBC10tmDUzrTnrgDyQfU83Zr4I1w3H0+l0+pbhFDuh5Tg63H5UpfD
Ta1jAbSzprl4phdfcyyjcFme8RCrtXmNWPlxHIxvpRXsJjMjHKrGt3Gd4xAx3MMOfOCUSaifUsYj
kqUk1GK01ySAxed4/Yt09lGz6WuxUpRPu8XROdmi/thMnl4deICPiQcqAMZgYw6L7uweKIxEaNLd
0kZwrDGoZfBp3wTFz/aqNj5dY0sFnvE0Ibf1R4cOkfXOAWKlXonzj6uNYO5k9ON8Y8KYNO81zef+
3umtdwSGyUcVaHU2vQ0p5qNYjbuYFJi3brYFPjZbHGq7bO4iM71BZPzh9qb741hcOl3hvyfx/L6Y
/dfS1fIOfko/VMtcEdqha6S4wBqAZjRbR5fVI7WjPVYFCi65X+K9Rmb3RstaTAqtdlnIZ4LjreST
gK8Ck668IzlNHx5HiX1rIq+f6zEN+6hHuhRlFjBM3O66OUoOZtK9okuyQq2M0OGxh1F8gx+B3fUx
9uhjtftl/88Wxu5xdp2bUVfEd4z1J5CgGQJ+qsPoGD5QIilzLkDPvkVOzCVWbY25F+9QCPe5kDNv
mqTINabIy5C8c04htX+SUf+v+svJh/j/GcwPYxV/dup/OtL//ot/POam+R9iBJ01MN0hc8EW2MX/
8Zgb7n/YKbz1D0lSHjqT/+cxt73/EHTjEsiM/dwnhZAH8N8ec9v5j7Cxluscz/D6YHb9X1nMSXgm
h+HfuCYeF1Of42Jn5zOTGJo1x+F/xN3FWZ9lFIq2QTGBD6rGopKjcN5szvRl094xBEbIPzJ8x+B0
Jrqa7YyNlf6Us1bn8y4l4Is23RwYG7pJd0vsaaMT40X2rnoddbscsj/Qb9vK2GdzDGgFtaycUQdl
p6Z3cTMqeOkA41hM3mc9ZYw66OaJi6B4YKBmq+UHDC1hHc3LsBeC0qqBnWeijcYZKsjRoh62WSGy
sJ0Qhg6lokBgpaTiZWZzcowD51R67hToj6VoKXJIkvHyCNH5tnVG7aXp7RM9MjstTSBEffsj7bXp
QHsoWIZMPagLmgfwwVOjkSv6UVF8pPNzRJqSHsfxdrLQDyObyExupJy68aWFgucIsUlA5TbCJxKf
SlVeWUPb53k7hHqlmKbj9INd7ZJXiTxbMaWW/ReRBAZcEOsT7M5h7pRAbVsmh3mU795y32lTdJGe
hcvSH8FN9WRLdpqDn7V6Lxb4syT/LQb5xFCPZVeNn6IojSBxlRNaI2l8868nKK9TvBwB2Rhl1GjM
kP6fyKhvuQwHBLJEONl+Sj2uvtczOjUE82zQk7MYNo7+vrjfhZWB6JTJHnluhfW/QfjFu62qM2k3
7ma1TAQlia9BkZwgM+hjhGPwlag2lMCkUMbjfYN7wfJXsbcDPVa3IGPZII6zJ46pBK8h8bwJcm/k
bE0GylIma3EPmUNzIu6Rf8A0qenVciHNl9aHC3HoB/b6BHcwuSlmTSuVTwkGScVFMCj5RVf2H2K6
PJoc0XUU5psRvY9o9Q2t+MZ5qm24M4iW84iAjbAXO0gotfLkD3vTaTgeEIsTUkITtEZZbLIB+ABd
8IuvyedU869Ybp9Y3esAh2xJBF29F7P1QT7VHCSwgahluq3pQgXmJvqXjk6C7VhkF3hDlCOrbwMT
/ZmaOHxD82taeRNcDE6ILvnluJyHy91Uu9B/U2luIsujvMtILd5RK5x755nAn+LSTWjYMsaeqzl+
ZXP3k/Qt/FeqytCOQchFC9ghLHuv3Okmt99NHeEsp9FTo9cOFKS2tYoKLZoj5TZncp1zt9stsfGK
rodRce67QHmD2BmdKAM1tIcURzlz75eHeMf0pBsaWUXqko/i2cQvnLS0AGk/2DxxuPY1Raed3oVY
DV84T5e7EjsJ1t9F28F70tFIFgx0i8m4oNElaarqIOhcNBCSb/qhWXVvEIHN4v0WOT6ZgRJgRXjB
xvJzqi+dRYbIucBwY99nhnK/HD9/jLLG27lg1fuidSYUpzAkPRZzpOUJ1rhkOunsgpb1YldVjjjJ
27ASm1vZIxetSv1+mKt3Pcm21SJx5XrCgnig5MjpPR1LEn4fgM8teoDPQkOzEKPLTATIfDKLz7wp
Q5qiXxtVYYoeYRc7Yd9FlEGidyt3PtxEmFTIqqixKin/4lVeL+95AZ5d0O9xsG4DY74VvUYdq9K0
g5WFi0PJjpHtReIV4TRV9FtK4PuqpXQG/pnVjIC9FllttVQ+V2eLJFzJo512H1ZkEPtM//LW8Ao0
qZoI1WgjoJMFlHUO6MHx5lmzhjN2jGDGYBqQYYBXymtCaujxsaVvqkI5vaTUEICS7yOTPJGRhQLQ
BiWg8Bp6HlFG4D/aYCgW20ldBxEhepiec7o6dq1GSafhfS25k8E9+M5mrtsfZsdtV4mroxfvItGO
vpG3HAPtYzJRcoT1m9dp8l2oDG5c26Nlz06T55FRkJPdGqEHLbC9HwlWCIDsuR5yg/aqqefEPD/F
aC7hNZGjNdaAGsO8B3e6nZEH0XZn+pBN6bNVgj1XQHNe2s0BkUGvRlHtK25SJJLUwr9N5sUyMJkV
AiZ+Ft+RR8jFMBxlJQ4a1rXN4KDVE6XUN1nt/frg+tSG/YxafwNe12560ePCO2km4DkRbG2Qg+Nu
tOmWyBSbSZvGds1EaqrSGQE5/BrBk/vOmRHPuOl9brVAIdSRGdOb5yLAoKKZLSIurrXJumCt4Qi+
Y77lxeSEVCuRq4hITZPgn5yI7+ehPrZqcrejhQig1JM9vphH1axaCS8+Ge18Zp98IxOxBFP8maMS
JM57L7Rl2nqGv29MCqYSmn6CIUpOncV1k0ezz0EAtA5uD21r8Ubv3CPNnnE4Sab8vqJSiwPwupzg
YUWhYCpJ6z1JfestXCCi/KtuZDngip3LF88dfmKOdIGPi5K98lsZXRbQBpOTPId7LsL/MfYxUCh6
NC9zNnKcWazZ0wsi4skMsx1QYefQwo/plBIAaqk0cMf+xvD5D9WQ/hjkeg/IwLeD1AHvUpIWAGIC
14ne4iWFAopP6EDuoaz1TdMixq2rZ2o4/dDl5gIJ7k4drsqDVhCfo9H3gwFH8gJOJ3YnsK7ajQKX
NXYs00OFjyJ03BGXtxEhPPE5B8YVbKpHu7OXgHFY6SMu4180e9cmsiie6W7irnuzvWYt3+RKzP3h
odV43XSC85zuTjIncBcUOz9JVzFoQPolKQ4LYoTCZoK3263Sq3aT940RzN5H5+JViQs0XH6RfKWW
f0fRX4nIdQbuSafjlCsSShrEfUhkOptsTtlk7QbnyTvLAWB8ui1d/UhnnBvM2ME3Zjc8YEdU+Cng
8GPUf1S1Rj2SBs8SL6LFuV3r7h5eawgttThh0qFLQFCLfP1hkvG0S6QRITifj7VJ92I+toTSo2Me
HO2qDRAEXWecsrEiYci3T3oakQbjctFU6UOJoZ1IlBvaBpqNb0UiqJJtga8gFM5Emj0LMufuhVb0
6LFdRv5fC6FANNpnEte3eaQdK4qJN+vr6Mj+1afVnZ0Ie6Un79eyPup2YcTgoJuhu0B0PCgx7BJU
mJTZOd/1rHifx00eIa3zI++mRX+x8UvUW9md0eN/JZkWgIBoxAH3bNhN86526Lh2HW2PdjAJBoqk
PRu9VQQ8bEcPKMZayFYEchp6tikmlkGrEVJppXaDgOpIGMZ2WNRbBTCA2JVUGnt9JSQeLHuOLsLl
lS1jxDuZKmTomSKQWU3O0bEm3I5piU5D16IIrC+TjQ3Q7qbeDRTKwVKJvFu0D5uVKvDi+MVDzd20
7sLAMZahT8Oqv9SXmb4tJKUbc1I/LqYY+PIHH8zHhCewneg3tyj2dVhD/BYTk7abp+hd6Txm1Win
GgQCYaebMPYKM/QN1K8yDZvssyprtemthQY7xprMzW4RPOy7XCDroYBIMRYvBkkcsZMwOcjhD0q1
rRtTroYPdK2BOzsDNahrY6lK+lMsjXhr1gavpjdvpelf5ujJLTJ63e38c6FuDt/toRfqVdfJykos
45ZFEsq76/CFFAIEzame6k+Kpn4VhTSkDYohTAZ2HLBPZvddFrmPohlT7NR6FFY1Wl1iG1ddDziG
yg6Zq12GvnMPiV6/WTmeegtr9YQ0iuE5+/aBAVSRfORNb2HH6hig4T+sWaHLGvsnqM93EGNQKB9L
m96a4WhBUSxNvl8s2Yel+0bYDLAv7KneTFj/TfGdV+ue2VBHFSPx7o1PO18eAV/RkHrLT/auFyIF
CCKYSbA2tg3tmYOTDpukxH6u9P7GmiOiWmDH7b48TeQ/wIYjjYmGFWlwfmeEZxeLC+jYS7ZF0kfx
ggd94QD4FiwNWv1NV/uPw5kSCLWRuzJCQhbzYwoSx0gx2vdpcYu/BGOjrA61DuMiy6TYGu4XATg6
LyPcoa2N+9wenaApW3ahelVUMMuaKsGLt0Ao1KvWHnxno+IebLvAoGjRZpAagavhyTVEcql9gbIQ
1f7Gm3mZRhth4YhGIJnPEUkFe7OX59hRpItZzrwH3DpJ8ymD1dhmBlmcYz/V+wKtWmh7y6dDpNiE
z/0xajBRZ7oBE+69gke9UhN8lZqzLRuwcdO9J+PrD2FJjxollIXpn5SL8LM1uEdxrVnkZRR3yMrE
xlw/yAJ/dD7B8HryJ9LsBlYiAkvNs1D2vHhjSwhKphVhTeGsTTZW5Kb2tqxyJ2jniKuGEnTECDJ1
zGDyfLXNTSAti8Nlkmb3WV08TgVrASbPMkRG9ejZ8zVpy+ccH/POWCDhEZbyql/mBRvMHKN5m/L+
UJTTJfXXnuX4nNnOTdZoTyshWi/ph8nv2UQgnIh2jAQKsmyiQ5m7azs69waFeBdncqHefkq4RIrS
y5+eWYI4neXRs0gm6MUOG2DYufKbgy/rdF4/LZ5l7Nw8+uqk+Jq92aVGVTxLVsScAmSObWSLuZy6
4TkIGYri/EB+gBYMGSZWijAdI4Ey5L5PaXpeOWLWS73uMUqNY6jigVBnH1rcIXVpSdudz/PbNI47
7TIzJiHILHZWN1lbU5GYAZTMrmddvGYUO7uvid5AwzE3E7Kx7rbrGgdhtOtsQbNZZ/6LuzNbjlRJ
s/WrnBegDHBw4DaCmKXQkJpSN5iUSuHMozM9fX+o2o5VnTbrtr49V7Uta+9UiADnH9b6FjaoEYYG
IPNik6A3xmXoPFgZgi6WhGxXWG8OvHiY72ItRM2/0aV159jgGao0ftd2E+/KEf8BRX+oujX4Yx5+
M6n8jF+FGPF3NioBftO8sbHhfSTHB6sthy2gszAo5uE02T8yH5xi0J1RHkzmJbaYjwyLi1gemTc/
kDsCmdKDjTV2t6jHJOedwcIi4V292KTWpm/c8LdmEr84Yjr6ib7r5uGYDxchxEFl+W1b4dng8VCP
doQkr6IlLwlVIFx4agnz7itEPdGjmO8CH19PTpAL4Ilpxz55J/Pg2EK9uz05GUJ2UiL38xKxTDPu
G2PAAzg8jKT4dvKXPS2gt/zb2NXfUu/8BMQdznYSWJHmSovw61ExuT/7JgMdWdUn5MckQMvuto2D
pyKFeof9sxO8V4tKvWE9+4xwSVRVZm7wgtdbg14ow2W0Raf82WhfHKzolNrT3VjSDsNCM/OdaTdb
7Fy7BuxuMNnvPSoi6COQKwUqtHgFFMrvgNrWWYpdM+nL5BcPJeIAo87Pwzic4HTgCg/CJejv2znY
ztEjEPu3Ros7nXd/qQLJeC8vseffy4jZU5sVLxKDWTLeBmJg40OO+KAg9RgPTX0RvAfhaN9wxuHL
ql3efeZyxwYJnHET/XGCBRkRhV3d4v2JTw0vfjzt3T6GG2/qy1AUj43ZXNwYdzh18EdRea+Wox6q
2XpqqX8XwkNqhw7TqQaiS3yDETE9coEycBkvdRlfcooEoAoKFaYNNCiq/EMhNM56h/LINtjRrO+/
1pYCYQX7tyKGttBiyaqc0tlHmJ13LhITnE6IR/knSuoUwtKYHqspeyxuOfIRf3qoiMdHsTRMIGjA
0a6cgfA+pzGo4aivaAx4bW2qBDViVnMbtYXxaSbG12jzPsUlhaqMI2+RX7oTN3E13agRZg1bubDV
xc1Y2mFjxhjO7Ph37dgoV+33iYtflQBJalvzFp73Kvf2QLD+eoN/QgN3GXpnn/JTGxV9DkHxjVWV
XhVhpmnwkclyg7jL9vGxtLCl+naEj7G/4PzwuSzWC1secxYgTiz/ViIcYRY66RAQBnokbM0GSdis
FYu5vVqlcaJx20fSH7CcsZ+1yhPYSKgk20IWz5OD8uhHA22InSjJcVDLPdEWx9FJsK0qGDjda+yS
Z61MdnE+TKZxgFHkiNvM+Lvkb75Cacpi2fZevcAfdwkRwcZSobyGMIJBHSd/afq/7JrJ5CAeVOBG
t43d7FJfv0wyvpnlfTHUN7Gi5E9knp1z9zAtBaevX7wsEVJ7UaHkamkK07IIWQttldVWW0GXZc71
gVyGTRyUD3ZmvID1cNkazvW9X2B97CphHwGKc26b34EG8dc27itLFA9lORNdGK/0KAyC2ogpjD+9
abphC73sBqoM5pZ2LHfxDBNLBbRRblkfNdo/djXUn/SJ+yxF8JBxsHUWVkNcD1HVyEPHvQZYORwa
krpltbinZbJOSFYYD7fgLMnr3dkCY35tcYHp5/Cvv0oogxMlQVh14yMKqTWCmb4S1fk72t8KzvmW
pJCHTmCa8UlpKQf6ky6nGmOskxP7i0ZUkPW8swl2D9PhI5vcCddU1nCAgtvP9T5xsAKnLapqippi
Kyb7uSuCa6lpPiP3mxHKxSwgFPVd/6eVPGbxAgjLoZqsK9J+g6lAjtWSSqxbDQjCQK5XYSrYR9PM
T9Lxp1w6xupowxeXrx/ABR+twp5flvWXlbXvKaPbI2+OnW6RRgQc8fe5ge45KdMP5Ar3UtIDZOKp
bly6UJMZdxHM7QnWz2tczuOtyZuucemGkti966q2vNDrOaupkXolU8lVJmJ9oSfbQdfjretXfmhm
fJS4wEGnWsjrfB1X/P5XN0dxaeQ1k2VUAG7szZBhhhYbHqDUwbLmOwsY17Ezp6+EmVy8NJhsO97E
iBQ/xcgMdUhcRkldjRCMtPsEEEi6NOeOYvu+Jv5ko1ml2W3yWRUw9QYiLUM7Db4KIFqNFY6mT2BJ
y5lhIBre+MyJxjxqrwaJ35TKEKkQNm67tPuaTYuwYk6uSMpzVfpZaMoB+0XW421NYD0mPCAL2MUw
T3mHuN0UbXLJRQUkJHd5wgG2eq36SuBZKzHjNFFk7dJyF8n0lgrtOx3WFjpbZBgD0NwAp1vCdM24
Tuo2DUUeFTvm1XxHtLUZA4pDU+DuJviFEihpV/9Ytx0zpv+TOTN8RNq6C6ZFbiN/Bc4Pz1WmnAeD
G7xemoszx1fDQ3PE7z5tvMwEtw7zFygfVkymMocRicamqYeD0aNxxCGO/rbAvt1bcp/H8gOJ3WEI
IqBGdf1he8wTsdZsURKTg544f7WsUcwu8cJhrlh8VHaHMBXHUJ08VUuZHyuNKr8fkNbZ0EyrmVHD
ui4WHXekzvXOyeI/TarMnZD9HjaD2OJZXkK0JjTr06fMMOrYcaZ3pTb1NnEE62021I3P6EOmHKWN
E9/5KNTMOrX3PF7cnDMzMrft/JV4PG9pm12akfkrKGOP6k2ecjuyaMTpCjMPWFRmXBULAAYeiFyN
DEhwmSZ5GKdhqfSXJeVt1qi7saHQHJF6St6+N4uuz12Nz8DI+4ZVLi1OtbTXzhl4ohjx7bT0bwhg
ufFT8y6LKPxQ0F4L1uDbFH2Gb43bETkfjhZUKFi+LXwb9rGosmgvaQgRKXIBJkzY+77J70UzXitg
RHGbsaDghKeTNaJwUOYNU5WwnUDnNhqpMkhnE/0stXZwrK2H6M5MfH3P1oxkV75A1lH1kyx8EeYY
vBg6O4i+sj+x9v0jnivcwzM62ocEPjDRBclvI6N6QWKZEEQEqaDdjotXnd1kOUd9g+p5kBopC7zK
BsfNMTNEfGct8tFOAfpqSu0NwyRcE17y0AfOuOWGAXBVMrJU70lUXuG5gcCyLplf+lfsTps24NHv
Z3YpDBaAqWDedQOMlYFdXQ3Jpj+oBjS6a6nq+4SARYlcx66CEGhqCPz8B03OGcRb2uM2Rh3iggWG
pAJ1Kv8FMI1N2DyfJ2alNVNVMqZvrR5GjXDcXYW34dbn7ZWZmbzMPHsNCndQHEy9PYb/24Uy2jXA
XTE7u+8UOkInH/nP9j6wKji/B7PE08jWTtHpwWZMDcAszcBzqpXxgCg/3Q4lthsJs3II2mzrDixT
VeZ+aIw952IZNL/QRyyYwjMtmo6F2R4H2xy2KHHY8sFN2IjiLTDmjYEtJhyWV8gc2baIW5uJLdIo
Q7Ao4CbeNFN+V9SkZHme3YST/bHQya2twd8Mpd7GNBC0JuwrTAl1Bprffe4MeCrHSm8XPIYsJLIv
X03PdbKe5BSBmQdeK+X9i8S43k5BewR9SyB8X//mREF7LeNghzgUPp1WG6+r2fOi6Nym2UhEvKdv
Bw3E3GVJkifAZs99DSHEyZy3rBU1DDeU5IsHnKSAlIFJ8y5ACXpMOvWVicQ49HRgbZH+bewSMkJ7
AgVo8JB7NHkOy49lrhFlxcY1LVriJea4Poy+eo49HKPuIPy9rs3dPDuPs4TykLZFQBtu76OfVMbU
A0FODGVmgU4YI26lalYmJMzsRplRvWclycy3vSVcE1y0g+U0oWPfFKW6JAvhW4wSti7JKSkpRBtl
sf6OBxD9Nv6+ZfR3NbOuGBunJXkbqI65r6CJ1Cgyz2nbA0piagJRGgNQ3T1DJ2MmQ9bVZkGhCd96
skJFocXGmD3lIJviErOhKLp8N5c9skRfuxuhaAW4Z0nEcrgXMJBRZP/y3fZBWABn/eZ3gMbupTX0
k69iWvoIBdHK4VCJY4SiXLfVPL1HMq3P3HWIaYpS8nbFQRhxGhCk4ODY6w4D/IJtUBj4faRh7dlJ
szsw6VWzPPIxWapfLRB3WVlgiWrnb52okoBRfPb49s5pUv7y404eG9t/J9/Vxp4/lLs6ineyaQHZ
zjJjqOT97ihgR796Ip3kzrXoikb/2U5ZUjrzc+Dou7nMHj2F76CFfz4O4D30zhwilL24XBmp4qzI
g+UaNWFQy8fY+5x9t2ABQ4eMSAhU6JsuGsYnrFI4L8b7INglLZWeAsG6I0Zmj/KNl7On/1SddzKS
6jnz/RejZFDOBvi57oeLXrKLlfePQwFuCbQnDoVj05W3hJbt4qT4U8vhu+raL0gsvxlPb3q5/LKZ
2gPmYKblyAVQOyPXIbZy0h4ZDdauE/Z1BS941PGusS0aN7oMagLMyQ2nucUKTeUOc8M2MQ8iT1/S
qHzIzPhlWuqj8rPL2M7Y5LpRbjrrMQVvzCB4crn0wV94Smd7pgcVrDQcYHNz0ZiHobkyVv2lyaM/
FuBoGN0aNm9nTENVg1hy6CXADzbT26aoaRxldsTnemP4jX/aBllZMZNBl2elcCSVQFBg5wJ7izlg
sUxU8tQ19mFg7XIWBY5/4bE8L5hM3Vkly97KqOGYTjPGf+VvpKn6a9RRacq59Y9OPTDv8rJk5XC/
pVkqb7zceTKrrDiCeqY1dWpjj9ozuMaAofij0EAvc5Vjsy16fM/EG/mHXs9P+eK4Vw6Ig5AAc3SM
Vc4NIkxzwbqB8/UEAn3pTmlW70VpOgxqKcU9Ucw3adIuB1f16zbQlLee+TxgU7Tmg5ynVw9N3LYj
WidknvvIlmjZm4u7IejLAQ0DKRdM/T4oKC4W1YK9HS55UjebyjPx+dDHj974iDFFh6WLgclI2t2S
kvqHVF7utT50EYtAxvfsqUbGLXOwhgYxK9D0DhO3U6KFgQPY+Eg9yZZWqN82xZGnAwJOBE8Pbiz6
SRn6tUTv2ToCHjMVqihKpAg8mWFO/budELrsbKd7bSNjoPdnvJdkMYKSNs/2sa/fgowicN1NWX1S
3s/VnglS+UubyanpBG9mTKSQm83yEqgJ6+SUIBPMuWDENZUIF93gIKM+ZHcKKn8vEzt+gtH9Glh2
fEhHJ4PiMDxUyRIzLJqeWMowhmGB4JfZvoBAuhF55R5lntyMDXJBv5TzxW5A+KqiPgzdqmGM/8Kz
XM46gbHTLA2EkZIOd3SQEdTjQAuN/8FHkg66Av/X6Nj0szmwIv6+jenr5ujP+Wlqi13LG/vkx/Ye
UwJcV8MD94sQtDVgRkxRc4wCStZWi8c6r/E3eP3N6DhyA6Uf2QICLsbpqIoArkDRJipi007NXZQC
LGy6ebkKch3hzUb2pV94m6baKjCGWAeRTkwIwPr58fiVjuzT0BUeVHXQGewIVn/2hp02U5eW4SwU
iQltYP1kdkyjYAm65xxHZyBjFFRzzuQM1oIxKgORjEr3+XLKhDBOdfniRtPzGAXPQuP2CDjUrVgE
j3Ft8fK2I3c7wmPAg4CkXjrGraZ2yNOOxsRL0XZSJR8zaLKMsYfDpMpyay30zikWfdBjipzhJdo2
+Rq+aKcX2yri28L03COcJRjFAHFu4gGFliNM6D0Rxs4B52ycOBPgRQkMJ9KMpTo25l4JzMYcCzxu
5vhWaOaPBJ+QkzDcT2s5a3UQzISYn8eWBUTU9L9sAQEP+GeqVQWdh4CGLtLwXTwQmo7xkhnYP3XL
XBF3+G9Iz9GO50rv0zF+kQBZGJck5k3e0JNh/B2Z1x4D7raj9Wp4/ksXy/TItNfg8WdCDQr5NMSk
dXSTxQiDqc/M7tlIfWh0PP4U/vIAX5A3TzMgMxrdezcu94kb4LiMM4chShhFgx3OtobGWtxxQKT8
a3xwI3K9rUmsOk02BewQldsi6YHb99bFa0q9EtWuJqzVZui93WLKU69X72AaUFn4MwNlA7GeWd17
jXkTjeXHRD6AmOVpYsswO8Zx9r3uiEReUBEivuo+lnrVGyjxEUOo4PMaGPh92H0U3GtlmBrpq+e+
Eo3DlMq9mbAMn0XtbOKhKfZQXhtuZWQntgsH1/XUp61oIMkKOJiFfnboKGvm4KKKodJNy87C6whu
DPuVv5PgEBKiR1wQ0CFGCscio2Ie7WafQxo942B8VGUt2Ae25Z4K4RnLK1QUTJJSkyTeaj8ICXvY
mJURHNhOHQc9nXLvLeVkaJKY1wiXkLsmrBYTOneqilNAB7UYaP/sBFJEOrQsp/2ZDbJ6CwpeXrbD
VsLtJx+yl8cYq5cHNY+AQdIImJShQwkuamyZcznVNsaEE/aG9Zuqn6SZSHybeekfYi+7UxMDnnJe
4lNKANsO+8s7o7jSgvoN2jAkw+WAYgfWd8kdaiaM9ZYaadgAAngyDcZfRLwSx8cAI51Zn2apPsfZ
zTjP7q8om6/tPB5pvShiUjwbQBCwqd8JEwkOcYkQrwrm1H22a6PunjURxWKNL6RN+4NBfFrpBjNO
PeMzZ4GB9IcPAAhsdiI8lrnfhKBpv3vhPg5ljJDLQQiHcCLs5vhG5ZgGNAJ3LHNonXPUKw7Hg5Kv
lpt3L4RQkN5W8VCYk0M5YYMxdyEZYU028MKFClRxmye3OZvecDCX22lgx1t0fXRskh2Q4G3iZyfh
5ICNdCD5Xj3j0DreawCiagPB/1aWKdB/pdxj1qtzlrAwRgaPJKWuiwPHz72JgwUID62DjwAlp5wo
pG2fgxZKZsUYlfK0w6aoW1Ia4HkUTEeJsCnJpajO/FdZRXduiRVyPRsPiopiK4fp7AfBS7HWrToF
KuZlw0cQUDXpjN0cKr6NXahXv2eRb7YB6z6jS5BDgOFIpr3VWXeAF4fTiHKQqDXj0jAvofCor3pK
aTow+mQkVmTph58D5MXrSW1aiYgdW/pSBBkhGj3sf6qY0CwcE/eFvEYBWgfCk1hFOi1vdBk/URfX
2wLQCmIBhAANIASyYS6Nrb7M2kvQEFaHxH7JvejWUqNabRoC9UPzOA/mHWxqMMCyPQvGUtsMJtXO
MwlfknbYQy0GMOFTVbF2C7m1vvqMRS4d/geOXjz3wt1RLIIh8SmVks6D7CQo9IzA3qULErKALWzQ
2tVuCXiJB2SPHfJI5JuRvhq9xrVmUoiggVluHbBeK5gQlGb8IAsvPZStjWGkT56tJopfE798NEEE
80tt9TCCsO9FdQikrhkw8rXTie/ciaMJF0F0WSRbz06oiepm/J21jSJaxnS3fPk5HZI7hjMV4XYg
3WdTZUZ2UAHBEJjasqJaCB3hXBGo4OgpL5QqRNwMNl4+kKtuXg+XLtoWNZK0Gmx276CJD9hYuHNk
UpUz4LawP01jsOtmE7kNa4JM9yGJmczFLNbU4FfcnVNJFjbZCu5beFOMtXstPL1CRBec3wKomT8V
VwppvGnI+uM8fcOO+ivBH4OoRB+XIbo10GoT4xXfBVBeobhQNNZEOrMCmzAYOtVHaUTzNj2wXbCs
ale0yPsDjr9RGo+ONwxIZ8Qvopjd0JksLLXZII9GUV0s1bL946SNanmRifo9QxQJp2h8z5ck2eoM
kSkAFmbzyZbD4MGJryZZrFBMg4dBUtriS0KthjHMaUWM8i1IMY33hzp6KVXR3HhYmUIymu8yXZnb
xGK5xsQEP+193fufVebcsn1HGGC7fihbNLhzhhwKD8WB1Xx2mFfja9nYzB/EDgTTU8uMHRUTjlYI
hoSdaRPJwxw/6TmiMbZiBymMXmEq7aEKLLA9mAnjeE4uDsGNj7GsH2qBejhOskNupP1m6I36Wpm9
zXaBsUQSl++uRyEB0gfRj8fsAGszacFDn57men4j7+mjY9i/mXx1ZoT20TWzc67a5In/PRVVM/0u
1XfQIGPISQkSFaY80fncqkEHO73UTwuqRwvJg5PZh96EoDYr+0B2LvpkLjzqTADmtbGNIUHvMmGG
DLy4+/iGBgR3IN/cQynV3p+WrVKEqyyroKk1vm2RsW+j4LHz26ABPu4uLW8//x1uFpIW0E7W9NXL
jrt1pBMFGE75+jvycwR0zLtdQfdHSOnW9M+qC46zMB7hkdscBFG1bdIRFc/ILqolwSXIWSMV0a+y
5PxODTtEf/EFQ4bweiZcZsqTtbb1Vu2c2qLZiSlAPTxE4JwidGRDGxwrG7tAhVCasCTjPCflm3LU
gMMOk7vSzwawil1ipTnaCKUAq7byIWcTaUzrnsPr74DPe8pJn9jBAw/PY/rgpUbrgMJAWn0PdjJZ
ONmpMoqehMRYcW063wb4bktkzmV+iTJ5n2iG0jFu7H2ki1vA5gFSW+NZ5s1eSwjCbOTDZUQHyvQD
wzpQtiqw81BOnIRcIqtFJiPsGk+aj2QQnlhyjN3mpvLib9+EwoPF4w3H9d53KKinqvsyin6PzWYm
jcN7X6oPo3a/PJM6rCjZ6YzmchRjzORXtfdEh79XrXvXe2iQvaF67Jz1+w18GHMoRCAHbNu8TEEq
h31FZIUunnss1VYK5esn0YYrC2MPZW036z9xi7k3C4bl0Dh/8ynjKqPd5g82apU3OwvDv6AZqTCB
E0IL8eDXptv1eHJ1/Q2R+RrJej7aRAaEXabvnQTHo689pAdx/bJOfGDBhAV5dlmzHEeF7jUasl/d
YtTs3sR7xN84BuJ59O1sP6UsPoISYE1p8ZbMSmQGgZPsHKj8LnaaU0Yfwa9KkeNP/lOUtjtzgbxL
Vz9WKPKtGkTPLLxjTgdk4p0VGbxYToptLduPuWLns0z9SVjo9Vk3DsfCivHS44ZAA8CiS3xG2fQ+
oBFIq9okoWoNZ2u/IuKDNjoGp7c01iXNrWfEBt7Br/NnqLyQA43pjAYggUe+Wr8jyeoyn8+Ou7z2
K11/AKjftqZ79Sf8n7lBcxdDCXE1wV44SzMC6WH/JPUBlsuhHVEqtrOR7TNQ5fyfidzqYL7r2c0J
YBeoGBlRZ5OBDoKnvVHyAXicefCyoDm2Nny1SNno6x2Ui7UqprDiga4gNnNmpeaR+AnkslUXmh35
Q7Z1rZnVbJxCfjq9RetRJ38dH3qSSNxDBwjjAI6DHgJupOUrrPQRs8baAWh3HC3jiRjqnYhMvImt
2gm9orspYEiHxh5P24oPcV0RXtoOqnNVMROCLBnb9alHBToPSM5nEqwKPGhRcZ0IM5h6/09ty+As
uVnwbh/dInaPrBvXdtu89B1DZVu8j/iZQq2DV8MkRh0/EC8z9k5uYlz5BpCki+VAdd6wJJk/PGe4
L6bpPWBUhIYHPajrTmHnypvYQE6tCu/DnoezY3j22QSxtWmMYMJtbX7WTkUVOeNuVLN7cIwgvemj
d1u5yz4KlleI74zqMsDKVjyfSFMNF+N2YRI2Rjy4vlB0e+NyVnVq7kvDy7cZa6B91Db3les9/n+d
zSrt/846F6ZsY3Wf/Kt3bv0v/n6sIayO+AeES5PJrbAt2w9MrGv/tM451j848xzhkYf6n7Gslv0P
z5S+CFxp4U3D9vx/LXOW+Y/AJL4i8ITvSYIWrf+NZQ5X3r/65YQgl9pCJ0Vas+X8V78c1hlOMkMw
wTZQ/ixkRsUT/1Chl/HUeLWZW/3LJfnPWNj/8y8xsPaa7fsvDr1//kTPcT0cf+Z/DYEVQsoUt6CN
DjrlndiNKAN1WqB1T79LwULFCOBkejrMWs42Y0ZUW6C0HgyGrrg4HoUNpnyu5bVbaHhJiTss8byf
gznamlb8jT31f4pD//c4a49P7JnYCgMiKXBo8Iz+u6fQNw1G0NXIpwm8K7ilaxw414lP8N9fmcD5
f3+Qw48yhcv3alvgDALx7z+oy4JE2S25hlmJ+FVbybgjCzUynnsnddD1AI4v4tHdwuDgHXlTdF69
I74RI09anVnpHBiAp9teECEgXcK/VEQOyuJuF5BdZNyhzUnmAPyzWd0Z8C1gOFUFRxjsibbDVdDe
YK7GwTDtjaJoSCnXzanUD26LG2oe8OHXQvO6NeBsBf0KeRs2HibkrTYq6Djpb1shI6EF2NvITQA9
YCJJqOWC0u7PDvNMasJlQp2Xpbdxw+BHkRjXjIS68JpFrBClf4C+WDvEiZeS0yfsZPNOVQYgLuP8
dDIFeTBi4y/a6jVpQUaR2rUfqeqPskbNoHz62cw8pfBDz1AbT0tbTEi/mC6l6BMoVa3oj4FEpImy
h6LndwmG+V1aVXBHLEJx1xK/VmGPUtF4ry0cChp5MeI6k4HRKlAjLBOrNc6UM+FXu07R8qUOaprS
Jn4LyynUwCV6sIf8Rfflez+zAG4aGxWQ360Bj1JxZn8GaXxfdsSWOb5Lc+YcizHCcbr6pvzmT8HK
m/EyI7aJFIOKhpLyg6qaHITothzRlyA5wS3nsdzwsbcRx7SEY0EIDsmxVydCV92w0tIa5marsvvE
jgwaOSINgZkGVv5llgkZBcV9b4CVw8DlHrVjbrulAktSA1mXCUnIyn0k5PVgFKbxWzXGkTgZcUiV
nZBBNluHDOIQN2N5jFhLu0ZtPHS8Ju5ixaIQRkWM8WbMeL0SSNwh/X+DFr4ZLD96Ic+KjixAge6u
/xrZBKx7s86FTzyYz6CKdsR7x78TsN3HXuAM/fnP0zx4N2USP8AFce+zUn/+/DH4UDKkunY6/vxM
GU9kKCz6tnUKlMhZNm5oRXZyojWYqaCIC0p3bdN8zQli+wCWAYyM6mhL91oVjGgCnzOmWaan3m1e
BYs8YcwwKg3yjxd5x27b2TkLQ+fGrZ7qeXmhNiQHDvF/2/BmZ5IIpp1qNvEvnY6Zaa7HmuLy2kH6
HTOUqariFyExYiPXEL6GPqP1GOhFQ8VUrzJf7PVU4wru2zK+KfBzbSIj+fYn92pN9KSJ4t/zixHr
Jepai0aKQpjppc+ou4i/GbeChsNPj82yDLuWXXmrsB4ZOS3a1BECU6AvmX1+UQqQVnnMxCxxhi9S
sGHp7Q1JrIRmtyxbSgkVqx3c4ywb1E9YoheM1FnVrWmCtK0/V6uvnV/g7lqU3HzsyE8+qhLDyeqI
scueSbo/Mj1tKOIhxkK03qwfEujRmsvgvfxca+x0V003uKnZvCZT8r3+voF1AthExh0YX9B76oZR
5oOoULWtB/7Pjx4rrgQUvS4cQG9S3FmbHoSR4QEAntF8Jsj3N0JwzYAq/PMqtog+t0HPR/r587T/
rHvj78+n/ecfsI3aliTRwdNA7NSEpa+/m9K7GqO8phYXjVEh1iJzfnGy6MWx9LVZv3eUeT8vSPQB
9pH7GmcG162dbrjsA0rf9YMqk8EVimo5PNeTefKhhYc/XwZ5g3EdvfPbfKIo9kOxEMMnA9xmq92H
4JfsyNGHAp1kRh7lG5slbxg33Ly1Cw1NEhBOWIEP94r71GfCs3Uihm21Y3xw/HAvS96D5Xpr505d
74OUe8KSfOpG9RfIFeXOX295sQqetMIM5r0Te/yRGWjeDAPZFAJNfD845BLmIBtI1miCjOIerh+3
reKH2tq7VQleekXiwgikPqwO1ShtpL4DA6OhP2Q5bpiKp2Uq5dOqh+T9mXNFiAR9lZn9MJYd6nz+
9jzsVMq+sYlyjFCPulByi1diBFDcPniTcRPXyd2a+0KlcUO7DTgipyu1GKZ2oxdaS0x7Vojf7FyG
Y+nPxjaRzNAN6xyUM7vpPDiQmENbO+RbaaFbcMjPqGuyFoISdcRoHTFtUIzkMTjkJPgFUdvdx7V7
5hCoUYlwFX4usartr3zEjdqO+24ohkPsc9sRTAlLWrBnJV7b5DHcqJYBBGuopRjJjXIF+6bpoA1u
sxjs3jZ6dqIKwUPnfyoMwNu8Sm5oBnmdKsyFjTCarWzq/ZIbp5+DJIIntbX94a0yIg4v9fjzt/z8
OJUShCT7R0iIPMrZuiHmVpg7QoxwfJW4Mc5i5Pt3sx5UnGu+QF1HoyyJi3AgNMMB+yyz57pEi6qQ
Jy1TFhyaaoSfjIBkKRH5VE1wYzjNCcP537TGJlBYxV01s2eI4/LsZPqPbyW8ZXr1+POnGuaHU5nM
mUBjsvn0473pveU0GCEwlwqUQOgovvOY1HWySGhiOSar2DTD3p0fGMcEh8DlORrzcT8yrpxILQgn
c4zDrB/fU7Jpho5Rp51z5Y2UXjjWYtuYut4Xpblu6xB21HHMcpJvtCwC1E2x/sM2WO+hcZo703yX
mRH/MsblNHlddTZTxmtVaREGGd83WChK7G89vFnTtshNXtFfVCPzLoa+vqls+6aPbV4Npe2jrgv2
kqcfTBl7PXI/iazQQ3IgpuTFnuA3aE5CBDkepivp39XobW/0+xhVWLrYkTcmJLoi3o3kL2wtEwYD
5wSHJcCfg/ZgSnYLBr0sCAdfOedC/XVkxV0B14gCyyZXIDXZk1KYTqI5W/76DuiGRykwAY4F6y8v
HzlEEtbtEeA3sV71n4MLXktO95f/mQLnfj2I7ZQ3JGB3xIbrLjV5jprgI6qYgSLoEqc5Z9mUrf+O
beFM/jniLYi2HSZ0kGL9oSKVbEd4x3rQ8+tjfXnSg43HxDfIH6w7km9UfGpZPE2W3bBW7RhV6F6H
BQuTn78uNcs3RIPZ3tN2EDJzdFiTpXz23TzysQxUJIYduxC4OHlm/IYNI0HAOYzziiQ/Gpn9GCcA
Sr08AfOru/GXH7GZnaPiw1uc8ZfTJf5eWBEx4xSjxJFr1f5eugFowKCsLS1xQk2JySAXk7yBCe3c
FHb3yiF+0w+Ni7EemEHc7XtkDrdCgc5HzUiQXVtheOx/W7ASZPxIwmWMqlF9s2nP0TFOz43y3IPs
R9CSbBrRTSJ++w/uzqy5bmPL0n+lot5xC0Migazo7gfyzBNnitILQrIlzPOMX98fID9IpIK83Y8V
DvPKsn2NgwNk7tx7rW89YkwlnYUtAXtXgVFLglX3/m5NOvND+XdDS+mYBOMNh0YNP+O29GrnUNEu
juKRBNfS30mdVRq2Hz+M6tjW9oNVwgn3G5oISNYeITmNbAXUsKqiomw1C9+ZpDsJOZX8kWATSWsL
vy87lY82xe/G6aBHyxw86hQziNFd51iF5wb+01r3vUtQkYTp+njSHHaGWZvUeX2yRqyboeDgaSZE
cUVEtLq2WLj2pDliQEVDm4/jPWaxXYCEp0/p93s+8K8EVpdl09SkHTWbYrrHxqSjG3+f7D49pugI
UXMla2ovYBuWznHI8UkAZmyVJVPyoNrwhU/arXy9YajKMuKhrKILCbRjekL33K7j3ulQKhWkAaFi
vHhsJdBYpHtvuNcyQfOXEeS60c1g2rpRxzyTbQEFdE1s3UESLLwafJx6le4El95JnPM06Q6qYpTz
KNDOUyw3oN2+QJTq90qaGY1DbjwTNZME5baqGe11wL8dc+J0EAz9fT+yrE4VcSyaWYBQwlW+V5iq
SU8asoMx0uMMABKigGVRShphbwxi3q5TntFat8LPKhSf3Db8ARrRuRHThVMTpqSOaYovOFI5LVE6
Vj6AmkBgCPS7+dGFwX2GzEkmZou73Pre+1l7y/zsQYucXTHn4NLtbY4jwQIrNDAAPAjJ22hW7Ox8
yLgHzXlRc1lvWn5Ap9lwH1jwjrHDFDHXJ+uQTNF+ikfzwvK8Daf2QpEiV530DHrP28H11NEru4GQ
9aYgUpsThLKZb2XGuBOzRzNEPwe7d6Z2pMk5iq0R9Mhf0eyTbwSTmLxVZ7WFot/AHmHcT8G1UY6X
3wo/9DchBjkWRw92QLP1DKvZOQac0qnXkJfT0E5j6oZSkM3n5fYq9JW2AwmaEn/c7PVSC8ARe8+S
UNK9npbZbZ8V11gpT7rpjUwlcDd2RvSZUOk5bV0N10jRMUb0/Y0o+nqTNOTrRVp7080/GIjQ9xuG
C0NxrEFlbXJW8uQRBNnKm2rnNOoFbTqFfEjr2kNpivbg9oDiwBHL67yN0aea8b62aL0aaDxD6JQH
6Q4DsjyNc4BPr3yXDd3B7sf82IEUvFYtMXh4q42jqnWdmJ/ZgMT4M7PsF/yo58omBLYvXMgZ2qXv
YdqW/bPl8xIaaAEZ6pW73CArQnSnIMDQT9m0i3z/vqBDvSeJ3mCsqsJLWf+oq5qkoPqHlvd010sE
PMlwpp0sIdMPzEAyWIVNx76jsqelG/I/larl0Fj7r//zv/4a/tv/nq++Nl//43vWhM14+Zp+/9//
uQmz5Gv296+Nwflf+NkYtAzwWNIAGUtzUNIlpi30D1NL/cvW6Vropq4sm5RoOk//NAgd/V9Y4XXo
LMJh0Ll0E/9hatnqX65h0x1EpKUc1zbk/0uD0HjVlAKkJR24JEoajgHcS74iakWtaQyREAET2Ai4
su3eMiAAd8RJ4aomoLQxChdin8DOUT5FGmwmby6aSx+XCZYljCJiwOXJCGD/yy38UyfxVe+SK6P/
ac0NM0NwPtH139tl0IMxNwwaMj89OthNP9xZ4AFS7VYgsFoJ5djHARe9ZzXPKPjyL6yplBTAmTQ+
hB4o7WBp6aYvh3NS+OEuT7wfTqd75xy95lU7DM31Uo3qbQ02q66KjWlVJ90htSgnmOD2/U9jzffx
l77o/Gkcw6INy3dnWo776tPIgazrSs/DNTLFg1GL9tR57jq1tSfdLqZPlkOcg6yDWzxS8YgPDf5s
2iXaQ0rQ3bVnzElMnXes5h+8lX9hgHO3GoqKG0NwPpOquidUvXpWwEVWmlewkLbbFJ/tpgvqv7So
kE+4FzIE4CvUTuWu79ieIlWYe+nigHLnArcMpgB7XpNxPCjgI8Q0Z9+/CwZ97Td3QTFAE8p2DfrD
r1qgITMYLC2KXo1HXmFQjaceefc2Y7M6gnGwmCmmaku9ax97B3e/L7U7xw3Dy0h3YPPBxbxqVS9f
ibIcXj7hSMs2xe8PGJSMsGVsCExejMPt8kDZvp3dIodFmxl4R5Glw5keB0xDsY+CXG2b+ZD3/mVY
b59zlxfdpDtv8r5zU36/DFhtA8DyMmaeCKAXIBTapykgAiYMwEZ2BA5r+ri3yoh2V2FtwE3ttD57
LJzxNumq+B7pXHSvwTbYMNWmhAq3o1DeEUUGwTUJJ9OkWNPgoQXPikYnkddVds2XQGpfG2eQqyqZ
iWnKYUbpEr2rR9VfbphNx3iK7p0IjVae6hNHWvPWjvSH9z+8OT/2v78WLIsoUIVO7qDDcvj7h7cK
XZg8j3x43OdXjfL6gyOyvY53+KHi6vCP2/Fz5fYbPUVR6zkM3vrcehgGvTsgIw6uRhq6nPFbdXGl
kNemOWfwpDWgXTe6NKWqtu9fsjs/o79fMiszjXwD6iG18OvvC8lENKQT5loWdH3jw9Jfa10RbOjZ
yH2ed9/ljCZ0tPhZCJsoLJCATnKUzhQDaUIYyBNJVqPCadUP7iciw90bCcE+GdP4pNN/ps7UMPWl
yYtJJATJM4oJoBFzIDTIQHW0Lga0NaP0QwICrrGWjZd0SqZjJqwtsw5CSnpC1Gf21e1w6CI3vcX5
t0d+xjkKQ+j1AAE4xnW4T8qWNrD1nXaWfezoKh+dgf5xPPn1TcKSf0XdPm4YQ1CN9F6zdQxUuQIx
GSU0Pu1C9tAUOE8Ydn3XzP+dSVgcfLgZRwNMNlTfGNUIr1bn0+6mG4gwwhc/tK46gkXOac6+WBXC
jz70EF5l5QnU7RrzDkqXHj2nhNzew045OrIPt9kY8ZFzpXhT82k4iVnL9v43y2jt7TdrSlc3gBPZ
/O+rBaGkzeAjNvTXqot8Zk9ZtokbY+eh9Gc1dLFdAxg5FYjXR/IOlstyPNrm49Tc5FUTbuf0xe0E
cU12VXjfmGn9RKD9KaoHWAvJ7Awrh+vEdc27PCC9iaQZ/CAYNFErgQTEAfkD1SfUDnySRnGsWvvL
B5/w7W6PHkHHBKiDfbZd69UuVKJhmeA/znQiyYYDpxl5wlwim903PebULjr7okoHK4uqujV6SOyC
NSDwfC7B0Y9lBA3CMOf05xQjZBw0HN/m5R43Eg77KbIeHOrn2wmJ01VSBdYKklhNWh27lRuadzbs
rjTo0keov/HNgpqOY41AB7CQ29mIhnQJ5H+XNo/vf3Ixf3ev31oKJsaq85/SejXly2MXnJqMWESB
WW8Gj1UQZXKwpZiA6aLC22DukXsDmBj9kFEq341NdZOZuJ+1jhARNLqniTnNup7IFuJ61aETYqAd
AGwu1RGvpA3eEWG766rXik1kIXsx3MmlnQFVEgSzuqn98dFNzYfGbb6NraPtXC0xaCKLeuc2hzgn
N9YWerqRIESAispgT5KQYJuOaEDPL0HC4rbNZwSL1nw0BjXf7s0swNADddZiId48/YGVDjleEmYj
DKgP9AjAcE4lEPsGRYSTTqQN5QS7OCXnc06D12YwmwJiazpBCEIkUgU3lWZgPSV3YlqXVL5P2JPW
MQ7kjU4NR+hGGB3rtFu//9X+8cId5rYu5aJl8vX+vofoZEQPKYEGa7+AmuQPHK1jH1qCbGYNsoVv
TOv/NhXiIDgwKiBFBmM9LhvMlqlGrijP41NtuvdJle6ZJN5o9Kf/aedW+UNyBovu37x/zeIPm4ii
tDcNnghlzkX8byBbbXDKKCx1hE31wYxSxljAnl0mfeQgJ2vXz/tTQnv3CkLJ9FAYc+DK3h8b8DNQ
ZdfekDzKanphQOndN4HzfcCuvCs59p/LaWLpVN87t/dv6PD4N8IDdmFQLKsHMGPp4wT3sU+s5qRn
RbGrhOfCu601lmHkehkC0K2q/TVWNPp3fl1t+5ww5pRNh9k1bC/ZHAa2PLcqo9P7N8V8szpR7ZvY
n6TrWtJZuMS/0n3LgpQra3I59ocEnVeEaa31EMcwe/HO7l3vSOZ0nHv2Megcd+Ni/KnrSG3jufmc
BGdayoRMIo53q2zaiB5OWGnq6V4WwW2DLW85pJR0Lq99o75Jg+x7Nb/L73+It9+szZGO11TSK7Et
cxFI/IIoVnU+1uPskjcH0OkkCBUrnIPNyQ/b+9Ead0sjXhU9r9MQDdTqgXlWkJn6Kr7rxuaM1tjY
4zZxrhstd3ZsVNoWc2eyC02bvFcj/tvXgXUzQkrXLSyGQ88DcIWRyd2iHgpxPTlb30ZVnvj4d6PK
6femhgra1cbgXLeQNfAgf85GakWTY51IGMIQcNi5+MdHsTNzCO6Z/FEKx36iSf3B3YEF/fsyLHXJ
My+odTkSG68BzliQkhFRKVUQw/PrwMO2ksTFWlZjfG9Ufb7TNV9fQUWxrrpIeNQv/Oh18ZWOBajH
kQ5GFXT+WQwFI14Ri03qZOYGPotixqc+4V2JUUYb5r4krt4aDHHToyJmUsCozJ+ikAjviQJY1MWm
c4k5oYs0D1K0ahdENbOt4WJqtbcddejjsY73MxgPVpDX52Uy2eEWehZKP2dOpp1DBmbMbuYR72gR
9NI9so+rW9fI6Grh4PxgoTPe3jzUQoC2wSWyTruvBSRm12OCs2i/xgYRJuZkMLPL+j2aJbEPu+xZ
zueVCfsklZLLkdGfWn2nSv0l8Pj0cafGL1GHzb1Ao2+mqNRNj8FEk7ofHN3fHnaRNbnKZK8Fy0Pz
8FWZYWTJqHf5DJlcnq6+4cQ59aJizCl3PZu77mq7oG3iF5IJkRar4ROe02LrB9mwa8RNJtsRLkkS
fC4DtXM0o36sIs84h11jXwHbDj4LhhDXTRdHR2p98lBjnOMCrUE4yK9aJNWaH0/QBsDvOBbZscNs
khuZd1fTfIwY3PjB10wyJYgzGvVQ3gC3kB8dMN8s8pLDvjKVFC5HG7633xd5NP08lxqmaqXFjOTV
X2njhmunV8AFWpLA/NbjrOdRAvOVZw9RRKomySTHWaz1b3RUjD9cj4IswwGcPwxbzPXvL0tT3w22
NbCYrpQ++MV1GOjWygwA5kRNBedUgR8XYrZ1zd0QfVDFfsIPsbYi2ey8EHQzszj9g+PUa8EYSh2T
tdKGi4tRy7CXTeHXiwoStAo82asmBuOZ235zExEKTioqVpPWUxUcOSiay5tXROKECBizpQnCV/fG
4qo2m2zv1/G4Dehu483OgjOsw5UZlsWRZPr+7LTABoLpgy/XelNQShMkK40c3baZLLrzZvbLdY9p
XyoZRlx3ROoRHV1iWUpYG8tCpdemAf9dj9ZR0+a3CE7ZW4G45RefcHHXYxab94NkAdTiQ14bxE5m
NmGfDPVdzTpMtuzPyLf2ZYhr0OfO22PQHMyCgKtlz5qcmFMn9cNK7+rgeugbA5eIc+u15Jj0DfhR
io/799duvpY3i7fJfjZvb4DVeaRfPc9aSpwYqD2dWGViOaPp3o4CJsskfjGn1ARcwnj6EiXWCyvu
dE+uDqExHAbQxDDimwDwDEA4nSYIzprNcN4opxg0FypiYtIyNrHldGckHVSPJN/ZmW49RS2giS6r
/okfa+d0iCErPhUcwfeNZF+LEVI/L10kFmJQQeqGLNVvWYaouXMcUpwK6uX5bHVFUwvvEREle7+0
0keyf3j5LA5eUxBfjA4CROUi3b+CDsd36fcxR1DX36LxhZ8V9ZzMAXHhxUjkWG44IlSnOqi/EMvs
7BHmpxs8Ns5aEKz4aORl8gxOhzmoAsNcpKaHNiSs4asAeZJUo402fC4KQCyjKdxtgObtWopU32ZZ
mZOePX0q4xLKmhr7U+PK2wmVckYZYVxJ5q9lfLbwuIHKMRocn1jTynSVxAZZWUnfbMbCUddwAo7p
ZAw7o+TEXgS4GQNkaGfdzs5NjFCiKNtkVyqb3pEDpLrl95fTXJa06XXqdKynLT7NWLvRXHEpOwoE
1ydQvg7NozCLT2ZlPFfz+2UxLvh545Zh+s9fAh6O1oEgIdLvwpqqFj1eajhbFRbtnsTez1WjpRet
itUOZX2/z6rp288MLRtWMGKXpL6JYg2TQYF/xo47JDJCqZ0dgqgLY4cy1nfsVcKJUY+/4Gestir2
zRUKhmpnDnO2FnxjQvPGcGuV/YaAE7B3o5Vt6Z/Y6+XkaRlqDj8Kw29tNT3Tgb5ZuhWyD0ps91NN
/FxCTsEwgXbCHkNoUPFpCCGtjvW3nsfhE71elIJhiL+2HIzx2LfpY4vK9iZsp6e8DporKzSN48w/
xRlg2geHofiVUQ3PblNVZ7PsqgPNf4gHrbgQJEiyD9CEq6hPv8s+H+6bqImP4dyCI2MIiY53KOJ6
XdWMgvUgu03UzLnE3QlgqXOPeN2YAA3mU9/QTQittqffa34KHFP/VnvWJ90PHTxGkzotv2q65kcP
adf7oMSz3/Qz8S0i3zPmWYegffdqlwGcn7j5GBoMrwfGf5Pwjlbht/uxszWe8gROAS+wqQXacfmb
YwfNK4borexqN2Iv+2zY9z8Lh5o0IMT2NhhToHedDsjCl+NfuEIBvdl9vVtEPjo5FY/Ls+s/CYGN
uuqkOA6xxKHtwJ5p9SHcZaPDNNpLvT3H1gzCNeaN1IZ/u5pHEGRep9Z9iUgVJ+Ugvk3p+KyNvv1I
W7/Yud7w0MqZPtyM+ucMO6hnj+azD18FfAMY1wplAUuw9myZAF0bQbRg6pmnpK3GdeEglH1/JX47
tJH00A26aQa74NsqOte1SGg6qGy/QvJnpvklrTY4D+i5SMM9YZaDPBlqFi+B9pLP2T4K4ceWTQnw
iqYOrqVpG4tctusPLuzNlIMLY8ah08NkqESN8fumKHvfdNMhwVXVA5NdvrBOC3403RzxWchs5leM
XyAVrEQXjbcmR/V+dIrPstE3Okmi+2nqeSJh+E6kx7uAYeFyQLaem1XvX+qf6g5BTaYMKrQ/tN0F
GkSnwnixisUITxFivWX536ZaZkfYCTrQ7Cq7T7M+33vYrrEjY6fHLHpNJELxCePmg4794qgPkXtj
1qQPpDjyp7giZKlxaZoO+qMmmq/vX/TSFviti4VZgGkY3zl1NSXTq1ZHJsgVMeJErDyHcIm58T9p
cLM5s4VBw7LtgqEvpuLQuEJCh5A/RKEPlxr9fcETgoaOOMBwmD9u+IG83fjDV88DKbidxPPMx/jf
v/qm82guGjR5l+3eSl4yQIdHF8sqYZt2/3I/oo4kx1Fad4TvmCynyjr0EeMeGt8ayI803+hubFxC
j6F0kQDRcin3/j9uoGJ9Es5cxFjOqxYvyjUnaDwTrEtq5ftFopWnGOU6PaSDDlXkevnK88B1Hkq8
unZonieFYZrf+eY3g32loO9s2mrAoNu61QdHPPMPJRZjX1M4fLk6l/lq8fRpg4/tIMyVqVfUH/Or
HYTDVzN2212jBriUxc8VXRsaBVMp0lZFNbt1gQY9pGxhvlYjdDV7XhhYF1/A/J5JBZkOohTD7Wcf
V9OJZgLiHKHiRxVjHDLK4l73xeb9O22+PWxY8yRDzqcfOZ8Cf38eIPTmZYi9bNXNs2HXgT6mim7P
b74EOSzcjk4T0hWjWblz8yF36OTMCtLShXzuhfpec4dnIyxQpbVGtCP24DrxAdnbc74tllvLbdWm
zsa7oHC7D9axPywOlkWUnKU4JdGrMF+NpSIamRWwDfKRWAny3mt3YxudIgAFBHxE4P08vHfeLLoN
Qyg6GaBlcyLbFjHIcGobVq8k0sENmNp9nUMamR3GYSSCfTZhQ/DqlP7ZFHz+4JbPt/T31YGrZoZk
OjY/3pw3O2jMaKawTCNoChG2J4J7DozaH4gv8Itq2kfI+gxS+i517W97WRcnFpP73k1BD4xIeNtm
jvfzradSHuqATA7TkAA62/NykiLqpPnggbfNt9fMesZlSzxDzCTmx+iXY1QcugWYAWTT5ZxZ6BGU
fC/BwS6zUPD9ktnhPhoHSJKFLJ9yBy7JdTHHCNOJ+YrxF5zr/C+6reluqgojDCpfsSGGF4bWBImu
IOV5jS6GBJ6hQyVTuad5GHkyeaFP1ujiszX7eBOGjQnmtMYoXvDi0W146Z1SAeOkUef70a3nRfee
X9a7NLRJw57jlHn/V4Ys8O9MoIkJeFiFdNz8yfvLsZr6aDoE83qJ8d21onoHg9K7NtuOXlfopqcl
/e79r//tcJ3cSrpqloNnRTDPfrX5+kUTkRFWklDtsjEMprPt9Djc+lOaXkNoqA4MniS6XcCxoz4j
F039BfhzeVAsvh+0gP54MbawdEcYOsvZ64UW8WobaZUhVyCsEV1VOci0NDL4jmxyMa3OuSymBKsj
Oq2H/LJr0hgycRLE+7yA5vT+vVkGW69eDZZ8hrWmZNSvL5f7y2NWNxBPOEpKGCLlj3ooLXDZSLVx
zUL0MOSpjxQtGg3ahNXbqMSTsFzXrUJvlT4QwUJ5TjvUYHRyDJWzYgIMiGNWz+MNftYWsnvjGEfM
pAyEK2pWDUtpy5N1xYC0X4VadAo9ke+Xvq8dmR91nY0/vPpgOAWDBKpVm/nN76+RPY4jH1vYq0XT
YvZteFlanlhcnGMX5is6L9Y+MaJ+GzrAKnRChB0Z3b1/m/+0brLaS1oikmKAd/r3y6C53mGhwp0G
ro7OhXjWCQkiHjKJHrThAd08OsGoNOiC+AG8RVLvh4z+RZG3PawX62AoTwdlgBOL9V6dop4xYpf6
ihM1LNsUZr8N3POjFtQf1iAbRfaswDJnmc6rqmpwKY7JzpZspXSU0BJM61CIYjUCN92ZaeisuhgZ
thFxrKM5oF+CSXsxVEkGbOh8V6rl9Y5i5xRoGWw5QGmnWnLobiR+M4WrYm8EhPf0/q5uzPHT+7d8
qatePdmSk6pwTNyWVN6veq0jBOW26tmqlh7Iop/RJgA5o0yMEyMVhj49oGhteKwblyEj4xMVKHXp
mOYvhyZPJg9epnTAGcCIpMh75Km6+YhCaO0yGX1xdP+gB5IEVs1GtjRL+N0IcUVgVP5FiLPo6gl7
UqA2sA2Jda99Sk0Fqjy1Hf9YEZAeREjpDAOw1fsf3vnDY8/rzO5hUnoKpDy/P28ZVKPCre1/Hnum
kh1rfQhQZUmAysmawGjlB5s8UPnWtxLjG+l8AU+nD9nZLp5o5cAahbRhXC3n5Kbq3Q2uo2zFrUZG
qiUhAHnvc2D20SEfo47cL62jPpkPJLbLIz63vDaI1JF0TM03prxwcY3hIcms/ixgrQEF6qCKUdat
+n78nEsg/h7Ie8TTOS2d4jOx3/WNQVAypkAZbaxQlpc60W4Kb/LPcIZgtiTeS2Jg3dQL30YNRzoQ
VjEoP7mrr9yyEBd9HL6lnbjRWSGOXuN23oaoEqpvUg9mB2N2NagSYhCClRN6fPc5IM0yMKyTbfTp
AXuNt16kYT4YjAxS5c8I1Z9qyNufD+OvpuA/nA0sVygqKcEVoFp8tcn7LrnBRjE5qyIb3b0W0Fkm
lBch+ayCFmJ8oRijyRGE9Pna8bMx2vKWQpF4gsIh8jAkw4iw+QgbcEAqX9tWL0MP8uHfOBa+6ZGb
jC5smi5MZlFmokr6/Yki5qUMkdTpwNZw5bR+14AHQlc/Ep0XawUI0CD7u0dLcAQu/ORq5suiCSsR
TgCJAo75/hO+VJq/vt5cz7ycsrG7iDSVPr8Bv2xcOG1Gs9AbzJAtUKuef2Id4tWd1I3ph/1moLuz
Cu2SWImEQpS1DSay1QYPFOesnEZ0zLvhW4jUEgjuaO7NeezWkk+3T4nvHMDxzcL3fF9AaVZWRlBi
Cyqys4d7nlRvK3U441QTwwcF9mKqfv2xGC8Kkz1JdwzxatVKPSgHepOBLBvrw0BzBVsCaXC0TYeA
yYRvxqt4LFIcJbW2onjs9n7sDLexMjd+0669VlNfx6idrYssaC3tJp2ZFjGOibRuNZWx+5HdfgBR
/WTkyL/B9RjQJ7IcU4bVY7LDd5DKsY93WgWonfhI7b5z4dspHM9BGk57TW/VTa61m+VFrJ3WvRqn
wGeAZFsXndsOn40i047ounRaSzBXafxYFtSkrP1TppFtlvV6fOVN8hCN5dqZrcgljfUbJ7APphen
B7ODvEssBN459PsbVOHJ0abhhDetP9aT+AyBFPYRePEnJCEUm8PfRhLmfLjsc4h8a03wHOOz0WHB
czwui8QG0OhwcYlEmyPgMgkS2S4+eJ/NeVn9/dtz0RAZNE7QW5AH/Op9rnBTmXVC+kEwgkzUXV9w
iGPD/LlD0w3bEe10WGp4YwxPdVReRBA0T2mBwrHFKLTPM/+uGPX+xq4MXM3kj6fkzCZu726VhetX
s+4w2RSfmR/gMxI+x9z5MSWA+mQEOEOrAmjgv6HGNOcH79ePZs0dS0QkgpMfkw5nrhV+ed8yXijB
hEKt+Mcg9CRleg0Z3o7WGFfQS2nmpWzS+8JX+d6i9adGDFSNitUJHsCxIUGWFFitAseXzgN5FVtb
xMdkElXGjpRXxv9DdP5giZiXpNeXjIpyOa9ydJGvNkHf1DDJ5S4HkswzNypMki1Yp9u8ajl82+pp
KDt1TWMOMDFkp53tNjMdpdstwxkIIOQbGLS6sANutBELVZGQChDl5ic4BfJoZsNqjKfbqPCiXVKb
+Tkya4m4y8k/KNLfdLfme++iQ0eeZdjIQV/d+8aiqV6VicKrhNgpdgmJaqLwqzXpz0unBuztqu+s
6sZMMpO9MUUKEZRPPA+oACRk2lJ7DkCTrlyFGO/9u/xGQMbFcVVcITgtB5nLq5aA1PpGCzqoX0s/
gxDobQMG9lj4cQx8Kr+ry6q+CXrBztuGWxcMjZpb36loCrKSUrVvCa8E+PRIHFh4XEaAxuBNK2fu
8UAYXyeqDs7Z5IjTEFClT4IUWL/yNwyBHLxas0STPh7poBb5RW158H1t7VRjDnHdVqQfUJ+lpXyo
KfThY2Yw7VnPSFIJ73rpaVsfB/+ZlpyiyOYshj30A+XLXOa/fRItkxMIwn16qyzvv788eZzUcaXP
x+JRYKLyUNe0/QiF1/JTwpFaplhamean0nHxps0/slw+6FXuMnDJqE6b6MCDZW+XvwIm7h6WX/V+
9M2avOiAt+USDX330Ol1QVTh1B2QL+mUT3ehzC+CmezRbtvmtq2LT04TjpAp+K1F4K118ktnQcpE
Na+zng7dVYsK6XYpaAOREMI2lsDTBpMZ+BVhDHjrl/kI0XTLl1tpNogjMVbb5S8N6cEk6TwJFY21
25f6PaO6eN2acLchIMSHCGhEWFvoSVO4hQ6snRnXfuphCl6zqEaXUIXlVUWG6pWgvthh4B+Oef+F
gVgBYDtuL27my8eJNcUoXWP7c2xvVcB79a4Yj9gmx6OLGvefC8XHdPRF+kVTot72AyNoNU3ZtUY8
G6QPZ2tSsJOQNX8XvZnnKGnG/lAIJBfEj529SLcPZUzWBLS7iwZrZFXXZDkHC7so1azbbiiaNR3g
hnDAaaOSJH5ETTruZA8IkeFJvyuGqrkPAGbwZBd3k6/lZzsZ8fM5/mNjgx7pk4DoICMntRHsGDW4
83cgrPFLZxBO9vPSYgEP0AKpRrBAX+9jgSEBbFR0o/vlto4N/Z627jeCvAm9c68RK6aPDcczTu/4
eQ27saA1xOEn224eSkDppEDaz8iqoRqO4bPZFt7KLFIigRsA8z5ujCccYVd9HdyPgzDOcQ04Cn8b
h8EOq6HTP4RCD0hDnYb71Fk5ojl24KYPTVXm5zLywxPyYPLYG2F9cvBQpLK+d6aGsVLcYzLHQA9z
3afYKD1gv8o/ewhRryMILBuqGiJselYu3fCyjeOQL60xLiHz09oEw4gPhJOcS9eIVaCSuOkH/NuI
qGWHylZfVRKrtt752Y3fQWJMekXsRS2ogcLsU9MSrxwaV8vxopFJv12WnFl5t0Y2ZRyXHyWOuuXl
wJ5ubg3dCNaRGrZV5afnwHlqGqGfnA4RaBWYMaN2xBWl6O9sjqH7LO6ASJdMiwdLHsOxDDeO1T+7
WfG5V8lRBwV6l2TZZelIxESqcqRCw1BiaQ3mFHKDbrtGMNATE/8BSG1knOqWxZv0URAfRj+cdKw9
rMfrKKnd58LDfNsz99osJd/y/+ouOhYfqM+6sbpwH5tEcjoy067Aa7FSy0Jto2aINwa2xVQD3zdA
kkGVauzQ/PgkTvTFwRom5zaoNCa8dBrWvpMLxpAOZ3pywkDxpdHfKBV28Ltfutmdooy1a9f5XSBz
uRu1MmIjxdlsTWRMp0Y4YK0lttJP62CzOOEzoRHo0E8b3wjMi5ZD0AnnX/WSNj/pfSFMGtihtsid
s9DaYtvNLzy8FMQiNTNfN9bIEINb7mFBWTMS/GvAdXpOJ5x6LLD0I+R5OXgXTP2WAhTvIAMVjxir
0A9/pKTXrdrBDfehqTOH9bOMkCOe80vuV+MhpcO5VgjtgdbRyTbslVJFuBOy6ji3k662LAcMTl+g
rRBVjHBsrcnMPpB51WEmqLvHZI74LiYkpSMchyoRN9ZofXH6mtSZibU6s5C4h5kHGkMVn0lqItQ2
uQQMTM9ldzLjkryUgqyKxL00DWGTcILuBhyt++VMXtG3WGWR260Ha8IAPR8SWr/3D3Vqe3eDbut8
txnbC8GNV2UDQCmJtwXswL+xdWKeDwdxrwXRFqJzuK7ttKafWwjsEmjJBs8tdwUD640Mukc0QzQO
Ju+4/EjqJL4STVxthRsSaVgQSZw2KTNWNaZbAwHm1kdTS7c9kMNjbpbZNedJd6XiL0mQ6d9Rm38X
jgcKV6kOGYaLXqShdWIFxCzMqwemzvwcj3O4yiKT01nutlO7BTRg3aK8xv08v3+F0znA7elD/xyj
Tuz3x9JFUjbV8qHXkZXkhDovi0udzmQvB6dSJUsGsENG6Dxdv13uGlA1NM3fZSbWKmwKc0Ns04dT
sEd87A/OnOuZAJm30vpTG+8hV1xFNQFVLg23VVVnt7jRvFvbQiCj+2o81qZs1jIv0VZqmnMo+3Hb
IsKUs8xFU522ySef/E3NBwGae9+14mmR9+ShTjBLGSJbXA5t4Pa2i6Kzaio558YYDO2jdStnEKef
M9ky+G8vegeAGe5uCiFbStKEUbpg1Zpvi9cZUCo5/qC7rDamZj0utyixxI84rIxr34oSPN4EsVtS
Oy7PD4TIjgFTX90U0lyH7uMAsY+nury3QBE+NEK7Loz/y9Z5LDeuBFn0ixABX8CWJEAvkmr5DaLV
kuBdAQX39XOoWbxZzKIVEluWBKoqM++9Z/N7n1nj3Qviq3hPvbLL6iQi5j/PN7/fp/MgNIA4WGrz
U6qOMgy+2vo+s4YcRDtTGONKmIm+s/3kHvLacIWmZL6aMkFiHS2nAveuhvnvIOP0MImBStXl+nCz
iCNBczB7UGJRPLMiF2EqFan4cDUJvqG2ouoEH7EfrZgwlz3Wp749N/KJQnXdoEJwmFU27iVxjaBN
vpYBXsHwlEz/EtCF25rvyM0gQ63dbLBO0dC4a3gYqn27N6t6v6d8Ed7jgXBoCDBW1aRzPpB3hgBw
YZs0Sq+0N6KNv9gck4uO3zzzC/fJNQnzIfGwCTXTOMXFzEaUEXoCA/6za7P3HJZtTik0VnHYtB4I
TI4asQkvoTIOkNamjmhm0wjb3PKCBb3WdZ66B0k+SDBEfbblUNxDsIma/ehHYls27OGuIFaUQD7t
4GFbUeJhwTLEPr+fetRpEK/f7K54aMn03wIeqdbRMG+dLr5HvJMKOXnIou2BY7TMaTMN0YLECRdB
4SwXztTX4t7ZE/H8WkWztZ2YVmsRtC2YFaRucLqbX4gnPjlEIfsNYix+n8zFylJWp5m+Qt7AujEB
UgdoNsZtP2X6y2SWz1pnvPTFEAobXJHTMnRy1whJta2TzhNCfrZBXnWoyWxQZNGlNZgE9whAjFUs
uXI+I8i1x1eDJmEiXA0gHaGo6A6k416TUg+abjCecAicvU78OO5wGvVmz2M/eos7TpZrI5P7xpQ3
LL7PZWcumzlNr7Ez3XxzBlXmMHoFH4Myd/5qF2JLHfKlQ1PSBBcJ6QE+8c9Mo5dmPpFsFKRDqz/l
vXUnIWpQmOq+vFijNRJnChsu6h1odggUOI6GqUZxSZETIqn6k9XRU52J598LBZ8Iyj+S9NcpPNcN
65cHhjNi3JdE69hri10S0yLKrppX77KqDmVNlrbz4zvjkz+Jm4w/HRWBDG1D9tJLlJoXgJobtGDB
Am/XI54qGrVVa5slKbErncYYHTJGDYvZTRdedjsz9LDMoRyMmOdWcDuXjWV+0d9HGZgMxqaU/mee
Lp9I/s71rB5H3XwWZobrVqIUMtpARWqPVM04j6leH7tp3mUAa+MOcTjMFSHenN7vwc7NxAa3nnvT
ICRsWwPTHWlXcEpkDbrINGK4MTJ9BSseuA64KOUTDqITQLFcfPdi1z8VYFCvAjfnHFKlMalNPqa2
oMYw7bNvThuhmoCTI5aBYWe33zOINn2+MR0ilO0k/fmakRaumT89mjWfGXGxtarquJi4kaoif3Qt
NnqvH7dTZ6O0ZstTikRUsGSwMxqxd1J9vSztWcGG3s2m94rTywkkeu/EL+Z94fSYse+VVHFPOSiX
tVrqLx+flUe7yxpe4ucuwqMCEmevlUh1kUFGgsCcAkfakAQlEUNRxgLBuZzbc2X7b31e+i+xMYe+
Vk7PJW6OY9zCfNfLcnwn1QH5VTwzl2FL19qhv1pJ95Q1ef+eA/YIUk0IfHUQxSuJRhjX6wmhTr5R
rSMPzTKrkGL2NnV4qEu/Z+IjXqDk8nvAqGrsrcIMGzlQGh1u1nsUFYZT+QaaZeNQkFtEHcqIYO7J
DUafFZLxwBiC99H+zCA0ACGsDIiO2SsNtW5j9KYf0IfMAFSMF4WprPPYmMykeuLg2e8jAYM8auUG
UyzJGDyJ7BDVdkq1fUbTah91BLLDnsq4f4hBrGEtRx3JfAJElNPvJrncetmzwcyoHzWevMr1X9Ko
fvATEvcGp/iaR+eCkA47D5Knnqx6RxD1B+pkrnY0M8IKVZsN9ZxGJTZ0DkT9F70g6CkYNZlbiGHE
PK/uB7/Qs56M5h0UykeSPRu+WzwCoCvX9EJhKCRUvBcvtb8Gl/lvq3afWQWEPK3+RlEfxlGZbctF
2reUiE9oQvqzr5P6NhluYPh/cyCSG29eV2VMNiVwhI7sIQ4CK4fx6mFo9CP0PqJzdDhripJ72TW1
8wTFLTqrBLYZxMiOwT5x0UMLRO0PFwyQIS5kQUt3dsOJvua+6msIAssE0MOrqsBOq1Ph0hDPYBfc
+mjZ6aRgPJMuN68TVxdh7z3D7QmMhuWmFsAl8NGayFn7IfVOTs3V4XCmRcVMKrmvrHHrSrkWBSEf
y2zmyGjLW5GVn32TmyHIuJQwoloj/06e8GUmRxU42UnA4KMIxE/5a9Z5zAaPc0H1lCmXwKcz/b3F
TtZQHFdunaBRA3ab1yGXwKbnGtRY45oYeegSE+bIUC7yyQQ6eCQcCI9EEL8IQdWQDVOPBN4YRbvG
H0fOh7fIoCYoGeUsUWFpUvLSsK2XZIEzrMbMSCrhwFUb0MDOJgnYvHsEj/Psi+JGSgCiWiVhbhpW
t/MRsKE9JOMIocy6Q3z9YdBvDXhm714HDzAHj1f3v1wkgKcRU+bUNl2czi/EoMi9FsXfnWui651y
+HR9rEIGsnC5Wa7ZgB6JdDa1/FX/GcYfw7ulrO3x9FkQ4n4HjAJ5RhLLGT1CaAsxujsTnrx6mnNW
18SDD/ZSQkvTujXDlIjb00mKAxU0kfct3oOcMyDy0Upkx96Bixf75qrqhjYkybAOkt4lASaSGdpS
UKBRkb+I2jGRs7ImnAsdnm0xoDWfQJ4CZ/h758eTBbVqsxbfiYTqel6ic+a7R+tugKq7yyhpCVnV
bnAJvqsy6+ZMyT2qh3Bu9DiGtr3/Wt5kvSYzba9XC4QnTlIikVJaazeOAltYRC2oZ079I47TEM4G
ch9KmQqgx3qYpi/AQ5+6N1BY9NNuMjlCel2OT6JbmaLldiQjsHvIMOLQ07VJiGzQDvsxQYsckFyj
XSU+dt/bPA/rPmHZG557hHEw3aqvrHyzEltwIjDToJxGdc205AV0OXGyeCsPC2Sr12HMzlVTbVUf
TQ+tm5mE7+Hl556Hoy5X7Pn5Aafo2ctcRbnZcHD2dPOVFMOrrZ06szjeQ2VdL/6QHX3N3k+eCVOP
Ke9XuUs2YJ2WR5fs8V1Ske4tBLPRZFl2XccGcfeu6GlJvtnGLHsR0tdfjSCXSDsA8YB8Tp+DSTvk
nFDKYBw3pPPEhNaRZ0lTzzqmbEP8Hgi32nnVYrWPb+3dtcDhPukEzovECE0zBliOF7jCEuCbVRNY
ni6f8YXUlGxKkNT7r+Gu/PFq64mqkMrYfAXyRbT50bYpOtdsnCNTrPnAiKvOGF+V9C74DYZvkYZu
GQAeTRnUWVcXRpC2F8af3vLxpv/Ri59Y4+iPcYejC92IuwnjWGkhq+so8mBstsb0kMm3MboOFm0V
di5z2cXmVosOJEvM6tmqn+Jyk7YvTPoLLZynAGyQiDcG+0as74qkXGlUYNVggaX9Zw13JglbtfwW
LjMvdh7jMntvM03FyvmL1oVh2eRsPdJh+/0ojip+i48LJgtE8mhn3S3bYPcSkYXgbbgDhXylMWED
16uPTc0868/IklusXJ5u39AuC+BdofeB77P46xbUnMnGhK5CVcb5U17HS6jYISFwQ03wKu+tcaZz
lTZ2YAi473URdwEwNADV21z0vF41FVdlstQYLI7dLZOGsZ0Jkhxy397UWWm+2P3yVemEeUkHxdkS
lw2cQrQMWv1d9PfnrygJwcVv0SeFv+esw6x0tsfLRKWyBTHrFyCqbEaLDfkdk+dfic5duS5oKmc1
kJSsAcJhNzA/Uf5nYd/0pItIO0xGJz2VmJsP0+A4W2tK7MsydRj5gIaNSv2Rkc10GeXR2WcqCcKG
XyFhwVkrwgYfI5sYHNtOi/XUeEcCf9q1NjdnSxl73eSYXMRHF/l1jyuxUlEwK2wm9RAsAuRq8Ta5
oF+wydn0fazAGFS4pOh3CLCMQP0K+dTgbY+KV6a1pLH1wT2DmpRiX5YbYe3L4RyVGMXnKlS1CkwQ
4nz5int7l9vNrs4iWADFkcNKwfLSZTeiAMh/a9FI9VjqcURc62lXZOhqp1OG4elRx2yzsCZ0W6Hg
i9M/yNA6ZLDtSFcge9AJeof5t/3Muu5BJx6w9yFrYvTdnqROj48En8Cx0i7UYWzvsobyfSo844B4
GvxMA6dsqEK3ddYQjQJe+5W+5GdYvnuyrUnAwIjf3hkgXtBakCM1j/0r3ilzQBlWbrGCbkhSPoyD
c07FtBvNP3UUbRNlb+dIA6FNGQs8Q7Fr359nhg9BnZtQ57n+aE9htzmp+2viNxuyAdZYwOkFx1iB
o0Agxy9RicKtgdjTVc/luHLMR8OUCKi5A/wiGCwjqFjm+6ik4K+2phw3kUWVMOFtV1yfAGIqDel8
ZhI7xk3snfqaUnKE30hmWIcudapu9GwDM21OEzinhCqw38yy3baNfWCnIgeTjHGm2yVBju05LT/S
+U9tonYFTmJU5FErIlXjPyUBCmXHsZIRKKMmUsqNAWCaiEnwsNfeCPyJ2Da2WKYUBh7yMjST9MSh
geYhjmiDXsMu6j7cjD2a4ohsE+7SbutVsNrGF87u7ET2tsnyU6kukypioFqVvJX3N10lXvvoiIwW
Cg6+nkTSqFV3AnkKbqPxYrqkf2l1+NXAypNqWDnGXRxlyxlYgkGVNgPrK8ksHKOD7uTHDqKRVs2r
rEGKJkrMwhTt/EUFGooiA9cKwWqyIG9UMReh2PvduKvuGEVH2xACCJvpq6vChUnQQtAi4ebbYfTX
HmXdBLB34SCWRGJtCSsk7R1I7ruVPuXk+cjEXqPVgM+Lwa8qUR12nEIF0bIM1Qmpymc98GFrtJEd
qP6SJO9d9ej4aUDlvq7EtCndp3uwT6bX9JDR+JsFsRHOqis/WZRS98p1IPZubCfhOM0BIAoinzUC
uS1JhAkJ0sFcynPCL3m+b/XlPQFOGeY/beQR6HgxBurcDjA4akErNH81u2X/0NYKcWtTsHbyUaEW
gynD4HUPqPydbUsnbTWjNufHjT2xlABIqL704T23GJ6St0yCtaPMfSzlnvG6PJc5ArtxKWKqMLaP
SVhnd47jb6ZT11nMHGCL+RjhbIQsOBEeWddtv5srXls1iD9pnT9w12+bdmtBJ80k3DKvehgs/VTJ
5ODRO1NdeqppUU54jJn40HEe8qdI3kVYk99tSjC/B10QNulg9rl0bffsjkxhzE4ep9aeH9Ss3hBv
GE+D/0Q6RrSS+h/56qjqouX9US72g4j7Y6R9jX4SWla5xee6ZZp71BTUoOSflVLtEfWy1F4A+iWo
dII0kStXo4GYxX1A43Ci2896Q4a4Czp+2EjOZfSomOBc5vYrzhLELY9ajNEPZZ8+3tCacHRnSZ2i
A1VMMHEFRMONXgy1wb4E0DNuUFg29MLxe//V8y01K8dR0C2+Iqt4WUzQMTtsa+mli6KXVpFiYlHM
BP7U+cSg00OjLXBo7ebNE1m3twfQkwJK18bsHM7S3nwjGfSzVJqOaDeuL+5gVJdStPUls8m89Wyo
9r+PNbWNbQEV4NqZqj1pTfahi/r0oWFGFjM+PU69glMei+7qzwv4Hc2W165mOkvA6patrXhFHxJj
+/abx65Vaoc9nqPAF3Rfbx81nUFkMl+ndXdicyY/EgYGl4HhwotZX4tJuM/80PLYNcW19rjb3KFL
L74ASJQ23bGtI/vMNYwoeXmooDJtsPxUV1Uj/CrgL8a2WTx7MzQALX8GMjofF1V198I5DoayT8PO
FCqwFiN0sAq/kef9HCe7NHH3cWK+D7TszxFsedo6+NdJVW23tXn0nERuTLMDWVXWVWjEeBo8nwyY
xMfeyBjXPVZe8TN6+XxsTDEdf99DZm5sla5d3SvsCFYl9n67NYkhHggXLVyQmCbRU0oEhZM7dE4d
m/blRelZc7ZpfzeM9o6VaGAXDyZs+7NDt6wF3wsMnhTsNRSMv1VWcQQHB3pp729w7ZK/qYaVnVmc
1fKiAjSuqhMtWApy1wrnepSB0RsJwhao2HHf9TddaFcoFcYrBii1V9quYW72qDSpbaBYpSTtk10P
bI3oG+WnpGBlfxMU8ww2AfIBJSb2rSQEgji+bmu7p6QhgVDrScFizkLdOwHMEb5Cv9hx8KroVEGA
LoE021EXtM3Y74CUXbPQoaeaJCj6W3N5E+qh0Hr+Yvk0Uqeep9zZW7FaLg2I0NOS+8jEjOmM21Ot
x/S1Mcqbq8hEdxOMN51FOdp6CVP7Dooz93OxmhUCoMbg9KhcctRamiZpRq8qswDGRVlNihwDITv1
8lcina8IQefhfez776RZ8ocki4lBbuL5XKiEaGm6USd0rPS7XPsFsjR2jNE5x4Y4uuP8N6U9xKmx
7kOyD/KDa7Zf6IyiQ6wVYLzSiYbfPTm4z0KpTACGlRX1B/QQZB4mIYH5bkCU5c+YRW4wzMWx1iAv
Tx4hx/Vo0CVKo/Lw+95/b6xUSJaOTIUuJ5k0Eu2FVuLgyA1NldAxsuoBO0NqkZQkSHOlIbemJog2
Skyfpp7j7M1t8GpDZXCnEuAdL3ax1VypvcYmlbvW78COLDtPMjCiQ3dJDOqeDox4PWGJJq8MJpfm
vhTejgKxezIi/YVekRnA9rN4nX3jYVDmttBJh1wiO7uKxewfGsHzz5TgOsvPOPFY+JQYdvEcPQIl
qbbC8RioFHpz+H3PNTKMRosfrX4FI61rZZtyaoqNZpMXXKEALEbL30FS8J5HferWe4ISQWV3W4eM
Jzw9doMZ0HRJwQabOX/UxX7MyJ18aTRgYK1Phn2AmmnT0TJy2eyzCdNZ34YLd0bYFZm61VNqsWeL
ZM/WGL81zAJsb5IfrIdzeDbaeNyLItkvft/cRP52p9xbkfUkjMoPLdm6Z3qTCxGh+LzN/uQOQ4QL
xa2DwfYL6jcFu62w2hMqo3jVdP6CfdFrtkAIjkhRhgP2p28xxuOa7QX3aKuxmvB8erXmM6C3ko2X
5y+G7OzjDCxBNGl5K/HC8zdTXLsM4V/pIOOiaSA+dPnxrujHUr7yRheBxWNZ+OVTKVW9orfqbwtD
0gft4HllHvOkoqTaqJd9KsJlcNLjVHpWiJ+0DuLlgon03uJ7Hg3jI94ZZipopurrsuUlpf3o7oe5
WV5acq3H0l+T/nwr9UQ9xElvktLCnC2pfPmSGs0jOt6bCQxgM/Xdsiuwmq5bCxnO1FCEFCDgODO4
LY0ZMf/xR8N8uJ8707g88BpeiScv3llaQfQMdCF98rCSmlhpNe88ThJwf8kXohenFwAZW1E/FHQ9
gsEn+xdvOory3wf56c4e0uil75xdI4t/85A8FAz7TGnRL7p/8e+bTkch0VUDRyEb2Uh/Gv5Vsnyp
em5aukPrNgpwEbzZdffRCDCoZfZUsvRHVrmyFdKCwOagNQisTItXBMqqRNAoLQLoSaqHPrSvc+w9
TwXxic7YFiG7eI/k3a83JrKmNWkaBYhDK0kY3AU0KHWCijW5IT7yISnbEaNM/D0X0aaL2ceb6A+M
HHQUxVaqNt4O7gW42MyXUtb3ZnKYMoDnrdyBeNyAgWMEktVraNx3Y1+zVcz+zRneGQ6EBfQypFxy
UIpokWieiDJvZpp3CdD2FZGG48Zu/HijKdpHjmDE558btcBn8AlA1vN/qMIupTT0Z4sDR9ORIBLV
8pZyHpcOYgGpbxuNxBy3AdcophwX2PSPnH3qKZ0udIue3isQGRHdaGcA4etKC6j71xFx7k0MTrCX
ePcpw+u8vhFL5cC55JrW6PMWPmqERmSnqUJsl40hmalRo73odceEqxyAW0d1CbSWQbzd0CTJMFOA
PqXDUZfGi5WVUACX5DBbIhwHRkZF+VCS4dFUqfnElsNQVkVMJVN5ch3ELUNWs9h01RtzMoPZOOM+
1F1hsyTLxsGYzPMsdjna/0szqPeJKtwqrJ+yKu2bry/BNNzJ1BPmahG0c6mFUovtF9lKhtFMTaDd
DAuzd0qcGsqkwUsQG2/RrLMl/bOZD7jWm/K7HcrLoLPslUm0vWtfRf6Emn+TFGfdetVpbsQEDAkG
4VkHmt5lIK6Rtmc6ycFheCGj9LuveV30QntJTbc89noWP+S3qKX9mN5Bn3H/ocrPdFrIouH+dKPk
mF3clPwFz4jcKwvBxS+84jmuhkM2evhtYB6Rodc7BzsTQHdb7TQvvhvi4CFJ3V3IQ+kgU+Rk7YA7
dcUK6XD8SmKfz1K1OPtWUjzXDnos2TTVftQy7YmB2ZWWtRi+q255p8WzpuPIFybhzHjTpqkTeZRd
FveFfi3bxwrsVNl8zsROaKUFbpDX3uQ/IBYOL27Ub/T0n+DJALeAY+RxdnzCYX4rwaWykVx8dDFN
/BRXbEQGID4QvBCKNDDFCs79xi4ATxm932PSFPRmNA7GDegFxo2sVIQ1A7vPWm1fO11g5lcyUjeK
61AVWKZojHAjucWrQVHZu0ErHyDGUUT97TxrN3juulpQq6PQKSBTFnCA00EXV5lN/rncCptNx0/i
/K/kmvLi6TGdkvKM6AsBSE3oee5ayd848vaD6/mQSE1FbLzBMagXEAMS7cPwFInv6CVgzqOARsWQ
2MAo6aES71kO+jqnoxPnDDqvUf7qbcfhUWu3Xgz02tlUDhe6e2FyMMwvshBPdhZZG1kSftg6+k/O
optZhb1qx4104ncEfvs2/iFeDDGDWrcQmHrjkwtWm78WJtV1uhpLJnT0eoeU6E02TQB5YR019sb0
J2PN6KzfIwtAnRj3YtuXk7Ze3LZ71KKnouqAq9P0PWt9w1Q1y8L0iD125oaKwlLpf3o9fR6sqqBF
RiLOsAzdp73YG01CHeMAmTbXGBXCCodctleugUufqG1aRun0Pszed4L4GMhwG13MnBHW7+NpQvgH
Ue922BYgTdrzcB+EkpRMIKM+vvdoZrZZqxAS3D/k5j+gGlVPxuBaRM/N7f9+2uyiIlEdC77R+Kc5
j+drGQ2EUhJUf46AO5AKYd3yZLrd4y6H1EfXTnjrzRlJx1FQWD4YcXRQUGb6wPJB+jlDjoaR/gt1
8kqyv9Gat9GL9kxeaqyRiUAg7hZhTgwdah8XlJmF3w+bgk4aLuGgay9+mqFg0yL25xdvfhZg7BeP
BZh/0qAK5PIhJSLmNnPRUdi2vuElIRX/5IizwaC4Gaq1AbHFzF4RH6x1rwxaf+SsT3HQjIFTczKs
ERQiz/JPkomcxrjYoAQZeloTYqDMI2vbB2A8hVaCfK/d1PTgnK+7s9tWzM16Oo0NQJGGBgxDspim
kJak9OKudfxjWROBVR/3DrzyxiBGiGowjh5R6dFIIqV2LcZlnX7PLuT7UlvX97aMYjhRFGGb6pvF
uSRVvG4X7g4N8i6hPOITodamneNDFYG/5pOOkiOGTNlT31glM+OB2f6q014c+l4ex63uDobmCZVM
G5T8QyQQv3m0wmVI2/qn5i7J2re+/qt8qBF0fwmVNLoMHaaHefWCQAlCQ7le2GUixTPJ2KGxEMaa
3iqFHHbfAkvhQxzxV13UrKYFAWq/tajbUbtyxWUbxSJ/nzeyTWwcBnNUpJvOwk4zPqFgqZjf552i
A48g3bhpxKD2/TudXUbWNc22PTcCADw66lN6b8Kv7DbdTM4j2X4rZb86Ljl9e01wneblzo/RlcR/
hPsU58Nq1OmItH94Jlct38toQGWoZr0QuBR7XPWsmnqEc8b+QG/OS6jwMzT4d+Dqbe6D0zk/DFzb
hjoYeDRdBAhjS1q2/mhb4T2PbeCPzDOfyWi3rjnKuflP1LsE640E49JJwdMr/K+EP12baLnc7ycG
deNf1/6w4n+FDOAOp9Oz6hmzag9esbdQeHa/x4QfQW3N9+lcYtctJKnyimJ+5TZ/YfY5XhEaKI44
jAIkJEOSA7X0PjO9XU9YifLmS3YF1hTA8MgPNOO7saCRMN6dkmfA9qTtuCviu3AwQVRE6sPZA6gJ
tX4yITshx9n/jNw3z2vWPT/FlhbRRsFidaFbcMWnI0qyb2n85BMjDKfcDEXNSdwMdPo+HHK2WWSD
B0GFAfIvY8gJwEbwE/glSVVczZKBmcPFY1UcNJKN7z3OLqA+XFpujUK3xUNZ2QxUStRXYV5lya7y
MPQ5lf9Q6X33DGlR2ykSdUKRRt571LwwpbUQwz/i+kWZ3Q4UQ+a3ufj7hbHLEy6D8WlJ1WYCBY0O
fno2F9MCCpIzayI58DWajI+IyxByti2fPDDYysk+iVmNr1obDQc5MVxUrgIraO+GJdP2LMYPfeLn
j3qe24xru6PeTvlj1pb6zfc3iJpbfL3EJjLpR7iZUJvRLxBiCz0qe0RMmD4iWNybcYyur6jaoLWX
5LFZTP1B05OtQY7I4++bgROY2zPDiPNOP7td2hxNVyMCxZj8J0MubFVsyt8cgDljutFnMZLZxb3H
KVSf1M6g8bNzJtO7Jp7Z8NL142cX8xmDS3jVuJN1bRycyvpZergNQsmUYZmDW2C0m7OOj2ljMjuR
ZFc9t+lE1NYcAVvPLtCYUJ15nOzjUXfP/71p9AiZcRKSjd7+78O/j/z3CfY91Ydgj2n933+wt6N2
oTFOR9iyz+P9zTIVu3hslsPvQ1mnIJ//vjtVKX1dM3/7/TSFHYme/j/gPzWDzFg/W8IZZ1Yi722a
2woUsrmcf/+jXVr9XKfVZ5tE7RrneYn0jbwplLxvdT7pW9cWMjScRHtrVPrUNda/dIrzo+HQ6/K9
iKaTAcW+lC5QGHd0NrXIxdphfnPPRW3el1VWcpsBMWLR7rv2MCfDD7/Cu9Nq4rW6DNN32UTf8ZBA
e1epvSvgry7L1ai6H1t0/XsPxxyxA+nZlZm+m+z+o5SPtrI/67mJgmke23DyNJ7emT672d5KK3oc
baS19NO6Q6bRpCBFrbnkLm1PuHfbyqV9mUeG/bdzuwO+cG01JHScl8wnQpVQzS2SwPHN9MeNU9WH
rkZdkQ0Ng5emu6AqF9tWg14UKfNR9/P2b6bbQaInnBCnzjrnGg4lMzeuVQwwB/O5Qyu135GC+j11
angkfN5ad3j/dnGXLScUEcspiemor7ppiHcEZpnjo1ZiU9U9dACV6azi1q0PY27SObP8tDkMuEW2
ZEfvDM1aS9XkzIfbbVFJ6is+M1tEgIUn2U0jeWH3gJbD4mjWgysCWRJVbm8KxzrbatB2RhPZ277p
vPPvGyxTdDRM3NIjkt3fdtDvGy1K6c54y4leKVaqyOlYc2Xu7KIeEoZ5bxvh6eq91ZJXJQRKWHO/
naXfL3YKuiBkqJ4Wv2Ct/v1eBdS09SAMQH73DlSdLMg+q0zbykqDsRnbIkQa5rFqpBMRxUwb8rNo
u/KKqpiLrVYmx17taNfSuAkD/i9u+YPoh2uNT2LTlb0RMNuBs9mgWTC8r0ny3JkDHCA7yfZzP/xU
LoNx2QvSFNMbKM0ixLXZB+lEyLMH0udkLNVPfP/o96G4f/T7LT1D69HEUf3kZs13zSj51I0lksey
nXYYY9IN3rFqV6SJ9SSLmjDoHg7T74dujsZWCka8vx+mXJeXGZpv0zgYhxq4FQkd1T+eDBPpsceP
kiRhgulMh+a/ly7l+2y0hBbVfnIwvP7odJ28ZEBMMLaPD1qFSnGm3uxFifIwJeG5nMVrXC4axpRV
MdC8nlWHzmwSIfpMjXpVF2drMHtGi0Bv3SpLg9kc7cfEGLw1IZhswD6sdHyaw1uX2TSGlFr+ujUi
46oa2ZDi78xzN3geaTjVhXUWNmmUHKVwQ0m3H/beYD50949+/xdLHsKIQXHl+WOFzpkQl83/+brf
d3+/mAv7ardjtf996L83v99LE5Z2QMgc/r9fOhh+GcRd06z/+8G/nyjN+dLERbKt+3jrCfujzlHm
EpCTiGDUOjozDKOIswXGw5PH4H5sL3eJF2BN+0Gydh1+P6qhiaFvMSFmJdI4Zk5zixPfvdrVKRWL
c6sjo9g5DW0BQimtR1d5jObbOdup3nmsCB7/GHwSZEHcclC3Ek6y9VLeBmO8J0t+LwXJEknr98i4
uP1hG3xRSXYHo6Cj5Cwwjdsmt8LG/+hsbT4odXan5A6vtlxG+ig0WOjR4LbFPwm4GGuHuRXm8qDu
Zmmjp/HWGJ0W+rmS+F7oWpimvTHuTQ2anCNJ7jbCp7hHRZpba0uP/rlwdFEF9O2pa8Fo+UszBBKr
Hjhtui+QGOONwzk39NTkrtzYekNLqYVJIk5odP9h2I22WEQ83HM96DmMtVjjoYpyMrQiBfrTMfee
0ffHFITezpTtOcqlvKR3goa+SBB5EkTALGnxT5Nzmey6OdemBMrt6tu4QRWWxh1idRPVTlO/9SzR
ofDxQotmuzA5ffcsdIxWniV74oKjRg4nnAb2ye6qfI2sClWJPbHZpN1DLEufs0R2zWruZjUgz2/q
mARAJ5Ycdpzy/D9cnddy3Dq0bb+IVczhtXNuJUuWX1iWA3MESID8+jvYvqf2qfPSJcmy1OomAay1
5hwzJqypaeIM0eKiSFAy36SCDMEgQNvKBmYg/Uk1602xDrKQuk5IDr99+MvR6EM8n+Y3Y+0TQqqo
ZNxhiQANfBadyxnRaK0NVB3N1+QbpPIC3N/GShBsVgbHcaTIqMsOUWry2qGMWLFL/bVr5w2hb72r
Ned5ZGKrGv9HWoEIe+RRQ188dF5nnUTPDyRv9pIOZnnzcCV0kjcLgCbHYyfbZ9YsjgJe2FhKazM4
eYfLEnECxsDpImp2xtyIQcovn/o6pg2wfCQDyYH/v8+x6pob9WpX+bxJzdnbmu74TUXIkThpiZ2Y
0eoYY/6zk/a8ZpXuVy4m/U1u1xEkygyFSWtc2wm7ZK+Ue7cHdxsFgvYh7jw9+fUzib8YVASDo/Z5
jFJ9d2hP0Q41ziYIphWHNnvMcJsBr8/Lt1oQ2puS8rnN00JdrWL+0tIkGHRkXKj9Hmcgh+gV2TAl
Uj69Kw2veDKN/mfLMP/oWn+RRHeXoo3k1cZBOIRQzMlFHy4VjYsjyjSssvWb7Xq8MJqRlyixHaih
oKhthvscOXtXVCb8HfN7t+yXgZPeMJmvIPH+iFv2L22gO1Cj25DljmAl1XQosnvppq/mGJUHlSXM
Zuv8oH2yuaFl3UmtMQL+np7BAE+Xwtr18Kz46tVNtrafNC9tbAM3HbCuoVI8lHFX3HvNCM5hsdoV
ZvyUuNjwUwNeuwwxvXRCzEi4g+mS++z4K0Yih2wUxi0iMn4UDmLjWL5nnEZXU4TqwGeLWyVU06AF
l52gP4eaGqIvvUPljXSUVFdtkS8blKtK9uL82cHUXXcG93He1sW2iOFg9BbNWV9jetLYUXq66IEM
/vpxZV6XNGSm71Yx/GGGXjEpmhOic+sE/so4GxIjg/u7Unl5YnqySwvCKAjEOTcDQq6wtDKIlyLb
2EnTrSXVUBgPuOAITByQWiEioZeaDZd68l/izglXBQfEpU6lSKe34o34cnQNaBYuoLWbUR4PnWXv
9QgqD6VVtK2tAr0RVUlCc8a0yByJFuRC13nUzXO2w7NBqFqdHBH4XMsAVHoJFweNMslDmQBo30XD
x6jUFhINUWHBawVORMcs6zgfj/KnHifzShj9Cyfe+qNEQ7Mi4b67PT6tre9BE44LiRLglnS2JUT9
SkfyOc0m71r4iLRm521slPeuep/OS9YY+6i2T0zZ6MbhzNxk5FHZOCXX5AN/IiDCWx1O3508ovdq
WcHGHnnHzVTt7OBb2M7eKu3LKxHq3NC2hovYuxhL6GVIRHKt4mI280hSMZuXKgFEIiFaLDNcWvSZ
8NdhWrCPVNVT5TViHenwvVYU2Axa3a2iVVCl6VrSTgMREx49asGNLTVtRDjHGHpwXqb+W5EEFU0H
9TUl9TdvaAGz1T/HvGecTnN2hYZwXWa9QLZNpJBZJFw7afzbqYBfu8s0ugxfyXgSm2A+Dt4wbVJk
3ejfYzoqQJqC+qZJgT7rMXpOIrEbjJ8dS+Clbr0l6Bd9eQ3oj8R3CyOsvvvC8Z9qJ9iGOQar3KUL
MioaL1pa9oaFQVtiVUvzZuFCauiWBqBa1wQlHbGL31VmlXvVp6+WP39lqYUYNgoJbOXOyO3pwP18
kJnQR3RsL1b/G1Z/CVKGNgUQVbzPLjW6WhAvOrUhR+B/bDprJaYhJJmM0QUQjZken7a2go7F3erD
D0zy4YkdRZ+EMX8zogQZLqbjAUv97EUjXlaIUl2FB9Os0U73hByouTjaxg+3mpzNsCRoNp9+HQXn
NJ/e7J6mweTSL8o6slCadvjr2vX85BAyV0INtIpenYqKcHu3Z0YAxyM+jEPBwSKYuXci52pPWfBs
5CyoRnxuqm7Bj8fBU5F34VPb6b9gp+Jjtnz2+PqMGbhCLtGP3SWI8hJpNgtzKWlGyvz/P7TLRz7u
thFPCZ3ivFEsqiYIyQdHMk8TNJHLw+Nrj498ODZHmyjXqNLVSeRmsJ6UNa2rSLwZmTVstV3+jNoy
fHYoTwBEl3dpoKhwxHSE2DxswpHQ7YKg3ITCj7a6sg6gxhF7+kCSubPN3L8Ra1+e7Qrx6JJwX56r
GAqmx/ATqfziCskAS0BAHvGt0opIFRNdD9TWtRlcPFA2L3LN8nvyyRytNSSOahyac08W7looIk9S
YYgrEdzi+vgo7Ja9VXIpho78jvEg/2DdP4AWxGud089BNtBsVOfl7xZ3jcv95DD8/VPx/DkExF8j
vhupz3MYTOcqJwltAqldkxuiy1Egt12+juF4/vcdZqR6QsGpKJYdBpV9cfet1WwhxKIjW97/+3IT
dU+lF4rT//k6+BOPth6Ei8f/nnRQAvj0kMcM9oe7iDbz/gPX4zLmpDv2+LKPYXkfg5/ckeTqry2D
DC4qPvP0eIiMFJdGbJp0YHlPaRQ8Hh9fLkSNJaAr6CnOcXr776Gai5zeHXtSFS059yMsEHOFcKk4
9rN6fXxj7FW8daIm17K3LvPQs+ouL3xYDsm56ozN40uPh9zrYNUUKMQwt7ir0A/FoWWjTemc5xoF
sIa+3hrtvqmJg/CQgqA8db9VeWtcBp/9uAbv+d1XRbyenDk5T/SpvssvXLr66kQMK5PpLY4N8c7p
U+wsI/6yi1GdEcI06zqxpo/QDTRjoMiHmMOns8+4AGdscIsBjrwr7EJTPSFDVs51ChGk/vsuzHJo
q5jxtMNTaBNLBUF3RkwP5MlqMWI5asIF1IFeJYENfU0j16MBoLCe4nKfz4n1DQcqB3MO1S4VQsK5
6l7knO8iNN2fAh3JWvsVfqMRAGTqJ7vH12f6PPsogrZU4B/7tBq5LRjYvAXNh4nb6hJm/f9+kBJS
QpZ66DlyMhgf/2pN5v98C+lq5aZyiJ23KZYolfnPjx/TN/XdlVgcJOrIQboBLY8ifHJiD0t2QGhv
wfnyUtV6jyMZqXhcp/spqKZntTzE9P9Q0he70fdmVOzSe44UvpHAF8++xzyfjJujMuuXKFzcRfM4
rBqpm23ZRfTKabdtvGISvJvu+CsRH1k3xD/zSt9HVd4HCNLPM+FFz3Yp4m31Ify+OU9NbELZt5CR
hmb7TCOEfrGHYiPXGA3AcgW3xwNFTL8PDRxL4TDxBi8P//1rg6rZnHOFjfx//sO/j4Z03KQxi9h/
/wDAbbxF5SYAlPXCMpC+zLJ88YxAXYblM7od/ZMsBW17Pnt8V26ya0tkUbRcxg+3QLZUjsOrF+uG
jg3mCt+C1hUNAEEN0RabHAfjBmVid0yjYfcQED0eaH0JfKFar402MI/Mtdcq2IH7lXcQnd/Crsmv
XsbpKcjHAYUFjIQ58i781dVWW7bc+yXn17BfZP50IYxxhKc12uXBd5Fwdz2w4BztEETHbjMGTH7m
KOTyVrnHUL1WO9XP1UoqlE1lljPCjsb32bQXDSMAtGCTqkJe7JJbFzFpcB3zJ238obA096g0ynVU
qK9SOj96+g3EwhNA1SDKIAe09s8RkhMv5xqQE/UokW5RXYQnJbBCdoiXQi0xBENHuCaAz8ukDE9u
wV3WmvVzzsEMFSYHdgaqJ7Trz9IAKdH4mjuk18swbMCC7bLRFXYHHXJJHXQll0Ol6GaE1M8ryALZ
CVfvp5OCbaGg34fEUWJmo6/ayj9M+YuDm92LYsS2QYm+7cKg2aS8uevQFKQj0ZS7JNFHonzzkHKe
8JeShP7JT5IaEwgWTrIhC8PmovG2thNbL2PKuGLoit+ZSMa3kJFR7qeEztsY5sxJ2hcXb9i5xhJl
p+F0aKavLsiPsRn1p3x87RynOfs2FjBpBRyfy2I95GIXmhViKRHuR0HYVNOGtNai3DxZefUaUBNv
ecPVgfpNWd77AhijMh4rtQ6b5q9OBaP82WKI0skPk1I3C6NFiW16azlqktlawHy5U7snMF9rUvjC
M8Q/mhs12Ail3fJsJSgMBhJX2YCW6QMillPAvq90dwqEF+6ngVUzUanc1z1dsrF6YXHo9knD7m5Y
g/etccVxSLovIDTNqmzhcsWcfpknGRzW7OKXdPyZwh4bvK8QthX5awFf9WSrDAUYKyTCOkxo04Sj
QczJLs5ZKKDXlqsxiHYQJ/gujRi1YkFvmE3slUugaFMyNQyzw1Qiw5JOfJ58fzwMC2AviPR3tBsF
s3DH3LWWwn9YTAf6Xu0KehnC6G5qNhwHqb03Gh1UkO/JHPCujekCrsACktPRmNA77ojTQaxjiuBO
rih0lMDKtybcz23AAW6NPsi7iRR/zAAlZ4tzrn9yHcKZauzsOw8wFi5ZniZOF/c2KaZRaPNWEqTf
Llb1aeZkbkKv27bLjpYHdOPqmhRnOQxbFIndmufSHRxVXijxyvU4msaO2KedzqB6Cc4mdIkKcud3
qWBH8uy6RpcaPxOE64Fs6L7Nw4STyp5dXlYUs5Ok9RlcK782n8RUfPWlataDQB9SI1flXtsXuiTx
s8RzRiV0SEntuvq+n2xpjkFOjVg0goLazAsYbRi40YzWI9SxiNS+HjjXOOgHjRxuCI0s9IOyDNdG
L6ebYCKeB7PBgkAyC+XXYVYxQtlUoHakC/4EXbte97Zs9kMaUr9P1mvrM1mmvIhpP+ZLfjEi/AJq
tnYdsECmcfX8Ql+ikVIgU7iPUV4+GWQRovC1qtVgsfIg9YEdxMQZ7cazbsQvt4s+GzlDdfxWWYjj
PRwgKx9GhBu9pS3uv6KIwmtey4+mhg4TpFl1TYLkp8rs764omr2NceI6s7ha1EgvgVq8SgLFWt3D
85VlGZ3pllTH3CwvnSfAfJnJnp1xJTgDf5Ie9gO30TdK2OzqLg8NZ23o5OHa8uilOTZIl5mmRd9O
HqYoDE3wcnZ2lcojOYbV1itOsGEY7NcJ9gzFTyTW50CSD4FIZlLdXcgDpiSSM0oCwMnK2bhT8Nvr
zD857Elme9nai4oPw+uap1DB9khTQuzmDx2iOJI2HCQ6+C9RcsCC2Z44SVLZh2D1A8TXB9HRBhON
0aBunZ+Yxv6yYATRFDIv2QTuYTLxnrRz8pROJKUNvuCZD4J+RCyMY1p96eAiU6u7Jb7AXwxTKFKf
o9UhMSVDKQFOGfV1TmQpcuy+ybE/fAT2JJFVJ4uiDDFVkwicjjFy2cixd+lcWYdKhj+8efJP7XSo
rUZTLS7jfFq6rkcSWL6QhJrurQgLZPIoQgWyMGWe5xHRzLDoS0jIWHdwXHg/8SqYBj0HAOA3E6bM
wSyaTecz80uYe616VxAbqtorweqa0kU6axlhC67TXmFZpvW8MC+ykiN73DOoJCrihKM/OrUOB2HT
2GuaqbeY4bfLHX9r8VBZ9UV3sX2cPAQhdZLmG0O59tkff6WV0147U1hrpKfFxmUz22BfsldhGlxT
4rJOkjDIAwHKKfL4bkt6n7sJzfoj9nukz9P0OShBRybF9zoC4sEh1aLbB/MWDAVKhDL7jZ5p3Lkc
vdkgipZJ/FRtTapTmlS5XvAEKUlict/CLkf4mP6Vti3R//YNjhNcwakBT68IxSqbsr9Vkoe7NtE/
qAzEcel5K2tJdvEHxlOl8dxgjdoPEsfTOEbjOgHqtBFW9iw984eLwQ/xWPtWYg+/KFXv0an8ykz9
E17G3mgQ+oJJtDc9fnYU1sdyCtQ+HceWoptuBRGn8DWaoyjpiVqoz7d1anl7MTcOPf+ajIIaXV+r
+ZsiNKuMHY2fhpE6ByPzvY/WDF5bL8fL0hiAMwBdH13Tn/fjMtuWKJt2VRLGd8sJsDcLsrLkZE0H
Ied30P9PFtLgMXHlVquCdV7KhUFJanaLqoMONON+mrob2ZI6OeabLAVhjoHpuZPi1VdKHQ9U2AAb
FOkapQUqLOD9ZkfYA40qtkgbTHP81ZXI/xO62BRPb+tRJO45KAXMPmsL9y64eUb4O6xmd9VKYIpd
p4x1YYbvcYcGIGsNssDQNCuaLC9jTcxEk34WkxpvGjc07bl5javEOnO6C3fo0TY+0Ww0efo3EzMQ
bJUJ1+L0ZFV5vwtUhXcbm2SoP6I67zZVYTF+Ah0SMP5Z9fb8UyXJtIrFx5wji/OLAspFw+s2ej8m
HEo7Alj7tatsvP6FDdBHOds5HV5mxnQM2PxhPYllIKscZ+VF3d8ck9HK8ts/bcMyYErkxf1Px2Fy
jtxd7GyyPGjrcRnmrrwYTT6uHL9FJJelwdHpd8JySGr00xvTxS8kifNWchJ0iiG9xHl4tDWJXX0V
YuUyOAg+HtwkKJ+ixPzT2oB4+56Gbdu+w0P/A2vDWLtNrnehsPc2cYisH3TEB9tAVdpkh9hjWXaq
jGFGPmJn8N4zJfhjOIChLm52c/In8+Vw1Y7BIdTkGXoF7ymS1n2JVteuRuNcMlGBekSk+MziXf52
VbxvWotjVFr/dEf7J6eQbJtjUGc0Vqvz2DCbGbJPT83jvafCIGEh2bmGK87RkF2IUrQQx3GiGhNF
nntzUxMo/6L3xjdanEyKk2kXeBNAb4gY72bpoTsWw187H4pN5V7rvhuvhoHannqB4FMDT9+cXTGt
zxtUVDkWBXKrkYpsrLIKUaN4v3K2B/pjMHxCXjuno+1jaf8w2y00mryGISaPSQSKESnotDETooSN
Dvmn0eA7rHtekYSSHJftJhaYeKLOeumj1N4ykD+oLomJzIO54OTGNQ7Y3oGgMcdaoquyL6JwZwby
HBIDjwYwUE1sUoIygSV+FYTdK3sBHEUA3QzMm1crdglqzwnpLhrm+tzyDbUUGlVKUZOJaghkrgZr
IxoLs6eILWaH44GCkeFBRT+WbABkCBxqhZrstelHH609yl1jzCWEL+eYDhgrEP4AxE2/4oyMX192
S7qnwqwmJ/mi7IiA7GncRxVJGyhTh2sXVWjGgYYFtWS+vzww1vzh26W3VzlX6kKfYPk2X4sGaXg6
s1gVYOIaI+z4TrDwTMkLXAf09wtd2eveg72H2QPf7IL/I4eVXNygDfeeg1dvCF6SMTFfH2C0f4F6
hcfk1k3qXco5au8rC/3dRNfbTYvfPkF4+yBSxyZh4lsuquZGudaJ7JOXqXRg1i+0fxuk+2bslLNz
UZUXjr8eSVIDNepn16rG+jONFuQIlN5DpPKNn2vjHpTskEXrlO9J90uTBPeaQIHHrQO8DrgiXCaH
szu2AX9VV46/ycwofE5KGiHj8ist6ty9DJD12UrcbXjZ5Zju3YVy7NcMabSXVve+BOYKdOTODlbR
VqzTJ1KBfkDru5PU6J0UtfkiOnsQLgNpNhsH88rdj5s/so9GNl/x2iVlzb0gxOvju7x01jv0RfG5
xvTbRwblZFEAPtYt5y4jvz+wb1No3B6UQt+xTxbzCGSbRn99vOiPaMHIFgj44HTdoq4xICxF+qlO
aVYv4WHhQIpqlMFxidv4mTVWMetJtnXpoGAKjHNfFBnkAgY+XctM12+7mxSJf6X5vORs4iRbAmsf
WYW0atauASOi8+Jm3dlttwathvpkQBC+nEB93Kkef92alZPyGLL1tQdSr0Tnno02uyfKm0+CynNo
STE1nDy/Uq2SeYZVInfJRSAMNii3nTbMg2oD++hbMV6TTHjnkg3t4rjexe0NxlFwp1dNFr9bTTtf
ZtRKewKgP3qSH06Z59P+K1yyelqp/zEqVUSeM/ZCOnHsupfHR3GK+6P32+pZy2Cb2MH4xrc/LqIY
VDuuOU5xj4eBhaJu8lW34NRtEb4UNTj7iO7Dah4pZkkSz7mAU8FUMmg3sYFAVhpiZXFmebYwGzGo
8c1XzCDYzay02rQVxWdFJ/48S+sUmKhOZ1ynx7mPgD5hmwpZTbHsvHSRY76783TUuCLlkneRGTy1
hAnBhBVh9SCyQyqcdqZEBVLZ6J4lwl0E2OkE8XcJKDXyAaJjsQC2gsnaaRdrfRclFUZWdpVMV8U9
MZFSJ/mvfzxP2/kXtfnI28yKyEIKO8mjiYaIFHVsJK6bb5IkNNjeOXaHY/aJI/tuOAayNe7B6/KZ
HvIEQTSz3SmfAIwiZ+x0772KKXyL4E7fBOdEXJzeucU8xJC53QwDrRLMsZoCcUL9ZGDucCsoMSZQ
/SdU/BuuBOQblRHSS+W/e06efbUZCfatt7NilDKVkQf/3vE0SyMKoXDbm+wTUV7Ut6SNzS+dlCwh
CPXWs0rBSbjR37bBF8yRPD4bRABkk8WEtBSIPDsL3uOUJuNuJsaBjkxTbQCphYcQs8g7Jx7apJo4
vFXdOjX61nzaG2Y977NWvQ3CPE1FzfN2UG5qRdZPzuz2SjHQHzKzO0oxfLRMXP+AUlvH0aqYyZWP
04QQS1WEV0RU09Y2NedgcP7P/wKJR0nvNawnYst4MJ2JVElSZ8nbgG1UmtmNMyuH6yl5YSeB3hrP
DhtmVB7/PX8jKd9N96VjNMLZEoFWlGQHD/7rJpWYZNEI8C4KybkszcuDJkeX3ELrCb11uYOt0G9r
NbGM9AaKul4e/HqOnxWwpgoPsjdH1k/WDYYCszPt59D7M0jH+EZTHwjQ8npBZS5pGnMN2/ZrlDXB
czF6h7RMjjbpvivMZB3ybvzsUepunaxEaMTM/sZc/2nZwY8yAY1FKt3dMWzM57HhcXxt/3SRi7uc
y/jp8XIHzSgOj9sdrzBDx6WV47GTt8yHtrHN2BlpREC/v8JLh3q0DcNvc/QaT0O6sVQoSFADiuTk
qA5XdLzI1xRGsP+3t8UIWJo1ruwnquuUFB5k58J2g21BuP2u8HDStAy2qK397mDwzwdkx4BLYFmt
hxZVczF7+6jEF7myjPw3lmfyRSLaEZTiM3LaPizpJQxi3leoit8qIMfHaQkyB5ELrss0NyPmJjT5
1ZO5cGlrq/fOjx3gXwTfY5HGhuWcVNjuSL2wb+RHkMDT42PTge2tnc4j2KGLD04vjY2RiXEzY4u+
R8L6w2+HtsrrYNLkAbgQ68TfzFNjvQF2oJvcO+Nz0TSnRFkfPg3TZ2NAFNJY6qdWKek1dBZk8PEP
kuwuZ6s5q6OrkuRWYsiN8AAjT7Dp7OyAGwdPvUTEnhsVmkqDwWTkG98grLcb5bsHNpmvAnH1xzzR
x8a6QZIzQiowrMvq3dsIOMlF+NYwKZELCH/GzcpInaMz7ud+lTpew0muy5pLkc/Tr9AwVsNk58iT
vxIwaPd6QOM36CS4xEKjrh4WTlgsLkVAuKHrJCgy4UHBuYV2hcaxC/lF+Te7CRl8DXoydxnukUOT
MmwmB23jDEI/P9ZOfEFMGfIctKBjYOSZGccCXHiqly3ZznK5qTNvW4zR9ENnAKHS2tv9u9bsAdd1
5bo/iEQKMB060G4qiQ9FMgOdvQmDmBGpg67tH0Om8i3MC0IXquGEp45DRoKTy5wd95Q66D9a4rlW
jkFnKc+y37zQzofpWpRnHQRniDotPZ+jYXvDwTRrzPSFC9aeJOwUc2Jtx/ZzXSd4Buy+eR4PtUnI
scFYYksqCEqDwV05s6TH4Hg1RkTTOMQjlXKjDKQtyy7dekCthOC+0K45bpQDHiQY+zUiBn3zw+4s
xn2pbXkn4yBfd1kWgq7mpFThl3m8Wo+lkIao+VW6dr6JlpUhtiosCL43nMi0+OMGebVtFy4FfZUR
fets/0ocYK1q82AX87Zz1dlRippXpzcZ2pDHRvyzj5etwFW2DZyDO+n2HppU30PibOtcWIfgsVL1
JF13TKx3nY03J1yYsmMbwEH2EvIDwuhg9jU5U8PXJEmyIWju8/FbLduL9q5V0oSnI/eO6He42p29
LWPu2tay+iOZ5uQ7T+GvRLpvzhAOL/7IbZDFKTNexM6cxrW4401doBn9zR6no93W/t7VXvE1CUSO
WV3gT1WttU2Gsn2aagRHmTl4t2GMPw2Yml8aLjFaBlPtLS6Glep1tQN4D1xmuXk0JRPGALykeZes
00aVL0W7xOWh0qo90T+LkQmgVfkvoTUB1Vw6wyRdbdqwTi4D+t4bNPIvw4yGYwugjCb3aH4NLWQT
cmGIgpz1pXAjjw4aR29nZNNWHBY3drBYc9JQPz1eGkaUKLCInOqXSTyxQ8OhwMh6TgqOQnniGofK
zhvsDBy4IkqBs+E117SDnqqFuNfgr4GA8WSJE1lsDVfMDJsBruPay53uWFkgT/scjn25gJpn3L34
LqBllgE/oqhQuLhkVh4TG1LGWJe4Y5flvrOCn4Aig1fpsSjYdbrMK0Gw+8JiYYEWc+qa1Mcg0bmo
8NqIcTbs3imqXSArSMeIRvA56/rzKgy77CIr3Hq2Vb17k9A/HysAw6v2rHH8boeOO2Ny23Fjjgig
pc3yL3IdbkqMOHj8/PLWVunIkZq1q1Q98nGHXFVASqzJNoo9gqv1iLbCR6SAQb3EfVzX1SWT2Qxj
Y0LJmqindjHx1bjTNlbY8iMiA2qT6uptWOBHSpteX/O/ksXULz6DfhpuUVYH67rwqgO4fQzSbKur
COvwi+t11whBgKMb6+ai/1rX+Hp2PEXrQN96NXVqmwaUtY9XvE/dBms/3vdHsD1aDH831yan0ln5
V3qbGPZMNIch/Zlt2/ftsemn33RtknVjjf1+1r+hA6NlHEkb8ED89KERbeMA3RXT+Q6jVI2VPxHs
FjFx3qg7v5OlZu61zkY8nWSdmjC6EBpwQamXmczOFxPT2a4Zbf3079WqR50iauWOcLoBqwyQAIRC
o8t1UACOPQcsvrDED7T+NWcCaCetWx9gKCTnInQ5Ci17r8lCuxEc3beP/Rj/FD8EZ6V5GJCzcutR
W3rIsuXP1KRJmy7HcdOTmFyFgXC09bFY6mGlJy5NWXqvWeehu5o8nruFjnpZ8wB+9+Ytk/F47Ts0
5REsgEckwexSWs9tC9gKqMgKzA+TF4oF127udMiiTR9hKjX4jq1jqRS89ELpMuNL0gbpvZHq4Erj
GcxrzvRrhE+SIX7BNURbFcBta1Tua06ELqajnmCctBrWj4JzTPN7mA7ikogOmR6CrOOjSG2Eg3g1
yV7VdH9c63WIa1epFu5Pru90SYPzo0QFSo0UzCeYlvi6O3eataFJ3JNgAZhfBQYb4uIUe4S1Mw11
t4bEnBDhpbk3Kt1IHbw53EYv7ph5V8wAL71pDcfRsS70atv1gODuNEOAQ79oiPPgJe9dUm9bb8Li
XQ/uJbS9zybQXBHLEcohrAhjtnWG1tCfBemzAsdZ4tKNBDFC5WOm8E5HfapF+OQBU1m75WSusfPx
bo3GBfRidoXtRyMB8T96OQ+zi42HNOst94YYfkQlWhhHwlvcafAuadl1m38dAoZgARi0Wy6t92yq
gCKOpbjVzHevfezLk/7kYmzY0iLjns4uZgpnfrdHtOsoOEDs+gNisy6R2Eifkh7DfogrISntzRjC
WEDhFZ8VClXU5OXyzuYGxTJ/MbkOT7JR4RbbjIsQS20nsB1eXxpPpe3ytoR+tM60Jz4eS/ss5bsm
sJXISeuuEfqtKwtXaTuTZ+15zktLFtTWjzn2zLRwTmZi/Aob82POzPTLCxn51gOgHtQ1b2gDOon8
xoeFfTe77huFlb641djtY8IdoPrRJppyIC6WOaqjLdzVJHBhTxXEzn8HXKPJPg3u0Y+6C+dVVgj/
Sg8UdOjUfnZmqW5zP5DUJ1Lk8863gHjQq5yq9AmjYrC1S3pjwxwkT925ujy2DxVCyvm3+Bf+HO+d
ZTQXSlFeHx+JAZfpiCPzEKej+2T0zcdg2tl3gYY00OpeuMg3I5yLfQMwnydt8HvDzdRoj84f/HpF
tb/jO3YeB8ZFa5ud8Rce6A01hwHOzlmnRnqm+iHgAZXLaB313Gcv1AL5OwG/hJea70HlHzKwb07o
y3ll011NSIJaT4WlL8qbkDfoRKNfk28itCC1qO4VQwpzBLym0CwS9U4LBotzr455DHDmcZ3YCTZ2
qTd+V9SEKZSAwMfYXRVF8utRSrlZ/5XVn4/fhHbJeq1dlkQ1vKb5bEcscTq/orPe01yyNqThMTEw
GDjUCWQwt670lbaZvj4aCEx2gXBwsa2qluOwNXZ/O4tRXGLL/DZl7aPsofAILQh8gYb1yPr3OiJd
2paFMe4sPY8v/xbm1F/bDs7ix8VlwCctUeyrDgc/+l4nOVqS0wOipuoN67TLAVdRjU7RbK85kiTX
evjGbG2VqJjatrR+pBL0uafb3/5yGxaImPYkEzjstCQawsBY6ZZwVU5YQLhGtuy0O2oPV17VeR9l
EhvvU8jBIuXdRHtQRPeAoyj8ODv5NefvNjE8v2fJEmLKon4Jp4KydE6Lw2NxNFUYf0xO/e43unxu
U994Bjj2LBolvucdY3YsYMnOwmrxPQs1QjLDzMBJKepGRGTLHo4u+ZoDwpoeBdry0AA4mdBsHB9l
oGmTX1TWjroa6QTKKereQ7wgj21mzuFdu+7QGwQaEkPwL+4jdM2PDmBclcdyG5UZ+rGpbHaeYChE
Abl9hF6UsvdOjRavdvLwP5gWHi8Md2Pbnf97aCsSC0wGXWeUoHdUKTZ9irS4kFxm7Qu/ZnGeAM4C
Ef1/1J3HcuRIlrVfpa3WgxoH4FBmU70IrRlBBkVyA6NKaK3x9P8HZvY/mTk9OdPL2ZQVkyIU4O73
3nO+s7BdBpefG2M5EHfHabzcJARmzhNmeR/EdwEsG0pw49UI4N+HnWgzVj+ITAYMlv1yHTp8ZPhg
up0mpvqqQlWbOQETfXpclE8ym1tjiCqCzjThxNOBTq/rXesHCiRKMt5SzhDLUaSMrXLMCYHIo3Uq
6UFkGYd/d2qrhp2R0Z5qzjGZvuvW4a+ZqOhmmpnXZ9pb2Y0oG55e7wXP6QiZTGnRIdJkZr3R69uw
LI+E5o43wLoB88b4xgNUUjummfLKvuMuHB3JceMY9FU4MnyWPuZYbzw5gmMRQ7UxoZnQEMEqknlm
v6k6LB953Nb7ZrT9xWTnxFTbQ55OyUtAF/daEiY5b03apFxr0X0T75zP+CKsnEB7QguKUC4x20Ce
9Vpl3OZZl3/b4ZUUKWxtVjhFNfXj82KqTAhwYcv9Z4i2vKRt+BZToi50mnAsCPpj5BLyNb217KyL
UBf+0wBsyteHJ9azjW+U4dyLhHGne+M1BkOwo31X3qEhdXefF19igrUq8vgh0gwNujpaPVVxjHUZ
IrNCKdxo4t2M4g1MCAyN/XFqFX6bSOCZhfOYef62KqW6cFtOwkE01idi0C+2nkVb1Wst9njbO0ob
/A2gW8cAm9aS80tWdNgD3tCrWRJWyVG6SHog3xyDLvO2nx9DqSD4Nnr1wASNubStczooiYOlVJ4T
3equRZe488+ItjzggEYL4QofylrjgPDnZm3g9qJytIgT3gh8IQRTJrfVyJwqyMTFM1PzXZjlqdFB
pdQ04BacO+dUatqZY6i1zTIOuWRYk5kTKdecIf0s7RFXwE49Rrl9LvSWFmNAC+yzlwrj0E/Psur9
5ZC270CsJoxmTQyTjyMKGVWH3JpotiRuL11G1Q78L0JmJrR7N3bDFS+SNJLpb9hi3unusnJb/Z4a
5D1K6CIjgR/BbVCYi0Chs+s03uGznvvWWSieMxLdbktJVtBkY1cSbf/ZdNU5AE/NT6szJq9P+pXG
ZoMKXXeOQ0d+wOdF9nkq+lwdFUlcb6eh3fr8t8gq6LjE5mUsrMd+6uTL2Cu2doRdEgTwimLggWG0
zZuoWyfacOAxSijhn19qgU30TCLExET8EsEjfGwoSnFTDjuke3sMuOnZJDrmrLLZfz7eaIPkDUJZ
LNxUdGdTGAHSJAINAJuLWdaQwmOGQ3AbpPnZ1HxMhYnDp1VNqlxRLYQZ1EtvaLM16guCxpPkCak8
bqaBff7zjjYK41joZIcpIznVjfnuuskF83XDpk8TODf3udXqjySB3mIBhnXbWS0zEnBgYVSjYw/T
YmsM4WtUZ6R9w5M51S4aJ3aPLb5T0LaC7gfxggvPqL8KOnK3Nm5DwuF1lYQaOlGfH+HnYxktkQUu
1cXBt0R7+Pw/aeKq+9bxNNFzY5epboiuRp+l0f4tUvUKW8U9kmILHdNl5PD5EwYSvCiGm2F7VP4B
+W+IrnCKBvW4Vlr06EDLg5PHjbsmAQDF1LSgmXH0MqLD+oyTGolfKKqI7D4kwk8WuqUp04MaUkur
zedTThgAbTpzJ2Qwrr7dnt7EwS/hr+ZJG80/l3cUTflBH7xi/y05GwmmPATZR2n59heBh3iVI5TX
iJQBLRStulALd23S3yVV/yA5Un6WMWk8jKdWQVlerrymoAYVvX7w22ykjOH/E415afQYg2U+Igp6
7XQ0p9+OKbmTw9t0gu6cCu4Xs06fIg0puxlQNyohbMLP4yumXocjgdWu6vhOVwinKCaM1+cdl1IO
44unTT+Ul5aBwH6Qw1uAafuMjck6J/EYbCupwj2O+pdcxEdQK8wVVOI0uFRVOpz8x8BJfsqanrrX
mWmtqd2Ptjh/2+2lrR10WDItxe6pSmV5MblS5ppNlMZn01zGaMc7NsogsfcNhxw6N7A9CG81b34f
dvqZeP9TpKyqCmynmk0LWtMsw/olyFOLTX0YvHKpdd7C9vCSpz6OgSnC7LN9TXvKQqb7LksCSog8
5ITWZhDt4ZRkWGd2lTS+sMrCjtdrZQmk5OF/eIJT2uqvTxAeIMM26eiG1H7JvFWwHxNx7PPpDc4w
F0Xnbn3ADlRBCvKqhl5prxtX3F/FDnR4dBPQLvfgIyrXooYP4w75M7So56FqiI6V3hGJrP0tzvbf
f4o9r/7+H3z9luXATQAM/vLl39cf2ekl+aj+Y/qt//9Tf//5S37p+x9dvNQvP32xTGvQnJfmoxxu
P6omrj8fzvvIpp/8337zbx+ff+U65B9//fGWNRQ6/DUvyNI/vn9r+/7XH6pBivO///j3v39zegF/
/XF8GTLopP/lNz5eqvqvP6Txpy6EYTlkeQspHY3o3u7j+3cQzuqSGpUMeMs0zD/+lmZl7f/1h6Jq
f5qqJvBJSMvgw5xy4aus+fY9/U8hBDEsjqXqqi4t649/PLfztwvh23vNe/H967+lTXIG81FXf/2h
/5xMS5CzZlqmqjsmQWCGUD+jh99e2BA8flr9N9VSuC59YP/OlGVTPBop88a+sJA9Rpu6xYKcO8Mt
zoaHUAKZdZFZY6/n2oZhrX1BJZXMZhqtWwXrOH5gcCAExa0HHfZAO6xNC69aQhmA+Art3r2jSjSO
UfKVke+FHvRBViELcH5hxBaYzdsPH8Q/e3E/3wzTi7NNlffQ4T8OOvBfoolrN1bt0O3gaqJja8VZ
SHchRXLwg/DiQnnyqLdGfAzVIgVp2JXPgzfe+UpxTaJ8x5D0HuA3BZjLlDFeS0kOJ2kB7lmFWGrb
3VyNQgIR7hwNUSeMtAnhlq5QUix0Ed/oeXUm2Hc31IyTrWpmZV+DzJz//hX+nDf+/QVaBleKYakk
C/8SDF2AKvRGh4RYtQfxrQWoUeGaW81x0IneCODEx9m55xz67Rb+6Q7+8bL5JQ382wMbOkADJC6U
jqb68zrotizoVY8KQ9UfSMtcq3W6LyvaOH230PFbxOk8kLjks2Flo9UKqEwFaNhE8dc+4AQNqxkD
gLndnDqJ3qS4+/37Yv6cVv79+dm6QxHGzQfJ6efn1ztgZUbkQjOwDkuj6p+KdFgnYtfV/tEYhgMw
9X1v9sjR0cwEtHct42hV0VqU72TPr4fWWxKJugubp1j36KzG6yYzt53ePEV18WR4eHxoabo0qWmX
YgdDTKZvRSjR0OnXYnBO4NacUSVrJ6+/aE0aLYam35Ff96i24b4KwzWwWMwWtBQquWs1a99r3dI6
jFa/EtQ7+q2uMhOjWFiZwnzRguSxTJKbEHsCss9VTftaKh2dtfhGBF9+/+ZJa3p3/nMT+fbu2apU
WbVYFFgWfn73YMZhbYg6By5EcaIWJZGI+963dkrEmEjN9rV8RYN7UdrgXnPSt9B3n51BPnlde6MC
x8/yayL8ewJIDWPcQiMhClQ91JH2WjN/12pi3FyD/viU3iufo0pdk0phx3Lj5mg0faBkIgcdZ6zq
gVLVHPayp8VSt8va9K+CvDn4Wg3AtqT0MOaMV99sX8II0pea7Alzq3qaK0lXoRimzxk6xqyLx6uZ
hds0ZukSClswupvs1eloiKkWLov22BXZUtDSJWfv1CfxjkLyLuJSdWvCBw/CszamyAmzTy8C9nDi
fVGmlkylnSI3P8NknN2qmflulBSezrjoYWxXIVIPaRFApZ5E12yLrN06DXmGMYclg2letp68J2bY
bs3a3oWm+lp3eOAR2E/UASvljIOSOq+OXdfc4L3e+NCqiierbPeVn62y0D+2KuJYDtoV2COdXpuF
Yao2QvxC2QG2EbE3FMieBC2erVb0HxYeBzEzLnZAwme9KBa9hU8+cDZws/d2MNyEGk2WeNx5TTZ3
anX7MSIC18PyFMhw3eFSJvh1mMGIOCqB/aIV7gscGYwYtRVcFF879Fry2GC6CbWFYKjI5CbbkV2G
UkQ9ZIWN7FMB/xqtsfjAii53LsZ52gwbxc1ugs67LzCMO/Ghb5tdwiwvCYsNQtulB3/uI2mycyiM
1VgTtdeND6E5MS1JaYtvJbKaGaKIKzmbZ+Spd2Ev18zo4eJFS1+nXdeiVWwNcXGtKeQJUi2yBqs1
tz7rjwW40VSda23Kx1K993J5wYK69kabQYX/bjbGGkfrStdtzJzJgcoHeb20rjACCBJCRE53mIb7
u2IVTyOJJaNmX4dp1YV0YY2QPqrHBn2IdJujoabPlZafsyE5OL13wjxAYs82fMqX1FfbQoG5hJbb
MfYhksFZWEtAbNzxgNQPGZNz8nHvYMf55bgeEvMUEnsqx+SgIl+B+arW9lWSTVu76V0x2iurNNZR
OjzQx0G73qGXbRjCZMlSUXqmQYidRvFQD3KTFcmrQky3BiDWjou7iIgor/FfNQl0y1c2kDev1LOv
oUtVryPIqsPXyRFdaOkUDTyRTq85vDjdUJbMLy5lgZHCMcCvwLFrzBKgKuswusJ5DqknsbO70tZP
nefu6EHdty9dw/WY0tdJQQT0yFYb0K7KUDDrR53hfDWL4iPRsrsi7R4IcoEMT4T6PGFftXscSvQb
lOi2g76tvE5ojKlE6fv40MTdsfLRjZfFXZVA9f0wTUuZ0bNQZ93es0/SqR/twIESVSNZp0+Gx7gd
4UeDqHvKAv/dzzjdpG50Hxpls7KSdoM6et8Z9tXTg699oUeLzMEe61obIYlVqLplGaj7NoifMz8+
TIapBJlNZGzLNLsjSs6nnSwewMpdE0dbo5unEZVvFUnr0pIDaMbpKCE5Z9GtwvcGFd6O0Lki4nx1
SyNacGwJxiJduCZSXD+295btQHAm93hZoIWYw4FVLQewhiXXImwK9MUjkFl1Kez4rqzKTYjgHsGE
vGjCOmVITQxhrkRuXnuafXVuvCpVu4VItlVqa66NWGXDSNkBJt5pPSuMbTMYYZhQhQ+6adAu7zYZ
WhNKIYJtbkcGyVifVr6I5lMGo17md7F8rCYa9Fge4YvvuyxeCMvcuRLNU1A/SDXZGF6LeT94RFF8
0zYOIYsYMiJZzfzefhxS96sMigVhApfSUY8VmtDwSHjybe4VCM+AviQvtA85rio36pBdLd1ZwtQn
ChHc7IDLsrODEwGXEPecZdJqK2GEYPIKlrFhHfjBRRBj3cdf8gquGmVZqYmd0w2AksLbwEAIDQPV
NOKL1jp7VfLWktZZVOrBSPxjHtib1o3ALqzdmAG8A8Qup43g9ldqxbNL2mTNPvD7HfqXMvT7Bm1y
rDU54Urd/uVgm+RhF6aQv0jhwchWPdAzpJ94k+oD4ifwPz0eVYaXDXFkgpAyu1529UWK1065yor4
E496hpLnXyrprvDSsuTnCu7nIvDvx+CNpNbsa/3bn/o/VBvq1P//fWk4K5v0I/ixMpx+/lthqKpU
hoaDOxJnp2qYGoXZt8JQVeWfVIuWsE0KF+ezZPxeGBp/cpyVwuEbUtWIiuFz/14X8jtCF2jahbTs
zz/4r5SFn2Xff54AeVydElPTdZ2S1aY+/eX8POaM16XaJdvUepkAeoAHXhMrJslzYJsMTPKhWf4J
CkRkaMX7nqBA0ThiHcfuU1L4KfKa/ISr9/mH9++fVHTUxD8cTL8/LSo5DcUWlYf85WCaxH6UuC7R
hUqV7h093eug0g0HdbMS5ovfP9b0CfyXB9OFQ8tNsyT9lOn7P5TGRTVNB5Im2ZK6/OgT8qn12iHJ
XGcFBnNR++ZFm/ymec8hZsqKc/F4ClxdSVTBVxPVUlG9cm4oX1sjfDQ0qM6qwsi4MpX30v7qtECK
MWQSoYiKGV2p+z/UaOpU/P3yGVL6OFwWphSk2/2ySFik8w2OEPE2Up23T2OEVg+vcQvpOwaTsPEy
zI1YbiEmkM4d9Mw+0dv8/k38Jx/YT8/h13aUSSN3KAZ65EVWooDTDuBrLmpU6XPVti+/f7Cp+fab
F2xNReEPHxhFvh9HCBy2vt+99rgD0kp58dMtk/T3ODDvf/9ohpjewJ8fb1p9NZMOjsX9In55cTls
Fg+Qq7LxHJFtyYkl8AcsSFGX+sIRML5wZS7yIYeeNZBXudTyahs14OUgPQ5L/C35Kek4nkZ0Dbug
Pxth4O8L7GaHyoiYLgvnPmUOsnCyaMDUS5nPljLT9SBZhfYUqMaDAR5rQPf0l6bDaxvEE52g8m69
njgu3QbARoyvNjNcKS+y7U4m0VU9urPOInrd1cM1EK63tOmLUwtH+SGQzk0KZQxdg3sxPCw8NnHx
ZdGfUjKjMc5ukHPIygHl6tWHpioJi0/GR5khUctao2OiTovE8tRin6kQuMIROYrPqaZQtfzcjRlW
wYQTDIJnkuSBgjM2ZhZP2oB0IGo4uYWN2WvXvWEf8mYYlqaXv/iK7c6sqHoWbkbUTtFtTDV5pysc
rgo3fx59maPWUhMqVE5qXneLaTfjtE/udnyQRvoedTnmT7N8zpS8WnU4WeZ2whGpS/QTVkT/gP7G
PzjRl9iPQ2BhJCS2qJs1Ha0MqHwlz/2b3q7wPSuov20tvZM5+aYECUHsHwsgD+lG0+IvCOq39IQn
hDTtV8658VA92SoyXy6TYS6Nch/pMlzlRoB2mtJ41VubFkLRsrcIMGa3mHO4vLczZrtC9Y+9jUE3
VpRmrTuyvBUUx6leaIzp3UVtNvmD1eAKHQMUX5VFjgZuA5R+noXTt20RZ98aPlGQdP7mo9H0xFkc
SABwSfaKvpR9Ox9GEr9tF35X8BUsMouR+e6XxYlqTEyCc+uxKOpuNYju2Sf9fcbTaY9GDLee4M9Z
bwo5S2qwIpQEY+NY87bjHFgQ3qJr0arsGaTyaq215WJAh7EfNnaOFBIlDxjLZmHhUbXN4NHPiU+t
0+65bCJzjfnxKczom8DefOc1wfMzSKJPi5zMQA1jaBfp1+6rZcAhT9IgWyehtiMruUfdElzM2Efv
KJtrVOUXm+bYQvbjOwU14dRap897JvbIX8p611QDgvCs3aiCET9xTAR3xIQLGJZ9wGhxM+15hacf
iqx7TVg69ITSdjTusbAu04pxaXUPjUzl6k+eIY0+scidbDIePSWX81zH5CQsAhItcLsihgpuhcEL
jqrHUO1ei1wQKpFfPUzdC29ckpLMKaDei/TQlsRKRJwpZ5VEikplh9+KXHLdx98lQS4tZckTaprk
EDtZfmyK7goRR8hz7j52gR/fFZp6CvJWnbsCOa+otZdUdx5loikzuwUc7xQud13LsM+Ons1U3nNe
pCDynceCd2GmE55exPFd4HXqQpcK2K3Ue0L9B6e5RAVa3uIpvRENo16/BMIfqF6I7FI/gOhHilf1
AGSYfMbkYZFMs8gIaN2qVTnlKAw4m23xNMh3UT0xvDW+qABfV20bLY2UsLowc/svek/cqp+wLAUE
v6uoUTyTKGjHoAEBdk2kqrVifFJuZaGFG68F7jPK0CR1tSXZawqi5/RkEIm+DhQ1eTbq8WiWSAac
Rv3SxelJBt0UxJr7R1uBYYlZHO6a1MZ1itaVQXgjV0ph4Yh3mzXJagXJBV5xXy9b3cDy3AQnMLBM
xjt0Kg5k4RM5B5sqhlMWM97dQiRKbscQdLVjkh2QQ3BLO5GfaYLU28jr3sbUKE7MIQHqsN/ravvV
0T2xtz1txYQeqljrnau0hqSq0pOxbX+Hl8DceQE3XB7SRvGwcgLqFxiNSwUdbjR85agRcKLXJdgK
o5gNig7Wnm13UcbVYUxydlqNFrjoCrS1urJUAgW0vAo4ySgisIqsaXMAABdERSDIUoyacRF+TeS2
tEGfGnqa7HUEkotwoLTMAoVuULoxwaZqYXErMBAc4wh4MJZBu6dUJhH7AOZnlkwL4OiNzULFsxbH
e91P5HmszXuPJW9rI4B0StuEW+5YJ/IdTG2KaDXCGbP8i5vBLOht7HdlQIIfBizAMzWZ7hJaZq7R
AvDstVDg+5ttila39tl+cBZ7MI8CaeyaQdnrEUrvpp76u6lx0YIBAbsH0L+aldn4lPbEDERYt6ma
Ma9V7g0EaRpbPT1Ke5rPhQZAzLa+E4gBUzwIDhzaNM9v2LacdTE1jRrX3Iddv83IElVj9cbxunSh
g57uO+ki6ICJhOML/wu5kRrad9vN84MaI5mtBoUOg+nM0rFlWmAp7VIH00MjRXXmpZyyPIv+yXbT
JyODUVcn+S6rqhWtFp/W8CLA9DvDSMjf4JzTjhC6EOo2BPHRbXqqzDAEDxFv65wNw5OgiBWaREpL
PpFdsjshTci9r6OGs8DonZckT1nrxxu3a42tKKO9S2ajDLuP3x+XdHU6L/98XJK2YGpl6HgIWdGm
7/9wPMuLAlRag8yFRDS2HpGQQAjPPQhVoiVS7WLUEC1rIJyqrUGNkfaTLXyM+S4YFlO7qTPip3zc
rscmdPkQHQIJfVZK0BPRySjspTTVL/AbtHMhrTtQu0sNgjFj4qE6tIOzt4YS5pxG+HVfDVwquleQ
mg0rNNcdmqno91wb8q/lp3P4XYsyFcwABg+qLK05o+sQgVh3KfRdMCZ7UhQm7uY2ca1uo+sagdBB
9WihR176TfFuZU9uOGjLfopHH3URoH5vD4MlQlBDmC9RAl49rAd2QfZXz7F1jpXsUcJPAFTyOijE
YHi1n+Mi7M56qt4lHr5t6J+gCdaOsD/iypiyUUgZactlosVPRtsQrdQmpyZp5rDmbvHW3DjI7reM
GV+ILThGYyIPRSg5AvrQGyP2MFl1ZyVfZhABnQblb00mwyz2wohWof1WRIZ1o5AZM2+SDYC+Yz3t
xEEW3PjJiNUGl3ozAk5QRL+dzmFGl68Nj0R7peiJTO/YcOhJId0h80oJCNCghWMn8qvZlbe+DQVB
VYe9l7nE3yUe6uUKPL4RnLNQwOzHt8DVcvRiDmSNFoUz2zjqLllU9tCTw5AN866QkEpN8jqbkNaX
tbExlSTt8/QwUS73rQGVBLOGiX4sSfJ1butrtGtvbBcjkMbwuSqiZ/BM6wgcxCK5SRpaTglkFviH
HJtUXgH6qr1BEo/bi41BMiu5lE86yt8WesqsrHlWwt9BH3onaQyTfLOzSZxXSvMxDYpT5TG/Kfy+
WiLqusSOuam05N5HbFi5Z80YCWQDNgtoxbjUFsb4oUmWZTK8dgOHw8gElEv2AnRH3gCo0SFZyKyG
2hA+jy0e/yjeG7F9L9zqFS52uFJT8aqBV/I87gi3tRD8+cmmCKfhhQK3BE/BrCnamwhCC6UAQMpl
GmVvVKXMC30LJGo/vtKdfMeRn8573+TTBt2UjOgYMO8OKiK22iB5InbkR2gA0Clo7BpkQSDqbbG7
qm8RH56Hc+jUZSUpN01O6ynBzo43xczG23Qk5ibEq8Dw6ixNs1y0HtHR8LwuRkusStr12KDNdiuK
ML5XvEcOAPAc/AN1OHqhpFuiygDrHpKiY/r1HJOAMU+64MzR1ORT5ol2XnjygN4MSUH8jtahsK3c
h6yzJso1Zg4nPPUVryrIPXceG86TUKzbcRrCab4k14ZvIaXvuG6ruxh/JSf35oD9i1LC6vb2AFyw
yZXnWIASM7SPtAi+6hUU6czjZsrD9EuEPiXCpMJpa2pfllshcvVo1cfM7GAABNhKPHTEM1RYiLnz
4NVKXDLBcv2c0kORTrOoKEv61rwS8hEwRqb4S8HxOSSQZ8x+3DanmEl3CgnyvLe3uSRHU/S1uzbb
6K2yurVROMbyc+H+l3p7/4dactrUB/nve3J3cUY4XfDyY1fu81e+t+XMP9ELmKZN0wvzi4O64h9t
Of1PZJaCjcvRyAqXSDK+d+Wk+adt0ZsSJiN4VTctnsA/unLGn5Kos2kKLSRFGlKSf0GsoTK6/nkP
FZquCU2VNk/OIMHU4Vn8uIc6PRGzVWrAqreIdSTnhFEpVMkQSdJKMnT3Y+izQwsDmnQy7luEV6Rg
1eVNifqKWeYAf9uAJBMRVBKk1V1Yuu4mdkgprU9W54cHWcMxLEHzBJrhz0ur4eCfvuBjXSJIj7cO
Wh/KYGckiAL4LPXnMmgUZROXPuK2BIVIlWbKAtd96tGErkA2LYCmMIgMooNZZ+RBpfnMatQQYwo6
ZBSy/iwgZWXfjQEbhcu/mWxhssorIq+sYptOrs+USaKdkjnVpAwHhNLfmJaYD4FuIOlvgWUNEZJP
V6f+DyQxtshQQhgAbsEIDN7TUlpEgOGf46QbYzSs0xeEtercEuqjX/UVRAfGXW1NPLXx0eUVHErD
DGcVWMtBgKNQWjK99Ji4r44QN0x+myRAtVngR6dLQKS7btL7IzSlWKU+E5A63OIStZedx5pHaJsf
gTmwPUvl+RdPVeuexrxRZrVAMthUkMzzpjg6TknngmTyPh0SBi83ZY7qNdFrAhh0PotRDTeO5bK8
E01b16o77yIY2bE/TtzLseW0aWasjRP7x2/hvTCtnTOTokBiDGAabLLTHoIqO2SpNMk26HQzBSjK
wQEqz9LsjaciJNdERYld4KbD3vaF6D4Yn3lx7W101TBWCQTrlA+N9Vmp04+087E3urW9MAwSTdO0
mXWsznMjqq5l5iBYJOHEsniZal3xVmA/A3aiLuwekicwgxNbaUrWbMSVoo0Li6wRcA2IXuNUAQ4Y
Y+4ryfWKilInIg3/YF632SrXH1QDX0YbUhEOHk95KB9Bz+fTvidMvZgDQAfKhdo+Y3S99cuaOGj0
87KBCYEFDVUuc0qzq74Q0emohkY4H+CvMDAJ+Kzto4UtBYMCrSy30bhR3Kc67+ydF/YWJnaGjjg2
yZWWoHuC+DFNqnk/HW4cdvzGUO5FBPJSxa4VkcQU15XDVdHXdLdsar9RI5HIWqfZaNymzdCtmGoD
KTWtRVgN7WwkTkLhk8mGNdO220SDB9cbMlqSLhPkXIvxolZHa1HoDEnjdHhu1D7b+QNUEVd/wNly
0yDz5h6SzE17ip3ptNCMUcmRTHuosULQ4CKKEZ7vDuwy5IA+CefY3Tm2P/cpiba1ndwHBemNI58t
8FbkwOa4yL0622gqTsQ6BJ7IwXatpawkCH+cNadR4gC44DU7/UJnspnlYy+YWbbYi2lSjnmiA2jt
4cxLokGT0VgoNNOp6bKcFBBYqpr6VuJAmmsOvZGK5pM+2ocYFJCw9YqB5lDPYUItOs+52PxZvCst
N0oSXSNNK3Z9BAS+pdmIFljZBcFYLougoZBwVM7gGdYuA9mDa5+8lpzJimbkote4HmWZhzOSatsN
oYGDG+WUxNnAEZhOgPpGTgdNAGbXcaI1c5xyPnHWDbK3IlgOIXetQdQiKQj6ggk693dnNSjY7Quj
6BJKlM/qpiJ78s0niELpDJU7QcZEDXRdRHQyLI7IGcSy4fKucjkj9NmrbKzPPm9MZCXpFEm+9V0s
bnk5oqaosVT3gGY0abK6ElJmxEQJ5CEprRaEFYxDLo3eDNuQnbz3IqkWkpJnjfCJf0COEpc5tAh7
xM+kI94bKkKfQ67uCs0IpEOWmdJVLpYXPNbZET9cukYo/laPCnPw8KG1iIByE7hdhiZuvRRgqpKO
mzERbyEKnMxztp9LZR6EOMpIsHckZVew1Dus95Hd3tHK8pYBHH8EhfU+jBwxT+3XpjVR1pn1qjOH
YOO5j2ZJayX2/Q25xOXSTbwVNFWAks+AYK0QphtSG7qu0FT0tnr3bB0QGaSwWQ36eF62c3dX0PbT
1PiCn4Uzr6XHZNQO3MkiJouzpxoOxuBcqmJtV/tI8E5wp14tG3ykAR3R2btRdQdvcJ5LoyOxNnp3
WKdn9Zh5eIuMmkQ/diDZrc30LR2Rzxpae1AUHHmBE61jpXpMuISmMSiYXElubp5/aWKvJfFjmIMT
BY4zcfW7BgR0AO1xVgo3R0G2lnpH/zcX79Pf0IZbr5JbB2fcPKeLtwJAQB0zkY78IFoXOsMjH3yX
QRTFrc+hkkKlh6bgqGdLLdeW3tAYUz2iZcoIP9jgXZMG8xeqGF6KSt+EtgupUlp2jRJ9WacFQkha
5gpxHuuI8IDCS1KE76xaWEShgcA7m+eRPBa1jaEikmd/EapNtIubTHBnxjd2YHuLzE+KQ+E+cEhY
15YT0ucXKOME1UunBesxqOFojArGfaWdeVhJ1Ooylh3FYce979aHXE2COalwz7h4cig85M5hMcgS
lBAaWexemu2LqDUJ+FP9WUxC+oIB1p1kNVj0pnJrOzAP09I+JWabLZtFBC3MHeaazF7gPRuLgrqP
FdZkZp7kPVn23g0cSoQnuXca4mmuANuvj4Y75gBPk6ta+hThTp+cVFglc8vUw3ljjzGzC+vEAJfb
r/HJcM3MdsrBJp2jHECmuYQFE3ZCunG0rweRLEDhLivVM9dEWeMAdXn8iZ4io3ZVDMMxzWPUDS5n
EyIIaMPM0xaWd4hvjXmita/GBvNU2CJ1IaWnwXoQI2qU+CfWYcxaX9g5V5Y+dguzykicJKKNm72g
mjVJwtWJLhImw8eO2GYK3IE+CdlJxEL1M8BVpDWbhHnQUjIJ76ZfmY3LMLfDjdk0G83hZq4C/c2n
cwb+fgphUUFGaPVlNFO0ldVVTUj3NiyOmTSqcqPjGqrtKXWYji7gatR2PTLCPvdWeUj0ip4jc8nj
cKGZhLnYzhTaM8Zzm2wK4pwy5bYO5YJwGBjOXex8oQeuaoR76CiPcbvHBaFkI6OL1qn13WB5Lcmm
ZHOSHb4d+pKM9r5C0jbmJZlasJrcQ+tO9jr6MriMw8euqdX7NDZY/Wzn2YhoYPdTc0HV+24lZXlu
xwx5WUvLglxyueorQq3CIpuXcKdZDi0dpmWE5qRWh61jRv+Pu/NYjhxX0/atzA2wg57ENr2RUi5V
kmrDkKmidyBBkLz6/6G6z/ynO2JmYrazUZSRUmlI4MNraRklGjkvScONbGAH3xGb0ADPX8Tr4EpI
R90ZcIUypF0QuQ/EUncrYVuks7mcXt0Y1kEeQLpIN9Fuw/RO+iGqG8LwHieSALwgvk7QVRfppbiO
yV8kdK3pyVSFe7GSozNljGmkT+1ar14bUbaGuDqgYzUO2eRNe7x31Mql1J4QuMuoGs6kqACbuGXF
U/DH56BQ81F+i8jGU2l087aTCaN5Sj5v37cjxb4WsTtMv1mK9seMq8+6z8LNkEQjW6xhscRzYO5z
muTtkQK1ORWUmvbGb4DBhrX6s509azPFE1UdJZB0QBaPZBY3Z/JUKJanxDMkIguS4UbZtMbmIkCQ
TQisTQXWoeQ7nR48pB0SOD0eRcYWtS96prlb+2IDLUJaj6rktoHN3szYjpuugRPDKL6xBjuER1M3
tj+ITRXRFRq3BJIQDN8jitpY9VMqkPIknrdjHC9JlGQ5Lyoyd6U9rnWEtyqLX72MOdCbk1fbTaO9
GGBJk/hSmhO9ivNjGvTtrdduo4RpqaVXZGWZ5IfKCaAYVsDQ6WO3aePn2FLUPxPFZtPbWAc9mUwu
bQIRSp4VIu15JXLwYBxbMIgIo2wpzIvkNvDExZnJG+8G3W/aQfzOwWQYZeQLFe47dLKw6s61Mwy6
HtMlYF1SDJXVSKwlbBliZe8ehIsRTxikRU5D/tPRlc96TLvgHOv3guqkOBxD2MAp5hyUP3hO/KAU
GyAKSYLriHls+WCFwNjd2COxwVCFas6urjJ/KJWGG63dRyJx72TuHpMCtZvlLYEVqiaHQWUrtwir
U83jzZzLYAS6n0StYWW1/GV5bfepIown4aZGV2yMACcdHV1HazTXAeZlhL/aFfo80T+xqgcmvBLg
iVmCdS/vWmxU+NMbl1Embj0YvYmsEjK4bpyRuFoWOVqvXbGfiugcOQyJdvg4d/4+StNsWyP8gF8o
b+lzqu/x/RN1EnA/wd5h8OSxkdvey1E8KzXfita8tbFBrOiuqVfQwzQOocC61YjyDvToXcLOL3mr
2BMmutW2o2OhgJs1zdbtkoPgjF9RgmA34TZypugzUVl4sPmEb4ql/52fHVhGDnnXk87ixfYJXgYr
NM6wdglKNKSath2t8LUYMXIPmCWNsaauLRsY78mEIdseWkYmM9fsCAcJpk0vl5ff5IY+Gjlt9k5i
bJzMe+jkURGufHWsN9mmVGU5lAAoMdwPIHgroejPHS0WonyoHhM4wZMFdLuqja+pqgTZWcTXTEva
CCw1xUsJEOYYinPaDm9R21O8EBooeOeQ9GYTjW/Rx0ipc3lK7XpXtLjBo7Ymzdc0bzI6EfdlsRQH
p+kBsA1G1tRExDUoB+oxexQpmbhwwCE9Jd0JL/NxhEFJCvEUZDFZMqb9TplDfhz7imICe9n/qlvL
tIr1iOs1ieCsBCJqFnUS41Cd701rPHtB1eJBKAAwEIg6qfsUZ1G4g+GiVaUTrG0Bh1xbzNO6Nsxr
3jNQK0mSq52r+3yYcNCbSbKLBafRYD95SmMoCJjbW8s945XZ4mIbjkzXa3/E008qE4bw4RekirU3
Cn0zxeleutzrBV7Wc7A0KYWcYy316CkD4/00PBtLYVOlAVknT5y98cBbgPYe6+tGBHG+T918E3co
VvVQhweDfOkVyBUHu9IkD77DzK+w9eUy3aJcJBmv6WDFx4jEIHrNiP3bkov3Dqy6rKSPHIRWUtcB
VXZbEVDV5JuSIaUgIrkgxCZnPVFJjfze0f66XJJ0Kzf81CbpC67c207yYA3UxZOvYTqIRolrmol0
2XsNy0/rcBSMFP3xNqHHei73UyoB9CkaBBYJFME4OX2KecTZY1L+mXDTbQktvUBLhPMaN1UWP2c9
O4xpE4A0TkKce52mayvLOD6F8KsGMNm2c0Z1S8/uo1clmK1JHVuBdLDBQLfSUZzlaykVWTwZR3eP
GUOa45kmahZFns2obU5X4dCcnUL/JpKq2Mox985GwhmLNpRqQX1IsileSzdcIZ4gVFS2ZLAvSYLZ
pqCbuJmgZMByd0lmakJki/poKz5UD8XKzpB3YRVR05ktJfbMJ4Q9lJSiyc9SjA8y+hX1w2dYcqaW
GQCXJaJtQjzrWLFSu69KymctHTC9SN9HBJyz4ZCJhGKoLvNoa9WEM1WtdRBRMcEOf+aKUzCwf7V1
YtwPiMGfPTEcdFV8SU6AbO3ZMo8QWOX0J61xcU6mutgGeMycuzH7Dd1Hnr2zctFvIooo94bI16mj
CGswcwfGzN51vfFKD2++DY5cQGJgp9eUpp4VR3Bww/cqsd8ss8TsPwT53sJnvmph4emT9R5icnD2
jUjfS6O4H017xjBVaND8ND5oJrKb0Cn3CaUQU0mSoEukGDM89SggJclKaMFs7o4E10GIT8aMc9pr
vG0hDdxYAP1wc3LrKU72PsxDjMt2Ku5jEiVg9VW2G8ksylF8rEU9uXcvOckWc6yyjYqGdjebRFbW
1XKDs2YZUzQcyqbcCT7oG9n7d3mdpCdPp5cc4zjHVY/H/LBxkqC7iZYin+NoNyeyTl5IjfeaZK0h
xxjk35mjBMGTLkd9aiFToW8ZcO5x0zHUKihqmxKl1PzR+M5BVUyB5DUQ8OBHu37BOtPqJ9ZC1qae
AbjCbpeElH20BvATWUxCRgdEaLCOAxGkSgd3iWGi0qxAYD1gJlJwfMZv+uXH8YdJFAptgxfSJnFq
Nz/cYL5vDTaQKOvttUFRAT6BkRmSsx+SMugfki659UZIEoXwiRxi8vHoUTpM4XNim5vF3ANkdOTd
IOlEHjoL9WNmkOwv41cUbJyQToEC6bCWZBAUbPnKpWeKzjH4M0XOCtHiZwM4tbJiEviY/B396Evn
NZwyHFTObxKQWFmoilwyFLz04rbxkx1yz+bJgyxiQm3D/DVIDZPs8bLZ1EV6bw5peNeecaPTKTLO
977KmaKiylqPU/2zYsFCt+3+5tDv7YqennMEoJQg+fLUNuodu/YmgMLZW9xw7PWskbzPH1bgn9Fi
M556X4qGjIQsqAOGxUfBLbRHsaZo2MmwOTrd3vIosHTtMToGFgtXjHaGe5MzLjyQiRCHDyd4UM6s
tk1CJFhZI2iq+uekUXqT5Gobjo2JYJCOQJJLSRmriXxsdP1bjsFraDR3A6v7rYiro5zSa52nnzrF
l5IPza/ZRmnDCY8wz4GqntwsCesp0yslqEzeHsXKbfiAspBMkxG0tbKcnga/ZsLTw02Z2PauSdIK
ZjN7px8v20Tz82QocPYgfRrazl1PpwTRLUpz4lgcGuR6t8A6HMTqNLaYvNwQ4I3iNSwGOD0JJqdH
qCA8u90lo+R46TUNLZvTPjKaN+hOPO+tse5xAG2yQIGApUtguzCJ36ljppepn/ZNmz02xAKvySSx
t07ZrBLN3/qIRx+dcNuMEgzOovm9qbOrNfCGuerGaJ16PdNPss6iOwcf46apQBDD5r4Kzbe6UB+q
BxEjOQkh13IYNq15O/TdlRNQvy5HKpa/YS6RJodhCQSNPSBJIZoW9HzeprX1MHTyqygaIh+LqloJ
n3djdPRXXpyCJCOwdW6SfV6oXRxk81YSg+rbZX0JRcw1xJ3TpX6/zrr8pbH8546PFYkmTheda+Lx
nWeAwWI9C07thMQeMoqCvK4ij0Lp9WT1G0sZ1zwptsMobhwV9FeRbUfjQNw6ywKaPmoBuHjpZsbX
LYYHgPZTXLHVhSX6yszPd9hNmg3hgJwKtN7NOqg5w21LS70lcfzpdckGJvYpCjwS/WrrpRyBkwI4
yVU5NggPOoCLxC+4vGzu6wTfR9F4h4aD9UqHcu2QFMc+NfKauScID51WjAPXiAaileH3oCa193Oa
8aeEHaFfIQUSxHWsVGO+unYxbtmZOXngnBhaJW+LxAHz5f6UMFdcxxK6gx2gtPN5qyybHFjOBxu4
K66NutsYlASsCLLG+OTzRoC8o3qaqLuQ7qup3GFXIJDa5uwm5Ri/A2HD/tSk1kyTpD0HDKE1s+/F
FbTQYBX364up7Dtt2tkWF1W2ZohFrjDyyry4vh3dmQ8nJQmFy1YB4MdYAI9Gei4ymngEkkksdzbr
Tvclhjq/Ac+FBHbal5Dp5U/F9/9VpnbhSf9ronZb/MfTezG8f9Xy37na5Yf+pGqNMPjDX3z1wjcX
Zz168X9xtYYw/8A97jge0mzHQ56N1ugvthZ3hQsby3/gcSAjYbE+/MXWWs4fcD0OngsT9yvCmP8V
WWvbf7fRep5H/ILl4aMFEvfCMPyHiSJw55HGR9/bZUN0Za38oEmO4+1LaPiXmlaz9eTBaxE1cenZ
LUg1u5QDQ2mUQhSa4PQ5DXvrqiy25A+6K3NkQM/xGHVk+sAuYO8xWvidDECoSOJd5fvVPpAk/XIo
oldPEvAoZxZLkaqTxvYGv2Ub20X/YAFwUUYAoOZ9eRZDMUT4ZTSoQEcLdUVu/UbWD6gDFKgkLBE9
yXV5CURifVYc29O0YptJ11zPSF5avqHhC3PeMU7IJ8Iy9puIVgp3lEUdxPJ/NNo9jzo4phEcRB2h
N6E8YKcIDFz3sCaBoh2hyPxtSXHXepGJreOKR8qgCgdwnaEQ13DEzJU55bzrJc9Rq5Pt5+/L0xp7
WJzc8o7zHF6LgeR/H+HmmExHp8IQWucfmTWT2m02y3bcfKk5QUo+o4pWAOHWn0gC8GNMyxpxcUuS
+EdCGV88lyTRCIyJnHrIe0Hp67OI4pb4KJueV+1kd3Y7XEvefGmCF9Te/BlVWEEBMxRI4LDpXXlF
NfRCxTZA/1LaU5XZT0KQUEHxL61IP436rR0A52qHSnGulTIeHsklOFG1QD3YIsM0gDhbVVymoUKE
k1w8SI2dwXoGFdceXdlzILBgnTU1a35ivpaiLA6ueKw9ipADh6xkZe08GdN3mgdbMCr4Zhl9TZFB
Mib13SYV4kH9yQU8r2TpXsNZvVple7QLuleyTD/LXIdrmb0tbVzUHljVyhEa3RG/UiW0a5JttrLL
aAOMDfohxkc0kuZ619uFvIS8d5Qz9Md04ogfGnvL0UcH9u+YR8WxGvL5HAW0c3sN7bh1y4F/ymV5
QVcNZWO493I+2ynFyCQsSGjK+FG72Lk9WNSo7k7sk8PK7JoP9AcTqimfUS51wx1Dk49l4BEpZHAe
MtwTwo3IpsanT0AXbSJdhvwtDrjHIK4YVXZp1vxmgmvZ70h3AdB+Gzzyt2JhvWERqLYlSb4kRUjk
gsPg3pMh+mROzGANM3qTzdm2mK17poT7fkrkms8Drl+KG4nEFY0TsSstTIhHlYfXtej4uEWR6b2E
wn+hCLjYYL6gIvILodzIBL8VGArM5AslCDVwLo3KXfY2UhW3chRdyrC6gZGTp+RGj5yJPzFm7YYG
WzYUFAbliE+8bI4RN5C9MKEJQZtmkdVHIL/YSvRtEGFV0A+BHSZPvqWnW/hHlFU6Rp5aUneCysTY
dzHodAeaSwdZehrmtjxXg3NM09o9YcFKqMuADiiJYpQVuGM5jNeKlYjh9ZWEyPoQhjmBj0P5pVM9
7IyuJppHd5skpppN9x7z/7dWP4ixdEAj03y5JqV73gc9qfjYkbnIvHwngEJWSVa/9cNUblTcXUe/
0JS1cTUAanGkbQG4bYSZJoMJovIzSuhx1w5PMEAcQAb90uXRz4AGX5XdpU6BtBrGFl6berFgrt+q
/FZkI5VNxZuYAPXaeGOmY7/p52mnjZLBYoSfSGA7Qh1dbapQx5oQPLFD88fo8ey0nYeCfPhI43qg
WIlFLMxiaydUwkGKqj00rMC1I8jBoqlwUScjBCAFM5SPLmddhiUOAVR0efycOCjyWjbamMk8JZUa
vrJ9qIIBt5kVoF0tv8wBiK2y2mtPBD74acqlPDgnN6qeswGpphX2DyE6PNPrAbJop6EhfqCs8hf5
ehVdxTt3Ymz0HOLIUiZd2/3NyEv9R2nsXE3scF4glu8crGolvz3EuWKBqbsB8Y+JHd34adShxkjf
0CD97BAEbhpvhMhpYLH7Gv00YYwPDRU0Gx8l+bqhSomxkKRNNZFtmk5GtDjkWCSI5QWhBjExftXl
uDffc56OYecGyJvgIgqhTxLBZNXgNm4hSzCEc40iey7HH4HpxidNJodVL99n02nu+NZ9whhGyQEn
ibCJ76moAQinX6BFVzT74W+ir/rNNxjtUQm5TkB89rTg0TB0R2LVU9tWn76mAcxuobCagxFW/omQ
OTqTUopwdT9fyLxDCijq7sKxk7dI5HeeXFKWXFftulKTV0wDX9bEZ9oVq52v15CvVKOK+lTor8Z+
7CmpOXpJbhLRlx1jDdNYd+KVWiBYsZIeH0UCVk7c6uM86WidDVBPPp0Cj3lsYtFOQpCKkt2wv2DK
efatFrdUYexGmCaqbbKCED+DYcDrjoNXFj8EUQQhvY5saKtQtk9uWiP9MjkDOIHdnSeV/yRYBtTY
lL9lTLmNv0RalCMg+wxWp5TYYnlODi0ee9gvjhtUAkVh+wZQRVPDeojMJ68xdkZvVSd66Q+dwSKn
FAwhMYor309vrtJPL12do8nMbs00Jtm7TN44otDiB6Lnacs6qYSAsMZAot/tJ8P/gu9ezOMMCeCW
xjir9dhodEsRShZBqvoqvQ7QnzXF4m0YXyoiN/tF85Ia7EVARZ3lbhHznyyrvTO7ejOhR0vupyq8
y1GneiXxIwN82jYanafCnejVpX2450bejCqmnlDdeBEs0yCTn3mi5zXY0JBhxyArbUek7HaiSPIm
SqgXtu018XcraPba/Rw7be2pMTCbC1jEIwRnw3bs40TJejwCFEjVFhKCnSo7Y5fiFKE8bgbCjc+x
P7zkbjKTRSJeZ4mkoXmUXcsmPKabwoYgjirizHSnifkT4pkcBRrq2YpDpGuBjrc98eqtPRlrytJN
OSOzRauSOJhOmkhjvokBrAMDhnKwa70OOrq/ENNDKJdvdo8YoegNc5M0ePZNGVWHSbU5FrwlVpPk
0r4Oflfmwe9Q/gndtffaj8xVxNi4SfM420gqWoHAfPPGy4KDip5DqlLPpcn62te3Okv00QrQE/XO
zlbhV5bxMcWKVcW7jM10jSvO1xbVH+lg/qbcO1yzMoGRZNGJ1m7vrhyti8pgKYmhUk30O6uHF8pv
3mZOniSsPI5aSwI/CYNPC/sLthGDSO9sIiD71JO/wjQ6j0p2O1XQ4G2BMWkPjUHMGDsoazn2ZvVK
uNOjTfPwxrCWpiAGjLT8EOHAyu6keo/bYwuTdq6D9EXDITJxCBb1JnyUNVyDXBpPd7nr6k1sOD/d
oviU5pUerUNk6y8LXdASx4Iic0H0TespmLz7JCmvWelCpaOWCwE+lkILjpVkIWj3Oa4QXjglIT9W
iY0ukzbVOgZqllRyQUhnOw1i1+BtymP7l8h/EDFXjwGMrg3KYnDl05KxRYCDUj5Ab5U0ySYGU9lW
NioCSq7RR7Q/ILJWM9+9EnH4ou4auvUCA26LyPInTKMfbpjf6Cg4CPL94+kOAWx6TH56JIAa4XCn
yuAyNHV4zIhspY/lWMx0IRsIIrtYuQcA74JQjN9B1D9Ksz/Q7NeuakQnqK+S8kSz4m2g/OEyWqPG
tVM3JwuqEk3JcGMloGkx+cs21eCnvPXf0VKVt3yYG+UXD0Op5TVySGo2PRZXz29exX1FMu0pDoPl
whknHsLYD7L7QaCDTwmhi3fDrwmbTN66uEMM7oKTSGHnJ2OQZz9RD0Ng76h2DtE4BKS4dkxYTRoc
izy8Ri6ngCSbxLrj3CE6pirusWxlLNyfhiSZIM/KczlxnuNGg3TQ5GGW+2A5K9gaFoIg1k8XGBZC
uQOU5ZQVxiQwEj75YcUJH1vJzVD4CaMGMQ75IseyJQ1AlNmTcGJQWmQ41zaiSiok3SeKYUbLvhQo
9qiixudB+1tPtky9rPE16bDOsHaX4Y8LHg1YH7AP0r8udZ+thsY1timplCisoNjzjzoCQLH8geRj
EoRbN6XkeEgOrisxIhVwV1KwuvLCMwueyE0Yncw+vOaCdgqr9QYSBr8zMX6Fl45xyIjdjTm172Py
4/t7EQRnq+93YiDDm96HXWqkH3Mk33Stz6CNH3HMsc5v2MKD6LHoOB5+/8xQYBlZvrf0PWoPJzT6
fkuhRZyPF+S/a4h7kzRw77OpHosqmB+kFZ28nD6hlPiUcIBtNgpsOr0BuhnYJvE++YeXujTYTmiW
k6GjKUC7E3GRek2pTrGKyKd/VDz8YIIWRSYcWxESND9SSF40pDcb6laWtNZ3XU6NVzw/u/RKPGhc
NQS5VHvTBnvtjXc8k8PdDOJqe73z3CDbFD0y1byYbgkg3LZDzUP1lUV9GNg6GfScF0BSp+Lj+7yp
wuBI9jaItP37P993fwp/6IR0+n6J0e5N8xi4XDMDvORWWkvOkEieGqi5pp30qZvam6aqaLcZ9ypR
42XyTmTcz8dM1Y8UaukplLdgWEnVixuvkLeO5uieVXj8KGnz1/AK9UmiNJSK+2Ra8saKVvobcsbZ
TLUzUfFHLmCCAGY/01WFbG8TWEByCWoJn2LkU+DfeISjARCgRvez+TTOLJiNGR4FFYRzPD2Qb4MV
mRR2cXRc/1jIjB5oSEKEVx9pN3L3Jo8FkAUFgdcYmK0GP9PZl9Vrf9ss0Mlg23eeDn7WGBwRkKMW
n4KbBBHjRM7jmn17QDfHpdP5PIUI8cm6pXglpW49M4j6qVOK3Xmry5hbfXmfQ1PBKLZ0/3R8Fhv0
LfkNzXx8J5W7If5vI7w6EXdFnBjXgtMHsMtlrkAeqMB2YKl5TlboL9RkeLEzFa/7H5V6j4jqXYlE
3XtRacI9YidfIAvEeuzcywqRWfzNJqjeJO6M90yRphVeUSJfDBCDaLz9vh2I8kd51hUfQecf7ZYd
NG2zY0pB5EqRwkfHMC+DEciBAV4vr2t5r1EkHMvE/6SGYPXd70FN5gzR7Q5r4sg/k7FGCBDgXLPs
F5KCuo12aW2fLYo0Au9YVpQPZy8Fg8tycS7X5dJeskJCfJ+RDU9v5rIg4h6lvhUnfk3ObRxxyLA5
BXrQ08hjQZaWh6Jy4ZaAZVQ/Zv5hMuD8+XSi2ecYsqxKwDvNYGCbYUhihQWwqNaUm8NHEVO7Vp6D
8JVTWOaCDjXLgiBn1KdMHXRorwfFkq3K4mMKcFXG3XwIW87cFbRTnaB4MmLWwmZ6La0auxwvw3BY
6mwXsXsZ4M5mzf3+ONzlOVcpuhbnvQ15WssH0Xb+1aJl2M/jLboFQekLMlJoTYyKwes3ZJaVPNz3
+zstiNms0Xiho9mVvbqM3viYgesXZUlKAJ6r7EW0+bszy4cC+cHGpkn7UIQj0kkxB1tPI+7QLsbe
PmRaMZE6Ynbohu1sTDcBml40BXLedcK4lhPX2rJAfi/cY9wykg2ffgAYJEeChge6e7mvli1g9JFd
ithDj80zdQI+FRxO94yjB9fuguNEYueGzsL85HYcjGoTa3Lt5ujZ3Co+sJyDkGPzXi+3yZhEO6+W
aNeSbllZN75zbFlqV99AOmKZqxkN703TPecN+9C/AcD3KMKwQ/x76qQD1vtvDtIFUHUsi8RTyzdJ
JaQG6e/uF18GHdYtF+bV5aqZsoOGRQryGePs1hPgflX/iZLx6I4BdZjcXd+gYdFE1+WZGVUD7hi/
LovA8tm6ovgK+1M9ndC937eZd2y5CNGNXziNbBc4UzTmsNbc+V7sXjLHfrT/p5CWv/t5/npFXoiv
h0ybJany76/INfAb9Xh9dgsmXOqS+R1kzCPBLbD2KGxe/RwwUeMw/u/fyu8c4D/f4SXT9s9fbHtm
IFhcTCtw/mEkwqqR4mcbeCtlu6sjNKWhd1lg4B43pdETVseyvKwizSwueCKuuULLVc4pVSkBB37x
hsT4YzLPftr9SGCalF3+cpfhRnE3o2s+4DWG26aSu08/lplhatlkav/y378Q5+8JM3++EGy6vofN
asms/McLcTLEkMmUejttc+Mtz3y5x3U+PnRYPMLsoxnkHdf8sU25fYOcJaxl7kBuDrDH6OGyOhDM
eumAdYNR7rKazDroNVZg5YD9LovcZH3OHnvmEkMfkMu/cv41CJEzzZLE43VO+DThL1revuWzTLg1
v1/p/1V2x+aD+q/ZnRVU/PAPFx4/8Bez4wV/EGZBqi0JcrbjftM3f4ZjcT9g0DMDD4WUoG3WdIiA
+ldsMv8V+PybbTmOFYSBxf/9Re0Ytv2HAIfBKslGurBC/v+G3PFF+Pe1iNgfz8Iixn/wNHHi2f+4
c3kOyWiq0Nxi9N/SlBnfRROJLmyo+CSoigOFcuPkjs7A6QZMCp6Yb/n+8v3v338qBKfpqmxP338L
/vM7xFgb7DSAHv//B9xENxdREtSsUJU7afusGid4TBHPaMNqnr+/0HfTmw1APBnouZjfwUenexwi
xWMg2gcCHTCNGO1RQqetqb6rN4mUH05sFbvCRz3FeLtZAqBXCg/CpgJkT14NFgoKkMPgl0sJ8op8
iAs7pLWlCAuEvtU3KiPH38H0lznTTwAujwN8Hh87FRtHDu7FTRObd2kV9je1IMS9YtYZ0wxFzlwd
+8hWvG8Tv55+eV2dGXvJzaq87L5ADRxOwnm0Tec45S4BIVRG74Hl2I6SlgIZyweU6mOClDBAV6PM
n2aTsSoEtdhWNGxx5PGZ6eRF5IlxGxs2RQB1hR83OmWYXljxJg96qXcPzfiUpjSkAkUYaPThp12F
Z2gmc4UWs2Ns5gKuDAFoOuBR1KmJB/iiRxx8bTxubahnBoCe81mCf8DvaZ5yA8fegeXeGwDze98J
V4Ecd3Pu1Lj50n6664mVHMhx2PNxaMNAQz84wXZC3c4CGlwEbYfnMphefGV7RxLOkHV2KFryegHk
k44CVpoeE9t9Jt8P4U/Fk8v1zxx38RrNxrYmb3sjqYN1sT6tmko+0x4K959papCxsJOiL3Y9xye1
xBfivi57xMj99KJLixxXE0+Ey2IWOmcfW/lmDpslcBFBIgmK2sLHvLjUDZWTlKy5DIZbO6xRkIBR
Y8SsZCxXrUfUJaqiMCe1iNwviNB5hWPyGHSUsZXJSw9ymVIWGg3DL9nntKzr+BbY/BxX86eF3ISh
r//tsEY7wFdOjWB/QkVskShNGYVh9ds0xReAUcOpPl2Pxhcyi19bm7bx8hc9oUC1GlxPkvqQdg6Y
Dq9n4DzQXRjhyIopcQA1AhloCykauNE6qF65/BhlBmTgVpBWixyaf6UH00gYJlQ/7YZgbrYCwmWN
TEmivPXe7ckubqZWmA9t3/4yKHI/9fkH0Fy48x3yNuLScw6NlRM044dH7Vn3ojHSo2UNwYGkLIIO
yvbHBGp6yoGAdmGjQEHP0Gx6H5UE4ORc673tvFVzTx9QfIVpRuGXMT3KWEGl5fnt95ckRnZJJNJL
2EKRkdV3AeDFWZi7ztZf8k1l8z4RWXYS3rAbOi33HURb1dNeheQz+BGk9lspA/+XcTRLPBtKi03q
lOmNExGDTCUiwawRvxVc6jT0i7DbgYN1rT2utXVhuQzpFLPsO7AsFvUvza3ClW4BjRroD7P8poic
99gpcbh0T1qhKCHm8Ev6+NMCRPsMk61NoV+9jTzrLDJLriiN5qUD0agyeQ7t9JZyDtohQniUJhkP
kBGozXwW2gAjXNpVT2mvL3WsL5FTvHRu+jk7yTvL91ZEuFrChvuSEhpsTfEMkEqGryzmB9V4DyaT
ddVO7qahQH6FeoCkNQMKM6VwM4gMc3VOes0yDpERRH4EJRu+ZqaQN6Mwdrrw601NGwg2WpTuPXR2
mqtNaRNSohQO244dC3HleFJR2IETIOLOpbUt5/mS+K46ETU7nL7/FDVoAsyRvLhueEoCYr5myyi5
jqMnM3mh5dTcFu78COVjb6yMqpflJ+NoGk6R4Es++TdsntgHZ/7SzR6tTNG6dKL+lC9fmik/zuh4
96ljI2DFr1Lg6lK0UWb0HMMreMl+ZLB2nsY8EHi9yHOl29orRbuWID4bRFhrBM/Zlt76V6PBcVdF
oJWhdWod9DBFBEAgcwszeYUaUowI72pGI0Hsjr1wVbl84UQ07Jw5ind0A+xKZ8x2c8jHjNLXWQ9v
povoi/qumELLnVv2CH6SidcpXtHs5mvHeXT8mPMf8gH8X+WzlRt3KqyTc56JVS8ye23FteRsMCBJ
WoytYGjsDxblIeKXZIO9VrdVYEQHNK4pJZxQgwn2NOIjNqPOlzers1Dpuog823vZZPT0tpB9uDXv
gyKiW7bpg33Bu7mtC/kWYh8EcykuqMUPnnS/RNQTjJ7iL2idc8v0OGmsYfPAeVV67VMa+Xf2lOZb
rB8MDem9o02SpFWV7nVEL/sYdBCCc9CspfUa2PMLSoJsx4B7zjtzW7XFKwe9n+iLEUtR95O01T6z
PX9HAdU5Zn9qzerVji2xHdNTK/BpDK59oRphPwBpWU1LPXPAero8kEAgai9JQYYmCxkNQbIK6/iu
6cjtEIX7iuxi6TLtnzHJ/SztbdKhZDLj+I6mH9nG3oZymi1YvskuO8UrccK5MW9tdIkrSw6ovk3K
ZvL8hyFncyXb/jAV1oUij4NV9A9+vNeW8rYY4MC0FkYFb1ChzIdJVT8Hd0QmlrHH2GlwLoyqfSYW
fkcZd2HY0EsCxs22o70m00YjK7cFWLkI1Ka3py0uzeW87q0txcvXHekpVtFcfDO+U8NTClJQac6m
dvi79H4WANwTCI6gVBAXWrjK8BupknClxqQicCL2sA286YG1nYiX4d3P3f/H1HktRa5E2/aLFCGl
/GupvKXw8KKA7kZeSpmU+/ozxD437nnYFZhuNtBVmcvMOSaC/qL5p1J/i5h13Iw9AJROqGev6VOk
9aaJCzzaTgWyt2b87LFSy8Z5I1Bqu4TBqjC9hWKCEMwSQbh4MYVsZ/ZH+UYXqJWHEfVc1+U/U3Sa
sTythhSMYw4IZhXVI5I+FrfsiK5YqiLLwZ7Yej/6vKQr4dDA5nA24/Td6okErnKSoDIQOLZpv2QQ
WsGOWzkBWgpVMD5urCot+mNJhdpYMK9T9lArEaYfPZumNMYYE00Y+9xS4zlTTtc4Ly+pjQUYgMGm
anUA7b7HN85TjZCi1OLC5wxZWxmX/tC5L1ZXo/UUVASSfAQDjIupcZeZyXbWvLPXGxtpMCPVE9tC
BNx/KYcscFSdYK818Ykn8JSN2jV2BwmOylnHPULTk6XCry4t2OW0M0/rKrshKmhH1d58S7uDspZw
I5idImwADcOsLi2rbfqMdQDwoK99VVE7bRxr2otCZ60nNG8Lq+15mKxvg63m1JpXi7vJt/WLk4/3
MpFeUIfpEbk+NI2RC1TBmo9fmg6xiW/wkZgNo6lxgnN3dK1NiF4oLmNTMTvh22d0R+/eqe9uLHel
nl463/zU/eRMh6JtZzS3TYbsf27/YTnBrDV9kPcS9GN/V2wFXM1l+p686XWSQadmoDzI+yym5pg2
DDK2vTFeEfW0q7rEEDv1GkJ5KGuecTZzdeod7YuU6tF4MEyxY6L7areglny47mGjHl0NFZDILQen
5sYhFnzX5m89J6Eds+cydfxZPfBLfS0HnfjMKN2bc3RroIWPTcgtSpYi8jrEqACAGzM8cB/vsFgc
8r5BjCBX0rtbE74AHPhoEBKKZI0sn0IQFm5wewvGLn365JrpViQkDSGL12siD6yM+WfvbJVikZQN
SPNH0q02SD3RGoFUYJaFSNZV/gHj+ItU4l3yd4LEmT5UB5rDhleisBdBULxTpJ2UPJUmpaWXDeD7
S/05Vf6R2KqdNplP4TLJkDY9U6GBZGuelN2wNdHTTU9WxL6yuj+9Y5xxnZLaaPXhth4BohvUDbZA
syHMu172ch3mb6GPvsOe0mdOkcdyLPqNmmZKAa0uj4VpVnuHoLmEqiGwYRowDXQn2A0OBIvY3Zju
lO1D2PEV8/N16wzXRAcdv0rG+jnHq75tZFlcK0Y4J4u/ueFeQA0xufmrpefTVtTykFjjK6lUmLZC
NsNg93seELY6Pfqygbxro8AQVxqHeWzkEUs1ggTXubcihcJEg6PRUB2dF0vP6Ag7BOGqTEm7LtSP
M6E5w3+QUwUMOMYrDSYqnIt5xd35WifC23Sh+eiYg8KQUjyOhkdLY2pnoI9M/DOZb0YsbUe0F9Ux
S1g8jy0y4pEkcTaeobN2ohjxl2pqBrsvtu3J48hegC3JuB7D9HnAVj0HrbhR51H85MVrzix01xgj
oSwDLYsrl0BqROB67i4apkWnHFbH3we9LOWxzybmrUOIcfjDdPhVM5veQDQgX2J5wNu4y+SAK1+f
/829+p41RG6ZkWEtEoBoVa7uCb9hv1NrJyye6am2k5m8QAUOCqnfZjsvD23djguHUgZJHQHjx+2z
EBfcgX1Tn+mfLtfIuS2M85Dp1INx/ZeXaLPVfXk1u+JlsgjxsyeIktoTzyB/45JHebW1sqef4sxO
cvff2LLJonB1A5ynQ9C31Ws0DuBjqijcDEQorfSU6kwPwdrzjLr2brJzB9bulDUPyDLSC1S+J6WX
xabrmgPmNycwiGZCpIQg27UTl8IDMmorH/CheaigixrlaJg/fBYDdtJo6s6Y5tNNPM1cZHMDtrer
tpBZhrMVarum6tmq8/QOuE4AD+VI3s2iJvExMtH7RBqO8sKhbGkvFh0r6j+cR0muwReow02OhTHA
DTTu5uKzbIA/dpmP4iJxmzto2v5SgU5mjaCvjBSffoZ3DFxAYjE3gImJX+MS6jfoLAh85HePqVQV
MykqUW0+jNMsHpA2KlKVsRZMpf+gwRBDLqFfyJBZmZxK66LnhYX3skH/hfttTL2vqp2havrG3U91
cSfDqycXnp+xwnlQJ3aKxl7vtiW8JFolRscy6qn0p62W207QS0g3mTsRaEPph40827Vl0t/5Mdjp
z0SClBAOMOh3/V627JibGGDd+GUX+q0LnSeub2vnyOEd+q+2LY3kZciH4c56Zzfpc8QcCLCycN2f
lgMxKJxKA1Tyr2mji2gU1sZYvovakHth+w5qEIrl1EDTlAm5ptjseUY36m41f2FHjQdD63BWIKTx
EuKJ2TAEuAb2Hrs7Ynuv8DvGTRHCDJpD71Go0bgPNYeA4bXJmiLTRtiGaG4+uGlTEINQsLnBEyVS
5zLErKSm0vEoxLiN5/haR0l85K5AlhWN0TFkNjMWaICJTljKRmSENF+B73GItvJQVG/GxHQtTY0/
bpPNLCWn6ehCR8BfNQJbqft3fLTt1gfHSWAIXCE3eq9l1i22i9dh0p4h/rVb9rzRvqinPZQS//j7
kPZDczTyz1xm47fT66SWutoOf5Z9FI1L6JEC+dLXyfSWuSWXfrPraK3fI7fdFHrhrXUgzauwdK0g
zyztSc3ciXh4Kq/8rtjYrFpSx++ZdHi52rhZ85o6ihUwKgoCuvos9DbJYx3dHRQxj248vNr4yYKK
qzAs0+okXU89TCOvl8EtxKtKTIqKcV/oVbrxYBftUQx8l8vX7Bz4u0Xts0EWDmGPwFhntzqPuATX
SpPGN8OhMtOiP3loA5oRaFHatjGCGbUna6953GtV/K38DCf/7Fq0mS0gahtt1TyPu5wL/zHrRiDO
MfKRuINpRPAHSbIZRRekaF1b12nvPAj6xIeucZyHTCv3OZ7thmz4srajx0J33CvWYbB/TAoDLhZr
O/E6YejLuEjL4kdP76LHxoE63tfRBSELIPreA+LcUKXBtH4YjOLmMDFYFYb4iAWKka74SlAZ7YSs
vucpQ3yIVhsPmGI04pHBAi2il9tcN0k/DlOxmbs6HMEe9P1lxkVykaTWB8XE6i/qynQDTAtQaJGS
QD030AzhVJVrzD2wy0zAC2kdttu5qYiqj1LIaL4xsNkg7bSxcgOdho89k9Doi0em9ToSdQqIxlzL
ziuvnT8/VvyT7LHctpcS9Mp/D7Cue8DIMI6wBZhDb+38Wna4zHmIOTKpdKrnUtT3niSZfQwy55Iu
DzEutBETaqkuRe89XRwLCE+7vGuWeGB5rarL77u/D0UEftZwzk2PRL0uyYX7/QP/vYXuqfCG6DpM
Dj2mIbpAwlfPxqw4VyKZbxk00FsyEhns1pHaLArIm1moRbV1abJUv5leXq9mk+/v990p7HQCx/lL
JorUbEbLawnvIc7G2WE00GhQXPedk8NetSrBSRNl8Ih6rz9WAxTYodYwMWFMw3qqkNIgpl9bRWQC
Cs/ErVTKuDEeWaP1dQ4pr5sTdGJ1IvEGzHgZFWsb08OJzaGNlWp5szU6dUom9G6VhXOvbt3ulEgN
gXmcmfXJOPx+RMvNMECPTxY8C/2Tj03s9PvW/3+AEajWWmsDmNO09pRPPNPHEqCoNUmY3TE8u9on
zG2SiCIidCOSRE1H0ShS7ZhWnTPaIgSVdhIZZjWa1SnvFRFqcyRRbfHu70MWQwyxDH/c11OWQbLI
9A0B0Yeh1cXNS+/pOE6PKLRXhjnrL7My6+fUp7t2rmFaJQ/kOfvPqt41sTO/VG6TPpvlF3m0ucpf
UO9OWznCW5dpze2fR489pR4s0vjJqkrt6qg4fxnIPFzZdOoosUAz1VNy9NioY8xGFzLas731wxT8
wew3F/DrYqP5ygrSRVzd5fGH0OWltW6dxZyM0RfeX0JIdzNb2ENuunBaFGIbcotoDerIXyq5BmN6
eLddI3+3atLmVUKWlebMn1pn6Y/W2OqPcXezzQcRqV0DzvyaRGH8qgr9QmaPee4IzgOw779aKVfL
CBDDj8S18aFnQBEJEuWlV216JwTIPKD55vXueFtSN/InHJSo96Ny0y7eDEObrqj7JxICjiKPk50f
9/6507PHTi6hVeMSfTe79B+4BRzwznETHVQMv0Tamb9thXOcKvD4UA73cyWO+GZa3GZId70CGXHJ
trmDyAGdFCVJ1CFabyJG4ggMqoTSqEN3Q4I8jNLldWgX1NuDQXKvy1PI1xHRwGkBq5+T2ap9zVl/
cRObgj7zyOduFKgGeO6cm6saunDQzPZ0rDskhY56TW2IT2MJZJ6nyU8dW4AsergRCCsYC6ACmF2m
3QyFIiPtLzCC8Sekd4DlK1Icfnj5G1uoveXazxA4Ql+wGGQZ5SGJkq/BbvaZ604EOBrI2auta9O5
uXaJ9GwATKk7axHPf4WDb1c3y30nQrLSs/6e2aLBJxpf9B57iydQsmDTBGuPbwZJa/hECLvFudq8
meF4zWiKYxaqrkrVbm77Bxz8+mqatM/MTymwIoWbtks3Er6O4/NqCfE9OpWsgnZOe7bUebbxzRDL
UdSLXS4xQvSghTdtJtTGzUzc8vlr0oNKCmNcE2nXEv0cr/1WwhmqtPIc1fObaOxT44npSQ7gd/QJ
x2tNxILVlfmezRIviUpfg07zXi1WQNJqgkjm2oMquufBnujKTRjxzYBoq9ESJ6hj/aC3c/Mx8aeb
RplB07kT94A1wBb0V045M1yEaX1TlHG0PuGxBznyObcnl2caW8k/AiQ0WjvzIcdwckZooZDVia1X
j/amjDOgirSnykvyW1uHF9frqT3KloxpvY1fpy4ktBIyyop7a9r8bhKJj1oS00PnKFGqnuY5FezE
NTPIojw9TMt6Maoz/k39FMQsFPQXs+kTiCXCXbcUuNXgVfi7KN8xsFuLvrJ6EVYBBQHj7H+ftUT8
iBMs3pX4OVc5uXEvPikgFzalP7/vmVZp3cLZvRbSj9elv/iFQvBUJtv4HZTQba+S6QUhXvxUcvX+
vleGTb33ndLkKEFmZVfjC7rT6IUC7fcdFRrUhBzxG2n/i8bwjGYWOVNluIGbWu8x1vKV89lkTQxf
t9rHuudd7XUBJmxFUg+zbCN5jZlMrIvJkAHO05eqGwvoJiTg1guFbzlo2FKgD8KvvW/L+tGJXQey
sasFTdy/lKE4lrNxwJnkr0dWlGy+qGNmlo2ryGXGUVCWjE5y8bFnryr0CbK88zSJ8UaPLXu/iH2j
PyV321PpppA19oLlXTascotgFslLm0ETzMEA5csnfj872liGUKxT9S8f8+El2rzyiV7X53MbDuck
HrBcYZFPH8L6gZ4+I9PDidaGE4N1Qi+FP1n2D10+fPR4YnEPTuqhCX31IIxsIyAcUQsObfD7caMC
RF+lvnn08Cv3rXjqfQLgSNJYAE9yQ6J5bEjnlnR5sy37cW/FrO1UmjOoCsvntMoYH+cALVTcvKu5
25EFbq77ERiZZcTT2Q8/RSG3ELPmo/I5OnVpIy2MEIHiuKmzq+Zzkbr5kby6c5Iz9m1Fqa0y8ykt
2CET4bQZ5RwGhiaeyQNkhYPYXPuSoXokDwQiY1y+ZMDg1wzlaSJrZJb6MnvF6GEQIIh/cpZUzZ+M
JPzb70OzSHglJp+BwisAYtYfAOuyma+r9FZB97LosCE7TZzwfnFr8vo+pSCK2JEyduz0S2guvD/d
Lrf17LjMVwI54CkghQCm7+DNB1SNzEa78Skakualy25GK+5tVwJ7YR5JCU2x22Svtt6ALk3Ks4e0
GDqjOELKK1eKwz2wnaGm2ZvPettilkPJfTE4AND6G0FbDM6pnVJSO7xxi/l0j5AOOlSUHheOPirm
dWJZNxl6kt9d/AO94ZniBTUP9EAKmk1F9fIQi+Eym3uW2FvPCF950X9FGR8YOjafjVcw4kUTqzGC
rJA9Ttl4YFz4giQBGVuKZDTP/hqKokx7wtL/aDv61QsFz9txq3hi0S4xHYEp3zVqRy2YOtgfMNJv
+qbwgAf70S6tzs1QuFsIXc+019ekZrLjGq/O0CXbzhlfHWP6ao3U3vFF4U/AcVmR+/PdaDFOikHe
hDu5f4rWu3NJDtRhIAyjiOX+QqftclbdWtHxn64demluLM1b8hJz9nj1HxQmFkk1IAjsTkv2KgUl
oBSr0WFBfLbWoyf6D19j89fz1YIWsizV7LsZE7/n9g3zpsUa5DI+lZNysToCqy051kkVyTYKpPK6
n/U/xdz+wfbebpTeMSgn7A+eB+51Pa2DotTXvZ0Nm1hEZ3/uv/XCQoLtYFxjnT2xNcTtBRXdaMxH
r5jfNQWAZk6do6krDJLlB9DfRRULVt4wnJvVgZmqxvzvJNg1DWBg+hFyRteIdz9fgqbg6eL8XZaa
vvhDcY2Lo/gyyoEl4JDeejKPnMzFx4C0JJ6swPXaD49wAhl+OBJY8ZQ6+yGeQNdzpuEjWSEwoxhs
bYaxgtq3LULG2Uy0GhvqqQXkV/L76TkJsXJyGQNPGxdgTA22MbxPMawBEaMwmG+21mGKSmeLL/sX
+eqiKpm5uixw7qGO/r5z35hE7bP40DfM9Xp9HC+YLzZmlt0003suq3Y7znDq8yz+kXD/yjT9YwBd
T0IcsOQbwOiqAhzXGRcRFDVB42K8zZ1hcnB1f7qouCdh/VSatrOau+SQLcNfWWRojXPP4OVNVGkp
7ApSgXcnJxmrUkqzbsJ9w6/mh7TB5ns24lBt9D86M941uqinZmI/FLNo6sBcNAWegvot08P3jqdU
yBeriH3JWnhHjjd+GIQGMf3Vb5hTPW4q1EPVW9xrd3irQ/PHROu48XtmVWE+RxhiYp4W2lnE4c2t
8BmGVUNgBTc82yhwDWBb+QZm6b3SgRYOAssIKx9lZvuk59XVRKowMndlOUU7zQQY3WXQ2cmjoopm
3AZLxC8e/QoxKaOhBxum2t7t8KnV7Gmxizg9poMEkYXfmz+N2V2xqN55Ga57izBdOzPEUlNidIFo
2mXJIZLaNWUAcfT7XWe6d4esXSribhdmBUMDyo7cLC4ufXeZLBKn+MNvs3jt1ckNI022CSP/a+ye
0DzG69jHRWdyWfctnEYLTpbVs/6KQSJ7AOgSs33Be4p9PmriTeQ66EMstRbK/qur4WFg5Ie+Qbx6
6NvoIPFKWX7IWZ/z3G4FnU/Erzm6WCVP2rYl9GukaJvdBsJd9MUeX5CYhPSDknRI/y0aGsXqatsQ
LLbSGaFDcdpKwJXSpLOt35MixHflfVTNa8zifOPP8ENUNuCIB32aF4jqvXE4T43RvZCJsu3g5OXS
gMjtl4vJ+l+O8YdxGx1uG6/wQtRBHSHT1pXBwhOhf/lUpC7meVvSyVXZ2tEsrCodiaE9gN/kjvpA
C7yqTnDJJKeO3f9q6pxF4QiEzmAaauQo3a2RHG7Vmxu3RqyKdC/A4BBBywCkloyYWDDMbFwTPt8k
p3QzUB+SMIL7gbiNEzQWpFhx9mnbTIDQbzkSjRb71C/d5mhyFEGqWbsGKgopkfQr0IFOD9xRp7oh
HjzoC/s0QHMAgMKlkXsiO8WcCbuxMuxd2KSXlH6J08DjxMlwG5sGVly7No5a1a3mWPNIp0iBp1fT
V6fbPfXRnqo/P84g+boa18SS4ggWn/+7z6iP+c7oHpvJcY8pv5taN9jH5T8hyejnCpTj0tA7YXnC
FxMe4XsDAYKpnuMTG9K8O0Z2vA5Nm9l/5T8aOnBQu2JouELxmAXGQrUt8SmXA2m7CG614+9bvw/t
5IVHJXDJS88Y19jDSfUpW7aP+HW1I2WldhxsJudR19Ybu8KF+vsJnaluwF6d8CTtnJqcTDmOG98k
cj734Tlb3r9fN6g25vFmDk0Yns69zH2MTIuJmD26edRBQR5DlFlmHR4RXf3vgzezWmp8jqDRVSzt
OZYIM+vyfeIlwIQTw2yPs6bao+c1wKEsfy0WhYy1PDCW/9+3tNYsDj5sf99ENF/U9Vo2JKZNy8Zo
WB5+30rtrCIymCBFpYvvtM6dI/sOm2VW9i10nRw3cwoiD8hWIuJTuzz8vjW0c7EPWReNsRYDfauS
k+9Y2k6T0yHU2ugYEUrVABtmcnZnaCgg+/nv8RB59cqKZh5h3Gvbus7eesKQgy5n2pj+fnroPXGy
AQOfZsvDsK+cMwAB4/88VM6snRLrBLuLIEYOJWhi3Xj678HQ/t9by8eS5uzwj4TncWSq9vsnPE62
kxwFRObKe/r9UFbZ3jHuT7+fQgPzf7/C78cITxEbv+sMykekZaEzjzfVUAH1GoZKDmvCCMKyo9nr
2Hv5jXqoiqaGfN0h1agJQ0r11vw2MVHgts3uitUvkzVudc2Mfoy2fc/zWHsfBxtFECDNR+nhjxml
M12Gmjge2aR7zx2hXuuRgeRysDdcGNpjTzEdyFLLP1j5vFqzwzcppHVW7BA1+e6MJq53iX3vd2X6
+/C7QWUlHx9Z+mf4rYK+kd2+CLMpKBEoXlAhgLqjhejIcvPbi2qmnRJtR+Akn00b3NtO7sAFbieG
wsufCPOMoGqtXRg/gzh4Xv2pOSrFVEF/FJeX3i2XfILO5QcBNqpm/eiJ5t0TyAZcv0AuwQ79EosK
xXgUUuY7HpqEApl7Jr9jqwKSwRGJZjfBF1ymD2MIvziC6dG2MAksz3jB24d2DwWElun5PssQJkgs
IJzPrCnEUPuYwuVrXZ8GBDsV8pkkJmPMslEoNVwWrLXx+HKma+Yun7vDXBkz0/pxQ/iUvTFaDPjC
fWAeZFI6RGFlrtFs0AqAtw6NBMqo+RMp3ECJMjS4xtGXx3jUhvpuphkOgIkKj/3RAcjMRdCYpnU6
7gpU7RABx3dhMR8svfDEFHGnmEaizY728IqDAW0L11czbJxUobyRzDssjLEpc+Awd0GsQZrK7Xmj
i/lPh0d9bbVi4Rl3F2oqgjEjhuygS4uV7czWFlvpgndqGSvLz9EwxcYd2RWM1s8c9gdENi+pAhfd
+SFPVzd97LL5Blz45PSbJkVNWJk+65jQP3PHPGohL63whYnNd4YsUnblZ1kpJkIxye2pUS0ntfix
KmM7peMaeVQSNGXBxqa9x9FAJBbmPEehaW7GW2GQDpWCGnRKkjUgBGPfDNhq/C2LIjAWTXXY5TIY
R/3mQej2yo7ut6dwt2TfbfQi/YspMsFHWvdPbv0ciuIGIOhogb1cV0XLfIh9LC7UZXb5sfwAfAd2
kOj8rjD63gqIPd4w7Ul38VnGAfUBIAyJABOeeePpwU9uZaTK67dWHx6bktuXQAx2UaZ2yJGxYbCr
36pxBvnPkZ0bWRKMtsmwWq06KlfZIOHs6KlRIFGZs6Y/xaO1cfP5NhXJB6o1043Oc5xAAPXnf1CB
4ckXkPxM4OhBUwkIki4RKszOamGbx4ozT28NyMapCzLOeyDT5cCZDH5a1DdLVlenhS9KPGxAxiCE
2da78M3txOBcR3W1GsPdy0h8a17zzJ12QdDsl+ybSnWg9IZvqYtLXKf/pJoxICO5SeRwTY1x5eiw
fWq5jK6tQ20sVismfHlcXwu3hllbePtasp10WjgAAHSchZ9tRM+R9aedZR0YboPULfwnG/27Mrrx
P3t4PBPh4FG05NU27h3zSHed02IodbMADbRldyYHkcGR7l2aipZuGGCxlPS6HrUsSyd3VRkFfawq
rmaM/IPyEwPtzoFqbWLHDURvvMwxlv3K6wLXQBzKUM4i9YT9HopLElTbgVxPfUgfmSg+0NatQ2sa
VsOIHUt9JDbVn+blD7MyNrEPMwTHAI2ls9Fkcu3nfNhoMIxDxlJ0z8ORpDDtbzz/yYziI2dQi6DJ
/ahm86/HWnFMkKkMojrozMsifKOrKHOarXwD9L3tLeSZqmcFEKXJj9QJi9BZd8wg/tCNpkyRyJJT
Yn6f4mpjTvlLZsQ3M0MPDRMZ/a7MntHr5UTkWi4YYbSMUfQs7W5RV5I1xmkQtKk+br3ShfDdR/ts
Moxb0qbV2uzrI3d0/qwUi1hqcFYv1VdStdYm2VtjEq0zFT135cgQqA1BCZfIHduQNaChW19ytL9J
VnmmEiXLdGq/OxtQqZ3cqvrCEZbvycVA+Jae+qi/WY1zzkaDeSVLl5ygRkKGjM+kaNYQal7DIf1g
V0qmEEwdORHIzHWOxJyZTzs8DjK9dRG4KfsvB067xd26BPnWb02LTDbVTvx2xAro7sYt/XLd1Smb
J4tXiqpeY5oT8nSNTc0BRb6EdWAZ99lMAJXZlR+blrXE2yAY7hWODiwhayE5OQHOmGrnQHyiqSda
blGoFEzQpvGJoc1a6TgkYvmNqFzbKct5cwzvrIfdYfRKGmqPq7uwTrBT7tGIta4Lw/M8Zx+h8S+D
G83SZ1qc9v4uaU2KiEWrho0yielPS9CfbuNRa7L8rxlCK21fWOPRkzHNcGo/CKcvaa2ii5uWaJMy
hASYQR491/7BTtEE4zDiOU8SecVXwHprxF3lqkeEqP/aURhwG4A0ONNjv/yjxv3w1be2YJZKghQN
LWUVAMl1ygVsMMJlKm5dZPlEIDC0Jftdh1tLPqt7d7X2oa6KalUXFNqVcIhLqT41HUpBXML7i83C
RhWUvDTM7biTqyq4Iv442xUEUCE5io1FurYmAsi+9QUzUDaqUygQvfvGyU4IAMQJGwWhsrplcuVs
cscNVyWXMNcfxNJeKn3FDVuSMxXvaydEnRMS7ta/VVPO4nOs3yYI5LNBcUbXSfjkSVaVtWbLyfdj
msaqY2JE1yyHbd5Oh6hkJBHa7jtHDn8mDAho+hOHJqoTtib1UD4rngmrxOsomKcfdGxU9BWpLpgg
Ur7PEc21b6Ckj7z4y48puLUyvWWLf9cLn7IQyygRdA/ITkidiQgecEpuHb0dL1l5S23kPwQytHoH
NKt7m6dqP1USprWkhDT8lrL1PI2ELyryMKa2fEvZN4gy/awdhB6afBWWvi8aFEfEtb05RfnCRn5J
CvMpk0pUJg40B37whn5XZ3oypNIOMnfcmawmdh1p3tVZamrtkRq4tcMGhkGoX0VPlIDnxs8SeFSk
A+W3s2tUPISCWyGPZXWxxLtTT/ERI/TN1fu/tumxT2pZHAuXWFZCENmVuYexgYLlmFO3nhUdeAK7
Ajb348Bibk+5NPJqM0l6vJohuT6pF0Eez779lpkNrVzCNnyX9PNyPOs3wpm9IHI0d28Z/Va38xs+
jR36MwJ9c3KStCURRJHeJjhZM6CRYFLpUDPI3gem92yU8TwLIT9LrzjooHwCnLzZIaRUXVXIQnnO
KZOMk2IX6Y1+HuolgZKhzWQPqLrTxe7ubLpJhieV/VOOo07Sil9mGDt7peU6Sjvtx3FvE+7MgGQB
vGNZu5UI99AAUiQOZkwPn7DSa+ttl9lvBbrxOq5wlqUSPnADCUEy8+hAmxg9URoTxvu+03s4x64J
nVt+a2xENk2PzFRHjhk6dPnxOHKcVqkVFKPT7Cb5yRKQQEu2pJopAjNF8z/llFPucNDQSrLVIxjn
EcbM1oiyW1pViEp78+ZXJjnyYFqMMv0zL78LYWtgauN+77+1dVhQ14OVYiRYzqwcxfAmHAgvbP/O
rQ8GyMFYECiteQAasIkjfu+pLf+atKYB4+NHOxbH1mdROrG5AfeXZ9uEFVPfxm8ck9qljr2nnujX
zM5/ytAVQXfUNJ+gdJV90GXBlyZovvK+UZTfCEpmD+uMpEY1xXM9Wz+ThB7uE2XXihgwYdGem2Qq
aKBrEppqd23MMTR0hOu9LQ8GMuIDl+sEPla6l1yNTKmxnYcNHIvRL1dR0v4VDQPsoSNiKBzmpwZr
lzNnHp0c5XwSPSPr67mm+7NSl84ESmGlNvR1YZ3nGlaR67q4B2dKlWUY5c08AwjrLEL148Yaz9SY
Y8ElTq43QI4DQrtVpSvWHWANGiFgP4gYOxeMq2bVBpUN4fZNhhVyip+4uD0GH1h0qucePPGqdUkq
Nd0nVTJ760r5JT35yHoF6bkc7sydkfX79rvtDptsljnb/wislakTpJyH82lgzpkADw60Bv5XR1gT
EHOsATkzl6BunD3Qxoh2iH8RCZ951XeS0WJB4uwAfdr3ClJM25LTRkw7gMzGCmH/OgVj9wpD/Ctt
MovBfKqjrMhDWjrjaSGdYKj5nEIgN6JjEkR53+FCYzI24VsDtMPi7pMShqZAcANUGaJ1Vciz9N0z
IQ7AMCuEcWH+CSMPbtFonCs4HyLa6taQEGs++qtSeC996OinxKW6y2EsuMXFXsak+HoSKGSmewhx
ceFpXmm1Ghhe2QnxpNpbPFAxNk4tDtJW21gfTqh78yv6wyCZ+mUcOKAl8McZv90sgwyWw07QBjJg
+1uBmUhFM0PhQ4FMAAb/o46/l7GU6ivkN4UiycrVSLp1XP5NEWcy2LFfSgwjEjqeE/3rPFUHFBTR
9n9IOo/l2G0tin4Rq0iAAZx2TmqplaUJS+GKOYL569+i39D2tS11k8AJe68NGGA11v59ZZe3zDbL
Lc7TZ7OB5xRhl1vlvFQ0qCYMFVPvhYWkTHTt0TaTYeNN8X0fOWcZQk4bOnOfYxq4K3jX8CHxvwwS
c6ct+pLZmU8x4c3fHvuBzoc+55RqOytoa9qWD6odU3Qm/fdcMgTJPCbTpdFhsuoyvUbbxjQdhZET
EDAkuAf9QDGYmM1vtrz1LovZLIFWQ9QPLciIfhOOUOys85PwY5+We9FHI3nl+oS9LnM/439OgCDx
CFWRP4BjFqeIqI/NFMX3AJCTPY/eXVAYf6125/2iMDJGVC5t2B0UInM+SZ6TZKgvs+q+63HmVZxr
ODns75PUYO8BGBC7o7UZPYN1o+bRkm6dsl2NNw3xlDRu0bMzVsEqkUv1Q6rNUOlvGr1855YRjEnF
DA9J2grFKmbMkGj6OggPbep+tmywLlGEYpfKH0mdh1lwtnPjVGc2wC/7wWvm78qOcdBMJSnWS8ov
E6l1GOZQs33zGVtgsg3rrHua4uG19+p4LbkmOSkynwcF8T5eOf7FnCWXyzh4QO0CFobCQjN9IJG7
GPgV3VQ8jygiwcKKGKFR+6vyPNz0Jj8T6TyPuArwR3vhK2iaAqaR/ZEVkb12HVKmClPtYKRw3EyL
wa8xP9yhyXbJ3N481z0YI/MUI+237sTQPrLEp3TTD8VQDL3ALmjlD8AqaNR9S46HKNB3r6JBpLty
LL5SM4KNjgAb3xJSpymgt1erf/xzd2f79Btm6ol92s7JCkcPppeAIXIVNocYzwxGKTgsTuKfu8yV
O3+SVzm2L2kUhGTGhcd+qv88G45qMjEnrV32fmE67dFL27jC9HeVab6nwaeBwBJzVgo6Drmp3a71
DcofRE844GIQQjl7NOm2gsDVKbqnQsQIm5jwsZ8bL5HnrIrxajrZQXVBs3c7qDt5w4WOv9w+B637
HA8IsjKjvdVRSCs7l0zgwWSshy0/7xHPRnNLFCylYVjAEAj3U3vOd3HhsauJ6Kr6qkFF1ZYp9H5T
MU8xznCQuD0NH7gf8QgM3FMJqLMkJyjOialJLe/sNka5a0qklEWr/mrH1Xu/nT9m74MWDudxiHYz
TbtTWbDmNGqCjzNMHJuC9L4dBod3hrF4CMGxnym1dh1Tkq1yKUEHT41b5dnGGig7fZ8Tki0o7uIc
qH/e6IMMrJtETUb+Ut+RMvYd+0qem5gZo2Sh1mZiZdY83BJPESqBKSbGsj5lIABWbD/XiR/pE+JM
j3qO/+KAuEj4MsYEROtHNBGmUi6gDc/KajZjTZ9skpZZSDK7PPEap1RmE6xNpKksnkKRHZg2HUYZ
jphRBWB3AIoAGLODY9M/tVmGdFZGu465KuKQn8xr4RaFI3jnGR1JLnApSYiMK+hwxR7Q+qmeGXN3
w/wuWudRmBlbuCK7Bna9TxjVrTPY0hsMqfoY+eSa+xz8JAs5vLME9bqOebANm8LTZVMeucZ40sl0
xuMfXVRYH+ZOicPC49vwqTJ1NRofXJBAAEaUBnsO6DtwLc82WmcUi1QEKrzTIfYD1YNMZciqTk21
nwjjgteBUSCtsSwZTA0Dxz3aU92szMbBVFVxOhbt/BzOQQZ8khY69cr3fMC1r5PivkSh3uAhPtiq
RYObeg/0zRCt+mfVON7NqUG6Oazr4xGJ4Vi8twbD8iGlo2bvSCZ6QrRCMoIqSAiBMkfjNIPy2YEH
WJutwHgDsbLwkXR1HTtOM5Y7e+7oTnkM1t6MoWUag5SMyOCnTqZXtydhvAv5DgsHjkjNhgWyVWZa
3TatgIy5RhAd3cxYOYpcm9lTwPTT/gNf/C63jtJyIAv2jw2hfzgEWDIG1HhUYMC1GRTBM8nkNz/i
h6ypeGx8SGZ/Q9nwSb7qR+HM5iZ3D3S50mBSWzfdX1DS+HH8ITSKgZK46TYLDfcpaNL22XQoj4gT
cPeuoc6qqO7iUtibrjE/mzlghlxATBuAJoB9DD6ayuT7sMJPa+FNjA6kAa+ayReKuSI72Ee8mBTF
KiCLlNli37+6Y0cxpxD7lZIADE1prRUegd5mCBvlx7ZlyE0fTDNe40WseBL7fhHZNQmgKSx7TVyS
X+0wXquZpRahhSfVR7wQrqxctasQuPk6Cmg5hBzkTubBW8Rtz1dhlFu3bh+tmp1DvnjKkeJzQz37
PpJMfE3jlgl0toMPYzOxZZrnvY6yOZBuMvFYFubW6J0DpSexJzbTiBY+Qr2QfGdsK+uqdd46WeDx
JpB14xXJgchuwLqhjuHzErJthkvm7phcepDAwZLCYxYXaELoqbP3wZ6riwaTOWERXiU2pzbxItw9
/nvvipA8TSy1g5mk1HTtTAydRAlX50edAf42R7IFqtNUUSH3WoZ7v8nn7VBDoVZc7oyMAUFk8Tci
vhS/yjwfh9p9dpr+TeXZe5NrgxuD6ePoK3vjYaa3YMnzxlanZBnwxY7jbDCjdOuuGoo7r+jOI/rt
g2Jpe7ZK9RkO4HZNFtBbm4O5KAFEgSBW7EGXST0VUIUG0gz0a9KpY+EfeFSaK1NuGB/gm3Nxxl1H
4DSyCJeC5cC+pWEiWoozax4ksAlm7gpt5wr4YXScVPKlAwpVLIqoah2qWZ9xxUwcUjiRXTS8h7n4
y8sYxGQWWFvtqJr4L+YhremBMfXN9GgvCZns0N+6zDIOfcWAeAHt+lB+M/DN2z71HEgSFI15YsKK
KP0eK92UPI3G9JA3wWXCUPHsDeLLjAR1nY320BG+s/d6nGuLbwd3fG/Of1KHzCIwzDH5qW4WEO2j
WCczqBEPp3Tk/xgRYgthcew6xfTgExl87JzmM0HOf0EXY/fe/TiY7jkej2qCGYpBunWJMka6kz6y
kzf3wose0igGK5EvvF9zyhAvc0JTDNzJcYq2tPfBrqJED0zB25UgyMF1FHRESjhjl9xFzvDtSsAd
pO+Yx950EI6hMI4EBZdd1jjtLdcGjPuYUicxK+epGm0975WUv0AvfoFjEqQ7cV+PAWAKGRD6kacX
Xyt7P9cGoDkdUKva1R0ZzNaqj5sEQUGyoYulbOrHi3rIxzm/1AYNUz705t5TzldcZ1RGMLT8vnZ2
GIOIla7CjpDJWBw5SgNYZK2rQScwCxlbl1BpHezpLRX0N7ZBTcbWAnJB04hXN2NCFbBgXbV19xWa
uCjiCsRZ+x3WeNDJ6zy6wPcN4rzWIoq/wsI4el2/hJ7Hz/MonnP7H7GoJ7sff7JOEk9KQUWNykC9
MdCfpMCnwZo3mULr43cFl0Rwzmf3FOU29uDyOwm8F10CSRTTM7F/t7H/g/rQMM9AQJqX9wFdMKaF
q9VZnOqku2wmWnseuRJ7n7+2iWFfjdn43gGcajOkA2ZIRFZSCZstVuNtc1ffWqyKg2bajmj4k0Gx
s2z+YcTDu4ZqkdJKHKqOsrv3p/No2U9hzIfrdt45GoJoZwZ4G4bc5qv4MEebkL+ZNa0P5YAhGluF
xgC3SBakWzH7GfJoG2g+UyvVrOKV9Re2BEhgroe9L7rHPHi0cq4mhNLERUhNmeLDuasNkNyk1aFs
YWc2MRzKwyS92iMjTSbCrQ1hW+CvXHU2B3MBVGUlvwON1ClOmZ0FS9QC6SwkN3Ew8dUSe3YLaoEj
0XSMFUeZwbXYDyyy2stcEjvURa5c8w78zJbxHMqiOC0/dBont2AyBiSrUFlI9GYQtOSHmu5pIBkX
ZYVzb9jgfrOovQx9/8IfAzofXmqij3Z88CW43P3sqB3Z6nqXFM5P5mYbNSfEhGLmWy0G76yt8o10
/GFXzhmM7JiNkAZAjfb3TzfhhXKTviWff1Pq21USYkPyE8lIu60fE364nTGKU5pC3rRaJpSOqZmL
ERVfZhkFsvQh8irzRELF56LF5BskKMtkvWBOX3YJRHAsJiYXAWmkheN9SL/CoKgGtMDwjPHqRjso
mkQCw2lpqCoRGA3ZkTkGiUMG/QMySjSDTfhbjj3ZSSSDMKcjvwpHYMb5ovIu33CykVxhopm2AOUP
khXuTSfeW0pLuDJyeHpsddHwHMrainaUBSqMfjwtzqMqvyfREZ5c2byafEy57gABzP8EEj60Rc3W
yOiWFZ0TH8oTWyGgCMTR4U5yWPqTF1riJ44i79/AlHfkkx2ScaIeHv/FJCPDeuIDo4DdTQBARyhv
jGEK9iNhzZDd3hmC7leRb7gH7qfWpebnLZP5AU3WiTRSwk19jBSVYIscR2iJJSp20IqsAtLW5YGx
BRu/iHENFITZm1fKyb/y5r1x8s+xj24lAF0eQTKQ/Sr57jIizdXISmWJjN8PRkiqoGx3rEHfgxDq
XVjEpLFmT2kP2tqDkXUoLP8AKmIFxMEjH7CHuV7ID1UphBnc/6FU/1JyEj9j1/tKHFhXPgDlcx/M
10YBd4G4fwCN+55FwV2Tad7zApRNxqBPCuMZAd9rr19VyGeE10dhMmoQ8ROKFPgvyWg5hxFXxd5N
u7u57n51mH7OkwC+ElmsKM1Pl60mUCsNMpezZInGIwXags0Sv4F/YIfABibIU6Il8FhvK+eMWJ2g
B898L/t3Z8TtAsHo3NRWvdbhvhhAuqc4bENOCsSzBatGEndWYel9daV4qufxKxL5JWl4HR2D4Zvs
w10+pPYpSd+A0ZzaqX6vjCXrpEdFaA+okaLHBChQTpj1xvPSh7IC/gn35iHVg0SrSAhFn8e0+G17
EHU6otevtja3ITIMEpznJaXEL/4CIlWOc+29ako0zq79JCPv5DHOTeL0p+2XNQIV3db08o9+NHH4
XkQVpfdzpa9s9j9mkK9jIYNNCkxzXsRbXiRbHPO4r2to90h9F2qIvbMmmzRraitZfRRZsjx6jJ8V
YwtGy2/otJ/4seCzNg8x+6oMpPU6Rd8M+wfsfOne8SZ9m/ApULh6FC70knZrnbJo/gh63krpJjac
gqjBY1DhPyRWJi/Hf7p5n9lbhXwbK6niaKer6d1xs+dFqzv7zt2o9LR24+x7wHeztvPnCumDJZPg
4KicS0aqi8uhrJUbHQovwcSL3oxl2Z8rONmygtXnwvfowuI2zMgaoFeRGTDuhMr6c5QzpUeruye5
KEN+Yb/qCNSDNv3XuDOC+2x8qbycZ5leSuTpsvgDxKvV3oajjKVG7DrsrUy2NJkxAf+ppthFdWcQ
4gloo6/laxd0iDtbSeFSo+Yb5/jCS8iHPCUcNSjiw25EMsl4w4nuHN+prykcDaShhMFaOGRL22Km
Gmu1qpDvrTO7DvaAv+WTG7Sklqr5aY6CLzwq6a7xs7u44p8YGWWk2Z4wdxFJOox/plWxpwYXtk0j
eYwHAiLbgc6+ChKWA5QBo4ndw3aR7QAv80VyzJLgIqfQ21tR9NZbUFcmLHjLuUCMixhRfWTviAs8
ptM19XBUcXQp5uxuTeIemSRL5DBjnskDBdMK75LyYm5yppmujzJDulsNe3WjksHi/EbKSnO0fGYM
X/03vwvd9RTY9HYdtF806lVii1OtxRNP34vIug2bhYoBWWOeeRvgH3lfdtuFhLp0+Vbft11DwRwS
2eHIjwlu2VqoY5n6w6Or/WthyJgXW2F6buM/kc9/7pzPp7LhAg+EODiifyo5t4IYwm3XU5xMvevu
Mm+ZLHho9RwFS6cvkfuSlrz8qiOkUK6Y5Ls3OvLXfcC0BvGvpZj0Niznh5kZzGbw9yGVH7QZOpmu
zE5qIOsWLo4yALJUwXVQiKpL5tYhGjFmpIqQcGm82KWH3syt2K6KjQuIYlUFqKV5GrlOLHElrVAz
KCAmJxHusWA7EKIVk7gFtrZnswKZ6nvHMj69ifXVXNON4scjSRMYJV8Z4qmkxsGNxkeeI3PBvPlc
1Sh1Vz0D2VVNGwqBxj6OaAi0mgoUZlFOSxUhShMjHtmppgt0+QWl6BEfdwXoLxGFW1lAWCIwzIR7
S9VSUDf0STVvYhgb9zEAIgVbyVhok7BBhk0WoitvwCNcBXnG6InhonKqIDnuWrWplmnskpda2uJn
qoDx5eriTOi1aqK6Vv9VLtm91dEedfChIJYgTnLYgGoyG7YFWtRDjEgTx4LBPjHVV1FHz10VGccE
121HS9tTao6WtUMMER3HpAK8ImGqyBFFZVO9cy1wbsPiNpNraknWArb/WpXdq9/1zaaEL4SB+5It
IP4giV/GqmBCPdkHq9zatb6PS7AYhDuvokq82kpdmF/kHEF3haTUD3vz0EXsmowu5Wn2I7pOjGcs
hHYCuG+6CJdjw+Go1eZuFOgHXFqRPJDvtm+5xETKxzFxQOMIcTGq7qNz+p8gRGEHq+SSBtFLmaUO
sI7htUwYqaQObyZKh68o6W6zRrxtd2Ts8vinXZ5uUoPdKI/qa0mhssWQ8WpEYMXxeK7TrHxPFmOl
JU6cVTdhsJGahHWnXU10TJ4/6ZAwgJIQmHwP53pvwE0kdrC/KDbZjEGin8KY7q1g0ocZ60zfe4/E
y2VbWL3nws2Jqx2+NTb0rgXuWwlv66faXcdka694QBYqf3tRMycHcuB7sPVoCJCNIPIxbesuzb8W
q1869DerMp9IEmF8JCuWl8m8d1s3PjBFuEaOGW3KblMETKBdN78T43Bkjc+fiZ3xQsDCtdPNSYqD
7ZR/Qw01iZcJGo8rbhkSlaVVscDAAKZMp36vmMqtmrm9BkUDDyh+s836mAzt1QT/VhMU5I0AVuxZ
8VUeBjBeAoUjVV9J/2yNL+5k3MkGYyYUHVnxG6FmidjTBZrp3FTX61gRg1SO9i6061tpiIdloeXm
1OMZumQqOpg0A6oG+PTtNjdM8q5gZ9p2f5uTcl5V1q3yXdjmS2oAUGCfBgaEovs8EcWETglyJyK7
m1W2H1NusBCtmKD0UxB/5CiH1yYATBTXrnitaoNickiOyeyzgJ9Jdg+LYov77CHWKV4wWepPnRbs
LqJx4R7Op6lXV5+BLBqKkt1ymrBmtdS3ilV97CbLv/WmxiYm0g/dtAHD+BQ98vJHndrcWAI3UC66
8GIyW4FXzwCh0hYUTsPVT3ZD5EHHMAdh36EHlHY2MeU/+XFIZvBkvweqezFH52kS8aMrTH0I2xiz
4UhYGBqHQ9Q7UNKRQV3i3O8QTZAqXVUdGiuoSZNBWLbVuuajl8RP/Mnhw+tgtgVtJQiScxrMyFXx
oazvBEfkm8BzenJxqm8GaynBCprx2GraM0qpfQbK/pER50M3yOKjmgw0V+BL9iz2yg+alI1rB/pK
ot57TcriDcU1Qm/fexFMr7hRBIWS52So5ZDY223+EU/CX+6d6uyVfvpmMuKYlv+rRa75QZS0/1Fd
XWTj+ET5OIrdIZ5ha2I4KeEMMYb8ClmYC90JygGHuypX80s0ev46Mstj46EJw4EZvXD7xEDUi2rz
/7+cW+ekTCRU//1l1pT+XSr9j5blxmn00nydeI31MNveifSRBsOpMT1KzgZblVhTAHjuwXa0G1O/
xYmEgRXh1PF5jYjG8F78zEmeqpidRFMXd1M8/xEGsenJRy6MRTedMmQbLOp9GQTQdVOM8ct+T8KU
oHdsFltAsgFUN3pa7hlMfTj7ti6KjREizSipJsDGWSvTiE620U0QI5fKN8g+cgoJAChr3TfFY2Ed
RNSo+3BJ+SiCZXz+NKfTXZhFGdg8FOIDA8TS7JCneT+1XeLMcXFC1tMWUTMKhxz97+BbP8DrGUAw
QvOnEzOkF9GijyUD5p9rjZ/GmF6DqGfajNITzAOdAskFjTvsWminq1pE/gZtw5dZT6j2PEm1IG8i
d9+iuuz3Kd4kSFLYljzg931mfrfufFGJ8RD2xo9hjPGuEIxZZPdGcsZf6dmvpHVhh+jrt8As/9K4
OnST+WJNab9OXfkuyRBaj4g8W8O22aSNANKQgfsdQ52qb4IVcJBjJfxfQjunNUa+gbCVhQdQrxo7
/TIsZoRUxlHsGis5pvVW1PURwdq77safwg92FNIry9Eu7H6XvFzEykwA9Dozx2JTSFK0HJtVa0+Y
QZXA1kCG3DUovQ3Mk62xn9vi1zc9WJt2sAt8tP8lEgzBzxsIRbx5/FOxczMMghzZInJnFUemgvDb
yFeMpXvLWMqu0xl1tBxjZuYAc2JGFuhTLRBTuT3vgGTflI/iZQ5+SC6mvcANk0W3nlI2nRtvnQwD
xF44VWF9L6NPSzHZNhXLoJECe+UN7qGksBEutTHhhp92aONdzJeIuawnHQ0/aSnBDHZM5pFBG0fb
hs9q3FXLSHxRWVhQeQbtrXE/HOZhlqswIxTBd0KFBR+Xqw1HuR2/2Gh1297yT8ZBoFaG/8Vosyw2
fPB8ttNwzHVzIcEeabmVgN/oHnRmrSUFUBc8sBh59JnXDpXcmE3AvqAMJF7y6DangORm459JWgPR
9hvdlT+hcsHqIeZv06OYWsqxRS4+uQyRmtvgU1Fi5bqvI6x7dCtPvjA+8TIfRtC9A6OUAdWNr/gd
LGnufB3eyil5rnN9bzPDgDD0HEfWXYzHmjAuEhgCojuXb9aWaHClkz33JpJSswBXZSJkT9A2wAZf
a4eTjgHR06gEAanFW++7V4IpEbYUHxlCqHUem49xVB/dfMRG719tpwC/kzzbkIZF7T3lOrxX2v1C
nE5E9I2I7v8oT+YOZNSMklJ/KDVdwVRhGjXEZiaPeYZkzF1onSEvrjkT1omaiy1IpZmUR3MLCugN
WoCa+X3EFSMsClsxV3DDBL9diNbFck0SarB9y+q1w/BnG0NORi5INL7BlUoT8uE968v0YgaprnMk
JH5Lu7MdcBOSDvFs6qcsLf/lfTehMZIsarJ7M5K8d2K68zN3FTr+i0wqIBQaxyF1jaJcWyvH9Xdq
6ioQjzzPnb5R6//lWgBss2ai5gx29MJJrnpIzzz9wEvNf05PCtSsx2Ps3Xce/oGQIYGBvT7KJ6Jw
M/ylIll7HrL+WUTXUIutLSAiIXBajwAZsaWUQj5EMGBo7uNT4iQsruDz6JDYoEwe86iX3Jzl3hLt
TwohCGUVM6iEl68uGIR246GMfO+RnJz3ZuRqd3mFCMekDAh1xXYB0UFiFPu2dA/e5GP7K4tP/HWa
nXh3GSQkWrdnBVYJfaP4bVbti5AI5Vpv3o8p39kwnx0L4y+HAmu9JacqSFgezcGIa6wuEE0HiNMU
LQtgcazMWPHkZk6Ns+eFsBpMH+yaYgwT+RbkmiNkcCaYFmFzjmSnQWmGAzbtXqqsKg4JEBMzKx6t
2YKQVZB2F5vZK+b4c4Kp4FuARR1SAidDjzdsNop/YUPysHLQoIcE7THuv+KErK+e18aPvafuddnf
ExOAaT2xfuiqi1OPCHtLvBns9hrQJU6fh5Dl/xi7+yrAQlIF/jpFv9VDath4vnFGnAnJSsWXhUBy
qvJMnKbJezdj1oxGyWjNNFkWd1mY3+soO5nDmJE7Fa8L30kfZRpesNCw9nbYUeHI2kd2fHH8Ot0Y
qROAUbTrQ1zQg8NQqG4eyofYzUECFwjPcmZvTHhQTlpeSvkRz+g3VBhQxzp7UxprlIELREXusPN6
d0Ue8e5R3ZQ9/il4M3cwsk7jaORXUzJbn8mCz63xnxmQozUM9hZ6Bn5GG1EsW+nWnhHFqvHLc3qa
k9DrWZAg666rGYQI8A1aGthXUeY8gPPbMSD+HuWk9ynaz7vOQvKRgveGWsheBJrWCg8TC0k5K36N
oN4bwbU2HXQV02Yu8VN63AUDpfI2sOFL0qfCYxpaCupesOuwnhzCdvdl5t2nDqAR7v+tXQ4c8yEn
B2OftScQpHm5H66K2iuvdZ/9sgGMd5Crj0aVJHck3r3lkouvDfHs0AmtXcy0m6DNvz1MarrnhM7r
jeDjxq9dPbSw1dcmGomNSLApZOS3oPxCqkTaEgSIKftXxz4GnRGCGm67O4/3+9zqn9zCaG3FPkds
QFsN7HftftsIJxDI6T+jxhPTqewlEWlHOlB1KfMoe/DyBriwH1f7ukDzJw3zfmwM84Izq2FIo26i
GbrbaCABm0RdHsZpb+pwWLdQn/xc/xoD7OjQa/5Ur/OH1hu/gajGD0b92Tfw7g22+Iv4BqZitxZm
km1sewkOwGO1nflbg5Z/cWZS2tZejSqSwzdjLYsG45UzrNyhrfkbiT7CdPA9wuxY9GIcV9x3hbdK
+hlvZxT9CztSV8OguR+T5qmYPe/UFQvIyi8f5pITPyOHO/AMFHoyZO4/WFsH3tDaMHrAEuyme2yg
sq6g/M/BI5r87TiPvBFB8xZVv8JiGdyI6tH3IPzU+DDxVTzOKWSKwiutDW/Ec872JA/6ZNswKzRj
nOCCbadu35A1oY2LUEX4TeAu1+lLnczvYJ0Rf1ndUmguPieHMi8loFo6Yp1V4YvsnfCmie0js45K
NwZxbLjQTFm0tsJHNBtYglZMyEM5DSQ2CUQNahwaUm/y4R0p7Lbyh/iFK5787tZ5hWq18TS01qIP
L3lTpo+1p6qHAAVYRZQhI1v2h15kpo/CqbJj3048FFDyHv/7syHOYpYFdHhtdv3vb5vLP5Nh9Zjo
fL789y82bjWAYJs2uPEnLkzH2xmNBsIxSeuhyikOPaYKBkWo1ZrUJXb20KGjP9M0XsGMfPRJBJMo
GuwV+XY/gWtoYCeoP4B7ynVQm9UOOO+Xl+WcoNfYLFzG6BZsMaHHt3lg89ZgPrQYnqa+CPflaFjr
1EmzncMcpHPFyXRLxGR9uLc4TE6N0dMhQBybMrjbRc+yJ/DNT4B1QJn69nUoMxM2XjKSu+zdF9nj
gN/bM/wrAT3bsjR9DshwY1fmdz7+iPKh7rpqU3ohcY19fa9U5244omAoG9tQt6gokmXfNDFE95BH
gur1f3J1Q1myzUiyfI812IOBDfWIRZU4g+xQcH8FbXQKq9L64l8nxW1gCuPL7pyarkBwVRinEGqc
ksNGQwdiKGlQwTBwLsAodUNtot/vvFNvs5RrQ1CSsQdKbG7dR9DyxUM3JuarLH/Jpwv2uRjwupfd
Wx+l1WVM2gO6ZVQnlbmxG0JT6rD2t1VpXhrBKII9BhP1PH3v80Sf29yablJ6Fd8wx32FzlZZ1Er+
VMMmEWwQXK8C7V+uZxMOB5fE9xQO3OvqV/iUpn6KV79srC83S1iRcVOmwVsbFYRwzk34Ykn1Iwr9
VsHI3zba4/PMv2SKkUHKBYeUbwJH0yIXPQbUZCAJkD28X4kVYCkwXbO802Z+a/ynrCe73BbYJTMn
b15kZTP7599dh8FpiLD81CKGP5UjJi7xn63sUVJWJM7LgLwGUhd0T9Ceuy7kRFOy7C59/K5i588Q
s8TIhxqKbfsWpsjFgy4Hx7DHUBnvkX3wOujEuc0Dn8yy6jNKYwSjV62UJfFUl8VDX8QRV5T3XPmT
9y+3FhNHnj3kKMuoQowHwXu2w8jyLsvouadCQz1JUnPJKm3bSnZNlmud0HCdY8v9HtGbrciEoV/p
k2dYJO9JxZIkxbe+YnsUbjOTy8qq9HkoMKYYgtk1GS8RLwI+hl/RsaXhQWKC84U8bbxavfkVowO5
WL64a11K9Rk0F4cm0B5nxv1MFjCT1/id1I6akBwEMTHLXH+OFhIY23wbVNO6ydmgNfN9RXm2MWZC
FmWidiAa+FwBj64tUQDhJgu87uuB2sQKcLf4zYbWq6ca9kiXRedDBvmnqac/fIAIyaN8l2q6dWI8
nVqcTZJaLhaeMWYKfzajTYwvrEtVYz+mQIZoVQq+babCK8f3vvufGWn/0e4lYL++2pLNbmHaC6t9
gPJ1FSn9WNVav3kQYsbBfQ5m/eTWvY+Dx9yXsOA3M7mFYd8fG6eIHlwTgXaIJxE8fenvnEbcI5Iq
KSv5/sFHsLOD81HgOnZpYhfobOe5Dh+lLKgHngLWUjgl21/DdoNdQZSXvaBnMc6dPZL61maTfqIu
avaiyi7gEyllbc0JZLnYQv1fu/XxOmd1d2A4nm0nSaVQMnff2bJ1eMyB/sRI7XeVkxPL4rOdTxp1
s5Om2bq6RdjIY5kowg68BmNC1+cuKKYMijTaW6XNg/Duaguzdkk2Crqxp0Eb9nY20yvowdc8ZvjL
Pl6d3XGI9+EQvabYLRl4CVrMBEdNNlbAhHIcqZhlEP1xmCfWNxBP4lyqyt3HCHdZUmKlTukU2HP9
E0HtQApw2XOUiONQJEEEtOVXjrFqdJkGtdJ8BsfwqCP7OcRiiX5GHbLKe3PSESlyxtR4HIEyNuDR
+MMIggJX35mfr3hus50I4h0ZDGeL0cVB2DZuFVAZddS+kLB9nJt8V7v9l9+BiyRSAux4Fz6EYXqJ
FMcyNYSl5sehT/Y5c7g6FIe6ds+NRVZbsIFZjOUuoU1qNC1m/q6sDSpdYukdfWoh06yTuPmLTFSc
/dJ7hNHN8bNNr0cIhAUyC7cGbgIb8Uic7v0UsVkcmo2zOKl1EmWoDPS47RskI+zIwUZvIwv9dP0/
7s6kN3IgTbJ/ZdDnYYH7cuhL7JukkEL7hZCUmXTu7s6dv74fswuoQgN9mOtcBChTqZQiSKf7Z2bP
goq2jvg58Jofz7LUZjKrd7do1Fc9xcc5NKkEU0BrwTu2DW66KhueKe+sG7n0ZVx1WXqYZZKLlvXX
5BBDi0iSxM2Zof17GJr3iJDH2KKyoYu8D6tng6m9/kzj2VMYB08daGltceVEpv7UnXgO/PwrdqMd
z+Lt0A1fZZY5F/Z4T1Cyt/GXE3mvybTEQ4bxA1ASiJYp+XGaetn33uIagNroQMSCiBd18qWU1e/Y
aEm5kMN1uByyEXOpBWEkItzC2db5wmPIEKyst9L0DGjEXHk1loRWREctXXfLFJ8TsWp2Yci1LXvP
WSoioOh1zSn3syvgcoX2Fb8SRE0vyLPbgaHY2Zy88BDkLdkauoJilNq1maRHmn0enSXO3nARbZRn
PJQMxapo/LGaETrcm9l4mN6VYtpQeFugvS5v/72D73itJezLqqzAdo79l511FJCyLnCF/lZ6flFs
KbOkvrNw5K4SwBYNWd9RDnfWBJ5cHAPOMTwcCV205Y0NXHoY64JUEQfazBTRtkKuXiPkDi9uITCd
suZIUkSJ7tgTEsLP/TJf206IxbnEFdxp7MMWxgd2CYmDMIjRQK80Hr50ZgjSyfFQ0EO8+jsgm/AK
srajXzcubss4uXY6mxFVx6W1GXGnQ9eLEAqREnn8JQ5OdJyF9nGmYWErQh7WTFH+uP58KkOtfhVL
JRTKlSq95q1OZXXM+4aUV4/grUt8ygknA9dLvsrIaz+8WKCh27SQYoJYKq2l3Kd4N1e09tbUQiXx
Rrv9JV7MBOyOqPvh0mEjyXAxzgUIAkrJG9XKm0fufTvhFH2A+XD9e+VInrTwPf5E9fhaFMRd4K0Q
72AH0ZsI4PgZs6vJJuU+6XHdwNy0bP+RpgDmX4YMLo5dQ92E+pzG+XPuiWZXqBJZko0Ok6mWsc2E
Wh8HKbC5kINQNnPb6ja5l0UE2slqDkMt6bZz1gU3yhppN9kw8obe23j3wjatk5k+MbHp4DhV9SMQ
QXs/GV0KpKYGpYzbe0MHa3WMZsayKjA/Jki7v80QCHmrLDprwGaiGTr7LHH3Lsn0pSyN6WdbPDVF
/5i4r1YVWG/D9Madfe69HiqkNqzDkHh/qiwEnDFvGrfC5xaErFrxL7zlQBOjHQaejRk9qKh/srPK
3dh2X1KYc0tqprjxjNu2hIXZTw54HWN8zRCSEYnIrVRghLyMzaS1DkFB1Yqkrlh4km2q3KWD475p
JsqImhwfpIU1Xo/GanB3qSTL0NguEcCItUzifGZggVSfMIoyFXAJwxmTHd2CX/Bc1k0dvoiWaH83
ca6xCLa2eUV6JwwdtAn9qHymToiiN7dL32uTFihOv96h6+czOXPsdPH8OOTqFTDd0xTihM7GuzYG
G+ENUPujtJogkAEvcpzovdx5HUyHdsq+dI2py2hekJbRwFPM6lxlhwpnxSzeJ0sVd1hxSUXYwA2M
4LWV17lTzskrJ9Y6kJsdodFdkJFaJv1cNEl7iqrMPOU9d06sWxJcgenuMiRWqE7WsclbLqoEp1eQ
zeEhicYEaxIvptOniH8C5EjOM6Lz4G0EFeU4sfFpl8rfsPmw115AhJ+FfErIZgTJE+fy4VT78krI
sy/Ljim0IFY0mc8l1vA0ZjUgb35fy/7HG/2XDqfcKqjbcj3n1Aoipo4RYZve/JmIBpq19VrpHxA9
r4VUTD0cdyv9+CuZRgryaBJedZ1+0LiWxiJ/E8V+4LjqJOU5CXA20SSHtWUx2WXUxC7eeCoSX3NU
fgw7RLwdBuaIovrYgJdUyvHXZlPegST+LL36nHQ1pp+5pZIv9Yi4DiRtLGxaWrT3YuzRgGksj70n
RROha5p4/5sUbl6CUAqNENYtzjPUCUZibSeu4WzvhaY2RKQJQbALoZNTn4Vgtm0xHCM9W6eMWwxz
uE5OjqrqbYiSdCkal0OoHNXNggGH9zan5MGL9kESE/F3sLuQ7yXGgVMjLrMNGWZCeKPJ4bU8Cz2d
0pbyDTQfa28PE/8N74eVRXeplbFjyjnnVDOhwbA0GRPrYYPuQCsOXdiD4Dyc1mBFCxraa+PZGUa4
eXWx8md2qg4o1k0wG9spqKcNNFdF2KhclwkQ6DjLCsZkWCvsgD1GN/N6CF7gNrzGbX4hBerf99o6
8AQU+65J3wYsTeMozykF0/2IgOXr/qMW2B16J0Sij/h1Sn1VPQ/LYQ4v2AG4WfOZttGhuM0h1Uii
//jLaMcaPKxTfhvsfxe2nCRu+4i2ceo3w7k++GXxTWJVw21MWHkCyv6I0dxFjLlD1WnacGJr16SJ
sXZsYh2tSPhVoSxxjxvHOG70OtDdT5hkeATNCBMd8jiD3Ljdjg6N7hGTRfoo1cnjXrk1NQQ4hkzZ
XcirgrkTUw8vsQzqPxh6mbVZ8VvqF29jSZwN5yA54ZmTw2wRktWsOckMPaOvsGUkCSdLGpgGXujN
oHPYFh2QhcB/6dNOH0jK5kcNP3fnJp33Fskec0Vufk/BMvAL4/FBhaG85I3DeMWezW/zzRdUqDbO
4G1anIzHOhVw26Px1ZIXLCjjG0QwSFitoCF5+ZQoE32gHv3gfz/1RoYNgLrLix377nGAVc+Vicur
119+Oxh3//ogTP+fn6JHsz44/rj/15/96+v8scSbazKW8+AAzqu/f0NcyrhrWt7ydvr4+ycePQlH
PaRU7iHX028OhyBhKGUUKsQQUC0XFWh+m4LCf/uQUTj4b58uf/v365LcXngsgOXwSsDttkGzKmc/
9+3CcXSx90KzWSudT8/uyIkAeP6Ald7C6dqMzGHdKjizTsdHKycmn7vYdsaFlz68azqQFlS1s/Lt
9FknxdNMtAgMjsXMf1hOBDJ5b5yuRQRx/syzBOCUqek0z6ToMEhNp6lcigCDYfG6heWd2+SkMAbG
jhI1iNENKBWCAezxBEelUpI60gL2ADUHgXOPpfS39MRPAX2P03G1NbSxnxaj3VTh1QjDAX4KY+Z1
3HfznRDptqsXs3N646ER7Gz6GNoaCHZHVYbZdHdjLZmJrgL9ksqs2xRGgjqmoq9YHjRzdeS51KZt
oP1tpuONu+UmSvk8KOtWDtHNnCETSVJa8ZC+kzjB40GRnLDZPjugL9Lpu5SM5jz5u6wB8kqoWrJ+
TH1OmRPfIu4C5Nj43szZIJQQYBpABxp3LHvq8Nha1sg2AlpZa7z57ngHs5hjwDB+tZm1MzLnNQuj
CyTs5tCF3rPldCtLpGTaPJro4D9vfUE3a4E5xPUxYQw4YBxUoFb6v/scCD0VCDgWd7GZRuflJwmb
4psJJa6EjtOnzpJ2S8Ycp4yegAqL4skUSz7IUoeS/RVAvxPxB54M/acjuD6mzAbXIH04EoSjJLKg
dbUg9DhMbfs4/mpSwuIFNQZbICxQhd/7Yr6hUqlVGdoAbHzJ62BHm7yTH4rM9cSmcKMivnPvLF04
gniHob0H0xgfCVE4XJkEHox0lJe/H9jvOsWmEv7BCY3yWM++vKjlQwii7vT/dfV3SMv9/179vRdf
1RdV3/S+t9NSRr98+X8Xf1v/sM3Q9bAKOMuE3fcp8P5n77fzD9vD+B7h2aEFLLA8+rb/2fttWf+w
AsfmX4WRa/N3/6r9dv8RuL7FX4WRb7um7bj/L63fduj/j7b5wIcq5oX8KBauKScIzf/4P/Ln6wm/
ffOf/2H93yZse7c3vqpRac69yQlKW3jpw6TaC2V5Z7oc7gjEpUcKQFidr+w4p+OYMH1CZ473ypHc
BiokuVq6RwZt0QUHDcAWHNujx4w7KNBPpGPmFyBgD0MT1ti+sGyV24Fd5TWFtc5AMW0uvWBCFJn0
6YXRnS+n6T6zYYwGUK03xkDoRDd4PfvYlHvGdXvZUeiTV9U1iLAT56G6dNmh4HloGT0TPwFWu3Ct
5mST2E2bn78/mZ24yePgjsk6tMEb+ZItbAqfk9DJIagBtUI3q07DjHO7x5VAtqTH7wJHfqlsNTAf
FXfYnvMT/qEGGK3/XZO3RIqA5hDXYUMOBVcGGgR0YEXquY6oupvtpXxcVfmOnFSBPUj2xyGpqR+z
obnmdkPzXYepIeUrUr/5aFCVoKUEPuJiA1eL3iSDL5vw5WUtOarew6nOTMbiUD1nZn9rawxqDuAo
AvTE+rK4vBd6g+VM38plu1l4xnBPICkfd6nNRjIZyuI89lGOnbv4cHy4/oMX3/tLLD/JxFMeTTOx
w8lvtzxvmNpQJ7TuMnnfLWXUVdI/OqrZ97UoHwhQUtUVoHBh5Uz2NJ7hRCQMZukD7ZINQRtOGY7B
rMaxGYd6qX41kGtWo6rik6uj4IFX7EOk+h4cpr0Zemc+iHyxbTjRvQ9jAOoLkrApO8a3U5I+NAbc
NezvKO65V60T20QBS+36bmBAWHqFD4/N3v+9UGTWy1eW1mJTHCGkN8cowT6e4IgKSA2JiVhQ3g7z
s4WA64Me3AJO9OhmFOOdlBh2cNP2FPqmUHXH8sVwsmhvRBoIG3Gdy98PhcDqGGfQPFO9z2PIbV1c
9TezZYBtNJxBRW08mNZsnMyg8B74z89DWSl4mGQ35q565mcIKF9T6tKq6B7j9bQJMVBjGGJI3+ku
2AEn10ic4ZtZUOw0uEbzK8N3ZScbKWb70ZsxtmnDuMvpvmGy37wjh6xxGW2q5SldDoU8jjn74TwZ
+jsnh3A8jV+ukt2dz8x43TA7OkQP5Vj/Mqow2/+99XFyiE3bd+XFYGS+ighYBJZCD29Y++KB4Ln0
0+oO3w0GIGqWMoTOv6+HI33/0uHsCNCFuvXZ5IR9Dpy2IRaaYpZIAcT1YT6dY1mKowDT//ezIQdN
D94z3Fh+idNZymMhKaJO3FlfasOleI+JCMA2MoJlMjJsdcaeR7pZvzCXwd/tmgzuKkidIQf6muAD
2y5gHbyRCBneWfKKkl2ml6fUr2EhqUFIJ/WsceJC4ik5jIThAbQylkpCh7hxkbms1kGVnHu8XeWk
wY3o0X6gaYF5q02TBFPNs2MvrKOJZKpR6p8AKx0lkUOOHzsG7IHiSMZBA5wpkYbLsWHKOnnjxl+Q
RBmohJczFOt3T9XFXeTmlzCkZMqsUm+ZsGSYTSTkgcmXt7JyjsmkHuOgn7ac7X4jsK5gi2CVr5Jf
Gdi0AJzUIYjzu8gIIziWmHrgFZANCUrwfU1LCDLVgBGapZddoQhUeav2jUVbI8ya10Klz8hXP5EP
q1j5vNvkAvu2f3ZmvjdnzS3DY17BCjPeoPHLtyDHXbv1H1XjT2ej5lTCFH88pR554ViVCZi/ogLU
YZsHbO+/ozFg31VW36vI4J1WbYdAOAWIfAi2o+9Q3MmkkC5LmLUTRQqeCz4iTN1xr3L2jMpbVzMp
wURpSYsA268xCJlC0mUDLS//linSQW8UX8IAiZmJrlyCcKdGBUtKtDuquT4bRX4Ms7MyEc7NISAk
MfkWVHbT2C6jb5mM5V7kNBwXGjW/KaGm5LiLVwJTzQrsgbcMgAe/pfJQqo0qWfWmYQi3SnQb4h0t
zpWx3aYcuIjZKWokjQ1gdngoVNwmGffVTCTZJg234/LEBQcEXtXJY+ZBFpbchg4npjrjQ1j5myox
AWDEN1FBHRHs6pdLf22EhETjkRKaNHqjaooG2QQ8NFMLP+KS9OYu3za6Oc268w6E66/Mx3APIEcF
5dZvwWR5BJkxdnRnradnQ9IaX5a0BCAFPVmieW97chYSXBu2AYNsQLm36vcqgsjSdk8G3uGpmW9F
OT+5tv8UjePerEFJ8XUvylf7QQXdHp/+HRL/dzj18aHkoWpeprSKzhOZxZVdMj0k35aa8pPKslMx
D2gIkEtK4ARUmjjQEhTjOa+c27WyQa/SZ/MJbOa3MU4wB3LjkKX9vhwCquknnNi1hbGiddtNAE+z
IvxN5Dxq9x2MTLCDdDs6GfHcIjL3VA6TvdS0RRN5L5Lqy3E0Kpog+jPnnMJa0Znbxs/ZVwcNPTDu
GOIDC3dzIR54A74zPTFOGcanps1jigjb21hzYVieLfapLblsXKAMhstVGkD7Q4G96JpnqDLiU1nh
5qqXmK1tqWjdZ/TY5Ey5DKrkt7yp0a6joOxoqSBdaS/s79Ald3UuPGwE0kNhZ2CHjQx3zYjJms0/
rSEkdd1gSc/mjX0Y5PxV+fSWdvHwZ4lwIudF2baibI7E8dDib2gu5YjRN9REN/CG08Zy1/XFj1Nk
PquyJjqfIVboeON1PYFxQDIdhYuNhIUSJCbQWS4dDHIYOwRXDYbXrySzX1lFSNPq5JyI+tEIGGwP
4d7+bZodpWIJagDz6s9goAQo78NTim/Ex9iDnZlbzKTkdl0HHMuB968BePygQrw4XTWueSdpLAp9
coudOPU4+1ed6fmbmIKpfelBGKowC4+F+DYVTUoTaRQ/ipjQWP6qnearklCH4mXwD2gBCx1aXGlD
Vp+kSei+8vZhXgKh6MsTfURc7H5l8gNwIIc5tIqBYbt0meAxnb8mq32esvolCGeXxwD1ZEHD296w
V2AXw2OIyUwWQA4wivFcpH2+hTXwE6EHQLXunxOLPV5NeajnqG+mBx4cS0RVnFORGjsY7H62xdpl
AC3s3gtu+pBGsbt+0F8Kc0Bl4CQaiMJArOAsCdoZcEFjhfd5E0V3k762GLHuWBk2Cofwyp7GZJ+j
Po2WbYL4JMdZN0848NxjresX1M9fymoQiNzk0CPo70sZ0BiVUIzM03hfDPMfrzL7g0cwZWVo59r5
NEZELYZlypgw8tuPJlaA1ujfxmqg026gx7h4Y2JBzl668T7P2GrEFTu2hvSvgUuPRfnRdJIjQRu+
kycYntNhXmTjWdQtu2GOxytjRmgMR3INvLIbXZXcVZlvbiD+MTM0KfTSwFx9BiZbwS0d3EBeINoz
v4TNkK7TtFDHyXUfyWjxnrUelS5cquaMFOC083Xw9Yk21PclRMf6jcNJS25lpdDxZy99Zvh8tD1C
2vAvR9kTMA7dS+PI98k1kEk9FnXlTuamIS+Ig0BF5Km7pr/DOsxud8pejVZDjOSYb0Qh0pnBPTRb
8dLuIRjO0e7T40pJoqB7SJPsa2Jp8gyYZO1ARsl1+10gGnUCjnLfkEffRk9IZxSTiPmWDjhQOzWy
TZIfQRw9xg/0ryJED86lJkbHaPKVKQG+8sF/GFDlgjn/FdUt4exCfI2SuXTbThPiUqRX1aJOWTr9
HDiu8HbNeHlm6zV0DY0mmx+nOviYy/Kr5SGy1rwg28BoDyApEdxGbR/SvCSwh9QGRX3eMC5cu7ob
sMXi4yAKQtSpVO8oxe8qIuWIH2i9cdLuHNfNKUbBhN7NJJAHYECyDNs8RSm185xk8bakE25lJPg6
/Gg91ezl1BBcCo5TcPBxXEHFWleN9Q2qDyNGvJQBZi07BcThKbxGxiMbQS7QKXiFLPyWcuVPPFBZ
aVF/jWWrP5TyzO0xbzOCwE6UH31YA/u6n54CVzExgasbAATnYGxR7AjRiBxRVmF0JYD3aWn7Ztn5
rTt5VvqScAKlXuyVrex6VtiJcoCSK4nMbOl+73rznVXe1XNzoVCx3QK7/1XgBZO+/OhIvF6NSn8J
GvU2OgIIXQw8t0AT5jQLp+MlGwALWwYdcR64R1xtewf4FsGS9IvC3vnCuhD3EtoeD4qUx2MBI791
Xs3Rf6rEwBGI+rw1AzqXXBmMj8F7NVvyFoMBQb7YdO4yuQNd0Tn4gqHFxMq47yy326dJT4YsH/XF
s4GLueZOuUkAWk3wYCBJtfWTgF/QQJ4uekAW3Nm1uidhSXt8W1wr0Q23rjC/PC3Bk/gD3MCJoOTE
4hgHJm+U/FM7Nsd6ppsBr2HHJmZljfSk6JSlPjC9Dbbi+dL2w4MMPPafcGZjAcuAnRuOeoWbBTga
ZNdNDi9k7+MsjYIRXaxMQSEFzcEegVFNMviFSpEuLjio3X7+Yvrue99Zt1rnd5UNY2Oawn2H/R2Q
xioqM2o/iIt6tY1g4zwwipcb/xjUvDMRyD3wLnC5yTj7oLE6r2bH73tvWJiZBFI9QH+EbbLaozPy
3KRL2RRsKYdlDhf3JvsejKnrKvYPprTinW20pz417dVMV4pQ1Q6UCnmtmua4cI5eUmt4truIvRg+
pTzARp7Ey9MBltxLxR4kwGG8mvTwq2/nGJMxodCiu3a1851ZRHu9pj6oxryJ0Lvxup5aA3Bj3inY
hGo2dz43p7aDn6h03j3TB2iBdZE79Dq21AMXM/JzWe1x+ONo0LDZ8SLdrKVIuEizq+NyI/ae+zL1
L1lvEnrk6N5Y5Wec958mLaYywR9IpONTpPUGsPXVjLV3IGDrdGwF8KxS1RR/9zYGmiKK0g0UVWph
pvaa6OSNM9jBNBlsmihkXth+Trk42d18Yixt7tvBfdFUbzZzI64lVktL0T1VNwOnTxrlkhGn9lCa
31GBL9s1LgmtldueCdXG8tTZ4HrE9vOT9uPVSnmGCdu7Van6SZibE6KIyaBVH9iVHiCCB3P4nlgT
/Pek/521Fu1TFHuHmhopHsFYqhOGVeanm/6SsbOrw+kmOvxUshWvligabujM2ibTM9FGangqhzoe
ODlJP79ToPaWmp7cxGFy8ptaHQsDZM0w/bKkf81a++a6yTNlXLuhL49TT7EdwXBNRePawl5H6i7b
OkuxkkWQwyqJi08hzaEL8MlwuNt05N1bgAuAq9btRBcZfuQjVRWXKkmyizlgXWevRa4YE76krWz+
VkCoIKFwewoGC+g+q4yG1oJgHeB5wMw4A/mNFbJaIk/SzeOdSQGdR/Jg5aNI0SjDeuLGNSSu0tta
B1Jr8PBSOpb9/K3zzZs1lhzrXWvFaZDWbTNcnA5c00J924Z7nvLpqZi8jVvrPTXDT/QmEX1VXUGM
ipn98rx2TYzfTVPvkjnYmQ6FH/6I7R67Q4kOIXqYb/ZDzgN14ZzPi37pOv22utqT9I9wUd8oJmJe
X4S4Oc30YixzGAu1PcwoBun8bjP5nFuYKZTgA6Hw4LHK+81UMVch2ol7u+cROtmnJEXanIvqUTLl
FM6IGBylP4kimrRULsyBfKnIOvv1wAissZ8KqlTHqK52qG7OoUGsjyOxTfG60o2pH5yBHY3pOPC/
8npct6O9SZ0MfNcjJHFqjBImNNhWMSOMxAcSvWX68QjB/rrcGi6Bqm3MamAY7Ts7SEpa6W2FtGLj
7CP9KiFxT59QKg56JpzTSE5UIhJvoVC0IwIGd7nIgFCiV3EVXIJAvLVOX156N99YunNwu7uXKphS
mkXt9TAEyN9koJVCn2/Vge/dMdpgXobbsDJfAChwaBXOL6q0voyWoDGoJe5V408Mt7gxmn3RWxBz
xb2X6X0tZmY0FsbPKSseqjj8KAckTSu8zZn6rs1EHCyLMLYLvjkZn2VHG0w4pBBGqvJHS/OAOPdu
1gMj2rI6mhVQe+cuswtudRG9ZlXwPg8ehjxNQFHn3JlxB2zZLxiq5tDR+/TYg+x2iZqmrCy7cbx0
4eCzsrBeI6cyvp7AoPq9pPAiXnY8GWwjNktujILSj8zkYP5vBVx8zqjsdpdVuaJAwYDWSbdMZuxL
MR4x6D6nYJFXSclOruY79plDy5oxfptFl24wTv8m38TM1qjercwgDsQBdVVT51PBoD7KUSO+e6RI
VVu/RDwwXW9XDPLW+7m1MdqIppDxZhKJXDWL+h15qFGAlkeekNQcO/EAEWQ8laP13kT2y2Ry2HQd
753J8VtljiTNuZqrEIylYGI9c51mY3mw8pe5ocEtLBCRCQZ4bHQl7e6Gs8t99SB4zsdRz1BOPQW4
au5l+BOkAHH6mDbXSm4rtsTrHLfhxDhvTS8mRTJGX+xCQICI8FQhtwaHrDCyX8MYnNMcxDdKXWy/
vrZR9OqYFmSQKoDgMlz6qp8O7HbWoC/cU7x80CWoKRiFm6SmCS+ylvgkpO4aehwBIqw+JsBe4jzp
qWVfxKgSyHY30J7ZG3t6KKfNMKKTNo541ZSFnAr46EnKwuoGasAunT2lA08+23fcHXVRa503fyrT
2saUkwclNcYWvoMpYS4VGf576oRQQl39Cy/Zrs288oQJ8xY6Pi0WvQJuAg/sYJgWw+4pE2uOF1aV
i73D8W/lIAewo2LdzUd2SQrDQjs9McNHRfYsFtcCcP4gWrqThLvP5Xiehj2jsYsngD3X4Rez8pvp
sn3xOD7p5pfXAqs2En5Fz+IAnwh9pUPu1AWRBVXO2tJDcB9kzDrzCeNKCe6IeL5G0HDenVDfBhde
qd1up4HFGewRoMrhWJXyxcVQajTeNQr8i1m2e/JeX009G0R/5brinAwL3WXzOLApGTJOe2w/OeVa
r0J3H4CgS7idNnXj8UWoguxFEVABK3J8TcxTOxni2oA/Y3XWY84L1RdNuEXZ3nHQHbZ2/e5bIWEb
fWpponV5ru1EVhIr78VPgH9x30YBqAcEnbgZJyhCNX4wxnSzG5UbL+AsYalMbQQXBtOSj04ZJCfl
KkAFJZNerx1pfVqCxcP1mJjmI5az1sEhGXLVgqNQWjEq62qPKW39KehG2WPHeVXBH5eKsA0KSr32
EkbCXiuGs9GFt3hWP043lWciJwZ0hCRel4a3B+N03+EYdgu6Kcxwu5DgoNUBZXDnsxuyFIfNfOws
xts42jnW05qy1OSkONJwFTBDc5jhMrrlDLe1O/2ZFwAJsCOoYmLdacZPuxqOpsmSXIByrodzFzrX
mYAsG53+IcSaZsg3n8qogLqEbaTw/lWjWE4GCRE8UbB7SegHJZqO4Y4X0JL6oa9OmaXHU2EfXAPy
ImvqW0LmGE8w/FPhu/sKO87K7TDM6RFOhEOEdG6yk50PT2zMSMGYzmOtxW82WgsPHPwQIUNIKNZq
nqk28Z2C+JdvHobR+bEyE86r3W7iHHiCyvCte10ZHqoern3NKKcYMpyNIQWLnOaSg+VDh/O6/djP
pwCR49w11W9yKgPGRp7icVDrzQzq8AiQkDR/W/9B66MtzQyOkhMItEEv3RbB80RI64hx4Ujo7GJ7
Zb9NA/ZKZRW/SLdqdzLNulPH8fZURyw+g8z+RPzMK3C+F7MGxuY1TLAL0lyhKDb+/Jiug4j2yLRP
ftsmXuoqr6JtL3t1MXyvZzmqPhuHecuUd1g0UPUIsHQxS0zw0ww0SCzVFxisvTeLiw44inenXanY
LU7qVAfNQzVNr1MyfVnj2jHbDh8tln/QLN9NDQpRFZG9KfvquWnpzCGutsLnbO75GuCXgaBMd6g2
evLaa+a6V9dK4MsTw9kVFDgG3PtHbJFvJVcJARNqHPtqQcXK9qRzxi4iZgQkJ47FneY7e0b5XjQV
9RtdoU6hF+LXA6i4Iu9I6ELnA7aZBZzYn6t4oqxWsNIhXrjt3JyyiB5A2xvCk6OGS+snj53I+B8K
/y7P2uHUxKR5XbvswDLY9Sm5/P3TUTr3PenLQ0+d0KWtrl6WgXYoIuDYDUjRHJRYQtwk6yK8pXWH
Gqe/iFntiEDAss8L4uQju2KsL5qyVw4+g3lyh/jqVvW8g9HGbisgBmJqNFhf2tvQZNqo3AwpFRWW
9J0JeEQEr51UH2CRDMiVoXX6+8Er9k0Q91uqn5+BuJ5VbLy1iOwEThLwBM19lYl2L2Li1wS9x23m
sXXAMbaThb0Um+Lls+ip2dPbdE3i0tlzfnqoIzjjdbFjDJ1sqtlNFze2Jt9ID2rN/CEMGRMOBu/S
7Kq3VGTOnnopglyQruaO5b/cOUJ9lSpyOCuI34JUVRObb21Aj6hos1tH299mGh0w/BmT/qYSLz0R
Uljr6qPU5YfrcoCWljBPNgnVFOE3qpG/HCvXe8vSGw4Bz8iHjHqtjMxisqHvtV+DL8g2Ia0Ddeej
0YGy25H23tTDDER8zFIsOE9Fl0PSxRu77pBm9jiKEC8yWG1Zt3Pwxz1QRS8plCtOmU+WKrLyLxf6
hgPlnR+o4yFgGpfFFNdmHLbHBIqMswyyRPiDWRzwVFl8ZMOEMJPI9zAn7uv3Lmd9EW8Hc7xLF6BB
PfqU5hQHQxeHIsxf5wTWeKAZi3rszd0uf4dbwfl9QYooWq037Kh9kEoc0JL4GfmkOU3ap7nY/ihx
hnJogPky+iVoS0RfJBrZbICrgmBhcz9Ef4CyyJ2Ie6bHNHGsDVx+pBRnxHmjv5I4BRjV0/onBnM6
uI78bicTpmHgPHPIlpsIoqCv7V8xBvWDCx7P65jAkrhwVgWZgc7FdOhbd7Fvf9v+NK90SG92zKTc
yQ+D088bbrG31J3E/SBA+pd9PhH5xzFl3MgkHrxwMnd9wrNN+sTc8f0OoUPKpZTWlpeY3GvK9qMb
+n0qCTv5VbCZaM0sEDrXIoT+PI+k3xxYFyF4LzsIn3quqtnwfpGWv5vos/X9KtzPOafN3A+OCUTq
fSannRF2+V7DEqa8/CMNWma28AEbhgTtMA7ntnBADzDGogOJPqfMyDejNM414iYGB/pvrIK9YCcI
FJt9ar3Ulrv28tcu94sjgjuHyFl792nY/Rd357EkuXJt2V9pe3PQIBxwYNCDDi0yIjJSZ05gKaE1
4BBf3wtFWnexSLvPOH0clN1bdVmRQADufs7Ze+2Nkft3zqSXGMR9xbxpwmBWQZrgZhiOOoeO9RH5
6ZPtFu+WkibC6PBZjody6r0dWEh3E3LwI6N4m7W0ZdK5RVB3H4ktwEoyzF8YdZntIkULuIdFP9gh
D9ddquvjWSFXlYV/JO8C0gAiEIz1zRKSGk1qyM0A7WyaTEaECo4TuS/RyjiSJ4jAQXLUyFwK8l1a
V+qIXmc3xFAC8PR/VboItibuuUWvwkdJo/k2w7ECxAbYaiAqTopt8+z7UPPK5pe2PZP7FkskUW0H
p2bT9wgScRXyGI38aM59HE8ilzJXWIhirST6METzVUfw4ZVBUTEN4uhiOyCcUJ1KHbJC11bIaqGV
TaBvhxC1kEUGkyYr6mbtqc5s/6qzTmKpno5xj8IgrtqtrMDwlCpd8qjC4TQKLsJl7JFBi/c/M+C9
7lDTXmzZcAWvHDJyqIFYili2pfFoeGoTx7SaXdXBKWQOteoaGHcM4aHWai/SHWktN/skR6dXp4yp
I6OiNVNu0E0Xy4a593ws4st5qma2hRbruFoxVW7BTCzFpPRVQJW+rD3mKKR78F5b3TkTPDPgFI9p
jV8nDOkIjvhVWEBR7FarjMmeybQfuadcO5V5O3fNjbEm95mCia4Kf19PNosd0ZuYjbOOnpLgFGpf
tQkfUqLItPPYYgBAp9XPYV/29p1oJNV3C/iE/4jnXIUEG5dUtSwX0qvQY+pfukP8medKRAjUy5j6
2LAqaCKhhi7H2ADHehvC8MAx9FWZ4jOe2yRVLAD8igSIg9G8xHEA7kIrj6Yj36Rq46OO7h4vFK0N
S4/xl1mEIw4OhAFIMIchljQJh5m5E3po1yFrTskt+CEEoIG6c3veyxwSps6JaAka1aWAxcpVaCei
rjL2p/Jbq2uWZeymrpvQFVY0vfX73uKNd+ggL5y8+IxmE3EcBp9KDy8tkdspQQ4LkcdqNWO+UZgY
ebnp0SbyYdgnILtZQeatkLNti8YO+Vmz9RiV9WZ0aPZYCvlUK+pgnc/NoCSiSTj/kpeNJGU3fMop
aANONmmtHeMoz2gDwxmaWRl6JdtTjTuSAvU06qQxGVo+rupu2E8c2E7DMAWbti9wMjI/JroVmz/2
/7VWVeupCNRNk2odTl6ANU75E1b+dAhwtEWx7hEaTdKGrTG2Sabu6uiJBYbBvUvbAPvm1N1qHgCV
tmkgzdNNYpuCEpzf1bIDy5KSTIUZtHhKiKm6cTy0ZDToABfZLcmjJFdajbF3uLlGDQYYtMqEcm9Z
dm2Kz7v/1GMI+aP77Yi+XZgzsSeOv2jCE+OHq/k2bwmiYc26TQyxNfHrEYBOpzChQdxUFz9DBEzA
DuOkksZc8jZow6PZpj6jOEZ5Wqx9234b38Ypp8OprDaIkyBx/IwzBwag7Tno82PcRby58zw4gj9F
JEjV3Y1zi7nxsEVrpOgco07vd3Wn1iSlwU0iyoEJTr6UoUk9YiDPc4hs66NApzAj1g5+FOuXbXBz
vOKmQHW9znmxUdpD+bZcf6fQpaziuvwmzfAhj1jAPZ+JgAQ/R1leorZi6p6JG94NTG8FZ3NU7Zea
KdpUziLGiAcPxvEzMdf2FQvAgevHFoy8eKmVwxV9LTsfwkd6cTD7UTBb1A5Tyq2K6Ch4ynoArdHt
rKrdSWG/KzfVjrBaoK3M/2QLxXBOF9kHAS/+HilX2XFOM8f7RKSYOOofhdbiYGrMCwbZMpztGP/r
OgW0qScuhJDyxW4UNlT4ddsgi8lcMmyk/APEpbifznonGd221ClJwTQo5CthUkScZi8XoFY6aDJM
agIxfA++CbCrYHv3LOOOzgBuB/xZHOcdca+aFAZBHx2mZCDuHfAlFjNylpKKqToH8qFNvI0OK+GC
r5MO5bBNW8k8AcLA2KKosvyye7aVjoa8IF5Zom7Y6WT/bdD2gVD48XX5ORVxcRSxdYtgIzyOGv4c
u4ysFw6d45rtqdsFg26+hHLc4nxRD3bS2CjE5CdmiXkan+wpfMq9T2TObJcVY3GfdbZ+n8zTMTH/
XLehrjrsscWTNtBBgNG2Gxr5JIuATXAybkyLFpW28RzH2iadUhsz9eXRvR8EjVs5YIWU8F5kW2nE
bhABWWiAgnx0alUSfgDrvu317NQUztVjarQOXJMPjt0LpXRw7OQQHONMmYsEAe4ad221detuRCfg
Z5dQFNkFK052MV1aWYid7glh+sdvGVPuI8EBoZEPAMuVQ+/fFvWyKa0DdkqQEHaxHlXyxTiabts4
i7P0jhNKNTqHEKzdgjxIfS1qMmUo6g7oiVCIzJTQ3nKgNHoom2ajVtKa1x5qyGPcUsapPvI2fpSG
TDcTB2JFcCF4qTxQHnQ07mcUO70BnBxANLwBn5EtSXxB0EthhiTJLiIMIn7S7qoWmr7TwJ9Ht3OL
UF6tDQEaox+dTWODiSSthlgl3zxLVkvygtItEsn4FLvte54ogm1ZBKK2lHilqvwQNj9ZbVbHMD71
Ba1HdNfhips/HM2kQQQE6aCZQGoGelwfMpt8RXP2dbnWk1Xt/I51tBJmha0u2hIsiEbOHOt1zAwd
ErsR7AV5DKcBf9+p8RzoW2iDGKOtBs2iuyN7MpXz5L5NjnZLRxdDK87agiFG3ABMY6lTXkwwV2K9
wv3YaWa4R1ON3RD5Q8I46EBETVO6z4YXPccxJWzB8zTkIAY43OsrIgyInU+S4SAtIjFRsFibcmaH
4OpIo+GVXvCyrLCdNCPvachWQC/GJWWA6ttINI4ufXXIvQrZkVuug1R7T4q9N1COEDdVrGt9aHaj
N7znffeB4hFGfhiC3AhedI+gGWTq/UFL59rc7k5gkbqTNrg1sTR6umRHmkkj1TYIB7RZUgKsCoS9
prEZQHkYwEtvrTHCHxy4PzUClxEdLCC8GEVOb51zCcOoQcLrK2hrNG2odXVEom+aDx2vwsybyJLr
TKnXQnydawdnmAFZla9k2mOHcRD7EL3Bwz5Gj55OhAdjz6NPSiOkQE72Hd9XV3EQnj1IOc74qM2Q
LcPPVATpAkk8Oj7tv34wb/3Z5ycbgSUi6u+DkMW5WzlIDhdj1OBg9U9aVJBeNZq3hZZcgsBbORaV
NxQrlGouFimFpbJL97VqYe/Wa6yhjKVPIuyuXpmQVEM4Vs3D5d1FhCfAlYxoynX1MagVMaXmza+6
EuXc/cDIDw/zXdxbJ5F3IYdQ2mcWghUn34FSPiGvxMDTg/wIa8hjWc1Yk/y/KjNXRlGYS6MK76qC
wbKOzpem5wpW96kw3feRjtwSBg3Cj+5pCOIXm0BOQJqZA0QCNfehcdIPqaI1R/tlUc2++7SF7xLT
ucIqxcGUd0lnasHrQQO6/G5Jh6K31i0cm4wbK02fGEoE2wrlRNyBIG676cbzqvuU8HlkGu1RVn5F
ahmhjgPLpTJR6uIHW5bFcxEwTY9baBFdrZHsi/BjzWgfSDP9fg4ojjObnpOlF8S7KehfVKW6TWHP
rDc7I+xKdAC0NFy6oLGnqd1W3bYHU3hBqcqiVBns4XE40f2yXUS0/U2cD2zY2dCef/0i8XnvC8t6
stlQ//5bhN1rkGsmeCPAtE8E1A5HLzBXv/6tAZly+vVP4QwA+/VPwkNjhxiZns5Iw94uC/ilsSbk
KktyoDQuPHPpW+dUBCjJFc8nDqAzqNdhg6eUUfj8r///l6hqzyIyg4OXVPqcXD9uQlLGz8JtmBUS
H77uO9s6/fpFoX6XKS1tsmnl2q5tefWNKb61WdOdaLrTWBSv7G7mbjJ9bdliZWXrYUmKLSS9NNyy
mOxEco3EKW4VHcD4uejH+tqMRH1A7t4rVyeZMPwERpDfIhteR0m4tqPAPU3eUL6GXfJQTUDpwMfh
EdEca6/IPY3Mvrk4ptj9j7YI2X/lEPo/03f98R7F7/nvNiH+L393Cdn63yyJRUg3TeHoniX5k7+7
hAR+Hyl03EDYvF3qff7kHyYhYfzNQ/loeY74xx80YFfC//1flvs3y8Ok7Xo24yYby8N/YhGyZgNQ
kY4zEBUrk6RpqYPjJOwQixAnUecPg9CIPR4lPwnhLhlwKz8i9N4abwULEZxXODso0mlyKlQjhe77
7NH90bLjS4n5bz/2AWcvjDMrqK5wCbSkXMb0t6f2xip8KkFR3hEQRpFcyV1rQ9oG0datyUiolQYW
gZiQA84KzhuOfTADRGG/fQu3f7+K/wXXH1tS3s5+JvEvF2e6hu5SprPFOaaJB+t399OUp1pSFwbh
Z5p8ldV4Dhl+6x44L9d5N0V377nxkw/OjlGv/ERlemNxvnCs7tWbvO+//mEsvsvf7zR2et3jCfBs
QRnveeb8w/5mxYp18nhmBjfFZPxC9/8Vt9Q1kkSudTZnV7FLHW9rjpFEk4+4LCzJ1YuRI+bOD+O8
eBVK/4OARUiGQHU9l2DclABltM8hiB6ILGXrYYmFMhq5X0boPlvAiNYdmixbrOyCnZfthO2wjsUq
sturNqFHAGO97TEi//Wlzrf1t2cKJ5zO48y16lyr6Zj45X6/0gxGiq7RzV4byvaPZj+jI/QneOfN
GuKPgRTDt46MiP76U//l/s6fCt/VBQRoO4aOq+73T42JpRdNTkIeQtprHLKlx062GWfP+l9/kPzX
y+OddRxdp/GJwe6Pp0oWqRmR+aZzMlc7TWWzFi8aDoo4bj0w4uPkDv76P/5I2zQdnU9zAAOLP54d
8Pp2a3SFAX0dcJpG+sUya+XVyyKaJ6gFtjRyiv/mfhp/LA3z1wjOyrWFwerETZ29hb89sCDxQAH2
jN0tIWwE1RipsZ2P+bEvU4CIw4VMC0bHVobY0TFWf33F/+YZcizHcblk1+JO/7EuoYD38UzkA1MD
l6nFMOxGelExHuYFoJPHwtGugcw3//mHssOzJAqBYdL548ElmdI3Ryce1wRrXALzwba5WMWkS4nX
QdVz3jAhyH/9mazX//K2YBzVpUOoJfda/PE4eT70lqRJxrUjqjctCs51YJ4LpJHEEcO6bbL+U3Th
DRFXyQrhsaPtENZG/80z/W9eHqk7ussuRaol788/f9elKWl34D1YW9Gwy+fxkZvyfBXR919f7XwH
/1gaJB+EcMKQnsXy8M+f45ptDAW5okDyqHjSEdl8eBRqNz/NpQIdHSPZMrHj/j+/7r/ZB3Ds/Pmx
gv+xApssDJbFg/XPHxt0sRxDUcVItmQH9zm8BpqWHRPj0jpk9xg2cbrKkHsjTC7JkH/xRFKLCY6u
RdR+aNmVOz6sggTx6kCqZuT5j1kNsKQnfYkJ7Rdt3UczC095kkx7l9AB1Wk3IS0k8DIWvXZNf3Te
VWfd0s2kGhm8L6OkXqGojxINRvFDH+aftZG8WlH2XBjTS58FbyhyLy7DSzChQWX3C4n5K7SYSrUE
DA0J2hhIuoy4xpq5l/EuOeAyFt7kVvAUN8NPMef21kV2a0/E7SSfCBuXQ+AuPSjLppZevCS6ku91
Lvt6B1VRM7Kdl6JB7vU77MwPvj4e2soka1ShRYnXzDI5ytJ3mtyL5O9YTmZzX1tgDHyieJF5pCHa
qwCXsEyZfkKhozHuyvpUiuyIimyMZyWQ+dDXWbgyfVgDDulu2HirD+F29kEM2gOWQzK26DUOVeh+
hX0NslN3qa+gKpF2cDSryDhSRUK0Zenap76ywdU+Rn3V3eRuemVcR6/VIiJH13B/JPm4FS4KVET1
0U2lM4ArLPuHqhU+cbLLtPKtbwL0ehwPlgD89igQ0/tSPPmCjZUe2VwxW8fYs5oTX+ZPwkTR9SzS
Zb2iWIF8XVs+IBGWRWKo6VgvfdjEDPEmQpq1VSvJz1IC0IaO2HZRnMLJl+cgphXdOP4j1FZzgkbV
6iZqV127F63Z3xQ+sU0qzJcx1G/ic3T/YJeMQYK5Re+BZhaUnJ5nbf2iR/2eRKhoEKKgyJx9oLUP
wuei8Owcp8S5A1A83mhtMe1MTG8RJ7GFbavulgHXnktmiOvrPbqTgbncFD1bfvUCD+WaVOZaH4Zo
24XNmjFRsW9inQI0uYMNe2+Zj/CY23vNaYGvfNELo1HiMUvXzOFVTGI82Dlp9DpK+KVlpfpx1g/b
DYiOwsXAaFHkKuenQhc26gEIrmGIP+GL4YGiQiKKVF0iY4NT3N+JqDtrMn6CjRSsyANzVoYGDirz
5dYMyF7PI1Sa3vglOu8pqUdjlyVMT7Hq8KJyEOJdTaM2p2c049aEbHcdN6qVqj+Yrk/gE5IakqaB
pLaQjvUinbYs75cBqU9sXd2WNJQAcXlNYMW2Kgm5oazzNmUBGQWBwrQrUuSxjBWrteEBd6Gzt+WI
w2QC39JajGfXItSJ9XaEEQ+Qv6PNw0j5DjWLs6rihPTtop4ZWMql8+RqPLOzHSzjGZVVuYscUCUl
XZbNOEbXxDUclBfJ7VgqscU7I5ZWr1s8uWV+Q1uYvMeJwUYE39P1cEoGgfEKc5hT5h6N5AtsI9xB
xFxtNVG/jjkS8EJcU0XOhm5DJ2pPPcnZB6XUd2hX8DOb5s3oe3s9GGW3a8xQrafYqzYD7wf4NOMO
9CqdPw6aJLO/5411YRph8RODxaC7DEj89YzYdFo3SjtNAcrSwIYahhQZZI7+GWrh7MwPCN/N75qW
SQs9y3MXY6ikQYy6pGPO5A8/pj9ma9XYd6lTh1tTOwYty7Lept4iiiFyFhpCJJB3WzQYq6wt7WWj
m94SgeCbLNNbFzwPXQUmRn2SnVi/2r3nrImOehmy9MR8v134L3mIiINsVLgcBjRQbXwpSoP57dS6
h4YOwcMYXdqG7AalGeBYFc6FwMQY0g70HkrhbplHfjBp+VFNGd9CEjiaU/MWvgnTvAbBmecOUXNS
PqApXI8Q/nyPTIGqXrcurn/dqbcI0SFbzsk1oWA+1wOsPAWsWndOpuebgDU/yAlPk3qJDlVDe1OX
7Rs/EMg7cu1XgLTwUOk4OcKxHRZmRVfSJiZwHVAmLFPXKSBBghTU/Antds+gehrmeGlIwJFvbBOk
9YuOyf6dZ2qYMKEeoeTTt6qNAoRvFGgAnRUqvw3KFF4Z0iKliBiuPOcVquC8NAIk9166i4d+XKSz
xCax3CczaDe9azz7Bno1jeVuQWcDxRqo+3Viyu/Oy46Gnz+ODY4uzwrQUtcp9Kc8fzOsnCdgEXoW
SkCEYisGCemahQripxdZR5Ku+pVWMFVlmNx+dlFzGswvK7Lacz4VG7O0PyXikU3YqnMH8zOICHvy
sba2cfncK3+LFeceqNNXGQ9LI9fSc97fV8mYryfsUnQhy6NAhrJxQ/UAQzPclal8/oVwKmLnaDjW
ezViGfSS4rnOE49hc0b6MhPTfZVWSyOKxa2JiGWy7qM2HG4GANQkklAjoygaNxKwNt43IuRqXEJI
sy9hw38diOZNNN7RaBvMAAamAv5i4YT3fexcVU5ntc4h3qXBV+lutRGGX6XpZNyar5JYAwDV8UV4
Mr3aPrtsFcNmTVMXhL9uY5p25xe6ZwSf/ERSIUZpjlQZHwmAm+km00i4AGjz4XgVIq/A20NzX/Yu
Eo8mpaul9PE77GGHdR0j4MaemkWemA+aGdi7vz6lWf9y5Ld1CkbDEIQzCCH/rKs8Ceo9DRj56ENH
onjiXVOnVZtJ4R5kypoumNxkh7rmfDFowXDQSs5BVU3UIImwN/2ov6M2RkLKM0f2NWqcFCVMW3Y4
3WlWc0zJb0hqhHfXvABoaO67LPygA772/PKuRSdVhWl6jsfx2xnKBOiRfxNI+T51mbVJ6agsYe7T
PG4rcjJq7Vy9/PXlCzkjYcp/OhzblACQX2zXtDB2u/Mh/beCq2vdjiEFDf5B/zZIwpln+7wejXwv
iCqAUsGUGrmjD9x/J1XFBIKtV1BITzoWtz5x2LEoypelor8eN+qVKU267NL4JkBgA0jZ3fql+zPI
sYPD0l7c3jI3BVRCsNRDf5GJceB2MfTxpnzTMEm/GeBcof83QTozmIMIOg9fbSZB1YANubITd3Ex
TF8eSC9OlqrCz++SJsMtjqr7XjIBKlpgkKZ7AORJMng8VCuw39OB+7KHd1seemfjstIh0HB4o4U2
LDxpXsK8sPaxFvjr8qIZdCuIglh3jZPd0a96LafC3QZJStzgnGzfihDzR2K668HKUL6I+MXQC5oi
nZkcK+BaBL5x0MZT+pznwQm8gr5oVD8d6DzPUQzBD/qc1zLhSDEoNiN70hDjfxe6rtjXjA7jAblD
sVaj4MRhlJF9CctABy0FFIc++bHrm6eqJLHLrJqBrXVmwps8ubrdkv3ZcI6j83NDLoVAqrIJ8pjW
uumRt26YxbbUCN5j1sbSz/HxOEUaEBF/PIT0tLZlxoGdw326rQvIdjj7BnQqRdi/FV2QnnEFbkHK
J6dkosrwUc3vMmn6K53J6BZu1Vu9tv2m2+V9Uq6GgGraqwmA9Oa5qrDSdqOPwT63uvSxjj8B+8+j
/WQ/jMOtGTYkZOnETmhIO6ZCthv0a5gArIuvQOxEE/E8WRu+db2goSPSb7Do1FB0B1BuoinuGzhj
dvlSzK1/V0XjKsv4mpwB0YfK6gR1HCbBMNKx0KZDvZHRcMRR30yGS0hgZiwd2EVruxntjZ94oPsi
HAMu3Osm19TSJxO7Q5w6oq4PUUF3mQyXCAnidV/2zAG7tj1HnMXRnZvK2GJSBhEx7STZggcz196N
3M5JlwN0mFf4+VqgWTeMH94gZsL4DQvMkRaxo2XFpLjhPFXksyYxBQKcM5OqtPTYh5wP6axG58Jy
51x471CqXnsC/rsCv5OenNThxqVVu0iGwdgyf3nyu7euJViUaK1jQVt9gbpuWwAYXhZp3x8xDOTL
kTQG7C55cK0RfR0Ri59UQO0ZJoa+d1riZjg5tfCJCCGsMpkdi15cG6eGVREgN/eyfNq4lvjsQVIu
rNrvj3kKlkLEo8+IiR3e6Pfw/ozbGv4hcUlAXnNdu1ogSVBU9YywwHxyVAfMEzT9TkPrR1MSh5N0
kRlrG8fMinMt1SXvPfpdMHJdXTJcm/1QMjOc85h5Xz6CfMqibAZ0vPugVI8g0I6xE3X7JDYvrKdx
l+3rbA6Ats27Mp1CUHS8MU1F0agCokmHkiHzmJzsuO4PQ/9joEq/9a2M06/PRiQcdOHtlGzKIfuo
LP/Lw9GRto22K13JmqlP49K1/GFN6JyL8JvsbWYxCaCKIF0Z5lOlmLfDLzFJNGPjH4n369rv1CvV
Nhiicl/ABG6It7CC5InQTPISi0ZftyjkpGF6iPknDmJxuSMj7oFJ+gO1mVihfQCkiu3DbCWAHqsk
/rcD+4dQcKWm8hWguwRsPbyk5COuU4pVxJMmdGi4pKusonoRcf6GHejRjy0+acETsfDQ+xKdN7Er
KnVCluSSmsJq7jrpEeF+8ZrX+xQAwZJBP2Ktov/CuvzdBFxnb+Nl40b/wryBx7gkAUmjady/Z4b2
iL0fUkKT3GD/ipeD3xm7NPYaRFWQj0am6TEM4XXTAHzGDnRKoDu42ilO6+ShdaeL48yBxU8ZkS64
ZPJTyGOwCJLB3UoOTCVrx6auiG2ZVB+vnYE1rtGKrR6m5JiJYVcS/wUPkbtvjjhP5Zy9pOO0WApC
mG06yMfMdchSK1GA+prO0Mt297WOx4tZn75sBc9O7uHUCgPd3fg5Sgc9z0FnG9ThierxF5xJMi5u
osLPN5wwvwkTRINE5OMkh2swvvl1gFtkjHdqUggW4+TbrsWlwpvT4NJkXJl8uxwjVqVF9K0LZVi2
1MQCoXyOv/BoTfXVT5KvNi1B78h62jlpdXZU7e0r174WIQewqeHET1pScWvChVpISAV7H5wvJuK7
rpHppYf77UdbRMLJq4MNxKNOy0Sabwy/iLbor1EMhbkAZFMSK/c09PbEoYTeSZKlL3Fo4L9hXsmt
RGir9Z9Mn/T1MFAkOZG3T9zEXZahqxZph+cjSE17adYAbbyco7OvrNeaBEyYotCGpMBllYo1PSHb
Nu+jGQFgt9rGRQY2+b0Pdqe5aAkpGmWLQKqJgwFx071w6vNk0t0RfQG/1CnectGBU0fMiUcKnQ1t
epg4uhw2Dt6Lmt6JmpppOU1djKqoBVWWRxsv54zcBZ2Ov4jqEb4LBpWoPbjxBQmFWiMRHHh8OHU3
/ogXHm3jUqJC3ZS4aNKFSBEU9Yw1pjj1bgZvFfMDbxLMLDwcuCJTUu0J4EjWYEwMTk9Ntu7Tjskn
f6aQAVuTfUNXINnpxUaKRIC8I2OrNXgdq+R7wDO4kaQlONn4mYGjc5P2pe8InhW5OJZ2YZwG33ro
Td9ay4mCVOIZXmqdsLcyo8gPVLqfmgZzGR8Hfjynk+4zzEFFaTcTdkcbV2k53gZEjq5Iw/pxe1q/
UZkdpkHjdEYnqoZgho0HFk3g6jXXkuonMxuJvWwQUE8qNMCm8CXYtgermW1HT/3ilDFcXEqw1yua
3V9dRwsd9Z4653QFTYLTFgjriUkQR4tpzTGNqx+fTAyiE5IjJlFja08u4gEw10eB2GbF6wJMqdKt
m8A6/+pMl96mT+FOpTVrXxmn32mxU0ka7bjr5FAB2l3j8bMXbk1h6rhJsUnd0D4VBgBTwhL6vSQ6
oeuwTXRSU2sVWfqaAvSOgPjwQbjFhljFq1Z5Eque3i1HG35AOUVEqlgAC3qW86WntzZybraM+jZL
zO48TggTstSZSUv92h9YG+yhnI2d0YepZ9XR74eSRIMCDbC8RSORXS1mhEhAAmejh71CfMnL0UdF
u3K0mdI++hro4SQ8CT3dD4q9Jwzt+Jpa6WPTkA7XD3q2wwlSX4rMe1HWLndc+7G2oUHkcXv0NcNh
vg4kVeQTfvwyeqk9Y4uQDtVbQCxjLzGZen3oYtuq7/JmTrNq3YaDHD5/nCADxU4Zn/RulRWhfTaH
aps2wJ7qwlmHSiu3KSqrPVbt29Qos+UYOpyNLba3EGkMxslwQ4awd2lzB5kFEswN4m/nprDr6NiB
EoSmhD7DK9TBdhgiphkyPapJbbSzJVDe8ehNTQARPyP2QAKlbxXgDJheT9U0vWQBiOPJLvulZ2Ju
tcvsuQu88MYgWm1FmvLU2vnZEHa2D6rsvtTHHpHCp99atIKrOEJgEhxpSeOz4AG3pso+Fz3mQ3uY
Xvsy0T+SxNv1MQmPXtHcUjgBD0S3tND7xv/ITo5WHGi/JctIi7sTXkG0Rsr9TCqvIU0avTx/FakQ
5E5axV2oNeyO9Rhu0L2CfGwcbRl5eXHHiIuAA3pVDPryC46EZpngQtiiTh/BPVkfWVlpH00JObtJ
s58OhY6MscyDkhNXv/JeSh84yszPJ/nFu8Wrmh8HLRterAKxnqU922PkHwuByiznpU/zxLlpM9oe
jZSwI2X/2OERAAVzP0Sct6Lc2ugAt7eKvLiCS9k4Xv2VA+rFr0YazuAcqVZCdOXmYwdv5S7IZltT
ypEppIrY1OEMNaqVT1ORKWEpomPVzz2oUTf3QWpzribrxuV4VJnuSasINk+04R0w1wO2BzJKlPxE
bpSmJrNT2BzbmLQFSfHtYzS5bROU3OFAh9bBFwQ2IImOjZq3+h7UWg1lR1RueGi0CgiFQmikaBj2
XvAR9O3eJftwG3k676aYMB9/kQGgDgj8HrMwa3d6y2mHRcZZVjr5wHU0ZwnAIVqWTkafK+YYPlBt
MMZWV29UcltTmYTWBN3H9fpVqA+PUvHbTg4dkSkNR826Y0bShAvDNy6jjWrbFtC5aDTvst5Eet95
2KwtfAvTOPhHPW++QyeDmC+0M+fNdYBqBlwls6Fwwq5Dt3xhGxWf12AFMWsU+h78DhwyD0YuqlVX
caDLh4FY4tD+cMY+2zgBmm0HiSNVvH5vCsKCatLMTHOoGckoNrDGWI8o1Shik3fV1G9saxVQFkad
YzbtonG8540+A6HFiBx6DV9oZa6Qp55YHapYof2bm+cW3VRAPVa40QqhrYKWUZo7ZlfR0e+YSC4h
VGnfAgk5QCYjX4Nk1gUrJViZplw3PlgMO88ewhLlWZLSC5WW+6PzpHcgrJ7K/kezeP6UvDqS00SQ
Y4qK2SryMc72Qw0x1tdwjbSEJABqkSuvvi9tdnKISRlJsTlJIflXZ6Yt+Y0wVCsiYd2wJMEo1pYz
t3YV2J8BU2+eOs1f9b4Gz4mEQK+YITWzo5YxG8XSRNvV8CR57H6FQScZsmWbmp+xIqItLcFOwNjL
SRqgXyludGSyuSyfRqfydm6Fi8S4gV7ZuKFcxRH0bRTcW75MiA8BVNG+JZ4BXjo/85Sv8Eoh1deF
IHJ3glFBFYaylQ62MUAoxJ+wYVu8chR2TpxTBtzmtVgjz3ygSoPU70I8zBu2e3wqzA9AYcVe9pM6
LNZtUY03aAu+KMkdCo/sbHnMUXrmBm67lCOtK34KWp3Ey1JVv0v7lAf1e4TeAyuFly+Qydy4tE8X
QWzTMMGcwQzC2Tk4uGvwW0SY5+uc4Cs+UgIX9M3PclAPUuU3pDw+M1Ij1gdpK56wkXMZ8H7hh5tm
DD+VLXaToljHMf41TGRyVxOeDjzCTQmLxqtZvCMBTF+Wb2ZvQY0vIJKxofPSSpPGaH/iXPJmlt5X
EULyln7znsTJa4K4CGPr0PAerHTN5jvsKZ4yvWMuapUPDoygRapx4WZa38YFk8AUsWCHAhy2TWZj
slJDhPSwTUGuxdvOpj36fzk6r+XGkSyI/tAiAr6AV3pvRUriC0KmBe8KHl+/B/OyE7PT6m6SYJm8
mSe1TPvzdTCKanvEXk9stzXZ0okBmYZ5pt/6rvLqRzd7r63UX8imNWZ0dS0UJ7s5VGxGvt7NMFE/
PSh5Ss0mq7YZGXJjGqO5wT+9Id9di7mhQQ3KAnrgtM679kpX0gSs5yD30hVXrFcxlheber0ZhR5/
NhUJSQAtGfQIJ21XXzWhsgcZ1876iK1TjcVv6YE54PGLVyyiNJYrxkyVAx0EFgEq9gPupPasCYQN
KGEesS4uytB/c1mNDmRECKpRt0WMx4L3n6YISNlOT/VPRWpwNGNa8/KiIYCI9jWmHGalyx5EXJku
RGYwwvX/hJAL0xb7LCeb00NyWCKlOQ0wHtYu5uraJu6ZEmUAlKly/isM8Yjofm9D/S/sYT270Qdl
UayhHdlkwzffhmRMyIiysgXQWI2huwwc91d+Y3UL/P0Jr8hYhl5egI3o13ns/zBcBhzNM26MiouH
CeioX09u+9qajV0CXYnvAgeznTfy3HVTxNAw0rXXmAPu+J0VM/WA4QL8suRwGcVVsnTMHk2iEivW
IttVfIQ4BfqLodYTmKkn1CHem8r/yOTdBr4KGyk6BELRDx6cTPwQtO6q0JCACll21OJwNjUM22Ty
jVi7+g4YO69s1Q3u11lEtdQ9w9ydEyPX6KS+R45Z7IsOdEU0npHo6SaFTIaw9Gcz5chiYkrShypl
pAowwXRfiG68RXl/bTXlXw1uBf0aL3pXW9UTfjR15zY4M6kyhBLyG6II5M4hZ46nfeEBKmcFR7OT
uAyQje0pmIJCP4fxnQADHcQp8HpmwEyl43LcaA4Uw47yoYwfnIuSRIT8jl1116jOx+Amjx7SzVxL
m1+1sKFE5u+ZRoG5kWPCiLJDHA80S+bc3TKDF1G/5xWlfMJ2uETVjEM/vdiHKTKic6FqEa1Ty7fE
rRbD4E6lr91PZJFudO0CykvB2NGBRZOrV7Uk4NhnjzSpL05f/Sg9nMwov1PX87S42LLROReagtG1
JUx8fMevuB2fTMQfVBPswlzsK7Nb+xZxziE70Sf5dM1bpnOOnVR8jjNsnvFmBMCJhvHKesjIif8m
C/1Q9e5PjYzMKLI5Ad+6BZW5d0nH8au7vW+GR6eFRpecUHLY0aYAnlmXt5YJFAsLuNjRvIGlfuvx
PHg9ycxY2Oma7DCn/jm1Becu/TDH4AqV7UPCQ8GFvWJecRBJt5ZmusvaZM2YUulMbmslkbuxyBTi
+TupY6/SuDiO7qgzJyPhaafXpvJuueNffVY31LVqonYwCu9oBYzhHcZgp+Z4uI35kPGjsW5bhPKj
aYyu7TRy9bgSmJVDO3QabrN6GnXzvtMeAimocevvweIsEKuwwobxZJQ5kOQGK4NndyvoNUHPZTkV
DGf9PuIzNde+QrFUnrWfUW1vy4wVwxFUZmnDyPHCPwNNZswSDvMcMBUOVrKTQxjNQpHuOk09eB7N
7uP4jLnIL4Cvz1y/3tg+oVoIAyQ91LRZ6wbfyCRwv4ipGigI5kUZ02dYgx+J1X1VF1jhh1Mx9t95
MbAet/dsRLBVowddPhQ/ga/ghHFIMVvNhSHu079I+qVmbQI4NKyWpS5sulvqbq7aYCel2BVWBUPH
gsvxkHbDZLxSP6Tv3QlY74ZGgUdL1H1dGkRJehiGo2OsZd+eHO4us4wA9rwfjWWRkRSUJgPAwCS5
UAZsQlAk3cH7gFv7Y+jtySqZ1IWYX5iHCjpuQnjZNFotAiX/FnDGjSyMOYWhBLr5FDtkDm7XHu5Q
i0U2Cr/sgIt7rbLXRXzWUYUrjvsLsfdBWyo1EEcuu288ZwDf6RQ5GQQpsFysNbUsLy3bKAVKlH2V
DmNcxlfKO6knIJSyCDct088VSakTmYbhrQJGPTfJYVo5IDdJjw49zfxX/UgZ53qwWwVGR39ziMPg
DZLvnqvH6xANYK07+bsnlmyQ6Vfgqgc88vVjsAwqgSDB5HpF07ZPHNGzx7/E4O1WwAIz3xayvDkG
/9Wu1UtqZD7JH3+pUjxAjLpHKxANJlZKdhQ7umMABeJs6tckRr8INTouQq+J8AJMab/C2rTykII6
UhJ775nu2zBan7hTNlHTn5TGZudSWhih3WII7tSPZ7n4CDreiZy8fUWXlCtfGIo56thxg5C/4B2d
B7Q70TYbBGsJEMfIoVf56RGkpbnA5wvhMiJEFlhiO9TyFrmEC3O/epoCHpgUTCRrXSIRutQRiSSi
9pZMQuHmJDCaa1e22a1P45+q8DIS9NOtu8q/MHVlR4od/2Bd+LuufSvevaD3Fj2GLXwXSrCUDExm
Qw03NdD7aBMT7EkNma0g7GIVdrqVTFDKhNMdDbdYMIrudq1PErgzK74agPbiOr2U9rwfMChxGgc1
ZU5dQhBwXIOrVjpSo4xtuzJ4zyrXB+LMTMOM2C5A7M0UP10hMLCKZcqmTJVTkKgPnNTcp2zvXxdS
T+C1L0sX52QwD9iU3uIKtw/3iWPjKJ+y4dQM/eFZTB+nx8pHZRQrv7/utcGbm4E0V5rh2FuFrjUW
mGrrO09DayDpaB73MtY6Kgc0o7h6iX9DraZtEwXc44guDeW394gTm4m6avQPX2FJm/4SqiGVZTOl
7XGnkYUn1YvePGMmt8gGzZ67hkvMxs0evpLspNu7u6jVOEUU7h4G64OLCvjJlLNACEPZxGpQOtg3
YoduNnokP5jjE4npSEJFPYfZUu33neZseYyxmwfI0wG8kBn5inbptJ2LeuqFJ9g8sy6pcF161Iz1
WL57QiCQKykTozCvdk8gjd46GHC52hzBcmqMN0k/49hY1A6sLmsEveqaYl2aLnQEHiYy7w+j18xt
6ze/EXN+9UNriWJZQnnmurvzzOBvcFXWCx8QlSivEPNYVoPi5OqDS8dX9EK6Lpdl2jFyHTsfzPJP
HIbl2bKho5qedwlsEuwhovHKgToa4VfADuEdIngH87Zxz1zabcQjO1tXY7QJql7dRdLgploCtDb/
pI15SKmoXYa7ayzSkOIFx1Z/QuAgy7T7y0gBrmk+b1eMBzgB6jXnvvCf7gBSs/Hr1/j1Da6dS1dw
NlQjWLMd54hVUxkXt+suIqFtwk3FTFjlRdaOsZFGsmuNojngpSNJlhmgQF3K5xyRnzw928RqC13V
QF+2u0vT1r9u2ffzyi9XiewyelIV/QWwZJbkUMJiy4CbpDh/XMoJUxaxuRa98kcp5m9jvYKKAtHR
qJ9m0P9jG1rlEZeQipQy5dnLluln0A8bUToh9nEseHY21Jgw6oWaaUhbBbcC2Zu/eA9vnZN8kljl
PDkyHNEr/6hwLGhc8nhm8c7kmyej0u9gFP1ZUQxcaJRKW5Dt5+wADUmJkVBFhcvJShGgfP2GswRo
DjjkHL44zN89H2u8EJ7DfSvuFN573JNJN8UCSkALlbK24B6X7SWVyqvpwXYrdGfQtqAjjNHkYQ0f
ddM/TWtT89fcm5zJ06SpSbRqk7F1Ymtm9lmFmwxVgk/bBWqQu/yq0EMK5yZS9ENM2VkI1Lp8mLL/
KDrzjHoTl8qXNG3Wgx59Pt9D7a02ZRJ8TDmwQHCN1iRu9BfmcWtm0UEGykPnFFEcYxPwfAgmMVAI
BDcaDrCI6ucZiqFY+A73t6nImnqW6jKa6UnmKE0eX+3FEO8MWWS3tI/NreiZtquDNGYDOOYVoWMa
ozrlA9H6EKT6ji7rnoZwjWrtMeKdYmoz2ol2wFzn2e03MYSX7hUXE4AKPsi7aJ10i/JgT5PjdTq6
yA1/UACXFINdW7KqM+wZWI0TSG5l/28suaD7Japqln8BlQUoUKannk5YZqqk0IBAS4CRciGaAAum
fjV6Wp10undLiyy6as002yf6XWr1yriwCDFeC6ms82rBCaRq97obWfPI6t/bPr/FNTjpFtx+g8HB
troN3GQQPiONh37fzX2u8jRrgo+XUI1wc4DK6GPaycMbgTnAm0P0ZjkuMIO0kmsnFdfaUfV3PZr4
18Owau1J9GLAdRARBvpYVsD0qorjZVz2qyldnIexvXcL+6Y5PS2/408PSSfQu3YfKMVXX1JiYrfH
TAmCuWha9RzSKjdwp4Mz8c758soxnG+Fo1yxeKLGSTavkKJ5aK2WZAmIT5Df4FCU5clPsgqvt7fj
0PhWDG221D2uX9ATYQ4IThq5yz4wqFitPJP8K+zpbewV4lSsuU3p1yF+YJogsuQuIRXi04xYVj1/
2jo+S3erwnqnsBp0OX5ZcDJFcPQs9ZeoAm9wBtW9BWxiaGP3+E/hIUa9JEuMsgFEc8vcflPhzIfJ
mG5ZCkBpSOrhMJ5iyGP6YXlxtnFZGucRaxsHSb041TbPhpPUOQAq2K6To6D2qvJoUPbcJKm28oWW
LXvbDJclEhVkPnK0sqzDhYidb9dBOBbcEM6eWomzPzC7kgERZb3XVkPNECAiiMz9Qq04KIcHraSF
dzp2ZnQorV3TvbnIZAvaLMyZDY3c8xGPuAU2+IA1zQfNPxrq3Kezbm668QWeFgtjx07AMM8Mhjn/
NL5GhiJRBKG55ZI8SxX/LizJ8CiZ48CcFnfF2+gMT1jaCGnpwZPSItYkFevtnHkEzdZ8I2bQK9sN
ukM8kWgOMuuMFXr8N2cyY9YiY5J4zJdJgP+NDJjQxZ/iWhQ6GuoiDgoLvtEtxNA2t1N4YTp3Z5+p
zVJVeFQdNVtKHQcY06xj0TLvplx9EdRsLnUULKk/+mrl0CztVOPaGBzReT7MnFdqIDTn5TSkDmkJ
GCp7lwXiTVNxMsR+vNRjbSqbnkS2HJic+22xK1RqfK5C66bYk+CWwI4jijJCT1ubJkqvq137acfj
zgla1geJbUuVNho0xjw8yZYJIHU46qINbTb3HJOEWhn7MidyRuwZoQnHPpYQhjUIY3wJJWbhIf7I
TSyPfQx8g7PVjz/6cl3X1JAowatPrHEV9vomNtxxbdvBVwc1LKFOcmE0ALzUrHtoanZnI8znFGsA
6KoUOrJidJegf9iTPzdUw2ij53TNanWD+JFd2r4zN+yWJuf58+iF0dpK0FU1O663w1T/ouM1GM3u
CbkD75QbXty6kiAalhXXoy2cqBrA5TkaMhN2r7mLx27egXc94lYOLkndXf26lttQ7jxQ7mw73d2K
qYH0lZETsZ0tbV0oBNeDZera/1LNUtYVrucrOgBtaHayM8I9gPT8PKqdf3EtAYksz3G/6vIM6ADC
QELDdpIB4zGYJPAkIQWegQTCCw5f5OkBI4SXURp3N+K8AEwRbGRgVxtdrV53PbA2pV69vGR8WKby
2dnNrcv8PVr60WoyRrmW9lY72XpI43WPRzg0lyY/gwls4dQcqRqqvmIFXg23j2GCqoqVCeq3yeF3
hmn5+IUW9V7qyaTn3Jy0uhdxdAOkdYmdkX12UQ4ZlJ/sSTaDYXsm/g168xhCkDV9u/CzgXi+MvJ1
DZZ+acBL7rxHBaM9t/hiJEGLsptn3/FUwNtj5WAManMyipuONTynsiAafvC54CYILsW4VCLQCImz
bxLz2ZjiluT9uYjCYyz0tUp3ysSaLVt6RPntWiN+tTy/vvFyrWJtadGb5ud/jGbAA1bvrZO/2iq6
yaA7S92e2RwnI7fbp3p/NkJRooM3t9EOvt2Iw2IWf2pSnsIU1cLcdXn99DOnIOVPlcnA10t3h3dQ
1+nc9NmW0P+A7xvXLiuoFdFaiOcr7GqCwaSD7V2Mayfkp7ENx7Mqrp9l036URnClL3ndZiC1OtFt
cB9snZHkOdj2sXkjr3UEjjUZ7R4hb13bnpgJHMIoWnmtv4tJW/gnp/a+yPIbUfDpSvdUWMlKr62l
Z2lX1TOezmRwQWvq0gfnoYUSFSZyXXGMZHeH5Nb4D7NpLkE73l3vqVL868EoSdvmsx+8nXqSYXhI
wkcWJrvUUHaWlS6EFm2yUdnUnnK3TR/6h7mmnuMC6/dIjxqjtF0Je0DzQHvUrjZgdD8FbtMsnKYP
5iEjlLHTvj1rhNVnftQtoRAqADxlI3ztDCKs5AKmnxhbTw/refTdownzsCxRX9CY+sTlvO/+sVQf
RbetumbtFMGiwHg2SDI+skEfxfExxuGm0Woq6xjL0cKF4rJ3CpJaoB0Z624CB8cCN41BfyZswzMu
p/bcogCoSqy3NNaO9GCvh7o72121Ck1zO4HtFEZ3oYYPB1kexjLG+qLwuTlHZy96A3JKLFm5JU3+
rvlM++P4PqYuKt+4USMGVuNwJ65Aixp2HWW4hZ7zwd3iTUjniSmyYewiohRfUXwy+XEQvTtjbLem
YR2KQt6HD0f6PATMmLlEtvpmgCQkSpIpTfLSrehVdOI0fZ31WFy5dBxaTaas9ARmdY6Hmh9vDO6Q
teG/FXpyLQb1kpj5dYy7dajmC1uPjpwPT2pqHVOhLWjRW46WvFu28a5FuCkM/oQ02ah0BvfJsBds
jrTEouuXHzE7DVhW/U323DhL9SId819H9qzCtlG7+ruiFB+F9a5qqbauUo72qO8czdV6Z9ocQjzr
r8zZShsF5i7GOzpHSQYItf8xmurXMde5vQua5kNX62/JjcnL1H8BEh5FqOM0gp+sLcMhZxPS0+6f
Mnl1JQP71DeXrcBhV/v76YPQUdeHirMqlY4PtcwSUl3yEACgHfpga+jJcXoLKbo6xnZ9N4jmFpX+
Vh9917qTZP+yghFZRUVLjzdFar2cnACE8Wgz86qJ5mP0tVsZq+i/U89yehM6M8YgrZ6MJY6OUuyd
oF/PfU0cO0wZqMLG3398tumX2MinLntiklPHpsQnA/5rZgWfnRNuHBPyd+8uQzyEUj4szL4Unpz6
4tnG2d23moPqi+vIQXAuPGs2OCYcoYGhl+qUP4VQ9lIb3oSZf+e4ZkwPliVE8RD9z/qKPaobiBwE
9YXJ7nby3xZ4E8E3rxLfP/iy39RauxeWu2kMvvUpXcLBRiriFYXep0p7i1FTcETik06jQHyhTS4T
BFMjVr5rw704lXMosvHoMmeXtP85nQKUtsguGsIg2a1difcpzvCVuhe/i1bIeRzErf7XqQNlHlja
R1kaXwM0d7pY+qNMFsxMNgZXTi7fqwJWsx40+1h1T1jklqbZbcvcXMJCxcXacqYYP4EUfRq18QNj
f57G59EQqxT9R40gKKOcTCRUoaafxPVgihaSD65fULB5jFEjGF9dQ4Mvch5uqKxbW7XYZf5OE8q2
bcx9xbelIHEwQ+DCUJltbeOAyIGW3yxZA/a1GW5Nb1+MydmKGJzW7k3Xw+MIL7lG10uTL0fVWPaj
zbSA2WzQ48gLjMprnFNxpd8puUOOhcqZTCgubUtW89QZ8afLOjk9T5rhr6OA8u5FnCn3oaGZMhhu
2eDsVa9ZD8YBb/EqCM11QttAhnY1z2OJNgRXejO67gnk5gER5Di9GCKH67Tx5xLcS5S226ZTro6s
zk2u3vJAoeE9Du4MmRaD4n0SL+VQ4uLAAOa6CYVBpCL5E6N+43Pbp3lDCVm1CdNoIx9VFF59bIE5
VWPcU7fMkD845181mf84rDkRdNn0FQEfn/Z7rRnOg4QmJUiEMpIsmujZAhfOVbHlEoa4xYV3gR1Y
ztkQvYou0+DPG7MXsaJH0FUXCHfXSN2JGqvzWGKicikqCEdjF1tVvXa8emUR8Jqozv6rwbpeJQ1O
gqR9ZfKo1nIhW8u5yRw7X1jRMJPDzwxL0S3zAjGNPeVJVoxOz3ohe8vajTgISx3WJ1naAsmb7cH1
0mRliwB7T2Zb11F8884jtIfah6fBZwM3DaWVkcvZjt21GVMFMcLKyZ12A/B575rLoaCeb0DdhY6Z
vadFui0olV/XAsh/zpGFPhtqWwsIYtsMILcYTexCWEYGx5e0hzQsyc0uiBouGWiV8TiWSxmpr9GM
IGzpOaOj94AhYDN46k1G1ZdBxBESVL7rHIDwOl4LmPZioTGvxE0Y0UjSw8b222LbuFWHDQWvB7Eg
ihFKUgV1Zz1rEOU7bsFoSxElXU+mAZxk0+EziDxo6UGYrWyV+cEwjTdCMyBk4trdhhrQcQ613loP
JBhmue2YR4BkdjiQMgAcv1YldvFu3Hg5/gStl86CinDMtTiuFwgUnx5dCsyNxvGBYfhqUlMq3IDW
ghqeRW9KHUUBv4vUoGajWZ7sWhkXttduWlsd9nwCwl9D0BHnigvjoqbEDPcXcYAhZPNpGO/nKMEr
tXcz+gX7M00U1T4qwndp8fcObJXwk4YIU/VnBWDXZmiHkCYAlyeZNoqVNIyz36bxR8L11Ultjj5p
Jw+FgQILwdyEQjXB8cjmG2k1HAKISquq1XIUvmoe1Jq+pnkhReKmM5bWzHpRpBr3BCbuhMEi5Z1O
p2kMRedVL78Lw16qnFQbgQzZ+ROJW1MuKafUSMbxDtce9uSauS5X/109XqoiSFaKrz60WHuPaBnF
UWDaW2zV29qSw23soqNZjFSRUce36krjwLO9HqRizzqFwVtkNfskN9ZdGB+C1vxXK39qM35yEAb1
Igx/ct8ynSAeCHuR6XSwi1Sw+9zdfF6bf8MSi86efFvcj1Avkn8SSquCI7m2lXLRJYKwtruinoSZ
r9xkCUYYKpNnGvTEOb6Xmi2nILsTJfvWS6gEikmRoNr4JqdHMyZfG+XwdPlnIizub1SVVugF//1L
3tLpo7irMNO+TBdThUY53LyhqyUurfcqZ/JDeGIRVfXbmCCU+6M4Eskz5qjZtz7nUkxY8cvWwlNY
71ObzBFvrDMjB2gsa9qY8Zkt+BirpSaCKQyovxKDjs/cSygrU6Kly/FhHsfOVEaaWsxHMS2HKQHu
xF5mWNQXDnaCyVtEKxU+hCIfdtIfT9w/lgAtTIBxDMFDujOJUs6z6V3FEDfgmwchrUF2qLCi8Ckf
QL93cx1SDN5M54vQAjzv4DMNab3iBKkyIJmDCGiWPEzhqU66VdhU2XoCceErJLVnKuW8Ie+tNBk3
kL78bHkdR9x4t1KXn+wXF6WJvou63EA6rGc8gc6MKhQx9zzl4JUq+3BV/qtq9TN4phlNV5XXPvU4
OejUFvke+OuM59/PbY/eT+XHgk1BVDvYjvNCYyYaCIikveX95gzFQCjwyFkfwlrRHfoMqvLlqTQc
1QFx9Xio6OS27l1vbodS9+YwR39k7m+ngXORa3uNaqTCobnWtBoi6Xw1zaK5j2jlmY6YDwC+o7eM
QU0E2naVtNFdKR8Ns6lFXcNxNazJdKlkyNbcDpgkL9QILDc+8hr7YvluKJ7Y+K1/sDPLWAQWgfEG
RlwZrjynuwdtVh7gEglOYRuF95RyCf0YKsVvIKFkRw6H/ilsXti//aD+Nb53iSFQtxmo174K+LKr
+FQUviZpjyjduOTIwuokDe2W+xTYjPK3SzBRhJc+LbZmnh9qFVueh9to3UJc2zVNdNLbSdKLlbmK
3W3BmeXXYdgGRtTDJlbhmyL3IXs6XjqPx8RIxRt8yDeG9tasxM6JSezE9PQQ14x+YegQlOiiDW1Q
2L+dJl+kdAP4Jn+JqS0UUDQzW3w1scH8U9PZCZtMZYd6BXYxzv1A/BZGuk3BJeZuxSnVbK6Da2J3
+etTNH5Ux5dvPtOBadSAOmTzh6M9b3OTWd9pTIuToabnDjYdbZN/ghpvXEcRAUSYflbz3djjRC34
TQvnTDDGGsa30u7fWX/POZ5SX9rvPHIEUoz0ZXT4kk0bWqwAmK5WLWI9CTS+P8BjZolEWSz6iCDk
WOPV6teeFv+OsYlZpaNi0Rv1l0e0qcaJG5/tNr/L3P3KOEAw1VczAoL6K3Bznh3TB/cfya2tdseI
z4FcEZN6BrshhbBM/dF7PKW+0IvMtqUu7dH9dJr2VwknxnL85kYZyIqat5n1HHod1gYytEGWLQZL
PSjTcD3LDoVtXOi2+xcPASLExBV3/wUS50rWsQSCRYQzOGlDvBGemjxwWPiY3se7H/hnRLEnlqOb
GdXTHYgqhASPqp/9tnqwD4LoqWjFRi286+AVbJzmAg5nZnyUPp9Ou1RtChRDbwHyC7ZHtJ/+P79G
rK6TCzP25ZBB21edIw73BQDEG/jYjRjBdYlzZqSrxmEjNciSptqpsdI3yyRDI7p7aSIXeVV2zuit
NlV3zRjwLaWnBLyd9om0+l6BA25tRlQaEl4uv+qc0rwIMnJV3+jnu4UTv9iIh/fULfacudZKqL4C
S19mFb1hwiW0pNOdEHfkQK2UlXTwWdEsZeWzg7ruAB/FKCmvb9FGWK/7qs5JvhgbBdE6D7J7hrmD
4WK2gMDDQ2PYF8xEg+2/CV1eyow32Ip5UPp2CWTswpAmLdUfj0wOV/ZyNVThNfAF4xP/WEtWvQI4
tcNpXHxy63g30v5h8v1IR2+bqz1eCHnSsy1Qt4tQMbjJ2v92cuuHl6hL8bLT7EV12i2R3r+83Kme
/Vu15YOCejwOQ/tmdCzPRs7YO72NfLK9wd08qZEG3CC/Dpm9TAWDctO3L3UVX0oVD1TsiQlvHa5B
kZ2xGMCrjJTvriUrG5nPIWbJhka2rdNJJPf090jRT50HtzsxGSQwxB6xu17Zh78I4fyL/K1kc/V6
85PjI6tbE/2JIj62vbq2EBqt6fxlMmrS+BjmzmQ+RY135Y8R2ShJEavw/5wAgrOe6SDQmIjPfJG/
IXcHMzUU85FG5LnV1eyOUt0iqbcz3R5+9dLZ1xyPWy/7G3Wb6x94In2jQWFBwmvoZPYRLFkbVv4a
Lx0CUaMflIx10Izzk2i6nd9TraG2K5N2H7QHaqCb7INBypuWArGBPbBCXAzJJbBH+JH9wXFkWIjO
fsdS/Sr6bgMF4dp4jOZ6fsOW45wW30gTgKOGsDxT6hptNOTdDUbTInnzqYfOJvaCvzgPzi4XocD5
oiaal8DUaxEgzPJIHbluHepe29HyhNm+CVFi0ZGT+NS22BwzXIhsKlMQpbhKjBSEyVlpOCICWZ8N
BkfJiMtQmiQ7wusOJcn6R9xEOKPDcaJtF1s6YB9AD07tgJOrq8hXWdHozSHqYsYGKFwb/YdVxHee
5qLS3sYRg6wIqn9l7H2HmnptWsrp+sidm3VezNTGv1LviRUZDSuQ3XdK486cOaA9819Ky3PuJunJ
t2z8nJD6ObMMjBtCSi+9oEI27b13+nWiOabwYXoukcX8EPoM6zW8W9phkxyTJ3GjVnJv09g3hPQu
ZTH+yC5YqQ4usopc07zXx6+8TpbA9a2VFfAniWgEmq09tXyadJh3kTnbsgkujT6yTXNsH3QuEXAc
WM9iHWYRIUKx0dDGDmk4/tI2cSqlvbaN4Yfzxc1MTe7GFBvPI81ndIZTlaGdM1eZIM2qwfyw8g0r
i6SWJ3iNsXtj6aPEOf2uuOTNPHX87f1qA4TqI4uuTeDWMOQD7HmWTZgp0NaOvQGD/kn0r6ECJPrk
kwT8rnI7TdT6gbY2wYTX0u9QS0xtMw4YTTudzz4DruFdmqL7llotVkWDOji0aEvUpycqCR0Msdjy
zEdGksbPSnPBnxbRA70FgoxD280vrL245g06dmub/Aoo5y8uX+12ep7Jx3JGU+1z5WCrmArhY4dC
MjQzdnNwqSIu1hSsI/PTPNt4UHh4OumEYlZgCx8IQfKlRzKHj1I+0qtQTOo8e3VFb8KhSMUK0NU/
L8CwFKmc5rxCfSUCA5ChlU+9niw5DYRo2hOGkrBB9WbGyZ7f/1APIIPc8h4W1VMT2nvnNy5QFi5T
loJop0fM9Igdc0XFgaMXkw/rYUcRHbi2by1oAF2w1W6klTOGLAZjk1jWbyVZnlzVYIc3Y53/OXlF
Qe0LxnFGTdcxxQTmpGUOadY+qVG869n0ZlKan5g2obGN/qWTzdSqPFdyqJhqRKUKNpZk3uU3TzG+
jMRg3mjlc8FJeCWVhi+snT3LqFhgY1aW4Py1laZ9D2b+hpUBoaGBt0FeKg0a8vWgYXRXQxljJhpk
UKyDXr6dfcf90A0ywbblkAGx9E3ht1eW27lNsfjSUgaSnozI50ZvvkVIFbMi8z7UoE/mbmP9i6Wx
qQnAzIpEm0vPXhfTcFGLaCUxlPCjSU5VWnA1KsBWtSm+TroYQNy0IRAx4m6zlrQMjdBAj2yq2RiM
zqpRX2n0uAlg+JyFCqAo5dNEeqCs0DgRmy54CsVXBxsAWwcdCyUXneSmdt7XAEK7ASnLWWyvN/x4
5zCGSbVpbN1vMQlcORUsSrU++yqrvJYXMdmP8VkQH7CVHSG4f33MlhvJ4tWDlhYhjyHBeK6t7AeO
6hdLC91zpn30U95zAHwNHovbSu3WjMtBG1Xq/7k7k+bGkWxL/5VntS5kwx2To+1VLUiCg0jNszYw
SSFhnmf8+v7AqH6VkVXd2W/bi0yzyEhJFOlw93vvOd/pHguDdZtBslqBFzk4mHWNGUddKf0Hhz3I
1OJD6/ONYRhzCZu7I67hH5lk7pRF0QPmnsv6xVZB6hmQtCiztGsQGOB36G5KxbiMo++BT7bFkZIv
wUGfw+i6G71M3tHivcUgPFZkdb3503lZMI5dcGmW1RXsJqTsNHdiQOFd1Di405YJYBvE15bMbul5
jsdjbfFQz/qUetMk55XeBxgJyYbZ6RZKFWh3GMnim1EzT3QAtAuw4MSOBH5xLFR0n/Y6DTX07qR2
7LKmoSbBY2PS+XyonQ9N24Yld/+QPDnE3bSMEvNiSkJ5cDWNRLYqYuiOYTTOcACMpvyqVDVw00WE
EesEMZjxIbKrL1KGHvlteEf0dFPi/gopg920vAqN+OCyezV0BFfuYOzi0cCGaP/IiuWmS/LJvkma
LfqLd1GVj2VTIJcg0COkmk367stokOzgI8APV0wPKpQe1iqgFUWBM4zpeJOg4MepiC3QyfekYSF0
R0ur0MKTZYGNKsjM4TId7/tpV9TaiVIahmZBplyj42XEY5JbTNYL8FzWhtHIO1vmhVFMr12tPfei
FwxBbSy7EgorLpmVEkia0wQ5Y4CYzVfa1egy9W3FdKG1NT1p9DMivOtm7EpZT5ujS+k6IE6MkG7Q
41AxGjem/+66t6IPtFwXkyxfRzblecDwaGa5SV5KzGCBp7qnk722Hfo0ilwmxsKv9TRyE9KyS1HA
x2wNxBN9PqMPsjROKhKu9Eg/5L57A+d5o2omFLn9kk3j5dBE/aL9GjZL+Ba73WXQddqqrVtrPZrl
CTPsq2HiHUn67MlH77ISfXAIpzAk/wSyoKONTzWit5tw4mLalQlE2RkFkn7tGEN3IcvSv2RKLqej
OaIkBKeGb7J9pZrkoqh1xdaoJnb7dk8uFM6nEDsoEfXXuuh7fGBUQcFJzvoz3ribsOE6ZMru1LrW
hHPUurR7/Cwd0nVudKcIc5idDR8k0tekVIKUwLaYUqZiHkmMhT1Ah2jWT3L8SNXo4cR01/5d2KKL
mCz3FU5l400OfndldLt5tK7h6sQXdQViIkmRz1HskoU2ObuM/4nr3EuvWoZENFEJ7Rkv3fITL+CA
fZCmbdX7tGwIgulBmq4aa/qwCnfLiPrV6uaOyXPyGi0WqApTWInZup1vjYmSPK/Ll6DSDhZsFc3M
r7jgvAYYJ4H6hZCXkd5FVvqmwfo3kmqvYucOTfVXF8zXGrt+CnfdD7UrM+YNDMVtm0vcXQMPsN0t
gkOiqxXmOb2j/RhE6U2sOTVW2mxX6bTcSgMYBCEsFa3HTcrq5wY2HWONd3eW6B7Y4z1M/9TX/VTs
3DTZS1yFNttqVZpPpobXMGI4NRrYuUnzJKDS1vBgFck6ljlIslECAxjZx2T+lPbdsahrbSXRya/D
JP+kmbIteiXoLYg3F9U/42tiDR3E1lSjuY9ka6DturZJSR4rPEJZwnLVeQ6Yoz64yDX8SJ5QF12m
RQalxsRtV0wfKYbR9WCTYMZ+k6I3w9fBDIBVyMwtYp3SOJmc6a3XKxKtdNj15lvWem1mNocpHHBr
DcNBmLxhvez3elYiZpyyaE2X4qsHdg2RmSZJm4Nc7t1vK3iullkaEzKKHQhl3FfjnSH5lPlHeAkh
cLPlvzqTDelwEVGVATpLJ5muuGj9KPQDEVE0Px02xsDOEVpCXExEecQ8Cca/y8ABafe+vo6q8EUL
61MUzDjRorfB72mcZHfIFO5DzPVcTukVI8Trwpfa8lH4E6BL+UVkg5qQkvbE62TS3RcJbjwUJhxd
JgIk1/m0S2KrRrXUptaN7bjkLXKTrUjAsBJznwPmTDR1S4Y9vrHRvMCsrnY6UAVdE/IKtzu+0K0g
EQYtxo2DYuKCHQ7f1Bx8U7tdETd9zz3LXndqCK5DhrOFT8JHQomju2byMDn2oTFiMsNQwGvOAP8H
9GgxJNeDzyfaWOW4yN16RC1y8CiBuaPMpHNxTaCICyOsrCGfSsmttJmHrxbNGykpwA5Eg1EYYfhW
JLn+Mk3VV5Rp0O39YG+MFNGRjxo/BkCzzqug97oAgeOQuB75NM0GmVBVODWwTZ/bRdLY2zoKHukr
L2LtFHe5oL3mM+/e9IF5nxjZa4duV7WVsxlKeW/l3bDtDOA9ISL6CIASzyNNuIEMlGCgTY0GufNQ
S200gtdr7M+5rT3FrfvKJHUt5uIKAtbLnOkfVOOPE5UzsmlgFFznmH3mp3gx8JPE1m25gc27ZH7O
B3nnm1xLK6PBrZQYyCp6VGGM6VVzRb1F9yq0TtpEmxmN3nbQDtCoKNiGkrFOZUDgMPWH0WrWYsrx
EjkopqObKa0PeQE9R6jomuS2+66GckvBvjK1hNC3yYH7kFDnhRYxKeCnmDaEBOg4TaygMWarMS3m
FVgdOqAdcUAO4uop5jpaz+FRv5p6dMFjFgi6kxZJt3c93/pUjO3HyD2dtnzMPp3T0ut5ZDrdWIy6
NPr6ZN1O7XMgq6tCm25jPk2eOO1YVW3s9aIkEddlttq5OAmwxHcI6ByfwTujOQMoGA0C7TNu04m4
S+3WN8b3GjhMBWUoL/Ue5JD95sMUYnuAiPOBGD1yuMqXCfeciQwgkVE2wlm4J1fraeIUxZWZsCka
l7WepljhHizs3uyQ9nvqhK+jrV9qdvPd+vU+I5SvmZEGkuyyNbrulM8p1bfz1RBiP/jtB7leDCDF
rYVbtRPq2DTdO/aQk8PSnyJJuvikdsSajnl7rSv3HsjBvUrlY0U90OIHhGepU6u15SXd7/s07Q+w
ed41o8cFXc63wAQOMoMl2swMDKNtaZebXA8goRHCIutpaw3dsyrHF6UXkdejywRIrULxSnIFuASx
ATTndayedlKviG7WXe3cEvdykp12y4TOG9G7Re4MO7VBpDjI8lKT6c7gBoZQpwMgqA1g+nCTouH9
AhhD0gkQtcSngm5tb1FzRJO5Mtr2OarZlDrahyiDrpsR9gcNpI6uAg4zIApHXIwENJFkb2WCm/j0
FDjpRWvoP2yqllx3j6Fs7ut52JFedKkG7v9lXZ2m9kFMY+XlOtVhuCiDoFtkotiXkqyzebw1mvDS
DWW9amLB/pQ+l9isNnUFLrEllUNZ7PpNdbD6dzemUHLz9rPNMBUYbXSlxes6GiT8bA5Spk7XKk9g
4COGF2NDI8m9cDl/nAq1Ua4/c9AksnybFkVwm1Qny562CN3R0mFnnIyGtFhzoEMcX/01MwOdfN+u
9CrB4rFK/bJHyzHq8Z7I2x+YTp6g/G+NhoPJFy1VCwpH2GEI7NU6nKt9TUQI6o0MC8o286OHhizJ
v4rGpQpS3IWAbRDmbJAfCD9wVQvGUp2kcRQa9Mo0ICuj1bOqJqgcNF505jalyTMIEGzdQ4BlKk1l
wROajPBoa5f0s2mWQJHE81/ViLfKCNEoa428pphO1yG3xVVrDcPl+V+q06xVj3PKt1Hg4d+LQZ9G
q1IjeFHvoSfb7e0EvHbDmLm/aHQKaWpeUFNDdHTtLQoeboxmXq5bODpMfaFg4T95amb4ZO78k1T5
Pz7H/xl8FTc/kYzN3/+TP3/iI2RPD9s//PHvu6/i6j37av5z+ar/+r/+/usf+aJ/fNPNe/v+yx8I
hoza6bb7Yh771ZDBc/5x/Pjl//x//cv/+Dp/l4ep/PrbXz6LLm+X7xZExS9BJDYcyf/CpS/f/h9f
trz+v/1lU2RRHn2+5/9x91V2H2n0+fsQk+Vrf6aYaDbBI9IwpYVz3bWVw98MTAD/9hfNkb/puGMU
6WmwguhWEb3wjxgT4f7m8lXwmoWhC4j6fFXzM8hEOL8xDCDEC78Mljrdsv47QSb0lZaAh3/iMy26
ahIahICrLHVHEvjxKz5TMxqQU1U2eA5C94OeYwuOSCwhhRDiAgF8ERYapEVMVxrbNEHfUjmRF5FQ
DBeEqCWjZ4VptyYgybybN7Iu5E3Dkau7NR1Ef7a3Uq/2YaYVt2hZmPZH8XbMjJuESmdjdUCmpib5
ttyJ+DEajCtQo+XS410RFR6v7NbQdkXfdvsutW67cR6wM9KeRucXHDCRrMqMqgVq23DZGAOwyLb0
/B5YI9ZlAkbd0DkSqzatsqmE3VXwukoknPg0+N5RTw0fCKq+ru21NTffeo+G8UN3cdMWCZATXWeC
pPnot8pR7Wd40ytbMgkwujK/aHWcll2tXp1SI6XZVc/2qHUeKnrXs4uJu5BF9RcV1KHR4oBHuoh0
Elv6+btWRM5u8oW6ZjOuomrkkjQNNCay8pF01o9Q68cbYkue3daNNkF/bTU56rDGucncUDskOu6r
5FFzguYtmPACVgwQ04I4QchV3vIhzgJueyL868Bl7JRiNckpGRnzFwczdUARl/Mr4azaWgES6iVG
bKfByiIH/bJEkL0DsP48EHUIo0FSWxGr5tgpiGFJaHfeMgNKEzZkE8b9NiymZlvNQ7SZZ8SzrnFw
I6z8qsIzWoh2Z6SmdmpA33AjjA+5STctdOETTTCRd113B2+v9jAxXLilc+OEUbamcwqrjJzEwH0e
SGrcMNi4n5e4JZl38d4X5cWUKfGge1lRPZS5Kb2sodC33aXjVKOeQNeN6IJvRXqXRs3bu57bOuna
sYdoN+fqwwiG4rLRolNh0KqXjHAuxChPSU030Oa2DsDGOMzpoDatSyXYpAF1Sh1mEO+Bp46qWBGy
y+pISIKmJM/CVm2CWN771Gw8KdNLnZaXDmT+Y9cshY1DUxaxXkubGhbFGJyiIRZob2CDZOCdtX7w
r/MASZDl5tAlwHGKpnW9eWaCPTU0ILopZIrf8GOSJEGvkRmvnBQmwzkyzGyNlXp+g0aBHc215t1Y
mSVvMb+4ksm3TFS3t7mpQsHPL4e0vOkqn5BPKz5Bl2fazmeKCZX/G+VOFOLOYV5V8b4/nd+xRpbH
zrX86/M72UUiXuWt0FZ05zJMQLmCvM87rm1htglWp/Yjh2647gFs7Yj18cCOaWs3KOp92I3mBqNO
tOnE7ELRae9GWWX8GtF30qXmYbSd62omIZfMLo66ugCFXwLE6KOd3nFtOD8+AXsVjcvis0i5mE59
vR1b1h1m2U9dle2hdA8ZBPtNodMDQSSWnvo59oymZ5oyw49HUuV6gVXs8ANXu+XvhG46C0JkWFkd
Yjls1AqctBN5PpMEupyYh0fOViZI3S39H1j1oQD/kVP4qsrHZIA6eu+HNpnj8A4tjf6nCorhhKG5
jKBnp/d6UDje+d0cS1EB/sDVGOhNvO5r5z7CJLmp8TBkIQBy8Mz05TCtBVJ4DZ2YfTBvuIGoi3ZZ
ybYq2Tz05E4LBugYLKHW4dnWl9Wak2q7GZeFmve73qHxTJQD/8Wna93WYjMVgIaNvsTEvewHOboS
AOJMK86Ph41nmPvpD80NIFmDZEeMy2w5LpsbKZTi6ukQVOXMd3VupYRnjmpTKhhqWHC0OMA95lsd
KaEMVZblQG18x7S1Ohp9vjYnmmwaJlYvQa93fq2O7X7Pc/11frmkogOqEDUtG3e86yyK7FHStJQD
n45tM+qq65jzxgBxjIliDCzvvOCJE+LZTmPGPGl0gYmQhRZyh0MjgFbFzAjw076ZtslV6NrRMYuu
0cle9UhTvZzsY77rmG7Oy1q0OaRKe7pztc44nD+3KqI9mLf4SGOxASu1A7kw7rPCpjMZhQe4V5f6
8vONIjwRDzV4CHvTNWf+aU55lYpkxPM7QZSXNzCqjAZi/ojhhbpoz4fzi6BP1K5oDTJXph1Pywj4
CLDveauNEffrqdue9w5tQEKlQV6mg0xPkDhbQpVT9t6YTg+tHnyD6RGWXrEBRTN6Dfa4w3KhDrJx
YporqSsdHe+ogU+gJj6cVVGj88rT68rW3uOuc73z2tJMhtFFwL26EeA8tUDQs+vCI13mmh19LSfM
FIGGXu/8izH0iXZ2wX4QYBTaIMTm46GSw+NDh8mERIVbhxDCDggPwYdrwgl2rRKhF2IUBf0SWLss
M2OQWXwSprllSJ5jk+XebdXI5jK+JIB2vFQp2Hz1jDowgOGhmgT5wnJpYJvY6GGsdsaAiq4z5TWQ
d2fbdnHnMfSoUWxOhockdmG+NClPivtGbZd7LsyxjVGbx7ZEZOnqTbudLfMyJ1jp0C4JynYVwG/L
MGE4aETPT1FrQjUbw13uasRWVHnuQV4294Ezwe0jFNptIITFaLvz5TjIhHjz8/RZzjyAFO3fg4+W
dIicPQtkQF0MCHtsDmXc69tWp2XKFpQDaeL2YbERBrFAX9JTvFfzWphsb44f/JirCri/nMaNFEgQ
xNT58BW2RabfBknV7WkTzB77KDDUNPXKIZnXqeV/kt0AOsypsq2JZwgHD7Gdc7eZfHQptmvczBaz
tKIKXgKeTi8osBOUQsfRakXlMZZohlx8IpBnQZkoXFCV+RUJOP60BTn3SoeFZj0zPggvB7NHdhPE
+3LywbYsH4Gdn3AgF4OjTrGf11vMirt2gpsolyOuX86BBCqNS03oTuFN7RBASgTD1igXYqNv+vd4
rOkqg/y32UHubHZeX8tvM6mVe1tK55CpUz4W5mMsfYZPFWAI4s65TzBkEIG8zW33Pm/tFbkNi8Re
2juwHqdQpFwNZuSZpgqx1i5/NJpgn1X1oRuhXp7/i7us8DjCp9AV2QEElrvWkbQZHMBPQAXsw7zs
qCV91oS24tbNmPPpbXyX9856IFhoxrG5E0S28vVgMJBqmEy96U6yQZogOKBCfwVTyftQcoaPAc9P
0JKMY2ZqI/HIjCh1mdrVyOLMgeERiX1rZbJTuXWPrcqwr8RyTVUtH0S13Nz08IvmcsiSMeiIWjnB
Ob3e7IY4/QgKTjWrRGqI7PlCy9SjmlG5NNFdIxvXi0uGS5o2vpZ1G+24jQB7nJDwkQ7zef5PBWHQ
synph9AsqngNvTKjU1SHFWjSaVfXfIVYHsZgadYs2wX5v+VmRgcH9+Y4uMMhMEyMFMGxllq/1whf
cH3evvOhnm4hSQeg2WmajwZyw6pD/5KXnfPzs0m0dNxKmbzYyyWOniu/q3kT4LA7zXRdy0DL1nPn
2J57hhmB2mG+H60wE1GAODiTwV+bR40SHMM1Fl2TgWNvKagey6/bGITI5AIcWMidJqtORTBD27YP
ol9+WqC9EI6Dp0AiCWBOamht54UthOCC0wavUeI/IWwb7xgPPyk3mDbTYA8IsXnNqAaD1eCSz6Kr
RFzVNHDow5Y/oOAS0DYyFHfktPYDCL6ixW06V8B/SqD3bYLDborRy3VtBUX7fG2p7B40R4ofWU9m
cz1NkHet8W5iFhDFctP2yxPeL5saj2J05Lo51OgHY3NH5N3DoEBFlhXXqlT5ix3planwi81N+Di3
9j3hWzEj6n6ndZRDujkwgUa+sIqUqlDDAYdNaUO6Kdcn2OVcZHvMcWpALB9ypXSM8U4zOIFVMEUe
1Y29BhPDfb6mY+O3S9EVVJiJ0uWKzo3GUjr2HhaNiuvbaKa3HYMK2XTLi8+gfQg/RDa3FFOBJm+C
dhr3MU3OtMcib3blfZ9btmcA31rXJdtTl0/ewNX/qJdYo0U7b6KAZR0S3zIKIOopFx7DSow1SaED
iebNHpGc6032UHv1QCisy9faWD/S1Y3hyOYIpO5H6cZcbCVqSQGDZjNaSQkNZHpjNaJWJuf9wijj
FseZpU7djMnFcfHfQh1lDrxoRx3GPSto8hYoE62/AkB8hR2iRsQXuaeEScXt0s5nzmmthZ22l/ZA
vBVbybpz2C/banyBOndjQUX2jJF7n5+jmkoYGNEI9Z0TmcTvQNYLGPswd0zHuW/hum4LnHncSrLn
wBh58FTRqvUYXTMqGehckmo8IaNC06CtGwdR8PlsNggG2GolDq6AgXqOPHdToytBRTEcBuTHzWiP
OyUBw5RoAlZOm30nFjWVTtWNuy2rt4TxRjtJ5M4MQZPanMtAL2lBpVACg8xJPLQOH+etBs/RZara
9gI4GsVmptFEGy16n6Q77UDzIqPw3yt4M1RjmETTAFwI6iEvA6d63i0ngylyr3X1Ke/tg8r4HKVa
lISMaSjST2nVEJmAehfoDJ28WPbWppY60ehGyFBNkKFMyxmO1/A6xW29pWTr17IYiLGOiSkjOYoK
r0fOmKmwPVIDxGtzjhlZRfNFommbfI66fYGD1jP7gpgwRzzpBnJ9PZ4RupEU0E9ICyPFd01Lri0M
iZWfGhQ88ApNo/vuF24ZfAVz6xZeVrNOz4u1jEu1DSKNjRJr9NgZan0uNM/PVpciL8Qaj2uT3X8/
zFhol/UOrbG9g5oT85jJ5RY76dolbCeTzsL0EUbLRdEFAphiOIzFApuf4HOoEEjQcnb0Gi9QsI/U
3Lkqd/qa+woeOAQZS8XpZdsiUGTbwKRaxq7nTGLLIQC1xEq/gWbyeQEFAVQIxd8Pb40ZnLihimgj
e5AM2otfC16QrdD6LK81TGa0pmmxHWtO5NjovGzs9V1c3TMS+jbytN6b7fzSYkijOEH3ZNVe5Q53
cYyaJoYdvYOrUm1SQKD+GJgHl3YC3qibxNSXioOdvO4h6iSd+V2mw1VM3AoSb6Xt5lI+MmfhM6+h
Dkw0feBi41JaKpUYIX+PVne/XJe9KmAJcqvvQ6izYVND8SbbLZmpzvqOjnaSo9qoZs5bp77tloHx
mJsPDdiWdWzRLWsYd9KEbbS1r64jZ4BUdJFkTJHOp/F5d+uMaa0LnAMY0tLNQtFAizWtLYv7izVz
IgLZsd7tBjjn0DbOz10yWpQhCiNqrlk/Zioa7ATkrHfGXkQ6x/xyhvvwTqyUkfvAdZr3iyky+Bd/
IxqyY2IMIbm/Oe+oopfXPb/A+uctx4mxTzQ+QMLF6LNchZzmSjMEQnhupdtE4Gxdmg/1zFOqlSjs
lr4IvYgenJ8hmBqR3U7AGmjEj27mVtk1bH5JC3RBr4uWq87wfn5LioYuXzLdC58nPShIKSLDC33M
Tkd8B4EcqfV9oIO1XZaD7dqfA1sSX97tgaZQ26XhjuiQ2DvvFLXTvctpO3GQ3pz7LBwD7G10FFXJ
r4AR4RnLo6Dt0zJ7Cen2mNN4MzZxsddC7DKW/R7ZEljI0KYQTY2P87O2yLM2PP88Vt9Eq/uHJQNR
lMYnie7f89Q8ski3ZhXQKRn1T2AAgRf3iu4ewzkI0LTk6/7dlMUS7bUkyCSvI+2AiNOpy4pvYBPI
XrPEg0O/Ak+46FiY6svIM4d562TFvNGSCsIQgZdrq6oU3lWKvJzEisgfXpIt2QzxulRQG2vCwMJh
3yISb938aZxzUhbb8luC2ApC9h+OnsIcLrRR3GI0gCTq0BvJ6HbmI6dIN6Z7UUwJOtQWiZHWPFJS
Xcqq067sGJqb3qKhLJY2ZtpEtIeG2SeIA7N90wMzNRITqleNqIFoItTEFUFJKc/RnEb1hq3mtSWW
j0eXmXyZ/7CE0DZTheVJ0A/SlHbQcRuusEBHVwtlBS3fXljIDZ26/SHhcjNResDAxIIQ7h0dP9q9
8aMza0+lkeyhFG4hHV36PmIP1OK4bLv3esrubT3Yx9Eesid4AEx1ayOhzKEzkQmehMmKNq5TNPBT
CVOtevee/GNzXRIETSunJR+DqTLBDEsBE2214aENWxSyvv45pCS+WcaWBbuJF8pg69bOMiLedsmj
bjxWRnsRGvWthclojUsCt3xDp1d9QaN1ifdWr2YVfTtp/eLLTm6SiCREiz7iYG35GbdkOt0Mkb4e
xfwMtZMbt4YLqSVXDqKwXldgaibxWbfGqdbMycMf86aaiPS9njEuZHwsONE+EEA40LPkAb+Xufge
AP8G+MglgUG0tdBUDZXzQTvIQwBa4xN5QLG995mXBlParbgPH/p2vsJQw5pEpZynnVzZNHVizEJD
dIHT7pWhz26u7FuezqdFaVaF+nDomuHpiooFUWn7lZXabRYqTH0VOpbSKS4rm9Ff1oQ8JY9jzkXN
6fibauzgXbj7Phy+5gAB6VRXdDeiEMzyc11BhuV2DTE2x1ySRPY3HbKjDI0XEan+gF51P1Ysyq4u
rl1VwPnWEX0PUEwi/DPA10rsKJTpF9yGLwXv2VDuwfpUVnxnIHVGMkddSiQ0xrv2qnUbeldhsRHg
Amiacul28f1K07yRzngTN82PLpC7qEgfSiN6r/XhGp2b4B7EashBZhlZW3lEaR+zybqJlv2WBlnF
pahlNM1S7MvikHM5XE2JOeMk6ZhGM3Kk7WBe21brHPq4uIr7GElXDqo0gIvUdghX6IytaqjrOxUu
crLqwxiQMrTMhc045eJCcdH05Erl0XBaEwRXXMs8nxYd+yfnG6R0v3yw9Lrx4iuSYv2dL514B/G8
5b1INhkQIOQjI56yYD6kfT2fhijcxk1ncW1NwBTW5UHjyoWI3kRJ76NPr62XmUcdUQOzUps8RyzA
mPJMDoP1UHJlcSt7G9jq3WQGHZGreAv24Jpi32InMbgiqvKk0alYDV1L+trYEmPQgxDsIBooY1jT
P16VdvCmj8I6AcWgbjZyAoP01suvZNrBAzD5eSM6hE1e9ldu0NyMhho3BHdgYyUo1c+tZ5qOW3bN
eON3zq4kM470i969JsoCuPeE1+weADNNq7DMuIyF5hO2hqPq/PuyNvEf9nFCHiCZVFUZ4lifk9OM
G5m5wG3Ap/VIIL124yrrkI+Vsw1Vhh5D5m9RHFCupm6O94IPqME4qpRG0oFMLqwGdqYfJfc1a7dT
9d35D2J0iOqu08Fzp+5eJOBnFhW4F0ap9gyaiLt1QDpXq0pBLVT6z0p77zhdn0jd3BuzQ38QqQQn
pX1T9GihM9x/jUuWqCDw9jpuotd4ZtN06pIoQPfZLJmCB6ir/AboVPuVGORyVGSd8W3Ca5RAQNki
Y88mTd6xRsCWBcycXuhnSP3LAjBVcGoq9eIbMIs4aY/uBFSBlovwCNgb2VkB1YHBh8OzrQyL9Lvy
RiPjcTVIsneHacn2Ee17KvD9F/03BySKUJM5wZCl9apgKrBqRmoGW+H1MplmZZNBSNjS1OBmCgEi
t4BS08LQ9IY6I6LjkeKlXk3WUwH6DEn00n2s4+8mDD0BuzYOrdk7T23OEyweENczx/muTHB8212y
E8tgbBG/tVGU/ryAi5iOSaBsryH7Yh8sMySM6QgyjHVvo5Rl+K42YvnZ8KrVxjgMAup6OYGSYo2q
Gs93OMX5OtNHiIc008WGLtG6k5S5o94IEA76wac1AgXHPPgC+Vyuupdoq8M9eJhF8T7b1BG9RUgI
6HoanH6yzdRbYeQDV99eXBVLGzQKcCJhbPvMZeZ7vxtl/2NQ/x95l90UUd42f/uL8a8zYYPBM/Nq
uorMrp0/zITdKkfVGFFBntv02XJi+7n2NY8JnVhb22a185C7CbjKZY6SWUiU0qEc6GyxJM+XR7At
GfG1vEto2LuyMT30rcRf2ExVoxH/lLG3Y984SAG0Q5gD896KWL48pdJ038D9Uy3oGocjsB49pKPw
f/8Nxa+hkcvU25JS2ablCMuE/LVEn/8uNLKZoJAOo1F558q3qrtDaztUiAJ6HEq4bpmnmNrSQ2lu
FZKWgZvG0tlN0XsxtI2H5C7rrftGpntCteaD1pR/8hIt818G80p36eu6QtjSVXIJhf/dS8x6ZlCT
LQvvPB6BVy1RXt/oc6dfyBzq5nISB9Tla7+bCoiBDlVozVQm7gz36VwLFGwe9OWDiyCIFBTdlqNM
ZLyzkf5dML+6Ug86Xal9rMqbxMf4uHT9tOrNJvHCmuwDdx6GJCBdvCxZXKvjAAjYwE+MeTBZO9b0
bo6mc8wGP9yIJLaOjk1j37IObu/AAYs+z1O0yeUZU5VSm0jN+uZoDWzxpjHeoCyIydfi7D5PXnib
0Qkn8fH8Uf//KjtZ9Bn/Z9mJRxh1/fX+e63J8gU/tSam8ZvAuitZKrAj2etY9D+1Job9G39iwAPU
lofVtIx/Sk3Ub4vCxFa27tqw4k2+3f+WmsjfDMu1bJxgeDUdBh//HamJRLPyO6GJYyzbCYoRSd9Z
Ooar/rCekXwZuhb2VEdhnHt9EsgTXl7ApGR6VlzobxPTygiaTpYRyI80x6MEXJHt2Y6qLdG6Gw0K
+ypVLlEDEbnb1tzQknF3He3gtV26zSGnNEsNHGiSPJONkRU3Vt78yd4oeav++GvYgqhdVDu660ip
//pY1nqQDRW9sRVsyek6SrjIonFB8n0wG3DEVakXh7DJh6O09B1QM0ELotyB6WKI49akxy9K9sF9
NK2hOHRVgIltcpyDW/0YEl66uaQTuEVs4Lrj3PvdYvk3G7v4dy+et9JgJmLx7z9ue26rRlfaiMbw
3Ysrp5TmFi76WyQauTaTY2wmeNINJhiTI6iwhub93GvvM3sfw2T9+Wj+Igj75ZxZdtl/ao/OS0Lp
MO2VzpaCGOoP50xoaPYchiGqxariHpiXe6Kmp4tcE5+4Hg6KpJmDMXa7Cs2lXTkwvmJrLzKbf1UU
z2gKgsRp7qcJJ46F7HhANrtptU7SeDHhN1WBJPetW1LS+AXLMQr2I/TFDRxuEv9Iru+Kq2jK9ItA
5qeeof2RfsWfLBix/BJ//CV58myXKGaCdsw/rPsWw2tsJGiVaOFWR2ZEbyVoOHw22jeoRGvTpVSR
tTsfo7DAU+y0d9aicyKARt7pU7ipm5FUmyFo0FJXH3+yIJbV+scX57oYYR3LRk0ml3Pyd4eMg1I0
6MfKWpllGi9BM+vzW3VeEEm0IApRF9oN0lc3vqbX1/7Zivw3S4Aix3UMg6POdIXz6wuomPb40hzo
Eln2KSyw2xglrjxMz55djnLNVQBIxTLuVUsq1vnDxWzneOTv/smJK349cc/L0bUEn5VlueSR2svf
/+7NKLKybCFjwBMzbQuuGvLOnKC0job5CQurrdpl/D6RFe6mCP0ZMoDRhmi+PPIjuanbYQr/7P35
1yfWYVNHncfLsf8XZefV3DaybtFfhCrkbryKJJipLFt+QdmWjZxz//q7AJ+qe8Yzd1z3ZcppJIoE
Gl/Ye23L0H+7evAW9iZzZcp1oTIEHXJX8OCO2NnnOhPAsLKcMxJkhMAs7kd81dupw3VLDsihIZbE
/9P1sny/v14wwpC2S/0k2ZPa7m8XjCwr9u8jM65QIHcQlLyNXZOfiF3p1iwjQn+tLKoI+BiybVyu
JiCCrLaIsjHqAGoUh1yz7NoGyT2J7gn+ZsbWTTeB8gWB8Oc6s/3ZKL7U4dWZ6KCjtNSOFsGNo1U3
GBXahSWjSuC/nKAmil/Xgd6cT5DnE/k4zUjchCIBLemcrYaJ9s6IZuc8CSYZ9pjzeiG3B1YKXgoW
sk78lihZuU+WfTawXZf11L2ul16tEgOVRYquzSz4sSTZCEb7ZGcl/KhptxAVizzRz9Xy+ZNF6tx1
9gRSn0U3cdxa55u1xrwJrf96iM5Rc9Odn3TPRP7Ergcm/CZwUBdG45z7ot6lbVXtRQnMAZ/Jscuy
EJeDkcN0iT9Zi4qopiWKo6x4aqZ8We2igQL1zZQ1kd/dgLd0vW0tWwWHQW5QP7Lshe60mS00fk2n
imNUVfLRGkGRj7bvDoLnVVfzGFokagnBnCmKi4OHtFqUnuV3TqBtMpgbRe6+/eFC+qfrmlmhSzHg
oLa3fivAY9WSdExD9+tJNDbtRQvMYRtkLiH2sP0jQ+Y7WKIUovo+hNv90KZLUOPkPg5Wdf+HV/P3
M1oYnuRs1oVAWuv8dgoBlh96ZwidO3di8wY34omP4GcCpRYTLcx2zwJ3K7jf1nXVHNG+gc7d9C9M
zeyyOOI9UEQSuPKP99vfbzfsG8u9b1q687dwey8orWGGcYFBU8gjedEb8Gzmr325G3hfjGB+Kjw3
h4QF5m0uyuO/vzP/cLubnM8QNoRHCbkWFP91JHaaPvwqGJKlrgpC8wwITPlpmDwbFahdcLPGRg5w
x9Yr9N+/+T+UKzwXeDKZtskiCiLPXw/kKA/juV0G6pMBGpxcI8bCbvDTnr0U47aB/DIMrr0t620q
MMxXtXhjO4nm71uZmP9pJP7PasUQf38+ULcakutVF3we4rdrljjNCQ+Q9p9yJbZccuSXhVPaBN86
bNi+GaHfHy3cruFUxESbflMuM/Kluhps7DqBW+LE53Guw6zQjEljHslDZi2IaeUuJE3gXi697taG
zjFNNXVYN1oWlh5aUM0+rF+rH5AYGRbWid6uWCKXgXPOBJxXs+ShSM6Jt6s0a96qwssX3SghZjOJ
F1RI1buMwNCLMX2LOfSKJMjBROv5iYiRGcwGi3TK3h2bQZ0yHcFpVAB6pDnAQkM1hcYt3OZyfgH5
bb4PRboXuq7O60HsgjZZtRxlAq7QdrGxuS38F3bJ86lPqGxKC36vcPYd9oprC+O2GXHKdCJmbaad
WeFGj+srTvGtkYIdHrSAZ/EU1BVTZxxvGD/oGK1HdFx3EY9vf6it/dTjkaxKMhzX8lkFrClryThK
D9XbxDBsE+FZM3lcrOt/DBr6JXbxwy4Pc808NV5Ss/VjpMFkhTG5AH7EzhkEzmC8UHvCJrXZH4dO
TOx3Pm5dUaRIKonnWY/9uPH0G+h9gwgXsthfydzbOAY2W6tbyOzLF5WLTlhWo3Ne6MGAv0s09VCw
yq57ZRVBIGCwMwkj8CfSHce6wdt9NJ9Cpnfoh5JL2bfGLeiytzKmqXEn+6YsTus0V9fSdiNfQ4wG
er0kOM7rJ3K60R31JMWjHyyAUtaMYCoz+dIQVW/qYX9yeHwz9/TMTbtSzmD086AOF2Bi+6qKpL8S
hr7W46VrorHUflRmMe+hZBW7bAgwwcvkQuCGd6p6PPwQ2+m3uv5NF0156wvKjto0bn84CP5eJQpb
N2yGNRaqJff3gVQ2Baj7WnOJ51X6xunzCkUI95GDwgShB7PDxgXAyWaf8JOIxoAWIE3wJxUwof90
JtMR/14CoRmSlmEKGlkkFX89lbze7LFSIfUlkBVtW1Tc93LWGRUiyTEI89n8uu+WZ2pZQZU0e3ZT
pun8oXsy/ulNAQlEHAqNu/hbM6f3owRwSEO9floNi/9j5CnKrGSbsHCp8sndqiqc97Rvj+tbokgq
BS9v/f9bnOXRSX3KA31p7X8rCmsFbKie2OuS5UCf5cHtyz01bdZmnKHA0WrxEgOFxq6fSwVGzTmO
WjSfVIPEEpH3TQq6vGJ2fPyd/+9rRzL0cHiLPJ1HqbM8+//rEWbnTjj2C2VoLT0L4gMwAHAwhmmU
bCKZEgC0bJjDhjvQrE5rLaRHKbAS3sx/fy3LlfHX4pmpjO7Yjst4RkrrtyvHipIOhB4vpZzZnU9e
7DHBKz0UC1gZ+5Kn6Pox/fs3/Ye2hmmQYMCD1naZ4yyl2H+9AaJDdOixyLzraijOhDhkV0r86j2x
SWiwYb/qjvhIckbqUDu+I7CzGCyzl7Hq4JaAoRzL0X74w2ta3vS/vhMebwSTJZ3OxrF+dx3VUJKq
iekz8m7yAHLyCe2eBRpPKUAU29VEUsYmAoHEVeyEwn01fqxzTjtQLDPqseM52yFj5Fj995e2Vp6/
vTSbWt60xTLj+duAZ6qxLo1Il+5IX20vyVQ8tWDuDSNnOMCIeBQ1m4K5RxEyeVeGUOEGcTnTYsxF
iydoa2EsQu2UfBN9jJUjmCECTvYlc9HA9jZuZlHQB6l4rPykNjVm3s8Sk89nEUL6SToYvwn+eFRe
+QHwMKyuDCyOJGbw33/OfyiuPJvpMvNlDjMXke9fL4uIS412UVocUtUnIxMfIo9ZzebKQT+3bG6D
cDHk58amdVh+5Knz1tRDBKJ10jeZLf5wb/zj+05VxSRyGRMyqPzr60l7mMyDNfK+D/IyRDMQ3uU0
KQdkgyrGtdXkxpuiCVMhjmlVqaPuOf2GQBgGyJEyN3BBAuYVCI2WWipEDXFojGg/KsB3mVMdy0Dq
59TsznMj7i3i027Y28jt1Q5QJT9DnP7WaeOCguZO6ANQL4Qwl384Kv9eTzM5ZK1irMMW6/dGwzW6
lnBotiSoYJyzK8SLXTS4UErkw11IDh29YK6S4Yj95uXfP/DlEP7tunYMSfe+OP6YBP/2eZdkQAdJ
nDKHWuSz2GmL3Sq7Xb/nKnnRXSQFHZXr/t+/82/blmW2wx3uWZ6FZFG3GIX99aMNkMjAUMNMVhLT
QG0csBXPdcCI8Y8g4DG+ttt6SmMjllYiybPyCGn5sUoc+85cZoMz+DVGDijFW73+iq8igG+hxB9e
qPn7I5UhFBsn2152Xxya7m/XoFEVhIcukaVdjeQntkS7bwTOg3GcnD1x5+0VWwQe4ZmSbX1ZM4q7
NsZ6HLT3mI/37SjI6MkmwhE6575x0udKzN2+xvCE0D3cp+z9jT+VR9hefp/jIXIlN8jUXc55HnW/
j4laAqylbFK2b6YJZqG9Ik+VZ/RBCIcQw/hWE23xd0A8e0uBKVysxNmzzmHr6G5rcMobUwETqewC
9a8+I8i1MRRjkn4pzbrBWdbonHLOs200Z7t3MQPqi1+JGp20W1ToOTl1QSsIH95DfkOHF6h7R2op
TrSPYOLz7qLoR93wLPGsapsn8yuoPONOOuIFhF6x6ENnOR2biPagnaZXQ2PWFzXRz3AE7TK3T45Z
7aMErWZTXkEEW+gksGI4WdJe87D123Y4gn50jo1VXjKz/TR3ln2ZEINfXEnKktswQ1EJZ9ncDs6m
H7v3kBPDRgNLRUlYKaLLwUmn53msvupzPEOAssfnYaiIm4Z1sWlK+6llRnpwOmsbNt29TMLqMkNS
IzuLyrh02z0iNvROHBlpWIX3CVF230k4BcqSsiR3hf3QUx5vskY84bdvNut8cdmhKqu8GaRJ4K6g
zYrcbVt7zTlJte8lbptNCXBqK5ZZzbq2LizEIXoqV1RBt0Psaz0UNcrGyjmvdU3plHwZET7/mgal
kXzca8BQ0Jb3PzQxv613vZngXtGY7G4gzF3X/1GYCM3LWn81SwPOFoSffVlynUCQvI8EkVy1JU85
V9ld0uQ/O8Q8IKtQsi/rHOYH6aHDUmg72D8mHT1fFoFKauEHJ6BDtFlLD9HSCOfpeCqsovdVoHMC
kvm7ZaalH0x5Qclf7hyryj4vL5PQoAJ/J8gq3UWws/7WjhuaxXQELkEZ1+Ie3KjcGfZdSGUL29Q5
haic3Np6tr26ew0dEuYRHJr4VLB6hVPINRcP6I7G7sp93Gb28CmrPMkzMPXRvwQ3wH3TaVDfK6Tn
CFXAD4dGhQk40p/p/5vj4IX+2klOWWUiwzUPFrFpj+sJtr7hrom8zzYCdzcnw97Tium8jkaqzro5
M6rSIuGZm6J+RXLGADPV2VG5BV1nJSQUnWA6m0B4tai7NFLBITKsVyUeOaX1w8Q8lkhYLqKRHN1g
znOfZkuRcGFMZzwmPqIVpgjLf+rFciVxYu6zpURpWhjQpVHjPom6yMe7b1zmuCZCvcpDvx1B0uSQ
TBOOabIk9OgyhcwMLabfFGpil3oqAKBQTFvCpKhQ5tbqj5OJVxqpguYZzhuSXnCBEzk3ffwjGjx8
B/OdPVmsz4s4R46dfrfz7t5mdnPLm+LdXSy+2bzkRzFBiXVEPNDYJvdMoJBxiBNkxUUzuztDWfdr
NRrPNajPRcrTdwVsuuVfJJZ8jzOL1NNFxjzrXEVeaL2aOtM4Nj6EnUBDPYbOgCQp1ZpbWXN90/e3
Zg0Iy8k+QrXUaiGVV4nfCEp1cVa4PwD9V0vbbRVDtUEHYu+Q/OCEkPa9l7a5nwVNQiQRuu3pzoK/
v7PV6PmWW6DV59naqfprFqDFTO3psN7mSsxHRrmhz5f5juuhO/Vq8ZAQqyzssEfFX3yHWdTtlN6W
v34aV4vkOfIYT6vOItOtSwkHYBS8X6+aHrsHiW3G3iyIHje0tD2UpnMtwyE6tBMCR13YwE7S9zyw
uv1MIBtpIp7nu322B3XzANv3GCMjfBrs8q0Nke5VZf3TjFJAz0tzNAGbAMcodoZZX7TEKvDb5L/+
ygtZbCYeDqORm2GbDsmbCJDuWU2sw/4hLFIaUGFbDWx8nsPWKAVqb6YoJpXHaewaBJ/zHsBscQ0j
/GIQdUgUNJuTzetODNC/U9ypQ3TvisYGYB3jVyXAqGFPeCMJ2OeBmp/d6UizoG3SNhIXOcNE9OLh
QXPukcinF9jBCv5Xi1ltBrE6BZSRy+8S2CUPxKb0+BNLeP1F/JwAeU5x09mqH/cTGb02QfJ7t2q4
ntjzshJ4hoKC033Ie5oQmPGhm5IxiUgb18SscLkQixROYFLdH3HtpRcytTk0nLg8ygWfCGfKN+Na
+cEI/8eu7WzflEm2R6xHkE9Pd1Cnaflgs2/VUA7uh9IJmMUgMkFB1F5s2X9hbgPMpIqfR2iQd4C/
7Q3J5zup16zCna68YE8m+m/OvHMs3xQEFcQY2SlKqbhUkoK+TNzyGIenrp925oTNkqGXcVM1EQWz
IR+qDIogZkvwIGEEet0OxvlqFZ8HrNJ7beZoDUfWNKpGUdQGxXk955bNw5GEa26dCLJnYkDWUWT6
tVguYgvEyVxhEDcs6SdVeRjq0jmszS3g1EtooyidNSXZBI149GewpVagPxgGNzV2xQfbgxM1ZC2g
z4TsNKNCfZbZHLhrsVrHJbbbeMTHxcekTd21aYZ2W5RZykesHnUFT9I2LcZxXfocBr1xDE345yP3
1mxH7bOljViR6DLQB3xT1uugpp2VVP2L8nC39aFXHHtRVZvQUikeIuDfbsPzU5vpjxzGzhheDJ8G
yvR74fxYz/6wiYFPNcp4DiXK2+SdDV3V9fZJLc+JMiYNaDDSn+vN1aKXCWamZHwKvCro4cum0+Yx
NOoKBls2EJDZyWea+TOYxu96q1UvWlKYWBad/AE81loONDWx5wJU7knTBh5/mnN2SEvYupKg62Wt
E1O5pkhr7w0ewJPGXb0s39bV//o6RkEzNZHM2oD5KcltrN02BbxtfArajiXVMtseBolvxMbJl5Ua
d22OO4WPvHJAoMcOw2pQHXA0OevbpKZdRKIX6bwETllj0PiUiblG0Dn7jLG8Q1xpmN2WgWhWohVi
MrNR5QeBjOIRTUt1N8/NN4VSexcFXk90POP03G0LP1DxhZViejASoOTrRRDSnLH+NJxf9r2U9+jg
VB1u2KR/wKlFXEpO5FQ9zdqNlNebg2mddvrXVtm06fGKjKC2vp2wMgoyy7sRsvpSy6zFxJyivs+w
kcJVm994VrDYk4tlm3+gEvPoYmTlNoMdUU+IDH9dA1XyNpHX9+vzjMAOnSlDb000TAeL9n8pUfeM
+Ke7QXXGba3DGMmwPrKVD6NyxjSyrVzAZsvbvz7TyEke8UIpXKbgh+As+3w8yOcURGvXns+NIKNK
Mg1ZP9o2aY86asOtzYW/VbIjva4llkEapOa63bj36HlA5tpfkSDvU2duid1LXzwA43sg3+HeWjSL
NAD5KdG0G0QajGRzeeRZTrKOM2PSsv8zR1/eyiCFPIsT6AxOe9siL1o4j9qbaCYsJvVH5tgGETNT
uquAHCK2UG9wq+tzOPM0RtuCKp2rf7kkB4r/jVY5n20Sb47hgAW69uj6+samQJI4Rlvx1Cp80rE7
fV3/l9R0DnOqOiz1yzLa44jOrBhxkRO1B0sb8tNaddExAkyqhPCpgL9B/WUrXYXGPiYA9WFIFa0k
Def6FVE052e8HEdef3cNZmjPelSmewIG6IyiBJVsbjV7RALxfv1YJDzFY0KkJGWPXszTEevrkn3c
Fo9dQuq89uaZcXSzI+s8RkN/JXXkgRAYLgjjnsYlvYJVoJEZcC8sQ5d1n0DIZ3bnMY3Z6iN5tOul
WCvyo02NgCAnaVBCga6EjnVtx/QweWkBG1aA22zgWFTmeNJhDlIxBFsgSF/syctPhG2womMxBuxt
Rti9oACnkkDjAsf17NTeRs7hJ/B6z4xfnKMdT+I/ZZ4GmO+QRgGXkrisApyoX+Atqr0nt54GLiiz
5qScegA1k+P/SjNKxcQ81AHxtmnVLM+6OjsW7fA0VEN5A3fy2cVPsbRIT3k9Rc8dhrdb7jn7QCe1
ikfCbW29VUCKsohZYzeG5m5Gu12AFuIYymk8OUFwWZ9BNBX6tsjy/VjXLoZ1VqRaFDvbdUtbgfY5
Q308zMXwueqk9ANSXPCoYYaOR/hlbllReS9H79DB7LCDrqYANdnMBLXfzsvee3CdbT0NEVv8zmdB
Aj3efCknpkRkluEYEu3wIDqKXWf6zk2CY3eZG2ijEx3ZQ62XSgr2kR6atBh2iof127FCZbI5A0hi
1TVuork4V4MBPLs1H4aO1eZSe0Lcw60a2BjlFmknsodvk+MML2HlXcMJV2uWFA8qctLt8rupDcW1
rqExmZq5M3Bp+mudaEgLSuAUu2fHTU+1YxrnIfZ8VDU6QhGDuBkOYwwrmP7Xly6jXjtGWM4wr+IU
6xLwnI41am/5yI9gJs22r/PUT3v9gfI8O41Cc07z7F1J8CtvgGNvgyeqEzXAgDvkBHH5vsxq/l0c
HknWGV7MkUSzQf8+61+8dqr99UBdH+0VNemmU+0vRYAEXxYrIExG+7guWYeyf6y4vsJZgiVYDgb4
LdqdY2oQU5deu2VWfI2XNNGlIU/c9vPowTRIDfiUyz9fn0khFLV9PmbNzgrScIeTcKCNnJ7WsSeT
lf8cSK0ibkWbv9NcFRSDXCKLBZJbZ78gCcCyoVzJekwCZoZFl4+csnU/QGPz12/F3QUGc2hT3xgS
zQcfXcFMT05m5l70xPXOIxzPA87S7yknHxrjCOa/C0nIxM+/WzvdcuCFRlb/3urOE340ZN/L49iK
zR8kthpHyZLsLtUDdB45zYXOncAa03wvu/ozo8X4iH7/kletuMbKqLFvsoURqqi2Xu6e4hK8PlFw
EoslS+cifAppWzeembPppM5ULsEqTcpR7cTY+mySoGKglbvlPLy2dUbVoA4Fng6ED+Aa13dgXuSK
scnwMH21m/Z1FiiTnNVMbZIJ4ciSWFAK4sYktIlmI9zTojP1LA3NRww6sPrEcS3SwdklBkEcUTI/
JAw17uKpjw+wtZcorHE+xx3nvT4kbEZHZ4NeJHlJ5uZe2VF8Lgbjq2rm9D7riMnV5fzVGjqDLip0
bwUgvy5xFHHZnE0jHLItoIf2Jai+EoUODhUN7AVZCksFI7dOaooWObt5Niil/Mypn0rRwxCussGv
R6TxdqHt3YCmgnZCvKezDknGanZwk7V9bUbVIYdSIV09OXXBQnpy1GczpmuWWigPWBkQj1mUtibx
ZCf6t/e6Ev1juBhHHPNTvCiZIiViDlcC0Gg3D3E+xb/8rZSSAHd9Wtf6Vw1RarDPkhbbWmtQFP0q
9dyJlXltf6UAKwmIJlmVnLybNuUgxxg0AGP3da/Lt2HbhY+xJ3JfFcK96npbHTw7D8+EUVkn3WMO
31inKu+dbTcb+3oIr1zj6Q2ppXF1BdIk9IsvuR1VL3jz76ysnp7IxrYedKPelmGYXEgS14tzKQad
CVg8v6ZINZZIi6ZNo6e2Fd8GwUIkqmKm9/VLlLYdyV8Sqv+UXVru4iqxdlT65i6KguPYyPiKMJ02
LHlx9QWXHMWgD0wTVYNgAStjoiWM+WdixPdaDW5ZmUigevNTKi4K3cK1tKxT7jYoxsIiODqASPAn
4uVs7G5rGfDNvTDc9Fr+nfsKDzjCLrb/u9HTIu6bmNFnDEGh7VO5sxsYP4OiHIczcTHGb67Fq9S6
qaR3m7N9P48/HH5KPhaPlKD8uxljEQ5ta9qUE7mjvOFLsGsZnYtKC89J3Tr7SldvKh6W2yF4zc27
3GyiY5aJ14om8q6MB/p+jwDcjNv+Lms4SO3q0MvwkECGbB3DflBuIykHLP2lK6JH12ihRxwjan9O
ah5Md6RJEBvKACSrItuPcmC6phk8JA2bZIdeZ1/BXdxErjeRcHQ0m8HaEeREt1u6BZo6i50hvlqq
T2afDEL6jTfgew375li3Fk6oo2yX6WatY25u8vKCMulzySe2EWktfanRZSZl/VkGtc4oIibqqVO+
iQmMTyoDH7OpCZc+CmAYEskm65vgudFa2AEQ9ENp7abK/kh07WUONXFKvEKeouU/629HU8L91ARW
m5nrUTXm2YIE/IQuZqfLwbpff5f0DCvT7hDjQL021nCe5dWRvKl6M5hbiwaUlmb4DCKYzl4UBAXn
rUvMccWh2aGwaJg8dy6BfHkJrIL8ENxloMOTmOfdGAD2aV/yJAh4g8/SAqlfTDxyu5r/3Um/meG7
1bSPsIexZdAqRl3Z77uMJbANaXocoWpkljUAv+5Iw0zVKa/bfDvgxMMm8kZt9qHpXyYMU77dMTNw
mgQPpMb51VFMxu6Y++RR+TbGb0qd9HWM4fPKLJO7oJvO0lEhiXs6pOKUiTlmSIFPHAEl687e05du
8GnQQwpcYeOvs6sbmWGEzxRFeq9jCI4D4vJ6skDcfCDluzOfDCMmPUBv7QP8cNqF0dYhkk3RBTTi
XeoM3VYPrQevBcyYp2hL5q4+Zi5LuH66WWmsnfWmeInFBCHRzTI/mT/GAai9hfSYVJ3Y7xr9Y0jC
T5VtfbI4aNJMaTwwk01C8sQGfzrHdD8lm3Q8FtZcbHQ7QefpzgzfCGzITBOTfp+C6Bubo52T16ZN
ujwrmbx6el5dY+q+ySMYq2ZJQX0HEosUP3o1dFQ0DFmC8kl9HQ0LxY2NTFpUHPRCx5Iqg2i62HZ8
le5+1Ef3zkPztRFZTeGrnqcgfABKE/nMAoHJnPrAna/ov99w7QTo+6XYOhyBdVgAeLNZ2Wjyc8zP
SI6mpPSoBIux1IP+PL90NXCMNDefR8/47onM9UeLEDtMrz9MrS4Bt0k/nqV5zC3v3NTJW9JWZGe0
5Ztphx9Bgt0gNFhyoDOc75H/a3v8VLdOl9CQFTeyUTP25xWdp6nrKKXwn5uOdT+6krVpQARTER1C
dsXXMjK+y+gbktL0MquzG6XRA+tUcagMuHyBx4wg1PvTyZ2ThkC08aws1dzLsH7v7V4cHbz3zL2D
u2qU93bJ1Ew51XBwCACWxmBvUfl+84I+uNbN8El7sUnO3YwpNnQP9gV73QlSYsZHxfoOy6/eXkPV
6ns5174pCtZI3tdpRhZelj8cZ9QOPRY9X2cQhhv/1jCk3eI4xcPHpAt2OvuNeibTNSfqTB3nzOm+
6AEaQ1BGLxkMvkOd6DjI9ZI5XcW1QKLzcQTn7sOH2GgxjgIXDOfsObeyCsSZ+r5+dHFD7RsiGTbK
K/rd4Gkz7mDDeuhjxz3r3XgfLb8DgWM92FQo586hJKTXHZv30exPAk8GbtqgpVfn8W46AlMrObpp
IqCD57XhSwLhiGx+HXQt3I7dAsJOhm7Tzvxd0Ncjz9yBlV4d/ITl6dw15B94Uf/KiPrYaSiJUyii
22ww7bdGh9YeQCz1ZwCZjwCB9tzW1omH7aMY2+ww5hGhYlkdvQxt2xLQKa69+6OyafoAlrkPhsrE
gzTH5jqGcr/+Uaoj8hawBxhludZm4szfSo1kHmz3Z1ud0e9jB52MB4IioPnB4/CNPN5qkd1tMHlS
kvecwdBCjQscKPe5Cn0ty7RD0mLQtFEpkl2etZyaef+cDy7hBoH0DunYlEBdIIVgpAByzS/3gviH
2NxqdIwkWUfw2af5C1b/dI+HtsVHvXOJY0ImNnOx6m+uMr9aCMWuBMeyn2ni9pzlI7k0tiiPVtXG
t17v9ENZ2a88p4eTMMZtRkrsRfUtLMMGTKrP7PNbWLukJmQBRtzWPEyl9SmVpjrXvrQ787T+J9MA
daM5JGs1bnynFaRaxHV7FTjx9145fNbdkU1Vmjd48H/9OkH+ixO2gSmNtPPi9TXmWKW6nUuZfHZr
vKnt7GnbDkqml5nTeUS8CRHXo25Mw21Xcx2lI3T71iVCpuf8dxOxZMG0V2v51sNQbOOW4VMIR5yp
bX00IX8d7Ys9IHOW7ONYc2XucWAG5w1SPuf3sWKYGFs69FE7JUO6rHfWFJuHOHsqNCIYlLvHmAVW
5lXD1wKo69HKoR54bn3sxubJuI9MF6xnwbSAzTg9XPE4N/LT0EzpFgzW57ofi20NCwDKrJttU35g
YLOpR51ZEpeZROmLIFeHfLsvcxKEjKbkxhxJtiIY3QsBiWQl3JI+vZepg3YAaF1idtEGpNroDwyU
t7qybjXRZRvbzWn5VDqeu7zQ7saJ02jOIxgEOXiGihq6cJcqPTefwH+9ExTRMYNideO1yW4yrXs3
gbZFtNdFeonYzz2qQGzcEBpm7h6mh25kv9tRZvgwc9tNsSQ+eB2vzgkkhTieKNJ8JjQ4k/YR1Ord
Q7znoiAiHGsRkSJULYBg+J6seEAP5EAWOZO/wba+QAYPT2w9nj19eEgsqz8A3r+IPA/u8K8Fe33o
vyZTNAPS4DnmJu09/SvDX1MQfIdGsnbkNwZtr7ZeMTlKSwokzyLXQJpbneX6sz5lD5Gwp03d+qRp
ire45joYnhhGBkgHgpdxirXdUNa0VXb3RQCHutOt7gOExsVNuu965pKgztpQaH0DzNb8NEnvi94F
T9jKBhCSut9AkUOUvxW9ky+PQ54+QcbSciw2ZVahajVS9oTERLY8JjS4mCzO2OV3aeI78IMB+eMX
5BdeTG0odQpdKvoHOZKMo5nxUeGisDUbeoEhm12/pBTV1oDRd9iODP3a9pPdjF9bBinY1uenMmno
8UwDCp2zSQR9W1QezDB873CIbWUqX0syrJDwPWVl9FgW6ee8crotbS5G+uxDUBe77qOlkQViKU97
LUV1VipivSZcxin6tp9MYGqkxMU6Mbq5JHegJySJlxOFTCCU99kusvfWTZmx2Ol9jOZZjV1yNrwq
5aIst10XDZsy175BDjK3sSsu+JC/zKixEK2whuF9A6P7TrD4p8jJnsAp2wg55v4O1BioV2xY+5ZE
CoYBBCqBNDtpAVPBlrX7XSNHZMDV/CHnbazSuyhLH8rAe87F8FEn7kedE2Nud5zjYY5OMoEZMCNy
pKTh+AvVY23O4xPyYPsANhiXj8JJsikEwOFhnAmyXf6avsd4iCpIONi7cIfberifOsqGSeTj0/pP
osT8jpZzwK3DHwVln95qLz6vX339I0Tzww6CVbmQkfkisR5cckuzr+vfkjzLgxbs5q/v4BRjti17
z/Z//b6P4GvkbfXw66vDaTvWGTPo//3yxbRU0lo6HtY/M+i0nlq5TeLIPU4kN96FFjd2ZjA86PsH
kzHSNLUftYUx2rGmgwQnuIEc2XIQf++57/Kg2Zey+gi3XtEwW5HpD0/Bdw0xAcpMHXTDO9tFcZxR
rnTjZ1Po3xBB7usE0Q20uncVh4/F6KltisW+dPnUg4DZWqMln+pOu9QWE9zMABkYxQyzUkV0XjFu
ZFP+TLX6E3mTwHu7lKgBld2LCPmNaclDJVpiw8Ppi3RcbccBKUaP/DXhpmd5k8whZ6nim/DEgyDK
8VaYXntXU7UapnE1po7c4+4pgMa1JBv5ePEU78Vbe6t1nt6TEh92/uBqpUfrFEybwQrekqBE62gH
Z3Q1hsusIhBA+IYB7YATcSUxT2A3bLFK7An3uAOoxiwqPLja9EUlTb+Pn60ZRYqGMbDLoCqNjSBu
TUU1iFWWye25lhNRoNUpVsOnWqQmvlv3wWGRu50HfKKFDp/OhNRBzCmIGpczJgE4USn9Z+aGmyAh
y4z8qRZ1RBTVmLdKUonRcl6yuBPbLvtWYoQnbXyBZkQeC/nA3msy4daBRMPKIweTStKKswgRdZTX
FkUiAHHzh56jBoCQhK2iz5/rNCN+bgl2VdirkG+ES0Zwemf/D3fnsSQ5kmXZX5kfQAqYgmxmYZw7
Z7GBuHuEg6iCc3x9H1hkT0Vk1VRKrVqkN5ni4czcAKg+fe/ec634TI2/620fCFCe7vKKjCsuBAOH
5g0eNDAxpz1PeXhb2z3BgSmqG88wD6AfVhns7Sko2I7rgrXWAuMtgNDQpQAG5PnjnbDkXpSMYgE6
HGXTvoNoJr0UvgF9QSYMBnDBOZFNJTlVfW+upR3jAdMnXCMaHos8VfO2xjGryz8QwyUrMZAtA9fn
pEawavAC2WstQkKCUPvWdeFHopH+EjXJ7AniOK4PGaFdQElsnxOPDNN7NiGgzK2Hjgj2cWWJ4BBK
mj+JfwcMRbKIcbVRnB/CPB3gd5QSWu8NG7v3oBryfjpQ9FgAobUqqueRvVnrJLtwQvg1MNOtaPVt
pk9oGdXw6JDltyzBv1DxE0NNjHDJ+RGCDLaITtwNWv4aFPgsmhNlLzGAynGX0muedN/XV7TwujL9
1LVuWoexsa0yZH6N3y8VCEAwb/mqIESpC2g4YIPsl2Hg3fWJjDY0WFeYVlArTo8aLcMEps0qav1m
oWUUlikd/agdi3VmROEmjsHc2AqBIDnNoJ+2fjYeLH3SwVw3bxNvMgE7CTGiEUaSgTuXPQPfNqbH
ZDChqwy0vNRgr81ocJFckDjaJuHN1APf6aLhLejmOJiyOfd+agA6bNCt9JNLlT6BrWw8Gk+M76ZZ
vRG5dNms0d5jzTkWOkDVrpCCkCe3+ShadyFfp8AK1mHrf/n+qSa+cpGZfLmt8clKI+Z28mnsDeF3
G2ZdIfZ0qRH/CRcYFvqEhRsHzxrWfq6FtgfTDW2rgtGnEbRolMAedSIGYoXgV7cEW6SuNwt064xP
SF6VKEuSRN7Go3r3fJYW3EXmIuB+Gd0ZrpgvEoB31PU72yIbMdXhf+exei1LZsSYB5ERZHfovTk6
p+y5phieugqGYzx8mdZEyyfl1FD1dCeQVRgASKv0TZZQriztB04tU4QRr6j80SAikHd2SNi2DgaD
e1S/A0/wDs0P3QeAzVXgwkZqexEsO7PaFfjxOXu6S09TPBJ6k54ywqMgzdbEfLpiYaRwHKNQ+xjq
4ygY1Yq06d8gROtqWE1UoZ6mHZjzroE5J99cVf/AmoYdOvFZElV1DG3HuIjQvwy6nR2uH3X8zj0G
XepYakai3mpAxyAbs2HLEougk57JOtbkj6TtLl7bNPu+RdBDXMe4Tu30Mc9zQor1PNv2lIqjSPdm
3vt70Gjxqmp1SjaVr92KSQzdznDXzuujis1jEscPkWdeGqXv8wlCVhmbFsMtce9Y3TuOVJvNdrgj
snBV1ySeEb9BIHXmbyr5nCK95UgGdXwIaEfV+Gk5aLEbGYEC+8rUnCeMLhK5YTkMhqMKmYCAFsTY
Ydb3cJcoH9kGRtU8xSAPAT31t/jFpnUVbrOUoyENDfBUc3iC4Ky/gGv1FngoZcvivadQyYaCIZ1B
klmhBW8ash9jHj5r4wZoXzIzYFjllroTvgBZo41X0j/sHypGCCQ+0xDA/LaR1vhIkbxuY71a20VV
r5zONHaawQ6Dhr1Y543GyDpVw9HGz72YQdd1FDx4oRM8NNa8bUzw2oXZBA/h6E7b2ci8cucPkd3J
20QnPo7u5aIuGUwN8y2U6ao7Wq2nGDeazmk0/BfDCuuH63+AenwvA+0aClk9JO1g7aKY9/T6SdOt
64dKhStGwM4tsZHVQ1RrZNt3GSPE+WeEWtXd2h70yPkjUo7qBydgQIkXTNtd/03FtXXk60nsm3/a
9d8a0XOq6OT553cNPknRAtXt9cPrf0zjKdR1df/nF+DdilpvHrA66aomlukY6s57Q6Pk0UcegSqD
1LygmtxHLSxfiWZOP+cvyIHfPBq1ke5CBAR//wWGnf7yE/zUf+/mX2FqXvovfwUKHlufin/1Bc3k
/HwN1xf5L37C71/wjxcJorhfNwMpiywvxU3kDC/5nEEVl1F7UuiSkI6a1bNXd94erwNo0/mzXBsk
C44t191UVM9dMctavSTYXD/r+SRQ8iBH+6wXFKseEFturn0Ego3g1PYCBnokRM+jO0LAw1duZBuT
07PmNuaPPOJHTSjBiarZO5XDhG6mpEGxpelCU3RHUnz73eiTJ5E45bu0hMJm6jSvQIRBXtqR8dQK
IZiPetFDgTxnldqaflvaQbJBOtZcBsGt6XSYzizdLbAmdt1TExnhsWtpQyjN7Z4MVKcnQvwaUl75
LGRFeWZLxN46f0hXtriUlv3mV3H3VAVTdyMq/e76ke4m1u0QxyQfNMwPKgiGKreHC3CC4SJdBj9o
J3AGwoqElTD/4/U/Ba7ZNG3fDA4HzyypURa9CXcODXHQYZeyKt+cYR5q9BCX6DFDGR85B83/zh+r
rfDdTft8/tB80VFCvunUhfumJF1Og2H+85uNcapuh5witE1dwNHRCgmlf89f3a9b3egvRTOkOy8I
aC+Af1uTmvQku/FoojSpi2GlTWCVtTrr+HXxawqw7mEqA0ITXNRa8zEkMKmsCCZdq47FcRR9ekx+
1OYckTtE3WOWy40pAEIUKifxPsSAkPKjQzS9vi53WT6O94OLUjYRK9MpC945JE8o4DKexpyEQNK+
24BMIgevqOEyuQo86LthVbxNYfDT4fm/ldIEIeQXC8w/pYO9/Kib/7N4z+SvoKbr9/wkNVniD/A7
UMaxOeHxcS2c5n+Smuw/PEp3G8CtTasU6/v/IzVZ5h9CmLASnCsRzJg9Hn+SmizjDzBtUEs8wwbu
ZMBe+u9gtNufFqCfQWz/yGn7FcsDevV3qxAGHXNOFnMdx8Tjy0nvd78O2u+SIaNH94pw+I8GkeOu
bVqTuK2pcrdxbXPajL0Q/tgQTQ+5E8t9rUfaO1ZuGu+6dFdd4VSnthzF2ehJns17tqum1sJzAexA
HNqyHW+yAjn3WgWupVaVgyFqQeQGvcsUv0PEd5HI1Ooqh3xLaQIS51MG4w/R6dlqGsnJTKuKhBVH
PNGpIwgj9yvawOrdl/H7SOK1M2ZvmgqP6CDW9Wgc/dI7S4eYLS+5pwtya9nDg5TxD4wvC0eFu6Et
gDpnJ1l4uzYgqbtvn4YiedRVm3EsFCdAQqsms1hDkexOxTnPw2dDeCBT9XM3hpe85miYF9q3tOD4
EoXGN2qJEw38bNlU3tnjX+HGGS+eZ6+h8O8xF3UMM1Bnt82NIVCmmUnxXtj9U2s7W5P90O+9jYhc
Sk9bcrpx79OsOBlTd68hsRq1+MZU8cnVx9c4Gu4zrzlCi9sMNQORDm52n30wmV+rlIW4HU9TnOyS
kDgRsD4EWRKiwpaLRCAAO81onvhx+wd6OuAbFLdYlmxChq13z3kFWw9I3duzO62cnhQpX99OfbiX
vb4yUR9OqfHQ2nKl584Dd/0CDdnj0DVbPZF3Q+AjK2hPIq72ehRfEKSYC+Xq2bIoxAcQvpNbNes4
CY4lIXRLxoUkTohVbPMrOnst2g7hOJSFxHoamCmCphoWjiU3kz7tGiptifSllS6VWPrKmf4+8vzH
OGn3dTp9FGPNXZkc/LjY2piLkHwdhFQrM9PeY6m/llG6ojK+G5Cxqtbed7B1YjfZ13b7HLfBilHx
VubjjZsyJAnKbS+QMIVQE7QaXbLZGqemg4mbQttR0qc/kMiEzHat3eoqOUSN/qQXWBBMf1Yg5jF+
jSZ+o/3FtN7aOlVwh08pAZZpHJg9HwoIgzCfxKdmYMjtugNRjz7O5PDO9WNJt04Qhay90VF7rIb+
SJLHWQNuA5Sv9tleR0hNDVhyT4WvQlcbwkSYaosP4AugdfA2lEq7zyJ7h4/MXnbt8GMKxCXtZlml
c+5F+jY29q6Jq8ekJACgVfmbkbmbtlQ3nmEdBsP9lnoD/vvOf2sR34cquIPq1eA3y09hWB3qtmZr
yPdBLr8GmX6vDJwLmg3Yx3HDb5XbXgbYmDQNwW9Nrk3CbZ7ctSk95ipbu26uyH1CBUX053esmVt/
qN/hgx6NIGYexeC194dHGU4EdIdMKQK/OOFwvG1tmLo1WsZsosrISDpbCFGCMSgvEtxN5ardVGQ8
F+qWCOSC6eYIOZzoxc0kZXAudJTYHo/enWNN9Z0fIa01O0cSONomdwVL+KEyfLo3NGZvgm4aT1Kv
jqLIvJ0+cJqsLXRLWU7iju+SNuIMUXMJhF3uCPrD0Y0SN70gD3Zv6joELhwhIsp7eES5cwPKZYJt
7LSn3onfwwmJTaUTdNXinrOLiY3dZrAjuhK2cxRYy6JJtwy+KN0rM7lJPEbVPW6DVZJ6MIuq6s62
nRL/R/pp5QYulQQGVFp9Ti5zLET46DUcfENVZr2FI0k9EP85WWcfiUlKmnI71r44fJcGajV4bUdT
6R8sY8STa827n9HcQrYEqV/ziMHw9Dv4mLRS7B5tmHM2W4asredycfx0POSdZqx1I3zHHPQNncu2
gqGtkBtpyvqQafjQ+eku8sJ7jk0PeuTegRl7lUyUAFBzQyduyzNO328JNL3HLjng8S0GhSyExVdY
fXZA2V8Sw+Tgok4ysYNKdk8Xcpeo9NQ2CG4T+9kZhl0fsW9YFayYyIw+WYdRShDOu4Rwj4LKCG81
B65uXqTRNp20CXwxnTEsV29NGGKHqqdjnugcUDl1Gi+9hT4+R2vj9RbYlgj0xQTEfe+M+Y1VzM1Q
JZYpJ/V1VJQMDMOqBBFmb7TJeXRzrTxD+f2AQdQhS+OnxI6sTqIV3UeX6CVa3sChRUygZolEetvo
2nOmWDx8T8bf6mB66MmfaheCuwbfgkGeRYfq1bHycdmHZr+triOCVv8+2QVpiaDoLmiKqyN9AO7X
OSEDFpixSXVScNoYzEtZFA6GRXnjI0tM2pz3PYBLghYFRcm4Iwj8S9PUug+NNySel7gFZI888iJ0
7d6VQuK+MdHh5kzWY8hH+RzJFsnPMqeV4XdQHWhlhdAwhosjgy8rz9JbYh42jencEXMJTW7aSX7r
JvEI9eBdOwWmJTnNy6dCpPl3fAR3XmiYxy6N8qd8DNN36Zf50fYFdJrZjl6lCsxM6cT5xgxE9t1K
jPFRVWxriodjC4J9PCRDOX415YhgsMRiPbBSuO2KEEo2gVQa6yAo3Wcwi9kiIMJwd634/qOK9hx/
MqfNv5rfA25/z8j9v485DZX0r18y/6LPX3J0//zFc635PxaJi6X8/88m3Vc/1Hv2/deSd6bD/XcO
LmG3MB5nyJaLfMSePeI/S17N0P+wWUrhks4YAppzwCL+DMIV4g/LA5dBKay7WLNnssifNa8wYJpa
UD0IybU9G0zUf1LzGr8b8wVlOK58dE7z7zBcYf8F6+mnAVhVTprLzNMyei8eMU8A90Aet6zmSFlz
v7bo4fDsYIljFOkU8YUe8Y8wVWIzGWjr3DHYIpQhJs3BVVhb0BxDP4VqV/2NTd3/vT6fXyxnBggV
sIvhWJoex4dfiR6egpwmTUk/dJA3LH0VCCl10GtPHDs99YEiyXHVJ8MtHgL3Z3SdVy41QLy3V5xS
19wFLhkXTWN/u/5dV9ICLCeUFIa5m0LnNkTovM35/8xwFgnYAC0wrCMTZRsJMfg5tHntNiAUKhtm
8K+1LrXUwMMMzqR1dl5SY2sx2YkspS8RBxSbOc+jNiHEx2ZjLKykZ3Bu9rM2OdB3HnD4ZZ+kPxz0
3KRuUWeSfmuh5DqbA6mxBoUNgEwSorCgv4RlRou20fOzT+ryvag0fzfBD1jWjfnNl+Q0WpF112mO
tQ/5IWnp5pcSA6sM/a1fjoixx945iQHBz09EcSaXnEMIEqE2IyIKKzU5J7iTy/RsVmZEB3WMlwh3
030f2WxHB/wJO03a7jM+AVj18tA1PsLldnIPc5tgNgyvfnmY/jyl/XoqM2c+wz/4DdeL7tk6WdBA
kAz8/n85lFVD5Gp0L8ul0dWIcDpGum2ZB6syDpmAzf8xKXmPuHcPAYDaIzyNmz6zgmXZM9D2Iofg
3ABQaiarV0Z14Kj4U5CkRbALp5uYoQyhlQ48Xjc4iWRY/PuX/xcGxJ8vH1AR8ALASbrNAfrXe5a0
IZz2Jo2v2LDqfa6y6eKKJL6QE7toEmYM3JDbMZENY8U7cEFInTyJnkhzLoA5rUViMuqUpkPlzcZU
5qpZ5fbfQlFYT/7pTb5CKhxEfJxkZkDEL6yczqwrhOwhXJByutVKLKqSqWDggKaggIz3g/4+xZZ5
kABcCbBgWwXYERSOwrYiL1E9NisVNo+221+UstMjBo5m9zfv5D8tVZ5jsVLODz5QPP2vEF+XhFeq
eQUUZozQhNXtu2jTYIPiV54a10QLafB+DTySWs4oikkw0zL3pJJGrq9v5SgRCHlRsIwTxRm+vKOg
WjjEOPwN7OSfF1VvZrmwqAKnsnVIv7+/m75PNm2mQKJlhd7srIxhVctizm6cn7yMBGxvGD6dyOth
PTyQxXAYwZlPTgd1MYg4kYU9MQrz0UArCcG2SnSwjtRuugRD8b9/U83fARrcnvNLBdDL+2pAc7T/
cuHJ4hkTawhY3evwew/25inrbIpk8jQUb+Hw2tRptrJJ0t4mTad/UJTNThW7WdvzOgU1VNtU+ZyK
Q5goxWuUZtYhq5jRyUm9MDBTf7MJzMzu329VehuObeLcMGc2tz7fyr/cqq6KQ2iFaE492/2iRrWe
gugsjBaWBHEtIW6qsXvtyAl5bgyCCuZQpCt2Kux1LO94la4WKlxZuGo95wduqS9hdRN7mSLpYGE1
7Y1tlj8dt705L/Id2OKo9qkVG7hEtVvaaw7E8SXOMoTkXkivJNvqAQI84eRkZhcmzjFVeNiYVH2T
RuktoeHjJqPFMQ2efefLXtym1TEWORFWbXAwvC8Ruu19HWWk7diJOFK5Zwu1HDTmu//+ihu/I6iu
V1w4LKUAkCBQcfF/f//yHEe9VV6TibNyq0h8A6Rr14vrhqj3XNSJuwD1CHoVVe5SECiFdLxDjgQG
lUtLv9kg/cDe1JU2/mfAu58vDtodTDXXtG39rzAkS8OrKmysUnkGcok9WCE0CBucBDddZjSbThfd
ydTNjTe6pF7arnfAp9icR0lT6d+/UTQP/3qjzW1FaGW6bwKn+StbxnEHOwxCnYzuGfhXplV8M5ly
3Guj/3z9qGl186gNCe62cbw0phGRdKY/C8kx7XqDzElxPUq9Ffoua6dsFQM6KP0FGcDFhrlZewy9
fh/G5C20DqL2vtR2dlb8HUyZp+KfL7pv6+ygJox8VlDrLxAkpqS15yTMjNsiDxGXR9nJU+Iw2vre
jBjvxUDAN/FEjFXSmNsrosQUhVo5bcqYkYfAaqZXFYbNGjEJg/heYALTAXh3QW6uqmHplHZ+UGN1
zNq2PCShPNa6Udz2RbovBP1KwIvHLudAVvgl4VEz4Uo17HNxITkhy7DZ0wjl18Txk/AkzcHE/gQm
htJLuW+96uZiihgj572uAjLTgtFfRkP4YZKHuDRCd28j0fNJPLwhRA8pW57QUYw+O6wVEFYyKhzm
THaZgRPFB7OPZRNf6gQYXR206Mj6vkPkl5gbDX9I7DbuGZni5lqJOTM9NPezt6Qjjb70iKqXdfxQ
Di7ig5STcyXWgauTrFTAZBu1FmWOu0SXYZ41ooRsFZxDFt5NqDXFilDQYW30Vr/iyPdwzVbuxzC+
oCu7cVmqt0Yev0QjrgI/Nl70sNA2EOMYyPia/vMNiunOVV6Xn6Vv7EwN2Iau2ye9joZNpzJaumaa
X/pMvsdjV5Bqqd1AcAC9lvQ7ASB166funeXNQhm//ORviPbTNGx9fQjBtMroCfvja8r4GeyATLfX
S0wksUalOwcysodFefZxvVR975zBXx1TLnE/IsJplT9uSpF92LY23OZaoG8b5v+IE2t+r4MWIpnE
Yx2Y7RGU2toR/doJuOZpDD5n3kwGkzJCBuWj1aR6N6dtcnLODXOrIf9f5ZOsGCXNDUfUBS6ss4VL
Mw3bGj8+iiZj0fRdvbmu9Uk5PuiN0SFXTp9jM57WZUxHyR4wNBGGsyXu1Xpop+Hkqn5fD8G44Y9t
W87vqem7a79D9jU2QGuGynd2kncSpM7G9eL4Ah2u2ABDmTXzo3YOBfyoPCEPqKQ9Cmu/3PsjE/Ei
TcTGqOipX3m13sDFqNvtMOQcSIo6fO2/SrcIScYtfHwUHF46CBSRTXO21XJ94/bBEWgGMiGiAphA
iYjdaixIwkmQnag+XtEd470tP11UsRhotANgAk4Cwvi8VpFJl65Z26xVUbcJSXB45fsNnrhsM2oF
L2byPozaAWQ6v/PYHfIHR4d7i2jkOBVU8/PDPUrnUASgqbz+TGR5vqDiAVKjYBMxrsHm6PJAORNg
HS+30t31CKlFGurRVGx7b3wxSzrsBEjeVGpw92ngf+86fDVO3hKqGSXOWkZkhI/wZjat89rY6VNe
VP7Wqr17IxndG0nXJjZOGJqy7fXdL+wUtmeaLfAHVtvaqtAQlPm7nLpL7oQMagh9WgEsAl1d4Enz
KrdZu73YhZNrHZIiRE1s8cBnlUY/PH20CuPZQLzxs5ih/fjo9/hgCPyiq5pjklBZXW/JNSMcDKZI
HZcHMmWPjmEUNwPxMEn7Ukr3i7PDKTFUBiICHb3mreucJdELyEQSBZYaaC3O4ee7MyBhKohJXuYj
C5+0zWdziKIbtRdRkm4ks4LrY7ph3hwuRSVR1eguQdAS8VXXi+nof5axDq0uTvbMiu11GPQjffbV
tfj1LE7srV6ScRjl+aIY8wfL84Bzpdb9WHuXUOuGW1UzNg1anL3AQYpNhM5s6zf9olLpx/Xtv65k
EIURwZXGvVsgGnGBk7Sp026GAM6VAujMawiw45hO0p+7OO+T5bV2SBTx0PNN5PgBdoa62Px8mI18
Si91AfTK4QYWob7JQBTmqdhd77RqPs/OLuR5dS557n1aAOukTr7VmFVvErbWZj4b1WGKKWG0Sd0C
IkrT3d4jGbV1wlGs2tVW847rCrzspjnuxUjYm+uweXOIbPe5S46npBPoGkzmA0YzAOyyQ1mOLcSi
LtiISdIhHNobrHlsT56lNpOWaavrIxIn/rgj5cpZlij+tY7z/vVBEla0iyxAQq0dbUEouMvC1WAm
L2v8C8e4N+KVY1QxKtVqXF+/jcOHTbMwd7e1gb7OC4ktrjdjmLCukGC/92L1BVdmbctebjlLXfff
6455dWTPrkNv9FPQPUN2IGl31bseR4WmWagIGX3NXxegVN70Hjq90osf/Ap0+c/L0A73JJOjMw7U
uAq5zVH0odqvw+7Ra6r0IR0/E7hcQT4mz7GYHhGUekyPgJRmDePwsDbsY0gLtXO0U5sm7k7Dksfi
ipshlF16DPqoxnHokuNh31aT6lBzoK+UrX+TxM9m2PvnbmjxOorAvHNfbbNRiNDpMJE2rqMPhmuM
7yTfaDqIl9neZwR5cKBixdySMQTz3ZLrNyc61bH9HgJQo2gi7clPpuFMwJa9h0SMJ83yP2O9IHmL
x8bEceJEKPIta3RX17U2ZJK7nBpUlLy8YCfGcFepYNiQjNAvBbqCanG9VJ01gA0x8o0ss2CbqBLL
FmsipA6bDG1A5ENvIBIuiFew6xQpwfwIuSkmmGjwNiUjrEVs8Jc6g70akFct62minJEFZVCLhixM
XgDIbe2+BOOhg6NJmBauNBLK03yrfPNdS3Tx4FTqy8K/PKJWkZmOSWJuDFxP6Nc7QvAAV5VSJ94h
ihm/3ifoaw9eiG81B/iElSNZNmS/I7ltGRwSpbTM4uozzrts03butJ7amHy+YnxVOHiWkzfdjLFE
vjQTAK5NAGgoC4Nx0OIKXTeLId/qvYFa1ys5LoSk+WmY0GL6XWt30t9y1+12diAJ60P8n7YDymlZ
69y3dBUKsvLUiJDOZnXeMknu4yRZGhHrdTvvkwVAk2MXBA9qEPsyq03gegQjeEm/L5jvoAYBilST
TpBBq93LKvym98xOTClfsEIVG1VTXUsGbsw/6EVGzXQnAgNLohJwmBX4CtyD4N3yFfgRRlg2Mb2m
F2qsidUe44G1kVnsLVoT86cwGDQ8uKOw9rz7Jcud83zdsjXj3fTxGtHc3Ux0F9hQy2yFeTmFozTF
G2PM3MW11rg+vtLDjGPH485MhmHlRMb9z1OoRT6i0FHEoQ+ILqIwdbTMuLkTvKiEaxp4uebqGZjj
itB3fYPFF9OwZZT7XOurG4Vf3ZkIG6GTlU9sbFHq5WAdBUvRXKxEAUGrXjh0WHV87fxz3S6n6IuY
C0Q2BsrNrHG7pT+Ocn1diPEIBlsfx3xVs1pyoLD285p6PfuLyP+yog5HpMLrkSQdQHi2bxxAwzpQ
jPkdv+hIKojvsPC6KBO312LMMbwXn2z5EO7KUQjFocHKTgOUw7qbqb9Bx2kZ0eK1BrTqGgtAahEM
PG9OkAPXptca26l2saTl+ImRsttVdczj20Dp6fn6EjslTxyvFj57w83ccJV5fjQDVy39uiZKsanL
/dBvrs9+zTBp4yfo/QfDxtwom8d+vDPJV7x4iE8HCXxrXkiu3YPr7Z5XQABaHMScWekk9dGpd8HJ
EiqySWVQXchEP8M9hWLdhjeM+t2z/nQtbEQey0Ng5t91H1FzJlF+0m/cE2CCmHvA5ERCi78JESUs
VR5a67auzl0xPWueKvcTNrDI6g5hoK2IUVKbjPsBz5EYz4XHaDwzMrJl5gtQJjhqAWWuDB2GNfwF
Gr1ORIoKkLfrLdhXJbvVmMMwhjYTZSWNaprPTUdI7MJwIuLtcsFDIEiq7LgohBFG06G0rLNLhyKo
VX42yuizgJWqw+WMia+kq0FmgMpe7Unc0IV9HDsQqSHm/SGIz8ZoP9pD8E0LXTThdE+MZZpH3SLs
Ovu+8rtuZ9aEenu+XqFlOAU4KM9uWt00YuRJCrlkPY36hQ3JZG17jUvoTLhwnW9mScXagi2AsvpY
lmT9cvDYAjukl1qWX0JG4SpjHkN4GiYTqyPJHajjIqojNIBE3Bp69QkkRywmp9hz+qkRt5L2kDH2
QFrjbqy2qzZVjAWh9mBkrfC1m+tEB2xgGW9t49DozyW5yn5rHDVAWCIprHVcIgMFFQifu0oXcja4
Xb9FGbBmpDMh3scaa0zxXseliWFreBmasF7ZnvmaT4ZNvo+drCc0umZI6di1K0vvfiAu5DQ5zA/a
Q1bbqLjnSZ4uPgTp3asyGB0QDD52zy5bS6fEUuFgmCDa8SUKsujQFZAy0wDTG+P8LdWeWgqvOni1
NqvJT2b8I2c6nY3jsjb5Zg2k6VLs4AyCKuCYGMazm8lEM1z6iGVGGAlp3UdrPQ+/mUL/soeuPsZX
A3ouNjwT/mqc0x0qY96fLcEOGMQ7M8N/wfAeXz7INSRXpNrVyJ2QgEIbQ+1kh6fU1CyAsg7tO47p
hRHIZU4eNhwIxJ7TZBIflyz7Rt7TuPhKcsQBFizbRUnrF45rvCo4TOGaYTTsOAEjGuOd4IkWzjOV
FQTgw1T4bzBVqOfiGNhFJXa9VXHXVfGmkBYGaxBAkdW3RyfzrCVCCqfloJ55WNXspH6TzOKHgSBO
EuRq7I/xm9Ppz+482uFoFVC00PPfN1nqbk3ceDoGiF0xW9gl70vYuD7J8R7cwil6KdNxq5tq3E0l
GA/G4nF8a4OZoMgsDXwf3KOdbEGm1WjQ+TQp98GuzHUc566xIke6vIU1OSyH/IvTrjwGVOhVkt04
qhHrRgc/WmqLvFf+spVIugcdi8aQ+rDgFO2NoForkwz71Bi/aR3RlOUwACqI+iX5vvBQBV+75QWv
OpwR2DPOqqMFSQraECbZno4hh3loWfwtY8IAIJ+J7rC0IUJw0LDvJ7EUdjueqxg7Uv8VjDVan+oO
psEypXBYNGZur2APHaMzYOETqeg62WLWg+Nn96O/jyZWCTRFX+4wL9ptMADAEw+uHxwESPh9O3Pf
Stnuk7JZSzf6DnvH2QmaRCbwQcQvwl/YOU2DSvc/emE/lbVeou/yXqAxbvUwWQv1JgRJSqju31sV
PIfWnBriBfsgndKlku6eWunJaViGGyLYdc+89dmUgjS5o8A8x3n4Mfp2v/V6/1CCQGp0SNFwDEFm
KQH4zdU3kxfhNwgyeN+tx4vKxPNgJHJDgd+5Mx5YoqaJii+27hsEIQH7nCDPyiCE23TjH3bLtUol
HVd0GjLKAeFEJMXrvrZRA94QvwtWjtTFS2XWz42fbyrB35grezZexykPicJ8Q+a7irGMFILinhDT
d1PkzpquNrgXzgJI6ZqlrHptDawCHktIVRbZ3nPXBzv8QCupxcPe4c5JAm/rldGpCuSX7ZMmRirY
Q5VEpHsR0lU6HUwL73vrWP4yaDiZeV32FUrTX4yW7Fa5wGrUmG274G7G8xOY9Bh17YFp2yFRKDRC
OxgxXsIXMavq0lvmfgqVs1M91UzhglkU5BxtNRzpU4oXzSY9XZOvVmlWa0EW267yezZxyoQ0H1/G
ASSg3apVMdnOrsgy0CMGFmZkKPKrmpcyr0cSHjmIYBqyD7natGQ5vFKikHu8CAQEDvKUh+tRsZDr
OPCKQ9ofEjoR6Nc8nVTNaRXUwRMTeSLQypiGkTKwNSjs6YiXswAEHtxOLuBUvEJ3bneU71+m+UBQ
W8IC6ZCbkGxzt/ov6s4kOW6t3a5Tcbw+/kBdNNzJRFbIioUoUuwgKJFCjYP6AGh5Gp6HZ+CZeCRe
AG+Enx124zXduYV0pSsygXO+Yu+134XU0ebZ1XbO6pPahqwa6JW35SSmfWeOhzKTw96IFv9uEd0z
7KqJDuijdyBlDLHKshVrTDlvvUY7tYbxQL0hCUwvUU2pc+A50AecybgyZ94ZeqlSlCC9ZzPeIohm
xy3qB7fnxO8gWm+daWF0j1z4TYcxqmUKgB/xrzl099LddxWzmrAl1LnX/AY2JebboleOOYZQzmj5
jKIxQ6szYR1hagg08kQPLi6DGFFZ0kXxrak43ogEooHC9Yj29jBYPcegN58ij6D3eRh+p6qUiNSH
YJAsF4ruiTn2rSKr3WqzjCeeljuz9b0ZDeY2SZo3nXeVFFUROF1SHlXHPirVIxLJ+aiV5V9n0Hwx
VR9TWv2AHPY39QrLT2O9C3QFQix6jAwvDsSJSMUfhe692jXmF5PN5FE4loPCiEKDWVlyNKs06LOA
WR/ZLoZSY9SzPwqXE00KIioTXGJu9xd1wXuHw4w8HtDWqs1WyZzbXeHZnL6h0p1lX0/BWL54SZie
w/iuQo3cMieegdfFpG3n73NXYEbpyPy2wxG/ztgdSq0ffV4BhwpC77ekf3F8LOlO03TOAGFNqABI
B5M025Z85K6MEPtbP1uLNPjBHiikyBapXVgXCme0brIvn6LuUrlquMV+9lexXKbokgY5ms+ZO33J
+U1Ra/dkYTacwmBGB7CzpKXwjlK6d0VS+3qck9fX7iRCAVjgqrWtzs5kD+DWgPcwxriS4Y7zp0Qw
nZIWZnP+sfLIN0NUc4B2M1DfMKiVsvOnDO73HGHsCJEYUrLNO7yNEPsgFmtKoxE8UHGKTh3aKNJo
RoP0O/NuD8emHH5ncfcV6ebjVEJ/rYX7itsea7s5fAj7XNqcbyKBR6DKwjjq0w4Jqu6PDRMnt3Jb
ehSb5ZaK3BpOz10Io7p5itS2gKvinQ3md0NMRL/Vn4QWzrwSDCIUBUUgSTMJhDYr9617zO3P/jjm
qApV7xov0GQrjvdp4rW7jFjzzVjbalDFzSfZofOeQfEDifXjGYHaoxMngBub/CWTylNWwe6savMv
jPxuA7finJWg44Uzf1A2kaYAUwEnzKspCUIB7mrj7BVfjYPn3xWqupOQZksTJXOPNkxXcuuQDo7G
OEQuMdaOjuNf/cAcOB8Up766M4AA0r5zDrtUMB4psvqjcklj7yWcJIezG4qEigqwMz4i2Gebzu0A
IAMdZjIc4mLt3PbIZhoTlPwz1/qzGXeUMyH1EMbqXRsRaIPJ03ei9ufQMuaLnxGjBSYFGAD6yqf/
bzb8TgJluUaeXIUB11qggU1tqBuadEAw2E8ztglTRskaFtkQ9HZxH/O08HNehGJKf8VxcsJ+u63j
OHq0vQd2Mi9aPFaBIMdjqHJ76+hzs3H7jOq5bpmNquHop7XdHDRkjH49NM6PubKsQMSJuWmXf2UL
rtxit35cf5Ltp/fcpRejrWE2oNs+OXk8P6z/ZSMsuo0c12aBaQ0UojAf2uUvDS4WPNRmc0wHNLqG
N5sPMmXdVmstfnk54iPMCZCXsfQhMsskoVRMEVaJqeQeWlrtQYW5A5TuSnDsHhTsFtV+H3A4Q/ca
ZndvZ4tOJAzDY8u8cDuP4U7OKCIHUEhpZJ7ITXiLHXyFHFXYtG3izUgyAmsQ4pvBi7tdu/oe11hW
VPIe9pazaUtC5FzSBzZk/hQnLXtrunFXUJU8eAOUai2f5N5cNtklUOvvxTdL5IOunp2QI2ka5+ZU
wCyG2iXqQ6aoCeSS2iICCJ0D1xIoZrrPGvYQOX/mblia0Wz2up3KD32rnYqPxEjSAyUu0ltjHg4S
tsBem6mIDdYxGd/E3O5Qp8gRa6fZOXv2fXiK7cxEh//VNV3zwsW0as+W9r8YDUqZMK/3XoWCyS1s
HJ3a/GtI+aoZzdGlfdBGId9lbMb0QTLFEOM5G0Zrb0zReHCJpBgAjwVe+wniWqd2crrbPEZU8PF0
mjuzxx1MkVeGQ3I56omL51fGDJ6H8GvWDW6Mvml3UUchjtkKF3mmlZdYKYHFghAOWpxhG7NQ44WY
Uj/ojQKFLYaXgTmpyS33EHmo8PKue6F4wyKg7Ayp68hu0nuZT8lPd3ylIWADZiYzi6z0Wgrx2eQ0
/V7evCluLx+Njmd7HSuB69hmUfQzS+zmak664auJHkSz/lJlnXer6rg+2F761QF/xsgV0k85vRPM
4yvu4n+2U25rmdsxjlRG5Wxo4FQD1In76zqHn+xIY/AaO6d1HrFOfcoEwYQTpuPBNOvaRySHWU9R
sYsYtJeAOqPYZAG4TBi1ouUR1kPtTt4xjfpEwHmNvbHSopE/hay+H9uFmh9JExi2VNJ9WVW7Se/f
0t5rfnSZc6OPdK4zlzjFaEI9TebAUUwFMC8vag9KzbJtNiquhPAv9B4JnmfrRkRxhNEubqLpOtQu
TwEBLPvB7rp9jIqPSBX6/0hOF0ryOKii0c+Xh5nF3LggwN6STPsBbgHj+TzNx8R0/zL63s/wfM7r
oq4yWCvkaAZqnYQZKiTuyWUEumKJjYnyBp3eJ6om49RQmSMmYSWedoLFAQgjBlXOKU+YUkN4wv3b
jjzF8bNL6CcidkL/tL7lOlIZY6xfNXUzGZBsBeU05Tsy+NJd52HzsSrISsy3/Mpye75782b9/1gp
JuHOy2gFkxyTj8E0Y5uWtdi2yUBSziJUFIxeD07sbTA2usd1flbJ6GcIrIQISeYySf9EEekdu2Wj
j2NDCxRU85XUWGaNGNMNq9X3zGJJ0JgpBSYsSTvY02Q1lvCrEgHRIAVPd2x6ppeKVfIRQG8Pc6Jw
VRgDm2Riz2uozXJ7s19HXIByoqJlT5t0H2bOV6ep8HrU4ZJbhJs7dgmcqV0e8Z5raNFamV4i/SjD
ax1OFyubxz04nVesUBXbhJjeIlYfiRPFQdljCTKr+qFDhQifz7yZHasWIi5O0FriLbMw9gVDUjab
IbOflrGoHjfpKc4Ydve6ujjEjL8NxOWDPfbTMYH9EMYhyQ1NFeO7nH9hFXBumjcxD3tLZl2/TzrK
/7a35Le4ijlUvQEZUdLtM8MOo8QCjlVhCJ9wA5VCO+J4yQKhANugXTqGE4ARwpYTbnOZP1gQmm5V
6rNJ5vTFCwF8BGgIxy0b3QoTGxf6nCOWCs1Hp0S73y4zXuc9ZlV7FrqIA/h8l6ZGDJWh+umkbXKc
l4G16Cud1kipHHwEiNG2m6D3d8lJcV3i4RCf11D872EigiSNi3s/VzuiGGHBEXG3m1r7WZcMS3HX
fbY2HJDaVu6u0XyuD00/koLURPULs/vXaCh+enJw/O83ofHwN1cKIZ0N2UdVXAUQ9W5kbKPyqm9l
/NxCxls0FiCNLDIMlzNEiXJoaghujyNDgC0O2lfDjUBXkmG718qu2nfYz+EPI1FLzX9m4mCtEH5U
Y7yLgRBsbQCHCLHYXgq3cP3O+q2z1z57dnRUw6I95Swn88z0aN3ouWm+rYM15PDYC+cKXT7ZNFX4
WwD58tehdpkhftD7NsIyMT/Gtv6hUfveHC3pgzKM++8PiaGpdjAkpFO8Lrty2Vaac/pD64byapfN
p9Emx8TNf0lsLwei1p7tpCd+ZLLmPXQ5kq5z6IqtqUcP+Bk+XS1YpQrTnCMiQOhzId1204BtPTpj
Z8JrV75SksmPs6s/ojOZXIP5ZCLRjJBcEEmGA1hex33ecU1OsH6v65cSma7YR1QwkZrRkxEmttNr
kPXZlNrHmmHw0Wq6t5x37RGT4G6qywamF9LjOFFOrsEyf5igFhFbcHYU9wMn0OP6FKDfssh+Kt50
Yf2Q1POgoBBbZMXvaJAZIXGBsHrJ3LP+U0AM3Q4EXvitxxJ7ROCnLtRXPiG+m5AdwXchtSHCtg8R
YMgQlXMSY59U8IniY8uUaQOhJXvpQNCXBiKg2u12mq6SFOsF6xnUJUB5jXCefMuBC5lBMNnoCeYx
mf2tbCDSNcJKim7WzjHSDILHIJmsFdx6oRVV1+zYDp3yor6vRYkATHiyKlzmvXAl9GPE1QWWq41b
lN3RA/ZRuZwb8BmQYCfhFf4wGWBh9AsjPrAUxLZrobQe8+t1UfX1X811hwc5sSpZvG3CDR8LU+sZ
TfLWKCkhVH1vnbOGIBSvZDZbtLDzXOYKQLsTn8gMyvscxK/b68Umr8Tb2E4FRbW5tYDQ7Cor/tXb
5fr9TTvJ+TuM/vpZFUR8HuM+OpkVnJuoLR7X42pepCyxAT4emgUIkqxn+MFWvwSjEbE6IaOgFhtw
da/rPfItoEcZpbxrSaIESjZjsFYGCjplSaKhMHDIxmDGLs176elA6JipqV4Po1EpoVsmyjFsoLHw
JwlSBae/gpHoEA7xJ7adTZP0+oVD5hZWbnbrbe/LtZXTkJo/FF2iXjB1RK8Z/MWNV/fKjohgjy2g
Wf1a61OnAwCaN5y40uzZMVOZmeEw/UwyTtxVXLqq9ixsQZApW9Ki+uQg82m899D4FrckdzMP1lBS
gtI7p4wjYFi950r4te4n+2VpX8nmc8SGKSXk4k5pLlHVJ/vEsR8Gje/Bug1VKCiE1mDma0tG67o2
bruhmXyjVCSZJdHNi+J2D5dn2NLdozld9DzcMdEBY/9dyFd9ag20Yzp+gKb2OZErime2/yVMqTMy
bVaAy/PVAd4DtUdgUpdNym79EHqDeZP0zBcJ66hOZbOThCJvI0Lf1p9frkDxpyVrF9kfCTLr52pT
muwbJ0x2qD/k4k2Ob7o8Z+k5jfTFNkEqTqHwFMactusqP4eSmqeJfTdHJ1ijHwCoir0xp/f1d4wQ
Qx1KnQerD5nOJCx54Kj3uxnnydFup3hfLNF76CdGkREN5uHcjTXSa1KqaoMhGGtRnkjmTTkg8Am0
cq0EqDhu6MxfQN56x0goD2ZfLHlpGeUdqjhT5vFh/aDtMe0uDt7w3Zo3TFr1kRgtDIm64TDIak6Z
0IddKgeFIhMNJA/C2mWtpTefDfA0KT7gwEuQtSM+5LhGYWlRQNZYTKiEoQe33psQxXOP5+JWOsjQ
6nbMz5nTiW03MtRXeU1TjgMfIHu7RRLY7CtL3DoyG8lpiHerdWOuKT1jGMd2XjtnAIDWDbjVsKEt
q/ay8IIkyrBCMvjz109PGB0/WYTzhul+7q/Sc3N+nphuPJT8QXu3SU5hqyR+OEI7dCx8vmsZGW3Z
BWnbYSJiJhvAgw/aCdo1a5ql1igVq0Yog2qxmtnliPlzFd9LlJ47YSaXliOTKtfFMKSafbhfv6ta
juFdGYe7g7o0U9yt6qCwc2dT3TZZgcRCM3ExmxXGpFA7IqV4bLk9A72qXtMBzl1Xvy95fpo5kIC0
vAG83hg8kcDsEIIRtWQC9zAnPALCeq8bOz6s/5VHr6jUQJhX5UyaM8S1Jha5FF6bzJbPXmYq3y3O
gjbdpoqhoeyV97ULjvryUFsZVLHaIxnc8u5u+mhlpNY6XcXA1ms9v2U2ur6RIEF4k5ytgPp1XW/M
4jQrqX1YT/MI3Bv9udcGBZz3QzgWZ7PGQjx65fPanY5cYEwYQ3RCWCIBgIkPqfBlfgtpNZj6WXde
T671Hpkq2zqogi01NS3/49k52WpNawWnapeXH8yNjVNfy4k7ghm7kURHnbQvREKELK3HwSrO5fg6
qLW6MzVr3NWD9ceNqt2g9Kc6TZzt2IXdsTcXjjz46w3zcBOVRgtxMZZv89yCeJ1Ll6b5AEIQoCxW
Njw5LMLjAu1TGlGElMKddkmElVdNIrSfUfRK3qcGZY7OuCFlcXnWjYMc4ltq1I/rk6wSq6UL/lSM
sZ6Suaq/W61IISzOIYtdNufvxbbCDL7X++vqh1o/BJNlK3PrnQfv8oyGiqyErKZn5xVDRQjrqim8
TePm9kExmLQ5YXUahvjJqYdbEav6LmzZRbrJ+K5psbFfVbBIsfUn8Gc7pwOfrhugynLyyJDBwjmB
dvb9zVTxx3aV/rgeL6mTdbAGYadNHaufOM1550ukpI14V3GAHpVWNa5Fjqt+EbhYufh0FlWvmZAZ
avWwI8ooFoFqsBcqDXn1ppMxMKpeLAn5UjE7S9e+vqlEto3b3mTS5zhttLEzB1yfiTaxXrpNsYjZ
mpqUiQ48wZiMPyHqlEABKDTTbsxQjlCOTKX8zEWNYNJiztdoDOMiezrk2Vj8ZS5vndd/KifvgT0k
h6RH+Ru25ZeVZxtpsNtjGTZtVP23WL6a1q1e4rSbbjZiO4zgk0vp6Ph9136sr5i9FN3LvTIjVk+k
8VFxAl0bwVp4tfC5vKln9YGaGOFwLaoj5FbpD6mADglKdCPdbDpPobZ1OAsCBsdvTRFvWiv6Qp/L
7hf/dmJC5y+QLvvEFvixoDlTNGOrDFFzTTx3XwntT6SoKLt7tjvrjT8zT9iMLka/ZGIgqkiFZlUp
r2OIz9gYO3gEGsmtRmU9Irf9kUmDFe6IS7lABoNcF4FP1+QPc5b+YQmTE8jYADEq8g3LFU5Mr3pp
eGP3IJ1hmyWan9lGYHYKMSGk2h+h7CCvM7Q/qZ0yMEIHTcXnZH5euDk9MM5EW0mtmww9xFcmVs7M
/luiRmojKDatnXObi5CZ8yL/XhSZ34eGpQ7Hoh0bcNLam5mzsmGcZ/vwrLCw9LHmS4bj9IvMxuKR
vVSharAt5yUHlscfmU+4yOLGjWTY6g9NxjFBcuqiEl7laetgCD7lHqQTqT0ZbFHyhLLaFn6+aJij
rkCMH+auP5h/CoAZdwU6/tqydD3Zaj1CuGos3ANzW3tb9vRn3+3iEhf/PYjwkk+rVswHkb4jASFd
LM7IQis/YUo51G1EL7QiYpRS9D7RTd3j1M2/FAPSV+oxkdIdckxBbz93pm8KYn3XukzRWyLJWGMm
i4LAs0u2SVrxRMa2uu2NztwTZPjuSRwbsxo+m7oF5KQW174Xuz4r+LJ6CAQSFSiT9OrQATLf9Zq8
gDhzg7me3loh4islCRgBND91/GwGmKXcU6FlZLQaDTo2me5bJOTnYrK3IKpI59CZthrcTfVIfwVA
/EB62uMEVC7JnccJhgry/GE4zLp80jmQb23BF6FBAl4+PCWNRjpKhDNMH1uYIh1dM9JUPazppNmr
rnFiBtVikAZV36a+hx2QQ4iDldP1QlhUb/enPraiB7yetnUtq7k+1SjR4IkqHpgFVAWWE981xfKC
b53pqvlHToXwcBhVDxJnmASCpYRiIl9MjE8mj/qu4QqlY2XFws4KOeDkLYcMldqYQaVpnQ5JEX52
0IH2IRWaG4SoawI7sbcKHsigdtwSHIbAkUOFA0buWQ079c63s2Izp8ODQcaxYWmPr2Nw3xPPAA42
csXy+Pl9lrjXXnBpu2NEgHNMxLUHbLXtYPzY5SmsyDllAS/xHCzmt6WIasqmDSx68a0NjdZLl245
tj5GhhrXmmH0vtWIv/UkquyygHW+/BqPqcWpWZJG16dm7I8qCJJzXTjv3wOyNvx0w+qQIFQ6r+Vw
5w4B8kxwWw26ilkuZGu7RsoUs6wNq+jTCx8QChanVUJYuhFMwAVSDrXsMVOnkSwVezzmWvgG/BW3
BAIhTw9/ayqxHMmkHSfH+pu6iXFeu81x1u9NJZyHQqn3jdrjsUgRUEdedO9+gp6oH9anyGg9lJWq
oG7v0G86YZkGuVNh4mFYWf7EXPuOVMJ5HsCobsahODFCaY9Jy1RhrL4UcZYl1JjSzYqTYMxousji
HdNEnokubQ8P1WLY4Vk+n35TTn0wImcWymigERK77+e1KdgIG+lVLtRnGJif/WJ0bgbxVgxG7SP4
0CHypoc5EelZZPoj5h+6CARP61mUdKQJOJG5N7yq3hIG4B5yqi/K1hA94WYVc6+Vao8T+Jin0Utr
1rfC0rPb+o2O+z7EKzL88jIn5YFP6ovso226mE7rOPHO5PXg7QiTZ1Hbd5spqWuyTrEUJELLHDIZ
rebAxuh5tfYmOIe8jmYW3f5hHV2rGgEehCK6ghQyAQR4u9ZzpAgjT4FYv/meJ3lIFVgmHRKyjJkj
5zNhVexrtaz6NiV29ZzSDxD+HcZ2HxhQUR21ZZeQA/3APofV3UwxcWjTadmUGBXqCAsX9ym0UJ6t
R+z65WadGozsB3eToahwca0dcq8lxt0aj5E3FFfGfj9rxSOviBoE9SeBFY0Q+7kw0lvZVi9zzl4+
7I8mf9wApdBrPC4lPcOiXQfs/q4bn6Sp6IQL5X9kPmfoslhThNpv1Gz190cOPy7dNxJCBqPk8lLC
rE5Z9vkK07hd33/oBXL5tbzLeg1FhBZ3ezSUkKpNL7pakQgm6ZUXGzvpdm7jC/ZCl91HhVhlVu9h
+2QROhvoy0wQId57omGGY4w9iM44Dm5TEgTNaAuv4la4lnKOF8FV1rCQWkbRIbrIbY6w7TgwJ+de
2WKC+LUeLt1yvjL67fnxCCH00pCI7C2eYnHj79g4fkCiFRzqvCxtgVl5tePriWOdCMX1IUjDxUm/
3RgtOkESekrPZ1lZ+mpuTTuPMPSdrRis8MPL+g1AUJDc1n9qBhXNbka/M6C6t5PcfUAn/0yaSBb0
U3xxQmme7Wiyz2sdQEcA8hbt0dZx6NmkIEISxe45yzKE4evzUA8ExSwVKJJHX9N74CtqP/tRYovL
bIqbjtfrAMCUgTqr5pPnzM9ND3pAKwPNWcLN0jrbrzuT9YoNVXUgmzhUWaak1pbUyU9eyYF6qJCn
LB4uwkVKFPNdpYdDRd9R0ngVmp+KnKt1PODlnCKtBQvBwqmro/XGedtknNS8ZyUM+O8yEOnDxSPr
6DDO6sXoMjaKy5K1RfljzSB6PN/BA/hLSCKuU5VgqDhKj9IL4fGWp7TToCikCasTxgDbsdfyk2uN
X24UoY7kOSo9FSjaODvE8yGi0rgjU1mTaSW4RkI5T+fRNA4VpNDtPM+jH3pmc0HyTsop5T1Q1PgI
peZNSZz5uM4KhsbS7tjfHtj6exBhlycx1FmdDtAsVY+bVEkTggMR0tTDpO1HsxdnVAnJbaZtQzKC
omwsDfMUSuNrrbGUWi0P/QhirVIbUhedLtsncfmwjhFjTyZba64mQmWYXDOh++5o6q7/yRKxPbJq
eEdQsjCSLeaI+Ol3Fvs5BNsjelfBcaL3nbqPY+scdQ26K4GgSEeaOfD12P1h9XXYIvrDnFMH8Zgz
KV7IXzN6GoM0RrR688T8HfanPrdBHdqwBdi8JEr6sA4ohl7pHsZouFdjp/tzpyQg8BUNoLDZn52Z
Qnz1/k0epLoaKXtbe9YZRWPiz3H3a71LC+ZiR5kmA8HD7B2SUu6EHhOvVDG3ynLz5lJFWXOnvxB/
rhW7ugcgvDYaHGHGbv0Zp/jrNdzmat7uS4EBLWlTJXB7rPlxQ0S06jIOfjTSLkKzzdhOjDU/wD6E
UPYjWSQsh7QRHwgDBLJmnfOaP25GQO7aZf/SFs1PMoyFT6jK70hT8NF1nPYRQnIE1QX87kjJfVPa
KksvdvxNqzGQpNTaK2P+I27LT1aSFtz26ehYKkEjfDBEdZaUWijeU/GK+z/bzqXiXcr4dxU1h8bh
reHeVZ9FU6jP0KTHgoGWWoFU672IoqtVx1toez8s1ZBB1lGcCRWhAlsVoCge42LAwZjgWcRcCLX5
WJ0DVcsnsPBFSAEEJqr2mCaxZiNbr9Vzo+rRLWaUzjKVI3ipS4c6euqweyNmw0I8Ve4t9hwau0WT
PmCWC1Krpgdrp/dWzj+SML92tvduw+rbINYiECLM30YwSmipBosCsn+XkehI0Y0l9MD2zoA1mPlG
bOzCjnbKTOenj5CQDQXkVqva+aGrRpuHBn+ZnKsFF8cCUY8a9yKWP7dVGNuFYjqW7oGtSUrvNOVE
MVmSLEbNQTScPsZl6t2L3wZ4rQ0QsU1istswzHbf9zbY/x9FM/WnSkl4MTJkEWausw6WxVsMrmqP
W+Zv6DXjTuQqQik+ItOFgjqovu1F5V+cL9aRebF7wTTky6h6JuNAHmrCLWzdcZ4NeLUnFu/X9V6t
28o556r7wFYqujJGACTgNGANR4+lma0f21kNWi2xSB7koSvlVO74FF4LdraXxomhWnla5RPGqfmg
WJbAldLnEDcwCIGoX0Tvcc58gZifQ+5MN4S9fMWFGhiTnfoaldzOhGq9a9jOPFpXcybOwxizV4Sb
f9Ys7gGNfhW5U+AUldjOvZLQD9J9xsoOZRqmHK1qN9Xy1IySk28911ryW/w8ndDYL6W0VqPyNcr5
Y168cmt7atms+EbBxg/yQ00Fgl/ATKvARfVrlarxYubaez5VzynuiQPenmTH2MqDKinFITJyDbGw
jpG0zX9qo37RLBhmxOX+UWMzPXZ6N/K7VPtWsfsH9tL6YzPo7Ci1cmdK5z1S3GBFPKSVeS4bRiEz
JywKa/SMJrEqmNqMgSwUOxAt0qtoKmE688WeFLXA8DSRFAjrD7gHc671zcFCxtYmZSMFWWGOjeie
ztofrZMoGTPEDc3EgxxZnEc2Y6uYLfdaiZQNkmMHpLtKg6Or3p/MmhDymvLZJUvHRK29FqBN3L66
tdMEvTkg/EPmwa9rHjNDyIvJDndCEp9MRU75pJPixxKFTOzOac80SI/D1MqDXRYFY7d6PBZGzAAQ
o8TRAc+40TB7g+Nlg2ZJwtS00e7g+hbNJZ3CpwRMPvdl45AHx22FqzzOBJ4FiTxZdx+d/gMFkjjg
WyFxUdHOtsuuMuuATSzbsBXEVObVSwWAdJ9yufpVrLc0qRxNwEGZ9gAJdfi6WTIiHit+5B7Uy7mH
s2AiJXBcmeym1MJ1NbR8bkPHn9SVzVGJIPxXiRntUPlidKiY1OeVOdyVoQp9aTkf6yrQMNIvB7Fn
kFnDy7oQUCSvYa+11YVT0xekbJ9VvN0+ETiIBGz9lDtFeGvhlGy8Vul3Ws1nH+LkxaMneA+j36bT
iuNsNANeMYZ2ZaIxhLSGv+TzHhW2CRuFzcV+Kg0NH/AeVq0ZeMR+HCprhoNgcPTXdXEvTd05GFX5
tLroNWzia8NJzvTdZnr2lLLLX66zxqgOBIuGj0bC4pQ4AmOPlwSgKoSX1ZTMSYnegS2rxkVC5GwB
8Y8woqBDuc3CGvVql755aZ4fUhtHdtn9WX9ZoU+voSbVQFDeFlkb3koDQtMQkSVElsBwRX+o/gYa
EW+6jv1zXfKk4LOHYEg7bzb9T4nzgdyD8hnIX4zXvuTgyN29mas5psD+n6571KnP7dAkcMkjH7wy
EMv22LKzqX3ODcu82X2m7yTocWD/4RlId3QNY8bPctRGulf/ELLTv2Jv5QOpK+vctu4lYxlybYgV
2caAAf0iJIM0Vkf8momaPmFy6x+14uCWfdAmfMCWkAbpxcBFDRE/1wu4z2CG0xQM5My+7x4miy+9
CR1wHtZT2MItafTG8LsUzp9hjy2DNGSajTHxSiI2+P19z6GwxvRfy4HdAPIKiG/f91E5t8NhXH5L
7u6efT4syJS1l0T6sxvD2bvPk7Y1FsWTyVtrZFHDarRIjwo4Hx8i0rxbQRAgK1fyBrAU+4RglakV
vFMIFClxWyOKzTKPcsSIG6fGiJYDTCUksMlOKhlDm9jDk+ENaX3EclHY4rVCGlSSI/7Ex/at+BjG
NNBI0iLJt/vRDC52Di4tPMlGkLusq6a3xu2mu6s2T2ulHDK3p6j1MAMqUXXIQglrVfTlLp5RLWXx
XwBukCItQ+zIzUV2OG3MUXk39QQIFrYmVpxsr/7tf9H6/i+AMW1BHP1vgDEIfB6AaR2uHk/kyk75
d0AhgBZybLjgt3qLpaMtTOrxujGua5C4MKlePMdluk0KBOGDNuKOieRrR87aWXwzrv5D8MTDl7h9
FF/t/wdgRG0hX/2/yYjb//7fuq//9Pk//st/PQ0iab7+PSJx/aX/MBL1f5nYZD3PWxCEVAouJJ5/
GInuv6wFZQcdETyooy1gxX8QidATYQHahuc5tqVqps0vakXfxf/538x/GdbCGPdc3bEcC03DfwSR
aFrW/8EddIAwwicxHCiOHvsce/n5f/eEAAmxOq2YtimOGz9Hn39p3HgKJOmdbTxhECqV915lZWqk
jC4QeHuPyIm3Y4S2Y3Z440etA7Qn6p+2oZ4sB5sJX1t5GNrutJqj3YlEKRtngmmPCVBdRo+hXo5P
kY4Xn8X8ncjiTVIkycUrhoeSiT22ZcY1auQg8lLlq23Wne+16nSe0+iqtYk8TTRWpPkNV5P8+Wtk
hL2faZHYpmOanOlDYFqoMMa8tI2DSJm1LQyymvn+L6zCtN69lX7YGQSP/GYnUfu7RMW8oT27D0lX
Beixm5+1esVvu5cjxsA5cpAVRg8yN7EH6QjqNhINMmJOK/GHCMVt1eDRdeJ//iI6M4U5zo+1rLsj
NckOoVIgC6yjvUnHvVcHpGOa0MbrWMYj7tDiCLd2iQgqntW55TvvDtfEMGvGkIV6ga14DGdGENlk
2VdTVWrwrHGhnbHU+E3cF/sQmznjOVVf2ne0k0p8mszaZYyCKLJ0reZSSnz/RF/kpzFKXmISJ29E
ybiXHLhrG+HWi5mE3EyKzfXfDIUolyxhJGoiozilVnfGCJVcUqc/YJ9XX+HZ4fjxvHPp1n80icSt
QQCKx9Xy8xxlRU9u7KNeG6ivQVgzhNQvSR8rsNSW8Vr0pBhEwY+g5ZmBVr5TkAc+L7/LvCxShuKi
owS94DcbnsH70EIBA9cHZK4EHzAhXv7CKMTevckoISJZsMVEoD3cvIYcL/ZNZAI3BbY07U5nTaia
Zl8YpQwnquwCpVXp9FfVzd9cqf90egKNCy1trk2vsqMYCndJHYz/J1PnsWM5cgXRLyJAb7Z83pX3
G6Js0iY9k8yv13kNAdKmMGpN93S9IjOviTgR/JXOaK2MsXvoQgqtdVtPyckLy+S0LI6HBt/VZyPV
0z4x8uoMX7g6J4xZVk2Hbm4EpksAm7NAm06SHdqc5EgGpXHMMPWg8Pnf/5ZIwo0qv7Ed0zj9+wIS
2CD9wjknluj2/35pLKsrbZ222rAmOBghqaHDZDP2C9toWw35L+VBtl+E+x0YDjggMiTSm6BmuSxe
NBuUnaf0RzlgUct0h6OkJYux6HuAkwvzqQ12FOKH/CY6RZP4/y8jijkarez2f78uSic8dTL/6JzO
3Jmz013+fTGmtL9gYDI2ScEm3AohzveR/C5cB//HTNb22S47Z9U3SMvGgeJKLsG0AVCRsUC+xmRe
9OhaB6J6kS23jYPAVj0POIhJAEa7MxkB0YQBKbiXMu830CqcVdWqkbjbYd52rce8YQLCkVTuGWHF
FZVYi3XWOOjX+A9FF7MUCXM5zHmTqx4mp0h27sDsE++UOP/7p7D3vTWxtfASFuZq+CnN81C5VA4C
NXIZQgYbW74Z7D+PhusXN/++ECVX3ti+6LeiwYtgN3Z5UTk+eAw4+S6wG6heds6QqxK9s1nG6xDO
LNyNlK3txIvt3Xld6h0cNvcXx9j5zK1vqiiABpVkpEdhaEhR6zUWQKhJ82jvpwJBxmLtcOPsitm4
wfwIwztnclShnm2AfIARncYt4sS3kLlfZDQAsxffZ3aHX5W/GmkwqR9tmFHQfw5evZWi7oErvDqU
WoTP8TpP0A9D+gZq7nZTLdOpyvGOJ1H7OI6auCsLZDaT884liwnzx4vnXfnhkYU3I0q+I6/7FeKi
iVqIXVn0ewwLccVGmIcDSYI7OFXc0olJRV7oUH8Z7SCPzcI4j5BrK7xVIn+rxpfcT0Ey2mBgpR1+
LmlyKQkulhZ2yNq0Y6/PH8wa2mGDvinpYErgtD9N4RStFAcnFkyJvlhesDLu8XUclefds7FO12zf
L2A1H4YIpG1JGj02emSZ9hnhEN7v7kSRiGnEE6yxw+ih35lW76yTpnj10vE+KC8punuiIvtpMJjW
05oW3ksSoaH3mIwHDgSKVERrFSAYXtw7kdczGnTjojMk5941+xhWQTri+Voe/d4FySLwe4rZvQuS
qCZT3jlh30NhdnVFOcW5xnDReG6x7VC2IDKRpDbK6Yh5a+33SN1MxevsF8/R2NHdevkXqHqkEpqh
/xIHaOqzRCNRSkPieYAe4XNW5JprfyOTDwu9EyYpuYvIdzK8+Yp9w6DXeTdEqvtgOxHpcxcB8Uz+
3CWL2JqkBYHj9pvLYyRcnoEg4I1N52GV9kO7o4HZ4P8omQqE3TYNppGcaW+8iEqdPStSRytq5aG3
xduUok8Iw4Z14vyVKfNzar0ep/5MjTBjWS/rQ1oan0t0VUmP6ONUe/QAsMRNSZpbjZa6rGDNks5L
+G3rpmQNNKsqm99hxbSAzji9MWmGrCJWGBLmoxlsDESXLpVORAJxeG1RZDpt5kWQ4YH72DibstK0
8iGxoglhrY04sGTet5b5jmUBVFBrEZUHtR5Y+QNEM8m6lGnpWHAiQr0L8Lcu7EtANmjU/teQc6r/
IWTCB3e9vBDhLA7omXxMpj2PD0nq8ehlu2xcGPYzhQNgsG9C56VbEJiNof3g1n13NEMLo4hdXb/B
YR+AWD0R25at5zpKabkuOFdbKvm/YtFgk2o6D7czP+piqp/IPfzkoOFsdedyxxH/5yf2jTkF9W7w
xoVv3d/aJHGv8DZNm0IF9R3siG03oC9Mk2LY+3VmXaKex3NRttj4IFVwclaIgsDSzUJpQuQZPXrL
OO6qBov8XIvbBJTQi8EdhNsxw7I1OFeyqjU+l4N970p7lUbsb5GwLIiTr8NuRY9SyvZYFwSJsEU0
MQ+RPWi2i3/0zBHv+SLT9QRMGJtC8TNMHm0UIOShcY4CaAqzalQARBPE0+B3a1tLyJSDrm7L6xeT
wgpYWHb890uZW1dwPZLqNupGzmtdwQp1iAqBQkf6oOeLk3bz9FSnyS3Jd5ij/aTYDLV/PwNlEU59
tzj5V6KHc01zhZQcp5jsOC4tnx3AFHLgCo2l9oXAcZZNYCy2aQUJuSCVICle/cY5OxM4rsGJXjq3
3ouF8E+KrZeMgOeVuJ+hmqPv02hCPfPRA3TWtf4JIcCemJDmkPcj8Z/ZyHOYfFuB5SETtqansjB3
bpM5b/TsIwmFMx8tx9xbllDych8SqJV7dxOewVPS8hvdv7qjnrAhnhhul+4J8BD7qEfUoTtnfG0p
bVYqsNJjmoexlhZSN4G9xZlvraZjQK94d2CcQONQ7pk95mbyveGYGW52DFp51waV92iRNBmbhqKD
93L7ofOu45Ky/FTK/FVzg5ymz4lbtcwAS6vt3MyoWwMKuY03Mza1xmBXKH0TlrBajTJnKW33LTtB
nTHfXtKYnPi3kbTLQziUaBC8aeF6tyjIgob4Y9Pwjw7vBDFiO4hLg8DkCWMc479xKPrmy1IZQuiO
bAt4nq5x+vdPThd+dva4h8o47YlGd55mbI/bcfbKDelEzjFsDW5X1VRrTLXDOu/0vWkSyCLZG29b
oz96jOzvu0S9wrta0Fzk7c6pk1VhOuktWqaV4jpkf33pZQIFhih2PC34aX2ruOgIejnX/JPM+9+c
bfQaWJCxbzKD6xrhUC0ZHhCO15xbdZWBSaBPA65W1UlzV/mkBE0WJmWS2FeB4miyOATm0vZZ/Uyb
lqT0PSiX7mTaIE98shviCJfZwzI0ep84CBXlCFQOCcNJzba6oSHYsKiMGIghtAEGYdTp1krc/C6P
0j+bPOhtghckLmvzuV4+pmSqt4y/WLNU2aawbs0cjaAHZXKNU4ZIY3dXZZwu9SBj5S/iLpcQYIr8
B26Xf4U/DDHCkF8ULkinlu9B2KTduoyPry+F2fmcMBNjDAtUEvIalnG3NDEZQUNg1sRNuNw6vlm/
hFo4a6fXOF7c5kHn1coebSTTAh5twvQx1+NdxaL15OThAxZ/LHR6vPcNgTEwFFjkczM6pglW1TbR
LBeav0nk66E0xi18mOksyAAZA6NA3R3QK0BxG1UNqmfWYmuqybv0I15YQy5oqJAG2kMUXXp9tNpg
uARtjo2TNVORyYosUuMU4jbZ1O1D06cvdQNcySuy/36pyw51YyeY6sKA0z4aNp01HSVmtWl6Lz2E
Ie+7qKJ1JnJk1OWJXpJ43Cs5CSIkkBFP4pNAR2jE4zyx1k5vpz76ykgK3/lL+R2kI757B6tQ7tqP
mUld3prrLGXKr7FVINn/HSMHaV1z4yuqNSlVuLKsMAXLMT9HxF0xDp0e8iowVwge77SNYJ3MvFjO
427IjH9JLu6RoLpD5QBEcs0cGzQ/Mmg/3KzhRAy64wcfs9EgoBeIb6z+zdWcSZmbqK2T49rt+uAb
vs+7NWdHvzU/XGubGdN91/JXFx0xpgNyZAiiwZrxygCC0Pzh21v1xnRXTc1MXYqEuwcJNw84/b0e
WVylvAfzyjGBno+fHyIauyQZ8y8xlExRUg7TPmdTRpgrNtla22j10TomBIGRUhnSkxDJ3Np30mJP
No42qTLyxAB8NO38sljLHrEbzAgVsjQyELpNUh3bRd3wA+RFYLUS11eAJtWAiVQd0TZurV1AviaG
inSO57d/0bFh4WFwNQHc2SmuSat9gcTickOybnOCnh/+smq08RYWxXZCRXEVHxfsDcYCnhYuczua
tqjInwGE2CuD/hA4PEnKmdkgR4YlAzAiWcHwGPADI9gThy5CqjOzfyMIYmVofIBFO3D64geSvj5Z
k0lcb+UlvCovRMlZmCjk7zBH4nhN9q6TdsKTjos5yC3MnYyu8V4zpEETWQF2qPmbyI2aF/Kl22md
ozW+xrJOW79KjNicFns7mExUCFL8job21aqYXSzpNxDWhVu1fWUPyk7PGh3CkSAM5yhmUWfcRyMs
SY4vNxZeV7I05riCBQh/OilPfSqY7qtmZw0FhOGkau8klKYyKdpYjZhXhtkqdk7A7t+sPaiORWPH
XWC1z3aY8Ol3Dxn01NzUZAlRMkVJRcEq35Jll7EwehiUfm6rBvTz6L0qjdWlrntjVQZjszJrpU7I
lZ/aof9eIDcPOPCbdFwOrj89WwVCZsdA+pJWxbujkKg2SwAWUXpbv+FVAVhso1MVxY4CdY8xC5F0
WdCfON+Ak5AER+Ai6yG6QHlDPop6OzXAj2COjyG4hfvBQi1R85KJGZKGHIDZ+fphtCIoAixY7EQ/
QJGOeS0bFpUs6OpPqZe4J6WQPe7wICePPz9gDuWlSO4C3EPUnDEO5naDDf+560jaGab6Raf5Y+2r
09LR3HW8NH44cjF273NiTrtWm08o/z5TaX1USMKzAXXv4HlvFC5kM4sBO5cB16pHHOXq+tYdEPYg
IqURmoaDLK10bVkzIeSPPrI92By/wnDu8sJ7NaY/tpmIlfu9W3p3fgRskTQgJI5kkFZIfVpQB2yT
1LZvq+3gE4jE1cb60k/u+rD7Flc8CQVCSaTCWMSZHNM9xMibigNnxx98FY7CceDS3xdlTbYyMH3Z
DsHBs7pk7YV9D0suWEmn6RA/uBiO6HamzMdBnhJ6UgP7JNOuYq7SeteqFTVVrpiweB7iACOLVnOP
KCINnW+mnJyFFmmHXuG+TD0SRwth9cpF/7zGcLBRObPLpKx+F+hHoyFuXdjB7sjRsnTiR1eNJIDN
cVexmpS3Kyz/scFYQnAfO2zBYVsGKEYls+TDBjYyYm5uOQSg2osnyJ6zSUZ5ZRRnx0fekxrsJXpr
vPcsjtVi7lLYh1iMmhnDmtLQJlxD/yU9GKumKajO/ZwO3kNgXkR2turQcpQunWqeB0asGB/HwhZU
xMzcYhuSOeBUATcgYA1e/JDZtLE9hBXZBEA4UGc9fqAG2APa4NMlmC9HTWy2R1aSfZyrTV5Mh3oO
9wZn7GIxTyZxO6IjrF8W7ZFfwI8ir0FOmi4P1iKs4wRLAe1P2MPNYFW5OFRFdXPgmoOR2J7btZvT
LM95eley4QkdKMHOJx/smmDjZQMV1Vy7AThhsLr6RI7bOF29NiI7Gbr4tfJXw3A/UUL7+HmyOEgt
oLMNKsKoGoOt19TvU2UDiLeGnTPU7xzBdxl3x4lxNOoMT0cxY9lYcT3GdT/82d7wGCqDojJ7jcqB
+7X5UmhSwZLchtZLlYiT6X57SDw9FHZdPuwtKAtWNyzHxp52UOec2HCmbSvEuqVvxYOHciH/RPyL
s7Pdp/hW2lYTfjGr12wsGIHge5prh/RuhWsbtx+cIreApHdVqU5/LNxRyC/9exr5xBKO6PSaZDri
LNn2LjqOiCnvscNlOvigXuDnrVM7899N8SvnmdHbumwqICe596KkfXDb7K91uy+dzWvbRaynaS+L
6qMo+QmY/kcuUxwVJuMGp4ABzLEls4KqRixQm3qSxUYU2owO7HNU4KwzVtb1CEQT18Wjg2yBxBQa
v/ZMADRSD5y9BCetVMl6NiVjbiVa6yud2N4312emcdWdTtn9Tw1FKm9uLaFKt8j847RhZpxaP2MV
QO+00a1PdNg5tOLtiGGZOanHKZIm335jmRsNqsF1/vScPUBMmtZLJf+MrlBHlSIL4pZEbtmc4MA/
Zjgy1xCu4FZjs7K76RaIZRNPrM9D5yxhne6XLCOQksfJKof3uXkRI0T6ThSPvfGbjfh6g8jwYeSW
DHboynPaXSnaU2LUT6gPftF7PFp9dbmaRbsAAYpMLgrCOA6gbEuU4snSPu2Ik964Kt1P8zwjdltZ
IHxiN53+EKkfGCmcTXN4rCwfTi6cp0LcDLMk03CYFOLIGfAHQiwH2saMyzx5Bj1lU5ouJ3AXZ8u2
sGTSwPghQPPr35Wl6d9VSN/JFyNUuwjbVyydrjpzTz95GaTDiHGpY5fIlGUB7R91T16kn34KAtRO
p49Kg+qxpvPicVElII/wYb1HU6TWVe29G5Px6WEB5zNhuuZRkzuz2hNsntPKqBK2TPNApjrVbw/J
fR5em7qAN2OePDTCXXq9lzo4na1rXNGOB6YPj3ldYLrs9L5DBp0hriC5c4MyFBr6/A5sLolH/1Xm
ebTOYdJQbEc3LZagYOFBc1v9FebivrZpeXP+P0V/3CSIRQrssRFk+8nb+6zOrjw7KSKgn2aC097x
KD8IYJetOllS79q6uAlIuwQSK34XlCTF4F4qGyLhP1t2Dd83cMrNMncbwf18nVS/DdR5cdIhknTL
nsu0/GpnB2UvylKiv8tj4I2fs9uAp0O73ONwYVX+vNQwSgJx41biXhr5oTP8cpPaC+d91PwEAjCQ
0dn72io2ZnszKtxvWQe0agAcPDp0j1k4bWVXYuspNM2jMT2UM5VHjcgk5upcpa5mcIzvprAh1Jlg
cGJHzI8+4B2v0i8uAOhty40ap2sNynNdYlmOibK8h3Vl+POa/lndUq4RNWSjOekBMMzPxeI+lqlB
Gwmoq62uJOk8ZgL17QgSvoPhnZ9jXM5AaA17xI5jhbHRmJeljdgFjIQOpODCfMWBXH7X3V7ATAou
3QlbxhfNDR1RUgEoSb5Ybngxds9DlKDUryZOCQeTaIe4gtL2bNb9VUI9fpI18eYZyAZ9mgPTE7ej
jaNp1voyNOCp2KxNUXTXkQJf0DYQ2GZ89ghmS/eVAWW5q8g2X6E02TC2uqV737hL+WMBcIz9ARP1
XF+8oHyznYeBOs1YsMOFJUOLVmGFnTNkyFBQ+a+CarKPEDSp84V/qgUAyvTESvlloRKKq2ox6Xyv
5Utzn+HbYWEoGZEX8iftYKn2jLJ6315XAZrVkqZDTz6j3ZEcRieP4h6/Vdi+JVaFGF8nUBK5J6Yp
eiUu7tlH+LV0msAFaEa5Z10xM5q8NXiVhgt5sypHZrMOnlE6IRj29Vtd0jVLg0WZgWTOF1Jsij66
4JmD14cOfZVcTQr9hCsP7UtYlAZIuPKc2lQchmmPTB4Z2rI5QWP74FxblSzFCSf7NTjib6uK3FtY
8yuBPghfNB0+wFEa/2zBe1Tmn1lv49usGWVx3QITdw5s53fSjfagzAhyNYOPNvtWIQBsNRX72fpy
HNJLx+C5rCC0As5rnWkTZW5+qV1DMWSRLCrzYl82BZbjUuFCTNMVmTSg0kx336TTU1Pikxnap8ie
79m8kYSMCQVm/FC/iSR6CWoBJHVoziArHxyC3VHljyJjyW6d59y8idrwnQSCPd/aLhDlsg39ikUB
CLAhwEqYEFZHaIRGpZbCgcZ8wbhZlN5VDr8Jr/dMh712zYj1AfX/p5npejsgWSTeBoJpMiCJ4rjE
l90TwjuwViLxo4r4bSj8DbQpfO4Wd1ng13cTi4jYK/U+sBS/gwdaj8ljLjj24eSepR6Oac+9XwUg
vKA4PrKHxGSQ7utqWEs7+Lw+6qkrH9p+0eta0Q+AC0syfdOqaqsq7z3K8x8wHbic3avgT/8wVJHr
QIhHoUhdZNZ6jOyBp79ItmLBNQH86EdCXWs8scHF+eOy4KAybV9mb+IO0levK9Me7xUiAaChrKy2
C1E0K6d6w6neokJiyQPUq17no4MpkaznIqVSCP6NJKZPy1aMSBqMXD53v7NUKfAV5Fa46bkBMg6G
ZqqIYQiNG6ZIJ/Syd81MJMBCIdxaMtm6E7luWSeRTml+Jixfgy/kSGpT9mxV5vTJVDioakaebM7y
uwUOVVn4+LZbkJuDMsgQyp2nsKeSTt3kJstdcmqb9GmUsI39ilfStq8yhNfBDQv4jYSzCL99ly2T
MEPpTwXiSwvrsZAYsQcbDmTd1ccoNJ5dBuVWenCs/r3Sj1kT0b7aBnKu/uo4ZaU0h3e+hIVCS2Gt
wPv++vYdCdGHkYgBw9f2HlbSKjGip2AUVx7KTuaWvWZFxu4WVzKFFTIPPqWKEBSIYnvVQtZ1F1ZY
2Mq+65bdEcS5jTmloB3tHfagYI9VKIs86nXTIWKIAwODyMKhkdun2UBI5rkz+jOXNISGXbGDE7c0
PIdNgXdjF+W4JxLpU7i84LNk15ma0BYiGKvszOUOTFCx04F7nXk1eITQApMj4mxEYa8JdSaqCncv
AttDyUxh3YK1Zt/JxHh+ycZph00ClSa0EUeLT72EGxx7q0YFko0OEHX7ivExZrUZRn9cA7ttrxJA
5q8p6SaPWnRXSBmTChPPP6kwF8XAzPPEvsp7Su9hl5WtFRdhTQNt5cwgeC+jFrOjCp87nexR1134
13/E0l9kwgWX4qKmfzpkjdmfmJMWIWWHoN9IbPaXDm+077HKbbjPHUSdkxasHNOXZsru7OutgDIa
Rcnc78cEII7u/Zel1A+DNXD5yr9MtMfIMW7HgB/gnPOs2YI1hRTVsLGvIzIqq9wLztOgYcRoFlo+
JXzQWsGqLS2YqgP0gH54SFPy6f8ltigtvxzdPiQDsd8yyrYLA27UUbsgDN+BCc9xYBO/VTL306n/
3VGYu65VxWOB/yIw3tJyOHlR+WEWhFF7oXx3kRm1fcRZjFgHC0I8LemBtQznicXaDtB/mCVY7Z1b
0uggPQb5zom8YStAQaHAYEnmk/YjFFCvug8+sVm9ljD0puvcPi+7c+lnm9FDNzMz6tKESJCRB0za
v0iLIQqFB2yjLVCHs62TK8Gx/hhdgdYc8848eC/SXhgcVCciyM/pkt0ibbpxEqoVU9R6ZRbkA7Rj
eWogZOm82YSRASo6pANqRLKaUutF+QC6h7wJ8N4vBab+60UYoU0BibxBNnMC+Qa9fX7Bp/iaTYfM
lsvtwq4sUfXTUI/nApccAZsFngYFMFguBjPH4VN7wXtbIBgamJBZ+fDuEQtGARJ9p016hwEEd7IJ
scdwObtQIJuJ+0tAKW5Yj0DsNp1uXGxfcTAxhuv64VgW5CQmyJ0LQqBW/XXl3OYkxqC/J71n0Ack
MPoIOBigYlTeeB5clgIyN7kDLAHH8NI31bM1uO3aszTXMMRgphYxgzz1BHoV9MC3ETAtY2mAiltA
pDGAt85NiQfEJz3LyQCqzo65TluNrGfniLpaVajySNrJ8n12veG8CGRDZ14UAL4EMfeawgfbKTS8
9bXZmPK/wNFPlGzy6NfLJTHr4jwlIU991vbraeJuN2WE9JphmzFOzaZWIMSHpRriSKO3WRASaEYz
jDTybSq6NUb1tc/Ekrj1+atT1kfEdN43uidpN2eTsvM6iSbH3c/fFTLd2I74m06oWCtfkSbVHIKo
+y7s/iMDaMwgEm9v7RyXmmSKZOxfcwvVTVOWGI7VUcyAYelh2FwFq3JCXoAs7t6XdH9F5VGN5c1X
HTxkdZTvqty+S2yXTJjuoNuO6bdEQkB+SqdZ0MnydAUQLXp69Lj92fLhJBUBbzcPX43fYOTPkZ35
p2V1zH2jj3urxQHJCjeI0gOJLLFXoejO1Llnhd6ZAUAPyb53XohMEmTCy5m54MKEJvHe/aY4QJtr
g+CTlUq7iZAlbISHGC+TnJqN612XP8k6of+8kry3hU9PDEiuOtIsfwRspyxtdo+jGwWXFG4BzIgt
QSB/UdDMDEgQmsCWLbdM4qaLLcR3Zsx2TC1h7xL/ZZIBF+mAdysL5/zGabclcwKEJkO+dng6NqaW
gl3C1QxkPaB3kLFjOe09G8wVoeYRLLmDMwwD+R3hOz1lcYhE8WW7cpOl2LLHHBlOYhPP1pCR4C1P
KLcIF2oJz7KKAAW8b6wpVg916CcQ0TRDluTTcaxx3bjIBi0bWT7bSv9K4in96J1fA+EBXpmuE82K
iJMWn7GDWABtNpCgcJh575B+r0tjIQktcH5ScDdgDQhDd5MqXQfmgxAdZuRrSBbo/u5C0+/XfXIk
K/1Z+NVNkyTDWs2sGgEfMkArvXVv1Ui9W+sPUVe5W7R6p4/jJ5uCN2f6uNPRex7V1M0qLTYIeL4C
RxHBlaJKNKyuWDmW8RZJB0e2rO9ZCYL1xDGETu5Y2O4z9zTXbD/eIEf6lK35s7SVsW1N4yDb9nUK
GdmMATztyfJYVhZHU9xXc7b3w7p/NAW2VFAgFxaJwxo+B3bWBTIi0/5sA5ncXLGliRAXorakzOxS
PgrmRzpLTohTwHw7AahnucdF3WATrtTWFt5vOYTk/F6/BONIQQtgo6tfrYVuTFYmU7usePLdgeZv
8AiEsb2fPu/Udl76Ic4jeHX+9C8LSfyEpfHq6xy0KpPCuN+qwPhqE0efHV0+W8YCEaxxNnbQPc1h
zTmtGDnjoPmuojzYJM3wqpb2EV03Xun0NWWjBoxveVvgibBUV4Q/yUnpjSCllu0pUzsDVzobBWPe
dDUvNSECq6ULbhFmuDepYjXiyLJeo9k9ubXAwKBvKkpN6N/HXs/9oSMjOnXss+noX9M2OUA/I5n8
Gr54Q1Xy6rrU+S7+pMi7sIzYTcT5FCigyHG7yVouxrmMHgFPHlgeHvAo7j28t3jz4frn+Kk6azdx
CHq13UJ1vipicF00B3/hk5yV+8j+6q8a5re+SNAPzihuErUr0dmBjkX4gwaHbjz15FXchESzvQVa
2S9EWsjS+LUcCg5d9xeRPw8t7vpAWNE5ZOboR93DjOcWOWjwhBmvPDFiT2jyDjXrup5RzN7sUmAZ
xdQxgP705ooywjN2KQOeW2mLdTW7CuBM/ZZqGlmS7T/N1OT5n5B4LTkTl+4aXcVPn2uKEM16sYjO
aDj0yGLv6g7hURd8O+yCDnaYEzBhj+z0IvgBdrhP1EwEkOP+Yb/UcbmA0KvrMjtZTvKAvNm7WVAi
O4vlsG3mJgH63bHh5xJnVbilsPvsU6f45qh6rxtjryfkg+PwgtUYuHdXvFUhYFaCSJ87Nd62Vv0o
8MmE/ryqJvFZ9phiTNJCAuhLHG6vIc/19U0oJwGsvXXezFlSUgyMWSEZCIC7ZUbiDbkHp8CElDKU
41eVlHsiVZadRUSyCLjFEwqYsXly5+4H/UBK92u8SJJEnFEe6uaH6JrMiJAvZyg0BFpvlkruJZrN
32XtE+wFN6DaygS7XIXGqfHJ6O519WV03UpScoQw8Wo6Ys65Zt+oud2ISdyqajSp44u31jdiRCUa
5aTynRhK3oub6mdz8uEK+DdqoU2c66+hf0lUz8RUnReQqUBNUSTI4ZR2lMDsI5s5eUpFSteU7c0a
iWxqqb9G08AuUJsXlvUxSR4HhWkingLzFloafIK53yhEqIDCGFhFHS8AoWlp0Dprr/DgrtYPOKxe
Lbd8WsqZDBgNudgjEtMt3A+3C5uD2fpHli9HW5snZY93cyhWKQK0bZY8+Y36LMzoo8l1s7JaGLnN
H0kfzKRw0Jg37EaA0bECAALfB827DEpgqeND5jCYTFjHLXwmU9iAH6f4hY0a8TKsrRbTUPpmuDf1
wBK0GPutz6Sf4i1iGI/YdlWM6raemHEgZF91XYSW/N+kPHzj7DmPrXcuIvM7Q6iPyn8V6RWAsEbl
Ylca194124s0vykB6MCORpBbqQ4XMBYspqkqINphSfs9Bxhkxkjt0r7/diJ+yL71iT6NhlIxm2pQ
AyWj/0OS443LnTMI4xnmQc6/BsjMYe5vIwi6BYRzB1LxdkJ+LI0R6xMRlcdijtjAu+fZwIcz28u9
X07JERI2Ax2suxuCuhjZoGizVP/jB3nFqJtZUW+Y9b4sJxKDrfwtN0jDMAk4O8ON+iiiYdnZwYAS
k42RwU0+WSz2Sw94pv8IfU2tSmbbsU5+A1YKcG3CdF2ZEPmHjHy69p2g4dtZfdPNSxk9Ksu/d5rx
C8nKGefesxNJurQSl31D1mExSoGeR/4qAnosNFE7smrH2Gv5tETTrQrlg+l2/F3Hj3IuX5Qhzo50
1+NsuHtS2o6is6KYdIZ5lbfOpbGrje2SuRAO4icpa5q8JqRJ93kcWTfQL+bbYDa7nVzIew1E5W8Z
0t5gXJI0luWvrtSyBWZ+1KTJDW7xAMSPIb7UZ0xwwW2XLrvEJR8o5eFZkTTDTtRePsI8VAfZT2bM
lujCDrhk56F+qd9JS4386yqpObIQ81YloIM4X1JK7J9k0veKhMRYgqinaMiuxU2wdiJxw2Y8Oo7Q
KtbWdJ/YS4Cjtv9FKL1GU6pWdZpv/ChcdtNiAKAntIh2Er0Jxi1nMfk9lH2kh0/gX++SpeI0BaDp
ud2fyeTeyYxLWmPEh4XO1NNQxTrPrQHbcvmOAqbesTDJVs1VJTJy3fpIux6WhKmyhMI4m9LamzZs
ZJ/EkxgAGD24j1rNWDxskrY89Y698zL0nS52g6X7iPgUyHVw01vsu1tSa/I7S1cfDSIDUtbaLTLJ
4bLwNq1ZSltk+hxBSmT7atTVJtfuMe/5joJAo3nC2wjtJbrLKyw4Ysp3LJzRmfPM+AIrQoa7rjVC
iQNaIrnw5ZuTB6sI6rsV6GTX29CQGFf0/6HuzJZbt9Is/SoVdQ/H3tgYK6rzgjNFUqREUdMNQtKR
MM8znr4/ON3ZTkd1Redlhe2MtKWjgQSw/2Gtb336lXG0+hZETwFmiERLZiSoP8iPIHfZ/aqdnIhC
ao7Cyu4rnuwkPT5a6KDJcR3eptheNon4qaOQmkr/ZWTdcx4cq6FytgAfo5YRggapoXcbduwyxhQx
hKhNY4ZtSo4nuz2nvq2hjiAWBrvedjT74qF1TWdJr76tJvcDEOjNLBOxg/51A474kBF2tuwK/BGQ
UpidtMQCxkm4jIwOLb0DgGBUu7HOr8HASne09XMhWJ6UQ7MOmV+hsU5eLJ6YbPKrI5z4Z8oyWkOe
42vFIn1sEUrw0R5xz6IznDMTHR+LUq5vqm3rEuwq2q7fpUy02binu8qpv+LG/o5HpmBmaHy5WfQp
E0TqOVbT0kZx2qfMRhjb/3Tth9M5RwfUTFYY+1LG/qbFhAjbot4aymqWja5BhGK6vVFOtx9yvT0W
KnsXZQF2gv2LHpevBanad0HYPRehx1uvoYw051ykuGbB7KL90Um9Z10+nn0OypYFJCELhjEgQ0C4
v1BVj+VRO4PWmB+1hAc2aB3up8khXUtdDC8Yd2UlbpprfEzxhLYvTbJ5fhEhHtYfsjQIwSDXG8M3
j7Ibn3IgPLucmSd3ECmd3aWETekqsqQ1OT0XGcQR/LZHiXU3k/mHlmIbg7CGfnjhxs01d4sGuyoi
HVZjKAiI2knjatuIENGKr7ZYLF86vdeI9CsvxEv466EpTqJK9pk2fZtN7S3qLtph0iU7GHCEOzKo
0Xvnu1TDL/4ZlgxAxXTx+pgpfFNR0vjJwTJgGeFmZjKpRw+aXuz9obXXTlvfgiYFzVLeGp61zJCg
LBTPxKuxxHPtNyPy3lvJDmv+P6Uen4V2TkSYIKzFqdGzTdqGMKGk90DbVC2E0C4sIt59MlN7/Zy2
bOsgsl26gbk606OzntKUUPllUXnLpvJitubRT4s7TYwETZs00lLp6JyTbW0Nh7Lw3ro+vK8gsy0z
iO4oVrHBGjGDYc29qzRM50S7ZASxqc7fG9pwj3bzJFKDTHgK6NbdmOGEQEIS0ELlVVnG06SQ4iVu
uQgaWGBWsDRYgvXzUaws9xx4OG+m4BgpOlCZlWp5ixNcPAN090C0vzyAHSusjCTfav4DKEP2sU3+
XKjiW4YMWMpc3ld3SYqhcGiHYhcgNUCqR2hrP7wJu7wj/BzgR0QbbEJOXpSjsY4VJjUgxAHNUnwn
66SHQTJcyJeqaQeIB8JE/mH4IxY/WJRJ4sRbvYaebztIt1P2C79j0+nw+Cp+im4cEP5dJIedVr4n
DL3JcukvsV38It2U8sPmtYwzZB2mzm7FooooE/+uLoDfadaXUqm1zgm6WmIlG/eSRg0BG+wC8Biu
6G+1q2h5qA1WWeHilwP7NnEMtE3SMHAD45485oW6We19V8iDtOyr3Yzsp6H0kdnFW6qOcVyH+www
6CL0xZsZgMUNFPl3pWO+jVbTsRRIXm26zkUqeAD3YcBmgA55mfOu47dIv+QAmCcxCU6EScXSH3VG
I9KUjaq+Fcpr9o0TQWzhU2gKARwyJU2Y1IBQmruf7KqK/tTI6qBLFFl6J54G7WDWCNtiv4DI7oqn
ch5r82dW2MnAkIju2WJ2hZxkJcOowuFZXlnnojGM2Ubo8b6Y4YiWMUCv6zjB51WE2XQrAfpuCXeD
bBmC4YRJpKtph4eEpziTh2naB/g8/K7sL5EjqjUY+YQVd8qVEjiEmJk0RX6t74Oa6zWjpaBGIhmj
DRA0S/uXF5PC5SBhrxJjG6Zw5oI+TTcDpMq6Jy9NWvoXNQuZcpcsLly4N+ju3OSi53SX2ElYWLih
v8nu6VKtddW0v/IWOXc99t3K9fkReahRm9jIuwoGyyh6iFDCL5ntReozca+SY2nr9soJEOBWQt1z
pq9NU39Gixk8OcjEFolrahu/KsXeQeIRcGljQhdbWZvFKsHXeGeZ1l2XITNVEOlUCF/Iif0nohLB
MgQn0us4R432R44FI4TAMvZFm9zYITUXze8RyOKBWxTBPIoKQww0Ur3qA0WbrKOt4ybDljQsrj7Z
61cwOPvKm46dNXgLTLMc8cIGvAHH0CWR08SrvO17851442dNC+g4km3Ra/GqmunNswcXOta0VHHP
vKG13pmXCt5tW5w8EN4bB3kfysamOznNomhKXhG7fWXlHmG7zS8NhV3rOdpr2Vs8PL80MO2ST27r
lI1h2X2oLl+OlJGYSbCSKSKcbcnrQ5TSLnay7JyVww1RaIBOEPr70Psb12hNlGQBPMzBeBYcaFuj
LmG5WRHiu3S6t4rUO40Wj+iCQrNTlUfKNV4W22NnQZh9gvdR1ZQmetq+gwWjb22eekKEIxpmBAYe
VZ3LfgWFzyWUn50R5rvcbMmaanG+1AGRGmZ7Bed3cVBJMhST10af4HsMDT+EsZwG5E2RQYBDGBub
yBye5idT7WKH+0KHppr6UT8QlPLO6CRZIQCsFzQYxYLJ+y8tIFi6aHn6sai7y5PsZjVltZ3RVZGu
eyfmkZCRvP59YjKHdUecdJ7RSyPkBfAjXgqtyYlJDhBlQGW52v7MuXDfJpWcBxE8unr72g/MfZP5
iUEXWfdVv5wquHwlKi3f+GFQt+ZdLGD9+2I3RdMu88WJ7cc3xZSE+e9+NdnnaLXo6iZxtZIQzRma
v17mVFcG6+pw+OEtHNe2X13rkAlkaH9p6UUajAWwI0DN4pq2HL6nNvjAn5If1hIrpK5bJ+YtjtrW
PEWMY4nv5EZ3dc5n3Z2OfsYZrcWcMKQ4qlWfhdkKzshOd3Gs1EUR3Dn2nZ6JdeqpV7wH/crRsWsr
prkMf8okfjWT9DHNp2btll69EPr4mqbuiWb4Qlrsxpec8m/2aOP+HS4sXp/dgmukYfGumZWzsNVA
LJ1gHKzYM6WCLJdC3Cqzv/izGhJq1qdvFjejenLJSSY6ur7VRvuaWfHO87NbPCFHV3BpFhEYpE09
mM+owxdTrujD7egzm/wAx3N1yc01+bOvBb0lqYhga9qt7PnWk0zPdlWkmxAIjE10SDMAZ+yrUzJ9
uVa9n7+RBs62SqcXmctX2Hg2DYv5LCNCHfwXVFcxJ3C5kF5DS+IiU8uIqo1lvQmdWfViWrcyuJHg
+VjT+nYtdU0wi8tRTy0FKauizfdEVDyEI69sC1pw+q6mfG3Xcjc2NDDRL2qXlAUOgNYqpXLF4q4F
Z3OaDvm8NKvi64zsUjZaAn8uTVH0DJ37pusIc5Uqd1bWuIw+iNLpQDdm6Txw4WwiXuMOsySBRIpl
fkN0DnmGMWe2baEwZoCz8cyAMSJjthq2CThW4n0rkoTgBOJ+5uaflR6dhHwTcRr5mOIs2ASTNh0T
gbEjck+GJrdG6adLA7vKlNgcrp5zota0V3PSdVDZLzY6aMaHcONY9vZd2O7KsX5vi/JT7+BrSY7A
mBCfY81GyrFrtPptTFipx0/WJMGhU0cq4GG2S3CqJ/ad6plza3FwVZMbrZyUGSKHztBCvw6jZLYm
4KaPGZaJEPxrle3qKoXNHnOsR+Y2C5Nm37E2Jztd6X51M/eTrjzy6LItBqY3U1NbP67PYBkIc/PE
myWCmz3fwPaIa6c1iMzAI1FlFvMi/RBNVnpQXPc4ifXv3mNpqg455MXK4E2OSBZxpTDv7c5hz8+T
MXbdrYzqX32SvGAtgdNr82hlh1cvmgo18XjXOdkNbyqyMafcScU9DDhmhw+RjCHr7BmqXLZVdmV2
u+hBqkYN3JSiZ6/JXPuVWnFGyaaPoH3ZpjrskDHyMzBnEx4U7inSs302qleP9IWV1opdwSG+6Kzk
3ITieUSM1jJmlGV9iFrnJUcUjoMrQy+lfQ2CD0zEeBK1hwEQCPzUMYgoEvHssWnQgt54LN3xbIGJ
ToS6mGX2EmbqiWLv4HOeskFOd5Ix6uyhHnS2Ea7FDqZDT8HcvMS//FnI2kKzHD82VovXLsWcQ/OK
byfslwLQuuJ5weFevloBd6PdMVTh5aGq5Y7Ebpw2YbRxreFXzv6PeWkZYaFBxtLp6KVzBAJ1w1nm
ZJjrGqjgEh9YJ1RNHpGGk6Qu4m0f4BEo++oMW/KBI0riwqtxUPKWCNbloEaz29QiPUw1qkUbqbLJ
TJgmlU4+t/as/7BHG/pza9drskzRFgNcDSz/k9IdbRIF0AKqEoKAfOW14ldjF9pSDOMz3t7nKoLI
jCwNUaW3Un1BesZdVhPNZJfNdX6HRiSGO318toexW+kk4mjsUdjj8iIinmtywfcMp0eeDmIZh4a2
q/yfAj0Dknd/XDhOs3Py8TIY4bk04ZAVqWCQXd39/gwuszk3lrLbyJFJjMihZ3XLNbOgOIWzsXGC
GMKFGkzTd52P3wRalQcAtjV4+vTcaTS6mrnKrG5JIjtfhJbWX3bbKi+eBoRYK2kKQUfvgwIdrjr0
BImdsa/Mq0v1S4B71S1yPTkNdf/cdcbJqaat0sePkBQaZfjOjkfMfVAmrCd996r1NKOgviDxphKp
wGqcH5Rd+K46svjCYcrQVmo5SWfZPREhSq/ZDQoGOMor4zVV8buWywsgLTpWNWHH750nfLUSS172
7YnsHdC9viIg8VcE+MDMWrKM7OAq7O6jMv1u6fusbAru0D4AlurZLaHuBMWRyqev6treB1qB0KE2
WGByP5k82fL8AW2ZTuHfv1cNpX4SqAu1crTRaF6jOeKr5UzytVkUjalFpXdlag04qYzTJNVFGIyB
09HeBZDY8kzQ0Y/DEZzZew8GZmHEs3I9Maj2c2YYHMnzNcf41WaNd/bQ0ZbJg6E/yRLNveG3y5L5
AVtoHtZZdw9IEVnCkAMyrJViuM78sHVzQCHiQxTAMEeNC93CFj2Y9iZvMTGWjJJN7yfxGBuhXhqQ
pES731/QhBKiytWFYvzd6xmwoMOtzemrTiS0sWH88DwenpKnYSz0a4OdWuFwMHnGzAsHv3dpJjhJ
iJS6QgAY7lgI7/LOeKKsxv2eTtQjmmWt2vt6MhAHpckDhLQ3JyFFN+yZpzfHxDB3UaN/k5/BoMft
L7kFLQ1+GcQN/ZjWLPXiZKZ6uUtF87bUu/pa6vYxbsdNpTAl5tYrmWaItNzmMW8HlDFB/FbpaXpk
o6153YEHxPxINMVmJD3NAlgzlhzLRWEYW22yGNHZZ3/kerM8h9Vu373DR6nWQ+S8IFMVazPRDk38
DBQBu7aB4gerpM5sH60TEF7bmcN9DGTSjE3J+1k4Bh376BVvvRgQHwQVc9pyi6s6X2UwdVclMnku
kq82S/MtT0/kH/YR5xI1i1RMuQwOZys+Az6+GXXnrM20u+o1VZ4V5s3SIxIxi1Ci+qF/9nEcjuSl
45E/sMfEspLSTJThTU7+Y2cBqk0QFdjS+cLUd+ms9Dp/0FRUC64W3+Zzo93otWOsmJDajJ3YwpI5
zIyoRSqts3JIuqsRRlyBRPis8qzYOXV+52jVTabBvhhJ4a7Na9IosS5s/RnZG/KE5FLKhP0Grrm7
VGufyY+rF0k9hMtJR49JtIjF6GNV2lmMEK6G1JCgjbGTHZc5+4/mMLJVItsW32dUDziJol+CmHbR
g/Fgpjnq68KwnoKqQwClghvCw/WEfJipAku8EOFhp6FWZtDOewx/py0YM6ZEmlYl8pa5vkIw05cO
DIspemd04y5DvAt0Jsjuwxm2bLTaCzbTW1/nZMfoPwk6ckRa8S83y/Yu6hEakKyleUm+SWd6zvvw
7KXeB7N7wfZMHhBHr0LNObVg0hYsmNunomPFpNzBXUB5eR+62xR2xQo81T4r0nt8xsnGnCKE6Ll7
4WA4zzeL03NjQ4mH404mCdCA7wzGxlpTMWJN+1DytduStWs+0Uswr5hLB/+hm9ROBiwC3BkSMW8G
dbfaGdLYNzGh1fl34ofthlWDDP2R8CAiUdIQU5NaDawb9mOSFijBH1ybdIg8dt8F8ubVXAkaBgzH
mA0BdbK3KuKJsLaQpCVLHPuGAz9QyVOV9lvCO/plgdBY80ivzDqykXGaRkvTPjg1lPlMvqLU+oBJ
GCzn8wbjWyVRnA6CbkxVKxXrhwKG9hLpJzojpNtlhTsvGkgdiPBUAlforjWBsLYvvN38pbR+gP2q
ZxtZtfo659GGDu9QSF7DWcRN7tbwDiR0VaYedlUXwXGTT1ciWM/cFNlYMk4Hmw0pDxsr6xfCpELR
vmtpuseTsWOwchADW1aF4RWPOhaQfCTU3ZmJi6DzSyKNqxCSu2yjX804HRlDmGuU4XAV+uc8F/x+
WFCaINkNCW6lmosrACCCoYx6RSOweYWQcq1P3Wqew6hQfDRzlJHn5O+xxjwrwzTd9eJqkIqMbNlk
EJITlpzJW6+SW++xgC3nhd4+SsH31vLLJT16r1sBrqKIvHm9ZDXNj5KlI4MkLdybgR0gxbeOBPLd
dzqFZzMhEwmsexxrrJ4dRMV0IOfM9GB755+EO3xzmD1Qe+70JmCOHGDAkMb76LM76GCfsldBD7WR
XYFsqDCyBYcmlV9MvDRy4mUVFSRaeGugES9jNdLges/I0pBXKkRvrG9RIb87E3Yyged26YjwUvkM
ezhfw2XXHPHgv486NeLKvmhRuc4jm+TJUmzzqme82CVb15vYqY/DXWQbV2wyGO1d+YH7/DvJi6MW
ocvUo6rbNGwH6WmqaOFZBBQxRFtnlTVuM8WF1YQoI7v3ll31Ek0PA1RdtmvAMphyTctddsL5iqrM
W/7O3fuXuIJPecrff6UKfg3/8ZUXoF39oPnbKfyq8jr/af76WfM3+sen1X/7/cP+d776aD7+6V/W
oKmb8aH9rsbHbxjDzd/+kz/5x2f+/37w375//ypPY/H9v/79C/pjM381P8yzPwMElfHfoQcXQQuy
5a+f/3feoKv/JnXDggVrADaVpgUQ8u+4Qcf5jf23APAHMMywHBum4B+4Qd35TUGjVah6hGTzOVMk
8YbMuEHd+o1V6fyX5UjLEHy9//Nr/4Gf5BX7+8vwX+AodVv8E49SA/IJRkQ3rfm//4ky6HsZLVhj
6js8qSO9jCg6woq0Mt0FTghDJB0Ey9S2qtOlYyrMnYZpMRsJVSqbG5j/+NkJhA1+qs7NnyYc9Gc2
t7FcTrFC75q1vfnZZLNJB/t3188CYic0VwFdFMpiKuBer6zHMWBAlbdxBVgUkdXFlRgEWYRJ5pRS
tYjBFQbbn7jS50wjqdn+UTN67gzMSdD3RIL0DqNnWjP2Q95jE64d4VgqHd0bdyozaUqRNpI/6SQs
5hfphBvqWGlOx+wjDKgqfLJrESK5BcjuMcqWNfInhOOpO0/RZN/gP/TKoWbJnZAvkiEXVJOVnQI5
JO8dsQZ3pmG4R3Kb2QCPE6CGdphFSZKwgs8+TtxzCetzC8y6xxpqRwR7Nk5cUykgHFrIRse1UCK/
+E5DHL9T7iL+gRgTMwDX8h1Eafe9zrT6G0GBf7Ii3aZWVu6jTYDdzet06u2yNyCUsziOme/Z2XlC
icBQ1Am7rWLhtEqdrnxh/2velUAU40UN5Jqt3VS+Z+3QPqaxMTwJf0YMCIfiujet8pOBpvULs0e7
cQpJAem4MzJdRPWjM4qWgqrrYeY3tJQLVzfK86BRHtikqN27RsiWMItdtTcMGvdZWM3IsrUq80u3
IrBtYwTEBgE4KGNbiZ3R5/4uiNxxXU9S7m2LSJVFUWsZlG9HlkcYJNmdjRiSBSpbdLZoJq0OQkuH
qBxkEjE0R3o0MIiqS/CnaRC0WKHn5J0Ohgl9qUprfLW90HdBrHuK5thqXhqhmfFuMiXgOd+Dg7Kc
glKdBbzQbtWllA3rysQr1lCsODMoR6G/Jpj+kNHvnVys5YhrbXO4s6eqcJFyEuy5cjDWUL+hi39j
eGU8ha6lTVtiG5h8JPlQ30lN+phRJxuo/6gjI9hoJUKGZQ37XV8bgOzDtc17ePQjW3/s4gIgYFUF
Cax4BnwsrPBqnJDLJg/IWdAOU+Zq1KZ+hzjXlMadYYuWSZvX0pw2pbHLAhHuy1Gbli0pBN+szNkx
lrbfoU+z+xflQPdctfAH1n02Bs1auU336ql2GFduLpV4Tflk9LFZblJBibz56GFFScIuiZNbe6YG
AGX0vIpu3mFvknsSRSDXjh5vNbsdvloNSZZFqiIjCWAfFweuyx60BYbeIPctyLsFkbO6MvPzpEvt
wTA7tQNiFLPGHHxjrQ+1fyrg6TP0Ih48XYzKBwOU9YqcPJMqQSLiXiGoku8sz+gk+nQKKaWFSa2F
clWt2QmMxy4eICskRducHGGD3SPTTXB9INpFG9gy5OOU91lpebhGcqVfGhjwJ88qdcgUWU7h0kLd
egRoUPpLeyDOxEnRRW6kSs1jpKWco0AsSA6ZsvESwL5BzCOKHCEJGVYLvWxTCB2htfWx5R67HvGz
KxptL7WuchdR5oSHGmfoPWya8DwaetetJMJ0FhDe+JjX+k33T41Te6+Ex9S3wuH+7OjMeRwOMQpO
6l1IuFBz/6XTe/s/hwqsg8f9f0OBF79X/+mfj+b5D/z9aLZ+MwTqStfSHZdz9B8cYP03ntrScl2h
O0KaUtn/OJhN+ZspTEO5nNxKCNvhi/1xMBsuYGFluzy2dA584f5LHGDQxn/CRNtCuLblmoZr6thX
FHnF/3w8C3KMEiYw1MaM/JZpYN/HNTdqlTx5CqtYZFxxfoBmHMz9n16f/6IiUDNe+P8Cqv/4zmTu
6IYjDGGYf/nOYe6TLOQYJmM3o4cCEj9FWvRExsVWTj8FROEkpYBNglWUG6g21Yvoxg+s+OcBOObC
vcMJ4Acee80Ot1J/QXx+PtQXp/VPTn3f4nMwyp7gui2MYCx/dYAS2MkuQ5q9/fe/iISr/ZdfRSLb
1R1DScs0eatN3sc/1zjt6HuW8Dwc8QZABcm0C2VSumytiRzXSm5ojT+7rDZQaHbuOkqnPXhKbVvn
6s0fms9ex+4GLYsZL1ohJPK+tVNe/Aplfc6LG366pq2WJrpAvm5MIpQWnrTJC5aqcHYBMwligu0P
3wviVZ3KtaGSQ6isb99V/IchwrqOls2sXMqLMg43Dt3UYmhQ3WGifIdygMgX3Zzjf/Q8YOhhaZO1
VD8ysL952Y96NbOHXmRf1J34bXmYNMDpVr5eQQpCC7VsmtZDdcxsADNkp7k/o8CU0ATaofXmoZR2
AO4aPYeqis9G1J7b+nNohL4cEw4lovoSMEUTGhP76rQZ7AbSTlXh/oRtui+Tyd9mPrakuHRf3K56
KyE436FsufSPBkKctCbQwyugFU8O+1PR9su6SxCTKQZO0N45XYGeuUQgp9JcxWmfnKMajCs0u0VD
ic7Wyp8vewLjm5L3L4oJFK76/p5NHgg5/KEl8v+qQJbp6lm4mS3NPrrdbTsxBkmQKq5Yx84vBkqm
FgJbGR7b2td2bpi398gfAIfwgN0a8NeXEN+AeNFHlVEMZkRviX/GVJ2ME4F72IxKi11vHiWvY4ts
Aw8MKrJqZBBYTk9F+GmW85xM+Vd2k5BGI4CIeKMuMbpTUUOGAgKwrFIjQl5B0I4f3OuV2mq5eEFy
XaPKsdxVZYlr2DbskavO2U/Feho3GzX00VGmeBcwhiCMCtg/kDrKa4SpNBqY3LdesTMEIUkYVhgE
ueZGGDPIkjHrUoCnNJdzmA1eDMhCTvzgJvmRgITPOHbeRl9790ywNJ1RrM2otpejOZKk9FP0hFOa
WtiyGJF7fKkPxhxDaBdbbSBNkCnoPT0uuqZs4gdokgv7mn1rBtE8uronnfsuVXTkrBBalunsacpr
kTKFY4KDYNkef0oiD+1BQmgTBkEi4ATIgp+YHNTD3iJuQ6HTdH26ZrOzMfq1wlrJ4UBgXsXgAKnN
AOZuF2EeOfuldRox4LAYy/11I1vmcYZ+B34BIiG0i5Coi00lmKOpsdv5ntg02dBdBlbYLBRo1u6c
qn2LHdDFfg19g9r0JUQThUgs+TBrw5jnZkgD06Mh3WQ52uIVddoKDR1i1L7eG3mnH6o4PpV6NsOQ
MNJL+zzYFn440ynXCSr6RZoEqIYH8ytDOry0Sl8nFzB7Y0G1MqzD1NjdAm16usrl1U0rCuQGi2Hk
lEcbyP0yIIFqxwlFkrQgDqFmct+nXc5OnCxWh9Yit6prbpXrbmY00l+QLwUcUZGCi/cF1Af52Iwq
uTuogip2jIo9R05AL+sK66jm5Z50uWAFsaLEfo0QCuz7VgH+ssbsGoAXsDPvZ/IhNQ2G/JUUKIjT
hLCTLsBTyZ4Ztk3HKN9XyWawGjDCWHD6gRwRDJhkexpZvYyKBTBgnoquV6AsJmAy9MKrD2VB+10M
n1XFstT6izdb1sQIXSVVBC2Oa8V2hytjYhVLDLEc2WUzlt7DVn7qc7ZKVqFo6/FH1XmxIgLrM55l
f1YkrRdZcI39IurovaBp5PZrkIhQtS2Nuj3XfgFBwHvzKqkehD/SQ1BbrQYL1jFldDK9qGbmyUbC
RtvwYIbdp+bgxbMs5yOIuK0j7xYavMGp7QwLTWuwY1cWVLTiVmlWvUFjd9Yy6xT2cI8aa3iAZRmt
wKXbBghaN4CUpxMVWfJSFUXPu5LbaA61gEpzIq9vaqMDVtvFZMuHeMxfTDsnIbNyJDj6/ZgfqqZD
TREYh/JGI42mgj2sdJ9T5KjoK/KPIcR2EBSMGLG5o5TFE9AapCA1qVOxLCJ1Qzq3ok2HpQVNGTG7
9RFJ+dwmgGy8iDg5OZSSxXy0JXkVE7Mq7ioHk24phsdshoLgil4OMdVH1Yw7wO+7LineGDav6iLX
jtUhmzxGZ0GJ1jUTN/L4fmo0LOVIBvkcdW57AXWCkT6WeboH/v3WaonaAZQBlhVi+M6AIcSO9gOm
9jXiqYGcbrpm3eTtyXJSTMbqacmiE2U0Eoe8VtNm4D50Ji+f9SksYOH+LcoWfLn91goHHx4CPE5O
Y982EEGa2CKcvbT8pUJN6CL3TPPuPU/zYU/J/qDHhbOdnPA4erq9FnT7zK3vKjA+gc3gr41Y8pfh
C4qc+UlADkLRk23AlNWeXb0dDGJBRAE3VLrRHeD1gaY+QzS9bPMPyKuWHFud5jxxVC79wiCPpttn
sJ8MsK8LmUbO0ilIIEwJGKbTsbdov8H8OUDWeAeN0rEejBrVFtZd7Aus9UC0jDBAjYh87zri5qzH
O2NmSLU1l1Bujwmo9os5dANiaolm2cJnHpXeI4ngn7AhwxVZxs4MbHytB/uKQB5vBPzEDtmK2z1T
r/G7EFQCQYPLxXFWep+4mwkHLpOFe6/3/X2ZDw95k87O1vwWWDxImvEr1jEJJjgyaPbFPezz8RQO
9PYVK41tHsArMF8xXX7I6Jh3ojmVfv3uC3mpYEQQHRjcYx5jWKujMy0i/csPi/iO13zZY65jytp6
93oaHbW639PVI7E0JKbSrPnRUP5jmGHjq2mxv+6BMO6cOWmhyxFLokloTh10dH3bQoAsnba6Mrq6
eSKYmPfMhQvy7R3Z1sNyBM+8zRL7bJkFNW4wniKFUYbxDR4Xe+U5/pOu2AVXBXjUoHgm1TYBOsxU
Kmie7RYMA8m7n5hqDlpREw5sntPOXvZD8yXtwVv7Or5BP5A4vWDYqzh7NwcX73Xopsu+J7PGnaBW
iq54LLGVWH1drCHdeMtI+3Ba0kFi0GCLaS98RiC1gfw7CmeyUx8/grRbs+gk8EMP7+cfBngiVp5h
PZjiuTP1c+sOL1XjoCHP7fJShWyAy8lx1hEHFqWL0jeY05fVWPgEPlbtrGsWC6GuYe5MByCS3RaX
0K1WYrirgRW4cRdukzGIidBy9kxnxqFo4dkQH7qN8NlB1ePJUlSuv4GG+QppDldOuQ01Ch/T1PpN
MbCHNySmn3CI9BNPkmvk+DyQJSrGltG/2WjWhmL7pU5Eu6mmhnNBlk+BoRe7thiik5WSKzBCVjvo
7q/ccSEIue2wmNiP30F4aO/EAEmk4qdZ1KuAZLN5cLUTdQ9R29m4IGrZKWIfHGarjmr0Xzqag9vo
/dSdVbNX75xlAlOerERu3sln3Wq2d1g019DgsxVTeaz7GDb7JilW6E1KCWUx3+tdyKVmwtgkIMtY
ZGDiWkNpL7ZlrUPbqF/ZjJJUFrn1BlFehfnQ8BZRDCzbptYLIo9WykRo5Brw/rArJVryHLjZG4nY
zkIMLw2Ds/twatRa8t081/8kRXxkJlN+RWaENUxNEKmQgr6ptPiOy665JLFbHrQYflysP3DeTa8l
vqJ8ImLALLJo3bmuWjo+GehWo9+nuRi2w2AkB+mO3FciqNdxXu+AXcxOMXlgGkiAFhXbyhDlh+jV
SIfXOvskR9UyqP4qBxuPUz5uoIHKpd8STKd8YwEiDaqadHkBYTNyNNn9NkInFyJNjDyUgWSIXKe2
nk5my0ZW6u+5o2/CCedLCZ9xERCyATrVNXYlzurFAMR9bXgJGlkHxGarf429US8Ltr74kZ1XZfB0
KsqmpZ6PzmkeHGjyEs0/pfg/0JyRKZ2EO33OEwuEwACoUdT9/j/WOMdamhnKtv/N3Zksx42ky/qJ
UIYpAsA254HMTM4UNzBRFDHPCCCAp78fqvqerm67p6+d7dnITBIlMjMBRIT/7p+PSoLslbchMwG1
L4HfRuzcbqrupf7h9t3impw4NSfUF1cvKNM2cMvePwuZAAfPZsJP1rvJwWGXhTmvdTae27ohsuKK
XUYkYg+ieFWrlDh95xYUrcvoFEW0e1JEiCkuY5lLWQtGc4Gzp8ABs6ptLsIMXzRq2uNUtS9dKU/V
gFNKxzaoMMZSFDaPs/xlEJ9m+FQhyA7Ya3IXhHoBHpSn4kBQb/oyAgFksFlqQOYkOA1jG5xgFr8z
cy539ThjoB/bN10n14IjABkcd6fLAsOnKM5ZAPaIm6eGabezU+oI8YEGWyOr9tQ9NxwcYx5pNg3b
IbPglgGglSjWebs+uwpTRd0l5r4z5x9QT75R5EiIjclvznGYUme2CgCOAkBK+q42iXfa4L1AfY5g
L4qcrmrdGLQO1pcUyNBm6sNhp3ptsaGc1TnzPZpcTKIj8G9akC6lcxYRcOOkNAjT0nHH6NXaDY5D
eC5GmB6SjKJzhp8ojhzYXKl6fGg4E+u5lRC9BrhzBGuWA2Z9UXRpRzyNJR+pklnHBimY6O+FujVw
Mmn7ka3UZHmrMKouYhjeCCLcbO5JBMcYlypesZHWz8zE11wwrluiLxcDRK3T4B3yok8rOrtkH4gh
h9vBDYi8J7/c2cROb7m7efJeVdrXx+YXVCIWbGMyjyyD3MKlJOuI2zyo4gNa5ZkzMYbxLGJnjkWB
GfsifoIghy9omjw3l7GGAnca2nAJ854GTe/dVrRbN8Oz43belS1eIvGNqskAD4WrMshBnmWTc4Ms
+LMPmL4OolFr17fsJ6CgIyw2zteUMnkT8vl86c34XWALZstm3QVNdRj7GD66yu/cxvtybGpMnIKd
h2gYH7QWsE+3Nk8ROAc9eBnWvsG8ZIN0gEWZ+a5KJmcvu+DZEll0FlCSaI7E2limhFGxau5Zf6KN
W0DOyFPMYKTruiSBLlSW6kexx5q0G3DUPVksWUBWb5ken+hxpVqPNRvD6Kn2JGOpiJE2CQ3HUXjR
yK+zy373B0I20Ec5ZoEpPNB5gOc0ZB8fFeneyMP30ivpFMFKU1GfTOKXkVASe8EBlPZppkXhzDAK
X1N8SKv899LoG7sxZ5uW2I7RcFQlIJ7s+8nlHarbg0JvRlFo2oPfl5wKy2vWaJYHrF9sHe5DklXE
2J4aC6A28flvERrPll76CZd7TgQt7r6qG+6So9nFzLJk5O2TpaO1adJL29BFW/TiYM4ZZQqWqTbK
GqKXOKfrsmjsAOJjBUEvauVehz0jido6xE0lzqS6d81Yu4+pA6+CwYzFMSNl65+r5yoZouda93u+
pm1GdfNbQxx5syjPKDo4qP3cnf/8IgAmyGiGgjXpWGodYwgkhtLtB0AbF8In64gMMLp8oXbQYjee
Ry0ecT6gcmnmb+vee/Za6q7U4m/uSm6tAgxH52Yw2NtXleji9tcvofva19UCL8E4TtE95SP+IaHP
hYJbn9EDiWOGKmQLBosWaQwW9HxBLRqa32PmPgeuxzwiEN0+9JvHlMA9YKuMHLivnwP4i5Wa8C1D
Hm+C5J7ti7P1DSzgDje/YAa1mmgLueqqv5tSdTcHmoP30tzS2T/k2N+LePHJy0FuMFBtrQzj9rLf
qc4IIvjyasEh2QMckbcQ8tJyg5Ewyppb38pvMjUvAr8iETHqTsoeU+vs3NTczPs2Mh+78pzWkA1C
z/3KangbVGqYTnIfmWh6+D2AHhm62ITdREoAUnnrsokJl53ETy9c0ALc4QR9D2KS9Ix0xFWqnnz2
1HEgo8YGz71r0kZUJ1tCAgtrztox4HL2bjD260jW+OypjpjRCfMC9c/NgXxg90pYcrAy+1nSAfNb
ouF9aXGLap4T5iFQNZ1MQ3Yqco6vbr1g4MPpR121FNkULRgJm2SVOX3yN/U6Gbsc8ju+8UljPKHG
YEPo/NOY2CaocmxWc/FsJyQWdSlwcTUZPsnOsbbSJkNgWEJsg2ibT/onOj83HnuTuo2zXWC3j2Jo
frkWBcC9cklFlPLYTs2vjq1va9fDudXmgQQNJi/q3LdJsxZdCLak5eTmGTG4ymLeZY6DMkHitqx/
lnzbiycXiELpj7yvKfDJmcMXmsctj4hvp5m5A2Pv8HCO+jxY49OrtljT+4rx5Ta3Tbkl93tEMmvg
CpnGLgWRQ0DX/Nni78rB0/Hwh1GRl6hcJt1zwOlXPAevhN8AWRCWx/Cb3Kituhcp3p56nMTeTr1N
x/xYMoF89XXw7QfDJ3ECQ/5IHeo3EZA/RuKNq7G2KIiZeBra6DkFZRVxCdumXd7kFjzSGl7UOqkH
9VAhwPV95Z7qgjKAJvX9+8zqMV427i6oUSRLj2Fqjvy+InSHVJvWh94pjyMo821Ss2ZImW2FTPsV
g9OKi8vGkQSFY7HHx6xFMweKOiiczdLcAa6vufOxY4ICMU66epniuGAqyxuNDr9pfL2JZLfikzQe
/R7EuVN6a6mZm0KBSfdkpPf97CooKwOI7ApmRdMc6W/H/Z+HdwkjkrU3rkDJd9s+fS0qzn66A9Ek
E2xh+m4WPoJMdHCSKHlQZvFIhw/+rCyCF+kPZwoEe60/x9EZ1pKZ4lBhsneyAmuCSyp9dD8k2lge
Cx5gUfboQpInZgIhPHGYAuYjyOCcn7cmdsehJAIvuEqM+hMIOqUAqb4SzIzWPuC/jGo7ckRg8ZcP
EvIb2xHG0ln8knlRtTUz79LkWLHYSKYMLauy38ZBt0+JA+/bTr7VdFbMbseW0mko3M7vMOEmlbmT
KL3rvM3ux6zdjqHnH6sqec9zyztKbXBjO0yyu/gsFQENi4dO2ly9Hm9r0rkgbLIHXC/5Q1Xoi7FY
DHvxy2oAC6XlreuzkwEptYsD+GEFW1hXHeAZ3ZOcNu6r8svuxbT3gd2v7Tk9tRSoc/yh3yOzOP87
tc0BKlZrMVc8QWyMxx0SNIzxgFY1VMQeZ1/BWzV23QLrUL+URb2ugaWSgsQdTlGbFd1NWBCHGxT1
gIQQpvjMGGn9BXMbaK6tCtg0xPV0kV0Zg8uGScBA+yOfFfQyo6ALCaPTuSLlyUhkY/c+jcTOr6Sn
j8OAZoIUE61aIcGidDOdtx577kpKqJ0FdPICWMY6tdkMEmC2wOVC6ysBlQaSTGFYyDVS724I1YBN
8V42HAFb5vXrHGL/uuSrua0pkaYN4wBH2b0L2AimeXJflzFP96r4BJXc7Fjo3oKKuhFK5tptGZf0
7A103USl2Dc1M3sr4+MJzE+h6GrDIBNBIGr8A2WB8HQT3lYjVo+tM5MWZ2Vq3TeaM1lFnY6nQOl+
t3LeG0mW7Ln2EZsilgYG8faaTP7RmjmgFiP0MSv1Vpp2ta5BTfdcwot+ND153rRVIVnYqEsep7lL
AIijNdH15YD2oOkbOaAMIBtUXMvrwIMXRlnfW0l6ik0kH1+Vr5ndWuupObSGRxqKgjoWEYlEYlnF
ziwJ47XqOtXtpa41qCl3/iHt4tvp6HiCOwrKJt1aHocDO6AZJSqadSSGt2C0XlVcb5n5EK5M2mvH
0azs+7cpY5A4zS2UXMJzSaSfkZAOUnkkjuXChoaiVbjUCuWDvQ5i+0mK6iVTgqYg58uPqQGaphhw
kTBv6XK4qDpFp4r5Cl2Czmtj3gZi2JQ4k4Xo6h0gQMCU+KkQOA0aU9sPyyMtnUyYPSEibdnxsMd0
qRTsvcm699c0eLPmUatIKHtyq8tc9O9zbQE4MU0QjGI8lKX5I0yc+k7xBzY8Kh/H06oODQJddn+r
NBTqZIQtDcvls+3J6FmeE2xcJOLJvs+EN52cdDzi6i3XxKQIcg7omxKr8bpqjI+JroWY/+gE4XEC
csHqEV/HdIFdZp7cC2/8lN44nLWrcUyDUy4Fdg4xxS9GZlFrUG4dK/luayu4uqV7cEa+daGji5EN
jFsqG502cw+WZz5nKU9FFyG8MCAgmga5AV9fybHiRgtVe/YnFzoHfQtrZ+SNTtDtVqqmrWPs0Ie4
bxlvEeSwfKaIvg3Bz/fPPToPywvIgmwb1+nroOdLDaVkV2fROxCm4OqV2uWYw3gxStN75Rr5Fsma
nQ/8QSz4z+lUP6YY1dZUKj2WSfyYDOz1bdPYBOn8bOvWIlMKGpnN3mfogl5AF+GHqF4qSEgrhzd9
w3r6XUrvNoUc4SKo/auekz0gmHgNhZnyl8CHoSqT/ZiRjzGb+aGenG0YcNzQFJEfZ2ygCot3PyIH
j8zfVgIE8m4q8g3FxmqbgNjZun5hnYBvbNOIGybu9VIV73wCIH0ZrUVbKBO1nqXmgirkaS7qjQ6g
TE+pc2CwcIuNgsw5vSZjii+uiPJx06nBXuBix6FPzvRygmgibFtEEa4pGCYwhohKI8eNNFsCad23
bX22enx2pkbHbHvvECb5E4JW5s1bYWJ9zmJzUxm2XpVhevZoDSR9He+lp2/BWL4EGXYwI3T0Niwm
yO7+rs+zmA32odDTI6M8hZlZPQwVg7iedIAvP82KvYbUVsdmG0iGALlFyWS2mSmd2tQUlDrGoXFm
UtYGzoZBmTNG5vKR6/gz8aNvpS4BSQw6v8h/VA6qUhNqUj+esSqb6lw3uXs/2Xm1n1rysIVov7y8
BQmFqUH1RP1av6L5amX6/c1WdLTP5fhmzrretAOBUCcDcn6P1bwm8kH+qMHcZBjeg8K6jhTYfpHc
ec4xQMGvY0ma5DvGYLzmXr6dxVTspxqcQZCzZygyJvxWlr7mtPYeSXuLlW6rYzZH9i5k1L5LMDAj
zaOUsLZTVwaLJkrBGkUx82xPOEdPS5r7PCBKfmpdcsu4Bu+7zGbik4cq3OqEyamXcd9zogLvEFDC
2nfdq1+o36AEc5BVmA3MXn+0xvRUIECtp0CFb+68SDfUxwC8eXSrOLlo0z3BS59hezH3Rh2kSROc
xSqpy/eHOSJL1g/kW/tJv9Ld46xnUNNC00qPT3onWuNl6PBourUYYKZ5LaTH+rHX/VWV1s9mWbX/
dJP8b3VFOVSX/wdXlGpV+ZX83RW1/IO/XFGO+Qd4dc/2PfwXiwcI18xfhmVcydSjO3Qd4m9yqF/E
b/MPw7Jh/+FYFgci34XRgJfZ/KcxynD/cKXwTPa8EnXOxtDwP7EsW8TQ/sXX41sWxizJD8J/xamf
zvV/9fXwA7TEVerX0v9J7vzTdBhIl457L9r2oeqCbB+J6H1mI2qzaCPSoMx2j44VTS8QvIHnysca
zw2wANhDDkfBsYLRhS+oJqAPLB/aqq4+g2rceGj9c1bB3k7az8ovjgVbnGbQBRPl7GEq4OXYBsoZ
7gp2XfiSnRjCEUY/4nHeK3WKrEr0ew3leJ2L9mRNqU12V9urmuN5wCRzB+miXiO+uhCz4JR2zvRs
BfPV9OEsOjUlphFjCtylNkfPuiyI4aQUfxcgkBDCdxmyMmgdkp2wyXZqwChgBGpvcIw8YX54tbUD
odV7FmG2zxYjaphTdZSWM63uSzGPQi705bmP54fBtJ4wNZzdmD2/HvUhZyiNkNyxm26+ssx5tUZ1
6MWCC3drRmBQ9II+JsyP6yuMB0DmiAyjBPjXobsitYx3eYx635UkaWWxDlRnvTmWS74tpxUYWtp9
l1G9ThxBXAe33WZm/YhRI1opdt92XgaP0gOvQ5lhscolrDBUjCN66jeNgPWeS+RHFfpnv8UqKvFD
U750Rx09L9hmLoypPt7HwZCurVh/1V/UIoo9tcXrVPqPMS/6oMyAYnPaYyF0Zv5O4MXxFAIVNulp
V5jRUTJeOta2c2IbYG7cSKOYJGBnmv4Q9qbe5mlO5wqIkHpC3lVU7AzYOn1OFSPulSQxQUrTnL1x
sdngGdmXRffswUBhz3kbOyPZ5s703U3s44pSv1s5g6YFPJ4G23kMf8vcOAWHNCQe6qTdXQJay0ji
zzhKL+PMNRUuK78kkIoVC11I5R9cSWiMUZVf0lmfMtXfzdJ7AGCm9kGN2xZTNY0vCDm9GbBR6l/a
oro6wYmOhn3CR7mqjY35XWT1S0LesCeRV06k/0IGS9iW2B6DXoKK3I6klF3oJb1/Egv+1J6DHbWD
AeCG41LLM3u4wID57EQXPZGQP5eTO+2E0d8nieiOUE4x8+JRlgA0DS+4uINPk2/5GJvGvW+jGHvS
Jqv4K8hsTHvu+AqJqSRpyAZxce910ikPoU4/gxRiekKgNGNrBP4EUNQWxhEMwdCARQZIJIvzhzZ1
mdvgLmewHvxqMeheKnxHIdvGL5wE9whwjw2gS2wJ5XfeDzBU6/k598dmUxVoaqLtPrKKYz0l9ExO
woRttxxJxsKZxkGGUK87wBKQJFdkrdu13dEykGbGW1FwGQ5tj8cJvB5YQqQqUmXQW7MdEKq32uM5
wOiGeU8LQI8DFOMFcJLGQ/bta/D4oPMRQYSNmaOVkKkcZz8pN9mnomeX5fyYw8WXoV6CKD7HKE54
hCT35HRcTlP3KVK9m34D5ub2BJRc6eitS4JkWxlPoW77jQ3LdR1hmStl2l37Ye3VEP1wllLPTNqs
r0X4ZI2XpMABDdWEnmUqoAgsrEnQ95DeFnzNmhQR6iwC4NYv2VrSZIvHun3R8t5L2nPjmzc5NZIO
T4CzIQ0ACHw8P/yAYcqYWaB0aOKpgL6uErviCVDXL0NICU47UD2eqmHtKsRC2TBymWcGanifaPcd
oMRBVxRWXO5U65y6PNwDzD83Jieo5s/ur8jaFOlAviDP2JhF9+YykrZc/zuFJspMa9uQm7/mZXZK
UOYgEIPjr+goV0OzWfo/UABOhmPe2Dntgzb/DZ/mN63bMNvC/E252QeFg3ey7W6xVXI/2pKDbYrb
SgsBYMmfVwCEQbao+oc7ARpwKGA4RK23TVo3vnem8r3ziSYuc+qlwsLYt7K4glqXzzW50N5svqEG
10+WbJ2Vc4oLhWdiKWroUv9Bm1a/i8f5R+n+TAu8hb2dgtFR8uL2SbFyzmEM6A3plhExdEqnuSud
9C7qqmc1yP4QYySwkPqyrqIxoqloWURO0uMSbxQn0rWXFBAARpbkvRh8DHgx3ALH+dDSYltWHvuF
mEJjxzzykTbCNS6qiOUa48vVyJd2aQtmtjrJxnx3zPY1XoLJTtqeGh1CK0SdqGv8DhY1uutsgf07
7l0yDB86TrC9TfQFNxjDYnKPh4A2zBZ8gWWiVGjENPIGpb9MHWePQU3vU5paPHqxcZ3AvG0n5m28
v6+2QTYzlYl/bBQjYZ13b9L1nm0YgQdBPa9d16cizLiYLGBX5kuUcddOFPQSiCoOKBe1YQUvZnC1
fA8KCwC6g5ht0qlq09NWv59Rug2Te2cm/uxRzGVwXOApTFdOZV85sHzMsNo2tk38pVagAAh/bc20
GZ5gCNokOfGmsh2ecMhl+mjhqyG35MgyvxX0nltjKR+i3t8RW4g21uTBuLXKt3ly/DtbUD08GQmp
1dl9GnDFrZue5qOqqgRdECG6iZ+/S8qcAX+XXodoTYJjbbvTBScvuk2Z7/MUxxgWs4fKZNw8UUkd
ZPRxBjHl1yUfnzWGB3Mwd86EP2WCaxXMhdwY5kuvXXr4ZiZQcsr5kAg5+NeKAmCxCGmsZ6+jT3q8
yopN4s/vlEG+lyL5EhOrB1SRbyIQGDLhhTDhK+IZk0+M5dkBrUCd5/dgY0xUPmMgOELD3vZLm3Lr
dyNPsOdmv012GzZP23utxDvmCyiUI8m1lu3FHPm7HC4SRovsHGAlA2XInKKalYWDysnvuqWpzWrC
Bzat94BNjxVyTxYkb4yJyz1h4L1jqmdsTdvJgGyf2vgvAbVtajFW+0xKyqk0H6c1+ruQ62ylbAKz
XVjdAmT8Ne7kFwtlsPCb3WylT5rLFCbWHZX3rwKM4W0+DIpzj2797Mly+cGlz77SMD2KprBUFHK6
VwWLJvV3O7uvjrENIke3uXmOPwl7cVZkV3tU0YQDE5toGBsT5l8irm6aHDOSIsfMQOPQ5kuYGB5p
2wxNp5rOrcN5vBXF1s2Kn/6kbtTAgnLVTc/yzcwNfQ4oTYOUMyPpJSU8Ucd1513gxB8qbs9JhEW3
n4FkWXHwI6Z/SC/GXEq7Vtqq9jB50Z3UhtIkc6syv2XoyvuSmEwZKWLY27PdrsFzMYJrzn2XPOUJ
puSx1NZGJE58wky4FS5DVW8x00Pn+A2+8kjF8oOPh5N9G9B83pONJCHO3pTFtmcZ2KQe5FfRhgbE
8wR8CFWSsnIeMDAfu9YFQVRjNTbt/onc+Wfv1NxQtrE33ZazYUPSzz+bM/HmpmYdyfqIEvsUa4eO
sP5YoK0qq/s1OJizosaB9/8iodhi1BoPVqqea8c6i6x9InfxlHbVC0xwa8drSJBw5VNRNfXOYl9j
aUkbrvQ2ddrhdG4SHA7Fngaaai1tf1mgmMfaIfiKdViP+Q/bYoEQtc+krx3OGGd2Bs+zu3SCuGHa
UbMn6f3FY8jYDU3/Kx6SM/8LgKS0u+B4x/KV15QylGzU5whWQqCpH4t+BIHbr6Wy72wXUHEcFe0h
wQOxVn57C6l7ghzBvK+T8a4z6ToymM0QXn8jHIvoa+ZoBq51V7v+k5v696MYaRvkrJF5mGAqBm1b
giBIWOqTR8RlkoA1CwbaKxw5+JxpURj1ewEidt95U722RcOefkCO5tFHHudhrPIPPPgX7Mj9Plko
ITKMr2H+qUSys1uo1ZY9qXv7FJmAQILrkDXYaAL6BRu9dZP+0V6gSyKkRpf6mhj4xzlhO4W1EyI5
mug1AlFPzUeMwR+rFOnUJzDZ+OasGjLlJa6GZ5o1qeds8jVP8huDO/DOqvPYYHVfQY8KNmGL3Wl7
+I3h86eBAHEezcU0bds3ooHYaJivc7tCoy+8rexIyYo8OttYqnjxdKiYJVgjoG7Pman4HCWj4vnb
wrdIFXh/rgqvwMliHCqjQD/zQSqyfiwAd3vXObTlkcwcWxvv7e/KwHxUQa9byzZ5sSvuSrg/+zCN
6VTjoxkoBV5gxgE3DML4Ni+mZBunI1b9YeFH9SdzMQkP1WOCKwh8FOaWaC4vloas5TCuzrp+65WT
XpctfWVyRoOPJjZpMw6Bqp2hq9Pl4BdrCJaIpnOD/jwUx6k1HqZAn3KLVRqkxLqSj9hduy29yc+N
4B4bBRsE6BzwiDP850OJkSP23N/4Dd1VgNPQT2J15ynrLk1f6MUkNCzcV8NpPF4glU4Ilue5bpML
cJqtUPkDsHhu057Kx8YG11MKnntEjVGFe4pjm2MN/QtAvHscU4lSrxRERmWdmTU+ibT5cIfuSY/z
NXYY7jtWuc1Q94gQM7kSIUP9ITzOvbTPfdoefQtmyRJlRLNK3v3u7AwmZ1JJe5uu/FvsI4LOqXlj
cHxyXWmvWxI3MBlPUsGQD/lgtq1HSwezgxtal4fyvPGYCyUdqyPkIq66RZLFUeP075GEBU2+oAHc
gZwOXA/joDqAkR6j8Rjn+paNw82L6U/27ZfCBuGU2t/MACZVPUlubDpvjkbRcSLrKI4ruUII2B51
E8GA51IsRX8VlEQTLVgRjg7D6QMW85/fvWYvp8zkpU6TLyNazHeLCBkNxA8xztiO9xDlS+ncAC10
uDdM5Ejqaw75gA9ywK3iEGbdas/G7psSnzBPGcFHzeOAd4chVSOK5zDHLNE1wwtcxn4r3ebe7Pyf
SRjbO1ngh4sJkr00oDS3Q5pc/+zzEsg5FIdhrW+c6NZodOymHdZhlJJFN0rMJPIX+x48NeWPKoA/
WYkJrKjp0/+Kg4W9WGCe5gDVew7hvpc8GWIXKn0h9xb0OFslu8VJnMpHy7PuLHcZ7CF4SvCq5LQp
vGrhWo9OufVtJs8ar8HOAurce+kDaPodP8Y9Lq5LY3fHBpo+Hp+HDrAbE9SvFrcKg3J5IEF77dr0
wU0zcCFJ/kFI6EuwzzZ/wopBPkXYJxG6rUP9XJTOXTR9OWnwpYraXM062na6+YROeWfYcm8O83e+
oIzGGetbjm3OH69EjNZNmz1TwHo39h1oze6l7vP3UTZn8P4POZVAbd99JQ4H6tA8DGZuYwblf4g/
usx+953520nkrq2Yjhht90puCXbWuGOSzhOAbk4T5FXSMQxI5l9kBwDWi/hSmmK3/AiGGWzHLL0M
Zf5hTZyT3bIJ1w3hjfTDI4g0pRbyA91TGVIV8JRtJ9NbxJysCCvONFbxzqgahVyTRTEunqGfExmw
/bRdrP7iYRDUJYj4Y8imiEkslRek7Dae1RHZr8/wBB5SwTclFt9vHCXZjuyzbrgVc7MY4p8NHr5x
+w2L9eKPPHtqvXYGlJR6+BB2yKMJw28ciEcbh9vyKsBecbWyueuAdc7tcI/H/qHABeN3+lTCxOqk
/9rMv1yO273uXoLeh4Gdc6s6fBR2li02oiNj1QK/SvXhRg13dniQfoyIv4BRop9hBuxt5m01OvG4
vN6WebsbJpciyz44AjsrngtL3XHwM0+SnYzuIqHJXYc2nxGev6Jmd+6xp1hNA5w24hmsUcmajqWr
6o23RrxOeXN2scVxh7OcjeQOuQF/hgKuO6UFl3Rg3hGB1dLcWdTOXeIY2J3rqnXbWa+RbbQksrB3
TAXTdO08uGMjIRDVrwBYC4Jp0abr5Dkzi087jrdA4i8h/Mi1jAY6Qqo709Z33TR8dppiOn/sIUFM
7dnkkQy4YyLtL7JNH8bbyDi7RXFpgvxhCLovGsnUGrSos5rIh82ap7uH29z22ZnGNf6GGt/6CG7J
rDO9DwsayTLuCEd/czzbZXp4JmJkrURymn9OOPW5u+drlVh3g2l+UybxC5cs8DgszUBpKEWKYHOX
Lm80BahPfUrLZQpZKOCdGOqYwyHP4mZE6QsRiiEpXKt4pFsXzoxb4XkT+c9Alr+Xj88Lys+RWfKK
AeHJDQKMFOwEPN189GiQISwiLJw9Fs0WK0Jtvjkpx1XUgbnWVy5F4h2D/bgUDs4DZQ31bB1kni3E
snUvxD3emneeTVoTV6f4XVZTcSK+eW6U730EmzDK7gDd21dutRQphZ9TqX1BiounHN+wcdQlLySt
ANSk5JqNmTY57ZdPvpjeGzd9bCwmjKKp6r3dUY9hUGdgIMEw0HElyhAboLqWr81Ae5gh9dskqMP7
Xz1QkcwY/vuByvaX+vlVtX8fqCz/4K+BiuGJPywC074QHkbMJWr+fycqBnQYU/KoBvHiOb6NP/a/
RirWH/yJjx8F2ImwefD9V9KcgUoQ+L4V8A9Mh1OZ5/xPBirev45TBDcKCFCGNn4gAkz37r+hYMLI
7GvfwGTtxt0TxQaSE0Yg/vpFhz4z63/+/p9/XQeyPVgzjxpYY9VrXiKhmF2mKN+Yoc+jxF7oHBv3
AXQtrFB1gM8iro6iHTjcYGneGanyrhjjou0cqe4pauNhzfykfst9br5EGtNPtJwbrQ/Vd1s1a49s
EcEx83PKyx9FTFUlg2QXLq5f3Ibll8AmdigR6bpZv8cVq7A52O3Fy+LKpdlWIRJ61fkff9a1l0Hb
iAQsBWzJ43/8zqOi4VI4JkORGkjMn/9UhUyow37knEcGuvVJPuDJNheLN5Pd5Xd//kU8xdUlkJV3
X1QMlvjSwfcPf7us/h/pfJux3N/S+XxWyCpwATjtOMv15C5//zdsj7DbWM0O2r+Zj/4mC7MXzzVI
azaxoqWJMKkaGdSPLmmEfLF5DZHe8fXpIYomOFV1/1yYnHyKTLtnDl2a6gjlgkKkEiU2uotdFS4V
6zC5ImuJA+bApjWu7MOMHLuF1APvrZZiFwbq+p9fmbMM7f7JHVheGaVgvif9wBK2sBYcw99fWcx0
3qohnm7jUVAgABevE6XgygmqvT+YRExsyq66gmlD2dX5Lq+wnXJ/GG8Uh+6h9Z8jrM/Ps9X87mDt
bZouj+jaohQVY9BEYiPHdm4Wwd5HU6CFI30ffat/5ibc+6NPpkd1ZHRYvmC2JHd+WnxErd5gtxZP
Do0YmwAf3q6LHFxPBC3/Py/+325BwWhdQpwQfmBLYC6Cx8DfX7wbsenxRsPcdDqn4ieeT3pxcEN/
ubNxzWBTNyml7+IPPLjYPz6CP3/iqt93MmuOWKDzkzuGe4QIaGFdUR21PXrIqAKIbKGfLIUTGV3J
tAzzyQguZQSsr/Ew1swt5XAYilitjLk9Du70pFQi/3rY/7eYqeXh9/cPF5qY5GEmbdM2LX/59V9f
n0cOXfmYWZjrlDcUsHbHvtW5B8p2YZLrn5OYVkYHaTo344DhYPnWzllyGQcfnubcM4EJxdkL/UdR
J3jOUDews8JoM2iEJNhBvzVjLsq2Sskb4Sb1W8an1trU2He1ycYV8DXe2uICD+RLjNixTPvk1c3h
T4d44aGCB4txbMydnYpNfSPCjFifUR7Qz4bYNu7AGXjoyi1nG9Ht6Dj0aZN4JHOhr4zUyBciyY54
PHIeU4W+zRjF73AsM8wMQqiNQ9o/cz1enRhFv+jrXyDumuNcqfe4sQRDkwVdSLhmBt/tjnXzA+LN
796oTv/5OvMW4sXfbjI+B0+iSbMMOcz2LeffrrN+Dlp4lAAn6eTE7ur0VrINqhT7P4c3x/1dpUjJ
fjGMv+REm3DyU8feJtIi/dGblACIctoMzEW2kYy6B3/E3GQHDTRmX6wKVb4ytYXa31bZOSU29lCo
6d7PbRQLq+Xj+z+EnUdz3UiaRX8RIuDN9nlv+Og3CJFSIeFNwuavnwPWLLq6Y3o2ilB3SSL5gMzP
3HsuobA7p86bK+C/XalgXgunRGrKSmJjO1wQbeQvgfGcRzIjDtQt017lGq8nQqS1zx7L7sIS5Wmu
rbK85m9linAr0yjYqvkw/Hm54esvyBwlLMOe3vxqcGjpmP96yQV5W3s0fOilThQZy3DyL1aUgQZr
ibKTqu93k2keNFR5x85bGFZccrjrfNZNqh9k574jIGwQWiY9ZEtU6GAG9BN8kQQBz/hmTTQ7DJCN
daeZZC8YWrb/75/dXAr8+2fnebBlHMoEJ/iPo3+Iowy4omOAYryqtCi49JxpBVtM3/Q2Hs6xC8QV
EYKPyBdJdoa1+uhVTb+SHr7V//7FsJf/z6+Gs8qksAF64/NO//ONLtNhlBhc6WDtabwlWh3vUUbL
60zjXYYNgqFOeX/hDbFu9DMpISimjnQ5D4gzbNIn8hiwwed4kATL7Eokzb2NQ+K1PP1DxX5zdOrK
vhhELaUeRh5bj6r1QEjRvtayI1UqQmzo70evZt4LOY61fdpHZ2wnyvLLY+fjJKlQc5Wh/gWKupn1
byRgc94smSSYQFeuP79AOhAgIXlMBNRrhl4t+b2mT1TX4Ab7IEAQbFe4MsGOMTdv9GY/YFOI2Idu
otGKTqJPv9G4l7wj/C4a8VSyzdE0DX8b4Mstg15ow8io1046PkonRXBOyo8Z3vRQ53IzBKEsdMel
NpC82Rs6grXI2iWTs2cyhisEAx4gj4mhFnl0bCgC7RElDNA8nFwMIAH99uo70iBtSCfPr7G0HmQJ
t6+QqNlJAgqjqcsRcwwOclBcBxqqS3hxdfhSxtEnHl5SJ+p8Hwprg7s3eKiaP4LJtPwskXtWLlR4
e5TXpoKd0NXw/mqrL26ZF3zEsL4JGIlYSybQhU+GN/BoNmi98njzcz+V03SIBeCRid/u7DrdyFoS
gGR6DgsNee+Tbk5agZM65CapdXRFu0qzgp2ymi1LnpDkrdp6Kx6FFz/5mR8cJqdMgXaZ3T5yuvcS
dUJRFO2ZyouhZsVnbSSkIrdpYd6CFg+3GGIgNl6PojmSVxgjlGv+NXdYAIPRhwYx3aIQDhiwAkXm
Nd5BSyEKAsq7dXls7sM4o1iiVaKEdmHN+ZZbdnFkelGsSzx0i6ENwYt2fYvHjo43DEsAzXXvQbPr
xbGIOBq1JKAco/ELpWHt2lXQNdXV9ZH8GqPzKCqLZaWk3Cr8gMF9oi0TbZolo0TFCbQJ6zDtn8to
wmuP2JTIFhUjE/WY1IyUsjK5T5lPWEMMUL2cX8SpBDfWGM09tE1ykn5OeQki5tAo4tnn2ydhBX7K
MZdpNvuPuHGL/UjD98TNu3OJm0LNpIm9qmpzG8lAMLJLFMu++g8oAm/Xsw89ZEyaBmvTB/TQojCO
Gny+Y7nBtgjK9Oer6Nu1w7h/r5i8LokqpaZJ3PqpiNpt5IcMnIg5eYHOVpEy5Sdk65b2cdVPXvVR
y3FVMKJDTQN1MAl5srOOWSgbb/tkJGhpand0//diiNHHy8EkPa+ax9ph4q91b0ZxZ4d2HUEjfERZ
Um/yKRnXyQQekbR4e8he0S+Zgoedw5z3gxBYpQa4JC4q97tnBFyPhgzOdZhku6o9sas2bk5gkkWJ
AhMQk1ZivWu4Osor3MDkqgdBvUFJtNY116ZoQSDdliTCs+oNtqQAAlHmHt13JXh6cCHfqHcHJnvi
E9FudJZm8SvN2wLJez3H3DNhU0hftnVtjn+fTaNhY/QATIgYilmzcrhMhz59NEr7S2nesGJpyFaQ
k/JZKPtaoZo7ooXA61f4YDmiyB03P91JDzKX5ZTOpEWlyfa/3wm+9R9Xgm+acMN0hx4Scd6/FRfU
G/hQFKmibTb0GK/d9OD7yUmOc9cQ8Xyr2KHkIoUCj3pT38Scy0w7yHhNJ/CqiCeTiFKr2OaJ0+yR
IcSPvkVmHe0GrMnbsHDuuoDizmzZ3vx9Wvatv4+llGtEs8FqCgx7xc4XV1dSvzhAwfaA2ctVRZu6
VJT8F3TBS2n18QnAL7uotHROoEHXIXY8ZBNi65OtsHS96YaeJ3v1exw58Vyg/fwyxaS19h7j1fmr
ISKSLykAFm0hjzKCc1TK6uDV+SkuukthJmBTlGNdPD8lUXWOkZe6ydVcQHyMxnTRgFtY/9Q3Y9jD
EKkUUyYTJxEFUQsEMG0XmROS/Ona01EU9Fw+Mte0jY0V4mn+KDvBQwbdq7Zd8QiNX60RPAVKix9N
our/p/iw5+7rn4UjEwwT1RwfMAJO99+6s3Ky26wY4UBnc+nrdx6PIGqpxU8h4gbB2onLTVd1w7NB
YCqqbjQ9hmPh5oyguLoeuVCxby/gv6bPURR9JsZw6APeSBaP8UZJ7Ss0R9bCkbjSSDjXMOI69tHq
Jy4m2cRQPboWO9vgyOa/qm2BdBp/Lv5lf5HOAiZJvsJiDKfkaFYfGQ/g0U4SY43oeRUa/rMJ8XNl
WnVEAjaYcd2M35OGbex/fwUQov7j5+Ri3KJ7RappzmBd3fv3Lhb0xDAghaVCJjGBmLuuOZvJLqS5
+PlJpbSv+DeAcRQdW1EBYnaPmf0LfMl4lMZHaoA+AeA8nvJ2+mjq+FWaiXswEk4ONQuUyD9xjsa0
8fKhuJcq2v+UX6Uuphn8vR8VKY9s/Mej3SfTLchIHUDQv+tj1JyOU3vHJkPpnbUOJJawOkRizC4R
tPFGtgQ5TdNzacXTtQOJFXsoasv0onRZb8NYqU0NganJO3HMfecldLtzMVHEpXotdoYk2CLCmr9t
7ZAewQFaOEpe53Jq9bWsEa/bQfYtx2rYlKp4pnJ07kUybMnAIPFsLt99taFzqY6Yn788VFCI9C2A
QC6R2zDa8hCxrMoI5xG6KG7FeDIIPSSBxIrOHn536twLsQjD0sqQAbUSQVDkuc0CPgJUP4I/iPLL
ETRUkfFklc07gPBZDAGxhcMSVgG56UiAc0KK6mxdx1q4qcGEnoPAWXEXFDcdOfDfkvL/syk2/9mM
/TwrPArwnxFTmzNskmfpX2Y5OXIYPx5Nc41rZDwoUlN8pwjOQzBgHNMiUhbz4VmyRdoYAZREc6Bj
S23+vzL/xM7fLTPYQ4efIyvS/UtfkxagAN1xrxPpCGUQOwHr5aZX+s5kR40SSas3rietQ2Ea1sES
fvb/9AX+Pxt9vidHd3VecYsxlc1AZ/7//+V7itmQa5YGTz8cObzWLiymrzQT2y6uu/2EUnNfEjNm
2NnHT21upgYKomH4MvxI7ZqKAdZYpOW6zdWn0bTTbbISc5+I7lGW/kZvphbGOdtpPc2PRl4XNyci
9zkS+SYjGGwzjSSZ40izL9JE2mDlPbQmH1pvY//x3dJ/DNn0NOjZGY8IR4bGSgyXpLlOqsa4sESX
03s+f9qko2CGx2J3sJFSYaPWLj/1+hhAtvwZOBZ6ef5pOCf2rc+xg8bTba32UPOdEccz3ULzFQ1f
uu1SZN19UB6LRqDpeYWk5Z0qlVQruVde4TwQse1cwrlWJBsG2xaOxcGL3yqOkZXegogbqgAVatqn
s5QjQMUR9MSSBThhYVmbQ85/YRgIWpVdbMk3eBaDdzCCyHoJc//lvx9vJhPmfz/fuDRR+bsASoGa
+z9TvH/5fDWTF8dRXYRJbDZdcllFBav39lAYqLYNlO/QtDEHTVzyRQrBSFn6QXTmb5Al2GuhESym
AOQMKqsLfq92byQZjZXnXMAER6aN9yZwdxGal+WUpi7eo7lM520A8EYwHihe1BTKiOYoB+zXRELo
Tuat+az+KDRhi8qozGWY5dcRWSzKD/PEOB7mBanFZ5NQJER3c/zVcHHsyWQ/rlgvNQ1L5l9VXh7i
dsDLPMdH5E6xmxoLRbvAUY7ePIma8mAV8QtqmSG8OQlqI4OcvQ3+f2bBxb3vyJcpGRFVsf+H8Yez
tCUA1RzOZ+K/YOvVCHviCjRi8ZHCm8NJjgEqMgjwQNjE5c6PT68IxMRwsB60Ml8ZPN8tcLgF9Vt3
60zcej2RbhtSH8BxBtUvK/QTjny2XrLXhhUndQTBFM182iDQ5oWYMy5nfEDy2+ZZIm8F2HbqU0Bk
oE19Kym2Rsm6yEhQfpPpQjQ3K/JCMUWe2o3tO+GGUCRzwZOLuCCm1YxZZucAFLOYqAKZLDvLIHUy
QUdTxDlLaMZxGDq5mOP5l0bxTjkMH1RHgewQozFZDjcftTqxyQjbMwRBRI12hvaZutXbEEqkoeX4
2xqzwyBNtbNdjKIqPdFwLmntuk05mAQp+sQ1FLBT3CjcW1N5MAff21scoO7AfMTW+BFEZOfFsYXr
siFrj6OCtbrQdy3LZFKxXrghrJe2RunoMAxd1BOxjLZXMBwmvyXaZZof7KaSYHFRaY8Srfup0YF9
eJCc1v7srY8VuQm8Z6xhFXNNw8THQfppsuFAuNcOXkTNdl3+vgYld7GmrQcTJlkpawafr82ObenZ
BUqUGh5BJc5GRIJ3oV8s+69BGwChtfnXEFrxoRHbJh58/HT1m01PdMiU85o1Sbdn+71wUwhLCVJB
aUyrZrJilnlfhZ9Lmg9UyTXowaNfe6deWKxiTMtYVh6fEWPaw4SkA6wS2umJOI+hNm6uRGPNQFVh
4SCyKJn8fVoZzVob40NcDY9Si9vzzy9yarpVaqHUGnjtEUMtdCNE09kBZCvJTJkUxA7pLyuwWJuW
pRHKefKK49pas3SxF9Y0j9fKU98wpK98pa1q5iINuXzLVhJ3VbfjysjjY9Ha5i6H17NDWHC22v6X
36phPWuhu4rNuu3gfWT29EX89K9M42+OgbjR10Eh0ym1ItJaMAC5D2B4oeJMQsp2460JmQQI4tx2
Q2Y0fNoxfAk8wTaMZctSBgsd0GOurW09D5qcHQuU4XzeNvOBRWbmvDJ5c/HryUUMxYGT8jWbELxX
tQihX/ggimYu+Zm3J1lbznaaMrUjPhBSe6Y9+16Isi19RpiCZNzi35WUVmDr8lmI8Ol7w2cRMyLj
tDdiQgUrC+hJlJioAfDBAEAFSVFLn1sEtEuY0mIy6V66U+c8AeTcBKXms5Xm6aToWwXEGwBYmdMT
zRpnus/235yaJSPW+pjDQUFpGWoPZj/f7CiZ/TTEuQVK7NjMrXOTUGd0cQuLN3NvV39aUGqoqg82
8tCVk6T1pi6DrRAmJGCyWmy9UmeDSEpyG/ydzyCUNm1a0rlRBtfyTM1OG5NqHwgwSKBLDxEF4anH
2ys1mZ5yaH0Le0xfSMNhX4E57dLi1CKOvrS9/rfXE6jlkQxFFmd4d6sJaRPlLh/xLbN6iEMJPbzu
xNesjNtLaFXPPCxq2YYFqgFnzJ9ANuqlRutFTbAPWOJ1QXIPEGShdIQ6IOWAk4lUAj9bsbYH9KM8
II8Zh3LZmP29kCznIWJimxtPPZZ8njP3EtZefC8LjndssM0ca7ezC++SeQlASQ+QpONSm4u8vUdT
dAgDTZ5/fjdl8Xj182lh3kUcH3zHTM7FnK80IgHbM36c9n3E0V652aaJ+YaUaw93zRXDnTwcykHw
u2ll017YDphdU66lHaqVV+CfEMGvtCdAnvwGfL658wo+DiQks4qLjdEyYXza5SbTYgS7t0zHWh0Y
1bW2HZ5kLVwFos9W4IjVHRhlti4tyHAt1s2qWxkF/CGp66vaScBP49MCDhkJDPNW8x5C81i2Q6S2
jNv0uxCTOpdTAPaT36km7xe97Oq9bcWERLDqW+FuwnYUIrpIUb9sXAxpd5BH4XYO7Vj+/LZPYc9G
U0XiYArDqw0hkKoAeeCA3y9wRpwKOBMq0Wg7E0v/gkjcbjwXJs9gr7xfMKEwBBEbdYPhwy0lMqpE
u0KCLxKE6DqE40ZHaA37hQedAbC8WEnfnA0YOjvdDZKd1tX2k2PwxRvtVF7sOkYiwn8foOoHkHv3
Kixr1o9cTYrNkNj9Nafn3ehx9GIEo7nxLLdmYDb+IjWk+Z1XRFuK5ttJeu9m0ArO0phNQttFLCsk
zi5hXFTBTFmbbje9WXF/GyZD/21H7b3zw27dBMLepjl3jivVb9PpxOad0Af6JK28jCBUqMBUzYWQ
LqY65h8cwDONPfMnNc7itrL5TeZPunLROOKjAuk5umaAfyfTF6UjyZKr4maVOOhDhLrpeVK9RoQl
kjZLEZI3wbDRw/5MPVNutSg8aOxVwOopCLYtgs9JEoSNmpxkcLax0EKtde4CtzSsVK3mdMtzltGo
54Er5rZwwD28n4DZrsw6q3D4kUlUrJ1IsqPLcJu5eV4/l0iYtp0Xm3u2v2tTpny1CT5DlXGnxjY2
srgrrKeqOavQTkiG07GVJxJhtycrLs+q4KuULo892Y9jcx/lrEwt4+FoQVJjKgUzeW5Sw+iz89rv
xBt+22Mrz5bpNic99OZ+UgU3X+bv6ECPbevdJ1YGr3ZX/dEKYZ5CpmlAWnXcA/YfHBZsynv7u2xB
AIfjPiXBDE9bAtuiBovX6YcBXwNq/uK5lvk89GXvXLaP0cTr5AQvidmceo5Prw8juElhtckqT94A
CooDO4y0+oyG5l0kfneI+dBulXAV9AbCvdrUPxl9BK/JjcW2FkV6w61DtGzZo7gsQGqLuGO22TAS
MxN1IxwsvrlqrTPQ3qcpVPWff6mTeXuLSFkJGu72sg02mTT4w46uNqIt/BvSXrLSRsgz9KRkfnRT
eGQufEG/3F3iBCjMGE0XYddASfE4cU/FUAokqZG1ZXyOzKNnQj0pv0F6ilyyMvO95Wmrzm2ZvnpH
NW4nPrRv7upzZHz5xQD70DamJYU/dgiu6Uzn7E+Tz7HOXyEL4slvYZS4AaHPATy3gKMI+CN4mPRq
esMFn31VoIrqENl3qry3Vb3qC4qCKdspEJ4gwd7xxD20fjqlQfeIOTzokp/S7idSaAKojSs9RwYx
Fj1OXh9rg0emls6vHET+kp2ovyBExT809quoslVKrgIoSJ910yQ++rIKd1xw6Lgsb58H0KA1Ulym
373DgB0U3dWXDLa96OJBnl7jTD1HcPuXbVOBVkFb3tYIzdwUXP6UgPGvITOXB3g8b3Wbf8qE+Sed
Ly+ugxGpPbpR+TIMNRGeQa4w48tbllEymOlt4pJemG347XjaMsewwbkGYgS7P5qZgJeCGKi5RFh2
EV2LgmqsEa+wBg4ArWu850m8sgTWPxm653YoDyA0NsQa8ajYYGU0GKXowo+Wk3waQr6OLN+R3hWX
IjC/0Pl8DIzBxOStSkVTUdjNKRm5hAGcLp3ZLQjRiaskzGHiL4N+3GnKPleGd5YN49Jg8v6UAdud
sWIhpnt/ioqDfSj20gFl0hram9+a3aKZNJiuTNk4J+GZtNqLLnR6ndxw8GpkuykZbq7bnTjkV57k
lXCBPpMQ191SK5ux9X8RD4NyNTrhlnLoKxNqE+TtFdJOVrxvihRBac+voZTsEtjoK7Vmuh+AW9pO
Tr0SKYpF8phWA2PiDQDsG6NyUp6S4Bd6+YWX2x95j56xTwoMgDWcXON7sD0TjxXm0brf+oV3R32y
8/NQX2vxR2Knv5MSN5X/CGbWSjdQhGWBJ3C+ZJ/IKpfStj5qXW94qb3vqethp6TwsQqYdhwG16wz
HnVoDxzxDniN76iM8xOAhddmChfc70tjct9BlYZLU/NJPnXMc+wqVBUd8/JCnlsE28vWYDXOT8gO
AER5Ibio7gmWZ7XKDXb/OCp+j+w7L65pvhWyjg8catlGm5PmjNBfkc8zXQgRI/2BmenSKfYxJvQF
i5LPoqZ5rAk8wtSPYdqIXtzArjdSRrxIrjp4kvFHlkV4ACIMCkg7/0irg4UCOdrJXzq8SG1nfHS5
eqIa+6sZamK5dY2lE9NDbfoC6k/9UPH+BGizF3rt/grSDR3H1hPhRTfg93qjBWURu15eZi+qIXUg
llW3TnruQqsn470HpoF6uDfxGOfYgFYMgc9mq39PJCrjTytfLGfEH1CmByi6Wy+bPcgxIvI2vWgx
L2XuTOHeLb4FFxQqgegzxe+IKuLISs3fKaHzirfImSIr+hwxXVKP4G7Lvqw1ahR2IkO7UaI8ZroX
4fKvvjXSNWDJvNdduc2tkIW7p7+PpbbvNe6QMSjAjAQ0Ab1xCMv5VR23gjc+tNuPKou4Elc9Z/Le
JVBZI/Joa/uktmK6W/sp2CE+74VTWbhcWuM1KHusldhVagPSap1ZW2RptOwApnjhIQ5FULmG4HeQ
OTXZ1/onxLe69pk98k3AlXa/x5QDNup3cdMOxNNabH8s/gz74Gec9UepkwAS9Z2g3CKK2Y7cFytw
uNDAEfoq31p1g8jP5SglcBU3rvgQvQ6MgWG5rBowsiDz5bgJO4onWCbhzB3eMFD9jeZIrpieJ4uA
rqoOqXsjUeyajNOfQc6euRrRWHVfoAyeziS90jN39hG2jtw3+PpzE1KdTrYLtuklZmIgbuawnA3b
1Xw+pBmlW0k7wB3PYh4nmgH9hZPfBvxbgMZuGvxEKL43TYKe1sn3Y7ehGHPBZL6zfQIOZVjAEmT7
ZwhMYqMdprFpaopLKtjNJYzvQZCrdRgFPR0bkuXIrNRTY9Vv7IviJeIUgkY4OnaJMedzmoplh8M3
M8gXETHDiSJOblFAS3b5CTKBjm4pmr5+asu1FqXtzmm6fl263gO5/LSGdTXHh+j4nsU2ll617I2J
vp4KZ5EYWrd3M32vsu7eMeW5GmXNx5TSdHXhfpJByMYr/dIb+zA1mHcgS3H/2WiridJbBXFLmLic
j4FmkwTiOY2t3yZBsQt0cSxtBmsbt8lsR535WR0/dAYCiYG1HBHHroQFHeSR2JYQ/Ja1ht48Z0mI
4KrazCZyqzH2ruQnaItxL3L9rR087uZuJMLTB0T7M5xtSONpcF2u00Rvj3O6iNdCmeZujdhYchdq
xUL8QoNuMwkBN+Pl6ndiMsQgggs2R3uKU+oqJmLWoqrQwosCP1+NmGmReRkHvhdCsRTFJW9EvOo6
tdeIGllU4BiX1dTegOB0236MxCZumj9jEulHeOJ0QXiWln06q84SWLD0a8sWp25RVWoxb7t8NNlJ
1u7YutAxcDn7if3UsvFnlA81HiMI8eD5SjQNNwpPLpUfztDSfiqqoduJr9SUCbwDQFSVFRvrsvGb
p2Lq96OctfDCUOvO+zL70nrkpM7oQRofK9P9gzexa3p3Q+A5X6MFMblLd+YAgFA6wEZzOtlNPoYv
vHe2co9ZnZ0JdShWGjhwwuUA+CUHV47XMa5XZAjd6oJjxfW7lkYngcBOnFWAFB1ztr8xavddEqvE
JGF8hmOcE/WeSqarqJbKDarQlYWXixOARUKc+zDGTlkhzmPgvAt3+o4bhWJdaOVinFiGxnbwzqjr
YKfxH8vL3oykfITz+qcVRoK7CiimJCsntIO/xsgT6yFDmeB9ZXb0bAeKE0ADXOoTXa20/k+ToJcI
H2EDvLYU0jqVdtWxpZA8d4q7cXJXMi7vTev4s8xkm7HOXZad81dmutWa4+rNdxoAKD7hruUbVDlc
tFpF+Lv3hCn5nun89RHXHWI4lI2EouDvoJSapq2Y9PckIvSS0WTrjFtPhVRgpcADHudIUZ3vaMBB
FrKqY441TuPnWHrvwwjzQqMfgotMMW7+KSGB7fWxv4xub68MDC4j0I+txFqNJ2GgXwrPJEF4N83a
C4lNgByHRVIk2DrErWMYn+nftSwKPE+G2EYhtC36ce5JHExZXzmbwijv2hAnLMrcfpep4UFktHs2
Jl2sOA7DlaALWXqV66MID3emrj59U9vHU8ixyAhQixz2AKrOV8QDLO2RIaoVt7OdnrensJ+DtH52
eNrgdZQw9vWsX0IEVNQ6E/vUtT9ikOYznfR2wjhJmdjWRAlPLz3tzhUt+bQZFbTPIOPmdnPCfOMy
2bJ3tnaZVMlmzDknCT5ytj34SiZw9V2QJbAsbabXnW9lF2lVK0cPslNogLCpoy+79KgyTRfBB4f+
yhcHdBk9jQ6PJsnDzs6tFlNUt4fE116D7E+pvHQ9CMLtiw6rajSJYtsG2qLUw0PVgvlQ+mw1ccAi
jkSkkMASPTcj7QJJFttktqGI1ndxJJcGKxCywjCfjfyvlqk8QiQKWiXU4IZNxDGBMchvQPZ2pcez
QdON5HuKIYvQyN2Au+904JRnklBxEsl1pvXhOkU6DJg146rO/dfQ7tnRO+N4xhMuZilYmNyQ1oiN
cnRja9sFhx5u9dBr3AWrO+4CdzMQrmkBpl1IAadFRd6lrBsdmh6fgBXxAUzfqoeh3rnaiZN9kyDa
Wyi9++MgseeWRdCRV0e9yb8aQ85Ebt7WoA++CwKn1kZdA+hzJsarxRlzJHC7IM5ObBHqajwW3SsK
k3ZfiBYtcfjckUlgVeBW0R/OU1WjplCFdjPk7A/syEEv5hfWPmOMjhKuuapawwQrEZoWqk7W3ZBr
m0mEG30GU3g4uPqhbUEuMeMMdFJgYL8DRaQ2rFx8efHgPAU1CaacGGs/OojRtX5rhgdPJl+LRq0I
tQNv4lYKNDIGySDXzyP3NAizIt4iaQQymhN5ZQzUWo1nvGtwuZZOR/aezFAAMlm5hyLrL3raX2jd
vIWp5Tupim5leXfSQoB/RgLJbGks4Q5BVExJSG3tiOytwvnMkYKuuftpg039jKhrgwOlQWZtvHZO
RzoQ3f+WVn9LLcqkBWzhYlTeGYIu5E3q1aRCO2/otNqOVkbbODYJVSok43o7XeWUOYAnUMdC0dTN
9DRB3ln4z15KcIwzUjGZUHMZd3tvhEHAO3Wja+1TyrsQX4IQCZg1aKSfYdwM6pqlmU+qTz5K1mLs
CVB6i7VeFryvfO+bwX54BjAcTOEzsLK0944CXj8QFBG3BAFpZv4UZnp+cuGHZF6q3YeMm3i4q6ny
dlNvPeiFvjUN/F8m64PXzaGz0CmQckF1agu0vBDXMzsU6EvkqdWjv0ZhAN9xldxNXvfJX1PwEodU
HRzvL5AJAVYamA7bRjgvQwZEcMocc5sR0hTNattwshltMBoGVJE+BJwgOvo6I8GoxojXtmsydhgK
UZ6hHI+diwsBe9tGZN4RUzN9EkH6aKKPmmZjWbjWa29HEMAaeQQGsSnywLuY0eCsJ4NHi9er6mT9
ZXUSbHQSk7ET8ScGq94mraW2P1vqnCJGt0pz7Xkkyuv4sPEhTzNbJNPWecx5ajBNMLK3JEvrj9yr
cFQ4v4eOaaloI+MtNfRD15jU/VLlT52RnElmqK6ClQuqGm0Zl4a6J7pRblhglytZxOa5x27+t+6y
DLc/6sxQuYdOqYBJc+BfeQG+/hY10PlBdeeqp/EWGidRO7xkEo8xMcZvBY/pGcqiWsAIeSnixLk3
NRvTWFTdQZuJJ9zFwJbsQx1nE0QKr2BJgQ5ib3vjY6oMf6vng7mi0ldbFARw3lpbPxFSzKCArwhm
BBlrHFnlIfV7nyiQqt6WOqo01XSkV5QjILI0PqR1RN8VcdAEev5c8ODYpMAGUohrMpKGnhGrlumS
F9VWt0pn3wg562BlmmIKSqzh5JazIEKSopXz6KVlUdNnAwrvOfVxHcVfWnUbm9A9dmZtH1m5oSUT
ZyY/HkDGWTw9/5KzV71PI7Jcl3y6jHr9EqbNrzElRb4e0wdh1cOBpoBNSNWJp87smz35xUwiYnB3
o1vwbc2qAzixjAUhcvyIDsRDK77MahxvbZB691oJ70xYxt5ji8GKqOCfI4P59PMLZXl5iqxh4tGe
HpbUumPeFKTw+eFicBUsN88s143VfiBZ/tXMQot2/kUz7eKaw1oYwyXc8mgPnY0wsEwLjpEPHCYq
6+yk5fAthE+hGzGSrToIkYuBRVHeMUhwERBLR/tt6elLhpGdefN7rDNl7tvMuI565uyaINO32PRx
eeksGHWvOzM7ZU3aIKAKagq+ZFA+nQ/r9S7H0jRFEBtqgyTLcBhAEg2199S73Im5i9ckss6NxzrF
RmuQexqop6FUaJf9XxVY7IMVpaw4x848WyWUdT82qHWs3LokOYMqbDDY7F22PCrp3ohYXIAxkRcI
CnjSZ+sCEXlEN85OnsJGkQjafZE1ZPl5RknUkOkwqkvG/NkV6ZWCqqdpE2iEkfRsJ2pGpyeeB2u1
kZApF1ZLJjLxsxuUnwZQWTbugNA00Mk7Ymc+h86W15Hv94Ik5teQhQdD+uIC00Y+EeWandoye/N1
xuKFhkTHcNDHo0UINghLETgTdIi6pYCcT/LExUGOvpxGZrFB1cXX2OPp6GMYrpr/MSe05E7KKczr
vBuK4tzYAyIYpHbrHwUNqahqFRB5fuyd6FUBYFsLp7L/1lumrunA8Kl30vPG79lx50L7IMWsz3ej
sNqjJ9F8kMfxMNtVS79SUqwMbDz0iC1wQ/TZIP1+O3TmIxoH45kwQbsuSaZUQ32JYnH1XBlsUfxY
tAP7WGjuHmXA0SaE6uxFFXWa3dJ9aol4Nob4I7PM/OzpVvQcT39kDB9bAJy+uhmSFtd2KJ6IAEx1
7Wmsa56uNLPfJrbjC3/E4pjXygPhhrga5/ajal2qYxPKMtmvoUqmO/I6NsmBwXrI5yEldyqrR/FI
V6z/qnvyP9ydR5PkSHpE/wvvWING4MADM5FalVYXWIkuaI1AAPj1fOhdM5IHHnjlYcdmd7anqxPI
EP65P5cYOP7GVwZrCYR5xneSO2pnmbqFp5WNM5fppjPIwfGRs5qx+cY0U+3sUnGWGtNwg1V8RmbH
pT6rsiIKmS9102D5AOjh9wOoTfud5P5txdSs/v0fyykJz1oF7yQvfqVfrKLRmFZKIIIwZIwNxqDF
fWV2zQHN3QMLU8abMgfdDIHw70/POED7l+k8Tk3nQEmEQaYsUcd0mNxHkcCZNzmUjgNHijW2dNCc
OkMGODfRGWc8tqCwuq+JeGh9TQa+nx7sxh7vkpJScLPIrFd4TdzFlLkbuFg8ud0UbVLdgXukhdfY
n9Td36iRg8nlobSj7V9/rU699zynJ02Avhjihjq69BJ7rMZZy5gxxN1jG8Mra6l4mCIyCRJB5kg7
gXEZMZ/C2Wp3OfDhjZ7Ic4lafs8feERUpJ+lrG8ztT+PfNBHM2/o2WFAc0GKpu5EFdHF8M5uVAzY
9N2fEL3kkwmbteK3Ewdk2GtoZ9OdrhLr1OXtTWz6weYFMuk6rUaChxBzs02OLXIjpv5Igm7+rP0Y
ZLDGKLqccAFrqdcxh6sYeeLw+9ffmafMSeU2yWvGOzr8LlXrydPo0eRhSthi6WDH2xgU3Zrcr3oK
Ozz3Pka1u8lTcusy9VyzSvLL6LQ/+QMs3pE0ySALsfNMCU7Acm9M2Q651eRf5ogIYVSKjZG48sow
FvdiPkwfrYH3f7Kj33kkOUkTX/Wqj1SZLY7svOSHNYjvn+OJVz8DMraylifddvAa2nqs30RSfo/0
N/44EluX8rIf6hwOU9J+CLb/U+pHxU217ocAOMOWOzx1hFeDpg1/GAYaezXY/tVoaI8FRr3Lq16/
H2cMyzVD2K9kSA+D9UIX1fypMjjctq0zSapnlJ5COw9CfQ+8gXvICE9am0a3kKTO0az7fTdgQKuY
ND01eRzeGic6/P1vmj69/d2lzZCq6b++fqTOiP6yUgRWBloAJk2YeEwfIWRvlMDLS4SqPTTMry+h
0IsDluJqg28o6gI2636VpaJ6bfDP7kC0X1W4zNXQ4h8HL0RWo7CSYcICcDE0ANvz6PkXGmW6NQFo
9oXGlf4uMlUHAP/VYW06dqq2nhuVBCncdxaLLj7otCnBomJ/HCpme32qyn1T14dy8s9/Mxj/jDaW
kM4YTYiW2EhUw2Jv8hcXd4hjoE27ueqONj1+KxYNeJ1Igp5Z+i9sNlvZfUeFPZ1bxMebmBKb22Ht
BPSDjLuo0UgazhsDyjUtRnpfrP+uw3//0kE5FWxV+7/naKOxsEqzUOyaFFtsKiLJc+79vQgVQk2R
THcV9u9L5TiB5ri8ozk07yXHHs6JjinRr7eNLkxMeM6u5uXZYU1FBGojJkTt349FcFlDgPibHJST
/QxK07sI0l1bmy/v34U4g5cJLmhZbI0W7ANdWFutSsKLsNN9tWCVKkdZVxYBzjJF+RnVvvcjsK+Y
ZQyujShQVrThc+qrS9jb1B3EhKvaShsDR8XGwUqnfMWIg86wZVf2DcgZcW9Zy2a5gQ1ePfrhnY2O
vk1cQ5xtZX0YanQ+MzE14C/gJMKHsl6LpuEKiDH4YpFxfabGfiuwjHPO6sc7TfKoiRbd6QOehl5n
4l+307PLQIw6TzpVRnPSX6gpAC3kvER1cek9eDahRmah4X2ZGMlpxOUVtq+6WA4fTK17mFs5E4d4
1u78BkV7Lrrnyg2/qGAsA6nbO9SiagWLpucEVv4wZ0OlwJxplUzOsuGudphYJf078BENsq6NSasx
un1EChhApbZqUYUpxakD5er3ai4/FiGRGfBNWC1PN+UkXpXud+Ow4crOcdF5r6UWX8cp9rbof/Wq
VImAE2+/OFXFcaaYdyW9Y0Tls0er+JYg2g++ms91RFam9v740cAty0ACCpv2fo4NPphIvNjLsLKY
ymMWJbDYyw+T4gg6KuIHYXVvmPGufmhFTBQg86DsD8zyCUE0Urv3Q+fS596TixkzBC2MvktFhIcj
c9JDUrJc/21QKoYo8GWhA2scgMmHlPs05m8y2Tzrenak/+NEnxxNX310zVU7HutsCtfEarF1gbrZ
xA0VFGJQn0UZB32Z9cS2aAKRDmN3WuPxhgPsA+p0I3CS7L2ln8Sq1a+rh9yjHe2SDe1ZCbzUhKFy
pAle0mzqHz1Ho48pdcnaLX4Na+YizoWCDAUWs9m2d9GdivF5zEl/P1PDC6qXUXIaN0cLclhEk/sR
aNfN1yPMrbzJm2jwXlsKIN0pvuEa/oGiWZ0RHePljgsDu2zcHT2UL7a2LfCAcanto3VZzl8wayp3
B0nw15yoQghzEEsNcjvcCsbIm5zgNyadLfGLdmX6nJr7stwjwZ4H0PdW4f5RWp9usgyw2DLXDVPA
85ZnQN+Lnr2kwMdnT2+l5Z/jHuYYqYT0QDlbS8v6nBdHIxm4BWjsdmFU77x0KPdUKa1TX76yVjHg
YIUXCHYBhbSBwjOIJsBmSU0ks9083U0VOIFwftUj/ZzQysk3MaIxpz2YNHN1/qlzCm4BlvYkc+t9
YpCBcJN+cPQBIJh9UPNLNJXYS7M4R4pbtjLK4kWvTOBhJp+38OoXy2JBwRrZTP43q9KX3YUI1MWb
jyJWDky3upXK1amqy4MGcwS8N0qRRHlow2GPSDTsdGA8rQHDHPLiyP16nBoViHaPJ9BGWF6PNr8z
8slGeOWvofcvSR6eHL+mU1gY4QPzRMdDCXTi/FebDGK0Ed29vvqajLvZg7dt4fBkzNMEOKHbE1MX
DDzC3JukU3B7gKzVeuB/ZQrd1F4zLPtG8/6aVAztH0NKxr/3qGv1FpJZbHFWZdgCjNaUd2Tl9rXn
bZdG1z7O7vmKXvScUl6n2JstzoGyCoaFrl2RLK9q+8ygkGxmXn4P4jwSw888gbk8ZU+Fad5Mw+MM
GxavovGLSHmmFQFb1ZjOpGyrH+EvnzfXs9LCO4D6prg4YPdXCccT7vNef8qJTeOYaGDiMjhuOhp8
fUVlFVc/v+pPdWe/sMjdVebiN2VYKurSXDktdj+/H15iLcZ26FEAN/pPAz5i+jjSjVmEB1U1Twbt
oWVbXiy3DfehgTW+KGZwkvIussN9Iyz6vA4FR/6IUWtRM7xR+Qdwq+cyq6nuBOheOS+6Kj80dQ9l
AaJvoBOEW1mPUnfPeRU9gDR5K2tmhXbT8Bbr8UNF3cPKdFNvJap6XI2689QrhlwVp/Fm0rGPJP79
TDdo4CXVKVzIXvbQfkp431OS7rsQ16mFvdr1bHPdDeqREcsXN7Jn8ACscEl3Es5Qb0Q3UhylQ11z
fipGEuITxusf2/tow1ydYTkqbitQ7IaDUgzQ+0piIiiWfxTxgso/bkHQVofiwCQ4O8/aSNsfXF/t
FWz60bOYZPoh6mYXey+OBgDa94c7xkKD5MnS5AffUAMvukx4HT3eplRzbRxa7GuQrai41Y77H4V+
OGYSNb/yDFaj1r6LkOLlZlnSNR18ldbisUnn6o/PURMPYrGMyJqd3bs8TmoITZpJ18qMUbpNRHvT
gJ/PGT7CRnBMey6rnlmsR4M9dsi3Zjv/JK79E7rLvZG9d/Bcg31cnGMJ6IuegiAfoIobg7+SFUDu
sbmP9OUwAPYej2fdEMWIOP+78qCgS65qkeHLDv9wp3700uSLyMAvLdoBTgJiYRQEcrIquGGl/nYZ
N84xAH7NCcou+1C4NVqeITlY30+fbW0B//flMzQE3GA5z8V09R8v4a2rbXnyJnjp2LIwVVptYC9i
ozAPMo1QPyqHV9h3XrrluqxbA9pT4Iz2HnHyBO9lJX89A4/IzNxvcAwREBjBYtIcugG0b1Pb73LW
3tqFFFs3/Y2HkV0fNXhmZGBZo53auO9h6A06/rtsgklcY6rWS9bjtrsqy2lXUlKgk7t3TEnExjVo
n9IWRc/NG17PUqPDLnpN3KrdxtBqWGkBzHdSHkOaadYJbscAlfPq5ljHWtSfsLWbi1j+YrbJPfGS
a9tX00aXktxE68pvPrI5o+Y3pjU4NXadkaZBSvlkGvoBX2lq4Ec+9LKK8It5DjN/fPlr3FSJCZPR
NDIUHuvFn6JiK4xPMHwoShBbZl+7q2E9L1XlmJ/lulbsJPiWVhAH8PAXzP7bYgJnrDNCZDD3nc5+
D13F8w86I+FMV3eUGVMF7GlPUGbuR8Z0DWntvctR1+8bBf8OA7XZmS9apdtbrPfPGbeabVEsXGCm
M339lgLeXpvEA9hGXRbv1vUZeWeHwnVxD84pRxFYlZ2WlFT7MYuKEFpgjSqqfKonDK033IAFC+E6
z2a+4vOaVuv0n/yZ/6/tLQawjf8dNvYfsuvb5PO/w8aWX/BP2Jjh/cOgZYXwtQtVwnFd/sk/21v8
fziW4+tEd01Shzhx/qu9xfb/oVOc5fg4Wg0PCBPp3q4iSfvv/2a7/wDvodu6ZVjoy6hd/xfUmEU9
wf8IkMEvsXSf32NJPBITZ4j2PwOCaZT0sZgXc0+U4S7Ry2JbD1S1LwDTKiS4Oo4psJdXc4SFwVzm
EGEPZqJ0CgeiglxV9lVeUdzcYFDuMZdOUfdhFViibabrVi5KApGkBLyOr4NnxIQg0AehOhwYi8EF
dh96mYigckyGYPmTDum0j02sF3R8bFQ/Ak4s5TYClS0VyymZs/vBLpAOWEUjBI51hgY0ReozFH2P
/RWM3jhkH0LDsNEpENewfAznrigM8BuidVaS5QwJEGm5pXWPbANz3XbdRMbWrORrXmC0IxXxK0zA
1imK16GvbiXs5sItjStFCYyMQ//gJIAmfItkjl9D8Zhs9PaSo8p+1CuYaP4xNiSHv+gZAC+jwAeF
fFj6t7igrBJQm4stNiYt02xir28gXcwPWGgvrsstySleCtidO/DgbwZ4aaBAb7aroGWT3KCIMwzA
ICWr3EjJfmkuBhayeY7+OEYOaYOpZSYW4fIIwy/DHXwOi+rs1B6GCKosg541MNCIj7G0VUHf9i2t
J3FI5NP1A5decS4VLhUpJrevATqcSU4Kt1/O4kLmJ1FZkDLmDJBQ9TWqTHTui3BnL7Fj3YJXOqNb
MyWa7gednHdizWdEXaof+p8yhy3h9NqvNUfg30cJFS7LHCJSkJhdJmFnL2FrKAlzIkqU30lCefSU
FSmEdZItPvDgNsRPQ1MgXaoa7BVrPDbUlKyGwZwPUM+fLarAgywRkkGKQQKaZgIfeXst+slfDS4p
iKHjRktQdt8iB7YOtQy4SrY0QgB/jg9Vz0kZqBSttngFgrIkYoBqM16NOH0aQ/+h6L0HL+49qA9k
3AV/niEb9nLek5NkQk4JQk1OkmeAAj9EuEbRXbaUmB0ri2RTl/Rwj5hyY+PzYSPkmPq5GK4ri9mq
cLM/oUnExIiahhbOZKG+VTTQJAQ4epQQGCr2VuNPz8V9cLaW3d7pFrBWZVL2btNxuB6F/1Hk4I4H
2RvP/py+xh6qpAzxGfks5LR7+qIDVoxdIRjBmW1DYr94xdR69CKK5v3eYmRnkhoz6T+mqoH5h2nO
UaBVAUdWH+g8E2KK2AObCqYH3yYrM7lzvnYgAm754qzLukmDwapF0HBrHgXA60IffcbY0UoTE+l/
ycmtcRSlTRhWRmGs4rTDBOB1TxNbnDTJVEghUCJTLMQY+pBQvk2T7qUJO4vlpoDvOHGkBQhOw3cX
FmZxVynoz1T8IDtwnsAJiSuVSMSq61V4AnJMxM/Mu43ucozUZnK+Kqx2hFfGbdMna1HQGxrWD+Pc
xq8ukyy4JF3gFkm2a/UEdgsKIGWv7L8zQkFT8Svc7EpPyx6/Us5Qj/IDTYwoeKWoNuGAy3WWtErR
0LSpWAZdJzKhD2IkagROFfDzeCXC7K3Ljc8YJvImtYqfPLFp1OljD7mB06P0NTOgCSglnLQxw9Cg
P6M9xoDytuOg36a2eRi4V6z1GHE288JLk762Vr3LaAqhISn+sdz4BJ1+JofP61o0PUWcA13IUQp4
QZJhYmlATLF60tju1SiojpY9F8t+pGQI09neTdIXu7JA4kd8jYSgk3LK0s8w7fMjJx2OQFvZqPqa
cE7wANhAYoeBwFJ4MDuD+Su1BTS3jBqREcQ5b7lF1Tu2hdc8My3oztY69Bn0cWH7lKHw1/RfLleZ
6LUBtWcMDOo6bjmjhE2cGVFyDuN16NTHLK1PpQ7YckjospaQKrqBMFnVUCER16rECSfN4xgCuhUa
MHEWaSFaiPN1euc0qth5JVmBPLG4pcKtcGP8QV6ZwpCxaG/3oN52tvdqVJ6286uY0xp1Emu3LuDm
LDP1jWyNcJ9TN84/MS5EcaxAcN6/GMWNQaEINFFy+jPcXSuso9DQYvQQs3aywMqdvHtJ3FfaI3AS
4re39KakoTHbJbnfb/spOqMtU1CZ2v1GlRFxd+eBM/YvOIc2SMCMcKbXz4PNcZJ0GOlZ7auiXSiI
cpbStN8ZtQNEwlmqmXx5l8q/bxbXc8s5mnrFeKKdbhoNUoHppDe3aZeM7Z6r0jVCv35U/ZnqNnnE
9snranJAdhiw9D2O0bmm/9ovGVyxMMB9Bl9Lm+K0bShAMh2N+wuVuVuquY3+w4poMJknLzr4HZJi
ZSFPQBqkr9767e28XkvNeI8zumUsu1pHXX2PXxBTUYYp1UrDdTSpHQefHcN9JoqRBaVlZud2lsbe
YXhLErsB+dJy7YSwtNa5Y+CIsqgUjQt485jcWDg4iiCPkslelZKEf/2u5HjoGUYbleYD5WVlkAKo
oVyYArPJtRXdSeXVs25AFk9AQK0w4DzEi2ly0gaC0gbVxmGy6ym8BWjPyZqX1WjFJgFOcA++xNfG
eWNX0V2ENLZ2INgX8tmmyXVrxZCrvPjLciBlhA12LTgRiOdDwzUUWOoUZeNxsp2z53vPnLLoDnmd
QnIJiicQc46oQURuYoNZte58Wg7Xdo7on15HfrZEKRFetx9tbc+Y/ECKkglQvwmT5hOvx5l7U3Xn
dTHDZON1aukxcwZU8TKjUmfocd4uzc1VebXqnirS3jiVxO0DFZZsjT3iziQQPe2QNcleUp0mJSXT
eCMuLNdFb5jBkAZ4cNFMqzza93m1HZR7lzUD4YQECcWaPCJPU8sDEiZ5IYc2Jhm0o0FPa5QTmJdm
ctAGii27FlE5csGyeOJFfxVuDiBFKbH3sWNQWbBZxgZnJ4rTIFHRSxsaEm5PHpL7n945w6SrLiJF
CjT/FRZC0EUo93iDiAoa/OCEhzg8lr/mMDxGkcKLbk3POhiPjUL5WyF4JykilzRHHo6u3hBbxcbK
LLSJpu4vmComZObI2dhGPJ3BNPH16OdjlHjaRjkkRywQUWdlS/1cjKm7h0aGgcBMIbtACHdnLNLk
MrZZVHAtW+zFOA4R0jV7YIiZAHspzL1NBScFWZ0bDCwPXCI0fCYTsgTShGuGDql3gyUksvyHMMyI
PVMSb5fRS1/qz73+otPtehy9g9+X6RZoprbKSZSWFiXUI3o8XSpgq0vXwWXAbX+q6qeq4wRftxQc
UCkabmHAUkXBGox6sStrDwqdS+lWpH60MTrb6ThsY9fAMO0XB/JGbCBzaZ2oNKMJwBXz1bRrY6X1
mEr0Ykev3rbYhTycWxd2t0iboIHiUtyRHI66/NDJ9k9UE+CvaHhxdZsWHPez6PVw73XhI5mOkHBR
FlS6S+cCo7W0dV5p+sPoLeGLGDinEBSqgKAPh40SJwyhMSd/rdCVOJ0iguB6r4g+Dzsf2K5HYALA
ZSN4abMLqTRGG9Rizyy1VsdNXyMZBbcc6QKAN8tbAZ1P2Mm01S3sjEgTkeadYsXKETJdWhtRR+Kf
IYrIEhqaSKIZCBnZMovI0hY1KWV5VD5jlz5e6re99juzl86NeVY3ADtwlD3cqfyjQkUNrtcclEV8
mnQkui7TLGxXFmuJW8GPBSWe1kfZquigfLnXGEMjR9CEofd8aPEoNh0H5A3fFObDQ/xW6Qe3EOWW
2gma2sr2N3XAeyT9mB08UYKTHs1fAmZk6Qaqg/o2YxTO0pdJhCU5rWQOwqYoqfax/jJSvOlNHwrU
dcFQQ1Y3JpRyl9CdHJUEUnxFPUAypcd++RT8OEGPD70TOUI6nMqtaqzvXnOeCpMUfljw83qa/2qn
/VcG/mKtjL3VjGpvFeHvcs5um/43Z0jEWkN7lUNOP6hi0wk8fw9KhOYJ2yy3jkgf5p4EgqmYdWk4
5mNbvJiNwhMfukdvWsARaJGsd49TospNYWNGpNXtLtN+ZdkTT4wOxDTBX7Ga40u9ehDc6dzaiQKd
FYzLGPdnPk5a8+iHLFpgTb1lf2rckDeuLw4k62wkbftG7d4DgwomJy1xrU59Cn/+FeEIH2mc1znD
lFWVlAYS4OILqGrGNPwfG4vzYKKzZ41Lv4Cr0RnQTBabxPyRD9resIGrTdI4SuYDmaJCZchEuEsR
eBmjP2udDRdWpe1KuwyZTIOyJQPTe9bGHwx/XVrNQ8fRJ2A0d4tjS+wRNffMTdmCW3ya+jsTF34a
i7D1kPCUY8/5M6qJ3xfoP8lD5W1N5U0Bozf85jUKezHF4LCKGvZLreMy9NXJ4VobdXLYlgRSwqKc
D2OU/rS6OZN9MQfKR2KQKpP2JlDF8pTiFau12Yoy/m3D4nHt77GiyX0o7DND3WtErcwtR5AMDUJi
NQvGWjyxGvpBGUNgmWZyfiJrtU0WGdhdHbCyg3qmbhJIXVdSEue2XN5a7M8zAf4VsaDs1LqOzXBl
/Jnittq5g3k1esrIirrfmkM03NEF292a4cmInFUCa+VJ8ULRY/RXGh2/pSeumm3cdaR0nOss+/GI
m4XHiuX7bHq4aKdQPVh0sIm++qacRGHNZk2RLGfMbUAgJ5vWaR/bnC+PKMR35bWcCugLnXvWm06+
cIwBE2dycnBiwWTHG8XK8j0yi6O3bPCCypxyDrR5vIE6CqpED3fkPj81rhmWSf9dXO9T29Bw4Rfb
NuehFoSmNY/0gcNc0ZgUW6KTHy2dYatZSpuUFMXdZrSbZ5ubVYE5DkMsP6vTHUezhDtmlxSlIcKu
DK/kdGuZcse57dENfeZyHWGnytI2lEK/G5ZbH2QdF5s0edKUbe2j3nrE6gGhvAgDzxqJZ+fZsWOV
2Gtjd2RkalzikZlNoV2jS+rV/DjlUG702j8nYwymBa/1lsKIsKcCyu7vm2Q2Lv1E17vg4hglPiiF
LLsQnu+hobhr1KPmoP8QTU0IQpwmE2JUIrQ9XtUU0i+t12BIUhzpPBQ3EUxScrEs1pzhBSg2jt9V
tk4yNGxVX/S6PVm9e0srELl65r1mExSy1DN0Nsp42ka+TpLIA11HqnRTcuLaxjT1zbV1tl1BbtVE
COYkNSHZtHgnVgN+A84k/pm7yKHjCWxdLdoL/jM7GAHD2QNGUmH5MC37o3ajDWji6CilT5LG1hk6
JRy52e9WJjc8XJNrUAYhdi4Nx7Bq3+YRf3s9MsQR4Cd1gDuj2GqOvdf88BK53W+n9Rdbzw2+a4rr
G0xy2yuu+TRccCVgtR+vhVpWfZtBGF0W3KXS8C1KeMQJVUTrQU2Ev/XyAN7nlLv+p8zlZe4AwTTj
eKTWtnbhF8TInQjh7WtxqEIiOq4m/iwzqzqBC2xz0VtX2PyHwvZ3eW1EgZ8h/zn+AFMPxgqhoyMD
J9w9JZn1pjP3XO+f5XzlvrjvBDxpsKrs44N3j13z2LFcBXmqMQhvm5viALyedE7CnjGapFDpHYjx
fjR+SolHzB8tZDPX4paBf2kQzsJZ6+flF1G+MYiTbAn1GY/lfWrxOlVeCrud/k5NhxkinL1vD+gR
oXgfonLaSva4cGoVPntiUiUJtrlt8xMaP8R9j+fku5+OAwtYfggCk2Upn5lL6ZzUkmNaGQcPgl0y
4yZYuG/0LWsrxRafgdXDkVBxO7R+Ci5S3E2SuX9DL2KqqTOoSMcjPx4TH1zWg02sPB6/xKR8dg93
4/QO+ijvEhetVQgzLSgHVl6CMmtX8y4abOSV7WS3JQWNjWRXudKll0aaO5g9b1MX/04usSKp5T9F
mLxKvZFHRzi/pB2OGvLbmBpvmZ9xiJzxVgGCoXOJbuxgrAVZLLwTW1v2p4I6wBVEIAFJg4aq5oqR
D6wofsetcLt4V2QtXchssLqMkoUd9uBFQGT6OToC5+DOVNfDTed0PI/EmbS8XYOnbAKbjAbnQcL3
vWE/SC+6lYKbXA3BaTUsZiYsGAssKOQ8Th4KnCyeOf0zHeED8cogTITrrqWcQDefPI3BpapYAFpS
1ZASOG8JCsUyWay1SZCYcWKSC8nJGfz7vBoNemPUd3YHNb18szhUufGDhRwV1C0oiSYuHiUOP873
2QHCwoutWBlMYRMtzCYgQzOzZL1BuYjqecOADjdf9wr26p5O3gHvnqi2juMeVIzezEZXnAYf/KxR
0e015OUxdPwPYAjAzOW33nQv5hBC81iXEm2P4AxfTzf+8bzycdDmL8BHReBmfCZFfJTxS+OedSvU
d1OjhSvLkaxdnXPRCdXllAdEmvlWDxP6mKZ45Rt7A/dXpyppbZkD2JpR29i8VGcPqVVLWeY8yipW
IqXNMK7LeU+gG9ORIpDdHvgW0weJtZgfp93x8ANscjtg3Syzkb/xMJhamfuDWVWLu8VAQFmsJhOJ
KsGw1lPq1MOKXll4pgwbC53e8DZnVf09UxHKgK131oli4zSmnyya6WJvrAcjAoNM1O+XTNREOpj8
fuI5O1VOR32cm50x6BrRBiKukXD4N6blZnQ02LvWJfKyU1/nBkc8/2eKLOgOQ75r1MBRMRzx0rMI
eLGu6OdqzSPf8mX4ZWN2dIoriINzn9jjCkVHbnwMggbSYOcMzbGQTdD1kBemqrwvMvU+ts0HVnFN
e2nk2teU2nWpBiUL/v6c3GFeTFipwmsaps9RgYyah5gv+CHQwN8i6QaxJ768ZnqPxpSrQRY+Z+7L
0Dsc3/Vk2MANB0Ca3HcSPNlA9IoRQ3khkIWLyqJnUbAac8jj26rMr7b+AzUJdaVnVoAFYFFOAunE
z6lkHG6qzIYH/y5jU67xmAQRvqN9ZxGpjAZFxW0BvafXfxr0+sI2DYatyR0hvV6bz9Ogw2wKqcuu
XjubMoZBZhS9uVEwGsY+qlrwpzQUNaVicygd3DktE5++VCebT+PJzglXFU5u8XSOaMxPOT8lMGls
Iin9nmPcfRSjw/3BI5dUMXRUhXFUQM1OE1xNtlNWBkXUIlv49RltwVP7Cp7GOLbgOHXDTO41ynqd
LDtQDc3zhZ/L4jdeESggZs/0z5lUW44JkTtLezALsGHUNmLrQTwagcClknqOx7EisIm69ik0g3vK
9OGk06lg0XGyeOfYrFwlSRXff1RLTnAGp2+ofW1y++ckaklYQEg3VYYdpXKbaxfTJRj9WdafufnN
K2PTqoKGK4sLKbrLwaHkzmTPAuF5qzLzy9XmJ6VTLDtgnBr5j9M5tM8leJmGqyLg5WTFTpuG6rEH
fwW1IhrgSV/zGHIaiUdC/qiNxW8uYMOiJ5yTnpAQN018pZRsrFW/FzgFb94s3sMBzxZT6AWXZnX7
lP3DRE15LE0zmFHWdtZEYoFPXrOmOAj7zAeQcXNtCd86deXWrtrpQVboUxGHmwbhl3QsCajy1LWC
4DBndRw6C3h/uksZ/ykm2Af6yp5h5noPorQfWpofNrnZ32Hb5Vad4NuQRVfCRpivfhF7COveu6mP
8tJWxq514ktZLh4awUAE9ti7osAQCykLC+14xNpOBZkXR5+ecNNbr6GzwMEHOoQ7PoxO6mA9ATM3
wB381rl5NUVHlWmfpS3vRgolNj7MLuJr4KdpMNhF7yj+8aqrQjREZg0yG79A6PxWhqkTuxr3Rahe
BTRBUVt/RDlsfQFCQzYGZYsyvkZpLiHtpAdmTeSoxv4d+BFZT3DceTR+zCI8z57ioKLVNxO8CJqG
geLJ1K7FNYi+Nu1FnFWAy8db1yHUFMQNagPbGDTucJFMn0a8jnf1yBIzsqPvEbX1JR1oI+g+EKRk
VFORlTX5hmaniEsbA1jX30gaI4Mubp1NnIQBs1FbIIBD9BDrHIYWbhmDrX4Zr9JbpMO419pnO9c+
yVHtDVn80ULvoE0EduGAOow4cDgoMBwWZ6o6f9MOVtOAypWeE8xCot8OOVIz7+vAtOvr0XRt76Rl
nOUqUuFl3mz6co7J8CfL2cjGfiHGQGkcKRXbW8BmRK1GkvOZVdZ7KuknjTaUtxf3NcDllTXyayMG
v4Qy8DsQpvUm9wGgVbvBlMnG3dcgO5qaM1+PLmlov6WsPn19MvcujcNxjv2UuWVzxlU8cKWyn0O9
d5FmUrGnNsFaN/EwEzs0v61Go+YeVvNi6Y/XukcJg6F7jPeSlPYTQ2x8gxIK0D9qg4S8Gdq6D3QC
9fyUNX5ecOd0a1hO9ulzfodWuKP5a2Gdcmcbks/BoTtQsntzNUhfTaT1lVqcVYI8BOsKSdMIuknl
7eoUz2jXWlRhw0onEVzy5jvF1kmrC94yQnaJte8dvLKtz5+EvUoLtIUEqQrWwEzfxyC29rBbMRp6
26ah8DAUMNtF+GQ44tWJmrMBnGndmumN+RnGnKh46B2d+CarSTtCCZdZS/cOkJD/5O5MlutGsmz7
K2VvjjTAHe2gJrdvSZGURFETGCWG0PedA19fC5lpVYz7dC+tNKxhSCGCABzenLP32pRrX3MInyfc
kufCDO8z3ikw4TqmlRx8q3C+UocHhetpe9MK7rKRUG5La2b9ebSPAkognW69DAYjGNkOCzKM9SpJ
X/l2nJXoWFIGQz6gL3gzi0owVnEw82sVjP9IiPqQIzuiWnrywqZHzJczwGFxZVSpJC0CP4p/5lEt
1rDRmJiGgGqBET2h02iWcJ4YZl3Z8H2TTEyndA9qYp9beoarW23j9JF2xbPX4o4KEVkunSlAyET1
EXMamM9QExx2coq1Icp/ALft3Oxgm8QqnS5knYg1nWh9w6S/Mwx5Eo1qHrIw/Mt7qMN7BM2f84jz
hQ4zi2+hR0YWPWlR5C+mxva2ynrQrFmwzBiVBhYuXWA2pvX3TIJZtAJkQBGG7oEZRh6nhyKlw97Y
D2xDiKs3Nq6VfCP7jGKmx/ZslNC6kB7d2574Ri/RW7cGvIo0euwwpazRRFFeElN8yEd9T4lxPPXk
8HBoLYnFDX35iTCFnau0l9pjnqjpWi1FDsKJg8SDTgX7UzSw2UsMzAYRn9IyCn8hAPsO5THbDK78
bousO9kzthM08WvfTdYaaBNdowmlBBWRZj+wSCoebzBVPyfPjXap158irZx10u0CX6n85jEyGjP9
GtYcRCNiYFYRPsJ1EJkp8+8K2ykteacjotfmdIDub5PlkUL0HLzIYt+5lCoaEBjufRMhdWvLEGLI
OG4yrXrLdbZiMcrKhTRJVSz6gpJeqMaNjzlzkUDophwF2Zm1a+qTtRNRGdBpTadFGR5ddjGE32A9
qzk7+6Ox5Fik2HXhg3JQW5sxB0+nsjdu+pJA89qnMB9hUJdPZKbT3s4HHzKKt0hKzp4hNTO0qUBV
QjF+lrFBonf1lqV2hUj1Zx10n8ElGlt2OmQbx+xOTNJfUZ3pT43NLrvpIRqjmmTCgJpSxkItkox6
nm5Z2QHaNjwqBGWc+TWgSpQdq8FeK3xQ9OBDjC504WMDsGj7Rl7ZYuj6gvoIG6uyUtEaq0QBEpay
u+3r1I1covZEnO79pLS3QtFVt7a0MJlVYvjyqYyexqqbtgQBbDkMih1LIf7ItV6DljTN4DhaD12b
Dbu6TlhyIPosERqbSzZysCrDEG+x1+mbNAiw6nvNIa01Y6sMkFB+Vu7AWP1USoMVpo0gZU3cWU0X
1OvQoiU+5jjeAKcQn4PMRqazMsKk8hjGHK7zvPyJCcBahWZvUxtCUNSPDfVkc2MgWVgA7QWPO/ce
E/SrsKEyaieMT4hyjc15jkRZeCDG85DgByrRI2wiFRAxZo2wVpK/WpsUBST4c3/vhz8xJlUxPRS0
eEimsXCvJeOD1yZsyI9w/o9sgREQRPYjUL6/SIN16WMZBwG7e4pLMDNoXzHTJPQdK47rILfuYZG9
IehRRAs+R5rGU+u0g1uCAMF8Zm5Aurd14x5arMMLAnZ7GnQe+ndACNxacD8KP9xXGS7bml0R+GWi
2vkkY436P1DflXCoN3QqgnBLgxzrBbQ41LmZw5xTjT88lLahkY5nbd6UpIM6Tbn2c8pnG7tk5xWi
Gxtp8HOqhM8OKuSoz3EIku4Az55c1cOYAETqDebkHNAjhMfXaFrGRTuccSrDOQXqxJgdfwS+eu4d
4uSFl+3CEsBDEfeg5oTerYVSYhGmstt6rQETq2Fj0wB9gTZE/a44TJYZbVU6a0Z6hDpl7AigiUxT
Cih9rWHvtps13SF8M7J5DlkNVq4f0+WUMn7IzgU8MLN8siYKwEmgqHNQX1aMgsShHU4XU4IMpgxP
/lhGlzMtazQAU7yLLQ41ZY5yJiAtZ6G6V/yTwP6JP2Z01tneg9CrmtQmFQW6cTmU+boS1LQfPfx+
T+CbVKmdwik8maif14Rw5UF5P7qZte207hc1qwpYekk1WLLRTmKiS0b/LauhW8EA/ZKEJZUiFB8V
bZG+nNi6uHTP44RsOSfhCBGG34Rt1aSEsOLD07FIL9y2FmwoTvjtkUSI9dh/NVJ4yRyH2zVI33YR
G5G1Rx9xcLb5pLMdCyYGKeYdavjuY2PXj9KIjgTdwHFkbV2bqGuoBBI/lJLXoO3quPbOHkkB5PDw
VQTlw9CWNKgMKj2cFKiwFDGaX23cGLT7lpFDV1DShdQwJK3h2yYL+qrpSvcIiCrHdYBuYkW1uF7V
6whRxSMZ2exwTeMsbG3j0C+fBa7B2ot4zQj9tpEjHpBjE8k+S3+jcDxiWl/BygKgNEGAkNmS4DPn
YIUWqcBj+lgJy1651fQaiRzqD35akg1OoRqsOzSGZg6gcEj1p6HzhhN91D26ynbR2RgrW0k1hqSX
8yQ0UFsESJI8SGFTY1+Nc3rdQPLClHoMCrYPKCrmNmXcr3FpIDrhfOVkGqNi/oRMg4oa8ShIMsPo
h5c5X/2hATDsu+xbNFKmAvzLZfBr7ByE4VlPXIJRwpSG5tTyYl1fDN9RacHXqF/Nioes55KlMqnp
6sjiVUf0pcxQrkVQogy0wPcl7UphI15qfvrQ+LBQSAyknsAJvE3Ns6N+gXtGFI9tlLKcRicVzNqm
jmHSKLuiwBF6hLZVh95Sxb2fRgVoKV5+XOzSMXsce7LAPfJBh/iHMhuDNSr6XDboQtmvLpk3+pW0
+0NlhV+jpPGPxH/rWJQRXIKETA1/I2JCnARtFYBrkXEc9J5dW9Nba0QO34krWdHB7RdRQb7YICks
+8Tdt1hrPWbjRVHOOmezZuW1yy+AHIZFnllPXd3tnMDBrAnSYhnLwVsnBjKXrqsPqLpxKOZ3vW+j
8eQIQRIrCWJCEjCQ8A5cI8TQixg7LW15iPWHOuJt0oKmRlQGzhYf4bESGrI3fkmCBIZpRXOA1Re7
MYoIurpU7YNNHJl7mrndNrbH5Nix+vUmYjq/7fAX4fPn7EO8rtL5swktLG48nInkPK2K9rUfjDvw
ydThc7kTYPrWvU1pz8RYDgkm+DIzp20bDwqB0j0guVXUoeoegWBp7mScYlgnoBz6dY3dGCwquCy8
9XddDBvWhXpntPLFrtKDhQYY6dfPUde1NbF1Wz03oSSxeXPwwAfbym6fKN3mz8KgjozKsnGDZt8k
3RNix40gWAxxk/3MCGiWYTK9eZH6RJTMW+Uk9B50Pdwr51gy7545nGk47vWBZN8q19kfDOe4dBj1
IadEQaPOMGH6Zln2PET2gbugU05CEupLutBtcnKJTWBPAJXalTPaAjsWDIfGpdniQtUL03znB/GP
eOqXlEbNbQ7pZhPGBobZRLKXKVdTiQw/Gih8Ko/1Psci7LacM5Y1FaFVY1Zqnc6HhS6O2arSS7Jr
1awLGEQbx8W0oor0QSAxm8Kx2jtjCefGUjvDHZk+dHVo5V1fcvRGtzE3tRycNGRtVhN6BZq8nKUz
/Qf8nA68H8SDqViWXvRKgXQ4hvVjSt3ZakIbxX+IL2p0djj55VrrWMZNH8oufiRvq3tHdwzxlmbu
J6cUZ5IfGduGWeG8idejdfbT6RNY53A72YZESsu5GjkD9KQgPDRErCy1afySutiXAdwcWXBF0mz6
WSoROa9lQkgRguTDQN17K/0KODmNU7wg9GlbuziJ0axx1zXJutOXKlAvfTQ9pYXWby0DubeG0wxr
dL9pWdNjTmNbxyC7A3Htoikz/zy3WR3wgDZykWli263m5azQ8u5zOXcjLQ9ulBHXK7Z/Dxbr90qn
BE3rITr6HnGAgAC0newR9FnpjzaZt6S2apfK8+NlyDZuKUwHqrjVwhonAgu0Ub6q2ed4ub7T6v4B
is+v+S/SOFa7pO/+UgJ+WYDz4xCK4as3oQ6ZomCFkVOSkMSCUSZImfi+yS1j0XAzwE/yL6S02FkV
AW+28xobbBGoV+d7uo+I6My0XdmzKsgNvTvq43gscEz7vkRbT+sRNhQGo620o/6bEZfNPN/AtITJ
pPvGqSlGApPwby+SqmUUZE1KZUue5+QG6dLIyFOMjTQ+p5EA1wC19KLz9a+RUs6iqjh/BSonnQPK
MGp7c9MLvpaoDM6p26SbwTA/+xEK1wlMJQRbcaS6XqAIFZLaAlYZts3sL5u7MsjotPgOREKctyo+
mq5NVri+zif7DgLCrPeCBmQ73T5EXLpD+8HNZaIkM0A3VpXmbtk4O6go07fI2KaixvGmzA2AZuS1
k1IAd3eD63ULyM/OAlOFttEdYyY961sZt59tv2SiqOJdiVZxGQU4cvqc3gT7ciaIauWFenMcjU7s
nMo6xFZMz5wNKFZXT6ww0zAiBAT/vn2y1AgbDv3/RsI+tF2cAWCH4m3T989osHYBB7gJ9+vCHmvq
tgZmZJq1P5PcrvaVCL6mUV4/+Nyd1TcY3cmHFolOK8/1XoWvi1Wp9SwCRtYcGl+ux5z+ZI/UYtOK
uyJxghPD9yG3EsE53rZX1uiRppLjm+zoINNb+OkT5bvmLO4ta9uuzmxnkUJgiWwHmSwRj9Cd8Ths
wGINNsQNrVqk1hUdGYjpj2affW9BDm7J1qSTrz0QFU7HqILpy+FlXPGtC9vdYRdF0tCkS8/ti5ll
Y7Js+ihHsn0k0ZDV4LH9vrzrsr7EDqIBHSTSJOS3hy1btBzH0kcWsXRd2mBpg3JvT+UBlMeiVfG3
WhgDoh2Xpawa6cxT2l2oGAKESNuvbcShBGUEQdCkIRZ0TSBtGRj9xINhFlgQetKLK+2Z4OUFzvWz
HGmhzhtpSu/2czfLA6Z6r7zuZPagfEwpCCYxKb3XjT6sfZ3eyyBZ4ezqhXPGG+bTcl/hi4x18cXP
aUJHmUqQoEC/AQ/KXg2VAYsIOwKzxKidTfay8YpxNwTIB5WOrJgD5AnjHlw9P9MOErgbBVDvKdfq
bFlWe851Br/S8IbgGUEYZqzRpWhKSShvio0YBe6WZDhid/sE3BSKCMXdUXyW6GcWRqOMO6dlZzgb
dthVYbv2JwKAINj2y8FNPtUojwl34FuyqXiA9KHsiewyiIfvbVIzl0oUXOh8SdvqZsOz+QlcnCB2
3KIK4GPx7/LmSc+759r6meDMW1GE1jZFCq8gmOsWIMyT5hR5Xn0A4UQZKxjPhgp+GHpy8guoJ5wU
fmQuRI5BAz3bqGRLhwhHvpfCB0+o1UwJy2ZR63gwyEymV8ZUkNnipetRy/pI4u1CwvyOvxchQTAJ
TgPUewhuW3IWUWn76EhXRWzDAqbivylbcaynL53EUKL5YU0p+m5o3WyD0+PO0A0E6zmxTkMXbl3B
MXqakMGEwiMgXKuP9kDriwZ8u5LFmzbmxMvqZbSyKBjOEDmxstKabITUHFeR8u9HKcsdrSGrbr6y
WxI75kAQBy7iepZnWZPb5BulxiqXclaP1mGAJLMzps+im/1GUtEqG0SJDbX/SRGLUMYQ14yRzn4B
TLcBOZXSe02n1H4Y8mzv9tPAUkJpF9vjj0kD40m/5cVSxGmaYk/xG1sMiy1LCiwkr7yneArgw/4m
hLiP3OolAn3/lNheC95dYF+E7zQYz8GABcuPOCb57oYII1yMEZmHA+kWK4/UYXQ8gzpzcAg5tkaR
fXZ83V16JDpsFTlxK4uF2weLXFFlWBVBvEsQiasBVsyUgNuzqFOu2skLd5zP8o3HYYiq+pzxVLZ3
WsaGzNAhX3puBX/Rl9G2kvAiXcMJltQ7KcD2DbkAjkaogc3TzQcqyBPSd1wjatvMJQ5varNNMEq4
aCaTaZEKhH3mMOu40QErp4EnoXVkJVg/7NS01xoZVwtYHS3aD/xXhqW3+1zLz1FC5XzmPq+GyuIw
CpEM2QKFsGp682tJTLDZ0KP19K3RpvcmhD2agjppFQP5i+PESorXZ/TXWdhsTX/+PtzaWNhDDneA
lnhGoPhRKnxLudEVmwGW4Bx4FHZySwAb1QCLIC4rBtRhlpSTpZHfBT5phVaCTqpzToWSxVHGNHF7
f6DPVG3BIeAE8+KEslft4aUeN/Q1+ZpUn66tMv7laugR+85KTtZU+UeToTpEzn1bO8+VcMp1ZVfR
pgvmk13DwInj+CuBnRx8VPTEmsKfoN5vO41YbiWztcpDqpm2s2xLCzdpVx3lvUGBaTkbf4aMxJx6
rimZxZNbEQNpTdmbxSAFiJ2u4HBw7LsfRyP9FGj4AnyBoAzomYiiT44+WJxnvO9E+d15XmgvmAro
lnRfDbv+pMDxHQIHx0Cglz/NCFNJ7DtP0HR2k52ArRx0ufQIk4HWrmHTCFjVTRd57qhbbwQ3gtKm
UjBWLC+mnvHENIVz1QiAgr2RV7+pWzLfU1owW7bjxWT6Z5axqfDwCZuIDNOxmr0WCHl1/eRVtGI5
xJGGLIoNZcn6AMnpQM7LsEYmitgYRs8qgxm1qCz1Il24Cl5FXTUsULG3ozJ2qaWtVJ57h1x70zVk
q0FPL9pJ+vxxMFiqOxgIXQJasMXV3kkPhtwIYhrFUUbT9bM+7evUechkqAHUs5cxkeOxzysWXrGO
FCo5vDB0+5E67tp4gEweQ9r2VTGegp5+YO4pHauiTjMfWnildxoLcFUdIXhsaKyyXjUtzm0sZjtc
1ZswyXaURNpTSnd2J0b/ZxDbS/RSNFWlegsqiFL5NCDNlajFbTWr22tU9boT5JukaO4KZ7JoivX9
ubbSYJWmdG2MHiuXW+lnYQC8KpwvQR19KktUtzpVKmIy4NRbQP7gBRafqig7m62LKsAmv6gXzlYU
T1msj6vR1o42UjFMXOyhFLIGVXshaK+RHWpQWRTsTWfZ6cWORar6V+zn/1kvMqmk173Ii9f6x+tb
0fzNjMy/+JcZWbO8f5iCJjClD6kjUJ49x/9yI89/ZVu6LV3L1dkrCZuk0LyoZ8+xIf+BcZidNv/Q
RJBv8q846f77r+b/dj0EYq5jm7b1v7Qj/82NbBHazTFOWCaOad3Eyj9HtL6Ls7Q1uwwnncN1X3hs
UV77wkUAbu+6Wp70nta5ozo+bejeKCmputUoSvpEx4cU/ygMDMkqM35iYMiW4Dp2WVuD76Ovk8G+
mjI8LZQiS2HQPThyrAU+Zhf3JWQlUDQaF0RdsskASYF4Dv9KLP2bzT5RhissAKCBO/3VTIIvpMxt
tFZtfbyYE6VgLDx4TIDlVvKsAd5rp5StH/Hvqt92mBtHU1FkpDZEVyEA2Y9XY5NYtBZdiM/Zpmoo
W8MZ0vADDyHbF1jvfbRHxbrSZiYlGlbTYpVJ0iO7qRnauJ4waoOcwOikg5aCqZRyOlEw9sug2hv6
Y68eC0y1C0i5pzH1Yewm64huL7zxF605DrF2tIrszjGxWMXJ1ir5ZV0KOoazKenAYxhfVTaujAo1
GEjqQCbbPqqWMi9I5AFlYTqgyez1nE+Flmby2LordLN1vzU8/0dVpLwO/b6hYF7vfJHel9L4a3S7
b5Q46FGynCfxBgnlQ9V/L4Z+kbrOzvHi+yhJ1jZ/HafInKuseTERjTYm1vQoEexEUpPCGKL6ogN7
gua/dX7Fc2hGBLoqdk9FaTw2RXCIxKbrMzbvOIsK/ROQdKgdJmd4fDOOPnsfnuY7dSmQTilZhsDN
Q7AQWrg2auDzEhbn5K+dOrurXCi4LdoRioAI5BP8TAkcJtN4iemMt1X7Zb5ntoDPjY/jsc72nTY9
cmziILGn57/Ve7WB/b3RdfWal+0pH6hcG3vRtx21JXWswNihr6L1SkEuowoIEvce/es2HeOvRTd+
aucttYAG6WSPE15Qg7HjZfH9OEVfNYDzmY7BFsjbfDLEdKnqbGvrX63qU2WwfXGtp6lC4E2j1LKf
LAZaqd2ZpARA5+wBKTYEHJotOjrUFlB1zug9v1dK243uo9nBQ0z1e9xaKxfFuaJX1wbpscm8VWc0
9zbqScfHDcfwnK9h6i1OSOSmWrsuGj4KSmYV0kKyflYJxFuuLcIfZXCv5kgOn+FeiUPWG6sYdJgf
mAetpG+LybvAQDnkiqCez+XUb2Nu2icHi2Tk+0mTsCjA0Y4PVlic5Tya8MBEJJ5SJ9uZ1CTZ9Czt
nPc0NYc6K84kmx4dF1IR/skHcjDmqEH/e45Rcpy87dj+QjX0VJAZj2VlWTrFBnYsAZ/lprVeRnJl
OkykNZSaENURO8sl3xYeFV0aa98e75OkeDKmEhMlSXv22aYXrc2m/8PohA8ApH85Yb/zeGqGo45S
Utqe4kVGrmbi2VviMpeZAeYpdXc2u8JeL7/3wZtlxqBIU3JRKcsl47FuKQ164uCijwFVTsE3PY6k
eP4rJ/r/6iIowF7cWAUfu6b5O5Djn//g34sgfEGWOjL0LMfh1OQY/70IGvwFKbqWrrPe2Z6c05T/
vQa6xj9ciyRtHUSGbgDM+J810DT+Ybi2zrppmib/0DP/N2ug8XcghyYM0zFth9X270tfh5QsJmcj
BiXoEvdFslItGhO5Fv2eZz9QAnebHTqvRtYTechJyqs1mrOT2WCZQLEs0x+BguNwasiQUj/fPb9P
RToGRf4fHKM+YUtqGzAjf1uX//uXEtz1+/VYSZA6hVPmp9SukxdLr8WXVBWfbv9waCblvy65f/vP
//c/P/wib90mJVWJYsB7RV2HRNUAfb0MDQptMdGZm9sXuXYHFzsKsld90YyCJl6GMXNRha2GdHeg
9Xz7589B6r+7ifnP3+1YMqfL8zGnSdi4HSkDKZiJyJseyB0fH0RVffCorl1lfoTvrtLXThxjTCUn
LBDJY1qIBx0V9cFQOQDXvvh8+16uvZD5Gb67Cl2jQk7wak5xTMNoheFQwpGmjIbgyWpou96+zLWb
4Vt+fxnaZeDg2eucUjHmBlECOa5RCACCSA+qghyMHUwmFDpvX+7alyXmL+7dbTWWVudBWPgnoHW0
ApfkdJJj1fp2p92DRYzpPHmN4RbZdpRNFu75v6kvbBwKM+qsWZPZUjuw+5HWG/1Byznf/r2uPQbj
77/WzEUwe1UkpyJr7nK9pr0IF3jVYaFfujle9tuXmV/e7wboxbySkkIeBW7qHrUxfB6MiOaVzbX+
6IfPs+L7R+s7YxGYZs+hNST1Fj5McvbIbdj82U+/mCBS1Qg2MqF7xP9P1K/l5shSNMP8fvvHXxnu
xsXUQKZ02GMAkqdGOFb1E73lSAgmuqskWsdeXvXtHz6leQS8G4AtrTw9G6v4FCY9KoHWD7MS9kWp
Vx8M8Svv2LiYHkA+q9Qoh/iEcSMtV7AnWxLkpRIf3MCVoTrjrd7fQJ77pm8gMjh6yKhXWYGCSrba
twDgKuDu4eXP3sfFvJCJKOnyYXCOuV1i4B6rauVHZbmKUuRDty8xv9rffAz/nCLevYmSjAKQMkZ6
8lJYUBIT6Ewm+QaUYVjBVIQBpaLyg2tdeykX37celonMLZWeKPc38ESS4BvR9sHh9p1ceyUXn3Up
ZNkHHbzoXAYkCygkdDrHanIa6CL0wZh98A1e+UjmisH7V98bwVSQV+schYmz17SaZOvTbFg7aRed
bt/KlQelX3zmrW05qaYb+cnLh/hpMLUQTXTy9Gc//OIjV5xSIOy46kgGtPpqZpNT0JT3LXd/++f/
8xv7zZDSLz5uYbXEbyvKVW0JPhUwt28X9pzA7A34EJy4hQMkKs34DJM3aH8lPcHEL4hfHUUrpyUa
oa7IjUMypEEoekFc5tHJ6lSNAA12XN7l29u/6LUXeTFHEGcmUsQcOtj95peCwf+kteY3p42nP7zA
xSThJUnv01Q0jorMM0Lk02EbJ4bxmKRa8Icj5WKG8MY89J24Fscxk4RCalb13aU28MENXBuHF/uE
CZZWjoC6PUkdJ3JY4WKn3E6P4fYLmIfz7wbKxXxQ2X7ltqZDqIqGeh60ko9dhRYOGmtCxfTc7189
5JPqTVhSNyfIlGk1uuvbF78yXegX04VX21oDBqs7DS0I66Jzg7/K0nuQjRM8VnYY7/7kMsK7mC1k
A+rMJkblVMY1R/HewL1vT+2+IsVIq4m0vX2Z378p4V3MGBxKglDXs/44THHc0dfVSwvqujWjwv7w
EhfzhobVWNlp7ZOeDDWB+lj9mPkONb8/u4OLWcMs4IW7Glk7sYp6e01T1e432eCnx9s///fvm7Pu
36dtEDVB1yYxY7l1g/ZrBeot3Ib0d1xnbQ2krr2SECHAcNy+3O8nF8ER+G+rxGB3fqGGvj8CsSk/
T5o1nrCWGA9RmnkfTOTX7uji24fnhdiQFt7R9GZ9kQWojqUbX2lUPoxWHH4wCVy7k4tJYM6v0fPa
jM5llX3ROhMkKsr5PiCS6/ajunYfF9PAFGVjptNePaODfHbRA0sLViVGHhMQQuNubl/l2hdy8b37
RavhkgpCIr3tBkuPKA5OrRO6fvvHz1/B/z+XCffiOw9CpnqJz+IxmdQXNyf+mDS2N9yphBrnObvD
afjgcRnzb/y7S11864OoQiB0RXxOI/2rSTJ6V99FTkBGCKzGhUQeayQ4iRTqnapz4w9u8Mpbci8+
/yye8kQEaXgqUpzNuBoExDpQiWOpdioS05+9Jne+/Lv9aAWQsIrtVDyirkw/NUTAP1MK1z/4Kq8M
AvdiEkiHAInzIMNTQjYm7leRRIDylYCYdXsYXLvA/Ofvfv1A0jZsLdJyIKuRv9DnPKEat/nL7R9/
7SVcfPJh6NABxQ5y6sJMAwrZS8hQbUTAuAzWmGH/bGZxLz5536t1astk2GZ9Dc5MlfdWFGQrxyWx
oa9oxNy+m2sP6+LDjz3QodIuEnJMmnTbxjIC9Vb0H8xb157VxQdPSKhTB64PYCUGJRJRJi4MT9sM
dvCSdcRY3r6HK1dxLr77OkSJ4EWyOKV953iQBzISDTERcWFaJ9hm6YlxfjbrD045V56Zc/Hx4yxC
eGsawbknAmopB9c40gZyNrfv5tpPv/jIXQc4mgwFaKOgVq9AmiMMLgkg2g8+j2tPa/7zd5+HixyN
Dg8Sy5hdERrO5Blaq30kaPsbDTTjg3dyZcWaYdHvr0JItQOyKQ7ObOrCbSd1uFRhY6L8HYv17Qcl
5i/uN5OwMz/Bd3cCRSKRU6rMY+4XeNcR4pFkPa3TAQKls2tahUoVhJRMuu8qaCD/mH5MBfRArBQ+
62U9xZq1BZyaImn3PCxMCKDCzCWOOnZTVEMd9ljnVR+aYbxHtomuHjRqkj6n8aB3BxJPZoiob7Um
nLpx5qS8kdnauXe3b28evb+7u/mu391dYkq3R0Wfnqu++Crq9DHRfWxAXX9AsPuNeLmtAwUKLAzt
3NtXvPbOLqacQcYO5rUoOBe69iUiNY0cGOivEAfLD17ZtStczDaJDR0rHTzt1Pkjor0ONBKOQ3Ls
66n7YMq59tguphyzozlLuzw9N63xy86J+tBLDU431giyfSWeAn3b2sNI64wUoNsP7sona19MQINH
ITaCrHky6zZ9NJVEld1Dp/uzbbN9Od8kmMe8MAjOox0UEP8c0HElZaiswCIx3+Htu7jycuyLiWcI
p3ryjXDWkxY1eTAh5qE74meKCgJeFfi9/sGF5t/7NyN7FnW8H9ku752CPgqpeZ/WBca9j0gJq0v3
0CjvqwKstECcl38w5uZf/3dXm2/33XdUlYBbUlC59OLDBLExLBeoBSOQEhcJO8faZV2Or7cf4ZW5
1b6YkYyUEgnUxPAED85d4QQ864EiR5Hkz7WGBHtz+zLXxtvF1NB0ed0FVlI+Iu3LUUATYesMRvD1
z376xTRQGY3vRalePAqzL05uTPhFZiAdvv3Tr738iykAlTNKdqzRR6SFcyTkqHmNtZcyH5Jf2eBY
4YtCyeUU2ym2cozCoVWAXf3g4tce3MXkkMQTWQPxVD4ihwwf0Az4FDl8Xe1u39s8pH4z1KyLeSDR
yKiSZVU++hyc94K+DQ38BpA7ib1/+plaF7NBglYbCnRJzukoU8zAPeBzwotDHBxNAnd4dfterjyq
S9HT4DeYW7CnPbpJQfW56INi3xCH/fRnP/5iDhACeF6CT/XRdB13b7tmmyzLjtjPD+aYK1+9dfHV
B5ZZGGNqzJIqAbwf6MeS5IsRcTM+2KwzX3IW/g+WnGuvfX6E72YYM6aIFoxW9Zh5ubaZ52bEPyjo
cTT2zs/bz+vaNS4++ayyito2ZXSaemoYn9E0kdFDD0KQdjTlLcPt9nWuvfaLj9+XjhcxcOvHSBMw
3zRdVssyhsa0vP3zr93Hxec/UlzsUpFM7NlGUAohUuskx4nHyT35YOReu8TFR462l8jM0esex9EX
x8zx/e9JO0okNCyiHwyvK49pFh++f+VRp0ILQGTzmLnTuCInSTvio9M+mN+vDF7z4hPXzUKDW9DY
B/TcbpIQh+uiCdYIzTHyRQOqzN+TREfuPDlMtl78dfvVzL/7b2Yvc/5t3g3jSEtDpaLJeiASK+zU
xhjGtMVQGjtOOJ9xNaw/K6Exf3Y7aB+uhSUfroRzb7HfsrM/qqYL82JiyAaMhxOe6nOF3p7qZufs
iKIJPhgb80/53T3OY+bdPQLemjDpuMk54hlvRoHkrg9H/LLoG/vhy+0Hee31zYPm3UUiItc0JNHc
Aj7oZZDV4bagd7QM9PGX4pK5o5kfrDjX3tnFtGA6ORq5kkNCobs26FvIzAUrTZGwt5kvJcb0ZVIY
zXp/+nX77q4N/YsZogClFCXToB19ly7rvjB6VzzLyjHzD6agK9+veTFF5GiFW3McrVOPMRMbD638
De4wPYa1LXvjgy/42ku6mCWafmyBH5nhyfKTCGOfXrtVkx3c1rO6jdfHlv7XMI1uqPAUD1L7aOIw
5rv4zQiUFzMHW08L1/vYnAIPbTpMj6KyrHADStyd2f1JJw8hwpo5N0sPhi65m+oiJqyoI8Qy/WY5
orFWhmrywPtgCF153PJysjHSKTL8rjyFRqwPYB/DdpvVtsKfAVxze3vQGFc+PHkxuSByoTSWD96x
znrqJzvHtavuKQnJafuGGcJuC8CWk5lyfCde3S7REMfmSDSJzlaq24tR2f7TWPbK2mXjpFf1lnyU
MvmmEgIL24Wt19CuprFwW31z+1e+MkBm2d3fvuKGyIO+yqd7JsOkMA842nqZYwBCKZHAJtbclBDI
noMMiJjGdJuPyllXvml5MUeFgQYzLMyIMarwaGOSiF2GJJOvg/SZQHP9F+Rfl5gRRONOx+oj5ryj
tHIJ+f1gTFx9XRdTWE7kY2sR2XGMZBf336xsbHrA0KXgNW6kLxRMr7hsp+Y0pAHmiAXpQHF8gMFd
l188O6b8uhjbPmqoiKMc/BU13aBIgJFZCbdndHTiMTJlfPg1X5mU5MU8OIyywoAqw8ekGUc40nVI
mrDtFfafrUryYtILNAmwrfaSp0b8F2fntiSnjm3tJyJCCBDSf5mHyjrbVVk+3hBethcIECdJCPH0
e6T/feHFLjIjMvqm29GRFCCmpKkxxjeLxwqaKHBW2wLo1PODja7dwKLoSQBzWiRMJw8kdoiq3EXO
5aeQzLxvIN2Fkjl7hBosp+4BxFlT9jAiMwRW7bsIiTxQT2W54W4PTmSD9LHRNwiIPsBaF54cdhAc
z1vNSqS2wjvtevFpsIJZEB+LDoySTeBEhgpIaVAmBz1ZkZjbkWVpA8NCrVUZbKsqJvLb+Vtdu9NF
4e0LHk01ndkjVrOe7iqWZPF+HI37eP73V+rZUh1q+ykSspD1MZc5/PAEcpfPULjAkT2Qyl5oyawU
B7oomghkmHkD2sIjsuLkrvXA+VSJabZRi4wuyvtntLqmC0vmP7q1d6YMuqidCS1g1kWH83FWTXyy
q1ppzMeMMkv5ndbD6IM9p2hsmYNPYZw4wG/ZxL+M6RVFgsHUpf84J7GZQ/RxUIEMMZZEFBwOD56H
n6fSOfhxWVuUEG/6XLqgem7qKPrdGmmL5LqmOV2U01YqYWcTlUebAVy/s/14yv2ZMPYuTOgrMwxd
lE2POVMzLSWYLG28b1P9pZnwbmYbH1vMoRdexsro/fP9/rW2gyAIjCxlBQQrMWBcHWhLYE1pYKnP
j961u1gUslzw1nh0+x5NNgXblGUvfEZ6cc6ruygc/tdm9nP6f/nv9uP/Hzt/K6j/aOTeG1LLegZI
YJ1Xc/hAOxXDYJRRBJwcTBuk4nsTj7KB5XKaEA5+MyiEp34S2kvYjXpZzGgDhqkT9SeFXS9CJXM5
BQQZ+CntQfUyICJf+agXJbG0uYZdp/HAMCfRDeFwdW84MAKfzz/ptU94UYeqIsU6JJynx8AjQRY6
qeMYjb+HcJiBjcvabRpdOvFceadLParsFBVaNMUjG/w8bdpJ2fqQ1BXSFnFUPE7R7Rw2HVC8529s
pQCGi9o0Fa0NZaCGhyGgUbKNphTeSUCRABlDlFp/5QL6/whVcwTHZeBhQMNWTEh8iBSWX7+81KBF
NGD/tv6OQ6fnXsZw1nVx3aD4s2D56/tjiO5E084XsLxnZPgiBz0Ur/HQTtdN9EvRqrIgdgJTKR6a
ohiOSRZNn4Y6f7vuzZyKyl9/vOqzvga2AovgNPAHJvUdtFft0bbwPZ2/wukdv/Ndh4vy4REjZ5Tv
1EPAmjZ7ioCr7n4UOugtcidF2IX3qMMCKOZizHn8BXlCAnlU56+9Nu4WNaXg8TR5HSEMq45DVBaA
Q0/hS172R5iE0/Hm/GXWvqZFWTAi5FEN3OlD3COqHkuYTxwBLEAII6eGXBJorl1kURwQqYq3PiOC
zvMxZp+pixSC/HPk1TbfyqIR0T52VQSv5/l7+rOpeOe9LQWtUxFLDT02THesMdPvDjiJ+cDbjM7H
U8JksOlHwlIKnEo+iFNKfFGOoIdMnYt/qNhQQB/LDDSOF7j23fgZsO2SoxNJENYCVq2fXLsr8emz
6q6CDJds677NgTubeQEuqp/BAPowDA75cuiN6pOxFBH7yPgEtk3X+XMIDzn9xyXVOO5nJEwFzTcb
eNslP1ufFT1wnsi0QmQCdFzhLkQKlP2KfDTbfp1thzCQrYTRfrwH25aNFz7TFfsEXcpzK4hvPKIH
+oeAALKrNjHt2vlDPOQAVUEt1RUAC+BRTD8qJNEgXQikMAS2Db4GzINSbHc/ebjX/PcMoGywDc+/
xpXFAVks1EhaYx9YSfYiPcmfpEcs66GxNqwvDP213z+N1r/qB6toix5FyF5ogOMzpF2k7gApDe13
5//+lVFPFkuoIMGZmDeYOTI51ECfNrAgACbmIbUCGsj4MB+2sHAn6rqlOlnUw1QRAH+D2DzaEnE4
26zqwR3IEMIEDz+4eudvau2hLUtiFwKnmAOow4t+3HfYNP1EnM2l3cYfJ9x7X+6i6tlsRpM25wNi
R5MqAXUJub7ymXEI6p4qdHK83FKgA+AU52Ma0V3gohMmJgh4Z3F+x1XzVU9jSNxXKDttDBYTsn8b
jKCWyBOJTjTARiF5CmmofQKzT6qj6K5E7jti8GwyqempVQaRCA5KtOmoxpTMxY3LCrQfdTycnJo0
7hCKWBVTSUucemt85/tZGnQhN54ipGu+MPpX6j9ZFOZYNwJ5MxaO4rqQn1J0KrbxmAGsndihu/IL
WNRlwaDd9gkdHjBvTsGvlmKr9wNZL/2v84Pl/UVhuJQKjxEoNwD3+AccUzj+FNi00R9hzywyhvAN
nZB9CxMYIkJgEw7UVSM0XAqHzYmmopoEbsC2Qtt/4z0d9WMhkZxxPH9b738DoVgUJoYgxsHNyFLy
og+PhmKfBDdXlfy87ucXdankHcQqvRsekyH8gixV/TwnUPle9+OLotRoG8ZJMfN7sC3nLxni8Sli
exG/edWyBUEx/y2qYZF60kVZ/jApn4PlOIqegwCTV4jfPek86x/X3ceiDhHfTtmUlS3k4Q7JKvgo
B/YRyeLFcMG69/73F4pFJcK58NCptskfWXfKilGpQZS0CkBA3I4iRCDPdfex/MzBLtZBZrNXW1al
3qOBixjLiCP/+8ILeX8WCsXiGydpwiXIC+VjY8uvU0eRLVGzFjBtSPuSab7qlCFcioUZdrcCdwAo
hRIwvWej3JEZkNW2AkLq/JN6fzEe8sVGLCYQneaDNg9F3lugYfogD/lPlahCJOilCgFOO/NINNwA
2tZ8tnHLcb53/torg2EpFe4DV+aFqPlr5WdwRvJA3MY9tC4AVPaH6y6x+OozpBFWLODitc/m8Z4g
Uuf+z8MrQqS0X3eJxbcPKFGDBxin2O1ppLcJWC1Z3SZbGCGvUwuHfPH5MzXFFdRIFSDWDITqydYG
AebIm7ryRSw+ewSia11OPH3N6qHc5sDMwBKHlEFDLj6ltXFG/1vBVDEi5B4P/QFJpeJoRivkT9Ly
gSASxgT5v/GUFfPPeUhaSPsa+LeuvLVFJYAFe+jtSOg9TP/pvUek6EsnfIFYUZwOnh8AK/MxX9QC
xRDiOY2muQ/TCIk1DcKXe2BYU2f9NsodMmuu9MOGSxVxBexbkGOsvdDYBL/benCf6IjVy/kbWfke
l5phNmHvVCZGPQ6JKMtjWakm+iJVRvStn01RXxrOf9ov/3c9GqaLqR6zlsIJLeA6ZmCy+Q0wiuMP
oFKy7Aa0pGj+mASuoOFNM3chBVmzYcH4ucmKuP2QIGV7ANvasb78yI3M2d1Umsr9i6BMkD22ZVe3
9gnp6dAJ7tBOJj27qjkcpotSokFy7YxJ41cSjzS7q5DUbJByS9LmwhJr7fEvCglhJjIKzclXGzs/
vXkAQ8QBYXSIainBrPl8/iWvLLOWguS+sHlVo8y+SGy4Hz3CJl+autM31/36opIAaU0RfNflkOQV
g/pifQkkNqFycFdeYFFHSGjTsh8cfVVo/5d75A0IdgPl9KVDtJWDjDBdFAxYy8okTsr0wczlGL+Y
whI27yvNeLRjEegGWxdPIEQCLcj4QxxUftSHFnKABoMhCk6NxWzMIRniw8x+gFUTNTnCkzPUiM89
9P0wt3ZtmgFTGtaGQDFfEEXSj2PRxmhLnX8LayNpUZG8rhHklGb5UVUieIq5AC2d6+FrHRf+5/lL
rBS9pZy4m6I0GPK8eBhTpbdVVuQHwgA5ivp23IvJDluHHcJ1U+xSXBzPHv8ZJTCTMcH3buYQUa9t
Nd0jIjm71CteeWhLaTHO+olTCO479k1faWD4xhqpt0lUIEY3mS+uHFe+v6WweAJ015QxWCuIG0QO
PUHcpd1rQTJ9oYqf6tE7xRXBcv9pwLSkrLnNgJ6oh+gU2x3+5n3RA/WXocOkwO06PwBWjmfQmfrv
dRgZuyHxhjzkRrTI5i882iS3FQBmgD1TOYvbiiCwJAdItKqKcJOh9YZBb9uOMnAqgjIFjHXssvKU
G48ghm3Xhgj03yVoCUT18fxfufZSl/UogaAuB7f+mKlCyp1Cf+MW0VXeAPABydP5i/xZLL/3yBdF
qdNhmNNAdvcpogsESEFpnISgfLSINtu4HIiyf0BVk/4mbQvVI68TugSGvGSK2DUAyuxcfqUQh7ib
GWgn5LPnNNRgBQZVyNUmDGQ2I1rTW28eFRaZkwGuTrru49xxaevbOC50md2XEPQ2/ya9zPgO6LiA
/MCCnc5Il+ZxgwT8XAJgeINdl8s/1bFV4afa9EjnPAQpTvNfpjgNCsRZjybpbzjM9gk9mFE596ud
Yprx55A71bxgGU3HYc90FcrfciZgKu0QDgEtfhwgBwRgpE4XxT8lXBnkRUYAyf6KUirKOzR1YlVu
0hbpyh/daNKg2XUeOzIcnUFAcOAGTeMOaf5tHjx3aF/3X7DfAck5EWARVNusByjttpHIPhyQwosk
9vt5tpl4xvYUrBwYNSI7RYeot3JMHlot++57RZOMH4BTC+Mv6RRljdk5jUjyuxIPoG92NaJ4oy9F
kGfmnpCyzMhOBJD0PJi2i/kzjsKiDFQjYvQXXXGArvcDYtcAisIu2Y078D8C5GY7InOEa4JaFZw6
y3UwP1WKlgXbKYR/mxfsa2SDow2IUCKxydqAgVRKmrIpL4y/98U4IVtMWTHyJ+fSFOTejA2KZCmc
Z1+7ioPOaecxBAW49CQGJ88Zj/XdpuFYRNX7qDF18/H8J7BW1RYzToiGX0dxbv/Auqzfau7Q7J+6
9sqclnCpWg8KBjRV5uaHxI4ZkC2QgVQ7H2bVhRlm5e9fCtYR2U5j2VbBS2yZczfY8BqFRwhx/O1V
D2gpVY+hz5JIwS0fKpT9+eAFK97gYcAgPP/7K4UuOc0Gf7XdyaAS8MZA0TJOTlGxbZALLAC7sxA4
fUKXhSYXOjhrT2oxvRARaK7jzj9wJsGDAvC8AVEkHeyFN7EyfSWn6/51I/k4ZDZqwu5oZZJvcZyA
NFLOzZbwcrxFHtClUIm1B7aYGQw0eYgqyMZ7QXnHbgC8E+Jr4+LS7eO5rC/5otYe12JqAEWHtbVy
3WvfRMitR4o5tmsyl8E/59+7OP2978w9yeLjBwJLJy1w6a9i5OnI71SF1FL6vWVVniN0mpPGYQvl
SI9E9U2WW7DVZE6Smm5A1emrw6zAd4AQruJT+S8+Lg4KGmpH+9GhrQ98C1YSgAuAxh09oflgixuV
iTj7ipyx4SXOajufPB5YBfTQCNAd8M/jdJSpz+knEvp8esqaECfr4FMj6r7YIAeQkJ3skaiHyMpk
zOl3b8lg0VgaQYYGooqZ+zxQZTcc7CzMgOAZ3NARQbTJ9DVDWJaCTABZyPUW/KM8Gu6wimblQyRw
FhojPdM7nJTpQoH44dthbOadw4rE5HvNgtP8pr0xoBcLlqsDhJPwp29qSky/67EicTcaynFyL3k+
QNWLvczwKYesKTcoZvMUvSpk2eYI/IfJfcdFgzzeXc5J0u7RXQBbeZMrT/x9nHYiau4yrlQF0DRU
iS1gkx0UrHcDN2HwTOuBomUYK+Dk9R6YzKoLIKoLM5wRcq+hCIMSLq1e4dBq6t/YjzTiYzUqxn+6
3pMUaEcqQqTHInK4x7lrXkXoPeouA8XoIHuhuk8plschjEm8AsNsn9VIwIO1FCBdBKxDCN/ubcFH
qzezS6DDfhzNCJL4x9AMZVZvsIJLxwvLxJW5KVlMDLQMioRi5L/KEp8zSTkIBlTAVVekyNmyMFVA
5L5FdOEHIYF6Ov9R/JESvPNRLK0PNAexaYpdcq9l1iYfXEIcEDFMRRM5VIhIb7KNFlbiWInECk9l
w5vuhLZFYisoTknST93ey7BBjg1iD+NDWiF7cnw9/9etPJKlc2JCozjXERISCjHqZ0p7NYBME9gc
md+xTGJ+G4DDlMnd4DqN1hEFd2Fi6JILxFJc18xY+igEaAAUiZblI+KACvNYKtAc9iX4M35//iZX
9odLi4Qo5SSQ1o6YloF79rs2YSK/dTkgaZ8HnbDSo1SMaY8KD1lR8+P8RVeKbbyYm0wADnveopc0
IyMGiEYL/+zGkiy77pgnXsxNGrl6DgQofcQ2CnjusAAZNwhB+r4w9/3Rf743bheTEspX0tACh/Ot
0TVJnmyRmjDdIVkSOaR7jyV0Utwia1wj0TcfOyCWtm7yKUIw+hMcvYqSHv/EJI5b5cGGyFHzuwZB
Xsi/D6K88wf0Z8b0nxqArQ6UW5RQUW7KZiBfJ5RewEqapMih3kQVzBTdUA087paD+OBAdo9PeK8q
S3V4Fze0BM0DEdPkviV1HT7XXs+gRJ1/jyvN4ngxaVJru7RpSvrCKo6JChE5AyL7ESVbAq7A6Wzl
PSNVEAP5odHBesDJiWwu+S9XFiBLa0eW1g3PO6ePQO+arRtLc+dTle9DhmY4gFqXPL9rg3VRGZmH
y7cb+XCs9IS5oOjEYyA6esGZv3IXSwsHR6IF8JOSPbO8C5Djzd4yg6pXAV226Wjz+fyLWrvK4vQI
qu2plANhz0CWtNssga0H8QZg7pnkDp3Y5sJ4WLvMqcj8tSbEVs3zoezZM7YVZkORKbPPnTQg0rhP
okvSC3PVyrBbuikcqIS6m3V/1KYCqIGGddo/cNoTrTY6JNHwNa6IV/tey45PABemRl+YsVYGw9JP
AQ0ktPQT1Hw0bMS/0GX7dNfU2CheeIJrv3/697+eoMZNQG5F+Utew8patTb7MA/YXJ8fBmu/Hv33
112KBYgE7+uI1V9+olL3h5pN+sJQXlmpL30NbjAOvXBevJIgiT5QeerLyQBZSY3g5c/zd7B2jcUq
mjf1GBgty1cowsx3DzrYvGFJ6P81JM75hfG1dpHFF08ratImaKcXx9ouBVoSDhbQQNscXDYpuuvC
WcKluYB1M+lSmD9faRMnzxnC0MkmwvL77fyjWsltDJe+Am4nJQrIlT5k5hT3B8lACAB6T3so5zEd
1WX3iGgm/db6LgNEgoYtAJypsg0kRZaUEc72OKC49QEoqblF+lwY1SkBupAjeB5CN4PG7vk/deWD
XpoSeBJkJYLw81ewBNINvBZfwO4E0ko48J7QldwMbbI3FEDG89dbWfQs/QOOiThw+JBfIf/RzzpD
AZRNXO6zENYxWsPGMtbsukCPcOklYGChgxWHzwIo94aDkGFxHsUwp1zq8K49vWXNUEnRYddKXjzI
zfF04yGaKcQeciPmJcS5rUv5DboNAJKh3QCrB1YSgEVc2fT/k6jzV8mytuRx6W34ktminp69y+d0
FwVRFN82dSLrCxqLlbllmXHthUkH1/TdkXgZfAPi3KM7Ix1P71s/D2TTwC1zqQqvjY9FlaFVnmra
JvELy4AIzuKA3PlO/9OWjr5wN34y5mICw1p7ni6KDVDYHVOqASepVXn7lUxatwAwxDXTCBio6TiC
hge37wu1bWzqLcI0qyY+4Cmbcgc0ZVN9VQH4jDdwKiGwbssp3IP3CZ2K/EInaaUcLi0HrOVFp1vk
mFcpFqN9Ofu9E8OEvji7FOSxdonF+kTGxahwCtIesQMO7ryqTvWKCXE7YOFy5W0sFid4rDg+zcru
KGmud6RDoe0mbGXLEMSL83VlZX5dGgr4MJpopIIeYTqdX2xSNl9LRCPfnP/1tYd0+ve/PrSTXQGY
rMQf+VBLALRaSKoZFrw4pb8Uoro2ZyxzsFuahzMHxvdVaTB4MgfPuYogLshOp8PotZz+Bw/GmwwZ
VhuOeX2niuj3n/9iM0z1J/P7jFp6YSZe+eiXFgQAWtCMKYQ/Zla7DcJ+vqpEn6IeAIgTydXDb7GP
aWVd8r5n9EiUgQkJB2WPpA/Ybux1fWFLuvbyFiUlSzDLuiRVR970AMRA5BjfRgSp/XDTe3kpgW/t
eS2KSVuLdHZ5mB17jqT/HfMioECJFzhMqNJC2/3YgM/9ctV4XPoMYj/3bcKa7MiMe0bs37DPAsyf
pmH69vwVVurwUpivBISNPRDQR8jZ5I2qU7vPG0P2AJW8zv0Q7+fUswtDbeUFLfX2kMtNbK7y7MgD
/6OP5+wg0A/cwvxa78/fzUp1WOZoq06g0Wp0dsx8EIfoQY4FqPKVKM2Fx7V2C6d//6tAwB3BWJrh
hUDr0iCYCvtI5C8G23nIL6011i6xWGtwMRMlaCNwTtsHN7qYsh1vhvbByPBS8NHKGD6BcP6+C8tH
tM+4Tl4gp2u+kqriPbjYCGMXoN4T0ZFvOKeLwYE//1bW7mjx7bMBUtcTpOKtzUY4V0/lBdIV8Jty
R/bnL7GS8Ap4639viaqgHj3iMN/yfujesrafhoO0JCi3OhrbAHY31Blb1+QRGREp1jXjSXAydmF9
5chY1IVsnNEVwZn1m4rj+iHv2o9cd/0tNDlv52/x/bGNIMn/3qGC/WUWIZVvfKiGU/p2cV9GzXjh
z1/7df7fX48DjYlIxNMr4pG6X72NzRfU00JeGAJrP79YGVj0QH2WSP/aaj9957Lt9kOsi7frHs1p
nP/1VeI0fra0o+otSysAUA1oA3rTtqa6MLreH8BkGYRt88h4QUT1Bh8t6G25mzGdMDUPIYjgIQQ+
193G6eH9fRtz65Gk04tXUsl01+NU5fbk+79qcUb+nJr99esszLAWUzZ6tZkN/oGFRx9cXQ0tckOQ
FXb+Duifzv3/bdsCqLq4h6iWgQOz/dWHoS4f29iBOislhAX1fswxDL6XJOyrDzKLpxr8WJOCYJxl
gbB7GLAiClIbjHoHsFBBEURTNfEbLmNIG+VUEFApENzVPeVlnwQfsKEVIt/HTJRObhDspMxd2OP0
jm1wAKT3Qs2yuMGkiVMun9Ige8w6k34bw2EytxyOhE8+qjR9dEkJ2gy6QWhe973uu7e+LCr+oB24
osNGWggxN21Uj/2djx3pfqIBBho0qwNoGPKwA/SZo8Uf3YDiOD1gKW9++ixV2V2ezPU3HoEVsicn
N8oNwp9kClns3IaPnBXZCy0onw5t1xH+gEVy+jsweez+sbPsqi82gkXnQGoYvBEnMvXsg7MIj/9H
CeTtAPTIFCY3XRrbI/CvidQWvkHs1ZAqx7bMTBUWJzJtf6pBTd19H1BsqHg6DI8M6WRPGk98OupG
uaHf0wwpeG+5rOvyAwRTc7BjI4Qk3xAqDRBjW1FFx71KDECGW40DS3gVbTwAWlcgt2uDhrymW6qm
3H9v02ZMPrKon19Y287iJlf9AD5xJOm09yJJ5puqwsZygzS5Mr8lRarCHdh0wDrzaR6Ce8RJDbBC
bEjhgSOeRYczYgYzVH1nysk/OeyN4hs1QjndbazoZyCfbUlJOu9gqoQD0pbwux04UqWRQqTgt7Iw
uU9Jj2Nd3Y7x4xTbYdr3c9v+SKdpZLf9SW60aeClA2g4xkrhUIAtqT547vmnKiyReTpFsvuXEzNj
TOB9fwmGOUKekhrn+Qccu9ICcxi56k3jrBQRLDlyzTEijP8yFnb+ZZHNEoMNOdlsNxZzwzeOx8G3
PB5k96G1Vd+Bfh3Icg/fnlOP1oT5uIO8FmhMOSVthwzMhArgMa2IDkUqp4eYiBAxmBRkt8Knk3jE
0aj0uwjuTyidqAdcNJ50V91jUuoRLNUjZOpnB+mO2eZ6wHDNvQOzM5oDqX/Ct9b/EhHY6oFKpLql
XZ76Dy40iFuN5yHF5qfEbvHOeRdku8Eiy/JBdadnNgimBsTG5EpsYeket6VirB93PoLg9SY5SZm3
iR7REvFAsn7ToN6Vm9ma+uMMxU/zNe9CQ26TZphi3OM8BhtiT1N1U1RzDcDUKWsi0Ngl7NsOIumd
J0P3b4jS/pnXxBX3opCz3KHTHv+qcod/QAYiEmVS2QybDoec9KHLwopsY5PCP9VUHpfPASXNt02B
//9O8riL1AY0W4AenSyq515xdSSTFCP+IAQOPgy1OWGGEfNU3eEc35ObCW3dJ94Hs7yNbRQpfGOq
nh+7Kmhiuqkscj++DiJBomylcJb9CKR8fwzmUNM9hnxTAOIeeBCoFKm/9CqfwNlBLux8EIU16V0H
Fn3+BMpKArFb3iHSr9Ij/vjIzmF80yN783MtB5yAZj21AghsRjSO3RwcvGgMh+ZzaGn9xUmEiwZy
1gIqf3nCU7cQf7+Btg2ZsBONv59KTb+kIbKksJCAn+IhCFzGLkwCa7PlYimWJRYR9FMPAGhSabdn
NBDRripdh6CuNFT8yiXFYsEF6OpQxnEZvWoZKrVDLn0kAO60x/NT2cqKZWk4itOUF3FhBIwgidtW
6Pk8J0F4Kbdx5RktvUa65EwLUEGP7ORk0hnkokD/lZvJpOWFRcvaDSyWXDqyYTS6sjhmgwsP5LTj
7nx03ZqeLKEDJLXIJInb6HWicX2MrA0ORkRjs7WFuUTqWXtIp3//e8VSaNqRqolex4R23QHfVJhW
6mOg5vmShXrtIZ3+/a9LwKuCw/h65q8RNe4eqFbEKZvMXtjwnpbm7yyG+GKfVTFoU6tu4q9+7kbA
7V+0RpUDlw9gnhGnj46U+yYKvo2CX5Jur11yuf7SIYWE1XJYM9wLw4v34BxskbJNNihxfovSsjMJ
jm8L5/zu/Key9p4WH7xs+pOkN0xfVVJJC0Gsa8ym5TnmghEJ65c6VWvvavHBkwix3U0Ja5aWBdWA
yss0ugVfEgDj8/excoGlpQhhp2FmeJu+5qqD9kfrKGh3I9Hzr+t+f7nHSrKSVb6GtyyFZXLLyTy6
myIliHM6f4H3mzlkaSbKCE/TOM/tmxuTei8hvf0O+0z7ghQ0e1A41+t3Y5LKq6wVZOkCYkmUtVlm
cbUEzgNbjCM+oFxt0vyiZ/H0ZN75gJZYAuurXqRjZN94nv3SYxJ3G+kGfYiNQibKPPndBNTOh5Dl
05U3dRobfxUE4qehbKS0bx65PLB24yOxBvbc4nTZ82/p/e4LSRdVAQl8Pq6TFjel4npvzfCkeJ+C
ct4/1bA77c5fZeWjTBeFgDolWTJy8wbtlt3wJNIgvY7PMz6XC1dYKTVLe9CJbwrong1fKWYYqAJ4
tyW938iTOMSRZtzw2L5w3xwQfnlhD7t2yUUJaIEotl0v//eSJJp/ePBec4Oq+ueKCBQZNioE6B3j
/MJHdXrz74zBpb0nT+omG8SEQ1wmqb/3lZR6r0YcC1y4wMqbWlp6PNV8cnU5vuVjBURpXiZTfj8D
EEQOAU6trjPnkqWpR4FImpe8MW+k4PnnHslz3/zMg/tmbsSFQ+a1R7Xow4TYJ7EAwq0X4aI5f6YI
/gy2EM2i439+UK/Ug6WhxzXdBEjTOL8Rg/U30jUPDAGlu8qJz1HDHpsudTvT1ZeCnVfSX8nS2AOW
yDBrm/Rv2rvBvXJYvbAYHAJO/J3KZ8128BOR9OgQiMh/cB7R5EPlGwiBNnnahHyTgqwdfDh/8yvV
nS3qhlWQ3cjM4gilmKM7NeqnGFtbyGRD+VDz9CNWrBc+s7XHvKgdPboBYWkURRtd8y3N+8e8xZOl
Cf2dN9kWHa+ngYxXnXGQpWWjncphqnEM9sZJlb1Y06ffMiH8U+BocmEtv/aFLcoGnyYK5611bwAw
lM/EasgDSFj5OyyU2ksq+pUWNFkaM+SIpWrKPXmb0/7zzOdsAxFt8EQbsEywwH+LRbYxE4arKOfk
GRDZC29rZT5ZGjYQzRj0wD8nL9VAkVcnR1HNOxazEIfXMkQgfIA8XPbx/CBcGRrJYlfRQwiczWlN
jojFa6D7pFuYK0I8zQDCMIrDysAlrxMRl/TLKxV/aebgCo2FGI24I4HfaVMh3JQF+PE/Z5SQcDdb
xEntCwpACGioF3lxp0/qnZq/xBFomo16aMT0hnP/qiFbdNrggtnIJoHgdCOMxf4cEa4kEjucNITz
I0L42/wbumI0eKhb0RbjDgFfpU/3nkVcviB9FGu9C69g7YWfyu9faxTeq1lVMGm82jGX+o1HLKif
nBZF+jTrBJ0GdD9U+B25a32qdq6T45z9qEZkB8n7sQR597aCrpTBD3BCemzSEE6WLUtU+wOsdum+
yE5AnrxtXF/Jn5oNTWURCiRyKJggKUbT4x7y8dNRdd0nVXAnEa4DojMbOoluW1YRNE5yUwRtskGm
xhjXu3io/fhpmqE3x2PL5v4NuTC13rXEtjVEjBWCDzZ92AfTryqo4wCSpAQ7B8j5WUnFMU8SUKk2
0IUF+c42yFJucdaq2ugOu1ra/3AImwQwMjW+QyjITONhQzlJyZF6vKm9RVgvAFNI1SnoTQVzRaj3
VUkYfDoZwOBNtVMlo+6FpsDayQ1J4lh/UkjvxQli1kKL9cZiZKu+QRQcBV9gR8jLaquafELklu1r
auymJGPSvUBmCpbVFpTJMXqY0qpmX6WGsZlvVF8V7DZITVGxW+YDnEju5AiDO/7SLIApFe0poHtu
h74vB4+YaqfyD2jq5jTeOZ4r5O7q2CTqJmQgPBwwl1MgHiJEejR3bWmmUW8QS4Rsf5qJLoyhXOBu
YPtinEj2+/yoWxt0i9mHkS52KWHN0fPqxoObuiONCaBQsccOuYUXxvbKCiJZzDxEMV/SUKZHkhDT
ISauNuqAs8JK7K67jcVetR+HRE7Eo2UBDdx8W/ug+9gi/OuxReDWdFvy9pLQY+1WFpNO5X1TuQZy
hHhCR3ufV2kf3I9dBFLr+VtZucD/cPYtW3LiTLdPxFoChBDTvNS9XJVZWXbbE5bd7hYgQIAQt6c/
O/1P6lOXkrNymgOUukQoFLFjb7uzgyOcE3GUqzcdxv5PtPYW3TFuQPFxFZ6C2M0ZAcQ+CIUm7oGW
BI1P7dAMxZekLKv0zB6Lp9jlaTgOlt1/UTEUIpALy05jrYctZyBJlkWabTOOEL4Xfb6y846by27D
aEGAWnCziBOIF9FDh87Y89NLkqLeBQmDrkkMo604WznJjovLbsCA9ME4tlDkfONg59sQpZs9UiRn
hJv6W1D0WrX+3HxPQWF2H5RreFfXoOej8uFmQKtDOmS5P77Ncd1tz5YKjsdXA61FtEkkW+hDbxuu
HjK5Fnu4BrS8gghNTESnx7fRAA9xHlCV6tWcVbTwzu02LPa3MZ5/kSrXBBEdwZzdEaGg0tHVRZyf
0lzEN5VIyQPSW2YPPTTv/vKRdFmW5STSHN3KXRWMbxXvi7txjoYvCPPX+oFca2Y5hjGF1KXu+PhG
cvU3N+OfPWITnkqkL/9uaXETnaN5ZItWTr7DwuwGCJ2jBakdeXXiULq+p1nI79OmE/dlhMi0iFfH
cVjYf6QpoHwxhmPTvwFa7P0S9XxuVc/1pgrMgsz8EDyMGbmrQ1jc5X1yvIhslYpg9rI6XWh9UmMQ
7mYA7xFx4Oukpcm2Y8DIJWBh3F4ezHHu7JYIVSAVpRczvaR8KXckm8gNoen3kpdr6WLXdM4jf7De
NKhKw8dmfqlakdW/BBlCepu0UQri6VGjBxUBN9qQ5p3WnNM1jR3HYQ/Pv38YtSqGSRcgRDiNPjRp
RtGpwzLjiFxeNdfXLQdBWj9o/CpDkjDrmy9BWuQ3pWZ0jafJtWR2vBDXfc3BFPo2+yA1GxdsebtE
9a3WUGOYmHlL8HpduahcU7G8gmwlxJRQdXqDhmjytVrAFwSmPgSQu8tL5TJTyy/MQ1YXIZpPTymb
YnJXgadGC3B+Vh2ahlF+pU0NuMlk1Eo+wXGg7eaIMa9T06JWcJKzAiAaLy3vVx5S+bsmY3y8PCfH
mtkNEmke5UkNEu03sI+Bad7EWkS/MkCbp9PlARwHwO5rMCxjM3rkyhPop85RuZlR9kdW5Jyd3IRK
1js/Ww0hXCt23rkPpsKhl+J1pkyOM+k9SMsgzy10BHqSjAQrYYNrwSwfICmplrAOy1O+GHaoqtgM
t3HeRmsELa7vn3//MAUiUub5IKY4yYmWwEn0CZRRRA2ih8v74Voiy97nRYxlhaL5SZdod9+pjusU
qkA84jdTzZK1NivXtlt2DwKZRsfQ8jnwdimfKjQrb1OwE4Nit2MP4D37WteUrkzpvLufJAMCy+6J
l6P1ohuzQ6CzMdqMWa7Th2hWsXicZZR4u2wIfH53ef1c+2M5AZT+kcxULH6FzkP0TM+Qg2Dm+nT5
647dsfsMxj7XbMlEcQJqhd0S3pCdmlhyl5fQpr08hGO1bDkDnoRoOAfDymn2Yg7JGvbUnrPANAKb
ZSiAprk8jGOdbDkDk7MEPfNpdgIPVjDfQWp3kM8hRy5qZdddA5zn98FQqEwUrQALORnoHUJmB72v
UT/NK3eJayMsMzes1dD1zsWJBByl2WAwkLkNxyjbdw0K9det0XlqH6YgoXM50n7y3hCnDO0G3ErQ
TwWMTewvf9+11ZatcxK0pgQt+xsZWIkrl/r3IA/YoJ1+247y1+VBHJb+h1H+wyR4i24JHYnupKO+
iOu9XpLW3DA91KzdUuCu5hdwD/HhH8O9ZVzjY3XtvmXzc133Zu5SfhStMvVWBH22kWyp1qCerv23
zBwwH78qxjk7tVC2I2D7ViHdoi05YQ9LPRUrN7xjFnb7AFtGEN5xIHGqoQURDhKHWb+ZPTzgL++N
6/vnh8CHvRnHupuzeImPquLhi+wmQQFn6qCnevn7rvqL3TEAEs7UQ8UgfDW6LPzbJklB0A6YXtN6
4N2u2yR5CkAROfzlA/RmvlGSDyEoQVjTG7nJwc6dnorEo2uAFNd8LZ9gQGPdyLIM34IJdREOjOKD
jzf37vJsXV+3fIIEsUxV9zR8o0U1b8EJSp6a6No3rU3enyJnGOlRhG94qIPPmEt0fQWNrP+6/Ocd
B9puKcgpYHiz3wZvfPAW/cw8PF+3VV6jFMF19fflQRwOhwT/e94UdMEV2sNDQJooQC1TQ57Qa/vc
xR0YZ8PmyivM7iVgkI9LGnAIveZli9YUDcVm/1tQJH14F0OEKXseSiPa62qmxPYEoacbtCWGb7IQ
yV9cachPoDdhuUqWCf185yzEBxvtGSAty2zEvyA8CtKXGLQqfwH/w72vl/fk01OL71s+YK6E9HRR
5ui9xX2PptEfI8/WnkSfnip8/HwpfPjzAmR6WdCE2ds8IREDCjpAH3NWhHrf+yA7vW4GllVzgdTs
WA3mxIBhqW/SrOt/0M5vimsgJZiEZddsSLuAGD95M8uSP+Vp6v9gs673kVrk+3VTOG/Oh3VSVZhE
0Kv3niCp1u5yREZ7319jtvhc7BATsO752Veo+HmF/yr9UBcPBjwrBHSgZS6/i0rExbPIBvQRZIiY
ol3KekjVCV4nezVAfex+kUvHbuMSb0pThbK5T3u8o1+Y6hpvJ0yHZyE32swAcoOosEHNcojlbZ62
IXJVopsA/As5WKmmHtwvPwCA79aIQVxH13InEixxMitScdSRmZ5A6NU+NFH9/fKWfBq3YNGsCKLl
ndHSEwIxPF49Qcl2AOJ8nQdEexpcg37fruVAXEZieRANdHSSgcPpJJppGVHeDtGr3VIfOPhezVf1
PbLExsMaE4V+MKTieZxrcXOG3VQpdKa1X7cQvPZWVs0xFxsXCxX43G/KKXpNuekeaQLaANGH48vE
mrWo1TWE5VNYny8CfY7R6yiC4pksMfD3bc23rcrzFY9y9hz/eTFirSyPQiGJ3TSiEc9/zFEM5i8q
8PxpeRhvMvCz7S4fMcf55ecZfrB6PqDbpYgC7zBzVs33aCWobsZsYPnK+8FxhG2u/ZZFqDPHuj3R
UM/3eZa8ihRdAVIL86ib4eba5CpWzHYxRROMJIz6E8vy2NzNfU0l4rxwhJuM2mKNbt21YpbF65h6
QQuKiKOG/M4j4wM/ZRF4cC/vx+fiQpiFZfNyqKcQFZHkAKXyCoQmHmqy/R2yq16yIYKWHBRnsprR
0BKy6lHCM0Z3YvCyRmxHv4m+5gnNIMoIHrh0a+pQadSK57NgsWrKtEIjeMmgOk1rgaaLm3rK8weo
gs3sJAWElh/xADLdg0gm9ZhlmV42ERvKBHFyH4GxEKVkQprdqHpQ8OUgwspu5yqpItBh92iMuLwC
roNvuyIUGKJoyvSxbafoWaXlic2cfFW0OC01ZM0vj+KwYBunC0IiyAV7c3ogFRiqHoSW4odgskm+
dI2+SlmQJbYCgJagPyr7rDumKpYPVexFP2tQxV0XE/wHqdsXhEwylEcBnNBO4FUB3MFU3oFHPN9e
XiXHWbfhuWgURwGSmuEoWJ58YaPWX6Ksi1Z8j8M32MhcUedhblohjmNmGrQUAUQ/hN+UWID6MEsX
Bi/z3Gf8+0QZ6DZXNt41pfPvHxzeiItzTFgnMWiNFqG0hijnphxbb03YzzWA5YbGYCJszqLkALop
ET1INOUgndgb/5/Le+Kwj/+ActElNMajSA4+y95REPOe0IQDwT4alsDhqGxVT+YcfX9yA9nYXJ5y
D/JLXnlkPBru20ajdRG96mOZiZsgLL/TfrgpOuTJr5uXZfekh3DYDBAaOC3AutzmRbUJgOS71xNq
wFmImOfyOA7Lt7G4vOxEG+agA02DuhYbhQbOfsug9iiglLbM43WmYyNy07obAHlo8iMygI280zTz
x1vP8658k9lQ3NkrAa5AD/QRtBQUqDbT4jFTdiS6qorAEptZH4jAGLrjQX0EDDvInmewxI4HsF+x
+coVskIPBdrFLjRzcqAccHYQyXRAHtY5ZEsvb7TDUGzg7RyNC+jhJ4V+8Ty7GyEdo1vkqXWAsl4R
67UEk8PebUgtqABYgO7M6mgSEkDdCe0/XhcdL8/B9fHgf70VuoYnNnjYZQHyoZ0BwQbQwkOwEmy4
vm7FGudkp/B0DTXdNM0fCSL9e5UUp+v+umXPkCUvoTYTd//KSFW/DeFTdusrjuDjqu/bUFmwZaEt
GpWok4Fqa76TCRvoI4grEfdcHsDhKGxMbJ6LuU6KTrxroPZ2HCqLGzLx+j42q1xBjg2wkbAM7MkF
yEP9A8Qjtb/BGjWAhlbht8szcH3eekMQj+RNBJ7m99Yf2ZM699QYE645UtfXLfuV8DtzWQvvxANo
P3DV+SBAZulqftthv9F53A83tWq6GtfM0h5TPXN/O0PlIduqEFSpXyNg8MymR76wWzE012Zbt/ac
oZHSMzE/tB36d3F//5BRmL8tZP55eS9cA1iWjAbZtsbxDw4m9tv7tu6iLR8IvUFOZNlcHsJxYUeW
ObM8y5K4bL3jaMALTRe5x3manhRvoNoAXqFNx0Vy04zjGrHsOf/3SYRgs1FLkOTjjV2EJymnd1By
gww9BTXLsxzDh6Xxzhy3chsmC9ri0c+8xtTnmKaNWYSAKYQ8wPV6AmV+vUnz5hHg3d8GdckNEokA
0hr60PuIVC6vquOY2xBGGi1Tlpd6ODE/UjsRTf2uTLLf133cSiSAcgY9BEMVHqj0puKGzYpVtyWP
5Nfrvm95gG6G4D00ZIr3oQGRw7Px6rRF07wXD9WKl3TthuUFtB+afEzFcCJt9CjApyylGvA69eoN
N7hpvRoUjdM5ZXXdjCyvMIsuZU1XRQdwNKunUbTBF5/BmK77uuUGAmimhQESeEfw94cNosMk9kyy
r9vIoE/gujEsT5CD+gM+2UNIBYr/G4YuvpulVLeXP/55BwkYMi0nIJaGTgMyuc9AtDzMtHmiy7hT
Qr0Kjz9XZwjlHCwvUVJ9Ry1CrEzJ4dyodddXEwPPI1g1DqasqxsKNQiwf4BCIg6KtWjR8Vi0AYij
VjysktE7krbTN4qem6AV0gFy4noPWonvBep295cX0TEdG4SoGAfEP+47UOT66QtaROS/I/RA3jzi
Bd7KOXZtlA08FHKpUk2oOQWj/wLpiOjuDyJIRPPP2VTqCTUFeLe6Ae4hoQ9eepW2DNAylktgC9VE
zIV/ECH4IqG7tvjDMSqjZo3B0eEwbfLlMS8mLSCQcwiWPO9umMqWZE8MD1byu67vWx5g9LrKE7UJ
DiDhhICGWNiS3C6eMP9et/uWD2gpjVFtKZKDggYxZDVAO1Q/cOn39baLQslXeJhd07DcgAJRkQQD
LD1wMwRfkGtHHpEB83x5Eufd/ORqDi030KomLmkM1uIKlWDQ22iwUGbxDxyx7Aiml27lFLsmYRk+
hY4yajAt0mh9bJYbgcad/Knr0qa5LsllAwwhNGEyEOuoY8vT8VaL5HdKgc1cRrKy244Z/AddaFof
jVkGtLxgb03uOCGgfOxH2q4FSQ5nYqML57ItRBDgShFQGf9JA3gp2XcQwIvbivx1ebddk7BsGiXy
cfKgefiexwmotlPQ2kSbIVolR3Y4X5sceZaklwpKBn/ngC921Y0X17lXgoCpNfwhieY4/cvXHGHR
fZsnCVsr3ToO8Z9i4ocXgKY56KsbkO6C7qKf6AasmH75d+xTEn4faQBUYGRAf7VSRXdtlGX3pJYs
IM2k3sFXXu7ANyYeRY6Sy8KntaZY1xCWzTNfQOKhnqYDvHD1f8g8nc7pzymNx5UAwHUULMPP/U6x
cIR7N9MYqG8Vhbr5QSQqXCnouKZgWXzASDxEVUEO0EGa+7ucJjr7SvgSdvtmSfm8YveOrbdRhmri
LBo1l+/Q3wseIfD4VXmIvIEFbiH7ByTVZcNxDXOOaj+cMJr3oJgqw+AAjPkC/m0hUnQybjiEhdQO
LAR6CDfdAF3G3eXxHLtjQw6DgdJRxn75PkIbOt6COTpSj+BAGOTK9jueZDa3MfAsfh2kkCzig0Q7
7Rjr+S1vmSmeU0hTPWSjKY6FzqNaI3yinXc39pA8ujw5x9H4w1b8YTFbRSIWyzw9qKI6oZIo7rPO
f1lAzXp3eQDXbp1X9cMAAeSmNVqh/APnlbxBkJHuRoOzIATN34bArHjT8+Z/cnfadMa5rqrWb8b6
OANwfjeD4k1rKApRxM1ZUTBcdhJU2F/mrDL5pvCmJipXVtB1PCz/gAnlSyxE984GAxzELBbzOx5Q
mrsusP2DkfuwgGleQGOrDgEKR9byieq+jrYkiZO7LBwMv3ISlocgDO2jft6HYIaF6ezbyhRQejRq
XvHTju2xEYlgbhpKJTO8n0og6EUDPlhIE2x0JwVauSSI7yq2K3FJrMzHcaxteuO0WwqdgJwXiH2z
xNCUEsU9B+mjgvILu4qJDLjj8837YWdMtCg82+RyCIgPBktGopAuW69gZ62cy9bzB+76ybm2mY1Z
z4KI+zrF0xlY3iPvQRIMkrwcMUm5mUEaWD2gOB8k/3Qgwcu2ATiesh06D3l+r72Kml1UpU32DZXo
pL+5/J8cB56c1/zDtDmbusikOPCGngXwJmVGCMhxuVZidH3f8hgibEmXNF1yaHXXeuBDFcCwykmQ
fuXl6xrAChqA4UugC9R27wH0Yh/MDLJz8G1Pvy4vj+voWf5A06oxEG7CU0pQ8GOKqAdGCvJ6qFhF
HIRFV55wK2YALYlRUN+KDnoRdfyUqsb7Z6x8P32MJqrX3gquyVh+QbSoZsylwihBNr1As5Fs5ySO
bvvWvwarzLiNUwzqpQNXiqAHaKeA91A0aQWu6Cz0V7bj8/sHsOf/Pa0mDUUMOs/unUCF8E5nebMZ
I8gSkDESuy4b1ljoPz9U3IYspshF11nmYx4e1EBu8nwe2H0xnevVl8/V5/E8T84T/GB2bReCRD2M
+/dg1N0j+CgWdcanR2Cf9JZkOYAYQo23DaOA3l43omXo6K+IizQ6a8d4Pv0LcnzNRqaQpxbEr3d5
2qBoRlbpz13rd/79w/Rwh6Zk9Ak9jKUfz7uUS3AWpjEYgC9P5vOTjHaU//0+HjoAOBIAF1ilui2W
bL5TUym2A+7vlSFcU7Asn5kqYRR+9h1wRx9cGbP3HPZheNUVym1goVRFOEJurn5CTg1dgk3Q3ldl
pjYVbYI9j9nZ4UM6pO9WM4QOXBNPLOtnHhqiwS7UILTpvDOgqZizd2Mmv92wtuGp2IBT+AFNLPmX
HgJ7z0uf3wcZSdq9VyxevwFGTew5uNa3FGIq+6Af1ClIOBgQ2UjU7sxBzKA40SctgOMDW26AlO0B
+vIK8GDngB1mG2+MwVsyxizMvkyKy/6ZDAVV3xsD9TixyYqM6NtmDPL07vI5cWyijXcEW0MLpGk+
vI+elxyAMRmze6/zpuAa1h7Atix/pOohLgvIph5kUJLjPPZg0sk0f54XiDEhH7DmuR1+j1vBSR6W
Ik10PbwTiqbCGcIRRqEdO1yQl0SF7vXyajmsykY8SkCMqh6R9yHAa3+4yaGnO2+NQNC68RcvWnkg
ueZiOSJoWC5RwtrymHte9TKWLLyVUHza6uDMY+5LiElcNx3LCZEcJDnlnAcHpTswjRPQeMUbCTaH
5paCWmVNTcJ1xixfpHvkw9JlqJ/Gppy3gFKbfa/XIGauj1teCGDqaWKlCQ/KUHObN3Pf7Sei+nB/
eY1c37cCjyDgIEDzh+E9XSS7n1MPUB9PRqulQteRspxO0FW9AJN88z6qJZxvApZ0IzCufFJfl1C0
+nDVNGwwoRnaRhWCJ4cmJtVjF475t5Kucj06LmsbRchoCcBnBbEfoNqnjVrGmzNa8UaYoQd/TroN
w5ysOCzHetmQQogUBCaZ++FdTT0YgIDWHT283iFi+u26lbICD9RPaDAhr36kImY/As5Gtk2mJbtK
oQq8JJZ1z6moac4zeZRRCfZVdN3cpMCSbvoMcliXp+BaI8uugwbhva5QfphjVX2ZF7QUbkiqkqeu
D9SPy2M4nJRN7zk3fR13yiA+Y/5LDm5qcO3n9bYM0Tzqq9C77v6woYQkGYJo0thumo0KtVpQzTXf
NOnUfAuKlHzeDnlCorVCumvhbGPnPi+bplgOAvoA5Z7GWbMhcyDITuBBfJ3XjS2LnxsgmAlZ8OBL
Bzyjw/HLXHblfbOstko49sbGD4oiACH6lBZviqngeZRpkm+awi8fcxTynxeojl/V4Mm4DSHESH0H
TvfiqHuwaijQxStkUe69ha/xdji2xAYR6igv0DcG1IsuumzasxikFHkX+d7tki+LuW5PbCQhHn4l
VI6j8ECiKAJYg0WPcoqnN6EzeXPZYBwXiU3qyfJmkgDACviVWqLzxyOhmLZJVUJ9Y2UWDjdswwlZ
GftcicD/mc9e56PfqGL5TWF8FW2HloHJTkckzYA+qcR12WJuQwtlCE5fz5DwsUIC/Aeg2Ev/NfML
IVciLteqWde7nKYMXG88fEzp5JfjhgRJGj4FJJniFQ/jOmCWzY8jkzJrxuVA4kLRnejG4MuoRM52
UtLrKqnQrbaeY4pMWVWDcE8vJAJreNpChwA0p1m/v+p02VBDXmZJRhojnngRl2Ax44Apbyc0kq7s
g8Ol2EhDM4B4Jo+79LEFET56OsbdPHF/J5GTufGitc7Xz0sDYD7732WqptAvob9ijkHX5WC5oOO2
jaJ/zmRbjEMipVVxt5sjc4eGiL8vL5xrYuffPzzE2zmekyavp+PYnunW06Svxh3TJXRldM7mCfJd
mbcGf3OcZptwM2jGquca2R81NcVfhODu50O89iB3nGQbjVioPiV0aabD4JV6WwV1tzc6Jy+5Z1YW
yzVCaC1W13n1mTb8IIoFMvEcZGiyK7ungadfL2+Ha4UseydZFrW0Lpp3DXM3O1ku7JuCQEWzufx9
1wmzrF0Cj56SQZEDLQw0gsJ4hIKxMpP3Dx8CyhDbo1wo8QhKBpltdFyL/FufqBa8dpf/gGuClicI
qDGdBwj2wSzw1xue9vE3qJ/wlaLknwrQfzPo3IYett1UD1OYegcShIVBP0RJ9L80i7S5g6CXjH5U
EGYCH/sSzTCxsIm9+BVFCo/voq7IfARvtA3GfYo0PPU28dBkw8rMHXAi/h+YojeqggTDeIRscrit
ElB3QoRsr0Cc1ybhP0pC640XlG0bYt7K1F/rc3CYuE29yGRM+azn/gBxOfRR8KSELO5A9i0PyGYK
14CSrmEsT1LV0mvbWaOsrRrTHoKGlvmtEKwj+1GiUfh58RDireyz4xjZvIs8aLxoFJT/7JnXbaLz
nOIhXQtRHYEEPY/6wSmSUGVhGHjxT7DPpreiRJlsU81BdkRDaXaMtZq/tZ7Pfl42CYdXoZZXAXBj
SZJqJAeZ+eRGRPCKY5GLm8Ib1zQv/og7f2YWll+BalfqV0PCD9wrsvlryrKh8DehQZFOI0M+t/Kh
iWsTfWdYRnmTI/+R3xNPt+ZLWuYQzN3otPIksFbFMkFADdK0FVQakMqabjngPj6YILsyAseN6fLw
axtKFEe538zZr8DzQ9S5eQxts+nGm/3rSBUYt4GUumAt2Hvq+QidJDDSkBzCc7tGzQlbeWy7Tpnl
rLwoGXUFpuDfkCmrgQAGWW0ebBTABv1as5vjqNmgSSmHaVQ6no7Ar77pkiXoHy66/VnAxU/AqFSn
q7V5xzmzMZPUW0Qa+Dr+2Umz3IJDCZVZaAImfbMCPHGUL9Hn/L92IxO08nLwUBx16P87kvwOWiVQ
/J7Bm6aTsgC5LH1O0cwHfv/TQtvpKUoghNSVdCVp7nBBNnCyzRgPPa6nxwB3gJZ7sIZ2oGDgqG+L
99RAne3nEpg1nI1rtPM6f/ASxmsr7cUdBek28nqIPrellyb7vOhe2zG5SpgC/9/yRRLvv74PUWYQ
JZ5mKveWu8EMa2I1rjNh+Z5xBBEVr336k4DaZT+Xwz6FxCbUjfPrCn6h5XhIkQQLDevo5whGqnTL
l7Zv3gAPomTl0Ll2wYpouhosxf6ywFefbzcdt+UmK9N2k3moL5b8Ol0i7IPlCxTIx3m59MkhLRJ+
mmcxqU2NKtkK1tSxETaKEtp9+Cwi/p9tqiO8XLzfs4jDvTBhub18zTicmQ2jhDR3CNbgKj8A01z8
mgfkqLSXmesuZBtDmXOo0QGEMx+pHzAoIYzGmB2Ay+UapsT1963wggYVUqy65D9lA3XLfubmrtVK
fL28OI5TZMMnwQoC/vi+1I+jEVGzCWIo2+dzXqGhP4YiQVgjE3Z5JEcEbiMmQTAcFUnIvdcU0I7t
TOZ5Q+toHygMNvtgqGae0JupCbYxhbrO5UFdi2eZeWJmnhQItX9OGTSaT13DgZcjBMKVt5cHcFxj
f+KOD74QCQ85jWySPxNagoOuGb/EqSw29YC0mFbs1VfyeHkk1/pZ9g5NPVWWk5++tpUE5kvKPSSv
vqTBMm55iIrogkbVqeqeF9zdK5bjsk3L9FtRQh6skxhSROQdDL0ZuDhm9YpC/Jr5OzbIBlOia3HJ
51EUB9V1zQlyJdkJuldyZQKur1tVSAL6aaR0AnEARWAe7tshh3hD30eR3F3eFIf52KDJUmVdwSdK
f7K8j3YF74Zd2YI8TTfeMzNTcOU8LB/AJNR7jcihwSMn8IFWmj39f/DcObbZBkdSA/6hOpv6xwCd
9P0DByXgA+1SWH7qm3hNbci1F+ffP1iKiv1QyESaxyAmGfQu9DhD+xQYJbqsZPRcm2EZ+5moYTxr
UBxbgRRIO7MfOQM0qUrx3INKzeHylrvmYV3suhpkO0FZ4yjQ/HkfJF3xK+nMGimNay8sK1d0YinE
fNIDaHzoQLbKJ8A9bSBtVXL/PqNFsmbcZxv45GX057X+YT+ECCCvCqzvAbuvb0SSPBv+qgkq839c
MoE4wnbo5emqVbORkTrhFSSCTXkICgUNc+gl44IMQd1Sr2y+Y+FsKCTL5in1mRkfMZMQrje5EwwC
9ejGuDKJZ+Mgpe/H6KcX5QGK3Oy2okPw2uXyyovERkAGZWIgAxzIg1QGsGFshxLjYWQgA9BB8hUd
FK/X7cR5AT/sO9pHKOekNwfqn3N5GRriYgKClstfd5wqm4dRFWZSk/Bq4PqTZzbkuBMn/7Yt9C8+
45JS0MuDJPLKnjtM0WZlTKF800CXz7yPA1HFBiIDInqE6kwSr7yrXLOxbJ1T1YV9mfYHlftsQydE
KtD93MyhqfcqLvTNmU4BYsPNyoRcqTKbm7GleQsV+U4/5h2yZDNFt4cxqb7LA8hMo+N/D9nwdA/t
gXIfRD1kTodV4Qnn2NZtn3dZzgB0yg/M569nBrTUUwU4aEFqzKqi2xq6vEwVQChocoMQVtsMK7fb
56sc29jIynS0SmeeHWjAnmSX+VtW8pMiSGvlvho305wCVIpg5/IRdUw0trGSuu7RKBJQ/SKLmQDw
V0IC8RbC0Y382QJGPTxWkCek+yYKIIEUVITp8TYwsgOTURaTdk0Pwfk/rKwBkJN9EXiTxpHN51sw
3xc7Gfj/pp7Zz3H8SilgZbMugBKkgJHF5ZrM5Ocxa2xDLAO03CVkmbODGrsEqgKnCoIcwHD1/3dV
pl61u7zSn1/IsU0N2cZJz6lEEb8Havs1Y117O5cI93F91r8nkbX7y+N87vvRR/a/Li2djYISQzf8
bCM0E1aQ6bwRY/Q01JBuuzzC554mtmGVaV/wfhFt8wKaZlLu+pGn33pWeb+u+7zlZ1hTsJKRon2U
QkF0bM+8AIQFUIFDRfXm8hAuI7MCCwo05WQ8k76qpqEbgaSNFtD4gIBpu/OU2S5SvQ5+tUaB4toS
25kwqFuD0LJ7JFGGjm8SenV4z5M56r91hkNA7PKsPn8UxTaMsRUd8dFFXh1Y2N2nEpBXNfyNEOPR
FKPY/PEePjH77hzWXB7RcaZtYGOueV3xpatfggpgBHIv0YMhQRGEbmi0fLeyyuPHTkSjXGs3c03R
8hIpstPDjJfYe8rCbwFyj995EyJlZVS+gR09gHDkbYoi5IHr6cpYJ7YBjyQRVDDA6Q6tqTt6S5pS
Q50Nkuh/XV5FhwuyuR0pBS2f37byHUpBzVb7yKx7ZLpLI8SGPXmI6lWhKofl2iyP8zxBKLrOywP6
H8pTGhTsAIbo35en4fq49eLIuxqa3SwoXiSaDxGotSKIb5YAbL67ywM4zIhbjkFX4KTFM7I8pF6a
gcSircriRXVI0wEUnAjCrlLpZfF/uB01jzXxsUymiLnc5jhxZDPHZfcYef5aj5cjTx5zyysELOiB
fe/V4zg2AxgsQA6YAwy9zcn4BZCbGu+cs258RVCIpH1xq/pTr7pnb1gDGjg2zIZDerMXQL2ji3+E
4F7dLLnMbhtUCVd8g2O3bDikjjqOXqW6ehd0QtdXu4Q703bRs0+F+nn5QDi8gQ2DZHWkkW6Q3itL
Zqxb2v/SxbSrEFIHorsfu9gHDLNCAmpVlNq1ZGdH+OG9UBU8m6MAkEiWZlTfQywSMpVyrsbx6+Up
uVbt/PuHAQJIbkZKjulrBXZcihRksxzA94twC92ga27btW7n2X0YxCwqHChoLV7FBAIikE+9zpkG
1EQjHBmj5V8aiJegF7/Lhf5z3bQs35CA+iWfGiF/tX4/7peQAZ2jA4Ty8eitBM6uSVneQRD00k8B
9V7B0q/QbMBvAFuDQIA8330BezUNufV7eRzOr8jLs3KZsE29iCYmyO363fy7SlvxkoO/dVuRTN0K
D0j1qoFcACh30NbQjOmtN1bBFipP3SbVyfcYGO0Vt+g6k5YfSWVLQrAwzj9JH6n39CwnGtC4vr08
R8eB/A+MUidN8f84+7LeuHGt218kgJoo6rVG22WnKo7dGV6IOOlQEkXNlET9+ruUgws47Kj0oV4a
p30aYnHYHPZeg6YqeQOdQB+QcC/2gUy7TeEhoG9rYr6lvVuOIaxriywekjdY7jymbs+PXQQ/yHbk
1craWOqEdW0wtBgILD+LC0vL+ki0Mg8KjMZN1/XF/nonFq6UNniyFX7UQ9w3upQ9si2zjduMAAeZ
CS/kEiJLbRjAfGnt1bIw5zaOcghbnziJl7y1YPDuSV5XHzIPsnHX+7L09fnv7yZkAHnfBUOvuQS8
A5eNZLnb4qGb8NsSI5ENmNQ1r2Jkt6NL69PHYeJPzMtAbZ3HiU3h/RiS8/8hTJdm39oZaDSVeVAP
1YW4QMur+Qin4HpsHLrqTrg0YtaDAl5hsjej013KOi/vNRJjZBMW3Py6PiFLPbBC3CSFA3Nq0V5k
i0Q0cuz9k1eGLyPW3ModdGH52tBJDmimmArCLt44Yr/U0Qsl7ZuCL+zWAKzx+0U0zume6x1aGC8b
SQl0ZgeoUDl97xzC5Ink/YiKkShNlKzcDRaGzEZRegopxI5X6n93A9zcdyoZzL6r6cttXbCuAm0E
jS4RlhBKT+CYWwIEfD+5A1nZTpZ+/vz39yEIgygFbRt1UTRX6VE5FQJEYycunkM/h674bZ2wIh1H
YYHoLMzFRP5nnsBaDVyo2wpOUWgd+ozUYyZoay4Qdf+pKXzbAcdY20LmYf5vxj4KraBmk0Nl4xhz
gcVq/UAioDAh9U8vRuhy6+vVJ+7SSrUjux06Hcp4vLRuOUu7j7H/S7bFbb4UkS3NyKSErfrQy7cx
GL9n0mt21bjqMrTwsLRhkHDKTWiKu96lhd4qnPkkbO3BV3kUJSPbAudUw3i/kq1dWLA2rpHHsh7G
Kugu2oc7ZzB5wNr4o3xwBBlery/WpSasU1x2WEth2wxoooDkPRRMSrWRg6vHT9UsvrsS2EvNWIHN
p7ASKk4hFeBgJmC97YlN50mQCDyneLvelYVVZSMXecVBawTV7eLFfflYDmP7vavZbdpCkY1cBPWp
KV3ksS7lBPm9mtHLmCK0r//0hcCzgYp1mWXwEs37S03mwqIH/pyaT9MkgYBZNok1iMTSNFgBPj9S
Ak8yfal5+O9gkM0J+u4LkjtrmKqljliRnQA8Ck0SI97GHOEASES7jSr/mWReeir9aAWZtDTT1tGt
oFSVAqJaX9TU3xEX3PkQvknXp2Lh2zZsMKgad2BOj29DABzZcZQ/QNhZS/MuXAlspKCcEjg8aE/9
mH85rKQeMuUdHRk8/m5oYv2XuiBrLNylrlixzQc3dwcla1w54WoEY0wBFkL+9bZxsiKaKgiRRfAs
ONWuMxzJNISf4iZeeyEt/fR5Ab87qj3gxnUTq/oCZeVJoNo6ulCZKPPbQFXRf7B/Y5U0WrPqG8Ne
ehKNMz373Sq1bOHZ7FuHNMHGkCXFUH0rOzk07iauO+o2+9gdTUUP2iui7sRIb7oDh/NjOCBbzqEf
tvFZ1PGV+Vn6DVao+wOX1NeN/FEJFyieEdqkLX1Ro/6UDZAggXkTRL4IbEbH+raotGUXdaZKCIQw
+QOAMn9TQ3zggAfVWqJyaUVYMS91mCXwqY/OXtI7wRZZvXDcBFAZuLu+nhfOdRsmWBpVksSpojPU
yOEFJPLn31c35G/4Xk3dp5vr/JGNF4QoS991A51OpIrv6gj4qrhYFb9cGCcbLkhp6OAZUFFIt/pc
PmnX1SGKusSnm+sDtdSAHfgwAErTTOeXshXdngP9+IYds1p7xSycIP/BC6YEkpHdpH+AMVtvaphV
bOV8AGYB8za9D7X127oxd+/dDkMSSN8p06dn3RKZPJWawsl55H2a7a83sNQRaxMYJjrovJnkBZgn
0AvnU0r7kEgyEarcfkTurzezNB1WnJeBk4xOm+d41NApehJI8OiDp/L8Nh8cQH7/HCjVClrKPk3P
XLgIPBiZxWQ3ucSolYFa6oEV2arVAeGM5JdUlPQeLrjinzDJojWY9Pw7//Ko+Q8AEKUe1++QfYUr
e+p+Lftc6X9T+OK1d0mYQxxnmHTE7yY/GJyntMqcb2OJoDkoiNR+FkMPHiLMsOu+Qr7dJf5uSIU7
PRhQbvC/JQ3Svek7EJsmJEudLZQUS/0EHkNeHXmi0mrrecaPt71D8+IJJoNBkG0qydrk7CGDyg4k
KHv3SYVRRr8E/u+6C4uLGP8VMgN1fAZwrsErWLKquoN8XSEPdZvx9iPCYWA7b3ID+W+JIcTh3sa1
CvH67wV/czLlMrkS8gtL2fakDvKOxVMZy4unEvelbmZ4aCVfgrEtX4eof72+kpfgCjbWsWFBHmVu
6vzoqtzdk9bju2bsPoU1iEgJHtRbwC3b7eiYeBvHxc4DfW6lg/O14m9rxNrTBtNDJ16gg2UBLerf
sQp1ox7MndXszNIYzk2/229UwjqIUkbJmwjps9vlbAu5Vb4nWRkf0oqtVYiWmrG2tbjNiqAYMIaR
02TI0QPV48IcgKYUZvJCrRUGlpqxNjc66qZPvHI8Nb3OtnFSPkYyQEltFHsVBCuvooUj+XeF4N2Q
5QwpZmiz8R9TzO9ix6k33eBv86b7AFYXruVxsYLCWpp+a4sbgNw2AbJ1Zw8Rx/bQg6jkmdXpID9W
dQGjlZVltrDT/V747zrUdokYoAs5gObMxm3FxbjThHy+Hj4LH7cBkKPbQnHSSeXbZEpfbb0+Ux+g
r89+3vb5+UXz7rcH1RioiHvpq4FkdPXA4sFz97pystveXTb4MUhgG1t1tfcdkjV8IwpOd12WrN0q
lgbHCvDUKf2RsjQ8G8glKMgVOKj+VW2Dbfa24bHCO2FBa/y8dr9nlSHkQrLBf5wm5FZeb/v+3LF3
wx92gE95+eR/d9uSnyvaafXY+VoVK9ffhYC2kY7C5LBT51x9l2Ucz9T0YluUEKpDCuqhxua/EtIL
kWY7UHOCfBMk0MKzhLHINsWK3ZSdqGH7QVbudUsdsWJZRGMAMb2i+B41Od2Pwfx6pDiAs8r9JisI
d982H9alRaQE/NsuCc+koqB1E+Dau01GknBlPv4+UPC//XO+2eQlQxulxXfB6XMHoasDzNMPlW7d
lXFaasCKZ23coivdPDgHhj4PJIK9ahdkezeq9Mp7cP7Sfw9VWED+2YUkjmFYwtrie5Fkw3NG5E+I
MJgesma0OIrGBPs2asxOlGpcuevNX/5bi1aUqxG3SDj8qDfW0GdIJP8yPh5XUrKnFNUjpPqj20w/
qA08VGpyzJh13nlgKH8NCcDBMvLp1q/GlYBf6osV8I1JdQaonnqD2zzMtwqU3cc6lZuCIZfTQohh
449wGLplNYMk/+dUeWNapIMfhQ+tA0gd2KuRcbZTAG+xm8KFxt6fDQxjLBo96uTNjYvnEfCgXQSn
jBt/vRXynuu4g64L8QaKibMZp8w/O5VIVy4Hfz86oMb050+HPp5qCJCMAABUbb9XGbjZr1nHi/62
ULchhkKZtE4i7XwPc8/DkYqssguNb1x21gDJC7FuQwohz1sCROZF55IgB7UjmA4f3iTCAaGrSNpx
d9MqsqUSda76IoGs5RlgwkI9AJffuIh2Z5I3vXWhCvXnVNDRN9HYa3Om3fDBy+byQdQMh+u/fmmQ
5r+/O2HbsSe91ynvf0eT0v1d2ukCoAzXAHl3WxtWULe40aRVZYIzHrxiV+b8a03czyEfspVdfWGx
2j7QIsyQN20kOVOV6+YOr1ao9QQqgbT0bT2wAlm6AnKeWROc5QCUL4yOhk2NatR2KlYzfb/1+v+y
jdtQwZS4YRVAvuZcFioS53bMx+EfHYXFcBmZPwLYZyA4jDJu27LqCeaQqvg8VAkN2ZYKuLlvTcvc
6EvcQpjhjeCtMha7HjDh9LNi3jSRjcta4625KS8NubU/pCN18On5ICUgq5ceCGh92gT76+O98HUb
Txg34E7xnqjvbqAff0MHUDrrViZz6ePWHUB5ZMyRwDNn4rlIZqi+TbcwnOlvu3VTG0tI0lljT7rB
eaatAgjuPYUoQqwUR5d+vLUZOKaFZ6dp1PckTdW2MhXxNzHvyI0r3ZZTHJTjI0MTk7MwY+w9Bqn2
8gNKc3PZt3JarVYm4e+JehrN/Xu376RQLc3aUXkPgKGAYkTaJ0g7PkpkuTeqLE7lGD5G+EPTrr3k
FjY6W2CRTbEvWmOGM296pAciclRp49y7WpuVrXRpaqxNohxYH8qKDOfAJ+RAp9DdwdPk5XpELP18
67SvuxSCJUONm/dQAoIGRK/vtnrTFi2M2X1S1qv2S3ME/2UfsvUUi4xgbzHG/IDPmgSa14Vld5Ju
VMqzLD4lNE7l8+CDFVjtGkfG+mxKyGPCbX6qqXuBe7vqh12svcy7m5qp5S86aUkfP0Wi1GbcB1WQ
Vsc4ZZH7sc98J/jU4AzyzhCM4HW8SafKMFgUIP16No5fT85OS7wJhk0VJkVuNtByzd6KAsbqomvG
s6KQWz5AX4eQzeRSkz5DcCZS30Zo5UOwGG/HdvYY1nEZH0O/N9GnviaifaqmwifZNowzVX10WKfc
DylP6/wAh1mv/gUBbZ19Z76nij3nYdj+HOBzlINBkk1p/FWEsKaBdwynReAfY6kCGt8T6ddet/KM
WIgPGyxZQuViqkQy/cgB6dgmUfyiQEhoOuIeI4CsN26R/RTAKW9oV6+p+iw8XWz1yTZhlPosnJAQ
8khwLz3WNPdB1dNv9dhNYb8LI1rGzZ5RlxRITVHkgq+v7oXQsVUph7ZSgtaCPqRQ03oaBjhmeUN4
m0QstQGVSDgnA1HoV5mH7F71yfQh6Fof4MBZffh6DxYAvCg4/bmhmao1kRem3gPJ0juvRPHjN3CY
9x8DGt63gNoLyu6k378a6m5ngmMuoL9+vXUvnPeBv0StrVVZzshEkJycbymZGH9IDNLVL9HIEyff
s8AZwmPdtnl5oGqg9YnDfzvY5KEsWLrpR24uYVEHzWMsGygxOz2H0RZYesbsqFBdux1GmKW/em00
mQfRiLi5UF1E6UmRGN1+HTJIx2ZHAyMquSu7lk2vqVHZeFQdmPzQo0hH+SMWo1c8NElbYGjgVIVX
Fgel1DkQHYlebJB8wXLjg5+xrdQefsc0FuHg7zO44ahfBIyZLJ1J1GN8541RXHzkEoTb5wF6V8OT
pD2eEZBrG8wbjPtAfJg6FCtemdTN9KVGxcA8sbytin/b1MOusxUdG8JwkzdJAWGBLKkK52wa6OF+
SrwwDJ79mgrQJbpMQgsbgIJg2xSd90n1DiTuJtNJsaVEee5LMoxp+k/iyNZ9jAcIR75WMCwEwRRa
Qd6WQ7+KH0NqJtgXQ46jY/cU/6yPEE/x6a4Cd4vtiwa4/GMoHKC+Y1x5mm2hc519iIgHTxuNUgC4
CK3r3IvWMfJfWnlTtaElb/XZa6rYfyw90rODl5d+fSzSIBSQEGwTCI9I3wvcu9ErY2eDnoTtG2qu
QSU3I9JD7b7H3sbusxpUqyfRR9AUL6YZ2wUV3Y4fdVvK8tdURT1L90E29M0xd1EuaIo4lo8aeMty
I1rcuMm2i1oQDiDUrwr+VtSGhPAHHCbURyH3lbGDn0MPZdMpxoN2X/ExKKfNUMDo6CUKQj/8GA4A
mzMgyTLTX/okjJAnC7KUYRzplPLiR90rvEp4GQXpBpq1cfSvAUZffBzCLPQfjIizN6wjDcC3FhEw
vzylU3fA6uz99muZ6CL4nCUqm47QlYmGreFtBz54VcbViMO09AIwYmKX73xgAPMdYNBc7uFM4JEj
G4DXu0/h4DpnIGLUNZGX6JrHCRxT193ked5JuS3cxKkfGuPx8wi38H7LE9HXDxmF+P+BQzOWbxsi
zSc/ND374oNi1O3oKJhzSIDupXdIaiLmVOlM5WcIZXv1rnCEEjsm4Du0L3xoNt0NbZG3B+qXTVlC
NawK9qKFus+h9h1Bt5JGVXY/5GULg77O76Zdm8WFPlUp0D1HWlaBtw9dw+pT3qTVCxUxOEGFK+SP
Fof18BGJQ8j5wM8b4oGPJVzS6MMoZKQfIgYxuXETEoIlrL0JcJdIVbR6KlF5EwOU2GovSXfe6IQ1
9EynGtBPZA28Z278cvgYudSHwVpQxBp5Cmi0tnqbJAF5ZQ0Qkc4G7Mmej+Cn9LGDIak8fnALh37P
ed/nT4Br8upVhlUY77Jax/pDqfIu/wRZcZzoKgBd4ZxXfel9wL1+ij/VZCyyY4aaQ/MNunqV7Dc9
bLuGX7B8y5MXVQ5mekBN1A0BYGR5eAxrIZy9wAB7uyRP/OyYl0bQHYwBS5St/CAM9wgpmj4QnkFA
rQ19wY4ClUd+J92CFvfhBBmRbVAD6f4rllXnPIAwGAG1X6VOlGyavBqSh4mDq3nRUZB1d0WZFVV6
QC44ab5Sp4UahMN6MCHyxmOvPPf7L5NqIp5uIKXZ8l1vCt3uXJck4xd8DYqXm6BLkeA7oEyLV9gu
5lO+loJdOoqtpNgQcXgUi6Q5q2lAKRKEU1mC/ZnIX9ePqqXvW7fkGkiNQnXEeZHaNN1J5S7WrjfW
Eb8tc0Wtm7JwadYOENM9g7RsUDxTsFN6cFA9jlcepwuaoNRWHwY8NY9wk1AnAs7bxpu5OiIVn1OC
VROXj7CovQPJXG2wrepNOUQ/U1/fJWDPOiG7LXtmg+wDLkmNg348By4SEsjiOBsY/Iptp8cbkyo2
sL7WXto6NJnOOhXxK/Z1lu9w+rhr2df5xfqXG4sNq8ehH+eNzvozHZEYhXIkFIJzNuwU0fX9KPtP
19fbwkU6tB7MBDzLLBCpOjE37zZBPL4yyB/XbfJzvo+Bj4sMp/5QeKsw74WXmi1KXAod0wyZzRls
xiCwjj3D68AXAK9qjae1NHRzbL1/PHtT4Y1wvz5PE/CmkQp3aZfrQ+brXUyctWz/Qi7eBt3DlwVM
2KQcX4IC1pIbKPhTEEYIOw6yER9FHv0cIadwfZYWdgUbgx8w2BMmtdRn1nclbH1oGHhz8DLir+lC
LC0Ea1+AoDrz/aEhD4Sk55moDzfMUyBngFJSPsy2Gp0G7LVZJcUuLQQrRVZ2U9y3mvTnuuHZHhIt
AYjlIGJn4xp3awE7AnuoPxcCSIPw5+ui/EQVHhw6q/jeQA4VRI/6IJLw0Qu12dUGlPY8YZccF9iV
4sPCYNoYfekrx+Qx7T/g+hargw9xxJptuFNUwV1blgFKnXjsT3hDiiC+HzlUzjdVABV9tvIDFhaM
LUI8hHnpcIhln+CeOMgj9w1P7v0kglL39RW5OLbWxgEXbZgsR6P7ELSAEqbDBx2xi3a97cDCx9/v
OT3SzQhBF3jerxVYl8bVekUia9hPTknyk8AiBRg+25Yh9Fq8GOuGqvAlmNhTFqM5iMb9vN7RhTC3
If5pFWe6M/NIRi7ecL2LN7HCiRJuaBa633y4UMCWsodKx8rILk2d/+eiLQV33FowF6USSdKtSAic
d90C7k8rr+GlBqwrRho5fY4MhX7RyCI7UFurKNJOrrfmerv0fWsnkV4pkJs2EwIbv5k3EO7HC24N
LL+0BKxto6ZB0ElOzRnAkyRim9pDdh0arRGNkw3obcF4D32KLA43BHKr4Ze0qPIerrSayTVU8MLO
ZbMBWJYbKG1E/XloJwK5pAray03Rb93YK3fXV91SE1YSfiA+kINsGpBnhlsLnuMZUDVIHoRT0/+M
YihQ/bre0MLytjWEFXPdQLtKn/nI2CtxuvyRKaDOu2Qst8hR5Cc36vuVu+dSY9ae4U19PwrlqpOu
IMapp+ED5HZPda2gim+KS1+uKRMvDZ+1T4g69wtS4WxhWQX4HmSe+TDrVgFosnLDXNr//kMWgFuk
C945eQjml7IASWMWr8Jt+Iz8wp3ok7t6aNLdJOMnlxcrwjMLoWVzCAKukLkSY33mAGgYYKAd6W8T
A4fKlQYWcpy2fjBgt05SMleefhPZCDT55xkyeE+hzoSCWUIfK7/Uh+uLb6k71k6hqqknQQ+VelTL
qNjKUkJRPOyb6Ov178/r6i93aFtEeKhp1kd12p3BQZjwRo81jwAY93SIxAK8s3naHwoGi9c1PsLS
qrAJA7IFSygtCnkqu6a/42nwr46jC9irRzkV2aac8Yq4HsL4QYyvzbhWvVkYyP+QB4hTJXGkUb0J
xOSlGwqtgrDcTQ0ezv9eH8ulJuaYfnepVjJUjAQac1V37VFEcCoaM8KPt33d2hkCUFyQHyiwsHMI
s4gemahQrPpGLf12aztIK2S461HQ80BM8gL9cP01SvDcue23z62+GxlAoIE66Hp8ndVkAwJUs58S
iCbf9nXrOiAKhSUsRH5SMZRGN57jeNUJCSwibhx66zow6HaqAshJnVKNpO4GZGIsXBmadHe9Awt7
sU0VkERGkrptf4YqMnsRSVrXJ4PI3DttENOVnWThZPGsW4GeRJ7mY5C8StxGZR2ciItb4MyqgMLZ
eUpvhRXZxAHNWgec2B4bJCfOSYZ+9TSYnKyM1UI3bEw9gWowzOKn5FVRdhFRcKorsDChi3WGYObX
rgSe/6ZJsVH1MGkLaRPHKBBCVXHvhcO0Lccm2RQxRL5ua8IKaaqb2s3qcDx7bfWY0vqtzYsLlgK9
7Z5s6wenA3Df4HT358AbohrGeSMR976HhPdKBxZOD9eKawJvHiG018FvsHIOMub/8LEzh8HMoizr
/ViIj99ptHfbRzr1dY/qqT6nHnRLzdS+echhX2J4ojzfNhNWhM9VEdT4guwUNOkAdqnJxVtYjv70
tZocP7u/3srS2edap3npG8hreQ0WL/LWWy+p+aZ1YDrJhPPP4EALSOG+8jR40c9ZniXO2rfrDc/z
8ZdT/vfveTeAdZLhLdpW6QnKI3UNSY0QdfAIhZ21B9PCpcgG0TOOygnRXLyqAOQM6fRfBtxUZ/2m
2vX+rYdEwSr5NodZaisKc+GkXSRl8SLD4MQwV/sohnvQ9aFaWGs2nl4TLtLMDEgqiuqfFrW9jUey
54KvCjUtzIWtJ1xy1NVcFYhXrWFeLfPB34F/v4aqWvr589/fzbRuRBW7bd2fYW/SbWqO55bJIdiG
SlO4cgFe6oAV9AGuvFCbDafXVkcxuDKChB9MP7LX6xOw9HnrNKd9G7lFMXZnVrLqMxFkUhsUbm+0
zaA2lB5AuEyLvhevKc3Hk4H9GFgTLF559CzsiLZOcND6fV/kmQZSEaJi/3jjAMd014MqqQdKHDvg
/4I0wfWRWmrLOtFFbFo/8830ypDw2XlZVm48FzIRQFyxXeffSAIJbUy9droIkx4MuL2RX6WEiJ0P
tMrKGfX3BRvamr8MkAdFFRvOY5mMd07f+5sUj6nPcYBj/fo4LTUxXyXexcSQYI8YnXR6relkkOgO
vBOOqU8urMFWLohLLVgHeZvD6zGn4fgCXwNARiXUgs2dCqroa8e9xFvJDSwgREIbPS9QVyVtpc2r
AeNRbDUAaWZPx1bzjTRwyTkoFETlsXLGdDwGjZrIQzlCGWgXOFU53AEGgXJ6yAVN9tdH9u+xGtr6
vnCkS1yU9fUZlzCxTXMUdh2wSFbm7e+HSmij63mc4FGNAvWL55f1gYnwQRKkwAc+/Roq8JwgQpnU
qb/S2tIcen+ukjYEy7VQDvpipuiu7gh48pp37LUaNQAs1wdsqUvWBYDrsfdDH11Ka6R3ZF5d0vTj
7xtsK7NiayTqfSARRbvrzS31ydoheFMVHCiL5gyjqWKfGihoSe209z64uytL/++bEHzt/hw2rvwS
/jCdOMkIfk2wH/1GGrRAYmh/ZBWkB6/3ZGGl2VB86jsaqkQo70Ddl2zaFsiDaj7cbvu6tUO0sB9D
JT4ZH7Bph3CUk/klhLDrt+tfXxoia3cwUVH3NcP1tYWrzxGu3PHGS3gHC4nR+wghuzW68dIYzavg
3T5n6rGGsGPZn2WPqjLcuMmu91dnYKkXc6vvvg5lTqpdRpwHQgs4yYNexcCxPgoDE/D/Q/FzIUJs
JH7tcFOyuh8fhh516Vm3MIjZHcNmup03bQAp3xxpvl+fmYX4sFV8aeHpJA4NTusWml14LpF9oObU
UzWtcVfnJfTfqzdMOv8cthLKiL3vJvo8xFm0g93Nz7iMoJiQp/4WOSi5iQl4xte7szRFVrgb05ku
yJFHkEE666coKNkkEMrvYRqzbcAEqAr4NUufXq63t7DgbJC90dqBxgHs5kFP9I+60vnnDiqqKzvL
0tfnFfJuwaUic3oIUSFbPKePW9iTABAz/br+0xeGyobYt1PjAqfOkXKJi2bLVRfCCxD7yXzZjwBT
319vZmGBRXPz7/rAYc+mJtO4wML0zn2t6I6V0HUfXBT+rrew1BEr6IXLHC833AWOA6LNRpJp+/sl
yYoxPMVjvVYuXbp82Hh7+FsY6O8U5sHQ8FuKwQJDHiqscClIAVnhDTnWpPPuvMJHmtoJHh0gs25m
Ioc2+r6WRS4L4xFUYfJnVab1oRFuvjJNf6+YhZF99k+kySbmAppal0d4XLDdEJXHtPWjjYkFhIhd
/hX5y8P6i3whFRDacr0mqjmaZBhO4R5/e7IE7jnt2nsZh4+0Rb1nFuMPdP8R4K01tvXSYrE2CA1u
Z18B0PJgMlRnVY/0MTgHzqmLlAY8L6UriY6FZW9jz000BJCGIOSsyyjawAdg581jCVbp7qZVbwPN
JR3p4JZogHuFRhITyTkJu8JDJIofE1ft4XozC5u3jSpnMY4cIab/vwV1cEFJg+CF5LirRU5y54y+
8/V6Uwu7nQ0xl71XeH6jyRnJZf+RUpM8Vy2uOte//jvL+5djyAaXD5D1h65RE70AkOtO5U53sq92
GYAWMGPIi/pbDZcufQenZFF+0U0X1M88JHAC2xVG5yS/90kXU7YHmcx3PsE6lwQfGDWegggXREDI
rx6PuAI024zRptnGrSd6bwPnmjIhQND5MD+/7SZo49QBLPSznNag6k3FKDYSIOEUtdhhTTx5aSL8
P7dswoGMGovKO6sqbMwhGPpWvOSsLMVKuWIpOKzNRhd+krmcgyTh5s9i5v8NWf9x7FalrJYasK4c
oqJk8rOGPwBkQA5APcNqjWqxiVi3RshcGiRrI8EzlyFTSqZz23mgB7DB+VqELFnLvS983gYn1rHD
U+0W4Xng0FyD3wX75Q6jd3c9GBZ2exuXCEfz2UFIhudWhqcZk4PjxN+oBthl4LIdKCu8+FjRnQYs
43qLCzNiIxXlGI//I/SpEJgBb9KfNImSS+w0dGVRLZA/QxulyJlTA+sOzE+Ja5k60syDqbx0gJPd
MY8n8gOpsvShAmzcbGG9VrC7DKhq5wPwePRb0Amneikdo+SXmg+1/qct4mL4kqL2UT/5apj8G5/Z
NrjRTJAKG7qAf/AJ9A0+T42hoOiXDpDyP6rJ69iaZufSGpr//u7qBZkBkicV4Q8wZDE/UhCQ5GaY
+myFRrk0pdY2AbfdUBAwes+en1bPQ1VdFFRjDjIx+coyXeqAtU+kcCzHvRraK8Tpx7c6iR1vkygk
Rm9bk9YuwSfQMcrcr86GSXEiDTJ6aV2lj9EETYvbmrB2CTpEUxNAAfZ/14Balye4mQR3t7dgwxfZ
2KdVU3o15ETMK0du8iBT4x8rgExebuqDjVNMWV85nnCrM+UIXXCKP0qYouzBDlyjXi2sJBuIKL1u
Nikn5RnJYm+vOuwJAR7aW+j5+SuZw4V7XzD//V0slFOjghxqrGfRx9W2NPiwSmm4CVz6KSmJfL0+
Vgsr1lYSJowLgIha98y5EfdMjziZcxg0rEzFUi/mZt/1AkwKCly08c5B1LA9izKzDYQmh4gVZFfM
fonXu7Fw67NVhdPedWgEw3jQcCcJ5ho+rFGwA+5WTd/7rjL3Xb96GC3NvhXlddCrofJjzH4x5ffE
1f59ynBY9xDKWLn8LU2LFelS+kRLnjfnATwSHwwZJ0KlIGrblWlfSNkEVpgbJ+WNyXMoQBRw11FS
R1/Bz/pGu5Ae4rr8Z8wG+pA44LJdn5+F/tjgQsNF6Keuwc41mfQRkk54y0Sorny+7fNW3kEZDbce
w6tzSdMznr2wxUPF+fq3F5awjSVMZddy0+OlJ2QuD0SSDHCSPnjGw5rtIyVX0wILy8q3In4Ys1gU
rXDPNevzcgeeYR7t2yZ1GUz+ZnmO2/ozN/8uJIPYyXGVSr2zIRpwX6hR1RFEuNuOBIewn8IVZ8il
GZ///r4ZEucjoPDuueRK/xrE6INBSVKyctIuDZZ1lrdhjySmD8kCk+EJo2NFv3cR5r2StF25Lizs
KTZqMNARKYcKexcLccFskF5M54CYX8TR/G+VRG7++pws9cYKdx4NUAoDvwNrF696NqeBQ0zMNHGx
Ml5L02EFfBAUTUVQ5PqtgcUSzc++wT+u//yFj9v4wECpTI8KElEi9RuzJ4kSP7O4TtTK8Cx93wrv
AG7Bed1gsiHE13+Eh4L3FZKMa5mkhcG3ZYSDiftt4Sj/nEJG/Mh7N/X/ybwsjnZO5af98bYxsqIb
OtGeMSjUPqQJyd5k3hjQSFndrFT4FxarrSVMhg7rJwnxBP5/nF3Zkpw8s3wiIkAIELe9zeJZbI/d
3eMbwp8XFiGE2MXTn+z5b8ay1ZzgdiYCtZYqlaqyMivc48rzQIajZRodknEuyA6ssOVtMThtc1g3
HcO8RVXNTYhoB1jkyj0naTOF2wDc90s1KtuWG/YNojkqlE8Ql2SdeHLHZioOmeR0Cddj8erEuMOJ
gjBeSWr/f2UENEd/YWwav14ekTN6xdcFcSZKUHbJiF7pzH9GTw4wBLypJnIPYUbvV5xqchvwohy/
rNsQw8BHzS70EV1xAp8kCO4ucsNJlC2VKSw2YgIEiaPBKCwlvHlO2++tQ8QvXdJ+n5W82V+fgOUE
myhB6iikA5O2Ag2wE9YfwCLg9/skQo/PrxxtRRU6jfLMJ7upBRX/UlLScsxMxCDzhxmstK73zGUt
D6ImRbsJHMZ+X5+TbdkMoydNOKZqBEnbW84TahTyw5Dmt2i5Vuvs0MQLJlWnJU+9/JSwLAJAGxVx
f9tnhaMWfK9tCoah90PVJYINuAU7cGSO3ElvSefUm06pYuFustiiiRUcqxKdzKWH2w9linGEWnss
9R2NktcaHHrr/O9bjeRdPNIC5J8N7jg/M1QQ0TnhOz4KebLSze76XtvOr3GHk55EFRig8tNbRDIW
rf9wCampQLHVC1CsAsndUsuJbVMMY5cy7ErHRTPSG5uVBuHQW367L+m6+rcJDgTvRKYqtP0/M78Z
3rJf2hvJoUY1DIR3yUIoarE+ExUoMj4XGXdwtqJe3yVZOCebUqbxEnTD9v3LVr3bc8jEJankFw6Y
OIufci37Fwh4sYUNt33dMG7peCxpel6cdJyMNzxH+9IBFBLgk7h+oGzfv2z++18vs6wEBwN8Eymq
/mtfQzKj3ZZhl/bndSNcRn43AonzQUaIHE4pcnr3SswQPq65K39c/7zFrk2iXZDFlBHJ4vnZByPx
flbT99HtoGSBV/NNgM7flafIuMrbAtWjpim9Zy2UDg+ShkPzCKEAwK2uz8O2EYZlt5UHhnmn7k6g
jmMfwpA0nwq6FvDjGracQwkaqf6gPbVCTEdKkU0gkwy2ZVcvRCH/9hbUBAPmSngxRdgJhVHwTfct
+zhCf/0misKl7k7bCEaAToaSpqRX7F7Wbb1XqnoFfX6z99nSSbUNYFgyqIQY41HSnJLS8XaJJNt0
gvoiimGrrge0aPxpCmPWJAljdX9CBQF6EjIf4h68Q2788foZsk3g8vd3pqb7PCoG321OPfHILZIG
D6yS5QPI2H9dH+Cy1H9XC6mJ6xtZoUYytBgAyaI7KkmQPY1DGWRfIJ4AFhsRaDf6yibuVDdZ4y4l
kt5w8P8a1wjUwTU1NGXl8++EzhVUfkLA/55VlvOhvXFjvAcVet9HB9qfdVOErX/oIq+n3xkV4wRA
e+u67EMAAYpuqeXfttKGOyD1OEGKx+tP4MQJxw2YvcvPIARKvtWzWtfiR2PDIzCQL0PuyHOfoViv
0KCbh0W/rYjnfb++mf/2ODQ2fMI4lY0CM9NworNsP4J/bYKqaaJ0u5Cc+XesQk0EoB6ElzXKzb+B
BCjP7mU56Dq8BzNa0LabjIiWPHhJQKg+JGD5AunfqmmZiMB+yDpCc9qfWghgoKksAXdo6ocdXbgJ
LFtvsvKGYYUfDQrjZ46sLx+r9uAk7m8czvSwbgKGl8g9B1pgMVXfU9GXn7vGqb5CzWoJHG77+Ze/
v/MReVyD2iyeulNIWc4O2ovARxVWjnus20URHdvWG3c+7TVYnppEnNQFXzog43jowYCvkfQ/yAY9
0rmEAub15bJNyPANbRKzmPE4unf9jO/UiJLtmAOHMSWLmTOLpZhwQBJO6OuOEvmcN+0Q7NtMNsU9
1A5WZq6pCQZkILDqisAVJ7eN23udJ+VT5y0+3/4dIlFmGLp2GPQ6QcF1AhcK8285dCL5E60ECx7D
3OE/JwI1hIXDa9kNE/onwZo1uGXenZJpKkFIh4pF6rbTxocOwrpIIzLigF56narnvj2pBCAihl6c
G5ypbDv1KPNdP1OW82uiAFkUoVmUXy7SLp/FI1GoJ34BYxkYUd2mFu0RHXo8Q24NTXR4Tlwf1HLK
TEwgG0AfWYAV8VSERXJX1j40exQ7Xv+45QyY7LstriWpwd5yatPZv1Nu/zJerDKfQWUaZYtKfbZh
DMPPgw6MCHkmTmlHwI7q+qDf2lLKbruieg10plaeAcPo0TgGco+UyJOiF/Vn3qd3QTPNoH9bWYCj
JvZPtWXnlb5X/S/XBX41d/PW5xmUSN9c3xSbsRg3POr33pR3eXXiiCfCDUWy8yvzkzjftPQi2Hx9
FNueGOY/OrwKudc3p7fIHCI8B86d/E6l9biJ825drwsafYyLxauhyJR01YnmMj20Lt4ukByvNvEy
Ws1iISa6jyqN/CBP1EmTQL+mcoIQhcOXslyW3TBBfe6gx7IPqgquq8nxgPTmjaRQKwsgZ7lwV9km
cNmid5evSzp0k7S8PnGICkG0vtIgX/epuy6hDfrXP78f1q6HF4srT3oawwdXJvFtGIrj9XNkWx/D
tjWJ4lr4BKvfAuTrXEqGMwHS7v8hmG0bwjDrZNI+uMByvMAatMHAQY0HDvb9HZS9ljJoti0gfy5R
PukqgNpWfaIOI584Bf+HpJwslPNsXzcsOglqkXdzW51cEeIhoBInuAmhUTXtr++B7fuGLdPcD70K
odWJOKidh8L3/mv4ygo3+LX+XJvU4znpPCpPY1h61SbpAA/ddHEDnsbrP9/iikyEHS9xWYtYFyeR
IJulHWBl+lhFt2RUj3M8rktqoSHwz3lA7CMbYyTFn6kE15UXN7t4bY6XmoA6cI7LqOUzPyFD3d6O
Wde4G2BlkNVat0aGDbtdFsJjc/WsYvlhdIpu07Lxe1PIj9NFPPn6IJYAJzBsmYR0jGUrxYlnRXIr
LnmytqvrfcJRb4lY8LkpOT9cH8u26YZR8yrIp4hNxelN0KFN459un+n7osuf314G10exuA6T5y/v
BVKZoD9G6h1Uj9pxQGuLRvoBjcgAUiyBgG2jGPYduhApQpkKBzgAt/OoonEncYVv6hBI8+sTsZh4
YJg444gCIEJZnPLUV95hdBgYZUMkytdpB1ETG5d2bVZO3qzQDYQmMNCXPzRDPSz8estmm7A4V/iz
x0XIT1qCxIDg8n/ML50feVr2G9TUgpfrq/RvrC41wXEQyZ4d8HKHLyKfmnIrWnDfCAfEPamDoKCO
kmLbF357K4vsOWvCL9dHtZiNiZdD8XbSPHbx9NBVfshRVfgwdgBIvr1zdO3oT0i/zQs2ajkIJmqO
hOBdK6dcfO/nIbp1B1HvJynLhanYvn75+7tQREAMS07SLU5AzdBgCxYItIQlxGXByp9vmD3T4N/h
TJUn7XNVPYObz03u4oGCHHzdZpA/Z+AG0KlKQiFODDfgDYc7gX/kkAOHwnQ0xT/LC1fl9aFsi2WY
fS9BAA2uV9S9HX/6hv6Gdot82tqcjAmUQzEdJ7knzX2SyGNeKJDRUxTCunoo71ZNwITG5VMfVR4I
su+Ttv4wpmhlDJCMWdhpi1X4xoMcnYMVSJCJdwKAdN7wtGjiBzdHR7YPRqGZVfF9QYZkXQ8RNaFy
eh7V4PCsRAyRjQOoLAZ6hgw7+wDRhezXuuW6eLd3xgEgUxqJuMhPEg98UBQOREM/eG6nhcqn5Rrx
L39/932ipIiQEx1gG9CRD9Xw1BZQXo80aEXWzcAwb0gnTZgAb+5Txytfw0xSaP52XKzL7Zpseihc
IPHN5XjqeS5vtA6/SBfqeeCIbraCQ+R3kLxbOLu2xTLsHDT19TQkgzjlZTLP392+icQdY22Qv0xF
25X/rVsxw8ZDvymZ9kJ1D2nf59wbNVjhFzW4bHMwLnVBfCQmB+2elAKAjanspuTl5yZHCmbVrzfR
ce3sjNM4RunJ1aya0dFAiZd8cMHENN5eH8EyBZMoj3mC9GkSD6e809ErlN2GnVYKVP4D0ITrhjDi
9lAjyYpn5vwCTNNjD2qiw1ShflNBg3lhBIsjJ4Zhowl1alKgki/vs764pdgYcVFC6F+vz8DiCk2E
HCDbLdjUUv5dRvHPbAwe2IX+W3jeT48ML96FheX6QLaJGPYtM53qqOn4iWYQMf0sBSeABxRlL35f
H8C23cb1DdYmaJSTdn4ZnfET6kTltvWq8dAhSbXQmmSbgmHXCRGaohswO7UoOt2rPgiHbU2iaB28
Hef9TycLIbYwYsk0nFSRl5iCz4/oPV57aZu8eWM/6yyQnX4RKvymSIXwCWKQxU3s9ksIHMsKmYA4
lWkXkj6hfknZzMmWurn27n3hDeGCTdsGMG5u1U8u5IkxQC5L8A33Logv9UqaOWri3hK/dryu6qZT
4stMbd0mipsNnvvrsDHoSflzg1s/BSXuRNOTKMEyjR6cPp9vsmyIVpYSTdybqxy3iMEN9BKi4e1J
zCn9iThH/FplYSZJnqZlJEXf6BdoKM5bBt2vnWhTf+MTPMSvD2HbX8OIpaslqZssPUni1MVWhXV/
IFO31p2aeDckQlwIKo79UyLgp4XTgrXXXVSKtbggkxUPysOeC2xB/9RmyWNYRv0+V9EBsabeXl8e
yyPSpL8TEV5WfRh1T7ni7QaECewOLI6t2tRsEnsZ95+CFiJ+ksfPkIxO84VhL+fzH2iGv3BvvYZO
i5N6pxB0RRtS63KnZN18kHHxJSgTd6FGYtl8E/gGkTCvgF0gJLgUFVuZIqUHfHi4EC9ZdsckxEvG
SkHWTmfnVPn9jUzHTywf2i1rk+P13bH9fsO8QUWe1EighnhWXCIaVg9RdAdlkn4+rBvgMrN3UbhK
ZeCC5SA58agO6WOPFq70e6waJhfcq22JLjN7N4AeSTalPs7XmxSlRj1/8xY3DdB1WpiDbQjDwvtm
APF4rfUpVSFw/qPfN84eOhSSiE2j0kXkz2XR/3VmjctalD71qjqaTyMSBzcqq19zPsuPANh8BVHl
Ug+/JXwyWfL6qSw8TcfsHA6BqLZpmHvbFDxzr7Rp6R48IuqOIyhZaSBGUM5YGMUo7iS4nzr+LQ/K
IdsMA59v1hwv30TE9WikdcqM4vqrO6hTaDR7dLuigs7C9e//e+t9kyEvqWrHyVSdnQXzTyi6IoUb
S/VSdCI4rhvBiMc9CIuMrAv6pzlpVLCjdR8m/41J68RbF4/85uf1Yf5t6L4Ji2Ou61FQ26dn161D
9ZKTSBWv5QhZzgUjsQ1gGDqR3TQiC5ydSZS2u9Qr3J3XL4HT/m0ZvomJU01UFbhS05MOq1dV9//J
CqVPGpcUwLNFOkTbFAw7z+emy8umcY5t2hb+XqKCO2wjD22Iu+ubcAn5/jZw31SUpy4cyNwnyQtt
vd85lLQOSAk+XEr3wLjeQrJbHDzaLBxd22yM0FwXSdkJt/BPzAGFU5/SX5OzSNBs+7hh1txTXpR5
lX9KB2/+CZ2f9p47yRLAxfJ1E9XmJihFKk92T0JE7CuwzZ2/rYoE2n2r9sGEr0l0VaGAyzOwLoCD
hefBvXCaTTohM9TjRbOvQC8zlFDluj6cxYn8hWbz0iBG2Z6c2lZ0G2zJCKYzkOgVEDBc5WZ9U2W+
LWvCG9llX8AUx+8hPePcNRqkXesmYNg2FzItB3REnPOmlLckgbign0CTnM35UlrCYuHschTeXeMp
D6Iq8LVzTIuheZB+Mu6SeJxudTMmNxFbYvqxbYVh4iBg7EuVdvSUO+A+BfezQM+b7MJq4/gBO19f
rn/fsL4JZUtygRaLOQOaSZb53gWZ8SYYSXCYu+HDpNIbb0iWomvbshlGzns6jcOInYH+LkQGi6HY
5lABvnGCvNh69aK929bNsHfaAg5cJjKHFmsb7LRO+j2kJvV9HNOf1xfNMoIJaoP+IjilyEUhssUj
gDnR+DxMkOWZaTl/XDeE8RIX0nUatIcGJ1KgAnwzQpmk32pVTfW2KOelFnbLlpi4NgjiJIBledm5
UaLc+zgNu4v0SgCp8m2Eis1C5GNbr8vw7wwGcDmgVrM2P0NQNN8Dn80+QCf4M95yS2wxFpo038Sz
kTKuFThzcB+2w5kQJNDrdHxkMSpBEjqdG9U7wV2Ver+9lIjHrkXX9vWNsvh/k+4OvMRx4JZ8eIKe
MDnkCXrCo5gticjYvm74AFU0cwqdveKsRgB4oBo67IqiU7vrv91CBuSbmDbRh2Mej251/9bhABoW
8Fo23H+dG9d/Rotcfk+hH1JCTU6ru6QH0zID8+l3NwOjXhqUaDZri/KLN4Zf2rlCp16cOutwOVAA
+vPMjLHn9XPmhSeCh0W9wS2BlvsOb5olL25bWsNN5F0Xlmhg7Z4gQXxh1vO9YeNFgIuvOxgm/k0E
WSqHuMnPAgNFm3b2542KamjWXt88S4Bmgt/CEq1rWe6TU1qCvSv1M28LRrVhp0rweIFx9WfvRd0W
T6RswYotC2bi4bw87Xw2FMW5FkWA8pffV/zABHpZF2ZkuYtCw01wl+H5mlKkXyD3tEmC/iUtqvYj
B7dhpaN0N8cQqLu+eLa5XDzVO4/kRqqEGrJXnN0SZz5KM7RS5MDDLvkj2/cvf3/3/R5pwZFNkXNk
Qt5QGgxPs5PEn9b9eMMptC3auuO87p+o4/k3Q9Sf35Zn3cfJn7+cFkWrUzaREwq4oLYDHLRq5bqq
FLBpf36cl3J0hIZNuIMDTXcWfexr6SzUBW1rbhg0T4WE3gAMogXtziYdoRtUTOlS777lDjOxcDnS
saByioPHdCor+TuNA848yH7nHteHiTcIndY5DhMU1zGeizpO/O/uRWs5yDJEfK3TgJJ91Q6baLgE
jqmRbUlOHNTl31Rxcane5Iil328JKv4CxDGQ8ckY7y3JoC15C+Huzt+H3jx3d50T8WKXjSydVk7G
MOQcnHVIM1bOV+iEE7CAlPU038ak5mR3fbVskYUJjeuLNiBzOOnHNvS6H/kolS82LeilNFLncyyH
rcpjeHXWMT9FoFGzGPLiHDnEYtwOVREtuUfbCTTMPom1kmCZ9E6igXLEDn06/f1UdsG4jZOQLFB6
2DbPMP9+pKLLsaboFPTCTZqPmbcfUcIENycNIGOv3bZZuXWGM2hdMYWxjr1THgsaPdACtY+9noZ5
Ka9ucQgmco4yv8xEUTpH0lXttEscwKYKVSfu4frRsGzIX8C5tM5BJ0r52fUgYNWSprrvmshBKypZ
1+Pqm/A5GroNUjoQ+2Khxx5dvwrT5yHppn7TzLoPFs64ZaFM8FzZA0FMgoifk562h4s2yN7xsyV5
BtvXjWvdhegI6k4NGCOJcJNNEc2A/kUqXgdt8f/CxeWxD+ZPiXPkUTZ+CIfSL27SsXeWREptE7j8
/d1lzogkNKG+vKfe6D/kksrP/4/nqiWOM1nkgISqwzZnCEVoJQ9Bjf7HSHTVPrnQjEtVTg/AZdJN
TJaadm3H1jDxtAhiHg5T8tXtuyaHgKgI8o32PTf45KDVbAlWahvGMG+ZlHmS+a1EpSmS36ALwx5T
EPw+pKmXfF9ngMaNX8w6xWZMxdlJKWhJ+6i8Sd90gIqmWGCZsvhDEyjHFGhhlJeX53wCwlMLZNWh
AaB2Cn64zNBhtGomJmROuypvKFXluZ3xumtKUe1yVr72s7d2hEvQ/e4QQ2SXM6Hq4lx22tkmM//s
ExZu55F/WTcFw8wZDViXRkNx9nJG+/sZdK1yGzpoOtmHENWZFpyubUMux+3dPCBIGJdeF8p7wEXG
D2ktpn0IOcQPCQoGexUuycNaTq+pSYvrvW7zMC7OxHWrO9EX7n6AYPBt6nVLwbBtJsZ97hTa49Rz
+JkFvrNVNU+2xTCAg2/wf8dNs0T8b5uJYe6EzNGUDXN5ZkVOBrhfuMctyN3LD7VbOp+vb77FRfqG
satZ5e5EEuQpCPQLdNi/tIRl6xLGpvYsoQRNCU4TPaS6brp6AwVnYP0giDd7S87K8vtNuJxAq36f
Oh3uqLjt/E3ZNUG9AS9hu4SJtXj5v9By8YCOYTKLpzeu0J59vIgByzG7lWXy+kbX43tOtuBNbLMx
bJ1TgAmmuhVPpOwYoNxp+uwrulQmtRwoEzM3dY5HQRYgzvFcdrd52ecPpPdOzKv/u36YbANc/v7O
xCtnnkdQGYuz52anWszQh7iEVdIdl9qyLJkGclm4dyOQAcLjSUXFGQCqm6YHBozV3V3hfhkRiDbZ
Iv25bRzDxLtRVHFdSXHG22D6DioFtoVm0LAtJ01OMgU/MG+zZuWuG4bOXC+VwLiLc1NCB3PjF57z
K+eFs+B4bbtimHhLdOSDAUScqTN+BQNpuZtc/rkBdcDu+rbbFsu4zV3d+1NMG/87a1AEBFrsAczx
clt6qt3G6RdQmi2hPm1vur+AdFFB3J7S5Kh8NCwCQSzRBFsKH5KkYILaIKEW/WiKItCbABkEEPoC
Yu5tamhQX5+qxUBN2jntBH2VzGn/pAnr92M3+M9eMC/RK1t2ysTZyTAoRJo64jxTUW2isss30PbS
mz7w4oWzZhvicqe9M6A2ATo6apL+KezpuNUB5CjSKL2tGFvqUrYt0WXkdyOIGXQKTVhUZ4lS4ScJ
VcqRDulx3fob9k/L2AGXWcqfiHZTvHNFP3o+pLC8EL3W64YwTD/KCzerMibOPUrlv7JChPcAxixx
qbxdTP8oz5tIu4TV81hGyv0OSK4vdw5p4rndxAObmd6wiVF57iCq0aIYLXklyabO8j7cFyJIh12P
GniTHcIGHP7RnQIYk48PyPLR4LeIG4rkbumNTXbKCfEDyM65Yf4pchqiLsI2kHcs2kpvIAVQpMHN
gOCunG9wjme33OSu63MOujZ0ZagtSSrAOzcy8D1SfS6rDo2FP9KQKZot+AzbKTGcktCtM41ZLM66
Q/YnCFu9F/2S2K8lQDPhgLkzAIKczdVRgqRpC5ZGD5QliBM2JeQCbuo2XkyZWczJRAAmpQi6GG3H
R+2HXxCMRJtUDQcnVUuVHotvNbF/mkFeTBZt+ZqmQm/DTDiH0eN1joTODD5/L2x/1BKkCdfPvmXh
TCgg1XWc1m4hj2oIfgEV/S0Zyjbddn7zCKEJUFlfH8ay+X8p5AZtVOlQ8aMgrNiDNTncTDV6C9d9
3XBA7hwFcduL8jhq+H4ey+mbA5zC1+tft22I4YHc0vVDVN/kkb5xobvtf0kee/9BXo7uLxa7i2pK
flwfy7ZOhisK0a3kdPEszuk09hFyhoO4QJhbvTJLZUrlEniaOPH84kgZKKpdH4FsgsbuTawXj5TN
QgxDz4vOywu/ih/eakOoEz2xPKt2DtSVFvbbNoIRftCSEUUnV5yDSPeHqAjILZXVsB3kIuvevzeC
/IUAjLpojoc8fuBpcksGPFjLEM3o13f53yeKmPA/iqsXiZa0PpIL4R5XwWeXOGLaJFw62zkESHru
0Z2+yvZIfPkV765nxUmUgfXcfQwDN3E/E0Bl9Z45ziD316fzbx9CTBCgFjVIJ5u+PuaO94waeyk3
+Vgmm0qNn8ohWFlAwIf+nEiK7i7mJD57kFk7fxxbJvNN5CbDArLt36eKmGjAvAtIB4IleSR40e9H
NMuAyx/JHbFEmmo7U6Zxe1L7mjT8CJwA6IrHPiQKnWrJUo7N9n3jVUFUMyfjlPOjQmvfR63KPNoW
DRj0Fo6tbYEMw0a3pl/WNK6OYQf1sHAEfY9o8Wgp4RKvnyTbDEzDrrPM69wsfhghqfrBraBB5VeD
v3DXWb5u4v/alDui8S8RSOQn9SZCY0C3IcE0LtiB7fsGEEjK3A2GpCmOjMZ4PqoJzD1bNHO6CwlO
2/cNQ45K0srZ8cTZ1+pH6Pox+h7Kha5Qiw2bSL+khOgrOJ7kER2b6jYNnDt0tci9N/tPIVuCJVgO
ELv8/Z0nYtThY+CK6qhGJl76bOafKG0uyG32c9UBMvF+dAhBd52lFeo8iu1pUdZPw8jVzfWv/zsz
REwhW9bXyMx6JX3Mgyx3NiTtWHyPv83VLtEccigHzwPpzT4MxmZ8JYCmu+vIGYgJ/qMx1NnSepLn
VCDh3JH4AG31YQcxqWHrsEWwhW2HDBMP27YRoDynj25MylcoSN0xNdc/m3Exz2I7xIaJJyCr1JBq
yI4U2ZUY2tXtND34VCTrNLbAbPTnIetF3OV+MNAjKB96uuc8i9lWsmapxGRZIpPDTkNqnbAukufc
wXt61LitlV85d3OyKF5iMUYT65fz1EG7tMqOIKtx92oA3pIEbvsYKfmxosVSA4plK0zWOnDTXNoG
/eyYhm11r/zAvY8rRLbXjcW2Toaxa7RuOtUY+o9oloMMxDCOB+bGutxUZbUQLVviKBPQ13pzkMtp
kOcxgKagioi6c8da3cqkld8cl38JGlC/XZ+OxfZNsVpGuNKsGOIHwuSHS1Coavmh18rZAr6SbSan
f4k8Lg/XR7NtjXGVj8XEk0p6+VEBlKBvFXKT43fIH8R8oYPXdsQMQydpFYg2DL0jj+OfiBc+w8vP
j0A+HaNw8RzbZmHYOqW8a7ogpUfBuuL2LSZkfF4iWbFMwUTt6bngIopdeZZRjf64kNJf3qjmm9hj
5IHQfuFmtJzjv8B7CiJx4D+pzm3gk2lfA5Kzdy5U3ImqGF/1oiEmYA+CGcDxqiI4tkIKMJRkrTft
4MCGbO+XDhW3q47VX7C9CEyoXeAFR1xgLeCHtXdTzLO/u/51izmaFHYkVgKLpeVRjkN136Nt52Oo
6uOIEsFrzrz20ZtX6qKD9OpPL5+GkQ+15SG7B7fyuGdNXD8CeDV/JFNSfBPJwL5en5PlCIdGzJ72
Go1gopVHVBmh55W6YdluQ5AcpAuLZjtehqWnAi4y62PvSNAstx0FLzco+fNtHCyi7G1zMGxdeYOq
2mD2j3KmyJ5Thpz2pxnQlG7lsTLsXHuK5xPpgyPTk3vGbVgMG1D7arLgey1rZAL6Us4milxncNRj
IkDbNeu42OguVtO+0KNe6nqwDXNx/e/CU4JOSaDsi/qYoDETUuilOlyE3Px+JcUWcDp/jsADVwvJ
YSGaanAAVhzVrCGaXhIX4uDTtChOa3GNJq4Pwmf5VDdl/T8oRB/KV7SozLeVzHpItPDX67ZhG+Wy
ju/Wi5VOE5CSBUi6cv5DFHApYxEVv/u8IduiX4dWICaqD58c56ok3hG22IHXH9qyqvXSbVGgy+r6
TGw7b1h56KFPow5iJOKTKdgW1NWblkc/ncD9fX0AiwmaFHcScsEBlJG8YwtxmYewGsVLFihnKcVj
+/2GhYu+bYqhk/W5zbP0keR0uqvqRjyjaWepsm8bwrDxNnCSRmoeHrXT8m/hkIY3wikhWoWWjSV+
KMuBMlF6eQz2cZ1N1TkFk8UpLlz65Y1yPBz5+J8PR7nwjrPMxYTqJRADQfdD7x5dgGu2BFTQn1jF
HrsE4JRV+23C9FTuR9QPkDMmQRCXO1KUnrh3CuQfFgIGy4Ey6ezGSLZuHuvqHCKjoT9ItCuAJCIP
BD+tm8Fl7d4ZN1BAulZxGR5DDT7XJAUbatGv7Ikl9DKtd18HsadsWga6iTbATZpPSh/KSxv09d9u
O0eGObtCQm7VFfVZ5iN5ypkrnksSQlAApAqbaqo+XR/mrYL3d2UP4JY/ZxFWfhihFF2f3bj6AXXA
j+Mk7kY+JTtWyo+u0t/HEhS46BC7UQB2sDj7FhX47/XhbbM0jF77QdpD/VqetTvpQ57XD2Gghnsk
KSCfu7K4S0yCu3FoUHHN6vz+0iOd9O1dCiGUhX2yHGITsRewaM5lzupz4dPfQ593e4csFglsHzdu
cwrNRihtMXns0zZKN0xoGJ83VUudhbbvG3d5O4AvkwVNcBxBMnJgs6NvoFxyvr63to9f9vydfeiI
RGVDWXmkmZtAuwBM9hNUvNZ93DBtEGfpUIZOfX5DucTgAASRNVvC+FqcqwnHC+eItJPKqrPqfFwP
Tlb5mwvdH+RRSbwksG0zPZPFTqCsQCOwBR9Hr6nCYB/WKGs8jAOYim7HMgjreYOyftAWG3RHN3W0
SYrKSfbAvbXFQ9q0lft5KLPMeRn1wJdi+cvW/8MfmIqwqEADgujU1Zn5PPFvwPwaNIcWHBLtbupJ
/OBAAsnZuSFCses7aUHHEBPMl85pIkQJH9Bm4G8EcXt4gtA1xHSihOo3faW3hIiC8OONCKvwIena
JZZQ20YbEUGWjAyQjKw+RxAmuCl1RA8VTzbg21x3x5lIP1UGkzcJIs8sI1BDBTbhi1tDmWbh85bf
b+L8gjloKqTaqnNDw/pJDlX5KpP0GUKyxeH69lg8tKkcS6qg04Hfi2MYDWRPvPKzULPe8w4edOKL
WgQXj/aPY2ei/ESmGcLXTJ3DOeD3khfVhngRyuxOe+4hp7NvRbLNqmEhIWI55SZRHlUDj9OprdEw
x6NdWAKWJbhiW3cArGiu49uqd5aIYi1+8C/0HwiqnCiQ4thD9RNNPFr+mEGGtPICIkagkIVjL4Hm
lmc/iKCinmnnkTLOVh4wIzzg9Yw4Z2LVGf3GoJrQmRuHn8B9HLgbKGaCGvr6KbOtkREHgJyX04r1
5NiPQ77LU4A8B7WSCY6YXHk0IJA1l311HAtEaiOm4nyIYl+IVYhhYuL7OFDtaQm8+3lkSER6kKUt
Pf75+spY7M/E7pGpUeiZ9/+PsyvrjRtntn/oCiC1UNKrur207XZ2pzMvxCSZaKUoidqoX3+P8t0L
eBiz9UEPgwEcQGwuVSxWnToHL0e85R+0F6nhI05v5j1wn0bqZcmzeMPULZtgAvn8KldByyvyMoTl
/EjWSuOh4WCL2thk21TWv78KCEgxB1VGCXAbHQseeT+UMIfcG5tvc+Vy9QH00tFOqzC589Ba67n1
XDRwjJy/A9iyfkH0PGxYxW/jesNdmeR5w1Tmdd1M5AnEl/074SCHfk8LJ/beZayM/F9DzeZguZuF
0pDbm1LmBfeu66vvDCsA/qKhF7r6xXk4o/0saqEE/cWNKW5aVmSZvnEcd5IfGIpL0K8a2pEPFPuh
c/kJVMNT89mjqeePSb54TffgzhkPNyZmOwKGM4lACOjrAYnI1pvcG9XQ9IUSke4r/poowrwEd17V
t/QFaCTvblBtxS54fi90I+Jcy2Nv7YrhRaZQl6NE1+yTokDQTf4q5htnoOQn6IWX5Xgsl+jeY8Gp
J2Ijf2RbMCOAUEhTQDChaC8ybtt3YCsIznqcquN147dc7yZQL+Wq9Hzovb3oyCv8Z8agtQ0q9hb6
x52u241tsY2y3smv7BLcvQqv8DR8QfrIuU3pRKBJPY+nFMrdG67FNoTx0EhlEwFgw5rzCGqU27HO
/hETODEQ1m6VNC03uonOIzEAvL7QyO0EhQf6nYFcVMTTW1CZDyceOM1DHwb7qD9dsk7z1YoFGdG+
JAiS6Yyq8j1Ue0L2qVBts09oxSXrcXs1AAlIWk6e15yjFl0JSSnAX+RI0dYbB8tiKaZsLa0rNclw
gHvkrD+Uo/+Yk3C88Znf37u5xD3TPDYaIshL71Z31w+zxVRM2N4QCV7TOaQvbf2IXu2vup6/X/+y
7XQZdh94Qi/CwwuibWP/W+REM4QqpUyWdvJ+Xh/C9uNNO6/QSKFqxEEuoVHxS4JnavjQ9qrbulLe
HoCaYD3Q6RUhgaYYegS0y4/Qp8TN4Iis2Ih4bd83jDxn0IHv57q5IJYf3WNIw0B8cjy+sy5HTYge
4yWAW3Jc/hM96Cxit1O1WSh9e4upic9jxVSHogkQh8ppyo5ziOdHXC4Q4M1wvW4EKJanKDXReWXr
eQxsYeqsBVJtbYDaRu7iIiw9cIwqCiSdz7s5UbOQHzSlX+ttxvy3LRJixf+2+IWJnvRj11ymlpaf
eR2Lc06aB9wu7+u548nEg/ignWFUyVSjR2nPsaaxcd9PpeA+pPnYi+xRxLspffBL3HRzF23Y/Nsh
HzVp/YYidkOQ/oQvbQdCvIn8krHn34paPoVImt5fn4TtbBjmz1sRkz6HN57wjjugwSI+uH3cPDSp
vzWP1Ur+jCyoKVabEohIllmrX0qi0I0LiXiR5vIegug0yT2oDni580I1UxtTslirCfPLAQUmUMpB
TiQF+dsh9yrq3GQtatL7Nt7k+fO7DoJXPqpFbQQ4ZILjXsApELHV8mYzJZPZT8+AYRUTzrOnB3Ks
hCMTEaNpInaCxxnMx8lIpP40Uf4NceDDf5HstZwGEwXoTu04jmgFuWjtiHdEjuD6a4bID5NJtNm+
QJmaMEA89ugQF0ibD6VCNy045k5F3MwbyBbb9hvOQMhBNH6q1JmlSOwkgyCgY6m7PNg4XpbjbIIA
W/DuhWU9qLMsG7A8Vs37lBJ+HKCSKWVW3k5LMB0bIGquG6htOu6/fRtxSct7gcMW15Di6aKs+VEA
eHJz/eu2yRjmD7ykKsjgqrPKp1sfIvD3kztcBBhnckQaWnX5cW62Eke202XEAXmUOVz6uId0JMm7
QQGbFTWCPApPbTUmWlbLBP8VM8SccRnIixs0tEoWMpyyjC+/rq+W7evrKr6KLHvk7NIF9JoXaHNE
BzVw596jeuu3W/y9ifpDjkWW6IxRZ3A9FAe3y362hXxI3f4Sp5ulMcsemJg/XaoFYLmxPQ81FLeA
XGsSt0DO3CnRyLJvldahX62S5iyunQL+N2/UcDtUaD9dXdW+j69b8+rj7dh2pd+74nnw8p++Rg9L
O2zhqy3GYEL88HxvF78N9ZMK+zlhHW6kdBI/ZJqiQFIBARvXkKgd12Di+mRsAxq27foRRmo00o9T
9HEZS9BAt+hpjXScHZqZfUYj0HgMlq33tm04w9gHgCQzGiKfztz8p5YqkVH2juHzeC49cEccu3kL
h/32i5KGhqkLGWRtGFPxvMZhPAY+GiwW8JcPQ+Z+LfD/6wtoCfxMCCDVFROhB+foF7Q6VLpEAAZQ
iBNHoHMOqsOE3ptbtxEHN422gKAWJ2DiAaUT5zXv++78210OE97kKGRuvPUt62biAAHX6Bu3qtUZ
vS1xks+ZTLQKb/kq+AtBjmOBBMz1pbMcBhMKuJIQtgK5iyfdAVUjKyjFqOwnkdUPPvefapyMyt9q
fLGNZXiEtpfdmAfwCMUinwI+T4dORC8+c++kX7yblh7lWdTGr0/MtoSGhyAekt+t5uosGtDJior9
owJQ5ZIBKl19TFCo2lRPsx0F4wUwDN2sIS8CTwfW/sQPhX5oRqU24n/bqhnegZdjqNBrqp9afwhw
FkBqsyYbVoOV3GMH0vgf17N9fdlsczGcQ66jhs4pwprfF0M71MepHbagCraPG+5AFn0NiAcoNXTp
8jt0445JlqGgc/2nWy5OEx4YsmwOfM4QV+Rhe0NZ2h56EAXAnfVKJKKY6Mu+gdadenX5QIjNSaFO
q85ERVCOhNX//y2dk2Ij3rNc0CZEEJwGUanadalqnSasrMcji6HF3bibAlS2IdZ1fDUNTvnU9aPT
nYVsGLSawYWNLD869ludLhvNdHS1gTdefYFh8xpM61O6kO7Mq9EdbonMavEgoAujAJZXYIr4gnZ4
kMknLHcmDhJIlfrFD9KmpH9xqoa3/EhAf9PdCKlD51DwGXn869tom7/hIaDRCzl7fxLPk+6bmxZU
EalXNzd7OSNoYPgFQJNRpHFiQMbxEEVbKri7/qnnYPpy/ffbzrvhGCBYjKwzVJ4vTuaRBOWfH0NG
yOdxAdH83DTDxkPK4n8CwyNwUqqpB3/ABUorlxkZ20O8zGV+KBvGm9u1SgfasEgdqqxZmtvrU7M4
CpMHENxE2PISEXbQE/UQac6XBCFZmyXXv297WpsQwzLUYe2UeCCskK261ZesYI+gCXPPwzRpJIvx
1g518DGgdL4PQSu1z72akMMyrlpn6EfxHCHbkvgUASbYFTaMzbJqJtoQkt9pXDVefUGFMP7Q+zxy
ksADIeTx+qrZvm84jKBt0j7zyvoyVnVwzMtM3kPfdotc0hLEmaSAneOXpO5doD5rORycZkmRJIx+
rvecdt1/si4+/A4RpE92xnAm/BAqzW7ceV19Kd0sP7gT4FVVCLj39eWyTcgw/7Z3g2IRafwUQUlQ
VeTXMKf6B3i586NfL9VdAfnNW62W9JzBUWxYq22PDKeAxtlgJj0rL2POu79k2PV9IrPAu78+J4vP
9A1noOJo8gHDzp6nrPq8RotyUNWTk7rBhlO2/X4jRIiqro5GnuOMKXSKeE5FvwPNstVPZfn5JtLQ
JWCN4RAseUYV9QvYFJob2RT9CSq3W+oMthGM2CCcWB9xCf4ox6Ne/rX10bX3HRSs6fzEB8X997v2
4Q8J3Xyqa/Dt4GE1QvcM0C8wAreBDI60Lptf18ewbIVnmLsIuRNlZCgvi8fLB2iR8RNbCJrt931+
XcFX4YfoRRqFYY17pSR+fJqbOq++sEgG+zhSqYlAhJadqGgYYbMDNAELClHpGK/p67/eYtwm8FDV
AZeoKbQPa8Yszfl5Yml86yNTe4d0/fseLSSH9Z8gsbYzR2/CCtFcM8UyD8UFHRZFkjtNlQC9gnQw
q7ZCaNvpNcw7DTTv8fPLi1JZeaRO0f2D1HIAmvqp33mqDAMPpY8bCpHfZeymIP0SkRFMmgdRBWn4
4frWWCZh4gVVVJVzD7q4C18fTO7QnRG1iDNabbYezasFvBHUmpBBKQrSgme9/I8uSr5IyQ9oCCu+
R2GmLqRdyJacmsUGTehgCX41SF/N4gICDe8w0QU7nzYR+7ZvqQwTB+Ng6EYjqy5kbqM00ZDHSZqw
cg6ddLZEMm1TMOw8ZOnQVbVeuWzSjwCgLnceLH/jurDtxDroKyeSt/3QZ2AGu5Q9+1iW6GHUqAGf
atxMTejJDW9rm4Jxk8t2HlgqwGw2F+PP0udJuNk8YDusxn3dIBpMqwmspTMDhw2AvPJEuAaGF3HB
vpjTVNGtc8l6FWbwGw0kjHFNKMj0llpscUfZpmBYNIEOUbn4YQX0ZKBuArfzvjVLCeXnpq0v18+p
ZQNMdKBfikzkpMI5FfOXDoLuByiOFRsJlt9qpG+Ys4kPzBeQD9ddikohHHbE5F0EOHPSL117NzPh
3izrG8H3j+Mwq0Mf4HxloFw/Xp+aZfVMxODi1x6lqIxeRi/ojxnlYQ7dNhFCQYACDnl9ENv6GXbu
4iZv6p6XlzKc2k9lht7uQ11mm7zqa3Tz1goaNu4sHZgKu1peqHJ+qJXhCTC4y5qZWt+HcsnLJPOa
fYBaaiIHXfD/1EVGqsvkU++4TMPEEqmhsQYsd7PhGW0rZpi8osC5BZUPsIqHxGjiun31NWwaqXdu
u2H3kvhD6DG5Pj2gv5so2TX3MgroPfP5tPXMtZ0t4zrX4VSrRfjZMxmgr8FdcOBxQqZD6G+q1tuG
MIxfRmRBoy8csDuiP6wKwqe+9/UdXZr0ZtfZNQF8RV6w3EM191IhE3FX41GucrWFDrRss8mylzLH
9/sBOZR8qL9FE2TB4rKLX/b98jU1/epykuBhij2vhmN0insnCOUxaCGBfP3jloX/A6xXhqKAKjfI
z2ZkKEq3OhZNeVOA4nHjhFoiXBOgJ6IhQp4ZfRHRzE5+Ph+nNbEkZ/7CIeKqg+E+hXwC3LLeeBBY
7nITsCcCQF2QUcUtW0f/TEtXJk1D0iNaWyoQoXYbrtCW+jFxe5yWZQlGElgeQoZhBoQykpDTzoFa
eoGg8NNSInZADQQg3u4p7Mv0dt+GmRaP/aIKg1xU346HqaDkpSJFER1GH535G2toqXqY8ruQVOnz
tvLERQFd99scvWpUD9SL2qTL/PdtMRf3++ZjWH7qaC/v8d+zitE9q+ZwOk5xw74XZeruRJMRE9In
Wfx/9rm2BYR98XFeq0R8caqzEyvxd+CEwChKiGlmbUZepliVGzXFtz0DMcn5Aier6Ij86iX0KUfP
6BCx7ohHpP/x+vLZvm84B9I7AQwYXPJlkcvTgk7qb37gBX9f//rbxouGkn+7HuWki5xSJNPW+jgU
hpNURz/7btLAbec/CvVD5+XPqs23WrZts1m91CtXNw0e8BAO4hUBmvowaUrW8FuQZTrzxsG2DbD+
/dUAEtA6HyQv4hL13fwEIQGUdbO2D5vj9QWzfd+47z05ojTpIxvRkJbdBWne3odutZGUe9sqwZn1
7x8P6Q4ZsKVBMYfP9A59GoreAOzigfBKqTARQuVHCBJtWc3b0RiJjWs/biCmFPG5Rva8+umu2M5c
L/xuhAkR/XUs4hZqAmzrIrJNzvADvkdZrZQun1OUW50BgrfaLf8SNZoc5a07TZTy84yHLGkOqJnR
3t+4AC3jmvi+krRZO7C2Aq1oEI8nXTbOrR/OJV7iWtInkFp98MDFtjGa5XyYYL96ydG/iTripRZ0
vERLKbxEy7ja9Y4lJtQvH+IOGuxO+awXX38D/hKKHyzPRHxo0kU9QxdQ9RszsVyAxET3idDP+9gL
07OSuCOmGP3WKx24jtogkcX8N3RLqyMUuh5pX36kwB/tsjAT7jcpKPZBgxyJnyoM2pt0GeLqvnXq
Nvx8fQDLsTdJ/0owzRCHkvRMAL27mZbP66xc1n6feqjxiLE90XofQyUx0X9VypYODHzi4hbQXxKt
y96PfCfMn5gsfxpZ9nHUCBy7Tjff2igk/h0hpFDH6yu1euU/n2skMhxENNZCj14PPQiNVGUdVu/R
wklOBOopGyNYD5nhFYgDxvIuzuqLAG/WIUOHRFHPv5A3gyp5HefnKupOqpqOMc/nv0M8Fq/PzPKW
Jybyjw7aZ8Hg4p5o6a8OwDk/+MzXdsK0A6QKqJDysEKcaCgfRFH+bCYoW10f2n97UU1CwLzhONFB
Wl0yUE7c8DnM3gMJLu+uf/3t4JiYqMCIsonHTgFyeiTNIQmTVqBWats7UA6+NFkzbASptkkYcQOv
OchX6Br0i7hBV91aphqqfdlMYkr+8oy3Dm5ucWEQIkXyOg7v5ETZxm+32L9JA4g+/9JHmIDYN+Pn
3ymcNegRWfoTIhXJwCqR7NcvJiZM0AmqeulkVV9qjCB7+WOKsi7hgBGMo2puAG45Oun8ZZmdb5NH
9sV1pvxvned1AY4tyJOkwVNbysfCk87XcG6q40Ky+052023Wg5HXjynZuDBsZ8LwFlKpuBrkFJ94
Nk8fIzScPdG2/379XNs+bvgJXYIseoq9+CTozD6Upev9mkfU3Hd9/Q9gIJTspNfPWK6cgE/Pdduh
+TaUFMp5+6zehAE2XPMGEo+wes+FEgUU/uopydts3Lf4fyABOTiu1Qiv0tRZ4CaK1934QVFvrE7X
l8hyF5gAQLxA2k7luUDZoqGfoDylv2hBsB+6bjaeUhbfZRICKh52YHR2qwsAMHl+qJQrPqKXcfiS
5Y3vHAPfjT7vm8x6yl69EphoiBvWND3rTFdZAvFC8jCxBfJZUPJIt9JqFkdjkgGKFO/1pkZGClw1
buIgZ1D5IE+BHsxXFrfffVrcIGm5gWO0GAgz3w5VhMaFBtpNQLZ1hzYYxgev2iQPsn3dsO0SwO9h
HsPgzOqcPrQKtHp5JbbiDNvXDeMmYH8Pc8dLz7mjgqMaIY7RUkhYXN9syzaYeL8oGKOob4P0XOb8
ZzQPwGoH7HZQeBn6zfhh5NOXkANmdn00yyE2NX7VpLN+CqD397uqiAi6P0CTQ7wDogdUjXO+TxOZ
mMC/oWrYUsQ1lD3X6iVBDve4zYRgMXaTEFC7TkfboSgvup6evShkILvo+ndQzG2+Xl8my5abeD8C
kt8silUBcvVwfN+GSKoV/qYoiu33r6O+su+WIjyJ66W4/KYnr0qaJjVAxfdCeP/s+/1GHqDokQTO
NcoxNHCj50KxHtlVygS7uf592wwMc26Bngn6QWbnovA97xZU3qz4MPaN09yimWjZqoHbtsGwa+XJ
uS9RWbxEXdklOgKJW9JQ5e0Mdk2AnqrTMQXjX33x/Sn7gA9XIDNZJv3j+ipZfr4Jz5NU8LjyJD+5
KP0l+ajqm2J92u/7+upQXp2ishal8GPUXEUWOexYxJRG79MaHN4bkajFV5hAPJ7rdI5ywCgAWoX2
EOndW+qK5XktSyMSqfbZmkn+R9puaroetjaJwIecdhw2/zSaosx3fZ1s01jP8Kt1ypFYydq6zC+s
R20nx6E6zqBHgiRANZ1Kt4Hg4r6BTLMmDcKObMovfG6LA8+74NB2WfuwVGjncGvhf7k+ju1YGcat
q2EBnLrgJ9WM0V1aLvzvkNfZh+tfty2XYdq+A8KU2fdyYErpLzE6sZPI1v9Y4DI6UERsamO1bLMw
bLvz68mDihKOr6qz9iCDvi5vYz4Bu3F9Ipbkscn1ByoeWQjQ8VzoMlYTOmfH4T2YWtp3BeRH/2pC
5X4Nad2QY6hBukzgYvaZvQnP0+UiKh2r7CLnyvumHJK+hF1aHq9Py7JupmIvKvksk3WJy8Odqyeo
J3OasF5u4Vwsnt2E5DV8qgrsRXUJ6lk+IyEqHtwshOYA6H82HJdtiPXkvTJINbCmEcMSn34LBok6
+CufoTwG2MX360tkOcKeYfF0zEft9jy/hIBEuxF33GSVTR61k59aV+4T8yMmMo8JJx690ckuRE9Q
cWyiuzGQet+DxkTmyarpFycsiouEgvKxhlO87Qb2cR6DcMM+bNvg/nsbSBqkEwvGDIR0fnXDeu0e
+cjK4+IDULpvIwwbjyaVUm9Q+e9cho5J9IV0a1kNyIcj6dHGvNMmjAh9BTVptPfGJ7Lwn6rJIDk1
o8p7fRIWgzOBeH4qSO4sPLu0SMt8UPPE6LFHuJxvmIPt+8Y9juZ+cGN6yChTP4uPcqBdCo6HMv60
7+evhYdX1jZApREcMkF2Yc3cv6uyMrpMSB1swbJsqco/+PoQ4Qyz7sYzdN3yp7VQlxLIqA5ZfSDo
Lk8mD4ISRNbVky9EAUFQ9JOjLr1vcqal1wtN+6rKL0GcsvecNFIc2sx1NhyJbWvWv79aO9dngvcp
MthB2TfxXb0MXf/UQOhq2rn33r8HYKD3ifMKe69VMN+ncSfR7bVQvQVGWDf5jRS5a9i4TkHhlQPS
eRFTUH6p8d546nX9kekC/ULg2vwSx/sYZImJzxtE5hfekkFVXNZxDWnHKJ1u4kFu7YUtF29y9wnm
cafpka9wB/nSgNtyZUSZaRkcwxW9sfISIxPzRNHEmOw+YSZmz/MC6lVtgLukCKqTQ9vmczcGQ7Xh
XCxXlQnaE3EQMh3MuENIFz/obO2VZ6M8yKiebgl0JjbGsTh7E583yHjyfAisotLTPuTp+oRi0fIu
1kG1pWtgOWvUuNbnEXquzjhhCD35iazFY6aFxxK3d+AFGFWHEBx/OzOWJq2fx/MlHHmfXcCl6Yvb
ypF0PkWdCLYyJZa8zB/wvGxB5xvA8U9ymUSSjpVOZBhCDPhTmqJR3y/y4bHu25114N+dh69cTR5N
WZrGuCp7Z3ZA99SjLXNl/er85iDd+n2BYtdGItPmsk32vaV3yrgFa/8lREI8WUr37zgePmSu+BxI
7iasgaaZWrs0ZfUe5M0PU+Ps89e/f9GrWaa135cRurUvbuOrZ5mNjCPhqIeNz9uOoBEH+NojrV9h
YkDDZQkubZEw14VK8bz8DZboMhkoF8ddV48J6EPuoAugywY8MtrA50rmR+Qotk7DesG84bdNQB/K
5/4UFSNKTK38phSAQU0NotXrv9xysk2V3FYsgXQCHZ9lwc9ozL7JZZsncvQe40U+hil7qvotCgDb
WTMBfqiSgtjdr9uHSQN/N05zotnwaRDtBM0TnDEW0sMSZu/oCvAoIv33WtO8Pk/bIhrBARF+yiEn
AFS9G1dLIisu5qQo/S2FRMsD00T6aRHPVdFwZKdQpF2pIdz8gyv8f6Z6uAwh5JpbsDfMw05hYAha
/ztYCEFVHyrH+894dF6iI4RWt/oWbderScrnIgtZaDFUl6rvnmpcpqSGNgm6GX81DkiEIbT0rvGB
h28i+dB5xZbYh+UCNKF+Q74oMqZudOINop6ch7d+iUSr68Az/W4/un4WLPcfMTyDClQt5rzonkF+
p96rrivdd0VeO0visM537q+P8uaJC2IT58ebbCzKVsbnScC6OjDT1R6o4q5//M2VwseNd0ILng7P
cWR0AjRyjI5sGtN78Jqpm3xENOf2JH5/fSDbLIwXA1d1J9wWzWDtEDlnwN+mj0Wc5zf7vm6ECcIJ
/THrgTnpqtT52EFDaL7tvWDeBUnHMhlWDy0RSqZ8jk5Tm/3ljwASuxoKPojgt16bb54ljLCu26tL
jC+Q6A7Hip/R4lKMh7aIEOXk4zy+h8jdLuFHDGIYO4sp82rXqZDm4XQ5VCET53aNeTZeHrZJGC8D
2ZTNMLptdJIy/ZoDXHNU8fgFYIYtWWjbAMbb3y8HOlSah6eSd+PBd+OzX4fx/X/xMLcZhGHTKZ9H
D5nd8Fz2IfwHmiL1DPa1KODfCqn/vn5cLYOY+DyJ1k6egbMEdaa5SFBhShPwLl/amHk3NEZ75PVh
LDZnAvO0DqJoUXR4Frr/LnhU34W7PYcJyyNZQ/0pCMITGevikgtafQXnX/upFQI0gosuN9lk375F
gthE5RGep0UDNPrFcfSHrmzVB8VXQo4GxMvhShZQorb8qRt1ceai/JmzLUC8bQENs/cBKRlmCXY3
qXj8gfSovCSh0+hdyFpMzDB6pMpmRdyOnf0YJVpRqxwPm0zc7tt+w9rlEuVqGbn6jscMWNYJ+nS+
5dU+UBd+vGHs4FZ2VQptkGfNoFkItm3EJWyTIcC29IalD8prJ1Kx8RmtXs0B7PRFkQRxOF6ur82b
QT1+vGHm6A0Wy8LS6XkawFODUK47yAEgRZUHJ7yTsmS/azdxd7mX+boea/Xs1sXPSKNrIu/GFND8
zU4jy2KZ+Dods4EDtDg9A951r0qIRi3D5OzB32KJjZs7xZtE1PlMznqBeAKJMnrICdE3fBzU83Z+
3TYH8wrPOLTT3KV7dtuYfwW7fpaDRniOdymaYRqGLU9MtX42+PTM20h9JzX6WoD/Fp/GrNQb/vbt
dwnGMOyZVaxYKeLpWUUkH0dQBmmPP9K8wb2V0CUeoz7JB9QR7ieQiffeLdBFgwS1F3HGKH/w41JV
DNxsARQkrp9zy4VpIvH4Mke9ozt6dqPofaQAVxzAFvKpY5PauMts+2a4AUl1B8q1ip5JTfujiNFZ
nAUQ2Lj++21fN9xAlUKMXnVIAEKmrD2lE0c3eV5vvU9sXze8wDBPUSdHoZ+nZnYeK6giHAKw/x13
/XYTYeeXs57SLi8vvgPQo4pa7+Ssr+59Xzcj946gDx2s99/nUsyHYvHC+0y0/sZvt925JriOirji
fBQA1yEpStzgIzTC4pegZxFE3cF2W1fxWUBk9JbooHlYpvn7vmkZbkAxzXPBchzYunPQtk68d3qi
X69/3GINJtpONl0OnQv4mBw0qJeynL+kPFweBwbxhn0jrCftVRg/+QT2PzN2Gtj4icRle5c3gid1
7m75sTcTBAEiwn+PUPnoKa2K2Pk7A9TutkAvQj7Tx64EJxDFlXZAUvGnE1aPhDQ7t8SwcNcPkNkP
G/cM2LqObnggWfqYuS14Va4vmiUcZoaR5wvNY9q55Pw7qs8n9tlXS4f24vTnMuotTjDb5hvGPqFU
hfpBAedcNfpTOvDpMxjxgz7pBEokG1eAZRATeOcyB0E37ckZPD1l4q5PoLz0yKnidHx/fbXWo/RH
Gi+ITbSdVLWK08gjZ9+ZvgwjUhrVvK+jGB83LnvSFT1A7VF/jhQDpjaKkQ1KQteJN5IZltNrouzG
fBp56k3lJe0iN5m9SiZDkf/kUn3XWeolqeMIcBIHjw4rtngbbXuy/v2VTbaxU/ZBjuMlVzWu33vi
d7V/Qz1F7/btiWH2kgd1qulAzpBYzz62zHXAfV1vgU5sEzBMHk1bbeENvD/DT/k/8yiI37cZA9n4
nDXV530zMIyc9VnY1T1m0Ib1gI4AkHcz2R73fdwwcDHpWQ6AP57zWLh/MTWF42MNimu9sfwWB2JC
7vKwjGMw/bGTG+ZtomNkR4nTOo91vAx3ziqssGsef2DvFPo9WN8QlFHG6gnof/khjAa1VexaT8sb
lm0y4EXCF403EXbibTCBkBeQ3boHr8a+H2+adlrVYxDX+PrInbNuPeeMtHzwad/X/31vX/+G5Zyb
NHeudgIvBKMgpIFW3nifVjcDh4x1tYr5XB/CFteYvHZofSz0zOf8++RAkHZlD56csvnsrjmqukXT
n+fEXdK0SB2OnAaPIAHe4m+znFLfMONoHMB55znBSfSrWsX85XciEU+pX3MgtmiqbGfIsONUVe0Q
hhk7KT9N/2J6kT/izM0+Xl8+29cNQ25rIupsWdz/+DmU8aAGiKhjY3Msl4MJroN2YeUMk/ZPK61C
6Sy/CBU/SDSR25XmvY/kU0H79t7Dv+yazh+guiamKB6T4MRZIe9RXXafgWURG5o4luNsguqiWQpS
LCT/DuZYIPtrycGWUoB+//Myik2ov2VLTGxdvrg5uiuy/DvLmfqCQpT7owIOceO+ts3h32b9P5CQ
A40B9CVPMuLTERlFkviVzw6x4ruQe0FsAuuieGogOUuDE+KZ+kHKHrSMAyp4xwB0hxvpHpvZm7C6
NqUNsqzrKhEkMajr6qTr68PaHqHrbkoGHK6p7C+IRKencqxerh8w2/IZJp8OCGNANsBOrGpefpP/
MCpeunGTNNU2gGHu4ASZaTWDvU1y+C6X1S+ciOLgEaSwrk/Bdr4MkwfGB1yWRGXfkZ0Bi5vDdJU0
QSj2qMNh942o3OX+CLjgEuDBpKLfEyBtUR8KBZqpXRP4A2pXtRI9lR6WSKg5Tpgo6z6ZR3SQXP/+
en++cWubjHd92JJVrqX8zhS0QY+OP6dzMrppfHHiTN1FcxmGB0fqL9eHs+z4H7R3UTmBA9+Vz4hF
hoSAkYV4pLqha9fNvhEMm9d9wWJeLvLZj4ZLO03LIRazTgq6GdBazpSpj0ug2QO1IwGAkovkLnJg
6amPNvMuthVaR30V78deIUuK/OFlhJpX0me8SYqKsg8oP4qv15fINgHDrgXaYKaFp+V34QbZx75p
foQdD/blvEx8XUSKypXBJJ+J2xRQoED46nDQ9+376YY9uwEwETnUxy9lJwn4m2fg5BmtyNYL2LY0
hkGjId+VbVgAAczm9j4a8hAQDMHlx+s/fz2Eb1ibCZ2TvTuSAWnur7KevxCIwn1uWf3oOABKN45y
b66PYpmEiaBzcrfQ0mPR11D7+VNZ9Q5olrJ4w4RtXzcicV1BMXQc4/hr6qJJwJlK9/3kbnIO2r5u
mG/EsrQjlR9/XaGMGlnZA2PjVhO8xbZMhFxUevH/cvZt3Y3iTNe/iLVACCFubceJk870Ybo749yw
Ou4ZDkKIkxDw67/tfr6LjKZl3kUuc4EslUoqVe3au5pUlr7oGZoYqOl/qjqo5HhXOZjbS+8y8HVa
77y3aGef0HGMXwoRfzVFuCAngM1PJUaY6pzd3x7GtUqWBzPTkRAyXu2z7AjUjouhqdQdb5DqWpmH
awDy73noKmVQxPGTF9nq6BCpIXhrZTtvgipGaMP69+fHJgFWsGqSF5VF1UPS0+Fici9cQTk5IvFf
YdQ7I8hxkHPYQ8G6qJvxQLPpswmfBcIMrs035ZX+IQd3rLfk28JMG/emE1/GmSziv2jP+0fVF+LA
UV7+3iXJJrBqhLaAfy/YHIMvP/dV/Be00elDsyTVMWg9Ca7+eq3r9hfW8TeHkw2CY+Bxyc3Aq0fS
skOho7952XzS/BMB/MyM5ptfRmD2qD+pmj+QCO1vIHC/vZ0dfmkj4kajW52gX+stGhEIHPL0yrNR
AqdSRIPnHW4P4tjSNu2dr/xeB33C/sokIxdliPkYxqigbIs7bOhbm7ZFx0QYv9Siu+Qkyw/AYbzF
S7WJpB9bwPJ59EuysFxK/pKWmX7RjX/fQaHu67bFsf19qBUnhIvXkvPwFEy6kbtR5ena5nItvuXw
xaJ9Fs+6ep0l8NyZHodDhR63baeVDWULQCIolnquXuuxonckyPudMN0afMpRGOU2hq3IOY+1l4hX
v6+gZ5LV+240D2EJ1Ypwmb55o7xPu/g45uzDVb9paOvvt63iePhxG+A2QBdY66mtXtGZ9Nr3/QP3
6ccc7Ix4zQy7MTNHE5pD58vLlbJxZdCrzf97DoCr5d9nDevx8cCrQPVFx4c5RJwe/WpTIVA8ZpG/
7/PpR35lp8cml7srOLVK9ZERs/Ym+f35zW2Ou5KlE20bcI1BKO85a/ReVwzNcFn1nSKVFgHnub+u
81zzlXX+/a3NbYCcDqZGV2FLnzPqfVeV+sTygdylZPizo2QNG/t7F+A2Rs7PmqwAWUn92LbQz2Up
4L4mghrJbau5vm6dDl6QhhSPafFaJKrbZZ3HP+WoE/64/fVfEdLv9oR1Poh2QWAjGvE6NwAOXrdD
3UzH2ozHXz5RlxBdb+AP6Ks3+2oZH+JBfphofGY5hKYULqnIW2vC/v1twW0WvCBOSOP5kr2hby4X
+6Y2OKbAPxf8MErFm+50VIr+7QQ9n2vCTRs+98M1NVFkel8sKIXFco34yWExG0aXojODUpWQZ97k
r207RH9UEoWL2wZzrJENnlNBSmLkvJI32MPkjzPP4mPu5ZRAEpqItZSnawrWSeFX0djGS0pPJKi+
+B0AbWAvWsPkuz5+ddZ3UZyf0CBbWnz8lw4rZ/MPkeIls219ruv27uNIkJPJyzg+zvGG70vvu2HA
DdcAOW0c4TqtdyOYkoMYssQIJGzSXerFn8DVPBw6CQj57TlcY7/f+KRNVdcKoatAMnpqve7E6CNB
6VnF9E4B81Ax/+PY0BUcztWevxvJ8n5oYFPdzBE9+Tgfe4l3fR+ke/BzfEsZ+VvzYCWGcpzDNn0d
uEbRRxZL8oOFDGSjXiabXVBmdE/zgX5Lq3mNPso1kOXdedeGgy4m8Tp1Wh71AsXAkSsorRCEDgvI
xW5byOGFNnZu6NEztDQzhomy+YEV1RGYyeYZ1FJrkY9jIjZ2zh/lEA+M+G9VnkXJrqu02fU19yHs
AfoXxvVaEOSaiuXqJpzmNgNrwKsYQcvShjp+IIUQu7gH+97t1XI4vC1dm8Q8gao8rv1GQavOF533
FJlx41llI+gKaO/2kJny35ASHk4Mm/fx6iS3f7prdSxnLyKl/JTW1Wsii+rL1M3FiXWgK9o+gnW/
ZwVK3H3nla9yAk1ggffrDGj3qUlWUQAOJ7cZ6MakzU0JiOFbO4njNNNlH+lgn7TxCazMDdQlzEow
4bKz9RYg0SD0AIXwt6IYg/u29SCqUrft4q2cIo5z0damRTtdkYowTN6GzCPHMsggD157/JGH3YQO
uDk9zGJcrppj5LjJ/DZWTgja8ime6A/EsuylmcHGzKGcd8dB/briHI4dZtPRpdOcBDlc4s2bWH0/
oc5714V1DTZU0GbfnoXDLjZoTuZz3+ol4C+jl4mP6CLv/d2Cv21vQG4T0s2VGbwBIMg3GDu471kd
f2GBXqtXun79deHe3bez344q8AT9wFFS+spbUErvvHAVR+xaf8vDPWGy0IOgyCs4aD/6Vz6I3Ize
iUQd/bpt+S0PJ70xBUCXwZtehrdl5GY/4GJf2aEO57bJ5qCsN2YxL+kHcBkCr0T2fn9tAxIALY19
9pr47Zr3uexgebeBpiMG69JzFeiiPkqKjrLDEnK6MhOXIayrW0GENx26zHvrE7SHpzEC2zYMZLYb
83ztJnKMYePgkhHUPmVrvLcGqnUff3GyBqHXA4YcrSX0HMtk4+DYTGtemD594+NYfeFTxH96OWC8
t/eSIyywgXCmqOPAWxbvrR0h0Z437akb8DAzHiLQAb0oKyeGa5jr/9/5XAmBqaIve+8tR91kjy45
cAEm0Jkv+v+dr5so+yNuc88pv6FD1QfTGXx2nb/XaZn2n70pLNeAfS6DW95toLKHVhzhvUViREVy
Kp+n3OsOM8QBVi4ll70t727Rz6cbZejJzEv/o+E+f9rcWcYjYhkiWGKJ7tf0rehBlh4Fpv+uJ7T4
9Q3xV9JCrglYfs1rTRIapbQEGWNq7n0tzd85Fm1T2ZDbIDg9o0dpnvLs0pUg2oJAHbsfAHP8edsf
HPa1oW9mEkuAqmRUQmw2CcJ96wlkl2bInfTMy+9uD+JYIRsAx0baA1s8knI3I1pDTtAzTfnsgVFg
WXtUOkIbm39OZMD3q07EGKJZyMvYApCv+uhDVpbpgzE1+IrrMnmMinolM+9IxdlMdDPV7cyaeD4j
l8Q+NE1QEnR3LvqDhjh68QFE6bKEuFlSD9DVmtOOHSpRDuHK+eIy2/X/786Xop36hi96PrfgUTzW
ffrJyyr+lI/F2ggum13//26EvgCdNGRVYLOsBl3+L7gWclgrm9plLsvp9YAOTFMM8BkdV3Q5iKss
MBQTqgdTheYuSotxP6VjHR0BIhq9lX3ospl1GEC8oNb+UCznrDRHjy/3UXeuaHNKENengKKF0deW
NNtuGls3ti38qDfNmF0yXiZHP4nufJOMz7IGd24zrak5uTaCdeknU1q0IlrStzEAtArCBs18mIZY
fJlNLTexf0XcxtMlWvSgA53mcw2ewp1Hkc6E5ioaraDMvrKhHdvNBtXN/iLqhQYeUpcepIEIsOTf
mY8pbTqBbDQdGxmHCFKSvrWpt4jjAukcMAbk0RpntcMM/xGOXbKsDEgWljtSG3JnIkB3tEQWYJzl
5fYUXENc///OITPp+R3Y/b23Enq7336JAkH7o3nOcrrtIvsPmE6kPWN0QKm8AF5ZDvtUQ/9jD5U+
L1yDjDtc0KaqE5PwS9FE5INk/JMi4ms6oIxeZDi36LVyo7p63Bdxe1rklL9sWznL7XvkYodZ8eSN
l553noP4a1+l6mvbooPn9giOcC+0QgBZZszMTcdPeqoPoo/uWmgg78LcHK90JbfHcNnf8nTOIaYV
Dn76EiP/fsikUvvOh7RM3RbxNi+xIXWqVfGgwpSchI/ua1yn9SGOszXuOsci2YA6YMKCXqRRBSEm
8CSPEAM8lIa+yiuv7i4BJGTFGI6FspF0IYQJNLoE+FtXG3VswDS2o1mcHfJ8TQnZcVjZNHZ+OUzR
PIfkA7pmxWEmob4byOrbwfV1y9G5aCFlNWoGjJjwxd74uBo5XytYuVbnOuq7Y6Qd4p4lC0nfrn4g
ajzXMxl9GAqU9TbtU2Jf7Xjx+LlJyCnLCPA9aGaCBMF8gGLal9sDuNbHcmciIaVczrP3VhiUQw+p
isrmVGroBK/MwDWA5c16Dsv/peFEjY7dH3yq+ukpQ0zc3m+bgeXKyh9FCNmH5txNoblfREUevHJN
udeR0LCRdAyg65rVI/lQ1P2zGFFUMQqlRpYOd9cmha6Pw/2madhoOoJwO8mVV/xFilLnR5Utcb9L
Um3oSpToMIRNRAeZuBm6YX1zFlOsXmOwFw8HXtRmrUbg8AWbhU4WaUDK2gPXRSyKuzSs0x2v4mC3
npx2GeM68jtvE7Mq/ATFrpPhaXZA9p7sFDhyjsKgvg2tOHDBEH/jalmeLTjRWU2S7IJ8mQdh9t6L
8g+L14J25ra9XaCL//DOeR6kzQhYha7xMwGJFdp4PhbgUZQoYc+6PUk6/Dl2cgc2o4fbYzoeCjb9
XGsogsykzy4zNK9BLMXDXW0gwFgv/ReZdvXdUhYPY+1BiOT2gK49Zzk/xTU19oXkJ7oE4CNswIHR
CLkN3sdtAF7rUV0ES0vO17pwntJhX9BqzT6On26j7drWL8IYLHlvRcXln4ima/RChtnn2wvjcJb/
AO3qQtaQt0rKnQiWH4C6pAeq+fOSrUL5XL//6kTvnIXNfTgVEMc5twSc6LoY2SNkltdo8ly/30rJ
qQVgypLS8ASi+mTPIE6LFlVkeZc8+blthSxnnyfw2EZwkDMBxJX2ooI6M6vuWhnMx20jXFfu3Qoh
TV0wJHaR4i3iL743V/fX7e+l5cab6T9QOjR/B53qdblLO7/7O5uqgib7pPKBjD/cnoMjDLS541po
WgaaGXJWA7ieEMamu5mC7Tnslh9lCxrL28O4zG35cRZQJqBKUFyo9NkOWWV+aOpS7uorUcu2Iaxr
PPGpGopOknMFLtt7OYvuLu4Uv5ONWcNl/94lYhtgJ1WcA+7V5xeAyds/aVepcof2h03E4VFso+iM
Fkb6Kg1P1x3b+/4/NEryfRLh0Lu9RL83dmwj5sxEe+jGd+Tc6fAVbcjZnkaA9FcDVYeqW21tcQ1z
/f87vyimugjbkBZ/tWl9lrUpH3RHXjidqwfQ7xYr9nYZw/JvAfFy3rcJL3c+j3r+KkUkxQvkqtZC
599fdrENhJt5Da36ugNuxY+/thH3T9CkS/aixCHojWC1IGGy94pCvd22jmtCVqgOmPTcJaAyuSSi
aQ9RSLsD+JjUytXtMooVpxtazSyWkp4oXkgHiAXyf9ICLJ5BAqKcHKJFK57++xgrtlFvS1SYHMU7
dW4EhGuq9i0rRoQ/YjqOKWN7NL5vqwPHNvSt9dkYToqos+4moLyDHpCSpVujA3DMw4a95Qlh0H0f
i0vbNKJACxgkPZswyvdxWyZ/BEXs3fVDlt7dtv3vz8fYxsEJ6XUJIE44H4WIHkjGNfRJRX9sQvRO
bxvCus8FiKQWgnf9GWC+qTz2MqruY6hxs6eZkI3khLHNImfyoEyFKeMTGdCxosZKP6X+tXpbVGsH
vcNPbB3XNvKiKGhleJ4Fj9G3worT/4FHzPX16//fHV4csSsJi5SeI6A+9I/QJ2P0GHk69tbSUy5b
W37uhzyv8zhFcSTTdU53fkP+l+TrH/JllZbQgQaPbeY4wXWkOyHqc1cFLxSkWMdySZM/B+jP7+MM
yC4ThE9hhRdpECr9p2L1fExz8fP2bnMto3Xh45GOPgkzyPNcq/xQ8vYxSsi84i2uj1tXvRRmhhRk
zE4ya763HTH7MVllcHCYxwbDtR4kgKKmZCeAvOSOjDK9u6IHK3SEbsrsxjYYTucoFjVhwc4tOiT2
qBeHj4ncpqAaxTaTXN+piVZFXZ9Tf+iehKfbPze3MMQ2+K2CinFdo9Z2BjB1BgRxXKA2mcmMrpxS
DtPa8DfOeT1Hi19e0qBGQhjy2uC57KGItvJqdln3Ou479zZtEUokv+IzrdKHX2rdUdidAh8CvZs2
vs0FNzWFAlo+l2euAxQbvdBj+c60nN5v+751j0tvBuFZifOJ8DCURwIEdXkfez5dXrYNYHluFNZ4
9iWiRKdbOz3kUP7+EyHvsLL3HdeqDXrTsRDpCCqZS+gZP90VcYiqI4/VuOtH+Nreg1TnHyNhqxvK
YXAb85b0M2dCKnEZIaaxG7tp2YUVWXapCbPD7RVzhFY25i0bshgM2Cw6+8xrnqsui+kz9NRneqCj
HvN9BcX2dmX9XNOxbnFABsdYBJjONbO4Gw37ORcUkvNQNL09GYcD2ug3P+JxPqGD69IicdXuAc9I
p0NYqGxjHGLTwzWNB9m4nLBziMncEar/NEnW3vOxWztDXGtk+TiFHi7Cs1Bc0EL7UyqcrMwLX8cM
4ee2NbJucJKKaqmZKC5ZrSN1r6qI5g9xI/qNoa0Ngwt5KxbmZ9UFPNX+owdQ8Ge+qHKFMsW1Xy0P
z9oG+hjZXF0UNubnuWzhh9Bh+qthWX7f9uWahpRrK1nXdITnH8iGKnqWDbqlD32mA3UCz7MS244q
G/9GgiwDqUVeXkCTl93VVDVf/HlO1xReHPvIxr5Fqu4mLjt2TsOef2mHitS7fOLmFeSi4Oe4vZd+
X4KNbQgcC9owrvrEP5m8+npVWri2LPhCfWpN/EkP+g/eP9eZ+Xx7NIdJbGY4r+5iKcicXyJIYNSg
Pq/GfAcFk+hw+/uOrWUj4KCrNkRjQKsLmQlUQgwDZLCc93Lp+7fSGzcpgkdxZHl4CUUcgVM1PP8q
jXZzMj3qIRtXnsquRbLcGwcfKPNAMnvhcbEs+37ql2mXFVWy7Qy3UXCZHwNAW4nwHI64BxVoA6pc
6l1craq3OW7ZyPJwqaM0q2QentSy/Mim6EtG6vsUEJtrD0yYrJUDXNa2HFx3ctR4HuUI1pDijvji
7eaMffcmdC6gV3FTJSW2QXEUIvdS5X10zvoereSpgbjX/TRAFH5l0zrsbQPiWvBhtSmaEs8dukRO
15zCJUnzfI3/1nGM2GA4Dj4nUG7VHeIcWEM1df+pRnceYJDF6bbXOTJVNvqNpySv4sorL2wc0/AA
zeD8sxfg/stRDeBcBacIoMIZ1bo1cIpjg9kkcleVZWOyAFyASFVmRV6e5llDmcqw9DxS/BJIMK3l
jl3muf7/XcgeKFYpj+IybOfchxQVjxrAhWrNV65D1/ctd094h7bdVsgLWrjaj1DVAWk106o93zaO
6/NWwM4gk8FyiA5egqYKxkOVAL97rKF6v4JEcX3f8vXRm3OhS9yyIi9hhpyJfxrStivpPNfmtVy8
h3LNKGkhLlEVBeMdmlbGDumDntIvZJzWTOA4SGxIG4O0ckxAR3YOjeIZunnAqGfEDoYGTdVB5EtA
Pcg7N36WrLiMY9VshFsdhKj7GVVcyjSd451KrngChsTccNhkdhvjpvpBcdYNiKNNuzQ7PxrMUWco
Dq3EoA7D2Bi3Lk7qeKFKnqeCeifowjftnmZ18x3glDWNQ0dsYpPG6UICPlJN4kwH9DBcTy9K9L4d
FLtTaFz61WFfgBvZM942Z7FBb1AqnvoAed3T3KnvfcXxDExA6L4mvO1aNMvVRYfcwhXceAmH6Gt3
jXRTkGv/H14Gro1sOXscBNFQgpLwQhPi7bs6eomTrnmpBBSl60az4+3N5ZqH5fO4ySeohVN5hsjh
Cw558iQHw/aFWdbIXh0HvM0Y1wKEG3cdLt0Er/L6bojm/oENKfjdasWQaCeAQUGSBIqwt2fk8Ecb
7CbBs40GuCm7kLAuPMjMDqcxbHW94i2uz19vznd3CMHlVGvVszPIB8qPmRryrx6EFbf5uo1xo+D5
X1SEwl3BCf/W93XyOKTVsgb4df3462Z79+N51U4KHRL/S3eSHry7cbaxhyi2WeJoWCNahJI6YKYw
wiOEyuJcoMEcQhfToUagutas5JrF9f/vZpEtWoPZBnwYJvX6R1b5U7OvUJTiK0Zw+ISNdEvA+oTw
DdgUv/fVQ4Wexk8KYO9/qmFe26SuISzvHjtwZc7Bkl9Kv+3bzxrN3/ohzTjYBXZIw4Vrzucax3Lv
fpj9MmmL+oIi8I8ibZPvqEZ9BYB1DYPrOKZsQdbO93KtFUqNeSn5PWVlvUt9Nuw1U/19DzT5Nq+2
0W8GbxDT5QM/syZgjyz1I5waNIF05O1TwzEPG/PWqRoNXXnKziTW3RM08ICUyObsIHVXA87aDSsv
QodBbOhb71UVrVQSnRdJ8vt+FF9Hn5TPdQ/y5NszcXiHDX5L0XfB0UYZFDuQzSvE1BDVaw5D3kTt
Wmuua4jr5N45oB9lcVooHZ1YMKsPZDFg6OzSYdmmJx3Ftu5q0Yx1yCVSGIVRyzNtBqggqdy048GU
ngj3eWGCdpchHBp3YUcg7DgjdXpEdxaQICWXZFpZTNe2sK95MnCO+QXPpljEnptyuQeIpt4vMvnp
NTrdFnnbaLg+zJcuKAU7TxIKVruAae+t6/xyJfR22cs6BbzIwPPpUF+MJtfWrGQqmH7twXXcrKVr
XPvaiu61J+KFMFpf6iZ+qnsyH+qaY9litrGVJP4PDI7NMEYxg/3ZrzuUzIHDYk2xpr7lsLQNgyNz
L3OtMAFGg48I7Nr71vRte+Rx/QgSTs3vb7unY6FszjnIF3lIPoT1ZZq9Zi9ZMJ507atDNhfBNg7g
2GaXy1AJWUoaReem1qM5BKIEOy9FrPfl9hwc+8kmloMmcZlnZcfPJm18MP/lBdSK1Yw2w9vfd7wW
bGY5JqHiRscFOYGS9t+kqafuhx7RWbaP5kmaA4/BzbRHw7uHwuGCSszHpqxjvdLg5Zqd5fO+gsLm
TBGg6jAW39gIIcn7coTCzvH27BwBsQ2U0zi8ClODxTyj7bjXNBu+tpX80uPuPJSJ6o9e6iVrSWHX
trZc30BDxUdb9HUpgWq5YnqLDHi2WaoPXgWN1dtTci2Z5f19oSFsk1wjsnj+IfH03QfZVK54zO+n
wGysXCVLtD2DHuAclpF/94vwLscxuTPCDIe+DfTKWf97uzAbNMfTsZLUq9Slh1J0KlGtB7Np/ziM
Mj7MXiqfwwFKbbcX7PenALPxcxzP7d5jFAd+3+T3ld+G/x87R1arY7+3CbM55RqEyXI0dXSeqxA5
jyrvrjJzul5Tq3RN4fr/d0FA71HBYhKzs0mWPzMagIqQ7IfF3/ZWYTZoru1AylFAUOk8J+A01T64
ofuIb7oRma2s2hvZRegfp+ceQNUj882808M4rwSTrqUn/16ayVM+pyXKPWgMleERAOVUfkrbVIiV
nNPv07TQgf33APmVUEbNETsHpfzJ+Bg/mLG8Swf12OvxjnkQcKflsHU6lnfXU6/ryQvUpU4CVNpN
Q0PvkwzQ7fLztjc41stGyAmoTM+kav6XA1aqRm6+QZzMtpnDhsRxLwLwn2l2jqC/NiAXmHnq0BmP
blwgfj1R3rmCrqOsgwCwuqAnZIRwhKl+gmg83pTJYjYQTlbZUguJR/sv5rY5hfJJst654DhdbQzc
OPiS1KnGqSeBZRiTge5oaMbPqbo+4PpU/rXNxlfbv1sj4AJLDWAYhELGItm100QeJjATHG5/3TUL
685uoVIVGJT3TtfuFVF37QFd9J8zxp+TdiArYYlrEMutqZbe1Cd9fGopCO78EgXPtM9/pq1v9kET
vd6eiuNctSnhfNalKpiC+NSX87dfupfp1D4n+bBGNuryNsudUyAehWzG+IQM1j9zkoe7HDoUt3+8
49s25E0VaTfVsgff+II6XtHmYEbo9EZNOCTR/72JgGvVeURM+jLxPP9s+OQfQa41VDu82pfP26Zg
ObMEZaRSnkEzVAPO+l2asym7C3oqVpbIYV8b90aXAgoHBKjAoqQvv+wrZfaz1Kvi6o5tagPfoF5q
wHyEiprMrlklOWZV8hRKrNCRge4xAuQYSocrL1fXbCy3bhk6QlGlhcJQCykvMrFXxpb0Pk9Wvc61
pSzXpn1IiiLj/IT2pH5PcFiBgXfcVLFDvPLvDaVDgK08VWV/5SSq0Lkwh3RfkYivHRmu5bEuakq7
svEVj5567ftH1hLxyFuWHVBkXYvDXOtjuTPJadFC2ow8Q8ISFhhAjzfG3hpA1jEBG/TW82ihQzqT
Z0wAIEQ/rZdP2nSm3E9TwL/ddjnXIJZbK3AsZHOyxCdod+NMlUl9vwSm2A08Xg63h3Cskk31ppYh
KpPCeC+mDNKPTZH7HxretcdtX7+64rvLrddcpEmRei8IuL3TomJA1eu1PgjX6lz//+7jmQBya15Y
fAKkFeorqi12QJV/7YKNmkHggvj3CKrzxCh7xF9FF3xMSdbuUDHZ9jZkzPJfRgjJIeQIJv1SoC9W
jfVs9puL+sxGuNWilBBY1d5LNxbyXhdlewRDy5+3DeuggWb/0TrVKGXIgoYfcLPhwkyeVe3r+5TF
n0wp1TEl8kymmu9Zyo5T7N8PBm0WeYnAZsnQpzAFY33XyG4l7ndtBcvXffAs6H7M5c9EeGSHO2O6
j821iahYRSQ6hrCRcD0PaTM1ifg5l2VAd+0w/sFi2oLZM0Bn5e1VddxQNhwOGgcxL7pM/gTupxQ7
E6bfcTPxQ0qX8EuwSufgGsa+yYfICA7lzdMsGHRDQpAdgT0qa9Lz4qHouG0uluunMu6iLq+bSx+n
wU4wpr7PQvtm53nopM27YVnTW3AcYTYirk2qchqWkT4RH7GgBK5hBzIV/3h7Hr+avf9LecxsJFxK
cA32jR+eaBrHJaQ//Yhk6LLiQ4EDJzE5+078rC3UU5fNbfeUJXU65+CyiAGtOFScyvGNtYms5p3f
GSip3KUiGtmKI7omb50ieVxFmocy/VmWAgJRRlf6HC9ltuJYrs/bcUDc00YJTZ+gozJ3B51PXYCG
INJvy/fYMLpWAVzjBxV94rHH63onOr2or9AnNSLeLQISqCtmdE3EOiF6P45kSGr61MpoAulWbA4F
Wghu7xHHx238HBA84JlFs/UTW6ov6P4cT6j/rUHPXB+3ggDdd2yQfdIA5uLFwZ5iQ9X3ueRB8eX2
r79+6Dcb3EbP0YVTCCmM1w4pZJY+oUH5uS/89OM8ii8qCdEgq5ai2sXNRs13pPP+fa9qRtqlm0Xw
d4TeimNHyuhhcwMNs5FzYbDUYZegoWjudWb+SDIBTtBFN514uL1gLotc//8u8FBlndSzJOSic9qC
M4Er8IDUgdqGrme2wKqGxOPsg2HvEkGjdOdXEL7pvCA8RMZUK37tuM2o5ddIs6O2MvDgMqAfGnmT
BrCFfeN1/SPxijX9kF/Qkt/tLCvKj1U0hoi+/XI3gSw8+4p0SpPewfqtanYiYYE696OEqN0LyIUm
E90B3aH88p7U49jhQaC6xn9ASl6lewp1y7/lRJU4ZGKIl28kGL3wKQvKIUBgOZbdF0LnDug1CAUo
fB5VUqSfQOjfVNLssw5aawuKIl2XPemMlgxAc2UC9BZEJO3m8dhzWrGj6RvjHa+kk+HKZrnu6d+t
gXXwmBQkf1etwycfRQZkH7190eg/CxG81ME22Sn2H3AfH0oFuAT6TBU1e76YY2/Q8BFcQ+JNW94G
8xVQ/SimKAUKqko0/dEPFE3gMs/ieuUQcviUDeZjUQGtEDYMFzz6Y3UH7o16fhgnM61kj1zft44c
IUdQ4oEf/6lfNPD4xsyH/0Pg5vq69RQpY61Nymf111KM38YBRCodB7nb7bV37CAbsQcKwm4ZwVL2
lAYLewSjaARGEp4/Klreee0qiNo1jBVJDOgTY3XjDX9HTVsnd0vnmWQ3LyIcyz32F08+USKb77fn
5Fow6/wROYc3xH74RNIomO9FIvpi30iv1iuFDIeGGbMp6nw2a9xYIMnaqdgo0YKNsmxxjc2yDXl4
CMMFAmBgLjVe8SCSSk/k6EPnKqMnFg0d008c1Q9WHOC+eSnA25EX/Lht8taRQMCbkqaVwstvYV/S
AWizCEoa+00ft2F+cRGFppVSQIJuftMRbqbKxwjbPm7FIj3RVDHly8e2gngXxOPpDgiNFZM59oSN
8UMhS3i06ZKTWXBSpgEYTJANX0Paur5+3fbvLu258ruKM8aeVA9mKsThy84YunJ6Oa5TG+InqK5R
qGPt41UoL518crwqH3Xtqj6y69df///u13syoGllAvJ3n42gOpvrIiKnhMXjsq1pkNngPrqoZIyQ
sDmRdniDhmFxx1P6BYQfa2wirjWyXJ6EMvCQ90PXNwW9lCrMX0IiCo+i/u325nQNYEUbStbJVFek
emR5n935gfiqpYoAoV4Tv3EZwfLbLCjyYUDP4ONsvODgdw3ofJK1NgDHx20gH0lLImcQsj9CLwIk
HsyfHgYTr9XwHWtjw/iKoadaiZL8rWaQEPVl9IlHife9M8Ealso1gpVUYDob1dLG+WM/AfqLRz/e
E50/JnrXUbN1EMuJiRaJRL96ipzZCJJI3IdIW0y4bfGQ3N3eRS47XOf3ztNYkya6ial4NEnfHnpo
GOwXbNptH7fcOJVIDgdmUo8KMf4dlchOoRXux+2PuyxgXeCzbxavl3P2qAnKcDwDDowCAwS1WfAI
3B7CtTiWDys+1C1DY+Aja6DDp4L5n6aJtsGLmS0FS8II1K5o7H/8Vc8l0HfeaRkP+7H0/7n9810r
ZDmwH3bewkCK9QiFkO8kYF8J0zPIOVapTB0D2FC8GRI2ZT3o9nEua7EDiRj6xgWEpEqFnXp7Dg4T
2Hg82dO4LKqyeWwlcCWiwhA6BcvQtq9bXlywFqDYOS4eodn96dfqTxSFpf/H2bUtyYlj2y8iQoAQ
4hXIS2XWzVUu314Iu20LEEIIIUB8/VnZ89KdZ8o1UW81jp5MUmjf117rfR9+Zb0KFA3rTJLuRPyy
Z3TDdLg2b8kqvHb0l3//h926ehsc8b06Odro3ElkyVULQuowmN/ZaLyG30EE0IagdOlOdsSIQfHt
YZjfZA577b1eWa/alHLYVB1OUQZZpyp2Xbmx93Fps2tona1kIDuBw1lcOyL2IrpfWHDjiwP687t9
7fivgq/N2iUVZlJw//MXsVC6v4TGlbzZG3/tC65s13q1JXG31ideI2kGWJ/QpSonkPzs/vwL/vsL
SK7hdEJHwyAWDZLPUNiySQEBHrv15c8f/t+fPvl/GDpktGnsVhyPh1vmXPhisyAGAlP3Ww33157/
ynRZY0alA6lOkusDmFGTshPvzB+ALvu3dQnsKC4Bx+uNWveDAUBfLOn8Ml6i458P6LWnvxzcP8wX
TXOIHdXGnFgP9T2nQJA4gjL9y58//bXjv3zrPz7dNBaKWVNQn9zK99HF6QBbdWjfvv6vPf6V9XLu
MKatLu+3x6ijMLAw+B+r2O7PP+C1z78KvJBj20aUGPj8Rf8FubeoGPybVd1rp3Nlu43Kxj4Ipv4k
/PyFSvIbwhRT2cdvEke+9vRXthuBOQ6irx3irjSgEcCIfyT1+0jck2uQnIsWMHjOtD3RONriXNDe
zJ9j0BxH7yOxTa5xctUse+scXHO8DEGRslR8WCc08f78al85/WuQnICUC+dtqk4q2bqSLXz/t32h
IHh63xdc2S7JtIgwSBlOLEReqHGRTnTgdyA2fut2Xj7p//c4Icv0b/NasnBdTQgQMGgiRO4XYFw4
cNX7y05V50Z7eN8PubJiLN2TgKwoMbDCvJSLnL7Qad7Hb5NeXFzlf/sdV1bcgAVhgutRJ+jf3boF
oBRyiWSeAFrYyg1UwKFWc/nnX/OKUVyzx+mWTyjgOV6LmJ9NuGyoM96cWr52qa5MWjduitsgwi+5
lKoX9Wx2mYtWrH/XMgCoOf/9yq2Lp8gsrD8tATg1/g4G2TsFssHT+u8PN9A5h51n8kTRwssxNUbn
HuX8u879Givn0qRFFWa6EycsPpG0z25n/k6xX5DD/fvRK4wgkt5V0PaO5+bvgxc0ZkXs3uKFeOXa
XMPkXJXRpfZSn5xHnqjdZI5TV43vu5TXGDkFziWMzrg8VWBkFR7U+bWGyPqfT/6VS5leftI/o/BW
JaDRFj1o1P1WQH3jEcSVOn9b0OW1L7iyX5CnV5msM1SQEngpNWAlHDtFOg8j9T5EU3INjCO+3jKJ
HAXHD372vz11ih/y5wN67d1eWa2fm0Z6kHSjye918bdPQBz79L4Pv7JYMQzb3Fddf/LdvPv71Ybs
zeT5lZO/hsOROAUJcR2ZUxSOTa6a1Zc+np4n+abKySsx5poCToElkoMRETdTJPVTBPKdPUQrg4tg
4u1kpuZ9BnCNh6uSBPLA8yVNabFMV42bfEn7N2f54X8y/v8SY67Z3/hSz0i1UGaQletvwCCY4dkh
bn5yFzmoXQQqhp/YsW77fQQy6aOdsENU5RvbOBRk1TJCaGnmUA9ju2gdujoHGmDYNQ5nk7dNj25t
tGQyKm1TN+EOzcpIPYSbXoeTXswgj1w4yRVa35GnYtfgibn6DFrkfpWFTUHpnssej7hfsLcalTpe
67qICG3qPU1Few95hwlqocm0DXttVHRnIqruolGbk8Vy7XJekGffYAOpWQtVB+0uS5PhK8rP+QvR
db3tRLWF34lx9Yc0IvGDWauw9FkUP/labxBcrJpnMffk6GKl8G2Ry4oF2jCPrm8DkgdD036htAOB
Lw+U3CmoKe0XJTeCNi+wf6Ff0iPv52U/60T9YkqyG0i08vkA/q+LYJ3N+G85dkDaMTDa4gWD1fTe
QWoaJ1ZXWJ5TFaQGraYAyG9oKYAbYzT9jU629RsTwn1GIcQ+uDBje6igux0G2XgHjCnsqnkIw+a8
H6EsI9ilAMaU+QNw5OJML+N80JAq7JgCBTwVXdazOLdttXwUdS/2URRvE4ZtYXeuK0xWK26DtTQQ
VUSa00RzLmK8dxp3zW4zrDlHI6bVOYn7lGIDaHR7YoxNc4jP6A9iIFjgIFs27LG54L+N2LJhAAbJ
BgkgoLBoMEzwjnaA0gi6hGa9JdmGPWJXrdODHjy/YRFKMDVlcVTKVBp3sCunL+Bg6FwpmHRnQruU
AuEEUpyjyTT9onuPXWMxryHdV4FynzOcQnhEcQ6o3Ey8/U6mbkhyHtQhPyvL7It0WfAVdaUo+VgN
+tyzdSyXeKm/KjuFv0QYruJkGrn1ZacNTcpYg3zlFjgRTDyJxc5mmwQZ2YuuT44rC+RPaYz76jYl
HiDJorC4NKz9rtNdsActgripAb1/0diXAp15GCKvWJakOwbTjKvq2o3zfOPShycrYn5nPaHxB7Jh
8P3YyJmNN0Athv5oRFX90kF4mX5nE5igIsOtBq0NnEWzZkDIcNMud2mGPlEx6orfGzLhWQIwiOi8
9cCRlX5MjS8iiZFL4besfrSKhmDnnKIJSzhkTv/qt79Xt01taQlOAkPyavJyuCENUCAAlk/VHes2
KgF2E1uUR7Wcpp0ZMPAsqV+Ab7Kh7NJdm1S8vwsoxCf3QjSwbW7r0J9czchLh21Lu4sk3EExSY+/
m24FMCHkLsJjGBjvE7GmVh9aL1SFjSrXQy5zhLp5gSahtkfFoNz8RFfcoGQBvzFEUQBazOYKjdsG
qSF4l2XL+x9LALMtOKrWURZTAz3xY5gOVX0H3YDQIfWdRlvaKonFE0kY+KewiCnq3I1hIkuFOlcV
apgmvLbKgisDdGhLukuzNe13GWa744FFE86CJyO4UqoqJeLAtzrsDtAQGDVQZLQ7xK2xUY6NsOi4
gTRx2AcmSUcgavqBHPCwk7E5NO0UnYuKsiq6b5Rq0gL8vsLnaRzL/sV3g5pU4VybbDnrpoTuXLyF
fSGxa5m5kpBm6u+XRDUoc6OKnWjm3PDcxGiM5Yta1unYkWUIb1e/DkmdB3PSAsudTh6qjNyJaC2d
ioLoL2FEuwLF4Z0bcyZFn31hme5Rg5AAjEdfJJzefCugHusAcG0Zv1lrYJL8LknnhM35FoVr8A3N
VsRimDlbllsdhpA4F8220jOYZzVZd8tMOznnEY5/3gcb5C++S8wP5p9SdLU5ob/f6ihfgnbpbO6B
33aIGk6wZxJDPGunPBnrY7P5DtoicpTbDQ03r3aRaq0r6jQbwv0chpYXynrLSrAhLuwrJE7svVy2
bPsgZwOwJAouaXM5pJsr1ByYdZfAwS6FjZrOlIBXifmR1anqC9v4it2Ec0q3OwKi+0ILGok9DYft
UKe4Bt8hhOrmmyXzxu1R8VQgfCR1C3TrhF2ns+rX2JZTN8XpkGMlcySPIdi6/ad27JQ7ZDSTzbrL
VDXYx1RwA6o1N8YzYmswVOQMKNKY/a6TQMWPVSUy9pswHoTfG4hNq/1SZQiL6ZY18wHkRGy5CWoV
9hvsSG7jLy+yVLyg2ySXPeAcwmODtm2WnHvRuo+WRvVHjLY8eZkyNbdhnrk2sj1qaOAJm4I1Lkvy
JpFMnlFLmBTb3qKblkLJUC0fq3BR/bGxWDdZy6UDXBUw0NWAYmZSLKu/i0whgKRL1ZACONQofZHr
UnU7EEvD6CsvguFA5mQkeQO3OJReT91H4E14gt0VWbNjO4JEvXRZu8YHAcfi7xbT6vE2DRNQ7+LG
djdSh2YY0Nfkrj2CgwRlJqHwfAUgF6YvI+6tKHBLTHQzNJSanXfhvNwxRyAaC4qRwD8B0dgON5av
4feI2YSBRHjquvFla9vFniPQGmxlMM94kkTGGzSXNNbkbjvJxbJjI0fGVJBmrqB9gAsLlfN8Fe3F
hcWDpTwXdpnkCg8C8vF95+ZsOyfctz9qCAwmBwVslt2F69whhq71bHasWTf7lU1hmt1B8aDLftBs
yMKlVC0Uh86uhZrffoxt1R1n2iuy5wz0f98NC7ds56bNprSAvMXgx51kWi2nbomz5bcmU3w7p70L
7ypcanHDgKP/iiNcm/jQVPEUr3tDAfOLc9QxycoPUo9b+qEBSZj5HKV9Jz9IQoX/VLUB6pCSchG4
B750fV9iyTIaUFdNgckeJCQC9C24Qkb5ZIBmy3ZRzxNXwVj7dj0QFVbaFQxqvRvWAZUc8bzDNna/
oD9lAFXW9eCbrxStHfPo646OuQvYtHzjniG7YEmmQoFnpOl88A2L5bNAOW3uGesFPds1YhFkxZQb
zA+sxkx/JQIo00clVA2YTQiy4GWnwwm0V6buEggWgluA+GPFBpeVdrs4UtM4Gt2s8wguAxOLNTt2
FFOGvVknnd27JuLguJFrT/wNk8BfQ4tLp6gou3XxX6owHRfwvAK3rcAJuc7pj6nbJgSJetBiAhFT
lkDpk7TK8b2uq+RMeU+DI227lZe+0zbcqQ38JmVUhTXiAANBMFbeQIZTNBHWYzpEGOwHzrMUO05o
T5/JhUHz3sR6XbJSjFr/AK4xq29iRbsnW821vlWYhzNInMRLcnbL2vkThEIU1+iYNZjKow9YjT87
AK9MoSIbjA9hEMfVt8ES3E7L6nHZhVyCRCDKhu7jmszJnQhqPetcD8h9zlPtEXTXoI2y+8CK5LzE
A1VHB6BbtI8ydKbrslpUm6ncY0AGRyNlJ6XLVy8pn0B/Eq/xviHO0xmybeCJr0sxtIp+pWbpw5dt
rgNg57Cu0j5SAZrNs8GhJZ8smyHUmsdbX9WFHCLkSUsfpdsBntiTPNUS+4KktRmeLkoDwY6geg2D
70tgLD+lWGM7rd5geJd3I8Q9C2iGSYQmF62m4oXpK+hPYIuI0Hwj45q8oNKMq/3UbhHZpaCH/qb4
OIjvHDwlYAD1SANKz33fjznE89aPUKlqzKNSYz3/Uk088t/LwFTzIezmROVge+ftbWZr1hU6mcS6
a8DdVO+R21r1lTU0qXdY3OzIr4gC5lciBm7iLupii16zreL6XrR4Qzlf+3G88TYC4irq1ZY+R2HM
xx+8jttxF1euozeUDn7a8077taAaAot3UVKz5Zc0OOwyHY0zu65f5/lg9KKaF8vTWOwNFDJsSSCB
bT/zAcHnGIQ1EiGWzCOKD/AL0XFveINM9EDptH4bR8TgH2LuYsHyueas2SPNn8THxWV0eIpTNW3n
rBst9nC6CRkJflJFnxMk/ATOaw2QlhBfueqwhGnzXG1IGx+aiMGkaAei8i9OTNxwrMfquNn1vuG/
xBICLRgZbAMVfu786PKIon7ag7c7cR8bg2BTiHYa+G2Gc99E3vYoKNDbW+pD7OvB3sZyM/2unmNS
hEGC+JibzI/bjsJlb3lUzUt8WLJMqEJOPWpTkoyLK8bV1g1i7jarktkWqZZDshKWNomMOCe6BUec
ruVCbhKAY3+qkF80G+kUyF2wjD7MF98jxRuR0W+7LcmGz2qDcPvBoTA+k2FBkgjY/QabgxMiNxLb
H+FtRRx/8e0ArwgKgG4qeKcGdWYowveipyDZR1Fkf4AKhtKjDG02yhwRkH6awbo3368T6z5nJB3q
z3WdxE/pzEeNGkS727Zeo+ochiPb9lNKZ3lQQsBDLCrNClpfQDUKgmjjns7DpXU2ZxrTJnxqYfyF
7s1jRgR0zEhQbWAZJSMlcUv6xDkTcld1JqWPSBpg0YTWCMx0tSmgUl2Lv0HWB4BWwSnj2wevw0bC
gY9JmYkqncpsrbP+I4izkk86nlCo6J4iENAwmoO9SKP5nm8x8yWesXmWqbHffUj1o5vJwB7Q9ZPd
vQZY9TPip7NfFu6wk5lCsOxZ9obqA/JjMX5QAQSU7vU2pFjYnBuwDNU9yCEuEMYRHrmvYtRJGM9u
d1DuaZcjCQUUs2fPtqA0FgZsaLeg51c1YVHhGupSrlvf72SD0PdlGpjuH3TF0NJwKK34PeSnyI4E
0o+5wpp8DQVjDxwqhejO52gEmuMHjC6zxUKH+FYOcXsXZNHKd9AHj4IdrAzWufXACf0dzfluDNbl
V6UuUaKaDJjYGOIzGP6DtW5KDT6QoHTUgqgHQGf3s2ou+qHoE0MOmIsx5LkSZBjxLLrTaidmyJzv
eIgKyunYgVl6iXSochGCZv/JonrjxRZvXbxfQeD5hcyX9k5MPawqCmx3Q/rLMRAvrD9PGTE3jszt
nFe9RGpbxfFs9xBon8wOcN/6qwS5xC+EWWlKLOZiKI3iBIVX18P9foOcxCR3aTovMPQkk3mM5OpG
oxhpCnRf6LgjGZn43gYTrpMdVkQqqH/YZC+BWb74ybD+uCU+cGhfyKBDqkE2sDppDubpomnWmu89
zBHWuFrYJPDH1S8QZK6LBaenxZWrR/ysJL0QGy2BQlU34q7i73RAGt0PY3xbIQk6Z43FQoZcoIOW
OWFwi8JAPWAPbUsL6af2gXVJWp2qIJpMSVUCc0JeDLkeEY/sh05I69CqV1uXj10Kt5mpLZyPC5ga
w4NBYNlBhzNEjTIrEyDP7XAp6eosHgTa6lHuM3TsBNhlVDGFxI55B5yUOlRDOH9Z6hj3JBqHVX3U
q0C5IDiFGoBgpEIHyfA1vVs82jQfDRvZLWgbxvbU1B2WulwzI/mFJgnCVTOhvaQij3Zfz4H9iVLP
TtJWbakWfVGB4ti+5Ki5boKqcxRVpkVjCNiGsM8vd/mTRypZRoqgsADRjj25uWWHDCilrxcrOYNL
LrrPYnR4cqBdwEDb8WXsSh1EW1BQ4Gd/EOD51h1XddOfNTiURIFtGHtPyQhKLXA3YoVeVgJ3Amlh
ZG9oPcSmgF44Qot2kJpRC05jtWq7Q1IfVWUvl/qziGbxSbame0R2eIkkmZUvEupzR0gnzo8bQwvW
BHROkBXUATlL1L3DjqFYOrG1ScdzjzCLsFXFcweOl6BH0qxHROZbgMzjOzBXuY9Gbf2Q177pfnap
H3/BVNL2tvYzuPGsr83lLSCpE+tKapSkXnxyw9T+MNXsnqUw0NZmU7B8Nz18Zj7VXD3YwGwz1mao
KHiI9ROMY6II5M1cbY9RtqTY9agx/QR1gnpmFp1YVY/ZJ4Lex2nOarwRKDdVR4EuHfomMvS7noAd
tIRo5/qts0GL5Ed36VY0ogL3LERWLkHOteSBzWkd5H1D7BPDzOYWpODrgOgYN/cU8iJNucnLrWRY
7t5l4OHoTzFKMLRR+PK9XgcQOfIKHeE5nHSJC8N+TUO1zaWg3O5aCvFh0EnFQ1HVFr4CWDa0VxjW
LI8DgavgNsZnrzUboJDTIo3OKm+2gkQSPa/NZ4tEFAjqYskImoISmxB/LQ2f7wnm3Hs9w6bD3kUF
vGfCilUJfeBhkpxhn8tLNwhIwcmQbSpP0Ar9BMV3+xTXzJ6abEYC33dkKv2k5Dc+reqX9832e1yX
9jtByw6JGhxVIasIJlUBnHX793+++XX9xjO5/lBLg86+p8th2BZxg4NPj3Nq3JKzsQ1+gKReP+ko
a8tlgVcqPWvQM6AeqVqpoZHb79wq1T12gWuBtQLbnzid0EW1fbb8GoY6+AbOAXcWKKl7oP+wfEZX
Ql8g2YbngW3PNl9qN35h9WpIgc2DFptJyqRPiZnnEwoT9hmtAnlyQUo+4Uckh6ZN17+iYVT3BFts
dU5AFv3Ro08ZHaXNqu8UZXGXN93YfZS01x9oRcYv1aLhNZDjXMJgHEldNp7HMjdiTbNb0XXtthbo
lsEYt3oI2lKHKBlzAw89QQc16nS+EiyWHrd5Q7/Serf9hH+qDmOcRrTAhMKdmxQLEwPuS/1AFJ/4
nZqlRhJDOj5j8oYed5/p7qmLBjaejWPjL0eYKPSQgHSTVZBdzCNMWr6g1YLLH6YVyvgLA+AjFH6M
fAGxEvsANz0/xilVl/AcIaUE/z16pkFmsHaeUX7OUuJ+ou0+fRqGJq7RnUzSQ7ctBE0wHeIwZ3T9
impGYjUsvlYHUB0IfuDYjb/Bxq6tSsXAeZ7zoSbnYGwaVhKOzUd0k8EqBC1SHEd62daq5IYqdBnj
9uCnjAf7TgEokEfoxvh9jC7Tcxo0cZDPK4JMOY0rpndbhniGfyZPQU8yXmCVAQe+UJndt4BS2RL0
I+sz7rTcIxpMNx50ACB85hX6bD3U1+CuNaonngR+LigRAwqZqv2WYkoQ4+5w8cKgcXHTS1CwgQdb
GnAgpHhJqMnUHSLwMAEdF2aPhl94TtQ8JUUN14sMIAAFXRQty9NM9HxsQEJ9QJym+7DJsCBjGAdt
abTB63Wsnj6CpgNY1jUegicC/OwRzUU0eOFR49/orU9fyeyQDq7QfhbgbRXbYQBFxQB82AJXOA7G
wwesTMWgIpV8QW9ALXfowJp96DOOfe310i8GN705rnOArF90tHnuNVQuC8A92geL3mcxcVS8IEIf
i0uGcAPhyDlBYyxIvsO4fnNjYQXRwLnadQkC+oH7oN6NyIiDQ+8yHKkKUv5SVS3etgANp8ih7NxV
+P8M4oGIFNAOLAyQ49DaFnLSGfp+bU3Q3oOG7EcsP0HLPKPuUIehfCGU0KzUxHRP+M3bb1BcBAL7
nwLd6tDBkDA1ix/caJAAUAQa3AUW+d86WewTUB/9TaIQD6o64r8dE91P1nfL0yUjOeItAHeVBtmR
dXXwFEDwaLgVVCFhFUE2jE9pxPQIXNnqdxuHIjj6zMije6AkimTVwZ6aCp6HETKYHHTWgKqOgcCh
QXMqefYRRiOjwdTNea323dKz732XRB9wl9F+6IIG4y08+lNmFJqnTZxh3a8NkJ16O2Nxf1q7ZCnJ
Mlfl0K0IxXFi8Iq1yMQnVjPMlDhGMA+8iZtz7RT9WaVN8C1Sk3jgkUX/JCUQynhZSRvPx8ROkDCP
KvSAK5CvPmIWXf+CCWGlLUZuOc4srG6ERlfogwrRugF7clSRPIG8bvRIA+3OCo3ZqQzCy0WxZmvH
g0p6ZFt6gcC10WkL7xlFssXgKIGL8caShwxUyfNeh6Pd92NiT2nXQwIUycaU3qDWRUeDBOHwWTfB
XO+AXkqRB87meZrX9NhFEgVFuFpym40s5MdBeZ/7ABeTDKRlOXHKZZfFJSm/jTPlNxlvUFBJQwg0
T1pGPzrnh69rOzLswGbY3w5HFLeFVIN57jnQoJkBEfmaQ5I2m8uKMXLqA2xAehBs/ZBAqvwQCZ22
crVR/bShjTwcJJgcdjTDhO95Q8H+gOlHdUD0hUvgkFm0Z5AFptMJkXl5qO3S7yr08zX2AnhQlQIi
j1lOgYdhOZSXxq5oJhq2BUSF+LAjLPQ/5yUbP2AhOdpxy/Q3bXU97xQyqx1BhfsEbDi/Z0h37qhu
NPjkiUvKHjWORj0WobSHMq162OamjsvWBNs53SSi2DBWmJSZBOqJRqDXmYWTWYsxiqMPEKAfdxG4
s5/tOkDty6pLYQ7L11g6TVCoRUEtv83rJex1jUW7EE0v9l1q2txvmI7HJaKYFCWD4OBfokW+GkC+
YdxldSI/YfqC6kLMLXLfNYXyQYNacNkBsSP3rNbBj047O+0yEtMtH0QCFINe5vh242ie5omIV7YP
Rc0OOu62nyPBfT8GYHtocxOCFhOSljTMgxTiMHuO4H5vwH8nd5GfkCQhpqAVoXrVHrls2y9RwPRf
0C5UYwF5FLGvxtiQ0lc6dWe3bsNX6fC/kTM1939PSZFo1R811tYQRIGVDZD5z/dpw4bPkUC/os64
PULFCjKOC2XdEVcNxd6lT48lJdlHP8YMSrHlms6p3XdrI5tdnWKDNG9Q1mA9mvIvAa9iepznWMuj
ShJUAAG4ci+CwhWYxIa+jpqnoKIR5jKYN2GvcgAlRG58WMOtKfJEFUQAc0BVu6d5w8PFATqP+ZQw
jB/mUG4/ofbVLQ/RVpEn0obqM0Gt+gwIlf00BAN3eZ3yOgDutA22vLnEH4y+u52FP+lKYld3wNDG
viykN4cxGTBdgDgZ/gyQbXfD6r/SOQrrOy0w8sptM/kbBTDHtwgv+SnuPCa+VMT6PK+I9mWzQiMG
GSWG++ig4zWaZL4fkAAbgPz+HgTIVW/xN9HCY4PKt3W/kTwZ8V2vjdhPgNgHB9lu+rwGjf9r2cxE
d1qGc9XmlnF6nGaTbsjXsqD/YdP6WxW6PjuIGQ88aBU8odTfUJJ6hQaEWTp5iUTVDrXY8FlsqkGA
zRwG0yad1bNvEnsMbVt/RXvaPMOdiG8DCzERxZyt/gUiHtQFNm27uGgwLnzQU09Kh0KbfsXI3p8w
atdBnobxDCXy2EKmKOgA0+nyamXyhQtijqqyaNaxJViWo21DsA7UqFpyO2Ph/qh9hNAHGgJTitWa
4WgHMMaUqwOpIJraWQPmbMsAXskEWR9mkCrLOwUJqfZjUCfhcsAgtHuitTD8ufYBBobKhd1n2Xa4
kEiKwRC0TMFEzhEo2pISY6Lormtq2t6k21y5L/iIcDrGPhUb5jIEUA2SVB3/lE79+rNPZV8EA2vF
rtILpkxZTarsHp2YqC+yyUWf+20j3VeN1pE+ZkO7NWXgN8yOYdJ6OaBuQj8GHfJG3Ge0gz9B1YnR
f1Z70Kvnw4bb+AighfuaQIwAMEE0aal7A5b+Ct7rWqgxIj3zg3PiPxtPF4Wc4xZs8TuhTJdv/Qfc
jstRszCu9EmiUb4328UL1Slc7Ruf/xrm6wptF1XdUF3oFf6D+oUgfVKYaHoOPSXvWhiCo/j3L3Aq
WWaDZs5JxwDZnT1ADwRtDMCJ+ne+gSvEnUYk5SjA9MkH2Ai7/ARw/LylhPva671C3DXUrIGiOCDa
Ng8IbDb/H5Cal5Xr/4Iju+ajQvbXZKh3gCNLwKAXmbqfEMPW8BDVsVZYmltrZHMpapA+bih7H0Lx
mqGKNCtS/pUr4GbBubZoNhRp95Z04isX6lqosQotwGGtFicEBlYAgfYVPudxglbn+wCo19qMDCVe
FGFj7oR1UfYBDGZ+B0bi+HdQZW/pbL32Gy7//g+jw3xgjjFKxBovyOBzJPpfWTQm/wsdxCu36pqP
CnIxl3FbCqOgKHRfWDC39EMYbPqNHdVXgJbJtVkbBfXsMQ3PBJqc8ZFg6qpCgL08aqTei9RD/sVv
ACP+GZb62oFd2Tj65ChgU0DtkTs9+Mu+mNvap/9hse61L7gycbIELqEsCG6oB/PHQuseOaT5Aapg
986fcGXnoAITHUs6IPkx6NC5BYNOMQuX3a6t7j7++ZheeevXFFMUObmQWnSnKFvZidsOafTKXOre
MI1X3vq1QqOQmPexiaKjlQQ5xestyCIAlDFoiCOKvG+D45pqSiMhNn4FeN2EA9AsMUjtx0e/oBeX
lptFZfIWjv2Vl37NMCWcggrCqvSJwE0it+q/grECZvjmQt9r7+PKzvUUJ2sdCgTXaoP7vezSKBX/
+vPLfu3pL1/6DyeCOXMdmqCHnwIKH1UtSJX/j7Mz240b57r2FQmgSI2nNbqqbCdxbCfpEyFpV1Mz
RVHz1X9L+f8DhzFLL3TSQBsIWSK5Oa79rGH4mdaLuYL2PDQ/WD10xJR0MiadqOywevB/uJt8ctxn
XpD/ICP4Cp3nDy7jO/if/Zzgarrum7Q49zpugy+OtIskFN1uzgAuoEu86zDbLIShqUu0QM9aGwLR
puiQgxdhC0L9DNfWMSf07vYXmMrXwpxEuYcHSHvmDLb71lK/BC0XllVDh+sAJ7ywRLasU3YZVUA/
wwaw7i4Ejzy4JG5c3Cjd/gBDjOsQp4DGZTykjF6y2CYHiJ64i5cv2tfDl0ZWAqx/n4hqKS/P9E1a
Jgyc5tySAhV4GRlSAjIu4i8Rtod1E3WrgDGubtAoowTwkKbGIKYR246Ixk2cN79uN9aca/RBhOjO
jB6OtVblJs0ZPvPATQw7RYM3brGnPuR3Dgz0cMVzztfaUrg65Ql6lVGNjmjOfZjneAd1qq2VL4EP
DEOXaWs6VJTRFKqxOasA6ccSl2u7PFtMvTfNJkyL7TZu097zk/aMRyfck4v0DU+9X+fGauOsw61o
8Qpl5J0flMeyXnl40gFPTt0yKNUoLreCvEE2PoApkBks2R7No/Sj7teCHXdKYWlFAz5p6h+jFiA1
XmLnIH35gFMp7BMX8z8NG3kd2FQMVZtzF98xs4Na5EADXtDui06eZr+4Aecef7R+3B7UhnFA59/w
bmHx8JpNrMpuzk4yvkjkluyacSWQ3NX5TXgcTnyWlO05GEBjoW39K2fIK7j9yw2zCZ3ntHe/nBMv
siDibs+Zb73ilQ06bWXz7RAt5mOaapj//r4GpwlDq5HjvUPmLUMKItfYgh/kp7hNuf0RhgmYzt3y
rgqiMF/JEvBUGQJNGPgFHkYLNJXTPvrFSkKIq5OcvNTKYYLroxYEYgDF2c52cJN5+xNMI0gLdaig
iIC8U50Lx3v27LTe4s16JQSA6is4dHNe7jB17uMESR5B+MqW9zym/tUiWvRR2jErwOqXw7QMadcR
tAUi2eTZsI6W6+oMJwkodCvlqM48z/ydiPDUPW+kVrX8XwgnZZV4BMqbM49hhYeb9x/WchK9oXF0
+8UAXpieE8I1tMUNgmR5tMeb5DM8u+XC9s8wbnT3xT4O/n/rt0HyJjBXbGO2eAAzFa6H7qzHicoY
U2g45PfAIP1QWegstLupaeZK3wXt7BHX5hPewiKGdS3u8ZzHMbWtZbG6v8HT7yqQfllW0YiByaf8
WZFqPEVV8Wrbvlq3T9JdFAkUuaoPcnUm02ys5kHTWM1dvG5cakEL9pCFlJoMe4uW/+PhHLzF84Ja
mPZNPasFbQ2HsNTy8uQK6xrIO2LySYlIrvvlOq0Jcnpvmq+IL0Jg8IMJCAD7BlI/5/l2yxhGjo5q
IgH4k443sksRi3pbzJz4cQSqaRjjt3U1aHtsB48xfl1KdiGTctItoPG93GYuKAUQKI3IMrtdjaEX
dN/EMR85AFY9vbQZpE4QG/34HxJ7TYXPrfdu+AeQ1JASz7ccr8EkP0HZhEQVvHYileH2r/8NEPtg
L6dzm2ovkF3TUTxQZ3H8NFQy26Tg787OBZOKc1woJ3d5kQdb5LNJvD9hvZddvzB9mD5P23q72RD4
GVw0OeTSqukvU5CmCdLPcK19vf19hq2qDncKOqu2VOyjAV3bz0+5a73VrHp1k8nbIrfue8HoAq3d
sH8hWqh3ObyqBBSIUE+0AdnGTZlvGjzrnEjh3hMIKhbazBQ4WtRzUmdea9stVBWzmlCW+TkP7Bc4
tY6H2232ca84OuzJ6aLOHmiOGrBSVNsW3OkdBOLrSGeOjnsCH7wZByS48E3NkcmUQGWyJ7W97l3E
0V0SkXwIxX7j4NfzeniRcTvumrRdapuPWx9e0X8GJOSQoEIOLkoPi/YhjpHiQsT4OOD+Zr+u9eea
34V8Cu+onodAQWzgYcTqvURecPOEzCMksy8sHKaPmDv+XRWFhaeJJIWAaZM53sm18T4Ib5V8P1Bq
rVpWHd0rsVFN4NuyQRURwHZ36UTkV5kj7+52I5m+QNtplw4SoAleJ2JAwjoHpj8WuPzUcq+TDfnS
7TpMYaAFdB5YU4CEID/eNHbzfciU9RBzqITWla6FcSu6urGcGqXjquatTS33yHgZrGsfnfskIPiF
aixA6dDR+5syxgZBFRkkCByHCHtdC/3FfurxyoZsG+QGuEM+3Fut535mE8xoVzWRDn9SvIC2x68C
fIQNOVkAhd+miF3oMtaVr8Vy0AZ10AtGMYhU5+3jMZCbOTV2YUEwjB8d/DSWDFkkyCSG9CsGm4D0
2TOuLdc5tsPY4s8YDpVE0ivx8eNZSX9CnlLs4IO1BHo1xFegLcyZi8zpoq7w2x0Jh0dOwK9KeH2a
F7SFnYepebQQHvAQWEG/jMFT1ROk6zYMkaIJasR1natFL26nSCLZPAH5E7aVSRSASgwkzcKvNzWQ
Hr6kFlbD7egtzgokXCBBb5PDz3wD80K1rgod9AS1FQz/mBu95SOIc74dpQd/FOnRgZB+XYTpuCcm
IYNuW4IIoyr/XDHmIpNjSBd2KoYe1nFPMhlB3KU1BhEjwX2Rt8ipmqxwoXk+3tk5OuuJARmJjJoW
pc/71cJVD1w5l9bCrUU/lcfCs1edzh0d+8SbqQ0b/numBlocuqghPnoKsvjbA9UwknwtkIHdz0lG
RixlFMywe5LmyFHxY3Fw1RI83lQF+3OuCGhj2VnZ9gCeYTFoI+cfgkSczaSadebxjk5+8p20C4I5
4XPjCQxUyAgzZGVGVfV0u5FMQ0mLZt77MIp3SPQG8MRznyLhBcm+xSo/R8fXYrnMuslNIJLEOmBh
j0U45HQbivz6pS3px88ljg6AAti36URZOSBbJ3cintXy5Aiz532fdIdueq7wv77v7G+31bx8/X2i
Q0ai1tvc70E0jPE5ENLLXcvDzwB/NT8hYqX7XlruKsqdo9OgHNUFAMGMqIewONvhIoXsISBYMqE3
dLnOggKNwO4dOc8eqoZaZLS8dl/N0J/brWQqfo6Vd3tgOT+Au3huO1MotcctPPniH0iQ7KOF6clU
/vz3d+XTEXp1VeX4+XmKWCurPt9nLVQDt3++IaR1g0QICxW0M6ODa6va+wzNYPZSZFXD9tDEjsm6
mU+XmCURtrtIo+jP/eionxkQS2pbq3L8tu4btKDOYuCaAoXkngTErvtetd9pn1gHy11HM3Q8LbCz
tMFbwlRQJHMhQxiC2HFrAc+zoAUydIEuMoOvohfnuLX4zagMBB7AIrd9ZANgYavaR9eTBWE1dCUO
42fckEC0O8H6A8Jr8OpTLx6/3q7DMEx1WRk6MwqRzNGdC+hDQTzykegPaNy6wrUNtsga5tXl2J15
5D2BCkBwzbNkK2dqfS1+gzbGM0g6RAdVMUC4qjw4JiR9clOwzW//esMGQ9eSjUgLjVubooakP9Dk
S4RXWonLZ+ri5iJ2F1a2eVb+YLbWFWXC6yaLKSRcQTKe3NU0++Tx6r4suv0MiZC1f6inda8kjkv/
nJNcoOCkRRPUZYt0XzfBM9Jp1m0ldbNCvwBoCiZ8MHfkSFrahTmgXzIbFpZoU29rkYxcalysgjeG
tGgvKTfIn77zsIfZuGzJJdXQ27qGjLSNmhqYNsTInkZajdPdWSQ/yCx7AhbulCp3f3tUGb5E15Ip
t0ppI3p8iTXgjdZNgdvLpONtgcVYZ4Pg6Eqysii7yumF9TYGc7J5Bc+FxpJLsmDTF2hRLYuKCqee
ZhvPYiL7qOzVMe6U9dQD/nO7kQyzku5SCEUiKwYkwKMzKpfs3bDDY2Fc0IXRZIg5R1ubi1yVMaED
ipc21AQUFOAk+cJJfIe0VRcgRaR6gxqx7lvYn0HXyjrPeENRGaee8wLtwnhABu8SXto0brWYxoqZ
AHjVWW/OMFgbgBzbA9RS8tjz/oXENf1s42R3+0tMVWnrtQurU5dMIToe2TLk5Tetv+HxsEOiK912
nRRAqfTVQqCYatNCnnlwyRnz2S12GtM7Z+T/xF4G/kz6NFBwy0i17qZSl5fFvGv6XsiMb4ggVxgl
ddCHr71E1GVlZCyGGP9B6Q2guNtwiqqt7Swd7Axb/b+MAfPI8RvXimH+6AFR1hQQ9TkxLIbwLCDh
0JAhk+l23xsiUpeTAYTgOEB08itv4fYbZ5itwI6y8Ca4rvx5snm3XU4GFchMOfY5i9NPkgLHDTed
JYNGw4yly8fAWWGqTnl8xZ1cdKzaIsVjV+AdQtn766JcF5ElBMlAYIl2574P1DkK4umx6vEeeLt1
TB+gBXlkORaSPIb4CoBTtwX7xd2NFfxbanfJBMUwJf4lGJOkZWzETIUHP/dbmbJtJLrHiXU/Q+k/
N275ahfO9fbXmMaSFtmTT+drG49fAZSRJ8y4yVfByvhpVem6ZAw8tipCMioiWFYJkRzEGD5V4WaK
rNBbd3mvS8XArvUAmunIGbnal74BdHVAAua6UNClYtiedari4wgfwWnaOnmDmyEPV5jrmkdfvTsZ
gHiMS268EbTH3g+TrxZHcvft0g0Dlc5/fxfGQe5bYE5R4O/wdJ3fgxAGzaPwGdKZbW/Gz6yrRlvA
2xSEzdgp06uCFeo26bND5IZICB7sldfruk6MpGHPRdmU1//nmASm1h55teXu9u83RAClfzYTAXgU
W802vcoaPlXIIMfTvkIe/brStXU6sAlwmIyUV7ApcmS1svELdG/lwkbf1MVa9KoYyC2aCvtcEE53
RVu+RvAoHvp26WbGsKjpQjGasb5ueJBdmykKNjXuaS6151y8yO4+h0AWL91ZGj5E14x5wCNVjszs
M1cYREhdhavjBCB+3S8pSk01zFubd9Hg2Ljnc0aLnFs6lnskvE93nLGzGwK8cburTTVo0WyJDnQM
P8+vIo0emhDkV2Db/oPRSLG/XYFhpNpzxe8+YfQAogFMU1xxaBE/i2Zk8uiPSLdfKN/0AXO978oH
UClwOZySr0UES4hEIM6QzRgBQyKLdRs8XUIGSjawloMCvVOI4zTU0f5/eOP4vcB/cH7X9WOZndd0
8pzhLCB/Fgcm8FyfbnLmIJlqwzNkE5xB1+2nJ6QwAC6z6buZbcmAL6+Bz7UTsI33Nm9U5gJRFFQF
/lGScLgAdUDby59dm1XTo4vXdLydIzEc8k+vIN85KAhIMs8Ll1U7O6SF9SOZQLiibW49pUSW2XeQ
4BobOT7YDsZHmoFoC5UNuGtuADCyHbpkU8AdqHqegTdtuCnqBgDRpg59e+F+zDR0tGlobMchD6fa
PidF/uQN0G6rsn9ZNyy1SQj84yEUo8quygrBr3A6B0CyNI29eOHqyjAudflbm6QKVBhRXpO8dbdJ
aNPPYJePm0Yod2FcmqqYt2Lvhj6A5LAlt0obhhattx+ZO1OrbKd6wOBY+wxKtCnIbUBE5yPprlPg
RkDIR69AUiYLs4+hh/+SvpVl5wkXmLG27UGdhbqxHJAcd7uLTc0z//1d88xwfVJ2hf370UQy5Hl5
4PSlfrp05Pi9oHwQurr0jYGYRwqQasDbxCD6IpPwM4kHckjz5kHyBGpQBMuOSVA9OrcC9U9O/ARU
wgQ4XPypLPC9pLMAygVmxM69HevcJ5V349l2Yc+8rhXYn60AROsUYCB21wHGOZtqAPWYxh2Hb0Cc
LOgUTA2tbUYij9WdsNri6iB7ACQMb5MSeEz7DDfa6z5CmwkGexzqCn5715wVHPR4zD3WFHvnTvlL
VRg2DUSbEIICDgRWLsS17fLh4vLy4lo0uPhgacG2AuKI21/y8YhnujQugPLOFxy7Z1wZfI7mYyrI
1+tuipgujAPhpYKbStddgatANo1bwFuerrRfZbouzqkbp+tC0l7Bt6m2ToO0xjQtAR8MVs1nTJfG
AcYhLRJE7bViPYNeYXjMYQq6Hct23TmehdqUEBUOUOWSYmOLtOIXq/Tpt7CIMf9bTg5p0+0u/vje
iYVz17+bd4IMCdywkBHXLMLrqRfBJjIeC++MF25AxLzmazgArHa7LtNw0qLbsYKWcFsW18Gpg0sF
JR7ZYosFC4d15euh3XHXpbAcudYjPDvBToyHf6e0YgsZUx/PHCzU4prUIUvhxlJeB5td4jjKD2UZ
vsUU6+Tt32+qQItqh4oSguC8vGZJ9OaEsDrzOiC5115FMF0nl3TEgZ+1Kq5p4JZHF7SIE+/gjnH7
5xu6V9fH2fAoyWDnVVyBJvKB7ezK/QCPlN3t0j9WFbC/5HERfB3AfRzPAemxeFVQ0kNtWdQAwKVP
YAmeoCwAPXrhZG/6Fu2kMcZIRm7Lpr4mwGxvqiT5p1Ts+faXmMrW4loRPwO3Ad3sluWTz7K3wPPf
bhdtGEG6TC4JGIzjgdW7+rDv+C0T9QplH/NuMRnSVIMWw7jVwCthndTXAmYGIJHjFburEwDLx5+3
P+HjpY3pXohcyHrEhrC+ki75FLfOk9s3j+CJfrPcdb55LNACOQgEPHoSKq/Mh6c4BaoIZw135bqm
2yHiDRUmD8PUXqlN6TcvC8cvEx/l19vNY2h/XSY3IDvUCbkrr0nXJzuw9l5D34GFVcSXlCiGQNNV
clBO2WWF1eBqxdYd1rjvea7usHd5aFV7N7nibWDN/6DWMkSDLpubpqryxggOXZmfDp+mioTuRiZ9
FW9vN5ipfC2SPZCPBjG28ipCVe0V1s9tZlvBwpRtKl2LZVCAqymoucA8AV6hg3GaAfiOBJmVv36u
9/3yDFOLiUdpeRVYaiigZRtXgBC2rmm0WJbwMoWlRTOek3x23kmsV1kDPHq7cNNApX/+cmDBphQP
geV1AjIYfiwWMnn6/F9cujsLNZjaXgvjRpUig/WVvA5ZI+6iKXuq4dywbgHQVXJ8NgcQssOJeEBu
QhuG5dFK4T10u3EMP12XyOEAORCgyOQV7nHlryEtw3zDWlysryteO2v3qZeStK7LK+wuXto4by/K
Tq1VFx14mPyzY0d4J/mMDs0VGd5047eZOIZNba1sGS1c4QLa8DH25XW03WvfOPB9W9LQGLa6OmJN
WnL0Ya8or+BM/2id6jw/gSvSffFF9TmzkoWRY6pGC1kCE4AG67C8AqLMt17sfMvy5jvxaqjLs+4L
rL7263pZD9+pdYcOLk/JBrDeN7gtAmhZdT1Yj+vK1yI4iHFTaQGSfMgYIKmB25ADS8ADXFe6Fr20
qNvQH/3qiqtocqlVXjyI2LF360rXttJDIknvtm5+xS66UpvOa+EGRdJmndaO6Wq4NvNhsgBTj2ug
gEd8KEjvqQucWLIvq36/LoaLJhhVViLyD8Clqr0n4va4jAAxjFBdBdd7Uzcoe6QXrwRTKMkPs9Yr
yepfnm9vZ3Xuum/QQjm1cwFnIEtd88QHyb0PkTW9FeOMyl1Xgbb4Bg5MxkQp4Z00Otes8d9ws7z0
LGkAmTBdDyf8rpuoi1/vduKfhrrkV5b68BdrkBkYuO50SWHdcvSsn10vsgNL+T/rPkqLajsfYOri
YoMX+hY9RDBVOrV1+3K7cMPmWpfECRfuF2HhZddEQP84ADq8AVIPXB5OPtlhukRMMaz9ujputiTt
Mj/B8lYIBz6AzlXCX2MHSj1d6HpTDVp8W7CdHRr4Bl4LeG6mWx+Qz3M42Vaz8dOqXXj3NmQLM10l
l46TWzLuIGG3g/2jdazKWgUvQxsI7zvkqlV26FocFKdvlczhdrbBrVxEc+xzqhpkZV75uCR+GixA
1pfAU4bv1vV0dOAZzEjwEgATNQ9eQ+EDCVq1tbqlic0wQnQxHXj6oOXDGOaaAdgSvPgKGtlo64NJ
kHznHG/oUTaW/fPt4Wj6Gm2GkFbvQJcmxnOkwIXigHXDqA/kJq98vV2BYZ+lK+tgNOoxWKvgpEdy
e5smHd/bAMDdLtzUVNpCX4AyMfuJKTzLM3umOgO5uYO8fsh2mRQ22TUhp79u12X6EG1WCHBNU4YD
pjpJIH2SaYzhJdY9LzGH/rmjK2HIokLWNVerbhS4H3CIKg5wiVDWft2v19Z6WciUjnaJfq4g7e6j
/sUDDHlhKjCsZo42FeANMBhyD26m/eidRrvYCrvDsuk9y9j/PMB0aaEew2DVlXOQ5NpuBQLmYTZR
OICj2myJA1x6NcRvt5vJVIO2bUcOCIu4cMNDIfpHaQOYpFT6XA7p0tHeMIp0Ad0IrUEXys4Gal28
qgmJGutPk7pmDhkmmAR9/HpeNcGxsJV6dIvF+3zTT5/b7N1BOIMseRRDMF7AX6vvsasWT3icVAtb
FUMo65K5zPLSvhmm8JBVZQUzj4Rh5+7E0HQPBRSm7dKUYRirum6uECEON24zAiDTRHAAo33zqQ+d
+JvyQk9uRjbCYiGm6fjv7RFl+i4tsr0oGGXUAuDKYaxwKbwYtlFVakX/kKJjgPF71cLQNXWPHuGC
AGfCmX2hOIpEXj9tywYuBre/wlS4FuHKsx3gBxrnEijL3mAr/xrV/udVZev6Oa8fYHg62tFhJDa9
Azc8PcK45Oftwg0BrQvnMp6QJC686ux0ZYvHJzZZl76s4brFcr+43q7E0Dq6gG6EPfUQ4l3rkE02
zN0TvHLB+Wip7U2fMI+sd3E3qr61Kyjo4EVbwDPVdi8jNnYH0Nyf1v18LbAjmDP0kaqiBKw7bLJw
E5t26bdBuq1aIgcZokBnrRVJ4lRl15JLIXu4V7hpssdTbDf7WEUbNsATfN2n6Iu0X0Qsb2hwCGqA
ROSUtwc3DpeOtKae0GO5t2yf1dF4ESn9L+EAfRDP2ecDxDO3f76pAi2GYQPZRL5MYQqPG9MtDNae
+gh7y9W7MarFcWKxChvJwrlEtdUfaYccdV4vSXoNv17X0VUNrOXblAWwUfcHpDqUMO3MSyC6vG7t
e7iuobMUqKV5BS+XDdjhn7s+Q+ovGH4L7W8Ypjp4LYI9H9AAkh+LPvjMOyhJsZGZ82ZhrXa43cWG
uUJHryFtvIbfT2MdggS56TAyrWGiFTJYsK0rXwtmB2cdeEzW7b2E/dUOLtNPED4vbcAMi6c9f9S7
qSjiVlLh3rS9h4V69eAJ6M1pPg8kJBhwICDhDeqvhBsyXUZHaBKFcTwi+S3OsU8aIOaCgqz+ta6d
tFgmbpPBvKhC6VDmBycG/s12aPkSwdsUC1okB+ABwaijgL9dMowH2AfDNY027iPYEGq/7gu0WKZ5
lbKmdtjFowpT9wDnmHJaOpAYfr8uR/OSqG3SgkQH2DA02YPnyLbeB32Z249k6OEtefsbTNVo+20n
Gl3iw1bqLGMJuyQIgPqAbyqnWrg/MLyk6Wo0L4piDq8T9HIvKzio2NC2O834s03rX33vPM0NVgET
AXXQwt3zb0n13yIvpmvUoNOBy0fFpwuN4N0LdWVadw2M6iIYUFpRAlPugDP43sHCZ/y3UBNs6FQ7
gsIuXBe2b3A3y8nX1obt0ZVFvuvuu7wZxk8ktCfxhn0GzMSydt4ii6oBNqCYwjIC4F7KYZfnfZw/
dLXXrUNRMDL327uALyyJu5csjnDiwgj24PO+Q9As8TpMva9NJwJGiYxOfnJsiRS4n2x9B5nZO8Di
7Ry6YnBm/rs9zAyTLtG2BRG8BGEUZFmHVvjPinun2RrldtGGKVHnvUGT59oBPICOAaxo9gpWObjH
9cWuTyFMLGockpiYlhK0Td+hzSqc4fjgweHuIJvcO8IwTDyHuezX7QN1SVtiR4E78NA6jAIeg0WI
ZcNaRPR/3NdUF7I5YZPQtnex7nXwfqK++PGbtivV0tvSx21DdTFbX08VPITQx0XSuDuZ4vzocGch
P/TjXqa6lg0ea03cTL51mPM3cf93z3sHGez5j8gqdkPaLUwepkaa9yXvwk3GMLUcbGwOCDTbWyfx
7r35rXkGId0eraZG0uI5sYYA7slxecG2Y9xlBcivEe5obhdu+vVzpe9+fVYrgrm1tw6qid76MrTh
88j+gcvtutcGqjPeAo/Aqrbz4ZepYLcd9di9Qq21sFSYfr22IejrkVc2L6xDlOFiPuuGL9ya8Now
iAWFt6ntteDtYdeLVJOwuEQz1cexYMpbtNnS0cFUurYbCJTbAewji0sgoKUNOMjyfEyfb/fsx/ti
+pdqLbOsnMF769Cz4WW+GiNWAF6zu5udMG5XYfj9unQt8Tlo1tzPji0D+XWTeW6YvFRu1jvrml9X
r/VBDDRa3xcXAg/DDVGls5mzfNb9ei1wM58SiFy64gJXG3EkSUP2MZLE1hWuBW2LR/5Akgo2dAlS
uH7x2oWBLrdWvXZRXbAWxLXNYNtaXJw6TR/hWGydXCRC79b9dm3llW6gVOHDo1eGoO46RV7f22PH
VymAqa5UQ1peOgWMFRcP2Wzb1sad/IjkyL1NFl8hTUNfi1pHRf3oDqw8kix/doApL3w4W/SwkG3g
cry53Uofb1OpLljrXVUlSHOb1y7xCiQQv4PAI4BbO7wNIEL2N3bsqzvWeuHWruulfBDDoqYL2WB/
7jaqGwROu/aRYEGDveZhdgWxsEOyoMq4/XGGyNbVbCKfoj4VkzgiU9nbFmQa95gKF16ATIXP3/Zu
zYkEJ6VvI88KBpxf24r229oblq4DTIVrUQ0vbDzFDTYs0Ufc5gW2/wYn2nUKIapT3gjHDDfSqbgU
YhTbEdbre2YHb7fb3LCY6Yw3KnhiWT2COokSsWk9LMHUZ/7GRZLs7nYVhjHra5GtepgiUT8Qxzko
khbZVlIC5jPrRBMbYyj17qHKg9nolC5lsZoGrLZEe2Wc594YiqMHWgpxEBuwJZ01kU7W7+J+3ZMl
9bWQB0ADDJBCTOeiwSYpijGXkGj873azmcaUtk4XEjbpkmbTWTnekyiTZmNFi5AuQ+G6qC3DzdKE
w2517NvoAabCYsOalZAXqmPeChq7cYPNxdGL4cYx+0HE0+LNp+mXa3Gs2hpMcMAhT32I3Nh2BCwh
z7ylpCbDJK6j3byigcVqECanKKjuJc77bVe+ZlVwZ/tyCatoGJy6ti0oyyGz7b46wmX2lSI7C/iE
NzKGrxPF632yzjyIenMDvpvwMre0ScEddHGefiLzW329fvxoMQ2T4giC0VBeaKXaQ0YqWNTKbuGk
bOoELXoL2HYnY+rX574lgh+jRGGfF8Wq6MtTXfJW1SfLrZp2gbljGlFaFHthN4kGQo1zmw0jvcMU
GOCCLMuYvV8VyTrsDRJDbIsHv8LdTtluiAc7WugNn1cVrqvbRrATo2SiGE0TKDvZhClirfqe6tI2
uP4G0pNFfekHmDWNJHsq5iyXdb9ci2Tw0bF9tIi8iDBwDpzb/LWmXb6w3hsG0V+moT0N8sqa6ovo
sW8ZCY6CSNQMSbEN5xP/uk/QNtwOh2n1UMMPPcN2/lgMMGUqimYpA90wUeiytizIIiQoV8lpnihm
HrrynpO8Po2cXWuydLNqGP6uFsqcuUiCqOv6okYMIFg8809Vs4iaNuwv/lKxTSJ1uzqucd5BFn2G
3L5izk7F/er3211gqkCLXqdrMErxsHZxGotiV59x70jqmL/F8ZCf1tWhLcVOA0owVpvk5EwR34kg
/jSDJaSXPt0uf77E/vsmmOratcDJyzZMBuwjOvWQtdmzwi1zT9gZnKR9V4QPDV+6ODL0ti5KGwHI
5Xivqi+RI7197zTRpyaH6n8hpg29oUvSaO2DlhS29YU44jM4lM1GDeFrF+OS4XZTmX7/HO7vVrXE
p0GUhGV9kQG28SUSpuownY7rCtfCWbRC+UPEMN110IlmETTCoHyk9pL8yfTj57+/+/F4J3frjqXq
kqVWVW48GieHZpJQQq77/Voow4Oo7bOonc6JwFsSNtlPwZiMC8nYhglVV54VPnyx7AaBRgb3Kep9
wCfdk5//iyf6pdOtafRosSyTKEvGxq4vdBKvAu+394mLMy3rF5/CDFOqLkALKtvmIXXrSwsZAxKZ
26/zu8pZMgr/nTK8x+3Jym2erkHLVDJA7tZN5wg3wY4zvAAODUWMVW8yC0/1qw8KOsjNk7nt9Z2S
R0/UaXMsE+78N4CatXRhaOh4XYmWgUHTwi18Oo8uZCWEdd/bmn4TU/hKhLswwxoiQxekQZIPC9OG
xafoN3aood2pK+oly3tT6Vpcw2WsgSp/ik997udH7jj9jjVLInDDkNL1aH1WDVnY0/hUjOxbAU+t
DXbHd6povrctBu+UhQt3WKaKtOjmjWgQIHH6gGevV+47l3Egx37oXsDJXZ3kh9T+PycpoHHB4Qoq
eaRzplnhkU/LQ9X0CVqARz4T9ejW6px51Os3wNgG1rYf0mZPay/hjwLQ/4tPJ3vJFd0wozBt5VZW
1issr8lJJFYybcdesnTfTrZ6FCNp6ZdV864uTIusrA5c1igQu0FTgkxNfa4IWUcJoroyDbkYjfKr
3j7NeYW/99//g826ITR0RZpC+mjtwuMIrqU57o0jz6rGbZwmzcKlsaEDdANQxw7qMQSb4gQmjtxR
5ZONFxOxC0Sw5PViGFQ62Y30HakTouxT1KRviavgQ6GmfAIJuVJbt+zheW/7ab2/3demD9LWcE+E
Vmp1ip76Yd7yz5qxtgc4NXVA6bpdhalPtEAvCpj+ZX1jn4LYcvgTfKPK8JhkaqW0iOqQt4JS2QQS
OKXAs5JLhEyJoztF65KqqW4HKj3XAX48iU/efF/pCFgih9bS06FhMdJ1aV4R2XlURt4lcSf+gCMd
XMA4rioLq/Tumxr3+qv6QJeokUbkYFrlMc5cdk0ehDd612yEGfPLuvLno8C7rWCQNlMKMWh17uvw
IZIAqoRAYO3WFT5HyrvCrSwtBzJMzqlWSLXdjRK6yU1YN/7P2+X/Roh9cGD5S5uGfRRpB3SxU0HH
CpMFGygbrnbzIVVAKZP4sMzJ4BGzxYz+7Lj1sAkIu3TEZ9vbP8FwZNLpb6qdaDrV4Xj2iuBQRNV9
RqJtj3xNL2bXOPzM4GlxuyZDNOpSNi+lgIUJyU5B43ZfAF9yhzsro7W1UL5hROvqtdGD13bJ3OZC
6xL3XApCLWTojpElHQCfg4G13T7tw6lYeUrQuXCYh6eUIJ/znNRQb3hM0q1Po9d1raWt8J4c6t5R
yr203P6Uxbh1dAXeWtYVrq3mo4hp2YPrdWEdvXZBm20ykX9dVbauY2u9rAzrsXZPsPMAsDhEyggL
cVN3u3RDJ//lKRoRqwOji58A7qrhdhMF4R6vUdVD2nexPLnYZd2uyDBadR3bCM+BLIype/JUIe7G
IabZXdkQEh7XlT9/4LupxbYyabMIzqIb3C93j3FRNjByS9el8tO/ZGSk5tEwvyrmPanqFzxKFOJL
ZzHbEuvGkI5W82AjmhEeuRdp2YHYUNBZg22K3ck69zD6l4QMjidpWzDrrkhTpInAeXPTpeHbuubX
NueqTUfi2aBobn7Pt5ED3TrLVj4Z6EahUtGmyjltL23VP2YiSb/HSMb7tu6na8ELiWjP0xDuiBve
J9mu9bna2NO6511bV40BH8iQ2he6J95afBf9H2fX0mQpqnV/kRGIijg971NZ2fXo7K6umhjd9/ZF
REVUfP36b5nfJItKjxHOTpwBCJsNm83aaynkGAtSbl2B3/cq/xfI2MhbU4KN/0ZAddAd0jqq/qYd
cLR7psZ3QWOzqSKfdQ2mZlYNCpsWJsFZk31gQNBU/OyzpPZMW/gSzTeahOcRz+zXqNgZKoGf8+fm
dWILlRrt3aaqmn8DZW24ZDni2765WUzyZsNRo8bMD42AwCKSo+HyvpEVUJp53Pr70bzvAsXINPC+
SfHtJKl0eOJNMJFjqnJzyTZJxdf6cHxW8jFqh7QYQE1S58Nfs4yBPeCV95wYvevU9V26M5qowTNz
CvZFPYM55xUBD1GbrRf8tRE4rqvT0udpFqD5ViLUS2f9BIlKAs0AvQGLev8O57u4MQNiuRgRMXsq
S/8KqaXjpCMCem7+PAsLHb3O/vXY4GsdOXG3Cjov4oWJbsRET0vMyJdwta+e/K46bYdB74enIKD5
edXaSSsIICTmg0igH0X7y4KBGzS/SSDMR+RtQPRyfjyilb2JO949BaydpnpMkB4YATjCrSUTB89r
h8u+9pdF8cYBkSwxpu3U8IRccn0YLNw7z7aq7tbM4Xi3zsGKgurc4ckofsHzVgswCFPsJaz5czMC
1LRvDMHPY5iibGJJF7RX0ASNqEpELdnekMt3sWVTPOgugrbCNSyHPDlMElmnczerrcLQNQM7IfUU
ohI1Em10U0XeHCYAK/4XIZ35bd/UOL4t/EZAzyY2H3SH1tshfCIBovbHja+Y1wWOKQPBayErCGqH
NLlBee6rSME0veSN4zb80CW13OhpZYtysWO26aFl4uXDU0jqzwx0Iyc1yOKQqcnsSlH7LvkZnfo2
gAhPdzVd/XEqEGDMjdmXofZdydBSedCInv34btrkM7Wduc+eshub69rcOB68SH74rM7InaeIjVAf
kg/yULWd1B+DKKzrfSe1CyVL8zLSeVZjgqLoX6Uiccrwx74QyQWRcakX8XeTAsHFpvpEU2hg32hQ
Dukfj5fqipe5OqGqnNI+LrroJqXX82PoxV8i7nl7Dew4sQZXXl7QMLqJacarYp3R8rnw8Xy57+sd
L57KKBINE80HOqsSck5IuEQUEcfj1lcWkIsWS20hy6lmsTy8Cn+g4GPUB9aE9KnuyFhvmHg5sH5N
KvkubEx2BgkQihIoEqEOJoxQe8rYnB5yDv0Jf94JrPNdUjRQ6UHkzOTqA/NshCJs+WlS1c516gLI
UltWJEpB9KyUGcojaWqW/BH0pUe3nthXFuov8DFuPMD3BApbGViADrwfvrwyfz829Vrry/9vTvuh
RVl93Ql2YxBPT69V2mZXaLKwLVGwtaXknMSywNL0AsluIkJcZ0NsEKwp/4xnFJjsGwH9eQRykZib
fYtlhJdKZefgBPrnLXHtlQONOW5sWGZFL3P2Gj6Coq6HPDjroNJqiuYfkEPM8dGbyLz1IP6qyP6e
Tzh+PSTINvLEZ7ehmpryYFD4ViB+7BkEFZIhq07AZs9f8rrm/DAJE4XdYcjD4ezVWOBgvPKV95lC
cuVrZSJqTvhKwJKjeZy+G78i6rcURaffBQKiANyqs0GANNHod1l2pT6rOk/SG+pm8r+oZLz6SuqA
/aPBmFldQtBtfUcCRf6WmiobD770AwvxQ9rZzx6I/b+zoYv746zTKT/YjAXJAQga0j73c6bFedBA
0vADYxWL2EFEFRUnwzolcXWsswYiJAVQyUDPSw+4yxvGEmafpi6xKkAV92BBzs5QvxybM8/HsnoJ
Z2uSF0Y4cjlDaWJ5LMOZt0cKuTSDBQZN2qNtJfI9+CMtDqDG6z+D5Q9/l4oEX2cFtZLPqIpE5FYZ
ldsX4/cB/y1UATBFPrPp+GmaUZD2Pa68WJ6EqkG9T6uxC44xr8Z/tAQr6lBJ8y3LuMg+DCUbIDwc
VQ2AzqkHGrUebP3lsfR6a08zz6S0kLtm6o8iBkvZ0XKe0XNBMp8f47AMu41alhV3c9GBqZrBIBIz
dkvByv85BdA07Ub1oY62dN7WOnDuU1Cnsw3hLcPFpmqOLWIYduJgeO7GfMhOuzza5cALoePY+M3A
bosOAjd9d6oX1pJ9jTvXJ+2D2DDUhb0qYHOOA0PqZWDBvsgrWmbtzW6ahoFV+Rix2wLqGmImwkMc
leQUxE2zFWOv7NguSnDqPPAE8ZjdQiK+SQl4ZuSFW/rga+Z1tmsV6mzGYWOv0mPFN1mG3jMFNPd7
lBiysURXjn0XIUiLLK/UPMS3gSW3tFs2U5pEoX/IQKkYtYXx9sWnLtNd2ucVKEVJfFMKQBzuxfNT
xTaxY2sz5ezUutD9yOcovvEIxSttA+ib1DI9dxTCQY+X6kpSwYUJkj5MwKuOLhY0EffocG6HqSM/
SINDbqFVH1E3c8lUkJN/Hve4srZctCA3aREzxF//P2VLPXyYbREHrLW9HLFvfAP54GQIAhFBXpiQ
4ERDsGhkg9lKw6/YI3T9ug951KZCfCDDoMwhZG3z15SG9pxEKD55PD1rfSz/vxmCgQ6zFm2GITAG
aJTWKcgtcL8F+GoXNt0Pl8l728Nsutz0Db9NLXKrDK879JMHgrlsA1O0ZgTHvwWxmc27Mbm1jf4P
mVBpGg8ox308PWuNO5HY5GkWjS3BxT/x9ZAdpIlUdFLNOHZf9vXghGO2FDKQMcgAXsPgIQu/egz5
qX2NOx5NUrbEQTNydtBblkfDUFt3zAGH23j4XVk9LkAQKMSwiTyCj9fpUgiCpPYCqgOr6M7stosM
RIVGm4SQCr++Zo6sQEoVUJnusD/574IDrSVJAe6VAYUgkNUGHao5aIoudpnAhQVy1G2ywafD01S3
zzZBVgdbeHd63Pja/DvemxqoubWVPzyVBfuhx7o/TgJHW9AosSXkt3K2udhAcN6SGi8YyV0us0PU
8GVIdPppEtUpzzZBrSt+5jLVMQtptBi6kPcS14UDg4Db0QMNwU4bOF6MBFpFra/t1cYLR7ZA63Gh
P++zgePALa78Xg/6kztyd8EhtRDWLSvmnwowmm58/5qZHTfWIjcqq7kP6u0sNMPRMjy15decWxrm
l8YL+y2J0RU7uDBAYrWBFDiW/0GC1PoAdQ/9scJjw0aOZ2UgLg5QBsWIjOOkP0BfvgWUrjQXgfKH
Ux7XW8rWayNwzuRh9muTzCG/Q56dnXHLqc8JZS+Pbb3WuHMi80R3qJLxsmcUjUfPak6TL3U+d7uA
D76LAqQAnYVZUmA3tR1U0ymqP06xt0XWs/bty/9vzmGqkXLBnTW8v/Lq6oCJW5+xjQh4rXHnEF5q
e9NkTAJ5mFj0bwjhxnMBErzTvml3/FeifoS3TRveLUKI51ZzkFd2Lcgs9zXveDAfKQGRxOvH0+Ab
WAHMsSqHdp/zunA/ktTTkGZJjbw4WIenorSHKW7puTZ2uuwagIv0a0EM0AM0U2P3RBdQZi4PSNf9
+bjxFZ91WegQP9MGtD/1nUb1B0iV+38qPtlrzxaA6r4uHJ8VWlIFXqH6DgJ3ckLyITmwIW+OY4GQ
9HEXK8eYC/cbBAHJeRfW99YH24wlaXOColr6o4ua6Nhlpff1cT8rjuCC+koaTy0q9Oq7MvXnIQXt
Yw5pr41BrJnCcWGlIUkraF7f9cJ7og3uHEqDLq5Jdoon+y6Ub+gKo+IxFxCGhEyeXV63uqHfdxVw
YXvaD6YYIaj4oAqvOrJI35Dg3HnIv7Kqv9nfWGLjJqYUfgbuzU9c2QRaZrPc+YT5Stz/pnmi/El0
Cj4WUnA6Tcz+PjWbhTYrq8ZF7pXgJfIa3WF1JoR9CxPa/a8vhy7ft3/+At2T+ZxJ5RPsDYsMZwHO
1o5uJljWPt7xXtIGBY1bi9Z1haxEWnjRte4hx7bLo1yOOabLCBD1YJIHEvr/E0CHfO39km1Ebyv7
govWC2M84oA+orgvqA0Fbo0Ui0c0/Hmbn2Jtfpb/36wcUQqkVSrT3MsxGgDWwA01U16zYduVjIqL
1TOFlmBCGOSzRHXnxfQtO0vEi4cwYfURWIHuBPxe9NzzTSDo2njoz+OBfqY3yDks7qrQ/6FA/p6T
HlXDj629Zg/nLE6D2Q5dWWMxlaaLjtxifxAVKgDLpPs9sLjhPO5nbRBOSA1VAebNMzzOhhVkrlqa
RvHBNvO4kalbFv+vrx7EBfOB9ZfHBSXyGfLz0T1s42W7/pyG2e9WC+9rL3cK0hMX2CfmvtAEjI93
hAH5s05H/QeUKeg+3AlA1T9bO/VYjZqtoACNYMCBqqzlx2bYYmN+/0AjLqxvSLu6BFdScdfjHNyH
smGfZRK1L5TqLa719w0NObefvx91QUNYS1LcuSc/GY0bR1349LJnFRFXzlR7sw1Y5Rd3VK3qj5DZ
Uh96sQ+1RFxg31SwGanSwaKMGgkDY6MXIOi3Qur3tw2SOE5cRkkuCTH9laHkD3rcd9WHT8q3X6DZ
fPc671CorXrtNSO7Lp0HeHAsrL1Ns6XfDECKxRJYZN9Rte39+9gQa3047pyaFjts31hgE4ZLWmfd
S1fxz3GxeU6sLCMX3ccFhJcgsKXugozmxgrwL5gUJS+PP3+t9cVKb44IPOP1czd4/Z11WXsqoZd6
7RdOwX2tOy6sQcwJ9uvY3qVG+iPsTX2mgPbtbH3Zyd98u07YaJpoQn0iUoBlAArHbUzl2rw4zmuT
oBZdN0jcPcC8LAvMy6ID/nha3j9qyC9kcHVdD/3Yyfs0h2X6NERJUaRAqI3ADxxt4ylNjmIuNoO8
lSOBO3dkFBS1HRgWh+sSamjBPi7Egm1cfm4gp9N19vfHw1qbM8ezpQxTnyWxvVEvr7qLDgAUuSYD
seKvxx2szZvjz+Bt92uuCAzO4vCP12ciBunx8zRG5D6jOH3nwnJ82jKekxqRDchCIHaJOMOcEgDw
97X+C67PJ21I5tTe7Gi9EIBp0LQilZZNG2ZY2ZFcNN8gqxZP8WN/N3kN2Hrq9dMZzLzjzSdgEn9s
ibU+HMcGmDXNKMun+2vspwwSpoAy/LfV7b5LFXFBfUiVZrYNxv4a5p2Ht/+xmKtTFBPf7DSD4+Ft
z2jZV0V/mxT7YRb61GYnDS9x0Xy6TkVPeNwhn5bTT6+Bt6HmOacp2TDAiq+5kD4LMkHR5HN/x90t
PwwdOAuBYJY7W3c8WWcNBxwmwvcPIvvRNmAMX7aKx2tn7dMdL8aTU86DKBrvrzD1CXzCx9j0wS6k
KXH1TFGem/OM+/bGfB+qxNqE8wH4UPHnro930XwknashnLPyxsP5b1sl3TFbSPn2Ne4cxsOs6qBI
2vGu1PAXZXo4REm4UUu+sne6wD0xV2VbIIFwa70FCO3nqXcIyVScgxoU2lHXG7YxipW9wUXxGTBe
REoqwPfjVD4JkcjfeNaOh8DspIwkLowPYjatV0LS4S5HMFwD737tOrCP7bPCsm7fhBWTjUdugnq8
m3F5EYJa7Tn3kE573PqaHYKfW7eJEi1Sf/3dFsVXQ1l8EAA3XdPRPEeQBN/Azqz4GHMcOI3wFFFJ
b74zkEeeBKpZzkleb6TcV8IJF8eXhmMWRhCLuJke1Z6K2uPUk08gvrjyVHxaCjQeT9XaINxjOJPQ
HmyLEYXSqHkjIsQeZ7Yez1Yad8FdoqiLeJbCfyISwIN4YodXHs1dX+5Svxm8gvpB5tlbuaDXQKNN
jlHf/rOvcefsbUE5ZiwJ+7uoUPF2hYp56j9FAqDojbf1talZlu4bB5B4k87iIRruvC7n+ShIbqMT
UpvNRhi31r5z8qIIpvP7YhrgvXjpE+X4h633XgpcRBcFoUzUpxani4Dki6hVe4m8zcvrive6fG+k
gtJF1tLhTjJtrrqd+DPoccAF5qf5KQs2NRvWpsjxX9Cvy9aQfkAlMiDpllpxiNlWGdfKBu1iubSt
4qAChfy9DQV5or2VH22HG2Uz700NRY7rUpNZn3oEl/scClFDnJNTNUx/73IAF8qlOj8NkArDc7dF
EcAMsXtoE1HyHJHBr7fELFYs7aK3zGyhANF3wx2Ft59Yxj8vtW60rP70yJaS04qRXb43EJ+g3DxU
WKr9IslmkQckcbSP5IG4GC4CkZK8BhMKUoDRGbQokCvERj3GF6SjXha21Dmu9m3Urvro0DZDPZnB
3rkai49KI38wDFOws/Vl+t5sR1hLumyHbLzbGpQoeK1TFzCkbKHEV5whdM5jEsi28YKxu2vOk+PC
sQgOg+4Yyfjl8Wpd68Bx5bYDxBf1c+0d9bLFZ1EoKLw0BYPkQbdFsbi2Vp2IevCaUU8DEc/aEz+E
QtUBbiDJrbbxcO2ksZfHI1nrxnHqFhyR1ocb3AkIuu4699mfLbP8JHNg32uNKqDD444SWPadFLYL
7irDII2yCAeQAt43fjI2n38jdT8mB+Qx8uKowbzkHUpepmcdJzb/4qUj8tyPO1+xl4v7CplqpBZm
uJfVUg2k/Bkl6+WflSmrjdvVWg/OAS4CqWPIa+OBU4TFCx+B5Riqsj73KgWx4eNRrNjKBX/RoKZ0
6LHHD7qsTmlqf9eQM760hj9nuNttjGRlBwuWEb5xTYR8KfgxdH9HYYr9CJalvj/MdWN2JgFcCFgI
yrkphGjvPWUQ+SoDI8CYv3UPXZsix/NRlwDseja097IB4aOe++z6GgdCJ1M8z+BpfGyJNWvTn+cI
l64xAFcHrM2RsYQUnWrOyuP5KUIF9cYWudaHswHobMpsNM/tXSa9/khB4TP5kEHbFsdY68BxfSVZ
UPGEAuPRWvEjZUl1jXpeHHsGQP7jeVoxhwsAC8G74mmwjt0hfybPKe/spawBlgBjZnAc6LgPuUhc
JJjJiU5G2bZgk+m8Y1u2/Gz7trg3NViaHw9lua+/s3+5vHDKi0xsatvdS97To+nm4pSGON3ZaOdj
3LJ7ZhpxTpa/Hne44ocuUZxuYq8Kk6K9hwGq/2hMv1HZbxV5rBnGcXKLF4hOkWq4i0XSRQ9lcWAh
DCOkP5yj3ojzvkEsg3uzmdiwG1JaLyktlC+dJAEfVSTyLTDU2igcb6dFX3vVRO1NIm32TGve3lDr
ZM8+dKg/B7gOvjwexZrtHXfn46ilSuz0NLTTwVb6aRG3FH3/R2Xs0dfqKyrAPj/uas3qjtdPyqNZ
H3U4ijvxDdnA6RhE3j7kBnHBY3iZmEfUlrV30ajqIKCjfOiTnfBw4uLGpFZBkeoJOepKxBczxdF1
biBjsWtiXOAYyUlQ9EZityJVURzMkruXS4nEvuad83uQaZ5KJI/vEwvb39LIx9vrKKN96ScXL1bW
td+Mw3K74RPMajDx1aIz9fjbVzbyX1BicRq2ZZZj4gUgIWWOF4G0Bun6OGX/fdzDyqp0Kd9kaoiX
i3l+SkEyrWYyH8aFjuRx42uf73jxpPsy7rMJk4P5j6DUVDTnskDZVpGBkftxH2sDoD/vQyyiIB1O
/fH1tSxdII2e733f17brshpICWKy/q5qhGV8aBioFuL/7GvcOaT5EEivVrS/kxhXmSYe5/OkyNYG
ujItLlJMpHMjpslg6l9Lp1HonEG9sPt917e7QDFs/CHJpZnuQwaBR2gLxofJBP8+bnxl73d53ZCm
RAZOL/h4Opj8SKWfX6eq9Y6GsO4balD3Vb2QXxBjkvqC8wEdQVpFgFyzjW/BuBNhTlzImG60ANkV
liT2NQNZb0O/bWs8rbiWy+3WTmUMGqEK3w4yAXbmfQAZKZ5h9cdVsi+z6ELGSoBgUH+1GEJrvzvR
uMHOkyMH/tjOa0NwPJfWZVshbpju0Eh6KUEsc1AkyY5Vu8kuu3IzdUnedD36eNhDYrdNxA8aCv13
2lR+e7JpwcHNBoWDG1DL8YyC6XFGJUkSlBtreG1sjnOTENy8qWimq8VL/pEMPDhOXt6f+mizpudd
Dw8TFzkWVl3qNYpKvPr12Q9JRYlqeUziY+Ostb4ETG/CO05IlXfFPAGA4KcnqHJn3TngHZ3Pj9t/
18nx9c6prL224Krypys4BD/xWt4WXnrWg0FwSrdkxdf6WP5/M4aJ66gOPIMZShMAxFGY9J0jbvkS
qv5Ln+LH46Esn/zL/QFDWdbAm24MBT1v1SbTVdZxfAhr8vfUB96zDsvqQ53j2lXDQzf6ejdeRV+L
ud70pZpQJAn4Qa6gZvi0UNAu7zkCqUEdh+dFLKXrtsrd17pyDm/b+v7kBWy6tkadqed/MhCUWXjY
rYxeloLlrtmF98aonJ0gHCQoAaZouqYc3jLlnTw1+bAxZe+6Ihp3DnFqWjVl0Ntb8KFpcGzToKOX
UsTNafRFPWzc6df8xXF4ESR9C+Eg72PIC3GBCty/iMZ3YRPD5BdQWT7PcwgJ3I8mwus1zvK/QIey
Rfi4snxdkdG0Ah822KuC7ADc5ccwepEWmHVr7gtCcR6zjeKZleXk0sTRSPVtbQNy1X10hvLIv7yM
nnQXQuov/8pn+8Xz0+Muh3Rp4mijpsZrPaxUU3y1wLhI2zwPejipOvq47SArJn8lMnnjixOo18co
0v7VBOwHk7iwxAGgF4/HsLJqXdCZDkGdaXXjX3lZoYaDyKQBVS9eoqNj5CXZLtQuVpbj5CxCACQ0
MJcSUpG0ZC9zveV3a+vKdercsGo0QXdr8/EUKvWyPDuHyT9FUn6P6S4hTQzA8W7UctSVHvvmVvZ4
nTQDSHYWTt3HRng3fkDjjlNDjsAfWrAC3FQ5XCi0a9uZfWVKXSTkG7nsv5S8evLm/rKrOxdqJtLS
E6KtKdBZE6BgC/wv1fSoA+/7NM6fln23xh4c73uagwiZc8irsbMNT3V+oz5q8FKZ/Tem+dbddcU9
XBI5Fk/DGNQ+Nq06Cb6mqYg/eWA02fDxtdads91aEL2HU1k+A4f5hfpx/1dS9OFfjw3xWsX0zpHu
6pCKPm1V3WTls1H+lUaL3PiId+PXggkOc4RZ/sJbVEogKdWcBt4dR9v+M04jvY395rPyyh7g4tIU
pbMXI0x6VioWf1Bp6TGtfCBz6yrYAIesdeH4P8rpBElF6n1UZdcfzbBkuzm47DsS5+fHk7kShbls
cxMEPViiWfEMmdX2gFJwpDvrBtIx2PDFaY5TMMXs68nZC0ScJA2LM/Estf2HtvP0HRnE6VSV4sc4
TNNGUmBlX3Mha6aNUOvg5SXGU52M6s82wssAH1FG00VInfRM7JJ0QSHOsi+9OWHCKIKGbJKoj8Kf
sxeZohp0mIfglNXyv4+nbOVUdonowNw65twby+chovkzJ6C6QuVUEVyqYmA/RG/0l6YLoicvJv1W
xmZlzbnYtkFYZMxCrj6WWd9elZfnKIkvoxPUQncuaxfUJjpWx1VHxTNylQSIHjCucVvmh4Tue8SB
bZbRvbGN8JCWyzypnkuF1BY4j/WxRe39FWmXfIOxZMVzXFlT2oVqIGWEh+Ki41eh4juyT8i1N3l6
riv28ngJrJnD2QJsVKekJims36rkYoK5/Udk4YcoB9DkcQ8rHuPC2+xICoTldfFMKPIgMvHsGYBk
uewF/hGwqCA4V3lt+cYxunI0uIC3KW9Gn4CT7LkMRuCPmVZgJuv9hvHr4/Gs2cUJC1grOL6aqWch
Jw/3VTzQliyh2bEpdPIhIL6/lcVbmTkX9haOTTK3cJVnkAegF4DOxfjS4t0NdIJBHjz7hHp0Dwgx
TFwUHNd5YkSXgqpQUigEgOsnOBa++vp4zlZWmUtsZko1+l0uUaWnIsSzRqMwhuvx77rZJ5mBASzm
euORY14w1Huq8gZS+Xvf6hHhYLz1tr32/Y67lyOPQWVSYXYGX4NnsBbIuYVf63DztF9ZttHy/5vP
lyIqIJMRgTxIoH4VmIb+GJRkC+a7smZdKJyKWz8rQBpxU032Y5E01Fl/UV0PRemt+q21ATgBf9sI
obwyrmHiLPX/tlPvsVPdxWrXIxcM7Jzv0FuJ04kHxY317Icf6vqg8uyPx+tzzdMcn5bjCPog0FHc
KLFnyoCWbdsDJeTKK37TlN8ed/NaBv5OZPkLGg5nuqY4az8qKPOBthnUabL+mEa5OiD2Hw8NSuoy
XFdzEJABTbtFa7CyfF18HJ2rOhDdwkMqoQD9stDz6LqOvyY0/PfxyFas78LjeF4DEJOb4jYVw3Jn
AS1vXewi/Q8TFx0HYh6Nt8EEn4+gO78j2EpuM8aw79Md3wZcM+69/HVy0ll+hHBsdK3ILl4MfLvj
10LOmR2h4AMKWIZKZQsdE0DKIKiRjWbYiHzXJt85wyEQizsItBgxP8Znh9dbgo9VtG9+HMdWhZ/l
UGRD66xbMH0KbOPbtXtrS9Pxal622cgJxbYhABo7AN4zH7Xs22M9bKqErex+rhYq8b2mrCCsg5s1
Lb4ONnySefSSA2qZF1vIoRUbuDA4CO10g/IyjKNU83RAVIjzcxNGvjJLLs6tVQ3NKPY8jKBuhwMv
EAOEy3MJpOm31OzW+lj2xjcnUAnhlBnlW+iDMQXOjTn9Lzhn05PFWXvZtZRcoJtpPSkLYdCFmuPo
CZWx7F4DDrMvMnMRbiho6FHlnnjXsCpeJKVHHqd/ahXda0DqHo9gbZIcd25zXTR8KDCCtgRaQVai
P4NbLTrlfEpP+/pw3DlskyDq6rCCIUQa/6fMwsBcIbUZDSewFQ/muK8bx69py5oqZhmGkjLse21i
/+IgA/4tAoZ3Y2Namy3HuQu/1o1XSHLxs+gW9PbYmOrkZ1vQrTWfc07tIhhSC0lYcjGsvdEWyTGP
B/GGFVYadyFuvAzx9hUoTA8PIVAkJHhOc5ntqtoDVYuTfDOEZn5IMTVUayT1Ow9Ve6gp2/nxji+H
HTOqUtN0sbw/jE131ZnayIqu2NSFr6VFE6Ut9FeyAw3x4KUp+Z9VPSjIhGw2ls3a1C9dv9mJPKhR
BgBczpdKmNMckiMUuTe+fq3p5f83TdtSAbMDsbVLGajLOLb3yXTnx/60cspQx23LoEt508zzJdDj
1Zs/tm1xtrI6VP3Ob3ccFlA12gwljBqx9iL9+GriLWqttWlxHDWUTOU6MPMlT4HkpN8TtqV39Eqs
9E7I62LTetplghsYc8wvyRm05wcwiX/ID+LkRcdhI7BeWZQuRC1KQSmUEDtf0qT7Gg3e1yiILoHX
fN9lWhejlvAUABSvmS9k1NeRDFeQgX/I2vKgmnLj/r02Asdj626kadbq+cJYEJ48kCse6xHc0JUK
tyrll6besYQLVjNFmYQmS9CFht51KHN5huJnem4D3p6BSf7h00JsvPetLCgXugbJuCwrI6zVXk5n
1htA27d2hxU/czFrYc81RCbr+WLApX2ex7S41jGexGjjpYdRpHrDn9eG4PgzHmGI9KcZe+j8hwr6
c6LVxmpNVgzhOHIIhrOeFcsBr2eRP2mq7XcJ/qUjpNnEJwH9D72Qv0I++lNWBGoDz7O2whwf15LF
nGQeeiWQVEQe0f/EAIg5z/6WquLaAnPO445P4MiN++mCullkW4V/qpr6UJH4PJThV1AEbEQuK5Zx
0W1p1ossDYV/UXleH1oh5muf413usbOvte6czJ0KC4HgDqfP2H+fuuEba39/3PLKynWhbbiSlSDD
jWCBSOu/jBdf/BEvV1nwUmblBnneWh/L/28OOGM7jttsCJnuRhwrL79AFPGQhNO3KpHXx8NYm6Bl
gb3pgif54Jcmmy86FVfCgy9dFm343MoadXFtpOyUpYJhBYk/CgLGV/Ihlhs77NpnO/5M6wlp1HyJ
d3WFelBWDtPZx6vu40lZVsc7mytxfJpWkSr7qaDXBc0EduWvqexvtOl+B5zlU2DDD3k9nB53tWZi
x5FjiKRRENJNl0Cq9GBK1A3N/jkbknNBo/897mNtshxXRgVJ1qDFCUlCLf8DfdeGHiaETrtCGe6i
10DgmSPV2ZALqGb/FhG0CeYuGDYW0fvbEHepzpKmiCI+xdMFRIw+9NLD/OuUt987hZuz9FR/wANk
sWtRcRfIFpYl5KuTjFzSrvHIodQelx9mUXTNxrp63yO4y33GPJEVvFf+BVRw/ge9PNDzRsizHwXl
xrb0vq25i2BD3V6Qs5GQC5JI3gEyV/za62ErAFxrffn/zW4hRTtpns6Yob5Oz3SW498gQ4v+3LNO
uct+pqp+aiNCCtyVB+4983QsENSAuftx82uz73i1BBFHEqWYmpIgeWfqtLqKJPYPfbq5Wte6cLx5
yryxhjALuShoXUDj8gUalL9XZl92kyeuI4d40jFBi3um4fQzQyg2Hau+26zAXDGvC06zrJwC3Edw
prF2GMyHFhRJ6R1amvEu8ocQTPI/LyCGMmjwi1MsoAC1WROYEu8zAw3KYwu/v5lyF5g2gGyuHGyP
1gFDbnH0X/7fx4yoDn6P/NTjbtamaen+jRcMua5LaOLCyor8vbAvQYNKHva1vayst21TnuCKj0Wq
UG951D70pmJpx43WV9anC0Vr+TCUQ1mi9QL4SeGrF5Eh4GrqffwDMLBzMM/Gy0rWSP8y13g67YvC
Ozc0yM6PZ2ft+x0XNqpsID/FcHcbcOpTjhKRkC4XnqnexcuHATguLNsyl4D7k4ukCbmH+dj+HTVU
ZxtLdG3tOC6sgyACl6bHn2gyJX9q3fTm4LdB8vnxBK007+LOAHLrhjovkqfWJv7fNLQCKmfbza/M
v4syI540wK3m8VPoD8x+6Ehnq0tuKRkvnU+Bat03iiUYeOMEloHFKImG+MmSmtoLaNqgrdZWjG6k
ANaG4TgwUlw0pEHOn9TEvi4CmsdSS3NpQlNvRO5rPSz/vxkB6foknZRZMoJLir8CQZjpJLsHZbO3
i2UJvOkCuGTL4yjjT4KIDJR2KNyJAm7PYDbcVRkccpfrrOz+j7Mr2ZYTB7JfxDlCCCG2OfBs5/P0
PFTZG47LZYOYxCRAfH1f3L14JVtJH5aZCwkNIYUibtzbg3SrDdoXxkdZR9G+kmX/z7Sy21Lsudqu
DWtZ9FyKvEoX6DTXZUE/MB6Bx7hqAb47tpMsa+ag+CNNLcVN9oBFMmSIwirjO28n1yJbtky7voBu
PAmSFNlRUwvykmr9ZmlkdCjwArKK/y7xvKD4vm7YfEtDiEOICkFZir10vT83jtvyN8CYJ+fFX/wg
0ayFqijO0s6vL+D0ej2WKj1249gIMYLqflSaCtw4HOTyJK3Dz/3U0zdNcaz2iwkbITZ0czXGUgfJ
JqL86zoGdnjnuN5m+veXoLChYXJkSk/VPN1MASi98EDboxeRoER6fSA+ly/naRCv52J63w/i32Pr
Yhn2XJlWwcWgCRQq2pOsNb2ydiHJ3Df5QxgVUbazNg7b49ZdzUdEP71KBMlcqu8lgyw09Hf2ApSu
xi3DFipj4xjmyw0kumX/NEDvKstOQQl+jB3zc/Vg2baMWJCnebnc2KQhIW/Slq/nyvR7AieOpye3
zHsIK1325bxCQgglR3rAQb6FeRiv3yGTZM4tftxfccdBYmPDSFyW0xym0Q2qS1liKDxVZhS4T712
j0LG1YXleNN4APgzUkFCct1B2gwglcpE8NJqsxOSdCyHDQvTULEp05JAy1x4WGOEQGNyq/yqb34e
myXr1jZkWooY1ZGJDpCrGlI8G0TZqVve76o6umZp+//ZnZqx0PdrVDrg2i6gFT2VdQJs8185rqXr
sUFss/esB5pHAScDniiZYAgL05XBQ/OyMOUnH5VY3s655VoMy7RVGxUrKeHhMN7oL2mNoL2P4o1v
xwZh2TZgkktf4PC4daJ9nJGcf2/6PjytlZ99PtaDZdsqQmin7kV0Swv+dZigLZSqsjytAUCz93vY
ds0fTnabKG1gmrO+x7FK2Px+k1++bDC6qJrf5wv9634fjlWwEWJyLmLUGVTiBjRD+mJeB+8WrWLe
8Q4c55MNBPO9ESRmFFcr4W1/WloK5WDC6aUZAuTjRBOfczhwO/vWNZTtI57tW8YJRb6pXm7Qal0K
lMGO3QQiHcOXYzvWxoWlU9n0glTzrZR92J4Fsui3IgVqdad9h2nbVGkMYq1TWGb/6/MrXOKv/TX8
Gq8HQZ/CBoepqPAjUm8vX0a/ZWL136bQVN9517m+3rJnZEARBYgQNxGmfky1Z65lHCxXT7TVwR4s
m87i0RMZBPmSoPfwqpbLfEEI8UOaqTg5Zg2WTWdcpIxCTDjRJvxah3lwKqZG7OxP1wRZlzXn1Wiq
lUW3jAaxOENVWFUoCy/0fOr1OobHxmAjw7p1EaBfWrcQJY7AM5dQ/eurY/TPTNjQMNNpsN52EZQj
QVkVnmY6dvICMkT0d2gNbOFLZMBqyeo+fBimWI7XuvFU/T1uScD30AeOc9WGhUFqIBdGGpzc1QjZ
1IY/mpW/G6QnTl4RH3vW2eCwNECBzdQvmBbkwKvzECNMliMBunM3ODaTzX5WLh6iYuUWiO5a0Mia
AdqmdVbiwNuoDe6vhKsPy6IzVOsgOJZCgnRD3qSdqS5DZKoXXrfLpu9aCsukIVxoJmi5mQcz+m9l
Xz0NSkMfKLiJqN/bUK5hWEatMxTolFE63QZUtl2yEfKgv5RUJw/FuvdnynH1BJZpz63yShYN5JbV
vPrCOuZPJw9q4YeE2pmwwWFqkkD/+RXoDinIhE6mGRf5dtWk20tWOi5qGx5GMj0y0rd4Og4omwMd
IIjPgly96Higr0VAqxctEdPf92drc+j/4NfYFGgKNWCF6Gdy67gInkSLWkAd4JQiKZS3M73wk4JI
xDnwx4NBZRtEptIZ9Xmmx+ulHId3BHWo6AclD0PeHJOLxxpt2++Z+wHWfRCnMy+86RwsDChzTi9j
OUU7x4lrgbad96z10q8jNRYxv5GOqU+AYH/gBRrPtge+iUFkkU8H4fvCRpaxNlw61K6hrwWcH594
Q2P+Ih18IIZwQIrhkKwrZswyfkkDWoK6k99QhlyczNwMD2EG2rX7u8xhk9QyezOV8zwKj982DQdK
Wv6qr5FqvN+440yxUWZkCXJowit+m4ORXQXNe3CdjySZgoMVzcLGmM2ybatwWkHCHG2pXh3WrDhF
rN8bgmN+bJAZW1Z/xS3IbxLvL9TJ1d7LPsgOelK+5YxTb63z1YcGtGok6DKXLqyrN2IcVbeTCXes
gI0uowUYY4Jeh0mahtUtK9T0Yo4lfR1WdA/B5Johy6KhJMBTklX8hrI3KCB0JTHyUvhCHIvA28iy
IdcgzapLcuPlVLyolwXxRiZ18XrKBd+LbroGYV3imqsIx6zkN2VkfCpbnBfRdIx1iglbO9MUEOXK
UfF6G2Y6/6AQ5QT6J43JsYCNrZ6ZhiCaqjNvusl4AHpTzYDdmd3osmsLWbf2Os1mjtsM5ccQeD0N
EDU+UxN8hbbTsuOLO3qwkWMi9HNeoHj2xua8vHAKDcp0u1GDOhDHMr02ORo0xEGDXOtyK/gZXg8t
KAFDdYwBmwkbQqahrgsemyG8yUWISzr1wydT5+Y6I2RwzHeyedFMqCHam5YozwD7gRrWAG92qN/e
P6cdu99mRWNdP9YVkfNt4GPZnZQWhT4X3VQdSwP+BiATkJCT9YrZH1T4qvPm9RwGB2tMhU2JRuIl
EE3LwlsXeMOpRnzjGkTlnuy5a26s6xfoQNDFTSK8UQT1Xpt4lI8iZE/HJt66fWXVk2ARGSZmA6cR
M1SPUzTv8bC47Mqy3Gzt5oWqZtv0GjViHcmyW4yE+9lfmmMHJ9gc/utxgdk2R90wh0us5L+0BL3S
yneL7f88gMjGjHV9nLYIJdGElRCnzUylkrQPCEJk/bH4avQbVIyGzRSPW9lTF5WfqFBzcV4nQ/be
PH/2SCMbKTZIpoaqz0Gr1EIeG1VEr1Wuqy8mGD/0JI+gx1XUO8fon3dqZCPGVNpHYCAj7EahRo8q
qHmlwctItkxej+zWyCY6q/t60mlN11vNZnhZoEePvFeBJ3ZLxVwjsG7hTrBgXNKe3VIvigbcNX7I
zxW0Ud8fG4BlyyUbTFVkhCD2KeOPUM/U/8KJ0PHOMerarpY1+5WUISAm5LYOA7SUs/pJdWN6os1y
qOgzsmFjHZSHhWlH/6brePobgg78FC6R3CtIdky/jRrrmmp7sPkrPK1Gd5esBWr20oIguT50iUU2
aGxT6xiLug1vDHANE4GiZxwOVkpGNmZMBjys1JBi88CkTqgJLFANOE3v/bg6JBDPIpvETOVZ3I+g
AEGAYVjbE8BEIEuceB74xyzMpi+Dpm5QRt7k38SA2LxCAPrUBAefY5ENGmMo/whzU7GbnjZ6lMWr
Hv2gq07/j+ekwwRs1FiXibCJKh9d5Kl6l65r+kC8XCVNlLU7m8jVhWXESlAO6t+SJkaC88ecEEtZ
6KUslZR/55I28uhiWObM84azLpyWm6jYmL2pOSCtJ9x2TbwT4flzWA91HtbdKX2BEmuJeFiafZVh
y69MzMvXse0R627K8uf9U+/PgaTIhpIJlMx0AUOCTATpmYE1bTYgOi/Z9P5XooyCX3pt9iquHatj
A8t45ddxGUbsNviiPaOoJvv8q+p6rUj26f54HMfUbyRm+cgKCOQAkjVCdaLOZXotCrmTi3N9/7ZW
zyJIGZk5pJE8c8u8bLyWLbAUcWHMxT+aOY5sIrN6AabYgNriBnwXSljjpTzzCOJRywz82rEp2qbu
2Sg0y8LM09F6y4JZvTfw/r6jePkYBCGy0WSUeVUFsOZ6m5tIvBQilDc1pV96gZHc/37XKlg2TgWU
ETq5+Elm8CI0YyfOv0A61YK34f0uXLvIsu40D+Bpz8V662rFokdoF3H9foT8z0F3zOYkIxCor0mv
/YRhczIvYAkAd8POk//PcKbIBpTJ0PiUVmJ+MGySF2mIuTAavzaCfZUr9lI2x8VFtkDT+CR6d2jG
bJhZXSG1OAriJykkZVDw0Epz9mPT/7jfvGPNbYAZVaQ2vIyx5il/Ihv2ccI2OHu7cCzHitvwMu7V
OVl9rDgLoI5Rmmh+u4E2Ph/7/G1Yz0yuGwcWtxW2LFDlQ5KSqkumbP0G9Gi4Ewhzfb9l1LKpVu6B
ESfBaptTFxlxm7py3bEHxy1hY8gMUN492GXTGxv8n4aHP+YK8qyFfpOCkPc00ODVKIGeOjZZln2D
Pw3yi/lqbq2/dv4lnte8MScW6S4C1kFHqBm935HjirV5xzKu6hgsI9umguhOWXsJr0AaWWXTh4Xu
Asxcc2dd5AMDCBnQ6fSm2PQ3Kb+DlEpcEXu98JQn/gBa4KXeFb92vChtjFk3Zmlfm2F+KDvI0FKv
+bzVpsx+gLd9fY5R4HZ/6hz2aHOPmbQOdFvxNDsRr6E3VoT0Gq/B/DKmU7+z6Rxb2oaamQaaRTRt
aAJX7mUa8PRlDtLDndi3q3HrKoc0dcpWBC5vxFDxuu6qqQH9kch3jkPHERxaBp9Vq05pOGJ+Ot6+
0gh7X0mfT6e6odmp5NMFNIHgvY2nm0eQ+Li/KI79bBOScZySg5xSkGV3CGMKYP5kWMhkXpuHxkdc
4X4vrqW33uEIVRSRnhhNkKcxzWWM1h8adPMnEtE22rniXatjHQGzzHoyr4sBJNofPqmoNC/BRzIe
Y7qNbF4yM63DItPG3FQWxngJRrVfXj3o+R58y9qwM5lul3vFzE2HkPQ7ayHBASPqqPh+fw0c82ND
zvD0qKdoaoLbL+4uCH1TwMOaPX58xz6yIWcdIsmNylVwy3iTJXrxq4vIEE6QDBnmKPN/3h+EYyPZ
BGS0H3RFfATwsqVpztDe+I6keXcJyEHMeGSjzbJOlxRJwOCWavDLFqgenkgzJPc/37UGlonrpp67
Pvf8W53W65uZyfJnRU338ljrW6/PPAajQ5QArAU+fas6AKD+ssZQv7jfuGvmLRM2zcpQ+J8HN1Wk
r2s+gBEdYifnIuiO8blGzDJgBGeVXyNEl2w9ZNuXt1P4dRGo8Lk/BNfsWx46MGwei6jE+Q1t+0dT
w/XvKvgix1q37uwyW9Y8aAqcpCgBhKBNqU9Btotic3z7b/AyEJeXkAehNxRhgr5ZRvJvn7b6UD4l
stFlFFW1i/QXmugyRiSHRnVEzl5XQt7z/uQ47jYbXZbhStaiamNs/OlNHQR/mcZkwJugPAlaFgyc
Oqe6GsKTn+49Lhz71Uab1R3CFE1exDfDOC0u9RBAxW7FY/w0FdHeq8nViW3PheSzt4nAoBijDKDS
M0cvZO2rSzjV3c6Z4erDtmoSBHHQC/7QqQwgLVBVXruMI5m5gpr8/uo4PMDAsm29ssYstU8TDjeW
ST/A85LjYlMbGsxXGNQUgPVgxwxdvVl2PtMGmt2IRCYcrfOJ/sU78MRmJXtCUch6DlLh74zLtess
gxcVX1HcpWPEw8LwBiI91NoN2N9GVE8lKr70OA7/cA1SrmJiO06i4yK0MWldPEIsrmpiBGM0f1ev
oyqh9Qp+GeBmuzTJyUh2jNaxMWx0GqQXIOAB9jIIFdBgPWW+3/ATb9bucVmzPVJOx3BshJqp4OXW
pKZJNzXLtwjXwJsW5YD9DQzfsXw9szp8f38TOk44G57GVS9A0BqQpGC5eMz6dHpkkff3sca34T27
GiE8SHO1INRQzkP8CmRs3jnNaHZsR9sYtFILzwwE+0xKAxrqlFbynQDPEzmB/4081QRciGft0Ti4
3B+Oa+mtM4HOFFbZYVX0rMB/Dz0M0CKMtygw6tP9HlyrYR0JqILt+yJH8KQMkWNBFWzgf1jGONqT
fHW1bx0CYImY1KS6+CbCvP0shqj4iWrhPX1y1/xYhk+XkpoU5yb0v0CM8JB59Xcejd3LBbLCO0vg
GoB13etaRBN4BvDSJPlwmQcGZQC8PnZOLkfrNgotVd5UgugM7FdtpF9PqG6C7gkkuI/Zmg1C0zMS
lz6qWRKYMiEXJQ31/lpXTw07Z5Pr+7ez/5m9KcqLNK6EuEFjw/uLlwzRil5UeueQ/QU3+x3LChqc
/7bPRdyGo5jBL79Ji9F0/EdkKFCEfPRXkLXMl1TQD2YcPxg2XqNaPaxQz4KuTHyq1sycNjWXPK+e
9lVdXOPdNuKz8ZqIkyVrV3yPyigHvy1RGzr/oOdqQ9ZQXTrpCjc/ivch9UvzHBobMP2d48txTf4S
SHn28SKe/KiVNLpx1tQJ19MLNRtcKAXEFOpwvOpRPU7rRwCS9kAMjlvFxq+xNIvLCY59MuSs+MZZ
/m8q4P3NvFoevXFX1d0h8RLZQDaexnNOFlTCc7idqZbDhQ7QiujC/jU3QGvxmH01VfiRx1BcgbpT
8TAhSJmDrBvwSZLcP0pdg7VOilp0+QBIaZAALKBvHSQ1wea0qu/r0rVX1AYVe/Tvjk1ow96Glgyg
UOnWB0ODv3Q4qTPYBfYCRa7Gt1Dls02CwC0ZaJWCzuSX6w4xcHPxoCxzuT9JDgLJyIa8AYE2DUVr
YEGpDrNz4TXTifTllY2A0oT6g4rXn8j3Rye91J9JHz4WyDfe79uxQDYUDiJDqy8Lja5F1qN4W3wx
ExyEIga0O+/YTobFcSfZmDgPDgGw7ysUkJG6lCcGwH+5NN8DEXQ7c+gax7Z0z5aIi75iqELCOKAm
oS51H2AKmxSyL1P6PvLLr/enyzUQyzUQEUiL236bLm1KBIiZfLH05LGIUrJzILn2muUc1C3pY95v
e2E72WUKeB/eH3u5QFfrlnOAjYSkjR635R7T+QJMqH/ZKv7uz46rdcvaKdTGZRNtyidScihXLYCn
g3xeHXIMuA2P0220lNoAGITH89K9gBcO4c72mCVwGx9HqwHFIFPLEkCjQ1gagjyRmgFfbt4h23u9
P0N/fv9xGyHXmSYFz3/Nkq1CwNSDhGZj+EQC/b6svC/TLsvgn82B20g5FVAPFGFbP+0Aja/pyvj8
qVu61+O8S33959XmNkSOV7ki2TyzhKZpcU07vZ4h7vD5/kS5BrB1+sye9UAyCOoY9os+b86b79sb
eWpANHiQZJDbxGp1LSYjxxVzNIkkBZj8jIzA49pG7Xkph3/uj8M1SZY586KjelKMJdhd2WXYsvrA
Ve1Mkqtxy5o32qq1qDVLsn5sryoW/4qh2qO5cTVuGXONildPTz1LoO/QnWRefymORl3gsv53eWc+
1trzPJZstfJ9Op7B8fAOOcSP3dT/c5g4jNsguXkddVULbCNNGgiQVOZbKwFoO7S2NkgOtQlwDPIQ
GwhVcSei2ZO/XxHlmH4bHkcJwLR9SFBmlZISpccrAkZhc+yk5jY2js0TeN9XqDmcuETrmiL4hPD5
Hm2945izwXE6Z14tBw7rDef3oLczIOQFqxoYmSCKfY7G3fvsz/cxavf+u49Mo71Udzi0teIEehEe
OWvdo2TG6EPREy4sA8441LyAYQZFSFx9LBVqHbxKTQd3kGXAGtVPkKHD6SAJMOXpprUUEO9Y2oLb
kDgk7LKUrh3OHs8PLpCA/4hSUX7tx3gHQuuYfRsMN5cdODWnNUi6pvWxk8KvZq3VYz4v3sN9E3Ns
JBsBZ2YdSNnwACYm3s04/sFrBMKq5VsJqGvlkx2gmsPYfkPBgTtgWqEwnSAp+HkwcOaqHvCG+2Nw
Nb5dcc+uMlWERi0dxSndAGOg8RSHy4Uj9X7rrjXY/n/W+hxCcwe6GVjktK4HXGGFAIFKuVbmZT9t
oub3u3ENYvv/WTcAYzNGBgYOmDacz10B/tE1j/+937hrDJYVc6+BPj1bWCJyEz9ST67v5y4De0dx
sCqH2yKdsuwGv9VLkHBQaJwNGKlPAxE7duCaHMuMy3ypCoSsQHkGrcGr7mqdTHBZ7k+Oq3H7Hg6D
HIQNG5+aVw6nX5QykJX/dqhxG/qG2nojh2HCzHP1UMssOC3sYDkLtzFuvJZprBecPyae6bXUAKAZ
T/Y7O9JxNNgQN8OroQO/TpCUg5ddtDHZSzXjTU6AXH+PsrF/pmmXwdaxBr+h3fqS6Qllt0kKDNQb
ItbhqWuhV3h/ERzb36ZTi6uuLcONcq7RsOCSg82npvCm5zD3L/e7cA1g+/+Z+RLkxiGxiXO0HpF7
5BOSTj14zXcG4Grdsl85NX1XLUOQCB96b5AOlGfSeF+Ofbp1AQ+EVZT2pNyCL/OHOQdr7TgcZJbl
NqbN8D5oUlpASiMC6TGIQukpRz3sscPZJkvLCg/gnxlccmmE2EeWKfOKbD4oK9ZDOEZuA9go1ExC
saY41yb1RYB04BwOu6FXh4nZqDXKKj77oLpMSsWfpF89pTk4EQl/l43Fx7jd48927H8buCajeJhS
ie2jK8zSL85O0dTfi8o7JqzIbeXMoSC0gasVJNlMvg0rmB6iAmJHhzbob9g1sMlSqFoEiZLz37Nc
+en/4eA6TMvGqGUxy7N04cArjS07ZWXzXXT1np60a+ItuxVTHgR9YygudTwCCEdZCQTMmpM3L8eE
LHhoWS9ZhqXPQOWHokwA/M6CgK0RjOY/jk29dfGCZCOcg7apstMQLIDUKZDH4WzbU7ByBCFsWJoG
KLtqqmlLNU4faAMZy7Z8ShFFacTe6fYr7P97Nofb0DSiNFkhTb5Cd3VRNPuYeTLi37WeyvYny9Kg
OEdhWnw3TRGv70wT5JAQ5KoSUfG2VD7kus5j3EE/8gy+IhPrnYCtY9vZkDaIoxdy8HqMfAShUx1C
yBFSZHvYBFfr23nz7DbKIlTqou7XTzrSQ98egt8LQurH3G0bxCYjUhAeAyYHPNVHAAOqax7gdXto
w9l8aSldCGeGAjaO1xT1Q+D79Kof7jfuMEebKw384LGpGdzIUc1g1ZzBqlQPYBAsQRZ6ud+Fa+Yt
i2dc4MEZ934ioEoRZGF45ihAOHYQ2iA2VeeNAh8b8uYNUi+ctRQy2CiTPvbplq2jZD+fdaiAPt+E
Og0EI69Q/JU7u2ZL5fzJDC0vW6HYFwuJAhMNRRDQq0TTe130ryMkksbhFMUgarg/DMci22A2CIWA
HHcCGmMD0StU6F7mQI6nvuN7lbOONbYBbduzv1UdGBBpBl/PzFRdinVXTcDVumW7Q9B0frohb2YN
LKQf95clhsLW/clxNW49lWswuFAwU2MHDepdFkzkWnipfHm/cYc3Y9Oj6XEpvDAFFWFWopzVdOXT
AFKrU4Ay8mBzNUas9/2eXMPY/n92vqW88pDr6tAT5ewTK7i8iX45Bh/hNmLNaH+C+DcmidTTnPxa
grYe/zn26dZ9XY94KCwVJmnO/eFMesWuq+F8Z/O7Jsay4ayjazEMow99tu6x5JDL8utdfjpX45YJ
D0vumanGAUEi4KPFDNr6NUKpzf2JceweG3GmVp+hmH6JEwrKuJLxl4i3IdlMfwjCnjbS4PvdOAZh
Y85quGMtZdvxgCIOXaCIsV1Gebnf+GZGfzjkbJhZhooqmsdTjGi4/9b49ZmW+o0axIv9QhfX91sW
LJB3AmVpi2la5zVClnEEI10Vt/PTsSFsx+oz0+KyzvoFELBEDXDz6mp6Q6P1YYsqV9VBHi9Ot8E9
66T0TZp6qcFl4JHhzQCagK1uA2mKnUV23AE225kMopE0ejMDAZ7GDi/Qk0zpjyVlZOcqdvVgmbHk
0FqXU4DyQq/pAfxE6NcHnH8xbCfV69pKliUrFN0i1tWgA6bDUxbzR+VPCZWIC4pgj0PPtZksiyZt
DyhKicgpiePg3E3y3y7ie1LKjhvfhpnNFVShxAhXiDXhKxLmLzKIpZ6VAlhKq9tYhF8bk+/Elx3L
YWPOKPiddBd0PJGRaH1UNNGuDECNFVLZJEhRtd1OOMDVkXU7UwFVTY/gDCwX80mGmr+KUQ/RSG/v
EnUsiQ0+E7pVaxdh3ctWxn+LUOV/ofRoLxLgan0b1jPDo1NVxBNF62aR6lTG7XTeRye45sa26nJu
5sxrgRnOgFqUCNpeaj+szlV8sMqC22gyrfMVYg6QMgO4aj4LL/ZPFOiNy/2zzzU7llGn9YgywmmG
zfWFfKeGIn4VauRO77fusGgbL1YTNg7pAIEFQsKbwANXyOn9lnE/bgaWPYt+9TCCDPEGRPxBQQSx
qAGkIhWIlXamyAGl4jYOTObrPOg5DxMKcfQ59r7oNUp4C1jfdjzF/rkIw6diZa/GHECItmx2Onas
jc2JlprRK1uFI30GNT7k94D5zFv57/2lcTVuWXXaMc+r6hD30fYalzPE2IHvPcYBgvDdf41u0hT1
AOsWohEcKbBJ1N5tarri5G3u8f0ROGzPBoDJuB38UKNAqCrIxyHui1PaNi97CqDb/Q5cU7T9/+zk
mAtvGFGcDHarvKrP6VzpE7R+6xf3W3c4fzYrmhqQzQa+jCWzr8+ZAePgMG0FHPSdR/Cy2r9WXcOw
TXwZViWbrn0owbT8guSodY0WMFvdH4ZrFaxLGzCjuQ+9DsZRrt3woDyafyRDz+VjpfNhj+vaNQbL
yrVY4pqnK2gywZfxaHjcr1DIrbM9AO2f2w9tGJjKxaSQicQxuJrmauDSlHIXueBqfPMWnu0jhWpw
cOzA/6a9Rp6QRu/mdbcm589HbGijvwyKBlOaV+2DZsFfqVrHtx3iu9CXqU85ifdyPX9e5dDGfoGj
LKhHIgFwj/MnLZEopwDveCHZk0hyzdHW8bM5GriOmj4dkC0fwh9DM/1Nh2kvwOaaoq3PZ23Lrhj6
YcpCyC/pa9byRx2oR9hZXh6DvoQ27MtDnGcBx7ifhOD6PM8BrItV8pikdhhbBsw9Bcq+HMwVIoBM
keFyOFUy/HHffv98DIWxZb+y6QfcbxWcL2Rqv2N5/bPwkW+AtCB5Cwa5+nUPGp+dE/XP/nFo86Ol
GTSJ/M3D52uZpGB//uWTiXVOtA/q+jBvwPG/Jx7p2LM2HqxWkykCCc+gHsHcVC9gXZmX+E2FouFD
0Z/QRoLxlYyQa5/bB5BqfS91eUXy+KUoq+9bmUQgj3HwhzYmDERNfIgpQtsDw126FSPXfp/tjMFh
eDYmTKxNEHdAZScMoPoXWT3T71G1S7riat0ya5p7beWRzT+ekYabGRJktWHRznZytW4ZNhQuqArC
HNXroVmuGQv4udDrh/uG4Wo8+O+pkWUhOMpjJLK6gv+YQ9SsxyHYM+837tqblkmrSUBGbYH3Rbwy
fKEqBA9lXs5Pcb4UO104Tj1bXlPlZb9JdQDEozsa34hQDdifh65FDeVpgZwGk+fWD9kxyeXQRobx
pqE5r/H2xa2sHgjunpOYAE0FgdoxsHb4GzYMcKppaEog89gKltfKi9+PkC4+Zgk2LqyVio5trmnS
jmQ6GQnwbjqJvYptx4r/BgfL/BHl9wgy1ePKX2GqohPzwTlVIL5xObSpIsvpNii6XWqCEBMAPVvF
fKAuegHNdMXmveeiaxSWPUdrUXaVEX4yxeY9GP3e8mr+qAL25f4IHDYXWQadSe11M3I8CamG9R1w
MdnbSi3N9VjrlkWzZsxIu1XpgSe7PKcCCUgtDvIVhDYaTIWA93spbulSDRNeC3V2Xbar+ti3W9d0
52+V16pAZCmvx5NesTlbij10v3XXslruNaQXK28YkFyYfaS8O/hfF0bm8dKWu6AYRxc2KqyUIvdk
jhI1bM6vAwE/NjHrevKCeA/y5Ng8NjQMvNKNBh1O+6AK6DCUCritKBj3Xgiu79/8p2dOpErXqIOi
8+a6IAzD8uFLFoO3ZguF3V8DhyNm48G6Pgx1D9r/pOtblG4sYWBOFBHFBmoJrP4BNU7xauXrXoGY
azzb/8/GAymZAWlVbKi0g3oQHZBvk1CWOfnbsXF/RK4uLGtGbp9yKjCilqXDYxhFP9iSlUm57az7
PbiW3LLocixDRUo4ACUEzs91CRrCcIG+z/3WXd9vXdIlb4xcBkTeOoMbDUyNIWIY8m28BQLu9+D6
fsuqoZqwLGyCe1R3a/Yy4wAWoLKAJvdbd3gANlJML+lIUw5vW+ZZeRUxV5+5zrpTno/+QzuDD+t+
P45R2HixdiuIGOBQJNUcxskQzZ8g88IONm49nuuep13vb/G9Qv+j8mY6L/lupa7ryy2jNqj5XSBs
gJd5gBrJskDroWyOXWY2QCxbjAnrHKFVLER1pprM5wnBw/tz7tibvwHEpj5ExeD25SsKvmgExcnI
zMFLL2vNMX/IhonVzETeKPHsmGWBvAIQpde+7NuddXUcd6FlusTkETEF3p2zH7/YMIDQg4cweD8+
lpGi59WIf+/PlGuNbSseg7E0kNR+yAoEoy8dn6fqdaua1TvYgWXEbKZ124O+LOmqKgAgM5PXlhxk
ig1tvBglqGbye6EeWKe+zyHkwAMO6a9Dc/MbUGzp/RXPAWBJy2A+b/VYv2KPxxq3LFeOZQZSacBf
6lr/M/hgW1ymUFyONW5Z7jz2qEJpZ4CPq6I6g4boS7XIPXfIsTdtuNfcAMEOume4cmArhzdUnmpE
+02cAdC4BrdFtjsAAMfetKFfHMI5S+/hUcA7z38YaDG9iHjw7dgUbZ0+u+FV6y8mAMLwYR59cp0h
ev7Cm73pEB4lZJb9lnEN2UFwuyWkXRg0m1Hg3XjdHv7VcXXZsK8U0iYe6hPSnzKc37C1/j50zTsQ
8nzu0+bdsemxzHYGKWfIhjH9yRv579yOf48a4LhjbVv+dMlVIGiR/9+9osGc+7pfcnls19hwL1Qk
ysxHWCVBWio/sRgyhggMPd3/dMfM20gvEVPDUg+fzj3xjiqgHGclXlQKlOcjwqb3O3HcXjZ9GeUq
X2u6tA9dCklGTtvsmvVzee470Hnf78JhWjZfWdqnGTiwS/UgCpSPn0gQ4ckR9QfZ9SAL+1/rYmmu
uE9U/LMuV3Mqe5guatMR4xJZc74/BMcxZItj1msIRpapbxFMyb4OIX85+PlbroqnWU7JspCH+924
ZsqyZKQPFo4Nqx60VwwnAV1m2k7H8JsQDfrvNJV10fhRHYPbPmwnyKyab7OPaotjX26bcDXQrC8i
RJvi8KpaUVyCZVcTzLVHLRuuo7AJetajcV4FXwbeL/qkwj7w3jZQEWl3zM0REbchYFKyuEeasX0Y
mjkh/nyRhDzMQfioPZ4senqzIF10aLZsGBir+iD/H86ubUlOG9p+EVVCCCFege6e+83jGdsvKtuT
CBAgQNzE15/V55wHh6Snq7rykrhiGiTtrX1Zey0aev+/z5hrkmgRVco7g945cYy2QDAzK4M8YIj/
NoijE2DJwUC+hmdi0RObsVW+5HKo2CSOXQpMf90Vg7llDcGk93SWCOLUL2zsGfMEpm9aWAFI/ofE
+Wi2s2AW9xXp+PPnG3DCnrcQMAYUKkOjqD3UkxUpwtAmU7Iev48+uC2ZkCYpq0ZeRjATbgFhXFnZ
qvyYvQb4tZpjtKwf1ZnNPrVaG7Mm0GQOXOWLv7uik4lmRbFzATh/Ju9S+9sKX2rUxy3p6/aAMbl5
ryYM2IxHBpmQhZch2sKt/OWcz1W9gA7+gJt/4vfaqsADiQwg+Hets2Nxxk3F8HX/hkiGW1SYUrXO
x7VrDtJBfS4XQOSZqbV7Q0P7gjEQwA276WYcw3IHDv/uTJRwYou2+LAuXM3/tV54G4A3bIIMrqLg
9i2hEn3mw06Y/FYdUwUx8EKogB1c6JFr4i/BIZ/1merFqfc/Bih/hK8dLg2tc9Ueip6rVMaxeYGa
RZCuRW7OeJUTBulvbB7ZVERBEo7cCnA9M4/fECXM2fF2BQaqz/wj4uZz0z+1Usc//+NjZDibYBWI
qlyrQJrFwQZjVnpO9vjEJbKFiMmxHuvQ9s1Bxf7fxnM/baVfR7+77jm7zXP/sQdB2+cfcmpXNoYv
FbR2CIFVygn8psUiyc2kl+6LdynsJvwXaGxYTBxNQ3OY6y7MM7Skg2G3DhE910Y69Q2bm51M/f+H
uMoPqkM3zXTvL9MD1CDsy+erdOJgbRFjgulmCTpD9orNzyJQ73WvX45aAwI8LROYbS77mU2GbdcV
xsdjc9BucDdqZjfQh/SSuUWpJiez2+eBPjfMcmLRtnxiHPPEq3FwYgraQTUFYS7ES96iFgbz+cec
MJEtZEyCOWRp6USOZOcHKr3fAckvDBS3UDHUmSCyaObmcCR4fVSVZV/bHCMml1n3Vj7TyHwSY9hi
OkbCWf0ulKnWO2WHKjoTop9a/E2ILlwPbekJG915yMN4Lp6KIuqzHDXGM59wIu0jG7sGAkBVTYRQ
+ghj4EUFtCw5ML/63cAtfr7Bp35iE61zbwznBcMIcOjVC5XkUJtxZyr2cjxIl/3ExrJZPAm9rhHZ
GwNaDDvoKpE4s99AUimzuCPVRXNjbAsXK/qVdazDxadiFV55BgyLnncW0vXfuw0m8n9eFjwYVgCi
0XIABk1nasJ9PYbLcpXz7hzX8X8bG9uixjoZDLEBJODg0BSQkAE4lKZSF90RbAsWozmEClVRNwdt
W/PLiYjvRzHLQ2CUPuMs/vsssS1PGNgBCui4h82BGXOQK3kUmDjpJ3aTs8tqFGwrpsn7FlMgKB4c
igFqPm4AbYia5PotGGz++vlxPbULG7NGngSGe5AnH/TUqj0xnXzEdP9lFRC2hY0ZPzYgnysQ3dbm
u1Rgh+nNOSq1U2++seVadXGNRB7P5ug8lAEwz63pzy39qadvzbiX4xCj6Xmow9HO1w48K02q60hd
xkPGttAwMpllmMDC9Df328UkXdMh2C+Xs+Se/33/sy0wjEGjU0D8sznUNNqZXlb/V+MixxoXjyRP
dLeecUUnLGELDnPO5nFYo8615ndVUWYigHRH4MiPpojeLzqmW4gY9ejUkBwisnoo0KWkCuM/XsfN
ObD4qU84+sE/guOutdyW05Ebn2JSA+tVvpncvlHrUpBvnSMm+O8gmW35wzRI5IsCFDoH0UKybrZ5
hZq4d1tHVZ9SNbps1NET5+rj80U79VEb21ZjsYaz59WHsCvqdGllqnNwx6CcAxgijtuZyODUz2zu
bQ1gayQ1qQ8zk6nM5y+iZGDnXQ+rOqe4eOonNrY+6rFblN+YA3diOczjkuoxJFnVx2PS8XzaXbZg
G6O38Ks2gkroQY1AwykQTEva3SOFffTO1vxPfMoWQObm2DoPSmB7JtSPLqAp1xqIGtBCRVa/fv4d
J5zXFkbmUG4h4OYyB+PUu7SAJPhDdY6g6NTDjw7nD1MBrTuA3dQiwIlXmzoFWuy2OFsPOfX047L9
8fQ6WmkvBO6jo0waFEyKXRNfOKfL/qWq6UOLqx5RT+UUtHpcoJRjirMDJyc87hY5BpbwfF3BPwgo
7vzsejNlx3z+mMrHVvrZeTDuieBsq625TuuST0DJ7ldF383gfe+WSSWzHoIzkfipTdhYNGs7UB0O
OD9Hrl5qj6xKpX9ujuLU229sWQIKCAV1ELiPXjtldLDNt0JBnyyGHuKZC+nU+2/seC5tBOFisMs4
ndcSJU2v5EnXj6XYX2Rg/0KStUEcYX4cmWgdAIlDXKRY0hOSX9Z8BH/FP82AyMhDRRPKGQLZ4p4v
gJsYoPkxHizfwuoci+uJrdhyjXGzCFa2MYAtavzLdpjKEXZ6DkdoAH++Tqd+YGPNxyah5iHokoU6
8rsQe68R6GQVhFvPHNVTv3D88z/8hWF01FoN9YGDpDclYNX6Lo460kWo2DklyhPHiR///I/faDyQ
2881Uq0FlEjhdR+vbZFUcTlfBjBiW11N6FjIKJ/LADAXB5JpBRr7JeKXkWNDGumfrw86BaKEPygQ
pOVLkdXgKcLgEvLSz/f41Ops7NlrckhNDbUP8hLF3n2gZlPq+ZexfrAtgMz0sQts75McZCV1n+S8
N/sA2hO7i15+ixtzthyosseV98u+QwRTT1frVJ+NKE7cCVuqMbCqFwGdVm8PFqTDjADmOKvpSLlf
QFMQXkivwLZUY/M8+U3vA6swDrAzKHNM6XpkA7lskTZW7OllxExwVB2AocwaWe91sJ7pEJw4PFsM
2WjqgPg9Ho3LIKG6OSxny8SnHr2xWtqssm4Ebkk1+E/cQdgusvGFyX+4Ca2FqyIZVYBJ2tEcek2v
FkgqJdKrs7A8C+E44du2JGOsg3TvzMJ1D2ELk8w9TJYr4GMDm5/Le079xMZ4hWwGEsx23efR1L2u
tZy/qjh/g6ikd+Hh2dzFhJMcmOWa7Itq+GUXzyT/O6J80cncgsdCBkC0rtHTWHOqocx0VN/oyLkw
6Hi+/900Y1u2sBH8d5VClLtXoDdIj/gr6UBcbcr8McLY9eefcOpHNuE0C+DcBoZwGoSl6JGi7HmM
6PjRSS/0MnwF26LJhA+6DKewCaSD2IzVMk+j5kK6Z7aFkInCdEBdMNSePQsc94qx96mfnz9fnxNm
vGUPk1opLxcobKvCeYCGQIC0cWch9aeevrHjEaQ9YVcSvHofP+kFXJnhXFxGpA6B539evKj9dtVg
CkDD20JnRWHsIQ/CcwjBUwdnY7oucDJUVRTsobp7q9R60/mY6qXT14uvFbaxXXUUD2K6QKqHJUr0
hCZYCdHyw+c7e8L3bDFkmpdNT1Z0qEAuqdMOWkjpEOmXCG2GM+Hnid3dAsmoqxu+jBKsOiJ8MTna
91N3IXku2wLIhGCYg5mPifwYf7gA/JK+Pkt/ferNj5v+R8jJWz22KycQVOzQr7c9eLzaAuQSn6/8
qacfd+SPp9dBuZR5cUREHad5j45ZekZcuOjHH/3j4TpgpKqAl9+r1e++FJjkfORg5Lzw1TcGSwCu
qsICU/IGLdQb16ElvwDYcKYbf+pIbix2LgSBoALIl42H0R03GP8w+CDUWCtwnV229luzJUIAKtyT
/ZH211TAqiC0ms+Y1KmN3RisDE21sB4+YQY1/mOwaJcGoT7XVDnx9C1QzBa9QHQDNHVJqyVdo3E/
TuDsuGhdttAwxN8WoocYfew00zcd1Ii7BF6nu0xLnG2xYQQoPR2u6xGt2vPy57EbXkdL9f752584
OFtwWMcqhiEICKD+r0UxD4StYwDacWQv50aZTq3+xmhtO2DUiOCqIrNXIokomypPcLGwy6A0bIsN
E7NyIfNBsKg1+VnrqNyF3YXcY2wLBRtBNd71/Pj2QymvtATUcB3PtYJOrf7GbFmwsBz9DrD4O1Bn
1GIhX9d89hIUE6szlhXBe/1HLLiFglHIzlqPY8JClYAW8hWk0Ri0L9Dq40NzC3zYmXDnxK2+xYOt
SvPYhgVGpnP6si515kx3L3OCNu+5uYUTq7XFgvEw4lz30DwQY3HVoXHZjk22eueKGacevyldsTKn
jXe8ujDDEN8VNbhMgfM0r+F8FghywhS2oK+uhv7eGmNymY+CPrtZur/Dwp2biDix1VsusGJtSd4i
4YV0sr0vrNgb1WZFXb64tU+C8Zx43KmP2NizbjiaWoGH+G0EtZKhZE3W9dKc/V/ykk3QQH0CUjW6
zb2fisa9SiaG/Ohzf3fq5TfXMPplzQL2WMy+xPxVoKu1y+UUXX3+8BM2sJWSBEWQA8DSZ/vIXx/Z
qF872dyINryew+Dt8584dUg3tzDmTVcT1Kh8qpYxiK8HjS1vGHDcUdaXtW7PDBmcWqbNfTyHA10l
tLj3lBUfEKuskwaF788/4cQq/QvgRXo/VDnGj47HlJAj38EEoC1/CtZzeKgTq7Rl/zK+D8rmnoJ9
yqrygQaF/9aJnu5KPVXnSLNPfcbRCv8IF2k3lzX01UHGH83P4IG3qKofv+Ko2Pn5Qp3YhC2qixW8
W8UIKRlR1SsQP0v8Ja9kdBlFF9sCu4q+A6GfzOGMyu5ubqKPcG0uO6VbUBfw/r0sIZm1p5H5biJY
mShQpI8XcPx9vjandnhjx6wrTRQrXDfStXe89w+zZrd2Emcs+dTSby7mde28yUBiZ9/n8YzRBeTX
corLM5nGCUdNNkaspsbWcwEeTazKYczbO+qQXddxc3f00tPQt2dW6dQZ3ZjxmJfjHDmYsfK9r7Ix
/Gcdoa+EITzITkGk7iKnGmwhXaOk0ThA43pfhMF73eYfXnlZFSXY4rnAtz8xOoS4lAl4JxhryiTy
i3PYxv/eCPS+/mnDg18Xej4q4nRx8T1e9OO8vupY3I+yHI9g9jPZ2X9vQ7AFdXGIvRcLRv32uqoP
SxX9FWAoaZD5x1Cf64id+pKjnfzhjRRHQE2PX4J46C6IQU1A848jFXJb86y8MEYKtsCuuhLzNEWg
A5t7nqddBwlzUXEF5qkgv/AwbSx7AVmXKTgkkFrm1p0c1Ucd6Xx/idsItrguKoGZhOoXBN6a6EHP
4oO6ch/H9vXzx/+328Ay/3MXZjINuQjgNtBAz5NRAfe2eGeB8Kf2eGPN4MT16epV2OOKfA8Lezyt
HByqCe/MY4xC1+cf8d+uNdgCvFoERXEEzqx9mVdfwNwIrAFCGJGT98+f7wf/W2r6d1ISbDFenS5q
FlpoESSIJaPftV9zDR6NWcx7W7rqiZPaexGkjnqI8I2oKHPjwF49D8Pywx8J+TpEHcV/C465Dxos
E2bvBLgUgJWMmwFd4aresx5oQNlCNs4ykdfpHLbj36SJ/QkTnx57c401dwVoC5pkzjFfJ9uO33ST
BDcP5k3infGRBXSa2ytWQa5PT2DtSyNAPL4FVRs+cRGQpPeWWKM9PI53JtbkG6WFuTp2XK8hOs+6
g47D+Wsft/RBdKz9aPDFXgZBqXxOAD4vg2dFRSD3uC9lkLFQTd1vGzej+kvQBqVuBQUwh65YWVSZ
1UNkoVoKWtOd4tN46MFB8rIGTftaU8zIgm8LPABNs9yOhfB/cd0Mr4ZUeq8gjBwk3dCUKYGKCLpV
arIQ+IzM0Ca2bTFRM7cOtIdq8gESpBHKRqR1KJmyfCi/jdU4flG0Bkk5m7VIeQWelUQX61ok1o89
lQg6yUwvfHoAS4BaQeRWgfSO15Stj6JnWF8PipNzqkO9vCpQCvzOtQBlp26l6YALLSFDZuEd3yB9
jf6QrGf+UzTxess9RuUPSHz3+p7mrLpF1jqFOzVjaVM1sOAGRFnBTUFymoGNlX0jvqPdHqRZ9tUF
0HXIqmbth5uarNV1EfSALMVa3RrasjHjQzFPCRh2AcRUtc31TqGPUb3g/5Newmdey1se2vLKKyfX
JwRwoTfILKCz4Rgub+SgS81S33NN+NYHnaIJkF4D1pVjNK1jde2SeI4LGI/quy+yQm6fWCPWOhF+
BBECr6UQmfeX9t64URwK30YqGZYZWhq2C+PnujSImIgesEsNU6xMtfSleymcmV/ciBdzXVSsVxTL
2N0Lg3wvpUsBFkAwZY4Yto8w4bkjhVMfBkwy1zqi8tEJkO7tqx7/pG0xgR9nZCS6ItRbgwSr2mW2
NCPNyLAM/nUzWTrt9MrK3x7EZ1RCbYuXBDjW/0mYZF8VTLNPQDge3FQ8LperRVBKvmgbBMFuxOHj
OzJRza7FOhTBDtXg+bHglUPDMRDVO2CRUXkVj459A4PPcmXDXn1g+JG3LxQp2gvgfrNNbFWN5LcB
567NOPhYMWC4ehieEwH+tQNNQirarr+zPk5XvTLvPo9885ezZvyxyr66K/NeHGYe4P17RYMDHbBA
SV8O5hmOLg9vY1bjvK7t0NwMQc0+RHeUkO2ZuHWNwCRT0xqZqm5Ah7HsqyelJv5r0LxQN34x+YdR
1eOYzd1QBelkZiTC0lW4iPW6uDWJbSz+9tauGjM2gyTiuSI9difAX7qFPhV9gDMAhIjS6Zosorlm
q7F71IWCTIo8l4cZLNMJ7Y8w6sKf6i+1ncOkEFq2CcvHgd+0xlb+U9EPvV4T1cINFBkqp33x0DIM
Lt6qzox/1yX1cIDAmpdn0CYyGnIbnv+DLegTpkpqt167heLnQAxB551yNWZDZcf1TcEHrFZgwAOe
GS2O6sNlMbx0HeEuLcJmeFPhEL3IUuivGCCIml+t0Dj7AD0ocQCtSne1mFUUZZo7v1tTII3K+2DW
6yGnpVOQF6PQU0odZMT/spgY/kUxrPY0dl78VMOwX0QeYhW1dzx+cznpv6WBiyUkyNVeKvA5JhJn
6ZVDA+jXaF15WOAmrySkwjN0VQP1NhY0KA/HYfAwqyPqyXsJv/a6Bscz08q+CZJ8duV63QNvshxY
2R/BPhq6WJnlnHYZa2KckLRaBvrujQ1Z/tLFHDzODnpAe9rELjqoSUwPQoXzK2pgIAqEeNrwGOSS
FyCHrsopEaFoXGYIDgcJfS9Oa6rpF467aEqKgdo+aSB7chcDO3jNVzP8GElR75Fhmj6LQ2VpImdW
vTfAxba7uaVBl6KS4Xlfi7i042Mw+I1IDMpiJCV1399h+GuIMzBfDvO9VDa8B6ZMfHWYtv8+4t47
RNC0ShmPWpuwdqmeZvD33TPO7IsXToCmamCWXzVIIQ98LrrvvOz5M66uOaPO9yCOs6rlVS5lWCQ8
qsmUaS8I2NXCIGH8MCtMYJSJGEuyvlIM5fIOzkgef0qByOQ34x5uzwjnjaekkiFexIngEZm5V4Od
3XgvlFeSXFsvmgcNaELTVXsBCdsW3HMBbkJQxPn5PVegoKsrQsluLD0BX1pE0732A1RC6LQYe9XG
fWX2qODl71aFVTNeYV7cFd/ZxED5X9XorV2PYmqjlzZqWZ9ohWY5keicJzQPO1gNgK1fG9bRB6Dx
qicIfrGv44x12DVF7i+/HOhmb+d+dlUad1E7zmAN7ob6u8Lp8b92vsBbAc3K/0LZr//Lk7BsAsTc
h6DOVEmATtkOoQvU4xSCq1tMafbYMjrlGaPe9MBp4KLEkLL2H8A86ce3oJoLKfiKNBRlpZq8F1eO
YXfba8dBceAV34A1H8NdC+GkDx675lucl12cWKoLl0bI0hzQO5zeCm/xvkN2G+ZY8zHsb0Xb4+U5
nczd0JHxo1W1o2lI2lKnCKVWkkoCd1jxsH40xuugme45Cp44wQb4YFxrfop1n2UKQuXgZV4XXEbc
hDrMJLP8p5vM+CWyOHPo5QPdNs+qvPZwt13PhtmfIG9DQDJLcBCUsiZD2oK9IeNtPcZZHsV838Zd
RZIykEMDakaQWGNcArdnHOe4qlVMgmtwLdVfmN83ABEVI4cAKVIVjyaqViAglXAiCCGlva8hO/8C
imrzt1NwFsFivGXPh4Xb29VBOMwVuIiSOVBWJWsEmSYoplD+A8TfXXvLpgr7No/CAbDnFhlhKoRW
nPAUGnFdDhwHwQ2WLGOBVYcL0c09XBIk4BOMqxOSeYUXg8Y9ruDI7y1c75AFkcWW+lGul4cp5qra
DXjFNVtJw8WXyi+6m3npp2dAZFeSregL2AOPuX3T68TaxOgBF/ACteqdDidfp3HclqmZMN7vN578
Eeq1flhZUd2hvVOkc80B9CyJx1yigtIWKe/AnnPlhBMmQcd5KJMJxbM81VhVnVR2CWjWiEZWu57G
Hb1uIiaul2Fx36Oqde8mLH2eqXLsMoXLkeWJLFVfZV3edHusHEYEYhMvtxwe0kv54hCCd6hfPtK8
gJ/UiDj1bqwwY80mxXG55cstHQP3XcZN9dECbv5k7dzcQJCD3C2YAb7pQFCYp3Ci5b3oq+op9ubA
7mKydkE2IfJ8mmWVY4ijsnDgUzi7JW0CZ36ogsd5GoOEq0qnccnztKEBnCbpGRYjqsq2TorOU9+h
TWm8AwEWkyWintTXIffzF15K/RzB246Qh1lRgiPIYdZUtkxNmfNFuYPwc9umVgr5ExQg43dQr1U/
BTHtQydHXKGqI3AstgKebj84Wr0jGF9/dpiwi9LC9xAojrjIbzDbF+JNiAeSdk6OB0l4fd09igUM
fckUdvkz1XnxVGJcecIojMVVACkF0aRo9MP1Fch9wqvGRSCoAL85OnkNgswf3VLyn6zp56+hBFWY
7rzlJ2Vh/FEXgu95YIp9J3LExvlqvs6j44kXOVDdziL+XuSRfpbITkAQHM+vVgGMjmMiVDq0Iycp
81asNZ6GAN3FAyxE18tbUYGA1DTT8gsJTTAiP9NIKWrmyXdw9fk/6cSX+IoHiIBT2ZUFohrbojE4
kgETgayk5e/8yGpm2sFdl3omCERboKGlm6YbFZp5zzkb3sViwrexRRqo7ezdMuRuV35X1g8iVOUX
BRiLy3rRTWmBwPbLTNEdHyE/kblmUtdAWAjAW4bwPiqA5Ugd8Og3tjZAahpMZRU9eJcJm2VWLM0K
IdoW4nk9dBeXDOrA/luO8keCzGG+z2e6FmkfoExr0HR5bVd/uhYUDu/YFMu4GPDXbUBAeomiBn1w
GHt0iQCp8BMba3iZmbTrQc4UwdfYWPsgMCpS7lE/QD+WxFGbjkHcP+sugtGH7VrfEzFi0Y2qyJVu
uuVN1iW/7uI+zDAlz15WL57uOz2Yu46a7gZRi06LqVqfe1GCAnXp9A+/J/IgR4rVlhHtrgvJTNaN
zfhOjrGR9JFVKU6iF9Y2+jd3Qx2nID/srkN/4jemM81ND4HPd4o9vZ87sd6idSkfR87K3WDhhhoD
8IdqG3CXYRESUqjxO0XUtCTF2NoFd51cqx0jrvqOrjktsx6qkzQrbV6kBgCkG+jaNPcoOOG4jY7E
XlI38A8mRFILlqjlLZYgrMTQVoX1W/TRQQd29FG8g953rUt+8MlcRUnTNjDHghPwc8b5k+qkSFCI
rvfATIhrBx1aCFdp0PwqrpDiSyoER1oF/tArN9DpWxd14weA/xYhuKrlTrc4Y8zh2skEidp7iXbY
Uyf4D2oUlIqjSqqr0ZgaafQSBY+wTlAAUoqcpW5r+6z4UN3hRg7uuAun6wHm82ViCu4ZBfk8yIo2
BKqIxcB09EnthYHNcD9gAPiAdIl4iROYSSRJlZMieNW58zroUpSkuGr8jjc/BubL4qA8z2qwsLRz
FF0j/UW2wSH9tWRiUeSbRo3z2kpI4yRQiC1/UWIbXGnr5L8MviRLAuTsnSN9bL8WqsNJRZwFqfYR
WiriC8E4p4dkucNdyEw9zHWCUgaDi1hl9V4vwVL9Pc6+tllHDPK7YzJUJnTEUO4V66WwN5jbhLHF
pF9YVuaYMUGlTGCjugas5DfS+MhVMFbry79kS3V4GKM656noedRfBWtTmswzY9DcKK3kFRDbuHPz
ti6gIzi1x2gyRKxtLRnzLxqRKNLSqlG6+OL5Q16AnHqWGF4ETe+U78DQqHFGByQeicvnIngLPbgA
8OPgbkQ6CriCiSSWSbq85E81HRB6wfWO4Q3A8L6Fiw7COdOhR5+Z0RH/CdlbpM2YaLaIuahBXnS7
Fo2nnhBdxBHHBeqbr9Okob6h+RLZG8pp5F9bgxGfROhmNBkEgGfvnkNQE/UqyF/Eh56SPrqagYWP
blix9uIrNJKOvjJXFEAlMFhALLjC1Q5pYqyAXBAR7yVORQVm9GjG2vk1Uk/whc3RzrWxbt51IU17
H4t+fiHNMTiHJHlLD0dH113ZfJi9vfCcVtnstPtSrAHCfgizcbPjK7RX8KygKg4MMUuPFrOIvayJ
cbyToMmrFzcgxPlOK8wAP9V92PykcQlzMIjbczAljmW+r/kQEYQZcJ8PNatBRL74zYxy6cDpvY7a
anqHOdX5rraEl1ewM4TBzjYAjRQxn/ShmQ1/cu20ygTRxvAmwbSJiIXUx3yjMI3ceXwAq1gCpsMB
+oMQ4VSLTFw40yuG1ofN6lpP8w8fuzKlFPD833TNa/9ngFFDdsvqIAfOVAYUjSzvep2Q4l3bmaGj
7npkqFz4OYHmoK5p0ljmIegfxMFQMWeIMxfyMdZDZHaqFnAbcrK8SksQCi7J0KMKAAKTQTQYTcco
F1SRoMOU8ukobTeW7RsbLOpTIoRjFmM/mxdXEPEq41akBRLsA5EFuSqM5te6nDHQUY8KlSIpeT/t
qgmoNV96Vb4rl0Z9WKjLAPlbLIuIb7oV0ldjg4E6ZBmwQAEGYAR8o9OpnUh8F8YtLO94bvJrOQB/
BVvUg7+bV3hDXI4rig4UlMevqjfrx0yoeosY+IgBnh3vAgK41iAK/7kkkHq8GZvFPowqCh8kH/sp
dZO/qIwUcX2IEJUGiQjCIGUN7jYQf0uUhHQ46LSKoJael1BKLSB/VPfl7YjQuzoIn8CL2gV1Q+Qp
9b2O9RKDy7sdi50NEZRaeO0CBPEyf0KuGz4AMCmuVWR+w20gG/CFZ5B99bZPMSLpIxvjnsx6EnGZ
1KjBou44wvIpW8L7gpQoMfid2JGFLD/IFJY/5YJ6KuYG+d0Kieh8X0aSpHYNkUnWVQdZFErM73zt
yZ2/NN56FaBW/Vu0AqkTgN13VTW5fcwiCHn2I6tgBTRkVUI8JLO3zI35oRipSrlfBqg9gsRDxGZ9
YtDW6TM5SdRabCX6b6Qe2K6rcg6tI5Cdfc0HFC1RMY3Cr8zCszoxETQT6XRjvAalXkG68XZwKACI
rppAtnCMQIDHt/sFNPdXuMTbh6ErYygGToN3a3MFRMcSVcjRFPzBa9Nij2NUN3fwRtOzhCvnh3zA
EBTIlsbjSuJS9toIIzQDlHmtQPUpmVcVdAdX5/EHlWv8JPqmemEzQ0rLUX3s+7r8Jlfu/xjbBgk+
yvnIk3H/uRvUK9CeV65HwaMLO+TkGNyY9/5kIzCGAxMo2YA4AfnIW8ubtUGsII2XINCYH2Hj6tEz
bftaYHrrcWaLzDEtFKj5l69UTNMA0crXAToU95RF8l2gYZnyuSLQerQEDQTJJMZmofydBjWt1sQe
6+u6ALlfOg4B3O8YeCxhkC1JFnQgn6PQ6QbzhXXY4i5TiLSDwYCBbLTakzvIB+NMd7FfVIlflfQH
Bnby91FEvcKUEZpoCRi63I7pOT9EoanrrFlHXyQTRel7p11J6mRCE6ZF1cuGoCxEFTOtx1XTbAXN
oNmFkS7dXb2UvZf26A30GWk9v9qjibJ84URHUFOZ3KxfNWzbu+4cGCtQRSLx2xzqqX4rZB/r74XX
eHvttz0KZ5WuH2yl+JMHVEM2/w9nV9JcJ69EfxFVTEJoC5fr2XEcO4M3VOwkzDNCgl//DnkbR58F
VWxSKS+EbkvdLbVOn1NmuPePzjx+AieLHxo9adZlKoo3mbnYqtyeo3TOyuaUMtwhQPlVnDlf6rWF
zfKf7VF4IuQoh6HIzJnj4f7epp8RKxswEsmFm1E82s18GeM8tyCN9xPirbPgJl1ErT1T8kQGK+mu
kOQzflWPWVev1WkZI2hM7vNYF/18NkBe7oe53WKueOBBJQaUiYjtNXOdT4mFgs0Qo+eKd9Svot5P
4BPNiH9AWQdxh6rH/RuetJaPoBLUXSdLv+R/hnIBHVvrC9yEUZizhp8+H4efJkv4zezk3Y/BbpFs
q3bGfZm0Of/GJRlw4xn5r0q68i2L4/J+WFDElRIHRhzYzQK/wDDDZkEhSVroijRmn5mfUtMYnVuU
JbP7rrHXKGRAxCSpkbAsE/8rmmp46GeBnUgt7yX2LeT6XGTsVwp8HVjQnPxO5OuRwnGrZ2PAuTPo
Ju7fYN9CgsOHBi8Orfb8py7XUi9qrXiOQeZpXhDwca7pCC+fjAQp54TblvEIHj/U7nox4K2JNB2/
HSCJ6ocz56i0NDFAv11h4KrTFI35yJO8faxFnX933N6+t1vInIblYFhfUgSP9gnaSPUYjDi48cs0
H+mPMRlNVPRRW8iHaC6d+TPw4igyVz4xr1Yt8a+xQawXPP4tj4KzIaq6pClOIw4fzmVdoeiYdsIr
USasRzA1yNExxysGvYuMnLplpj8gqIa8BjFP6M9muT11OEc7PiyEG+DJLscMB3t0bfU3bmJzEALN
eIpwpcBNqsjsXFzOlYPU0CIiBrxuC0zVcJcbg/XUPaEyZcxBT6ALDi6T/A+4IpKvaKUFHVlWDDkQ
Ujh8/ehNJNUwde3uNqG4xV7OaZVfVi5kIVExIld4GHLrK1C3Vp94PjnVOTX6LI8MWvvTBR5EcDtq
QXG4JyKpe8tVAA6VSLkFKmAH6FW8IzRx41+MTn9X0rLbeVHXPHn7K+bhHfDAhvV8nwKgYdb2gjQA
7rfWPEYD7/gKqoFnubX2ZXpnk8+4iuDgZPXu7+1naN3E17+/m/hS1IkwrZacHWK+Qm7ht6CDtQPw
0ZldwTAkhROj3oBnJJfPF5DH+2Z3ZRIQJKqdN3oNosRX8ElF11NEUoAk/I7/xPkFZdHpPi75/ZR6
h9BnjqqB1Nl8EkMDxRcXSDHUcclTaR3sAXJUwSM8yoDULx3d82jy286czwturUFl5ecSrBLbC6yB
S6iEFbExAsXT9ARyozTwXNz3/bYIbZQ6mEEflmmPm0uzkVTSCmFnPZSVANNz54KeEGnG00SPDq44
8LCAclIQOHBFGzyQo8NoXNBlvW2hFdn8AQxDFT0y2WDiCgHhwHKZuwCNsucCNfhVmbUiDg2KfDob
QNNvf0xnJsWXQR8yQUrAAVONQGkJj8mOmH+UnKKatv0BjU+oNBZuDRFbxG5yRm/cHxSyTsIYvrsc
BNy7W0r3GxS/xg0eKNKCOechls+4mLbhNO52I+r2q+LTPYNATS4HcgaE6KXixSrZjtsFB0UG9cD9
TLODK6GglIa0LgfQ25Jz1WSnIh6+0dHdaRLSBD6qQJRmk3fZJJl7rmLEo2o9I+IwOHanFMFpZ9dq
vqFyWFTEK8t2QuDGWzePPIFje7aAIo2taLRDW0llsWj44KZNZTpg8sMhoGLVjxXZCxDBjcX5l+1v
aPaSymExZ0mcjy08O1soDQYTd3ivMncEznWDK1l5IsQWeHGAejDzxrBhfX2d9ai5Hpu64sqVCWCM
ZUlyNpPsMpa4+cl6V51Ct7zrT3qXl2HkAcVfxzvHKCUGDUMnzGCM39vYW3bgmDrjKF5soiGRDqPr
nWcQ8AaFmIrQqfPnbdtoopBKWoGqZS9NH9NvbAtVJBe3ZIA82ewG7Zga4fZHdL9A9eC28Mu6Af4g
G+KfXYyHJVKax1gTHJW5YjDyGrTHQPNCBPSZT+vqym6vW06zuipvRcW7yjU9dDyt/RdFDGETFD0n
EFPzPaU6zQKozBUzG6idNP3/p+8jsq3I8Iw3t23a7JGW6n6FkpXFULntXCEPrBz9gcdgo1nwJTRK
vFNtL7HuZygePFgtJbnRkBXA8DDN8tT3xS8XaFXcefZ02TQZh6w/752rxQO1BsiFQMJmAKtobYc+
jb/G6F2ZlqcWkXwnYGt2qyqGVIDjL8/QXnuO3cn4TQpWv9l1Uu5A9XVroXjzkE4p4GurodiM5+b6
dm06q8n0sL0OuskrWdnGPb2fzQ4pn4HbvjORkvEO8XpscMWPY/DAJ3j/W4HzrAwLPM6drDXpHxtd
ScZDlfDSyzG6OcjPSYseBtpDWXR7cI3ZVQaLjI0pelIH59wBYBag2DeGHe4IssN/tr+g2Z0qi4WY
8sVMypmce0/cLA7qtMjDJmMhRStSaRy8wLqKLztekwjoK6JxsQICEO+IXYDqx97oOjMpbpz1LQEs
emZ/g+kKOK+o9W2E4MPOMmi2p6u4cFZS8Kp6i39GOec72khKvCLSPR4ITQxSKSxmvAekSWZh8Lq6
nbPu1ltPQi0qc5X5eXuRdfZRvDerEjb7wEKf8chRnnA5E0EROyzEm+reXVlnIvvfKOdOJqd4l0Fv
eYFH1rmHrmjq9jtSTjoTKR6Mp6UcffE5cJGOj0chE81s6WWT1Q/7V0DNLU0lswCCAQ/84HdC03Ri
PMR+e2sa9UPquL9aVp/MJEdJfY/3TGMrldoCkQ3vJEOPDJNYWXqJF+LhvHjH6B0dldYiGecarPHU
x8VjXtHE0M2s8ZBw3t5KurkrjpyPuWF1rsTcrb6YorZjNKKpuaPaoYlGqiaSPQD1xGsfbR1V5Z9p
xr84kj+3vROh+v1SOnQn3/yl6v/gUq6KI2X2qj5NDHxogozNUMzQIKvObWf9/v/H2lvhiJO/5J8c
OOJS/ThmvdWq784CVd6h4F8SH2l0YNd8AqjDmotmJ0nr1kZ1cy9uF5GnaHRnwGHgXZeeWtC8no7N
XfFwf0ZB1hjg4Zk5vgoDgB3LP1qqchQPj/OctCnxnHPeTZB49XkZ+sR9TFLHQcYTBzevkqtJ3XrN
4o4UHHH1s9chDAI4uOxkUo31Vf4LPzFHwQyCSpg5Ejzw4r4wiYMdeir/hbeM+TIOiQdBC/qUoXEy
XASQcIdWViW/aATBk1nM3TOelN0gQ1fM8dhtrzH93ZbPUTetFuGsnVroDcn66mLs6gwoIfua4uF7
J0NrMoStZmjaUXSsxKvwuvOtW0/Vay2hN8UJctrfjplJcV4TGIeY8QpIPiA8IxwoxYVT7P4C3fZR
nDd3qgmM/csAO9Xjg3QWeWv3Tb6TQXWjK84bj50PQC7H6J3lfLMhcX0zGQD2HLOM4r3mbMqkmRqM
7vNmvMLbenbiJDa/bg+vyQoq64WbC2MBHgRFzWVVuJSkOc0EalF117wydxCBZbd7V2eNoVT6CwGo
AiCwLr4FdT7nVCc+i3C3fdr+JZptqkoelWU2pgPer5E9S/83BY40lIWDlgTvxTOcnSSqOcqo/Bej
mUB2xTPWj0xFEf3V35U0vgc6NUE3ydiENl7u3LI4ltRURgyA1poS32txdAIOMszmBZDHoTymEuCo
GkgSLNjFWI8dYM/g3HYDYxx6tLjItH3eXhTdkq9/fxeh/KkDm6rvwV6jjbshYApoa6mXnSKhtSaX
D44a/9E+SsDFVvbrmmcEciIdDyvhnwfLvaFp9cBw0pzmO7/1btBbeKz2plJk2FbC6tkE0BvoHhBQ
Zjmauhyyp6at21+Kt8dTjwuXX2P0xAYq1DJe4TAnaOPcWCm01nhiXwAt9/3Y4igpO6PNRI286H+Z
FZcBSZGlOiBkjgUulSXD7dABVE5T/6uGMEs4Wc0r3led06Gpq/wYgAem1VD43a9hEt+hnucHOQNY
cHtwzZVOVTtCaQxgdccy3rIR8nA5r4wbSov4Mm1ttndIXpPDBztXpcYoe/SvdaafoClMWH8M2pFg
ZaDsyFqeWfVW7RwF6dkdoVMwhlDB+gbuY4lo3Bzif3VU8owpL5iY0eH1Z00vIQCwAIvlRbZz7NGk
FZU/o5HoJjKJnb2hI/pUoqKCrXCPJ5unlR9i/0foPqMk9oILxhwALP/wbLiaDf7FNPy7bOaXaxRe
IIe+syM0YUwVSOLIWXgT6udXac4JYDgMZ5/eO8YnCdrdf4Nk2bhLNo+F+zYs8dny3AiVBPQYFdB7
JWxP90z3ExRnb83Zy0C9Ql5LE30koq/fQLaQ77jjx2ELHY7//oIGCocD47bxOrc4nxNuhcZUPTLS
pAHwJ0BnplM4uO5eYe3j32KrnBqJ7Pq0qhLzLS7QXmSIn4SiJrLt/Lqx1632LmNBzan0CvTpvXmj
uBetHMIRIPodt9ANrhzYTd/17Yw085vptObJW2ftLUV/cHT1oN51lgERFectTSvUANdGCXBb7EQs
3dTXv7+zS53LeZ5mTH1BBZme0GfDGAjf6iE7BNewmeLL3PMMCupo882fLecKsHeQ1aEv51A2slXe
DLBaOQlhRvXHT1mLAxqgu9Q6lkhBJP6vbaqcyWR2e/MNjAzjz9Kz2vsh9fz77R2pKajYTHFdOaUu
dCfi4g/zxzvXZnfgO5pOf6HEaDnNgqmN74js73iXdIFMyUs3HSOBt1UqDW+uXUgJ+t5rMmRofsqB
3Mg46Cy2f5lmT6ksGi5UedCMPrmvRpO7odnVU4ju1Z3DoW5wxZHRobH4c9O6r3i9n0DwJg30ymU7
9wDd4Ioj2+AJ7CBnkvyZC4D0g2ou7W9OOaYXxwyjePLIzHmOl579NtBLFkySWGiXyd6ODa54spN6
rEbHrfeaopM/iME0Flad3BMZWUP+fw82tq+48ZIvPlvbPF+HlfGz9ulvz4KO/OxUP2wOJOHSe1fx
sqDjRUj7mHOrYLK2ARfL5NnyrXVJARRWAlravscNdttgmuymAsmgcuk0rml4v9eaYpbVYQcCylqI
uxxCmOXYXqM3ZSfKfnygsVVYWee3nOSDGN+aIn3p0S1c1mNktu4jQ0F47vbklj4+4doqsoz2TrII
UY1vDBRq1z26pS6SxQNOx5iA4ti2mu4bqzXfJQyDmChIUSFRzamDnq+tzC/2fCxZUMW5PZ5CPYi3
MrLAGZOAYKI5hkxAh6MybY8KMoPnLbKKT1Z/HvOv2+bQRAxVAckuHctKfIzbkxiEbOX4U6AdfSfz
r5P7wOlU5NgsbAacwyzRMnQ5Q2dsyoK+/9qIYxFDlT3iVdZL2+pkxJP2Si7ta9LRneLZ3yrrR1O3
/7V35VvzlLmmjNDneCsiFoynIepPc9gEkP89tdG9d0pPT29uYIWQZz7JCJpIgQi+7lX2dbZTknc/
zwuz0WYdFc1NYrUBp19T7ynjewdKnR8o2btP/cVmMYzXN82nktfXhome0zr9tr2vNNNXwWQlNMPx
ztzLiHGUfss4vUIeugcJ6WmpK76zvzSbV4WTAVmPpG9ikaRZl0EOAqKgz47hmG0VR9bhxR093AsW
NrGCkY5nz95j5dbY3luN9j4GGfXAvJqvMajlJ3BflZ9BbGZfCm90du7ROvuvn373ibSPizEdYZqc
vNXpPXoS0YUWuPWx1KYqIDFWJDRDs3FE5Yy2gUT+tuckPm3vHZ15lFxdc+4PQ4W9Y0HbwUNrqYNv
kI5F28Prdo3i2jaXDfcSDG90T830zbWft8f9W2v7IGZ4isu6OdhlZgqXEl/rJzOybkDlUX4Dx419
Ku/qMNnJ+7r5K55rTPXsDpAtjmgOnCyvz2zaM43G8iqKbOqLxlvwKh7J6rk3yyBtXnv/67Z5NNNW
8WNuAypFtMnICGpy0x8fQME6JHktup1goJu7knsdbhcmZNFkBIJdQFr+EAjjxHm3c2zQzV5xWUKg
WlYSbJqaXkEMMijMx22z6K5RKlgMbXvj0voYOcdp+pXcPchwvPhSnJsTP0Z1jw7If4PBYOZWSSVM
U/tQsWTNqWEHfVXVPYKINYht5hrOJM+duMpECwqsdGdJdUZXPBVlpoE1dB08P8/Gi3fw4EAUR+0F
8cEYiOiV0st0fmTGTlTUFP5torjmAC7btgF9ReTQMcx49VhY8mkaCDgr7Der4KC4d75YeH8e0PK4
vX80gV7Fi9Wuk6CvFr/Fzb9NFvj7iijPPHSPvm6Pr1kDFS224B6JXs8S0SYFh85Nn++UDzRXChUe
1kxQ5Eabroy8OfstKvIowNRfGvO9W8Sgj7J3gPO66St+O7ceIa7EitjjbSavy+xYflXxYTPrGrAX
VzIyXRrZLQ055X2AfpUvflaLnbXVTX79+7skziy/nUWP60Q+s+fE6Ersqa7ecS7dZnXVNGuPMeoo
CDwgDAnGuAXKA31gBrgG3PbKcP3rkYKeSNKwS/fAjbpFVxzacOoMXeb4QTQpT5VnBVV+zlI/iL1P
gn7e3rCaPOAqzm1NaQvNOziEFGADtYYr4vnor612bga6NVFcnPlWm1co7kYz1KdAaXMjTWcnfGhm
roLEOjE7HbQ8ZeSPt6747PVXbbyTfDVRQkWIeSvrRzlgaCezo2Xsw4n04QgRKmgz7HxCYxhV/igF
ExVpLWwnv0bu/YMO6e311I2reDAgkgAdCySBhBags4+/0LLYMbhu6HUh3vmXBEuHRRwEB3DLgFB4
Ch1R7XiXbuj17++Gnl3h+Zxim7QlGIEeJdkJm7pxFadN6sGWIBERkUm6qCPyZIBC4pihFefkVVz3
FbosIgtK4GwqTqW1p6qp236KT0p3HsQiYOi6Sc8gzwma4adrpuCn3Xt70fmO4padm1W2A6rUqHZ+
t+SlKF9aeqyoo6K8+imvraZbTW7E4TB0JwkOjW2T6w5/KsirBqWXGxsIiBxi7239dbHqc1t7YU0Q
VyA0Xl4PfntauhvB9rjrNTtIhX5BNt2vjBnLTIwyAL9kMI17HWS6oRVXjS3w/oEyTUYDeIH7zz2N
ts2kG1fxU+EuKfcXjAv22oCCrw01u2Mjr19856ZlQ7gE95+M2uGylLfOwWOHqm5ElpZWICdcqzf3
Nj9l3uOx+So+WnAwReEaJaIOVDUTNvt5e1zd3VWVMxLYX3aeYOD5urrnF9ndb+szCa+NBzAV7Wx2
TRBQMV02983FhV5j5MkXWa8aK11A6Y2k5GL7R2i2iQrkcnIgIVzHE5HlgDxoRkNDuvckZK8G/uBu
/x8YF0uAb1pAeTGH3gWICE75ublLz0kQP82fbp0LJwzT4MulYwTu403y7dgPWo9R73Yn6flEKYXF
yuGKChA1HotoKnwLOqZVxwpENALqSYSC69g/GAJU6NZaSi5HNxYR8OgnScWJenu3K83+URWMerjq
4BamiPxuuPMr+q3O48jMJHr0wZm+bXFNGlGRW04HcgEO9HGEdrew85M71jJg5/aKurodqrgvGILS
2iuQVmfigCrXHIpIJM0xQTj7b5J5t13A7osXFAcGath9AgL5hXzZtopu2kpyrUTXD2BixKIysJzQ
y5Uyc3tkzYVARWPxJfN522BkOfbXKwc5KhXPEjdBVOneyAJ+ye3v/N3aH/ivisxiZesUZQnbeJ/b
c3GdvND7Kbgwnp3r5pxf+4/NzSV52v6WxloqTmsqqNP2NT7VVVGbfbL3wptmb6rYrDplNThLE5QX
wfKVg9w7T7+P0ALanrVudCXHQmGG5oWP0RfymBVvXfZoVt+PDb0a6t2+XLzBN60SQ09oC+66n66T
hjw7OG/lQAwdY9bWYKuNDLeOJtFf5DMPoUtx7LqnQqxGyykqkILgHM/9e+pUkTPRnZnr9olyKIYI
tmyBXxeRLUFcBxh+D5KybYv/TUsfbXfFY0kuMwKuShH130FX9FJcjpdGSCMWLvcP1W11S8LP9OpX
9brzuY9f1y0VaCUnO6/N9bZj3onf8YMN0usHExRbZ2iAvP6J7+u79s64yu/oKf5Z7PzGj9OBpaKt
eGJUOJQjljLEjiAvTBaUpIW07HoJ4JXcuSP6HyZ+sBb+u3lbFotRluCPLf3npLsFJeOp6T7H1nMm
LkCltvNjNPHJUqWMDNaYdJihRZxkIiRkueJsVQ0Avy9EEJhvf2rh8B2bPjupvK39+MaO/XCpm7Cu
7cgrlk9yNqLt1dQZVokEjWVy34gxFZs/58lpALWr+dBlh/Avlqp0FEtwlZS0E1FlVhHzxBlX5Z2l
0k1cCQVjXmacJwIHhKxkp85wTtCC/yzaa7lSSG8b5+MwaamALT7Q0ehjBPfE8G490JeD/Km6MfPk
UL0Sih//bjeS9BTN7oiVvh+axgVJDtUrLRWsRaCl24F/TkSgwbezyyb5CWQtP6bcbal4LCcz8XBU
jiIC2V+Y9O0n0dhniGBcbBtd44MqIAvKFIMfd2sCmULLwuvFLZlBDzDcgDjMEzuH4o+PIpavOPq0
2JW15Kvl8/HBbiFl0bkXfePcgRYYjI7Wafu3aDaQyuvVglSNgv0Rbw/oqqe32XLO8h3X0g2tOG4x
JwOXhUTQ90kZVHgAO9O5A9W+V5SHcpblK6kch8DZnCbMXsgX6tzJPeYT3dQV122hXewM69lGuo8z
qBS7u87Y8Sjd0Pa/HuWU7ljWayochlvDuSrjh/JYZchSEVi8IQPEgzBr0Egw43Y49roOheV/p5xJ
CFOBuB+PFo4bePEb9Q5VDy0VYFX6DekMiIxEJDNOpB9xBTl2mrFUtq4qTmsxSQztzlHpfDLLQwcw
S4VUiaTNLchQ4wCWVGcswfXi1zthRePxKqYKUTZ2DZaiSGN/hlCNwS4N/wcVz+CCPJYtVHTV2EBQ
3BA4PNRm8x0M0/foBPvDoUmxHUs+PkFaKr7KJfHqjfgBdhyHqRcDP78Hk9PZRnHIqihiQM5bXMwa
ULcbaMIaOzvIJn4v8g4NIN7eM5QmaVPFPXla51XNCnwot89ZOV943rMFskm+9+akM5KSURuXgqTc
w8b00uErYISQcnvaNr8msqikXLFpVdTokVOthkJyskhCMwPXq7R4+bz9BY1xVBSVNxluDDEFgScb
z4yMquSXBoD5Jw8swlEq0Zi6/R2NjVQglT3nQ90VODhbdsiKa9B/bY+rSdwqhkpYQMq7BRbXri5K
FGkyaFsQATpvsOLJ5GHKX7e/o9mtKqBqLFqWQTpIRLSa7wm0qBLQXwMv+YCe/8usmnY+ozPTuhHe
XWRdh1V9Z3HUQTr2AuQ5pEB8f683STf4+vd3gzed7dOBwJnB5h6mhAfjshPnNPvUU3w5lplMKHQE
oxZcyrl1YtOPHkTM26bXTVvx3zalfmxDXDRqUrCK0SJAMefYyIrjTpwIYbtrdKtvBn7Zy52grLms
qjxcTQUdmbLN1nGHoFxuU5TicoCMOdR2ShviQJ9LaApu/waNA6uAKqsfHWjd4zcQKkK8eAVV8cTI
jbsHv/lbV/3vRd9SUVVlX0GtaVzN//V1CP2Hx/nhgt7dmqc5+GIADb7zOzRbiKyO925zSig3oOcX
n1mVFYavwgZRev1920aaHURW270buy1JEzsZxi7Mq0Rep3s3d924irda0nFIuWDcoX8DM3Iw9Xs0
ZbqR17+/mzEbILXm0Ap32CrHnof4AGmORWIVT+WggPv/Sc/zp6W+WvbwoLoFVNx0ds0pMyl8Ezqs
UCgNuuaKDv7O7tDZQ/HUMY1zA8JSuBTTdHpo6vmLA4mInUOObubKYZhK4ZQNQlhUtQ+FcVmkj2X9
eGjnqdgpbAhI8nQYunVvG/IY82OLqGKmjNyP63jxUWweslPN4wgw+9P2lDXBS4VN9ZyXKYRy1lJ8
zs+jZbghtOegWULA13kuE9s8OXhAfijaAlQGLduT2tasgqs4qZUbpHBjLHHsVF8acNmgTdBzT7Z0
d5ZZk8JVQJUhoeTqpw0+MPROODfDjxjN8yfLTZfrcY6HUwLxxattI2r2q8q/FUNdBFyJDN/y74fx
k3+sP8pSEVXm0EHigOOqifbDCyNvL6DlsrOldPZX/LdwIBRr4C4RWe4fj0Yz7wJeHgvAKmIKKgIx
TsnYrtDw/tNJKX9VprW8bttaN3HFfYFtQEsawcaR5m1lfxvYMwRsdzK5Zh1VwFRmTl082zhe9mn2
h3K2BCMrdsoGurHXI+27GA8xnboZchRTZAw9kfShtC63DaLZ6CpOCkWD1PbXUgeYGiE5FbrZG6lu
mvp7nTTR9idWp/zgUKByapVDWWRSYO7QlDy54tqaf+T0itvHmAgslUpr6aHgmIOhPoIM09nJRWA6
8tTNe60pOtOvf39n+qboMqg/4c2ldKHo2kqItpCdVdXsRkc5Cnu+tCrox02R9H8V6S/bQxvgHiGR
bmEVF52LAWrcEhFsNO4IWOVKoz1l8wMDX1BRLTtxQGcbJdVKI005KyEfbQ40alosaS+Wo/6k+GoL
uAHUFfEL3LZwH+xxEBfjSMXeY6/G+CqQSkJVCytp4R7iLiHoiC+mFFwSxNnZ9Rr7q1gqqPdQblso
/3fNzRQ/LVYZDt1d5V+Db/G07Vi6T6x/f7czW29pGWgEALxpPxflhcRzOHNXdQYDTMc7dWidlZRM
63poN2+IOQEje98MJKzSCyja7/wA3eDr39/9AGtacuhUEyi3+OndUhYXRelfCb/dcS9N4LEVz82F
Zzdegt3J8u4sIZcE7cwAnnxK6vRY7laRVWndJnRysMqZeV2wBKxie91kOtso/kuYVUAVDH2KPrnx
hxcyv/j+0/a+WX//BwFZRVc15cDMqlv3zXgJNRhz/rU9rm7KqsNWxVj1HvYKz69G/jvH++70eXto
zZRVMBV0A2Xslai75su5gepdG22Pq9kiKpAKgjaWSCWmvNCfLL+t59e0/g2B8O3RNQZRibCYDRoI
u0JmWoQ8tQKkUT4NKuD7tofXGUXxTUOScs49PI3OseE9OM5IwRlmybft0XWTX//+zjndtIca9+r5
U3+X4Gk5Zbdx8+3Y2Osvejd2D42oxmqxnG4tzuBaPEHM6OSPXrA9vM4wSl5lhoTa64qbstBR44NS
Z+ewpDOJ4pOgeGhNt8a4tEyfQaAWVVN927j5TqzVTVvJpnYJ6nJv3YyWl9xSsFdAR/PnMYsorjm3
eK8UbMHQOJbaJA4SWZ+3h9YYRQVNtZBzc/o2w1om8sSt4dVblism3WPPiCpUqoEaB0SjUUy13R+j
9bNyf3PoNm1P/S9Y74NIqIKjXNDjmMsYG7/mCoSl0Bb5mre+HZTUuYE6shkUBrnKhuZHTX3ISovF
u7YsDzIzUHAA99+DlE1+7PKgwqnAxEc7JvGS37Y99CSnYDD20LS6BVIc2ciWfJrWtc8h92V7HXAI
DYiY6bEgp7JYycWra7ec8KJp5890Lv2AFfRHM1h7VUuNW5iKN8ceiFgnF6cEav6iYwYxlr1Kkc4y
ij93tlGBfgk5FtqPwRJD3bwOSP6wvbk0qUUlrGJLQr3ahjczh11DovgCGvcXWTrdliLegVHoLKN4
dWcVqdGJEWcE4eJwb38jo38o4YJv/d8IjRvVnDXoWYqs0Tq1zDsRvJBsG+Zjq5sqVMp1fCGBLQJV
h3Mt0czldLdcvm6P/bFFoJn977RnFxo6Bl9PTf50N5Dq58LindOkbmgl26LDJfYrC8l89s5T+6WY
/hybsuKe4FUwpDNhXItd8OJ1Fnu6D7oJr39/l2QJoIeG72Bgsz/32Sfe7Jx5P97YpspB5UrA6/wZ
AZ+6lhH0Lq4DcvBe/N4qL6GFVz5t20W3TRTnlLSe4nnG9Ef7a1zc2IsM3O7Q+cNUcU0WqQkzRzhO
PwGWVZFIMOsu3j1g66au+GXmiQJtHLx6c6e8Dwq3essKtBkB335s/irCifGk5M5aUmHdndfWoKVF
R+mOe64lpf/mRFOFN9EOyqaFh0zkWPJscTza+HYMgewBNEjVdJ549mPK/T29MM1mUnFOZKJDY0tU
kKGEAvFoSfJOBp1o8PhCSnlmMT94GjdVrFMBHUBHWIOIUjIExGYXA7j2RlZG2/tV426qiuHcQ+kY
/XtwC6c8gxsT74/JsbZnMOD968qgwUyHcl3vxb+rh2928bw9Z81GVXmouiRPIV6PKO9z43qWwFX4
UxJOaf3r2PiqD1fLMNgz/GzyM6hh1189vw9pcwxAZKqIp8Ye2dh4MIuomwh3FehrWeftmetWU3Hh
3gMxZm9g6ILTIKUGBH/3wCyaoVXY04hKBJkGnGgtfw66XpwglnvoFGmqsCcoj5RJ5eAs1gAZEIlp
tvH+kto7ZwKNr6rgJ6jiCZdP6GgSibgVXnHhpwDITNZpgjzFzi9YzxcfRB8VBWWMYA0wZuzI2r9z
7OQ8OG99et3Trxb6s1pxY+6lAE3DuamioUTmL71byOR3mqb1CRph4ZAkWSjatA5qmy6XeQGZ7Lax
wymGOhkePPaIQHUbYP37u8Tcx5VroyMDpcH+7NWP5bFilKkyUMXe2JbUw7iul4eu1V7K2j5tu4Mm
UKi4KNAapY0bY2M5/aVgt714A+w22B5bZw7l2otnk9JLGHAsPkh8gilru6Cwhi/bg2taCU0VFpWX
3dKJBOms58ab3TjoU+HBwMefoydPJOZAqTVQmPfCEfd6tx/zkHNv5+6qcRgVMDUXeDSsISYVkTi5
9KnzAB1OcBsUl9VCd0oSGuOpWCnGuzzuPCxMV4mL0jYDwudj66LCpUZqLrJMEbwz59pDAciBrs72
ougmvdrrnQOMk2/LYsYp3Rg+x8P3eI+uWWfvdfe+G7fI3ckBoyKOjNPybMTmQ12egIfI/eHYuUsl
mhrccohjqElE2XJpkweTXvZ7kHiNh6mwKNr61K39rHpjDfOum7W/rRN9dqom72DcUUULRVdwCGph
O1IjvfDzPExqtnMT1c1e8WGPOIWTZvCgCfoIC7/3zT5gZOdEqltWJRencdNR0mBZrfx5ZNdCPKUA
3Mfi96HdqKKiambnlbl2mMTNzWC8UHdn2hqbqGCojplGz9bOu6zJgyHpwxjK1uVeLVJjFBUDZVqx
2XXrTZd5r8x4hv5YUE9l6DQ/j1lF8dHE5EMy9/B+Yd25eNmo0UF1bOTVXu+8lAzSmAsXIyMYtl21
oPegd6PtsXU2XyPOu7HTfsCZdoRVinIA5e9lnX2b02MFABUMNSU1uKXWTNL2V25161kH56wckgmq
yhk14O/MAbXUp7n7nO4FFU2gVamlKpDX8ySNxyg2FkDOxvS7C2HJnXXU7UDFLVkFcSRsQdynnCQP
PAmJr9jyluB/pH3Lcpw8F+0TUQUIgTSF7nbbTmI7iWMnEyoXGwSIm7g//VnkPwN/itWc4sxcHgi1
tG/aWlorT2gegg2+3PiOYU91XFTmKhuK9qI/clWfA6e+BoXVsZ7tfRlUh0eBX863JxF0R7AvgFHb
jyy1j2sc3Ev/tUZcuWfgA8cKuVYAbYp4fWi96yGCrSOg8tTzhR8n/TEeZcigHTCIYGO9DUajY58m
lUMtdm1Fx30uQ2FDjdxqa7WR+00FmQ536ipa9+6CikU4VhcuhaAfUjZU9yWfP85e6URuOj52tUMP
1Qju12rw7DCbbTdUfFE795z8d2N4PsncDXC6m2dS39bd5DzXlufsusexPc2h27ik0+hX/ZEubRjw
KSr6rZeZJl/Q8uw4tlbbdOvZcaTfCzWfM4E+xryz5NNFCFlLKeROMHwQ33ncj5IpP1wOzAaj0sFR
+TBAXKGCUfF6WY4lTPfA1eazWNPoay/rTdjnSe7UKkYI7Z3rKv5Ihn12oqOj7MkDh5Rg3TFt80iI
OooDtnNBtPyqqAc1wb6EkbD4yUGfJMQlzfPlxTZYiY6IgvQRXIdZ/XGZk9AWn0rnzPt9lyY2Wffg
zVqrmLImdVOAlmzxow/yZ5rIA/HSLZrmNTi+0wHQQVHcKlqntWCDuO5/YXJeruTselERBPTI8uXr
rOgWSafJbDRH7R03U+C+7Y41UuQY9FcVqqjLW2AaWnPU3GoWslD8CtdDV7POQ2/rXaUh7RIt7S5+
Q9Iqp91R5F+m5YM9T2EAEgm6UckbJq7Doqyi6qDyjuEnQJ0ji6vpNPVpulHrGCb/DypKgNmnTPAE
rZ6qQyc+Oykke5ID3XnE0emk6s6HAvJKaZKCmi1t6J3lbxz9TOui+WsAPuceL2UH3CwF/FADWhv2
ltOdLpuLweh1+cAcZjjmFeatlH8FaOQVsZKrrpigcLQcCHp5lz9j+hHr/9/4bjsmMlvWl0mOdafs
BISH+55k2DoQKnMT14EMNYo0C+CCobHDuJxORa3+7Ju55qr5VKBO+ztz56Cy22qfIqetY6ECaU/1
tCz9MbUHgEa7OmyGON+odUy7qrnqmPVpzlI05MCaPjWQ35ru07qNetw/pNOGvxq+oSOjHNFM9pTJ
/jjUHxkDcX5y6sqrJW5Dz9tSiDbkk39QUqwhvGXIVT3oWEbCrv1Y4ZZ/3ELwGsxSx0kVopJoTFjd
MahAbj4V54WRfYdwnVxKetU4qhxTZ9Mjs29l8qkc9pXgOrkUXdzeVSNWfrK+zuSb6zxeNnVDC1xn
lpoWJRo3yeFK06em/9yw+zQBWbpqQsf7VMqnuN+CNpv2VSuDcffVzETBPu3levaevPa5EFuEKKax
NYetex80sevqyOUHLxzkwD/1Zhm81nXv1Ag6t1Q9phkvYuxqW941znNM79vguyKvtLehG79Rxhty
1d+LgzfBMrVqNLNqlPFDYl9ZLthKcZ3S9PLUtNO+Qk3HTvWyrYmXoF0xNA8sfmHqvEm/YJi9jptK
OuElzrD6rB8/Qn/lM0i3w4SOB7vm3y8bqmGLdfRUGrMhXyQ+0YHyJpGf6/l63sRmmea//v/N6uPY
SRUFnPaYeD0ut/9UJP3iDfxkFVsQF9P01/+/+cKihqAjOSo/QFY/qrl/Zp31UJItTmZDYNZxUVWx
VCIt4ACjNZxnLz1R9Ucy67x0gMrP8mrfHmguPLZkqBwPX3Hd9mNQOFE31qcycz5fHt4QmXXCqZnk
ycAYDlbUSQ8eG44jBFYvD23aYK1Crpugp5Zd9MfceRgU2i8J6ntA8fF0/XT5C6YN1tJvxmvLngZ4
Vzs0p3GZcU2cRH5nbQz/bpwmXIdI9V3gL0mLtSnkdAsFEzyThgJCWkQpEL59nIddNodBWxwu/5p3
twKfW2PhG3PNHAFyD4YKy6Ylj9gUVCeIrW/xzbwbUTH6asVvRh97S0qrtPLfqCWaEHfpY5Qr/nHM
u+eakmtwJ4pD7QcbWfld38DXNOdeUq/iZW93R8rvGgvAHnTziu4E+vgo4LuUlPERzb8ZxM8BlEGL
rLVBFgFQhYhYAFqEfduxbtObBRPjIGbOFtgtBDxx2LsfxbhzpzWfpkU+ytnHxIFQAhamPyRkl0Y8
1kTLykHvQLexrTF0ah+hyHvN+i183LvehqE1fxYyKSpXoVfStt1rX1RPjoM27ThsvMg0Da85M5Ux
TwKKRVHVN6iaHILlKvZ+7NpLHU7FmqC2B7D6HrOehhRgj2na6pYYvFZHU8WrtH2+NlNJsBwrezp5
1S49CsJ16JQ3B8JqyZohpfWJxMvHvO02Stt3YzOG1vwzQN6q7QKLnbofSnHlAnG73qYGW1f+hs3U
sVLTTMXY1Cj4u9iRh6Bb+qhxRhW1S2YfL++p6ROafw68m2fVorfTUhfMQn4RFqPgwLKJjTUyxDAd
O2UP8EpXrdcS1cPII06DkKjPqfdgxVsITtM2aN4q5iYZbR9hMnGSyHX4M5Ppnz4rVoxCvfEzTOuk
uW2PNzsQ08NW1xRXtrINRXdOS7VzFzSv5YTJVvXwrHSpDvmcRfFy22zGYMPcdSTVGJC+aW2YUdN6
5yLm9wD93bhu/+2yCRl8V0dTZTF43aDY0R1lX0Q17w893lDuG1pLt9CIHUCdjdIEDQhuP1q2PX9t
qsnKN5AnhnSuw6iCJsYxKkd2cqa+AJ3n1dCTV1bNJ3Ru88Pcukfh825jk9+HUhGuQ6k8BYRFQVFJ
d1V6bOrfeeyCFhlCibh05LicKIHar90KWgz59eX1M3iGzjXVuU4WtDN+gT/+kPEcLW0Rxf5VVz1e
Ht+09VoKrru27rLAFS9eXve3STLTa+U0W2djQ+jQ0VTYmcnGaxLYbexB6c45AfN0SuokKgCx8fON
w6XJBjTPdlOaV4mPi81yJMMtjcGhy4vp4M7VPcQEHVxK2pAkmejWfbBpzTRfH/Euh9jVagWe/9Md
0pNq7Kdd26EDqVpXuYPbOgiErL31u+RXx8gu+hTCdQRVN3VgNl/76RQgsLycD7m1RT9uOCHoCCrm
t4PPZ1r+sTtxtvvfZYvXIHN3rqryalo8cCZUB3fcYvk3fU1L2kUeBL6y4BO05SdC7nA5QGqBCJMA
73b0yynkW+ATg2n5a0B+U/wmVi1KkeFTs7xNvdexuPeTb33zlXgPxN9ovxjMScdaMRoUXd778k/l
pVC17OfiuEj79bJBmX6A5t+Ull2aMQ+ysd584/Z5WLMlBEkKMKA2Qj2N0m6Ldc8QqnTUlZBNP9kM
TTZZxT9dVJd3U6+cg0PRj1mon21ELNNnNG8n2cA9EOKtL/zaM12cazw+vaOuPBV5vFEmmz6hOXiB
N8Oo++fyT0fBVZW0+deaD6824afW3SJDeV/qlHAdjVVMnu2TCih9Bt7m2vuDJ3hQQbbDgb0MCQ2n
AaLtuJku0SleavK56h/K5I75cYgm6RVhzmG0XsoMIhezfSzbb27Ljl6THiXtDswl4Zg9BYMX0tR+
EHJLn9WwMDrSi7ttUrjdjFoT7LuK0g9z+ej3EkzJ9PWyvZq+oNULkhR4MDUhY0AwpThlAlcUMwni
67H0/IiX3P+27zvr9984NiNOPnNew7En99AXXZgspYWFLiDDZU/h5Y8YPFvXGKyB5YPUKD5SgxT2
IJr0VyyGrbe/awj6pzUM+1k/+uYXpKNfjnY6g5JitF9J8NWrl89pt0uSEqNrcaNrbJY2C0avVlpO
YY/OTdItVZiR1j9cXh3TD9CKfq93cjtNpgGYLftqrIsrGWfnIYn3naN1SNiippKAwHQ4KujyOXN3
k9h5ZENxd9/stRjhlD4a8wUWSAUcT/tYZgHjx/94S5dsrI8hzelwsNkqVJ8NYC9w21MaVBGZ4ru+
+06z6zhITtQ++3Trqt30qTV7vLGlpBqaToL7Fo+TrANr56u2Ke85Gb72eOI8x83vogk+8JSedq2d
DherbccDLBrMiLmTHwFfFpF0OUTG8ALl8gcMjqeDxnhbL06VgRBj6XnzOLDK5587f2y2pBUMUUpH
ji0Wp7RLE4B8PMA6K7c6dRM/LwOuPC2SXV/+EQb/0PFjeboszcRhYYO6qcgts37M/f3lof/inN4J
HjplFkRMcFXoYezlQ3EQRxFef50+1F+T2+YqPckoefxMPtl3zs0REKbo1Q6/fGmv8hOkdvBnfjjH
n87Fx1WiiIRbTWbDUUHHki3u4qR995eg4qYvIMZKbyGz1PD1NeFGWjdZhVY5TIqJJPHxo5vCOfoQ
+ZpVv+Grpr3SooFyyiKnErO30bJuhvnIRRpJT+wbXgeVeXwgwCii5kn9H3XxCia+SX2/bAqGmesS
hXY9ueXodnikbAc34Pv0So4L9WTD0w1LruPKfCqruStm8bufAbF0Rd6HA7c2pm4aXMvhPqtjS7jD
GiBj0YVAW6bOWVapsrfc5P0Uq8PLGhbXnAkQCpDAnsNqZZ7M89/71n39UW9CLsgE6hQnSTx+iMQ1
i7bgWKbt1PJ2Yi2LKgYB/jTrJIYhdMrDIDaWw3CWIFrCrrJ2Ei5T6e9R+ahHxdmP6UGhInZZ8b0C
c3/pbSDQTb9C81TWt6JI0xhkTFK4oOS1iJW/NmnTENBRjpth0PQZzWt7Mftqbny8Nj24R+93szF7
g13qyLLJSS0FjZkFbDgBi4pO3omqFhupzTBnHVhW4WgYVOg1HZXnyhA0bVY4+iMkavNs7ye0Gtxh
i+AVQy+ztX0Qhj1BbDrqt1gADKnT1ZzWmuelVBTd5A5HGUAayuopa+6FfLjsVqbh12V741Z10sSp
12J4EEKGE976eveVP4f2LrVOwnWqrRFAmLSzMH5Zqqsp96Nm3rorMJmN5rqdAGm9F2PZOxftvlUu
fNgwSJPNaI5LXcsCBhwjo1EWgmucJSparJfLK26atuargxWrLM9wXVt4cVh57smeXveNrLlnlgao
SjusdeXWH4re/SG6rbaqoeDVwWRDRdwc7JU9XhPe2s2MuzAIm3jfBvAqticYy7T1NsqwOjqizKbM
mmSDpR/wBrp2ktPAmsPl5TGYug4ma52Zu3jmr45cQvsBwlPh0NcHrwxOriS73jARrsPK/N6dqnLd
XauDilTQRE21z1P/QZVZQydrd/Uk+Gfv3WZyhm3ilLlh9KblWXfkTSTwmwy0LqpVAIxUIbTKQjbf
d8lDrbae6xjSoS5ayJ1aCFHhB1jzPYlPaXcr4z+IZcS/3zQfg+f+fVvy5ke0fbG0rcTyd8uTwm12
EvzJ450HcB1c1nLfLhbQYED9BdBq7wbdHbQEN8KCaeaa8/oFXhvG9f88DJOfbGyC83zZ8g1j62gy
Odpt5lZwKkWHGz4WCDnVoVx2QWUJ/wdRBtXrRuT2fHTp8COuyTkeyYZRmmaupdZioUEjPFzkjf0S
etUSogSJKDpPlxfGEG10cq1ybtNgSDE8BVkB6Xmkqo2RDccze/1BbwyxggQwA20A3jDmJDiWc6Bu
x0lFXdKqG9CFJSdRbeVB06c0x5XjQmYOTTHgf3BRPp+SHKLMVQg8R0jJ076F0nJt7wd5ViXQzGnQ
+pt9eQ7KLdYn0/S1ZJs0mPqw4jfWuCbkU89fmHisnSvEhX2T1zLuSDMydhS7vOaUCjxnc7IT7GNr
XutUHXFaHMSPTkuva3XfBNlpz6SZDiIbE4Dq8DJwvajNAA10Tt2+wwLT8WKxLHjGU8TIRqI5DmYF
l8VhnO7LgEwHjFlBJrKKiOUooA7ecOcLZerq8pq8n6KYjg6To8A9VoUA3Fe3QPmGXnrLGEQp5a5o
A5Lf/zrtKFPXwU01dtOdQtq9MPIyyF0KJIT9oyg4JG4yFVh20QWRGlSE3LRvWTTnLKkFrvIGHoSF
CMhLJh8GSjH8rs4t06Fh5RJXU87hPnlzv9Z9SNlYpY04+X6AZzo4jIvCJrWP4IXB1+MBKpoSHnp5
Yd4P70xXE4yXSXG3Wy+ecXbigQ9Jma15G0xRR4alcS9Ty15TKntCMYNjUzzvPZUxHRw2epi1SDDx
xXlxyuda3mJddsZDPEv6r5nXcnC9oV0jLs5kgV8fNi3x/VjOdHiYI0Y/gRTC31XBYXINLv+be7rr
tRVhOkCsyrvGchWMscxotPSgH9xZDDCdS0sR0ldQQgAuu3kZ6+Yw8WCfHf6LCMtnPBjFdnrLg8Sp
b8VZXrZwg/swLXlOgZCCjxh5gIXb1ovCXdzmicA0uJY3C1qSeZmwm/BNu8B9jfO8s1Bnunag56aZ
LySZj1nSjo9xm0CitLDK5aEauNh6e2bwfx0G1jfzBBlzawZH+fxc9sN1FdQbqcg0tHYDtJDBH4Yc
QAcP7AZOSb8IcFBd3lPT0Jp7prTt/ofydTE0+nqn7ahlGnqNZm+q0jLpqrptXKy6qp67MX1YcEV5
edYGY9GhXqIsE3vI4D04vJDuBUnCQ664PLZp2uv/30wbNBJ0FILj1C6X64Akj2XZ7ro0AtXSf4fO
EQbsFEroRzk3UxKywu2HD4FTWTKq+9naOjoa0oUO7JoDhzpzibDVDbfwpnbFvlUvm01C0wJpnpoU
sQN9IISByW3+RsXtssU0c63CnUQ2g4IE+4pEV0xPjDwNOIpt5iLD8DqASwlug9sBwyNdFEMcglw2
RKuNo3Oyy3Z0FFcp8770PTjqWnalILmuaXnYN7TmqGDYBcdGjFVHwiiTFrwV7UZ0eb9VwnShQJ/7
PiRxAZln4ozLzOrFzrrQylToxqfNRuQ6zX/vNJmO1Uo7l2d+v2K1cFosnfu2uw/Ke5oBn3/at0Ca
32YKopCTEMBzkH4ikQPm9XNTumSLMNFkPJrzAmddOR0bFRBUxa1fNEdSv5as/+Jv3UyY9kFLr65o
8gqh52/bc6xul/LZQ+ULz/3/SIW+5rxdK4fZX1ueJe2uY97eDbWI+rjeOP2+37pluo5gW4z9wNYe
R1O8LlnFQrhwGd+30ovqxvrk0hq3pE+XN9yQBHSMFgJcUEwzKkuoEoVrkENlGWz1IAy7rYOpGuKO
0HvH4D0pQ6QYz/uDMOR1L5fnboihVPPmqel4KeXqDmAkOXh+34Yx0GD7UpiuHljyYJZqbe+td0Qz
o/8PPQjTuqyb8TY7enIQU4d14f0Ty5JwxJEVslDh3i4HWNX/+wUn7+xyWF80AFn9N0LvH1pz4XIu
cib+drXzGr0Z3DyVW+hzQ3yjmvM6VkmTLMCscSYehtc1uyC44eZM7BPaIUzHTIH16/+2UnDylg6O
xvLBKl5wVrN3qU7iC1r6dVju+m6NroFdk+nRV/nyq10auvXsyxDgdMyUsPIisT2sEX5ACp9NZ4Yn
qWsS4CI48/T1sm8Z4oJOpTWWvRx6qdA+dL4DgBAWrF7Zr/f5lg6P6mTcuEiZ/e+6LKuHvLSmp6ok
xS64MdOxUX2aAM1A8PCl7lM2HZvAUsOJOQ2YBi8vjiHw6OCowu458wCcPbbrPaaYQwgEnC8PbQgN
/0CiMMmkLPr5iCfHTz2x74ARuPJFem7Tat9pRUdGZanbdjYkao/9FEQkbq4k/Ozy7E1WoznwlEi2
ANY7H0uws3IwTtG6PeSjt68y1PUE65JCkiytZmhUTgfFyqgXZGNo08w1r63tpeBQmlegjhtu8ro+
QHH+wV12LowOb2rKCUUtEu2xraX33HRZO3yRQ+fzW4ivW93h8vIb7FJHOvV2PsWjmqtj0iCbsKDM
wsTyPl8e3GCZOtCpkZnXSsgUAdJIk1tXNRw8u/RGdnX96PpbODBDCtAVBmeUC3xoSzQAOif0RBvO
gGoWS+TiEXZtbfwU0zpp+XdqO68QCnfKY0NvZ3s59PXWI1HDAyqmc2pZ2Oqln8S8XlAN5w6De51z
xaYRAErnOpdJVPmeuhvpN3dToM70e7SU3PWx4F0GtOl6Lljv3Gx0wy/vuiHd6IgoVlki8aay+40u
zzlOmw+AbnxCJ3IMnYW+SGeBUBqEfC5/zOCERKurh8YVU1s4Coco79zG7UHS5dRnbJ+P63RbObOz
qe5Id+QxgDniXtpN5O9teeiYqA6wPPDATeqY2M7NIuWr3y272CcJ0yFRw5AMC7j91TG10g9ilSrK
S7nV6TCsuk60tbT9WPU9Bs86ekjAO136xWPR1l8vb6rBo3U4lO8vRWX3WBeRo49aPaBYSUl5yOa9
EBSmU26JZa4m7gzqWObWESYEP5g37N/gWjoaykoB7yQFFme96wSo697KyUYjyzS05rVpG8xk6ECJ
0rbTF+XZH3m8Ed8Modp1/1v9u+B9xPEUS44eQZK2B1yMxXiFoLYI900z1/zU6RpXZS0WJSjpUwC+
wxqqthsLbpq7loiTIsvxDhhjo3UFa0nGCu9Oy3AFwV62R8MHdGCUb/FqkuvkAWqph1vfv2/4Ta22
AAqm4ddA+uZst8Q9raFvqqCHDg1PkUSAnYzWzUS3LrAN/vQPKCpZUknXFoqgJwsvb6Cts6KKLFyU
iTHeWCTDDuugqFbmgeOmPYAzXfYpbwA0bIuN7oZp6DUMvVmg1lpUJVoMPVdxmGHGNt1qwhkimU63
lTq9T+epVsccSKsmOAF5mcqnfWajeSty9pDyEVi0mt/gCHlA4w0hzFXdvuSk46BoRlU3lwBzxaT7
LCv/2hvzu7TYIoUxrbrmsv6ITg9imTqOuGhmHg8n8rxvYTSHDQJIoIxsveIfxbEeQmtVLligw5Rt
NYQNFq+DoZZl6EvLwdyt1Fq7zq5zwvVc2AIMsXllbnBbHRE1NMp1/Qr1v7AfaH+1hh0cqSf6Zdci
6fxaY1NWoMnE8Ag6RZxGo3MitndIAIm4/AGD6eu4KDK2ynJsCfN01InJL3UyXiXdvkylQ6PqAKTm
Xp4iGgCOQyGVQNqth1KG+lKn1rIrPtoySdRRFa90fUtt3QANNbp/IJl7TbfwRKbV0ZwXeAiqrHn5
+xU5V6GEMMxmq8TgWjqx1sg7r2EeayFu7R1GF6zjwjtc3lXT0JrXekLOZWYH7bH2srM1zqeOb2HQ
TEuiua1NLRIjKKgjnbobaSd3ALpF0MX7vmfmgQ6GagSENfOY4zyN5Z79/JayeZcvBToaqi3zoVIN
Zh4ErjwkPPkxK36cUrs610uxwbrx/soHOiZqgLUXtIvVX8jV6CYf62Jf/wVSkf9NgHT2xCQzH7dP
dgFSKJL/qNJsI0uZpr3u9pvkOotYLSUl7XEYVB0q6fMor/m+/kugA6KUPycLZFm876yqM9DJ4xxC
l63Dn2nqmo9aIB1x0nrwvhe8AJKWSLyLa7ceQ5sG1ypixXq/GNLe+56ptMHLu/HZTuXvfaauOWne
Wkktisb7HsSchYpMfuguxRDtG13z07xuUx8XHdYPi5agoBc42dR1058uj/5+FAh0UFRV1R2UQaT1
g5WOH/ZiWqKpavDKYcq3MpNh6XVklL800EJ2/fk3sD/N2cebtq9KJt3nyz/ANPpaM7wxeJ4GjlDl
6H23bOhVsLZ/du1i6yxiGlzzVJnkeMjTdvOvFSYVllSNYamSrQhsGl3zVZFD5wGIpfTH2Ld+EM7c
4UDsVEuzkbXfL2kCHR0VA/ibewmXv8sVSzPgYSKfgw9dovJocrYoMUwGpHktmYqBTzSvoWrvJ9ds
ifkZnfEGBJNee7i8xaZPaL7LmqYuWmnXP6qk+NqQIfhN3Wk+AEItvlz+wvsFZqCLDyoozeTgCZK/
h8JvP4wZ907TwpzQGkQWsTaXacgy/3j5Y6Zt0Rx6zlpPeDY+NlX+U9uV0OOkH1RCIRO+E9Eb6DCq
xWqGrE+m7Cep5+G69zJxcvL+8fIPMNitzqVVjgWXRa6Sn13id9EMHHU4K7LFCWAaXXPokbnKJy3i
ne0VX2fhjlE6ohN4eervV5sg0flvtLD9vuAeTdtnmNGXqZURYfUR7WB0sbPP2VxE0iL7tllHVyHC
TZYfBM2zx1UeDrPzIbPQA7abLEJFt1H1c8z7X0BIoHNnzf4CZsaENM/NSJ5a+dj4eAEnrDDJLVhs
90w8/3rMsvPl1TO4iY68KtNeWAuq0Gd38A9O0J25ED9oR45qjM98qDcOlCYL0Py97pZa2CDlfwY7
1KGAgm3osWwL6276DVqyTjn0+wDUcZ+JVURIRvdjSo9u7jw18EQr3jrNmwxNc3J0Thy3a/z6mafs
ReBxn+iq275qPza++5Jn6VlVW5fmhvCo47H81u5xrlflz46DovJqGhv2qKZ+zA++K3uxYWmmr6w/
9E2eDaTXzxQp6jslIOyXhOYPjY0D+BjYW3wjhn3XKbZay5UcIb782UIVB8z61RiCPSXYqKMMG68D
tAaSENzWJuVPCKR/pNyxw54l6C3W/a88z6B2DXXky25i+h3rEr5ZKi4bCwmq735wJ64OSQvRpaTe
SuqG+6VA59JCG2EG2XtW/Mw7/zOz58ckqa5Wy1qtKpmzrwEVJxELPJ2hu+7TA13PEBe6tMhGV/5M
wL+JR1dyuGcxsXY9Vgj+IdWa8tq247r+Ae5rsDnJgoGuuBJhDjaIjb3/+97vnTipA7bsUtrAYXj8
x8SKk+/d1C15jUGBnLr+OUUwc2sZNYI+ibh7aCnbiJcmQ9CCQBMIMOesX23BwRoWWV0eyrm0D5fN
zFBH6Mgt6CQByhK7y3dB68R9YcGUPnlBWoFtoRPNjedXtrVBNGT6lOb8Ta6wN1MVf0dPUgYQd3Wm
Cu+y3CKvP3RDxSo7ErhA2jh6GzxVh3V5bdBYw0ziX4CYF32kVPo5zSpxyOwqfWybYkwj5Wx25kxf
00qCZORJabV9+zu1xvNajiXW8NCo5mNmf91myTaYgs6TlUsrsKTT8V+49KeRZ6UCL9VR9F82BdPo
6//fRJxxoo1UlYd3LWP+zKhlh3aGG+jLg5sWSKvwR2DZGwcc5r8Sz/8wWuNDDyJoUfVn1QwPVrfv
3iTQsV9Dx4M8Zgt7Ao3fk4L6YNjw9oEIKzk0RXx/+bf8vQl4JxDo8C/JoLNXe7H1a3IqB+S7bRO0
jh01LM8gtuvNkyydk6JsKL54MdSrSSgAx7TCFoLZnDyqYC6bk9N3Qw5mIDxWAGuRIHbOEa4YFc7X
y9M07acWOLIm7pDK8/GXM7X+VRM78VVQi3GfN+sIMtLZrM/lMv8qPHDKgLM9uwpaSq7YIAE5xcPg
065foUPI+EJzNxb+9Mt3fTskLifR7BX7IGSBDiGLAROwBHgZntwxJ6EfFG1UDrLcyBiGckeHkLXZ
xOUwZNYPMmfNafZHgDQF987MWbYM3rDJOojMzmLu9KoYf9mJSw4ezcBjM24xbr4vzUgCHUcmJtVR
3Ns5T33rjZGblCfq2U7Y5iwCW8Nj2S638VDivr8EebznHax+/oNyeGPrTQlXx5ixnhVFbw/0V2wF
J1Tv947vHVM+3+Fl+x3rs2MAcp31wFX49t1U79JUxK/Wjg5V5tnj3DjVt6bNui5KU8tfTlK6OCBV
PC03fp1p57QzhI86uySS+o9DmtIsCpyynSK8Vq426i3DqU6XbuwXO5Du1PBHy/NvEzFbAB5YOGMH
p9hf7lrP/6zy9Jyr6bDLUXVwWpWBkzz38L2GBXY4pxU9WEmypRBuOArpoDSI4pDCTRP2OIIWJ3gB
wfQ8fB/jHu+uEYljR4RSjflSnCBXt8zPjA8j3yjA1hz+TrTXIWterKg/1xa4uZwGfDPyO6hDjwWx
r9DEvrq8dqZPrP9/k3pTKGvYNYSKf6dDcPBhzF6efxXcifLe2qWpRQKdpAtVZFwm4+Q92mrOI9+R
3zqCcHf5BxiMWcerxYymk13P3mNdYFHcpp8PwxJvMNKbBtdqh9ZrbCiyLuNjX9OfaQVFKunuJG4J
dGianFQ9Lqk7PjZlfTtMoDmI573pRYei0R6q07jsGB/TOGYhZKOqKEuaLbUu07poCb6Zgj5bhVke
J6cfDsz27ugEyurLO2pwOB2IVuE0AJW3fnxsVfelq9tvrEaAnWz3arb6T2UOaGhC03nja4afokPT
CAVAUPp+/q3keaei1AK+I+KW2CVeTgIdnUZqR1rt5PPHhIA7Ol3l6mYxPF5eKkOa17FpQ0u7LliU
PHRusHztFAj1A+Tkq655vfwB0+qsH34THqyldsACKuRBekseLTwp2tB14uD3vuHXz74ZvhuUC15G
iflbwXVdD9VdhibHRhoy2ZHmvL0ikJfJGnlAK/wsp6SOqhjnWBZD3HwusgNxe/KxkcM+kZ9AR60t
Tp9m6FzLQ+143amy3PYWT+B2upyuDgnxiridy1EexiE/zrw6T+1W1WHaZM2bS1Z7bET1fBDoKiV2
85vM7OflDTYYqA5Wcyy3yKi78MexDsjNVI1pyKlNIuWpLYSvqaOkE3ixpM4GwNKDX0A6jlZ55dlW
0JTRqJyU3VOvyiDykXXKRoOsruKySSJRJpCpxKkpqEl2muRCfLpxlDX94PUU+sailzIofCj4yMPQ
AGPFyMlKTjbdxx0JFOR/R8eJe5iF7RQHzx3i5MgHL7uX7TLdZ21vW4fLe2YwB532q/KavHb4UhzK
JMhPU5bTpynzl41bPdMCaS7vqLGpRFwWh6TxsEke98JiiT+7tbevonE0twd7GGh/SVpAI2z45v0f
0r5syW2cafaJGMEFBMFbSqJ6cbd7VS83DHvGBriCOwg+/Z/0VX8YUzyhM1cTHQ5CWKpQqMrKtIKX
kXaPbSd4xPVFEuIeoITGPvRaAhNcFvvS6jMR5b7FdjSF9NaFp8iI0MuCegk4QvH9IPXv6ywf90T3
vojsQW3ElqtmY1h95lTgeLYYP7VkZn524Dla9b0IfMyh3LVOkYJ4L7Csuk73uUALQ73jUs/ObtDE
grpcXlYju/DImQg5u+dimHhGXkmna5Bm1s0cDLvQ7gr7dNGhNvFxxHEckamSvc510OMJWYbPFU/Y
RkpixWRMeFzJvNHFe5ufZDdMEfVRq67TC4ElJjROzXXYdGPWnpKkQfZSOSq5w73pbWEoFufxl1eG
iY7TRSenzg3yf2wrt8KY5kra/EoLu1E7b/QLUlxVvtZ0Iz26dvBMyFyv0p6DsaX5UXXD/VT7EcNb
uubFIW2qWx6A6A7vbRE+1P0Wn9BKJGAbLsF1bc8GHV3zo6RLh7AtUWUqbyln16IqHpbHqNdscV2t
rabhGhJtUwYKg+aHrfUtrec71rS3AHk8a7HVI7522gzvEPZTQHyc51Mg0jLqpa32fZ5u+Z61rxt+
wWZtL/KKIT5Kk1HA6pEu2AW8KoctLeq/XwHUxNZ1ogTR++Qnr6Mqps9CW5n13CGBqkWUBSTTFz3e
qImzKwOvGNqC85Pt2L91YdUIPWp+OO9P1uZg3PPogQIoMBPWKxu9Wj7Yc5+zl7aqSfC71q3dbXjp
v28GWkr/96JxaV0wyKj2p9wtUTdIHW/sIjCGbOXZ/p6qoSb/GAuY8ETQW6/I4QX3gZvRqNRE7kvt
/6aTSHbujGyKZp27C7vNfP+fV+h/XQ41gXjc5khGVr3cJ1qNIjmVhCTfxcRRM4ussg9CaL/VsrXS
vbb9rIUuH8D86oeahJX6OJjK6Z3boa/n9hNQWO38VGNF+yhIGHnvcldYPEI/budnkYQSQO4hVVeO
7H5yQzcv90WX6TGPFPr0yo+Q8cxuDpZbpXK6YiO0OZ+DvNFZESVtRvlnkDEP/miaQ9nvLHDShhAl
RRIrrI5C0wQUYhuX/nJ0/rYohpfibSsrSxXpp5zo9SLRpMZ9bcnjn3QjExvud23HDf9E+q617CSk
r12q4nQan1m3IOdEtROjBvqvt+MkzGKabL0u1qZleCudZZkvuJWdGKaVyPpbxdTzHBQPrM3ioZy2
Iu+1cQy/pRqPQIxbD6fOc353kn7zKR7CvvOdq+qh4FvinysWaSIOkRSmlZU06Ymn/E3PZRPXKWX7
815l7ePLBfbl9YCHyDRCBc1+LcJWRC7J8kgT9nL+4ysuyyRhk5lPVQvB3s+We7eap7+WT9fj8HzZ
5w1XRWe023dpwj7tRh7d9HHJV7bOZdcqNVnY6DRntRR5CLZXFpMUjbVEsX/9kj3MYjPVu7b8y9+/
LL8CYhreAK2tdukH7i/EPtq/Cpys3IKIrJxRk5atn1xPes7gn+DXnzgZp2isygdMrY4sql9KWPz5
zVgbyLByatkdkZWPcJdV3zIx4B2HiEdMaROBe72AjNWWsvXamhnmjV7Pschbl70ipgsBHIYT8S0I
kJ6fx9qZNYx6dhErttpjr+Gg7506uEZseEc9dwO78fdgjZo4w5rylPQkVydl6+Nc5PRWLcB87YLU
lgT+xigrS2QCDkva93wMW/sEPJO1kzOzd730P8+v0NrHlxPw5cyO3BEFfqo6Id0B9bOx1ZHyvC1m
uL9HztQEHEJ1aLLzWWOBKvo0Ue92uZQKB0DA1LoffX3k7ZZtrGy1CThsJFi/ZDBMJ3d2KYhNkj4v
04gWqk+eQ8Ap/OP5BVub0rKQXxYs1Eqw2vXUqbDGveyDb6yQD5k1fa/QIb5Y4NA1F268caOn1GZs
aMh0spsZEnB2grTQZm1ibR6GiSdliNJ3YU0nxsb538CS00/bF+DBZqhHJbspgU1SiExiKXUCPMj5
1Vs7boa5gxIPRQWlgs/AzvMosII6yqpN3O+aPRrm3mgixnSsyWfIhrgKpj2gCXesHN7bZktuccUz
mnBDUg+0GnU1nUC/dE2K5Gpuyz/1SMeGNHCxxfK3EmaZJHAJo5UTVK33uYRZS0SSZyjw5NY8HKtW
HrPB+fQmn8R1t5UmWJuY4QhYowjtB2VDhHYExxbdNxN98XR5s0yMD/OG+awcABOHmIajTerRVic+
A9qSEGntpm7aaldfOQAmQxzRKpmIbMPTbHlR4Fm7BsTLU6XuU+FuTGCltk9NBGLiJTqsAKQ+OdMU
LYdMSfXuhPz7mHo3LsfCZfKm97MMvFZl7CbNRj1ibW6GN8hFwNK8xrjd2Ma5be87m9xwX36SLZzg
2t4YLkGJri9SVYynMQ1PMoNIcGMHW33bK/7ZxCB2kwpEYLHhZDObRq2L7l6Zh5E9TT8uci0mbZzT
dkFgDXI89bywUXByu6sUsl2H819f+fkm3FBBvLOwaTqenKIq0QRavgAz8LQEkOe/v7K7JlecqvE2
laA7PTVTHqNQc79UdbvSf9Kou25EQyv7+x9koQRILidBd7JJM9yK3C6eUGrYwlWtuCyTMG5qcWME
Ts5O3UT24KzclW05RM7yKtTe3k8LwKbrDwQA8fkVW5vNslNfLmKfM+nn8xCcAGWv0Y1X5MjQNz/P
f3zFG/6HQA5C4JX0ne40kebkEv/XYtjM7/Cq6v3/h0B7bRKGUQMQVlQiod1nOtFPlyr09dhTsj8/
ibUza9gzozlzNdDLJ1n4VrYH+W/7XnOLv7mhNe3Oj7E2AeNCdxxArUa8C09Ngwo+yksMXEXq+bKP
G/e5PQ5NSChvT3auX20HSHIvgSbF+Y+vrI6JA4TOE9NlU7YnNS66oTWX16Oq/qmSJLts/U0EoOKz
rRJhtyfgC4vd4AgZ5coSOxLKy+AH1IQBMpW6XlH47cmbBkgPKdk9+rabXxaA/gcGqCpgKVxoD4u8
94tomItm3mnJ1a/zW7DiMkwMYJfbnp7Stj3B0iJcpz8A3o1SWe2ZVx2DLPi2xB6LtPhlwy1n+IvH
6HwNwufQ63G/pW91wr87HYYZ+VVpZXEpsydr8G/rfKsJZsWHmCDAhNqBbRMcsMWlo9PqqAtI4frs
ei69FwgSXMRnR03Qn+oYL8aGeqfU13JHZnuOBPT6Nqxkxb5NzjmJaof0wTd9yrtOuzdj2TXOzvdq
dAyc35Q1MzRsvMkKh1uNU5+AdbgbHEkPY93UAGWOj+cHWJmBCe+rijrpuMQA6AqU18D64bLIkvnq
/NdXNtmE9wGbxqdmuSiW89SNPI8KABOXA0UGjARkwPX5gVYCBBPMB31eWRP0OpyWt40bjM+hnz71
DcC/F4eYJvsc4br0Bqi4nChrrwsNdo6Kpt97JHcv9ukmmk/LlrRt1TknpnT2vQt5eqgY6TY81toq
GSY+EDaElCT2CS1A4IIb1N4tm7thrm77wN5Iga8dKO9/3YjjzXM5VMI5Fcno15Fic3GloPOyEceu
OEUT15eikE5o69qnDt4oLZ3vcpJjJBE39W61d2r/08v6+4yA3fD8yVqxQBPrlzIww7mDb5+gauQ9
hbqAccjAccZYFKncor5eMxTDzoMM6R8xTe4HMqTxmAexbNTjkpKbavdmYOXT+cmspDVM9B9TuTPx
Aas3NMWTTjWPSi+IvaC7W3I0uI2hHyI2bH9l4UzsX6pCayiTzv1w7frGVfQlm8FbhKfB+amsnGUT
+lfr3ALErHE/lKbXgqRPg0MfisbdqbHfAB6sbIoJAAxRIxcsyatTV5bfSqnuc/CSo2XrLlXNnazp
ZVeUSVAHBU0697U1nzooad/aumTHrE/DjYfA2iQMm69rkNqDNNY+IZkYMz7Zh6yZHpdtFgkeBanf
b9wka/ttGH7StmNXSjKfIAqeRb0qnWMCbYGdhezmxjNwxbeYIEBZ5or6TT+fSDrOD0nfWde15Q3/
nj9RaxMwgvXQt/I6CKr51Po83M92lxwgQN/Eg3b1/vwQaxMwzBxy3kWiIQGLLEXC9y4t0rj0fXU8
//UVkzDxgD2HlI4q7Pnk4PHdtLDugdjHRql/vbncyIivLJKJB6zbDNimephPScidQ5VQNOOi23u5
AouNaawskslhx6ah6l1pydOk/f4uS5t3u1b5hlda+/iydl+iXIUctLZqZzrphbBDkuEx5VtpyRVT
M7F9eRs6aDFJ2UffV0851UfHdT9VOMS2nH/7zVaRdG0Llql9mYINog5mDTn7SKnz3UHbDAoUj3PX
i40bb+0YGYbcNDph3LOCj2Ckh+XNAX6p76yvjjOaic+f1LWVMt7epBcjEanNT7PXP6OcCVwh5ELS
wzyAnmAzm7o2EcOgh6QiUFMEcIzYKfRPMRMIZj6iy+9PNeKymRgWzUvZDO2EMTxNfi9DwG9c88y/
Xh5n25fpysVtYvhQNaHglvG9DxWk39X84uIZuJwsiW0Z55eayY0QccU+TChf06UgG8yp95Eouich
BEQ2z+3Kdpg4PugQIG8/YA4kVPtKBVdWBwWUCZATDHN+N9aGWP7+xTScYqaBXYbux5zLG5wr7bdg
IA53zhaf4YrtmXC+KZBFCvRo8kqnEJh6euswfYNn88YzZsUuTPRebvUswSq5f5YIv395LfkjvcsQ
qoN9ZsPA1/bYMPChUFleKe59pLn7XUuriizQnmx8fCVANwnvgAasyzJvpo/MpQ9hWOw8Uh4JHnpL
+Afg4UKlUbbBZRUz2zBxVWfTKBpSfrj1KMiNW3l99ZyFmbMFp1s7UYZ9V5YEs2co2g+rqiFsscvc
bJqPZUPQ/RBBr0ZJIJQHO8l+nT/Bf18+34Tv8SThXdHo9kOFya6AAwZO61CBsXRKx72ATxkH/H3z
KPzdr/gmjI9mdevbLa0/QjiSZadynDQJ/kxVjXGFIDELtwgP1oZazvwX2+TgX03JxOoPidkss8P5
XgreUAKIF8opBznk82v4dyvyTVxf4tVqTNB+8KGoetRuEFMkHLwQgG/yU6Tu7rJRFhfxZT6dbXFS
o4Xto+/664UbAMw0ManZXdDbOxuJ/fPDrC2bcduHvfCyhuj6QzdFtAylsVb5mOz6EFmIdIiTTVWz
tXUz/IJsp1blyGh9hLPcC/7qomDL02SXVf9keutZuHbAjasfZAd2n4DE7yNJu0i58phoEo3IYqKr
PVrmw+AzMszvsuUzHUQzEcdvS/nR9WWUglq8XJ6IsCE7L6P/n6DGN+VJkRpyAzQniVNlu1c8SONg
Gq9bMe4n4Rw6q9443X/33r6JkSs68G0Urhe+N0BU/YAmJzCSjSTVFqHu3z2eb1LydU4rulbm2UeO
a/pPFdWqHnpnvA/LrUD577eob4LlBhVYaQo55I/EbdOICXns3PC0NMae3/QVJgffFC618dnUsTrr
3SXzTKpodDlEHXaQQUgHuW8rSPc2O2SqJH2Cq6ir29KtsrDcua4zWGFEZeM3xZUc+FAgM9Il6p0I
XfbXYGUb6cZdv7aPhv+owsHrrKACk1VYk/qqlQ64ecg8OVsU8ivmbFL8ybBtMkf49vuQpkkJeWVr
0grQvmnKvOMA+swK2R8QUYW7KeBls/FAXJuW4UTwNOR1q8PpHVJEnv+NZGhJfhntee4uuvJ9UyO1
8fnMKzHW766o5Y8BDv2Tj+h/Pn901n6+4S/o2BYTSkbdu6yrgu9n0Tjdcegznx3PD7C2K0ZAAXFX
8P6EXf9uJWUEhrbdQn6QwLT80r2t6Fb9d8XETPDdTDwxBwCsvXsJ5Bh/uGoKkkfmMTv/RIcD5c8X
zcZE37mMJyFg3/V76snb5dpI0wplSAJmAlzwm2WQlUsjWBbzy11bCjRQzi6T700u/nhxjvs17cb7
kvEosZ1djSCiTS4MVUxgXg50kaZsKE9u0v9cMqRLVNQ15KAd543zV+Lqi7LlvonLC7vMThLlpe9h
0YUvHSTLXySd5dP53Vlx5SYDYM35TOFnxLuFddvnUz3HdehcuTmZ991cDxshytpZM0y+GVmY6jIX
0OSl3RxhoVoLtTALXKKt7sUW09jaMEbkMHFnBktJy97yILwbsiIWQfChxBZ52orlB4blc2kjJSQa
9pZ17tR9JOCxFFGfVI510ePUDwzLHyQh+eCmwZuuuzseWAjx+dU0kyijasN7rQSLJv4umGWmqrqi
bw4VMm7AnxIlTZtEBPGUO7hs30PjLmrq0tufP2Eri2Yi8RhPZzpYif82jr26F0k5vBV0GrfogVe2
3GT9kywjkDYX7lvAO9UeSWcHzu0i5jJD5HLKVXzZLBb7+eJeuGuR0pZBdlA5dL26RkUhEH8b1rFi
hCbqjrfd7MuMoQe0V/GyERI8xCMJbtok3ChUrA2x7M6X3z+4kxUSO+/fkjK13hxX8sSLIQSk/Tka
Efza6iEPoZuysVxrwxn2LjsAIMloZ4e8HdlDkrjVLklS56YBqDjmFfF+n9+WtXEMg5c0RPG2HMUh
74qXrkGdL3XlTTI1d/O0CXRZO8GG2btpkXFXKHFIJsSiYLhiuwXocn4Gax83TJ4C625nmmYHNurX
dMCLp3D7rQfoyvKYoLvJ0U3TTji1xdjtO1x+NuHflwyqHXofF/1+E3fnpQ71JMBpb7hA6I9MpeKt
J6JzNkxjZXlMyB2crTUzPeRvwcBBL1UVbB521SIKuzHA2hItf/9qGJZTh394wGTP35pJ/Esz++jN
5MbbfM+uuCiTvA9wVhBLeTR7y3mu7shck3CfVz7R0Zg6zRZB6dpEDAsfUYzq9USLOJXi0RX2Q0A8
aO1NN2zkFzoq3zBrMCtD/7QdyhgkpfKq9Ir+91gP6RFqTgBZMs2a58tOlWHX5TxVjmR+Ede5Bx7/
hqloRg/xxp6vbYhh0FNKQGldJUU88db/CQkCb1jauskLIVmRxZdNwTDsDvTZtERKKZ5lL3eOTKfj
rKbLQDm+Cb5zsgCCYnWFnfDQT3TVQZfgnSh0umw8oVbeICb0ruagWGAWlihx8SCsVJgeRUWKazrx
dB9UnUb+Svm7i5bKBOEFDa9y5HuKWLfZs4/b4SCdbouPYsWDmBg8m3hF4/s19iEj34Wu6W6qwi2I
2trHlxP2xXv0Q8PRtprjJKnGvR70IGMIrG+d05U3jUnCl7gkKLzU5W/QpauienD/ZMJAAnQY6naO
ZkQLXvWPGLagZCsuxATclXNPKe+qIpZOeKUKx48GEFMkeKONUNXcML61SRmmrRE1O32r+Jst0ytw
kOzBp9uA2lZ0aBr2whfwpmrf2XhKr+2PYellHgqQzGfWC+U2EogVWg3Qf4z+iQsTySbXHiNu24RF
aJ2WZ+fy5FzKbnruD67qdwinN5zJiscyMXjNrJmbd0wcSD+ISCH6kBM6VLfDkJVdMWF4AOUP9lBR
65QV1a1Qzq5ALJinw27Ih4NTlsekAlfTlndZ2Zb/YPFkwbM6dIsYaVaYDJe8qg6jr6Zw4/5YW6/l
hH+xy8ofQHCAHvK4CeZp54ykjMHg7B01UO+H805rxVhMHJ7fUVp7OihiKCQG1w4LvWNX9PaVD5xh
xMr6wnvdJNgLc8ZJZrEcWe958G6cYLYYNDIGuuMkER9dLTj5edmUjOsd+HAP9JfwZt3A1Oc4zf19
FfrK2rFidh9nboVb5NMr14uJ0QvSYh5miEDGbauyu9Ytn1JaHJKGiKNVZ2g9CrZgnyt0J76JzkNJ
qZXhWAYnd1ENRQIZvL0xt8WVP1tHRBnHwRniZlRXoB7YOBprszOu/rYsQKjgoL0+mLMrm/MYcbiI
QD33HY/I45wFW1nslYFMsB76Z0dXN3W2wEeei6GfdjrwxM5rIJTTtWmc9HQLi7821JJP+GJR/mDR
3vI4jmE+/ELUnwM2m90mQXJlhZUTBaJ/OX8I1wZa/v5lIDopx5v6PI+htPDMVPIrc6z3bnSPnnaq
yGuz3+fHWUmEmNA9y2aBDJHTR6PxnEeVN6OPobiu/fGKyfEVYO3HHgqZ58da8Xcmfi9pVRG0Ldi8
ei9M3D1a2jMIlBZutSVKujbA8vcviyZd33exOfRUju6ub/OPIU8v3A/DKRRB6FTcklmMGuNdUFhp
NITlfV964OzIU1DL5g+XLZIRGKRjn9kTs1AUUzmxdkXDsjvpZGrYiDLXDpYRCwR209eqs1Hnlclx
9rscse14kNN8PbMcol7pFqnL2mYY5j8iFIQSlsJArZd+UG+cPzrmh3wjgFr5vInhE4my+tFys7in
3eBEzJXZBE7LYRKXnVYTwGd5Fd5GMLTYUpne00SDwXqQl/58w74tTsdE8x62wIX94fXSu7Hsudqi
xV65+U2KviFL+yRFF3NMeuveL0ApiqbsmEH/feMYrS3/MvAXU7P0QAOBulncs/ann/ceWrFFv7U6
K17pT7ny69e93LY6sE/HPq6OKXfvkRN+cO3qV2nxq77zD6OW88ZMVgzCZOpzfUtR7YksZnbybRLI
ZY9iPnlpHRMPTJTq0ieYSdcHEgkHS5ZmsRDBsC9zb47xUnUuAkeDeOt/NyT0KZttB44cDCgV+slB
dnNf9iBm2LjNVwK9P4HFly3RFUgq5hJ+SaOFOOYFvfLt6qpleb0H69RGfnZlL0z0HhRrOEo/GYh/
yhlZ0rCP4ViPI0EuntfTux0EyYb7WJnOf+B7qcpd7efYdcu5nebg0yfjVVlNMWruF3VaQ9D1f3dE
Aa2eQ+8V+9203xDVg1jZ4pBrh8qmDp7P3xYrdm6y8jWOyxvkTqFVUxXtgZWOg5BHtt/6sBkunIZh
6f1EWmn3OLZhWx1CimmE+TvVw40/p9fnZ7HiTEw0X1+xvBw4LtcOII1DlbH+QJL57bKPe/+7Dd3k
Omy0ExHP6RB8l2E2XzXp7G7B+NZ+u3Ffi7YsoQyI5alzoPk7NfKdvYnjX9tew6gTLw0DT+EI5ZWA
/FH3mgHYNlX1RlF1zQjMK9oqMpEqJuLO8n6mHj259uAWUe04MmqIavqLjI2YWD3az94QEEyDBOOd
qObvpd1jGs57323pq5A/PuK/xGXEROj5E8TiSttJX/GWJuw6SMM5Pfaycn+FvuM/S4jSua+0Ted2
L0dHWi2qJVk6Pjlh2qrbVtspj60syz9phf92A3qx2HNB/dS+GfDMTT6DQYtkD5lP/C/385JHRMqU
7sOEezENAGjjQ6DrfTurZtyPmg5sV+ZkCpZmb2QJBSjP+BEkRYgYgaiiTXMs+7J6r0DlVccsGYN0
F7QQnNiPQ+44se9wqfb1GHBv31fV/C/gHOzD1ZlTRmPSdu8zQX1y19jedFUwRR9z7kILgsm5vger
DPh5p3BQLNzZc2G3e78CfMgf2dxHSjNtXaOFexbPbu4T5FI4hK+johlsL+qKsHuc84bIn24y5lbs
gLWSxFx7/T9V3uOKaWo8uA7UDWtr7wZIV+1oHWg3gjhY6dw3IhHdux5LZj2J0Z3929Zx8nFHMpbQ
SBbQiLmFJ6y+z77V6DgFYwiZ7mnQajLsfDAk6h2js5fEcz2N+dEaecOukr5tCV5bdlrwh6BuyfTL
1W3uPHazx/1mhz33IAlYDN8Ip2TYg+hoiAsHSEOVyjncYwvC4NGvG1HtwbtTkTsPza4ElHw8A76E
CtZnH+Vs5c49AJFJEc0auJMdbSVTt0BviAn46FxD+0OCxh7kfQx/8VCxxKoJlgHPXgRpGhxBHlTd
2JAsG6HCBQoJ+TtxF+mbNEzhOksnk/49TUFNdcUqPpZHBsBVD3Icr8Eu+17uIFIDxUWYH5Kuricr
yuwa/J2Ry2vPLmOr1YJ+t0bKTiF3IctBg6yDfKTnWhoV7FT/o5xGPyttddfZxLuHmfuqgUfKPBm5
bd9nETSU8qcKASiK3IK0kDsLwUUeg6i6LccF/O+lP0TmjfRN9yppfldjwcNf6NkGef9U2IC8BjqF
yAHxemxngFfdGGmt5u7Ia9KN16myupOF1FP1VPk+qHolrRUp9mNodcO3BrAtGjFJHLrvPdf9h3p0
9Hd2Bs6lCOSSFY+qMJU/rbBJvxGm9fStWQimoxyadtVB5qxL9jjoCJebSn+COVv/U1HPL24bOoEq
FrmbbLi2AWXMjsUcVPaTPbmij1CpgfHlWDQehSNP611bCza8egNYRqOZWvNTUU6T2Es7cA9Ezey5
0hAHucK9RH9Ab8G/D8Z+tK+cyQrsHQVV+SvvbP8069pPXpQKiznKg7r/3uugTW9Qh3eGQ+VWzgha
1z5xblUumPOtR3iWv08B8st7K5+a/K4MEjEciGilfkEhrG/vLVE7fI+Cvv3e1jaBGn0p6jRy0ZFj
P1ZDp0FP6Y7MO/r2VA1R41hYQc0IaaMOjJBplPZFIG6JSGrobzXdQ5fI8N8kyCCwAj8MVjHhlC3q
uFn9lMy6sXY5ykyvvLehqjV0FvEPQSWT9sHRPgPFQzAWwfA0pLMC2ZL2p7CtI1hj5R0puCAYdj8D
R5aY087a9aASaqPJHeFIrM7x77pxko9pJ0LnaDk95RHj+fxvh8XsowztiPZeyD6kEW3cMDg2JNEP
juN6zb4DSKLbU91Z2c5TeNmDk1OGL1M79D9G8GdBRgItuv4Eh8dTscunnscu6b3fWIe+O4y88sLY
5xOoOmXZzPOOOBJnR3SUh0PUhkWR/wvn1ULAsrNZt6MjQarfJ3U+ZxEPhddcjaEtx++K+NRbGrKV
PR9GB4SO+cF3ZUe/23xoQF1ZiOADFwHOHXCt6fRtAgch37WhVMkDpN6A8RlmAVGlvil1eAgLdEcf
0gA6bLs86FyCGpKfJ7e9O7n8iI4rSEEC4kjfLHR0AfmLS6WLLTr4iY5aMnRuLIMynfaiUPVLO4dI
sZagb7COGTKXDB5S5l1EvDI5gm0cXDxRAV1t2426mo3DoXRAdxIniYCvJRkK7fOuHV0f4g1TKPrf
MNiu29tFQj+sgNr64Fp98TLgNnlDvCyL+5B0s/2oUOPxr9U0yXpfOknm7usK3cbXuiQNbnirdYcj
WuQH/4DU22DFodvX+ikYraa/DZs5A14Q3Azf/MLVCTLehceueN4E9SPpk8Z5I8kEtSVAisDKzqS2
0T8eTi4S/hy8bBZxHQ1XEVp93BZBo55CqJaAFDX1JveIdgPZXFttOwNZpSCwK3Cfebh5IjQJs/S6
QCcbBCubkU8DPphCxkOLLqj2NgOO8Wm2fVXjSq1GH5xCDKdLh03wTzVmBdBsZVI3QCHViGUO4zzj
XyZw/vKqhkJXd4DKtZvvxmwSzQ2oAerfIpwB8IH2eJO/+llZPzk9L3+1YI3tdtLzKPsYprB/m+AZ
mmsNTPl4XRTS78Yd2nGovJsUHu5sF1aieSZZWCRvKMzO1UIMaGsFjHue8yd0iCX0ZuyGoDxAlg23
c1ukmh3QJd2qG+x/2d0xEVo3nvAYP/jK6f6BhgzypVHXtmm4k8rJ0F4ULkmCLKW+OHq8GcCoVggC
0R8H1A3lIXRm+aJIE9YogGYZvyF2zpuNTMvfo1wSGg8lIAEWlVeEoQEI2G95YoeAyeT0UXWNtzHE
36N0YnY6+NARloODR4BfQHOx8mT+6hV1+Xj+ibE2AeOJBHEz23EB7Iu7WXRip1BsU4e+EBDdzYOx
3Eqor01i+fuXJ3iS+X2RIe2C7uThza14u2fC3qp6rs3BeCalLh3zDKnM2JJ2cRV67u+yc61DVmq+
sQdrIxgvpdKhZVV1nojtZsiuGi8vdwq5wWuPp1tZqb8/aEhovJcEQ504nywR9wGxryElIHaCKPdI
l7YT8X+cXUmTmzrX/kVUCSRAbLGx2+4pcSedYUNluBcxSMxC8Ou/x98qr24wVd6kUr0Q1nCko6Nn
MGo+3p7w68r8213DujgFcxVmvMjzwzgsz1oMUVxK9xlkgCQNJMoJWxyQlRm3KQzU97A3+uhP7k94
G3aC6UQqGW5cy/5eZWM2gSHKWNCCgSsAOEBAp0F0mlX3rCjZd1x0B1oiJYO2zgaWYmVubC5D6eSL
XHSLvlRBCEXt6oUAobb3RQPG230+XGAA/m+ICBNWjYlqAfwBHDFCXaoDJIH7jRW8Nh1WnLeodnVi
mfNDXafDA4VlEKDBXCnd3HlTtqkIZmzh4cvT/LPPzYvLh1Po9qcrkA9TtHHpX+uEFehQc3Yz2vQ5
EDlOeiwojBUEtLE31tRa61aQcwJrcAjAYKN16/KHEMCaxziQ/PugJoxbEY4r79BS77qJTAxCWLIV
0IOHLlZ1H1CXcSu0S9MHruNM4pBSKl4yrKMXJxf5Xaxh9h+2gdATHSsMvhtE8MAM3fYqurwADHLf
+Ns8gyqacSelizjUkcOQ+oAraMJoy/5pZQu36QUQKcpM7eNSbZy+3kV0aH40ISTvGd7dyo0erOyt
NqcgzUq4C+SYYdOI10WwJp6d+iHPxnMR8tcWKjm39/CVlWozCiTtILvTEnFQyLN3KRkgq9bz+zCn
zGYU6FzMokE6cID2HDwF8osJpzqGzcCh8Ddfeda6YIXyPEfwYoIt5GESgYhZASylE9QbRdm1ebAi
eQIUOwwXkh3SfuofZZoewe96Lup5ANi/KSG62mxsqyvnkE0oAFl3bEOJPcOwEmK47RNbkpqX34u8
OQ3NiJv6Fsx47UtWcDdEOA2/Brfso1MUfe/T8LHDzawPTUIBLsmL8b6U0CYYQIORZZm59gkgDrhN
Yq+iXSmToub5RqCsdMamFOgUDlljhvdOU7PLla1JZbszjfuwLPmhmp/DfguZ+HdYFLPZBaFIW5H3
I/ZEtSA1pzuTl69Dyg9Dz15K7T1oJ7pUvni7KzJtcd+soCLtamQKZBAAgTsNlKTj2nECfyP0V5a2
zTTwchwYRV44ieOIH4WKEkCjrmWtrtgVTX8u2JYH7UqA2iK/pkWGoDrpJNDbgmdSVw6nNHPmy+1x
WtmNAyv8PccDq9rDajZNX1cn18GNb4cn9slLKg8ud/vbn1nrhLURFFmXsRzM/QQQqzAm3Gv2fpGZ
jdZX0kJb0LdGjdtVBkloXXTDUTeEvGb5VHyeg0HgsSwsj/f1wgp9oB28oYdpVdIA5ffWekO3y4q8
u+v1ldkUg1GEzLRIdpJchztmhjGmqd4y6V4ZIptckBOy6Kph2YG1oj4jNXeMjgd4tebxDM80OcQ0
l+VdtFRmUw3KsRFhAI21g0yRbL23vM3li6DA321sWyvLyRb4XQLGZOnhallldfXRh0n9oetL/86J
sFL0oh6IY1JMRJY63tMyzylI7JP6fHsRrcDomC3oW8Ltu0KBk7yjog3WaxqOldMDwzE4TZsI1+1d
eeg17h1Q+FUQ9suOQSNzBGSACibzd67kgdjo6souZtMQBvgMDbKq06S9yq5BmYS94NWfJxnr0p3y
ArPzNMwBb/d8bQ1am0Aw0C4TDXGSuUToL36VHruinZ5HGHnsUSJPk9vfWVsdVn4voi6TumjTRImy
PmjPBRxjgP/J7dZXdkzf2gRcH4ikARLTCe8m5zShWL1DUYztYcxX725/YmWgbEpC2FbcpVdJNFid
POiBtfFiUDwfABV0Zvrj9kdWRsnmJfRQVvegf5cmy+KqA+Hu8gomTblx/q514brg/qgzuRDSWWaD
uR5zHsS+aNOPCw+6nSfxgtjNutjIMNd6cf3+H99JHSfVHtDWSTtU6c6pKSyVI5Xd2bq1E0DjlKIw
PDlJmQY+5IxDfmIp3yo0rKwkm5TgNn2JPEVhnXaRszcsGJ6XIC1fTM+i+zZKm4cANhkJWI9JBhek
+pBGoXvK63RLt3pt8K2A5kURDf51GyZANSaGOu6uTbMtpP5a61YYR1EX+lOEvQnWIOmX0c+HU1bm
zcZZvjb4VhhDqaJbUrzbJl5J1UPNtHjwdDE9FEN15zliUw1Yx5fUC0ooG+YcVwWhy3OQLXj/uh3A
KyFmEw2EP00F3BLTxB0M3bO+epB9fRpy8s/gmnxjK1pJ221+QVDgkbowJgLeYdw1wXhwBD2XXflQ
1hBlvcquIZ6jXG9sritzbsv+SjlBPFyhT61uvL1xWbEHuGrLj33ltLOJBmoOCZcSrWckOrV8/MQL
WSSw0owN4AU74sFG4/bcrPXj+vc/tqVsWVSXBVmaEC9TO7j4Ong7KuqNUVrrh5W0Ix4gzpmJNGG0
/AGJ6jKGkNU3TekxZPlP+LVuQUDXlpgV4BP4dsXkYYfCMoi+ZBUvn5qe9yeCi27iCje7syhkUwvq
Iu2iSTlRkuZdvuN9VzzMvqI7IQm5c9CsgK8cHrmuPzsJRMY+eP3McVkrv+HB8iEIUrzmZe19/n3M
5hK4zJcwDnPTZMqGfPgeqVlkZ1ngtftU6RTP7LDmwjWYT8Dw3LXcbPlfFWTz0EvjJGHvml8ydJuP
KTfO5b7WrbO8IdCYoEMUJU4xRbsMre+9oug2sIEcIfGXdxCbPUADJRZCa7TulW9AS+RJM0lAYcAj
GRwAM8IKyvhq3jjRV1a0zR/AOUWBZ2ojJLwiPcwprQ4umfqHCcrvuzabt8QU1r5jbQAotftdFXiQ
dZQpovOUOgtkW+GftFGBXzm+PGsL8Mo00qlE+5n37ExPBZIq/8Pt6V5r2gr6Ci/3kDJC0yLDmY7X
exH7qtpYqWuNW4f6MMo67wYAd8LiMzFH0/6i+Z2/2w5wI3vA3dB0wD4R8zK2D+TOZMEmCnhhB+n+
yI+SsAgGSPV50a6AEAQQBNOdpWSbKgDLEi/wQBFJRjmF+0CFy25c2nAj21k5j2yZX9zhjAkiN0qm
qEUCMgxzBIzU0r3fXjIrq92mCgCaVHHVzoBj+UMSmOpYw+K3W9Qh78qNwF1ZOLbebyMjHSnPYFVS
lYwufACYd5Ce3mh+bYCseHWmEf5fFDKsnfR3Q/ZVo/xye2xWDmubG6B4Kxs8KAf7lBOgPZHVEI0S
T31IKzfWhG98Zm18rKgFA6RxSoIOUHEEhGwXdUUcuFtXlRWrMdxl/zehYUidAOi5Nq8BanvssyxJ
K/7Gsn9Ddgh9mWTS2cOHfs/qrWeotUVlxXPpBTTUnQY4ttNAHy7njlY71XuPxbK1G63Mus0V8EYm
JcnxiVByPKF9NOGWwdXKj/8PN2CMWEN6jFfdv/ta7EKAZJxXZLb726tqrX3rTG4jCMsGLn45R0Vo
9EOABTmEuYCHW7bcXFZWlM0LKBeWL9rgE+08nzOa7hFxx0LQu3gazFb3FcRXmSwwQhl1z6qad/4S
7kK3e+5mdWjdOwPb5gXUJfG7/jrFJl32gflSL959EUesI5iKAOYh6YjxcZ/b6tfMspjW9xVnbGHf
um0lgJNou4MdUYOihtiix6wtHCuQkb1B8J0Qvg+G7IQIO6S4vNV+9uqPW3zQtYVjBS7nsKVMa/z4
vnyT43ddv3D18fay/3vT1GYB1MGg87FH08KH1Xf0HkZv2ny73fbfNwNqg/975o6LC07avjefQduO
TXUfX5La4LQpx8UcaA9sBu1vvUB+rjrV9SFkM5joYuOi/vd5hRvq/27QCy+0V8LSe7909VmwB+79
EwZqn7mX26OzNvLXv/9xo61HJyxJiD64YCEFzkdTv4i6T243vjb017//0biOOI1016PxQOzm7ms7
/3tfw1aMcrdc/JQj78lpKc5irkB+Fl32z+3W18bEOnOL1q8mX2HMtfxW5TI2frNjfAPmsda4FahF
0GWhUhhwPtd+jAk/deF8ruqt5b7WvhWlGcGZDiR8sG/Czw0/KzLsCRs2jqeVxm3QmUc6hdQGsZQS
YM6qb0udQI4vuWvYbczZ0ggDcRWCZLYaf6IK8Tv3+yvwYounvfbjrbM1zMurJUyHUHIOvUuTEHDP
rtoq7q+sdRteJhuXe5HGuHvtoxMePPPP7VFZa/famz9iCJQVT4Y52m3n/uPQuB9YuMXbXGv6+vc/
mqYDHjzKCk1LEj0LaNj2dMtYem2srQAdtBo1yFPIK9l7hwcUvz+M0RaAZq1xKz6jUc+MF9eJpO9j
FcayOvBWbWy4a41b8UnHaASOqQ2Q9T5mCuwacHzUVqVybcSt4Mx9Pvn9jOCPXPmeK5LHvZh+3F4o
Kz/cxo+N1C9wT8APD81bFOUPJn9OvfsAutTGjnXw0Xbh14v5DMpjNb9X5XlJw+S+X24FZl8MHVhz
NbKi6x1QP6QgZU3Bxn67MuQ2ZkxoGCVTjsalqh4MaO+evxXyK2ezDRMbhgjaOSOaLuh7oXzwwsDy
DC+8dfe3B+bvNTRqI8UmVYkR6gWYUoc8Vz6KdLgyNaYDi0aWQ+w35c+QbOmerq0fK2Qz2MLltVtG
SUBkukvVVMQ8D/UxKueth6UIG8t/a4I0tAJXL6qZRCMxF90h5ADhqnHvR99K8WNuSCygzpLfVUej
Nm7MFJyVcimxXqf2NPlhnBVgR0yhu2XS/ffrP7WFaHvapbT3i2Dvh6+Sm5M/fZggeK1+TO64Udle
mRAbJxYwGRYRtL/3fXHyIb5CLzV0ZO5aWTZALDBDyCIHbdezc+bOe+O0IAP9rGCQQYZdWd4F7KY2
OqwCc7KaJD6jxY+w5vE1uAtcyeXWUbASgjYeDI98SC9F4O+lBruWRC/LrE9iCS5t3X6+PVQrG4iN
CGuBpBhcR0SJzCrzatJq+DCaZQOosTbH14/+cQQH3dIGpcCDErhczbhvnc4vk3Z2udm7UcF/3+7C
2ihZoY1H0MbxZsHBApr7I4ygiwd/zryYSGc54BfUH25/Z2W/Cqz4DmGcFoaK8iRvg+/lEplj4Wm9
0+AfuSN4gIyk02NP3Y3i3koM2viwYtF1yHzDE1PLB/hF/eLT8jVT/XFh00tUultFn7VJsk7tEo4H
4IfVYQIh7nqXczCmQ6XreNZIVm+P3Moi+w9IDG4rBiSzMIEGQXcGOJydZFMVGznNWuvX+fpjleWQ
3kvBfggSEs7kxU8rMz60VRTdh52hNjAMIj5TBZJysHe6YVc4AZDN3hEEu/uOcBsWFpCud6OwYokX
dDCCA9Xz3CyO+Oe+ob/O+p+DU3Vl5BXcT3jl0ulMGrOg5ElzIzaW6droX//+xwdqAs1ZkFL9pPaW
YZ/hf49hR4Ivt3/+SszZUC+vF8Iwqf1krtzjnH7N6/oxD/09WegjhWKThkDl7S+t9cOKbrDCawfi
9H6SjQ44yFnUgwtM7rvR+1ba7fqN6WFgwqDukZvowNWozDNuxtWWQ+jKHmjju0ZUyCZYvrCkL8IT
CeQvL1yOLsxvqbNs9GHlEza+a+QQ1i+EwxKIKfH0Aeby3dPsVs5l8Tz6Cpf5hm2kBmtfsgJ6LAJT
gN/LIAObvwZNeSjryIV7enEprv+5Pd9rH7HS8rnRZcPkzJJ2BNGIjG/pFH4o6vxVUEY2vrGypmzt
2czzDF5nPJZI4+sPOWvrJ5oZvKDc7sJa81ZsQ7TdHXiI5r0q7X+WKem++t0Uvd9ufW2ArMCWLqj2
qJ6xJBhhkp25bEq8rgEnPaB82Am4Hm9Rm9a+ZB3gA9jCi8w6+YbE9rkf/HPqT/AdVvUTYe7G/XHl
NLVd3nuepvMYGvnGS/E9lc0ZFgFvKGhcri6Mrg+f29ujtvYdK9I58DN9BXLW2wglQfiXQXZ0QFHW
PbpD/6HstoyH16beOrRJiZRtDGovaSUtz21HSexkODlud+K6gP5yk7ExYED1ZpWn/eGywG3o04K8
OSmcSj7jElXdV7e2cWAS+rWtz/hwKfFA9jA7XgbPOtxkbndgZRZsANjUQVKmGJSX8Bm+nplLfkw4
KMZRV3tACxNjyPH2h9ZG6rqk/zj9BihHQNrbHS7RuCyxoyu1m6spO9GrXMHtT6xMtY3/gtrIzJqw
MhcRoaSnNXd3OirG+449W142Je3UF9OEDvgGoiYO6O8R977c/ukrgU2twK6hVZSRRXgJGefPBJqr
U6E/RlN3EtW9v9/73wnwZOd3bAiiS93kD3Ok0hjawlsAr7Wht4J5yBaTNm6qLw0EjHZyLLvdnEFT
5fborK0dK4bTiaczd9v+IrwxTWql1S4EvvNA580azkoHbFBXHgZQ1ZjG/sKcpzH9J9x6j1tr1zqh
BwVJI6Ga8JJF7r8kCFRSmFDdtyRt33ZThKURZYpxcYMkUjB4ZlvWWmu/2wpXL2BQshwJmhZOPBqY
8Ik790wbo9Ujl2vT0nSXeskfqZ7ewfpOY49vPcet/fTr3//YabBdcuGPvLtEC3OrZzeCyuiFqqkJ
Pt1ejivBaoOz2lZRaQbVXYImuDiq/zqBgejDHK5xtlgkKyvedmfPhtElaUnaC1j9LxMEtWKnCk6D
AEfwdh/WBskK2L6rCogZue3FDLKNYfJn4t4t7zuyPCteoY/uyGmuu0vfQA0fqjjfR0a3buEro2+D
tZq0iMADm9B4385Hh0T1w+z147mLgno3s6LbCK6VKbARW9wJrk6HvL3wpq30bgGewewm5ZFfLG+9
fn97HlbOXxu5JSjxoprV46V2wAxwKe5s3hfZtieTeY/U8y/3fcYK5wwlytxtKLvozt8Hbf2tmrpz
UwdQrIeOlA+cwO3vrA3a9e9/xF6Fa2jfT4W5uFm0zwYdtxL2p/4W32GteSu0e6gBmYFDkwqpYwWx
zNGDZJPSsXCqfKMHa8vLOol90MPGHiI+lyZsH6/3w2t2HcJLEGvs832DZJ3EAZQIPFYIcxmdDwFp
4kJB83wI7otsG8o1cQg2y6A3l7KIoFPkQ8rIDfUGqmdl27AlXv2RKlcpbBuu66RZ7PUMCuC06Dc2
jpX5tQFbadAMwShUe2mz+h3cv19XV1nh6q2XmpWfb8O2pJy9cehT71K6abVPKybwwLHZ+koJxlZz
VbDLyMuO0wusTj9d/aY1eOPUz5Oy4Q/OgHOUyo14jhBPf7l32OAtf55nZ54971IQ3P+ke4QEzA4Q
9O99oI51NH5Mc/VeI75vr9i1z13n64+whtFm3bSa0QvuBZe50klI26dw6F8IrCn/v2ewBoAy68Zd
YW2arDBvHS8aFnjJIkNo0D8R5vXHpfebrXLA2jKzYnwALboxrtdchjL8PUH4zpOwjckhbr4Rg2sf
sCKc9R1tVedin1pK7FN8OQ5CATvSbhnerBwbtlf74EITpyFFexnc4Stx2blY5BHXK0gjgp0eZtHG
w83ad6yT3Am7huoWI1UvM0S/wkTq/mdY+Wf//zGJW5/5+4R7Nu4rU04ael7bXCoAS+JhJM2umJet
HfHvs+HZyK881bgGwtEGcalNbPpUxaZUULeBPfNdKxYyhP8bIEw7lJlpai5F2f3Uahj2Qtf3CVF7
NvZrDnyq61KNsP5ApQR7eTRNbyjJfa2gxXQ7wNcmwArwtJohrO3X9cWJlvKcQfvxkch8izGz1roV
z2nlp9D3pePFG/1//H7Iy4/jUs9bfgh/X6ReZIUzJJBr3uSjutQ6ergmzGNbHoIK48SbJ0Y3WV9/
Tw28yIrqoFISOm7LcCFRtBgYrC8uXrdQhI0h4c0/QRRXfLpvOuzs3MWlEdpFy0XPnR+7c8Xh/iru
y6I821x99lMnnStVXwJA4nd5sJDPhEkWw+i7/nm7AyshZwPECtn1fqQKdXFpMe5aAwUmiNymsPvZ
5JStzIYNE/MXqTvqd+rSTcsrLGN+Xl87wsg/XG9K9/XCimoxIzvDQSsvE/LBom7PRPpPYwhB3/va
v3btj2O1CJeJKWgLX+giIeysRjj44Y02yVpobt7+xNooWYGdaaeZBg+j1GTOh6HtswNSq6eclbC5
lNX7fR+x4jsfA9J7EMe8EKhcPpooaz7h3E6TEsrCe3jl5ls147XeWJEe+FmG5DasLimp3ykfH67P
Edc8pAOTcWNSVjar/3iiQ0Y5AAWougTlMMUu5XLPRmeLkrAWGFZks0pOy8DK/IIN9xW6KSfhL1+E
t5WfrzVvndeQgY76vmP5BbLWFBa2Tb6Lotn5BQRuvb892SufsPFlgjtFH4SeuPghfZxcU+6QUccO
x39uf2BlAmyM2VRmeqrrRVwMoWcV6R9FaT7fbvrvGbpni5NBlrvSEKwiyRgwSJx/FOapK59yfcIt
ACy4Ntn4DPv/h6v/JuieDTfzRRcsQ+vopCmN1xZ7RYrcewMCXRf9XknNMr5Hvkmo3CmfRh2U0UGq
YgbPFHBE82IUHwgoPm1bs0zEEXQ8hnaXOYEj5sS0aZ3Ncd0XJRS3JAOcaQ88vpddAr/qMOWynwP3
5zzjuPpNgAd0sleVTY0z7POmN8HXoOll+32u86kW8dwsVfrLK6Ohh5/GZLIpFhQ1szNE43k+xRwa
aFmzy6euNyT2/dlNhtorz1Mb+BI/tCV9/tlzRtV2MXWoL6BnOzLjkdiMc5oxKNiFUYq8i7scdaxC
CqY/DHnmKAr5c634U8qDeXino1sCcgQ3sN3kkPx3IZd6MtA/5hUFtlM2jnsEQYAt6lQGdFGXkE/Q
bE6KpVDVr0XMpG33nhca070gYx09B0zc3OmqBBDumUD3rJV+82F2qBy6eJLYbb2da2ovg3BzNPvi
t4EYxJgUeMkrlyPkvvPw6wQIifY/alHhYWHHTafmLpEdLl/dng5D3r00poI2P/SACyi6QMC/0wNU
0as5gAyWkgV5E5Dxdb5BcrIHqrFnKQvNTlQwzGBJWjjlIB/GXoz+v30hSebEta4Lv45Zw7Pw6BYC
W2tMujmcg6NT9a5eYg7he/kLKvFqknEJ6+LA2XeTCph4A905cx9DD2ZjETew1/Rg75fGvpdP4aUX
Sx08uDBpLv7VLi+iHxFJ0dQBOSvejmNoEGuYBUyVEsBPaV/r74QRhRgUdR31j9BVzFHS57mXBlU8
VyjttOeyKhZ/OMxOlV11lOVS4Q4SuWGOcq6YSn9+iaAxnpcHZxlbF+rjKXyB3gHwjmDYEoFwIL8B
lETabucQwfxfIWH5lCWZD926F8ctvap6JH7p+z8cJxvcq9XSoP3vU101JYupABL6wrqeDZ/aKneW
x0aaID/1Aat7iJZOKW1/d81Im3IngKtZ3HhyJKYw4I7Wr74/cQk3EQn+nozHLsjaYc8LVy1vEWWC
wr6hqpj52UD6WGRPUHHX4lk2Eyfz3k0J3JB3quvpXMWu6lIwBDI39alJcBQGEHJ3Wr8k5KB4zZen
vOkqb4pNlOaw8ySFavnXspoizQ8+THkazH+a+w9cjGoge0gRC+gXTJTyb86ohWaPqZeyMtxrFJ4d
TCxLw+YVTnyKngDRJP1L0DeOPvZZXQ+PWusy7Q4qhIvAU+vQIPpUidR3vxBBlqiLox5LDOwGD+9k
EAMX5lxVkMUtkBMs2n2H+iSZvoad76TTTnq9St8if6bdTyWGcSDx2EdT+lKnkYcLaGMQlZB37OAL
HPeqEe2HUjiigo8NfMSyeacUnbs5dl3BZaIiOPz95h4SNxWrtuk9EH3AiR1/QGqrFE+e0Wk67Vuo
ji/nJoia7HutWDtfROhWw77LISt59QtbOv4aQtp++Dzhis3PYeDj5WlvxNL1n1NPBE8uvAzYy1gV
TI6vacg1XsqjoVhMHlddkJdvIcRHxBuE24nGU/1YgE3ZYTOEqaJhs1uo3TKhnaOLZZNOv+b2aq+Q
5EMLsa24pU4/PfojnhogV8/SRv3GvJD2c154Ln3nU6n5XkG7Xu6p20/ZfjZa9nAMcdvyqQBM4Dxm
2LBYPA9j7stdXeV9/lFEWdkfvEW5FR5GGOlA5S2GWf6CFwLz2305wf2gOIX+HEWv0PztIOmo4HaB
67KqcwHp+gEq6tMvhzBHvGt4Z6h/czJm7cc64GzJrjKiU32mpd9O/6i8DvovbeDlxb8tr2b+XcOP
YPAS5CfExXNS2mUHGDtASn0XtVKRL001E5ByIyawL7t1auRlpJFDaryo+0HaxtBfGOoPjLC2fEGh
UCwfoZpPpdg57qzMv1k+5A0cHzB0/b5hEB24yKAOB5Jw2lO+q4e0ylnsQd7ewN19ahv4GI6lByVJ
Vwm3OXc9fChS2AjoJvit+NB5WJ6TnvpXOLk05bHEqwMORqlpXrxIjavaTs4gwoBf2sBB6C0I6mh6
rGjfOV81xHnqr21bzOI006qc4NuRjpqwQzq21HyY3HSG412bRqjaoMqcA/TpkTBP6T73Ko7Hcsmb
jhy5wU1NxlGulhYDAcWRoIxz6vqqiSdAw+vpCCL/SDk8nkiw8PeZQMWjee69HuaGTz3rjfEecwC8
6wEGAwQctWwHGfXrjgjN18Ic2xxq8jJ2Rkjq/+P2GeUvgDG4fN4D5z+GJzW0PszCmBe2ZdwWqm6P
WdF1UOtB0tGR3/mcVailFJ6jIfG/TMsPw6V2Tz1JGXbpEVrtXBwBDSTpp7b3unGGN0AZUVieNONQ
H3up8m6vG5bqY4hoCneN79S5fy4iVfneDqZlOHViGbgVYAlQUhrNlyad5bFyQxYmGSCTDUsW7Hts
lwN+GleuaQo/7ghy3yWGvv4CpQAYxPkwJgvE/D2StaA7VYaQ7Tk30eQgToJlqfGUoEY5q5PRhIyX
rmmo08RaAvGWH/C2itc+GCOXrAvi3rDRtHFPHUCJYM6DX1ojrTHNAP820/pL3GR8mugB0zePH4RA
WeWnCNrM5zhUdMXOg8N5tg9Lv+/AhQ6LUR79MFXNT0xXy5qkU2SRMclhB0MOWU6WbxwuiT88yE1A
kEzMrtHtXtIw8LwDtoylCHYK/nfsQuFAVMujgGdgcExh5yGf0qbKxGsGj4ea4CHUwC0DmyKG7anI
IaiLlUCrDCZqnOJw5fOYabzYOU6B8SD1XH9lDTUw6InGjjwQXwRnF0+fESQAeME0ksixUVMVa+SA
ElmJSXFM7UyhYRt0giaSgRFqQNvRfVE4BIJjUcx+tEf2aLDWcY6M6Qd40hj2WkbIOMt9ZHD0/oqg
6ZJ/zKrUFXMsGJ/6JWlJ+GUyXh68YU2K5RtdPDqFu6gpQsP2Q5bCS2rH+Tgv8LUYAlU/L67L1I8w
bNspjGvmQLUnDuEOjSqBnhp3eDYZ6c8akmw9O0hKfA2/SxhO5PAeyPoBmqxp5heeAm4iJNk/uov8
9pMUZcFgy714bX/yYCLL54MacJBD9L0IC+dnpqOrZn3Gyjmd4ihqi/TZ0U2r/unnxmv6uC1zWuu9
58NEwdtFuQPMeu8GWG2kH6mrkSsg9gLUNEbpP6thcYbfoVZIbSEorkeI2iB/kuJfuQjVqxe1uKSH
O1Ah+WKeqtBkNGk4bXq2B/qmNtPRZ5lPilimPddODHfxifgnM+WeegGmqHcunhJ59WUujAvrDrXk
bgDK81yOip8C7K6mfYIEpBAfnbZaHgXpedPEAqra3kWPC5dP2VBkLUD9adHQ8uTxaaDySESm8+Ys
sqhpfnbMw/VxDw0YV86Atqhw7M4d/oEvU6cwM/VDVQA4uTzUaTDAEBTnrWiCY5WrcWwS5Ct9o5He
j35XHuGC61b6wueg8+BnQkdWAnMyw8fojOfgRiw7lbmRGGEzMv9wlgJ2OU2pCrPvI+Xrj1wNBRtg
ipVGebWbsZ87496lsO/gqJAMbM53yzXdyffFkpK+jwce+aI8LCWf4CJcjjmuO/GgpgU2TT6eYqC4
RpDAiN+L30HYfMexj0RfsBm18t0DvyYnD7Is6aQTOGJq7KPDVLEFusIiTJfuxLsM969TiSy8cQ+j
39OwOdTCGVr9sSCULgz1xkqBpoj+aJxhiiIPLGLoBPX8Eab0rhb/R9F5LMetQ0H0i1jFHLYkJ2gU
RrIkS88bliXbDGACATB9/TuztsuWZkigb3ffbr4V0pefo35RwcfujCNfp003yd+qKd12Yw5LxuC4
wfyRfe8LXtVvpZeIpqXQlFWchkSRerzMzjLG1DUNpI59j+7Uei9xtQPU8niurOCnUy5N+9yYSrXX
sbJL79OM9M79EMoUrn1MxBIzYVFxFsQia2eEyDBtPbslBoaGMBxNqXFQuaOcdlDRBvkMwgW/9MXM
ok4YzIPuUr1as3pqw9VpPVxcQ9i9ECAB5mApafbnIXfXRpb9gTBSw2xE9R2KS06bjolPRaCiYUnb
wo72JDO92cLPmZNh/68FLpqP2e5pPWVJG8Tx3lQiEfPBo6ZK1xQNLOWgX7d5M+K+jNrd/+fZxq+H
dOftH0g27hwZ0rsS2XZPlqJ2i9F/9iihSpZUEE24iXQIXap80nAdEjFmYV0O6x+fti0sV3u0utyz
QxLYdpTyu/fkRjkE3zcOl5Rrym9KmpTz4uhbQG8qOJNzn7KYLu0atyzY++ppa5ryxETJ2qc0W1Oi
fhADrQbfy14vnOPhJPVw7+igLqZvN5mq2mFK7PvNzvq1XpW8bLWo/T7VkAAyeaoQwtRl9HnSAlxV
Ye282c7WKZtfNQpvK4+VqLs/Vidp+sqKad7aIJuEzcpIWnjDFL81XB3NmFFkVdFZxDGr4hOZJTxW
DRUvwX/2Mg3u8+4wm1w8oCR9DlEyt/SZ+/1Eqeq0i0WnfTlFzWNVbZudbwH9ImD3oA3G+2SNDC3u
5V7DHR8ny/OabxkpnsQ0RLLYro1kMxMUV/qO9Wvx/CG+j7ZyMu2J5jB//wAnl+WUdiPARdK202j1
4fpyNCb1lzLGltLK8LZ8PdhOY/2KO2qOfhWJtAb3CTehsJ4sH7Q3MZautuzrtFs92t5IXlneTW2c
6LWLxob+sbHZx/2Fp3PhfG9qvHCUzzexY8L70e0TcF8fdp1lpcu0hH8LS1Dwt3twJls22SP9S5kL
peOZo07IUd1SmVRWv57GeDcMUVYprGg7dhWrTvdtpFtJ2Y+RxuJEmJi+A6oZE3+WqV3N3RAeKSHc
iu/EdoQw6aB3p1N3a5esONu2kB41+yiloMPg9u6o6kOYeTBjPm6RtE4JzWzqFf/ATuHVyFRr0sDT
y7Xisds3GvaQne2UPiPnVmIV7ov1JtZiW36quLRuHHwl1XSdIaemJ0JAIvPfje8cu7SSgLuPjoYs
FefgxyH8Ycv9tp1KZQ0DXdo4pmSKKr1Bbh8x413xGOre5u0iiB/DFdWBPnl46yhD/aBLayxPERV5
IEnVmKI+ByWa6LXdpbVueWXDcLSZx5JtBXqk90g8aZ+WH5UVmye2h97Rrvvudo7a6Gmry93Kwp0e
qle/qvbiittzTKqciOMJiwP1Vfw76e6EepQfQ1mBRzJn0/XsneIJfoMb1F5JXWI+nocfC/NEMV20
ZizjJS5IgEpNsO7DZQ/VsgVM8iTwUR/miAKMGmEAufWS7aTjHRmIgOSpGe1N2hwDbmR/DoHHxMpI
0HsFMxkjUuFndEEFpYdgAMh7VRGLpzqzC3Dsl2OPiQzyBuBsscRJX9Ut+JejZjJpU7KfrvihoNqG
zE8mZ/cJPVXS/cmrOMF6hIWGvUgli+syzCYgLALIWg/ldQA21EEW4GWMiCvpa4stAAniFN8bx/l+
GXopmmsFVN7+2+Z2DtJbxZ0PRCShTx5j4wbOcxy027IdWPDvq8+ahMshvtpJQdz2YbRGJvDT5HRJ
vVFHjfDlHvQU6KA7unRghOvJN57ZYFMiW3VDarg4wv6uc2KCl/jr1TuImjsqk+NQyfiwrES2OafI
pVmtOfMeEAHCx2jMqvN1Nc4ss6p0Ri0yoKTRbyzkNHb/k+0csjXSNoASlXfN6K5OebZY7linV12W
4bNe+yi8hiHx7UPmWRV4IqfEjf3DYdLFGv7wk2Ht56yGqTrUYRmbAgGmoqCNNrpKHBZvE202yQFP
Lq6XhhDJoOR76VLmqxEpzm+U9V8ceu4xDtXr4tprkTWeaL0/Vi0Wo9J6qoCRaTTOgdffzdXEVMxh
r4f2OaZzo/4tqU0cLyEPUXErlyh9XjShZur9+L36ZhfHgVJM579lAtrw328Nwbq0mJeO9UqHbDWH
KOVatbRftHPjHbkC+2I8G9ta5uKtCJp1eFtVq8U3wqQla3h6qfU/oQUdZAX7mC2cWWCr+yjgAkwO
SF3YGg/dINz1yeUC5u1KEq19k1I7LtrtUHj26pXHIfSGZs8S6rLK38TnBjEfx7CH9XTHD8xhmi1B
ubm3kPxWHgK/6V3qJhNMJNmqAngtD4KGl0/Gc/RlJ0Slm7R3rN5/B90utWSIY6/2GN+yN5Dc5D6c
RmHt3n7w2koGW9YyBzFBuRoI0zFcyKuGOCAyZmTiLI912aDR0RBKcc1nENpr8sOGQ6y/3W4eth/S
0h0NFRGDQfXok7gc/hz7Iin/SMHiA3aa1iwEs680jyYvCbnd8wcPa7/B3sde/AgBtQ8U+DXrbzFz
nxfM3POeHDZjeBbBZ01iP5YAFftcetE2/25FwDXktqFT5EkjEs7xopKNzIuNck0mW5equWyFOmmx
g6k6Xj/KgEHHy/huV3i2dXPXw20N2GZ6i/uWGC62zbfpn5nqMDzJpK7D3/YON/ZOGHZj4Gtszqvl
UrgRDVRZNDc6vgAAnNeu12WUU7qouMEmoHC6V07NBwv5SIurbewos3pmyoeim1Z54Zk1R293aj6W
Mg5LurI2SkpLqlbr+5LJQ92hKxBi5LjOsGX8wt2cNf2smkOSWPtnUfTiV9XMfFHCSN+6F5KoE+57
11I2m8YEjUK+T5TdqXBu7zZ/iq4LI+S959fiMdAjI4VfmP5Sdn4ENRRM+le4rPF7sXfuByN6+B3Y
RLjniT3P56lllwCuxeKqGpz+FBLr12UrR70+GfKnbD7RCmKM2+W16wK5ZYWc3F9TsM0vXWDMw2gX
1DzKlZYR2KDVmzKkKHOkgsccK68bn3ZqTbzD0gTLX3hvP3mlwS0If3gETTJLQ1g1B3cZ1HzoyxGh
B8Z4/K0Td7pLPApY87YQcFJLuSdB2sxD/zXZVqC/Mfnf1NIJpvcIrTyOueBlgYlIFjmc+t1KptO+
Vc5+iTUBvewODvTSuuQsyjQxRWVfeO2INMIoQs9ioWX/2QYbZaYDq+/wDuFAJeGURFPuwo99T6u9
XTw/pKeV1gB6NPvFyGviDFN0240Jfg7kjHz11Do6vPnKb7KSOyQ6GOHXn0Frx6y8RuVSpdqRcfck
bUO+tadK8UxEANWEqx8I75EK0ODVJnNzT+1WtP1520rvEVLR/WqcmCMPJJRcPMULnLJX6yrJuLTT
etuhQFAbT4unPPAihk6ebHvwZFCtwqdgFuSIBV1L76KLHPM69ltTp552qWn0cLNerEY3Seq2IEBg
xzq8m7Xj61xb0SVZX69NcBeVomiydrR7nbJ0VsrMMaYkXtUtzT9/H8x0hVKXI3KOcj8YRzafvrNN
tXnc7tsHNZF6z3fIuSDXzDSCytRJVg+hk6zeSXvg71MSkHUKPROxREo1hlnp+p24/jjo95UMvXmr
gvt6ZR06dWLbeQXlcp+RxVoCNCvKx8/+jfSgMTIen1QAuZ1LPH1eto+9Z1JCBikpX62hD7LCXfju
sRLg4i2DSP0WeoNaKevZbY8IhoG6m427/fPmNmkuc8Ma7XlC6ajTPmqa9bG0bh8V5MUkcjfq/bNP
/L3IomiOrp4fND/EWnbm6HYNT21U2gyMsgnH9W6m85P6zcWf2fboN2vNOQT4O8kg2uGvirbqLfZD
JQkxXSbvyH45LX6JV9fBsVmCdcukRcHcJZbr9OArHpRzBcKRL7QnBE9tXMXhcdmj5KUzU4UKEnag
/KQ2/zkNjvgskEt9P/rUpp7ahZv/sq8mvF3igRoPmhs7yXzbNX1W7DYCRSt0RHFzv+0zvaEMCdzQ
LKz8JIK8shkihiWAemulhMJABHihgYLHfxoa96kK5pLyTVSMXCaiQj7xLeeX19P0RrhwrJyDL+Ra
8+Fxy6Hw+N6bMxfeWzlWw/ywVNpf72KETXlyJrW+4ZDur3Q8BOFz6S282iMWjeagGQb5z6Ufi9PY
mpbgmT3cr0Xb8nuDmdSbu6xtlU6Uvzkfpkucv1U0hl9rHVYFt52p3Oaq45rqAoiP2s5qcL6T+ey9
+VkvXRrMHdHr+gKhuRT/mQnhId1H6rvfFHzvv9bM0ZgTTBqYi2dPVOTCQwVjA3FIOM2TaSiphmTc
bf+NOvCwzQZntvXPxYoWLs0RM5240Hu64QXwq9HJsPLpKte6rNrUjYRoc35Le/s7ohTs90ARVz4r
xLiNo0lZAUWPtLuclSm73ygLAR8WmMm5s/k7fjqKadsewtWLoPS5s9HB+NHsLCllUbxuoL2NQkrI
s3TyKsVlNfvBU+dxnjOH3w5+bsegO7edv5q70hZ0sBe3w+ugVNz8GvdY/FeD8qY/YqSh44xiaV/3
VfJjuQPJgukuY++6D0UxPdphSYzk5LO5vQ6VuQ7+On+yXtozQCfWACCfV88/hbFd/e2UiGDY0YSb
dG89pNQSR3OG/DRfmACtJFWKmSKLbU9diDCo+yPRAvKPdlx/JJfXDff+JCcnWIF/xexcNOETf1qc
Ti8OWMhPbUnq9VHFvTT3Lnalu5JRvP8eJF0cDNWBe8/OmvqxKTjMY0jLeXgWXZ3YX76Z3enTL2un
PeLOi4EmsvUeqUjW1J1x7aApCy3bA4GfXH62FtzXQDWsPK4M1++w6RlSKAr2mI70ZHV/RI+Y+of8
dU8dRNdvmUOk7ougeISa57ob+h+Lg9B8QsQKm8eCiMv5ZJXeWJ1XMxXhWYZL4mXubm9R1rIteLXR
v+TZrXANHIedT+5xa2hjPtONvPt3U6H4J6eInf1c462wHzxrbiKekdISB7pu2y43pSv2h0IAVuqU
kb5uDiKA6T+BQsI6K91g7PnZevUci0V8O0xt8WVbC+Vl9YDNBay/Vetjt8YwqFgVQg5IpurkqgDf
7Rv19TVrCFFSNd1yqrfdJFPmuwEL5QZ7nfxynSgZT5DIzv5rWBvGErUl45aOU6weam4fSo6nqfhV
+8l4taEZpnvoBC6JeZgceXAItWuYImXCik5TW5Q9Zg658NsKRpO94DSOi374p2uXfuyTIS9t+ozj
SqjxczO+27TXlXJQd3nQrW2PjTkOaocY/rPufV9xvkgWSS+tZattIRNn6KI1lexeUz+I59Cq1ysy
e+881YHDKqWR+Ir+tAZx/5HxWgDj4xhWO9ysfchiwegypgFRItUVE4iVsDEDdZY1omc8j8HSUQ6O
ad1crzdvPLNu+XN0i2nNlzaBvAuTwuciL50KFhgRtb+nYmguYUyE5eeuJDX+TKRx8ly77h6dinlX
Ty7PfHUI1nGDtixty88MwgjsomloPd+Hqt4OJDMisKo5VObstJEYnnuM8fgYvGT4yZC/XqPdkX+4
AfxPO9Ht/tKNIVM5hdEjNt5+89DZoxalTBAwr1OpPbrmlRhW5xX6rzFnO4HEvNuwslhZoL3W532m
RD4vl6i5DDfwfF/t2mNvNwrGV8BVURw6d4q6T6Njza0ZF+FrEM/usxqs1ju0QxS5czqPdULDmeON
IVetavqHRs7OysFVKftqeld0r2qvh7stHtru2qlbqXwiC0iOJeiK5YzJkyBlxTbC7GV4EMx8cOLJ
pcnZonkhBca4ez42t1eBZgba5kGjLSgqCr3m0IRh2T7qOo6QYmabW28sawrD0B/dIVVQ1uJuZG+f
KHe+p+bgazIe88lvHXEoezwU59CbwTg7UfKvMJbxv61pkwcx2+2eDisi+nMjovAjpKJO/IyRpP42
/tg8zmOF6it5de1Hy4lc3kLERO69tnDV246+EGNJ2rz9oe9ulb1RsY7qRO1MZSAT6iX+bMfJ33/1
URGUVcazXfZRtriq3NnK1+W16xco4wPWoK6/onLSNJ5EoxXdubY27V+Gxjm5bjaJ+Jm/aA42p7Z8
8zpABbQ/dRQl1rFn4yI66q2GgFvLOvnZ210yPpZJsv6qJmvej8oKy/V93JxFfImka23oaBlZOLrE
EsWUe9udG/+8hQRQLh+7jvM7XJr+CtBb9AlyqoqfaWdiyTjv9oKyjKxMiOu9rnNohw/CNwY5c12q
xTsva9MOd0wvuj/sflTVRyU86RLU4C3eaZ0VH7eF/lKdqB0C57mLCr10pGOQXC+3d+yDv9hTmbeQ
1++GRvboru58r8zDxJ0/QzlH3xxDLlh2ii19UBM/XGZbo77DSkDtFwmZB8VoWhwYOMbkzlr7wjlV
4+JR/zmbuMG+VsFSyCc1RmbPWzeazEMsCyjjdAJw1Q89DoXmME5WOR2CxS718wJRXf7umBGtq1XU
N4JwgHF6latc7y13GZ/qpF9/swpmYxtYFtzYMx4gDRG9z95l84pdU5Ru9uiRK4o/RSfnQdoBf4/+
unVXMUY7xS1dMb3g9kouLpJ4nHuN7XiZ3xfN9kxD1vC+86nU2TKWVT56CsbYAtJ9eeDjs7Njm/pd
81QO55XhuT2MUTT97uLFf1sImHjAdJv8S5xSv2mcRS9jEievXdvR7Ek3jf1J9QoIa1nE/odBDj2B
Aa56XkjnefaZuv8VbdOXsN7d+HOr6yT+2zBgeyfZB5GTISQyc0Mwl3+WfoNxNONeP9AjGC032rx/
2lGc/+DBBZ8VOF9ycpIZJuZKbncxOOJYStwKZyLkdiSKVYWD7R0XCgHlNWpiNXswvkkUneOaLAsH
WXbNkHLkwMGyI1XZgCyGq60V9Fw46qeO/e2jTHjfbm7fMtftjCgwNlqd6DhtxKmc5bLkib+Kl3ij
K4pz1Lqfw6L5bllguvP1CqGql9IucA+j423eOt+NNgAsb23VeBc9qGm+lCaiFnzdhf4d1gR8mXFY
3uGm/YN2vMGHUjbG/jA1ByatNtG3nv3JORbslEyZ2D1wNIgw2M+27/V25sAXJrlvj2XzUGK2R/mY
S65+lBX/J5PVjff1lZ4OReKVYcYTF2NuqdbxQDc8HoMC+uMpqOtpPpQgPpVhERyCI+GFprl0s64f
KtW3yxHS3c7h+mYfNWnat3wf3XI7CDxIJXJ9uAdn6Knh5wgqgcheTGenBYYUYmlMPz2Myw34QS9i
M2tjJiPiRth0jdvQFmDwKQwOuoiqZ5XM5Zzxg1V2atv4o/1xKf/Q5YNkAIimM3UIe3fJN3+lCdkK
9/oV9bq5umPcV0/IxlKdplp6xRHfU9M9rtFohrOhQPRY7k4Bhy8BMHGiq7cp4sFzi2R76pbErQgo
X6OzO9qYyksSxF9avIOXYmicN0wu7nKolIVsYI94QptOTV3m4a4TqadM+5B0pAHiKCvL5gzRWdp3
fhQuXdYqGb9zMkYo73sD+IR/oikEZfE3XzPENYmH4S+bPqGB0yzioeutfkq3G1WZe3JZlwxFIHGy
ru6DR227Ucq2/HrmK4XoWgDuzQJbMFtlxNDAzO+n3V5P1k0ajRbmWaZFUhk8wDpy9cngBOHeklbv
5OXuLeLNXdv2Tx9N1Qt72iTL9HDcmVwTft9BNA1yjjXlemqWdyaEfsqKekcEtUQj/gGJVXyn8RRO
+Ti5zWlNuuhvbcdxe6a5RpEC1xcmdStLqbzoCj84JK2jxtTlxgT0u0Xz6HRobTlV7+WdKnwOVptO
cOsiisWLL/CCAQ6jTnxbYSIVGpTNCQOxaem0EPX+2FXRrNKNzLw5hzHk28FSlzzEASVDyFDbIaga
sHG1lLfW4ESNT6KMUNSi2nwYMg9zZHrrx1pE9tu2hOJSV33y03eglEDV/naImJSWbNkm70ctBPhw
7B0ki2EL4ydDt+NX3c6O+HZHy7d1quZtjDP0lphbYnWUdSkKOTi/ej647dxGDJgkxy7YG8Ourk22
cfPOJ9gWpi3ljWPN+c5hmHOQOeahtDpsNEEdT78dJaABGWO9TA4SDa82cdjez30Socz20fALh6h3
FyALVtySHQ+BO/AeKMwkXr7gr7jvmmDESdMF9QNs+/htgsE5FVYf/YfvuLagWseqO25OgG4Vxm0R
57OBGTrhMxafU4mhKBP2KN4nSIQKqyACdKrGrvdfYZ6D+zGIaupALd6WFC2eX6LHDLkfa+I09J1d
Mi8y9EXe/o8jbmx+UJtk0zpTxM3ygKLUTafZuXl3w95UJ5zSpr4rtknNj8qqSu+cKIfNTNyDy18P
vH/Z5Kp/xUJtH5Vc2czhiae2xk9m8a+vzRKm1lSbV7W5Q3Ss5gaX26as8qUVkSSyMQmUm5N+YDw8
y+2ioGZbM+Qj7JfBLr60z0kQ3lK7oCEPpCUqJ40M50UBO/yV8BmJvN32hZyEDo+U0zbdUzyr7tVg
iv705sbUaVmT9ZUV8FrT0ZASSlfmuifUgTiD9y+mWhMUPYXbN/Zh81Hba/PtYlGU2KV65oGxLOZL
VzRzfxypcl0v0Bc3r1Ad9PsTxgovc6JARueSFewXf7FCbIahC5s8Gnvhk3TM/Rwn/cfkKdyhqbfZ
ev6ueD22YzRYYXS+WSLuCfCYM2r2ulfrVsiEBFl2Ko/WcMyWZhEX4xXJK/en+1IMkXs/Do71n6cs
6+D7qO9LX6OH+7cfGpGZlE1/Ztqo69U9WnYLhsaOVJ3KpOHypFb+hLwRAdDXqvEPfYMzIZSSlNEi
2fsvrQV8nZUYf0Zn8fUvD0+bfxrXVTMKtV14mK2IRLt9/7cHi4Os2ftJdHejsloqOVvrjskYH76Z
Fq5I9Dr3Cdt9+CtxrDE6TigAr7O1ur94BvxrYMvqp3IxQWMnUJCQ4FqcQpzF+kM59vTpanvr8xaR
P9dRC/XiqSR43pBQD3Pi4Loh7Q6Lf6iq1oIBFM6voWom8zQWDIzwNNHOtoq7L/in+a9hc0PvS+zj
9rpHHLAcqnyTW+DMn9bmtyfI8hWp0t0egr0c75sguA0JnT/8HlZd/RXEQfyaNARj6oQV2uxWD5PJ
Wmk5VlohuR4rjDfv6zya6eja7ridtbL8/8hcFGmI1SvTAEUCzrmxj3DbdZ93snFIahYmcPjc2BjI
TFfqL3f1Z8HFsxVTZtxuf2FMmu4VzO99sN0OfnZosW2zyNcV8ZCXrYb8nqVUP8Tm1Pc4eKY4s5Rs
hwMb3YDCEKfA8+wibPbBqNMau1iVYf60Ujmq8sCnXGP4nfTEEzoM/j/bGwPyxhVoRgsS9M5O73rT
wcWYINLFX4PPYK3CvwuBH2/KXc1/07TXTzfrxpJ2Xi+PCxzZivboOr9bR+/MVFvyPLTRmBXOztEl
RXDG9h5kazsVoAsD8GubzbsETaJ+cjDvXiqHqDiV8BF3KPYLwi4uqQ2nde2QWItBJS8snKY5yZME
TsSctX8VVjHOfi3xaN1KnZNT7990AdxamBH8qh++/NkOzWOEL/iJVZSCc94Kp78ki9T9F/YTNaU0
aq5NVvC/PW4FlapW21hHI2Inl3HYPZqqG5LTUoUQDPWg/Lek7mAxC7YD2EXADHOYnI78/QbwQNix
4F9fMajrdNwE2GH0RvOAB1r2abBXhC47XVlvmeDOQ1ePav0Go9v8Dh1M8OhYkPE6sfuLGSUsAuff
kyAI8N3qd45+XW5wgQ0i0WFsW/2O3364r+q+eE7wQLxZmN148OyxOxo8i1erb9FkLN2cl9FVGJDD
8EsmN366CFfcR/28PtSey3G3VUKf41gYcqH7W8XNIrrgzCu7ePelmZy/lOvwVE2cO/2h8ly4SB3g
qsKNATHqhGK7k9sS3wFhVXcIee1UKqxg/uNbO6aHUEZ2GluT+W+RpeNmVGi09w5DNvfP3B7sIfaP
kOvrORgMeJ2uEeFkRDa4hxkk/h1E2vqbcGF5mSkbEWc9DN+SsXOENGdLAWabhcTDEjlGvTetXwcH
a3EprjahVf5FOyn/+fSc/qhYp+memE14pWI5cypUIWNp1zrLF/epc5o96X9yv/vNneQ3e8cC2HzK
YhMvQ6tH66TaNfxqY6bZVGHRxPfZxd9rN+3jcaUd5UsvW3swKFuPzmDX1bG2VojtdScLKS+D1bur
F86dNOFYyvZtGc6Tce2rHDwzZVG3yrPCktayRTuUdt7GIOk71ZfzZVjb+N7GtPJeBazNGdnVE1uY
a1Uhbrf256zwdIweDdBq6cy9Z2/DO0aZ9r9KBPNzq0aYRhalzhg0gje2OJofLsZsGhGwxqt8Mjp5
KBwvLk4DUrVM/bWzsUvFNp9phSm0Y+gRRZ9hD1Yu77tGp/F7huZ8qX0nr0SV5Cv91zi0aa0y7sIx
qmPTPKLlWV/1tCg3iyvtPnKwx7kMPHmnyAt2smXV4t/gVuUf3cUtoayAcqYyyOKFmwKiIVLnBNfi
EY7WukBOYW5BELdckhZ6+d+0l1CCHUUVyWFPEoUJeSsgvQcW4OM718Uymi6QnG+Aba1wgSS4KXZi
o+NLKUBL6GXG5GWo9z9riaMDIR2D+djq8GN2QmZiPrjlsbWr6GoXPeY31A/IFg/0INLARENzsiT+
wnsdoYlijkcedK0VUaQJtCa1wQvCF9l10svbaiwebe0t/rn1qdIGNdRTvx41GwvigJd9CS5yHvaX
3fPcFw825KhQ/avD1kucpxswbc3gqxuIU8+zHxgzSlpQYBLDt32WtfOhAJQFP2GE3GIVTdEck8TV
b2DW9SHemMvZv4O78hiy2mMdeRZ8Sc/n6+/z8h5ARuO08Qals7awnC+f/RCsq6ydyWHWHp96zYNp
bGYPxBanLd+5p5KfdU1zZYkaNlhRlQWiuTmNOHc9/YiBCgYS77qpDzOdoDHVk2Udv2FXrtTzvqCT
r4QtrVhfarmMoL+I7t4pk53ka4vmZX52q6J7rSAfX6LOHvKuS4YfONvcbLL2cjgz/c+Pjh0HX7YY
Z+c+iHxdvdOSbL/DjEfhodslk7WxksC9o6HWWWFLonhYwQBlUTkXv9Y6JBC9mllLXMZl3my2aRxn
3VOxDdEPVhNa7xrsXD7dYVoESdpYqdpUVtK8hCUmW+Jfmus6reOjg5T/PBSYobncqng4QIR50wuG
hYhEzw4LVPLgYKSjspuuH6e5AnNBUM2+MC4nBfRm1kO6JenA599mtFwOTl6Y1jWnTvh7ndejWcQJ
xx0VxAZRwkVIbbBTMOWoMrNAdE22l3unj7jKhtxmc4cAfreR/3N0Zk1y4moQ/UVEsArxWnv1vre7
Xwh73BZiE7uAX38P92liYmxPuwqkT5knUy5vvOdedSjqZ358dOZhBdveZbXLD5D63HAc96H8Fa1k
yIiElvj9UxdnkjXZTb8T43DQrOb1oa+d/sYZEvsn7zRITxelC9VDwBearg1+CYCxH+tn2QTs5u7c
jI9BGy8jcghdbecmKXknvDgg0Q1PIH64kQ5zIjJZdysm+X94ZJiSfVSP/OFAEVNy6AJ6Bnady5NM
n/XCDZwsWanEi/Nr8ngcuZtdUC4aKA+W4n0pshI9mvnS4Pby6d0Kr47/o5+lvDCkto+eMzkYR9tb
XDPsupfQcWd2CxGMx74hm3EqVEBiNWYrTG+yzLUnCAWMNUf6z72le1fjIp70UvCoeF6zPsCPdbes
sOpaFxgmh9K4A8p/BxRLZMgpT9M8rmeEI/+0IJo/CInWHIwsORxKRfvYZoF1cMQmfObXcuQPvuln
Wb4RGKdLZl3zKLtkfD1vkYnlQ99GGGoV7M7dHCXmLbZ5/0Ddew4tl4Z8GwE3tL87JSbxDo9zOKRw
W8x/7GsYDgRNL8KVYtoHTNd3GlPw0yAKPUlYWKBMBsJrz9XBWwMtqq6xbfYZc9Havaci/yvIPfWR
DOA1zL982VkZZV8zT/wdwsL8PfEEeAd/moaZvX6TW3yedIVoof0/Et71xu8SlD94OmjddjQ4BIh2
3kefSiL+RWgo7R3lrS1T/apLPqVkbbFzRp/s5xEDHWe2Gfsl22PYR/+y3lQkf6Y8uWuUcs5bkfEn
OAaj2eTLr8XlxLXLDOoAWaPU++PQdTuzIk/Ddz80yY3NAvEYj7q6GDWnj4jNyR1QWPRUjUnFyBJa
rL7F7ZxTU4X6dehk9dg5TXouuLHy31BtDEmNcneMc6T3iiRkDSBAuM0npIsQFEXzf9LveJaKOoN8
scPWNZ5j4VR4NSeF8ll8haE/9C+9OyAgkRIqL56gnVILa7F1MxmMh3CoIjCDolTyaMjl/ESY6/Cb
piOQQtqA97xYnyp424eS0/CeIyuvtgn8iFqOJCp/Mo09KrquvMbSrc9SaGChvlLfrQsHd6HNX335
Q7kZOME2fFmMew4FGUWxAJHq1lV9/9vR0pDlgmp/jGh8PzsFoYaDNy1F/jsU+XAtVIo+Ylnzd2xG
0H/7KCAecCoRuz6maibrLQvh7wLtZdOpI5mb3KAWrN6LJ+ltZqVpmC+RlDgz+mYN2nMVlvm0U2WV
TcfeHb0EA6wNyq88DywmthAxfIlYEnNqN1b+Dnpk7I55U8U9WZOgWw6CIOwnfYqu80B+mrHATVoZ
HzjID9zYNEyzfOO0uvzzprnH42MDTP611unmC9dAoKML0mW73OnIEq+F1vElcTJNWjCRWfnQVxEz
f0gIuN6t3YZ7qniU09ULTe5eBjzpm4IEBanJNprwvruVddmT8m/OLa7tTmMKRLuizVV6GTkVI46n
wgXwyV0QoVouzT3EevjXKVSiH9a4ShPuPYgC9qcEtnbnxmA+B8kVxfO9jtyoIugi7B+uTSjJ8fWl
IigAAdGdpm0egLO0fLz0OaBfTUx3wY6ggneI10oSh54m+8OmOE13WADeR7xEHJ5yqA+H02Oac8l6
n7zNsnY5jHI2IVmwhB+iTkqsK1sUzbmu6dBo+9CSu18KDhXh1KRHWeQzDmoxhxX6RuICngbSSV+r
jGogu7Yk0DSnzr3Oudphv8RZ/8ZkmM1nCNfgrBZuQz8sqBOPLDy6JEAQp8VJGwLn4G8zipqCi89w
Z/KcpuE+77rbPDdZtY/VSE5JJmV+i12MpVNDO8c710pxmdZ2Uzu97cTSwjHsjWuDdh9wdcWPI7tC
PmZLspaHdo6HxwXQ+EE0rb+c2x5Fc2qB81kW57Q6+g3BOdK4HRy6orcWook/+h5VkGPh6mccdykB
JIwfap9JduoEj3pLMFN2GKVHruMpNWecFlHVNmjPDTP89wT+ebFJOPyTcmpYWiB1f7fEoMSzb5rq
p0rH5SuFc2/O4RKY5VC3ZTM+dKomsZSV8SHx4/7eDpYgZJZy7naWPET5VDl3Nl+YR/AcWeRmVCYE
zSvjqQn/EKFO/pI0weVjg074pIuueRhlle/pPzZ6N7PVsNQiSYT7no7t6BdITsQdDUbo1pRIHUPW
kJRcWgoo66Cc26/BZD0+dxt44VkRPdIfaevjrusbw3pSe/cQZGWn7oAskAH5EsY5uk0Rtau9bFZ4
BJCT9GJo5XyJk1a0G7zSVei8tSHqfY7TMfg3+VPx3rY+Sh1Jb3Obrq3LVJSqKWbfywbnyh3VsSQm
NxTfdOjhW41JkZ9W6UVjzUhdYMgvuUg/57rqZXTwS+mfkipc7kU3le4HdK8I/xY9MsljkA7dHdZ6
VR3g5tS3aokj7xwKm9juIEnt/ObkhY1+qJWZ2Jg4KdLZv6tiJ4gZSTWHe3LEaFRJWIj2NHJUcG8A
CrU+oTUqHMLZ3bCetTH/OOnG9rEeEq89mCztb9zIZ79NpR+8lAvlBrtJuq3HghDU57xEbZUE77mu
wUUf962/fBGB3d53T7J/9rps/25o9EtFW2e209jYwMVVCDHuzZiVnuoSqlWTejT5XvbWeJcuXOb4
4DlguajmEviM5KwCFhqI4x3Z/Kba37dumEdHD3uyfK43rLvYOzn47+1CT+5vgPDSHAqgaflAMlOW
B0MeMiNdU4zZSwLhTJKFJoNkl8kQxI4LqiJxJHdTh0TwSUTvEnCWO7aS5j6ZFr86GU1acUc7Bl9e
0hfqw9LwQjpJ8xQ0aOh31jIi4dASJ7pUuePpF829kfkbkX2vfSjQg6Fe+JeHOOjmu1A4iC2BygqD
pMIQvYd6mR5SOfbiPzuWjAhTDRTSalklON+5QHIAFbjh/79yQEkkECvdGeYmJqe5cEFw0f9Es5Hy
1HChbHvO2H+xGkFP+luT8yJiV3HepjXBehwo23woqHck/fk2OI0vL8EQgUTt1ooejm1ztd6sjk4w
9M0f5lBE1l0Fx8axWJgAGdJ4JP1fcwJG/R06ElrwEkuR37WgNhNxk6CfXsFoV25MijnzHUqAjm7P
5jVPT2ptEs4P+ITNxwiU8eJ5phTHsc/1fB6jhl6L0E8Nti7R/6e8t5GP2ITkdStlviRH3DmNEOBB
jR5bEqD4wk0fPLVDvFzhtxtY11brG9+UoBY0IrRnV67eO0t1V325rQNAWQp0sGscwj9dKYGockai
eIlvFw7yDS94obrvBEDnMrAFp5d6jDMSvcPgmAeWjh6grnf9Nn9enLB7VkiOfykQ79ApWxF2d6BB
GfqPILClD2YozZ8ay51r/vp+zJ9rUpsYQUas6lxGxuWi0sqdkALpmBPzF+/9GId7WoJJbgySNoyf
jNoo+6fUAy//zq9bXf/KavT3JxTOxT1lPj3ioMtR4zDHhZ0843fFmCphbPsgOrveJMsXj3j76h0i
QVD6WiXYHM95ob3+z2xD/JCQHb++8elniX9zVprDAYXWQDGxvxSjis4ZgbJwAZPeziV7m1ZTt+w1
44//0PIYhJfK2EB9U5jgdf9ChKAoxedi4d3ONnkcXFziKs0fybvS3+amqkJcIyybLwqxfLR7X/a0
9NRFEVfVrgytpY5F1WP51AgyuFd0x6h6GJY5kh5XFIDmaqCaL5NBRFPVHq3FlaYD7HQ8tORfSUBP
3FmQqxh4rx1s8N3g320nzGkNQzrY2zY5zaoV6c0UesNy62CjZHfOMPTZzwpD4C983Qz4X4pIdQWg
AFVXvQ80nuUfcRf48jPv+z5IdzplkfzwVS1o6i8KrsbBDu1FE9urVSyH/SUP9NjlKH+FjJxja0Xp
pS86y61n94lX1s39YC2xj6xeicGdFe29WZzvQGVsdpRJkqvL0tK6JQ9zQ4p5Jzl7AXF3pg1PhVet
677psrBhR6wiSTcUys6SfHSTn30tq4rz22RgyN9NERN1cy6nlkd8QhLqr3ndzw4tvvWcvm/8Fq0Z
us7US5h7uA+HtAtrtAnXDYf4xo9HQt67DlRgeO/AmIYLrj2aemqNE366dgTTUIsHLt8NflIdZwzM
4RUAO66fm7YbgluosoiDa1otxSlzfKmf+UzWJxJtoT5SHsOpIsfpe4mWONJ7XRUEL1shg5fC6Xqm
Zq/ExIMPSNSlQfC1pzSKC5aGaE4u1ewMgCudBXougmaoPmPLD868WLtecsXzUNm5l/S+gMYjmz2I
Es3qoQvodrr3+2IpLy6M0vpoNW1B3cGLYqOOugxme9FCp/zVpzmZmifIuLzhMfc2h3ta1jXdheit
/AvQch+yZDtdtBTnOg5J1VNqUGEfobxgVrJqR54+iyHqe8lWKDguH/safIl/DEZQLwQw4TfDxY5N
UtxHSWMFIFTVdfF+6oVe76Y65VonFGcXp5UL71GusK+hUuMlQIWru3k9q0Kqn2YlTUqueErj+66p
cJFqDavHU9VCRS2Jx2RNrP+VAEkX73zHwO3j2c1Ptg5hX0zvrPdxC57OTZCxNZSKzO6jixm6HhPy
J0xUXfBYd0WwXN0qJmk+j77G+QomfEfPSdzfPgUsEAc6qOVuQYnLj7pq9U8qBCK0iQb1zg1bPh2X
ontxqEz77TGNserkLnRtPBbtse4mNsmlZLvdd/2CAZe3Q3YOjB96RxoG0PaoQNDFQzrSQH7yTMgh
zxsydQrjMn/FAAKTjhIu5iHZNpWf+VKP4DEWUWWXjR2Hp77dOrvYEf3/OLOPd30aU46wzB5Sb1w2
yYeqwUj3STaDlK7rzH1BY6aalzZKIBOTedPjRGWRzFrRVR5bbJodKbLxP6k7hcoiX08aMJ9w5wMu
TF/3ZdE5v1uHRp6jDY3zW87rqG88/JaVBnVNkoMUGoXwk+NeQd/oeFi2I7VNapd8/IJFEiZ6AxHw
U9JdTjPpO6VSpH6pSvGmi3Ia91KiTL1u6+Lt0jdsgcoF6aQ9qzNXUSoOkcwNJNaSKAq9XYrv/45T
Xj1wg6IquAbZNh36elNe17jz+d00bR7gt6KHWLvIV9nYsPTVWbQrp1Fd9WDWh7mAetxZoB/q8qcq
VQQtZ7c3vwX9YG7Dm+EO830fDfGIq0f70hELLuvPNmcXLM+WOH7SkGn30LUKSk665BpFq9QNU2at
02d38Vs97McFwv20clgpZ1zYYRm4nM0t3JPsot5+pa1QwU2PPTudsmS2CePPOOmbIamIwxWo1RiW
Vf0TZUMAZEDG7C7N5vgrWY3zh9GMz2RiDykPS0tCEqd9m5u19Rmd0nTmaLKsNM7xgPVOdw4FjPhN
GThSvzdzm+CySXLNvP1jZq9kg3kmMrPIa2YZbcHeoCV2oZv3v1AbGa3DlVn3ornuPgdM7RfvwGmF
XcXSYWEeVmOUX70ArhBTm9zWVeW+Wl1PVpciq2f/JoIKJLZdQBplv9plHrP7VGwe7bHoTYIFJT1E
aLIj4NNZQW1NSPiJs7NZYnsJAoK9wTMa07h+rDG3C0HYRGktDmRhKoAVO3bFKYpb6aFFj4ZIbWy1
171MBRGNcvGZ0ywmx0MDTlQcJqNifWL9hz1rFxdoAlqW81xkFW4feB/jEkECO38CQkUEmUMAs13c
0Ii3IxUtxlsN2fkBTZ71D2ac7XxKSlnZV8vp+K7O1drvY3qO2GtFjx1R+FNLm9vsk62rUlcO51gM
Tv+pwpaPAM42DICQgyDqb7JgJC8xDdXKEM1bDCZUOM38bWcQktu0pc7nmPE81m+yZEY7ap3iLq6h
E/4i1MEHF691CVcnPCi/Khlc8zXMubjraZ2azrVje30eRtT6R5ae3p33K8155GiBGyqo4zARJ4/R
FUyeUfbvMqR0u/GrbXhwRho67nhwTIMpmxn/HFLDN3z1gBv/HIluCwuw5MM+ZQj/WruJ6gwZxrV3
0e1SrO9ubpZ1Pw2OiEjHZE6asD+F5nu2qpluSOUs7s0KjfkRDp3O9n2CTnEpyQ7Ls1yd7itQ4/gL
LZSTR1c5UU1aNW/K0+qbaT7TjdcQ3JmS1672MPtGFLb81Hr4twdCMe0n9mv4b5WApvteTCu5xHba
Qp0+xsiSiuWrspYeGHRAGLhsE+biIqzlwV9VWBNN1VL/RuXzn8WcxcPdJlPREjibDt6ckuL1SlYz
OBPxdX5I3XnXlq5Ue0+lBNnv3gCQ9v6KEAlFhNqZF2DXeTBW5hTi2d/0uYLAjkpl6wdiiKZmbioJ
eiVxHbOpcunpuoekZj4dux4xBYVX0IDFeXsr72ERvEeFJUaJLsmXkxAvt1febT/6Sg00xS5OAyA2
BCi2NFrzkl895yIiG2iParcONZNtO1f8R/bbfKI4wTQPBJPNh+dEy2vtCO87dyL/vzhCjvtxhE6m
a84pnhgg6fHC/kltyThihiJfz1sdiz4QL0zgbkuPA9zSwfBcCirLMCLBdc9zhvSHDEef2+pUj5oi
h+Uwu7IIzj69Y9AuXG4Ejhq5YYqePLDvhXQvXccqVC51kb74JIwdewdsR/Ht0QOYnDKMBH+rm2Mh
zJn535Avp0uUr/pnoQ/rOaaM6J6i0+WfkzMX7ehDpD1l2vJwu0yFlBL4Q5HSIEYRzL1co/XFa1vn
J8iced1zL3nyrCAf38VIJdsO91wdOyX8/zK853XHT715p1EV3K2Y2pxA2AUZe3V+afyspwmhVUe3
CNgYm1X1z4mfBo8dIRVqyKi2IRld4gHrZvCrgxhF8rQpuGAtfui6vDK46MkMPxkoBB6nhiqkLEqV
H4L3e7hqKiev/UAjENRFLh+MEJxxiz6S14Iaybsir92XkZTVcmzVuo0yhHj1vq5SKh281bmnFsX+
sj1XNcCULJ0LipmJmaepzN6DgEI0EjEama7MXPLttYrew4byBxozlfsraM3o03tolnFH+zDELwxh
dGjbsdW7wcNcbLomfdT8jmM61xDW/Lk+D1+UJAjTbLPfYdcXHxlgKVb+Gs0MJZ10Kb2ZO1oiL0bn
cXhgKjTdbToqfjxB1488iWq0zjYqoCXWsNuvJsGyR6wtXvg0Sb00iRO8Uy00HVRYAWn0mSj8v8Zs
lv1aVt6J4sQczCfeYo4BHQQv1DdwBtnh8QTOrfXK5OSi2dM5s/LpfHC1ZM+dD6qpJHxtVD4ABZHr
p1XLHx45WOniPCxFkaO/cwp5IDgyRyzHpnlxB4qi9j1Nr3cWPYDCv5hrVWg2DFyXNRlKABV/W/dL
v6uaU2jbrn7KB/pQb+p8UCPaCFvKldMoU9iAW0zfXZSwlEUoIcE+qyckyN2QCEF3VtQ7qTed7RRi
c++UqJr/Q35YanIX4s16v52RSeAYFbEdLgueLlGVya/ECRY5egXLjrKT1anoT2gxquUA2INSfnTk
gebpXMm244Ql/ODfyB0Oz5EQqTlAq8nsZrJSDS9OrvKrsBG+Ge6z/ePzpiW7Fnj3eZV+ft/Rj/yX
/1wvh87bILUWmoDvcKJaYkf8tyifQAR1+obpRViXP9Ipny1dHvEZ6NTGR44mObhhHoiaXEsJFpCW
fX9OB+qHDlTZOH9szEC/92ppv6OU4/+KQbXU6tHNKrLVE+kFSFfOCHzOmui3HeaYzL4ElGBRgIkD
v2dkFQXgN+LhAHFJo4dRh0kG3BJdcUKrb8I+i+orsnQIzQYIER3GIfXid1lHOD7gKu+Cvt+TIq6p
jkSuCWiblDTCmVJGoP8yZatkXEqeYqIRKcfUCnO29qx/Kae+Hs9JQRPTNkzwLRXItg9+0QI8UFbj
vDAepvFNBesYXIVUHINr02tzU40xCUuVpuwEu0L7glKfsaSndc+XtnzRkZdcaGNZaH7jTSN7Pri0
UBkiAwQ5TJndd4gqqKi9FN6dxk/sdu4AEoLhRGgNIjPCGGjjBmnIIde/7OKlQi9P4cPeZlSCsxxU
7cLmkuU7pkINbzENQfu+S9vmAyCfrzCpkugj8/v8T7XiwlkjS3kucqIyu0iE1Ws76vLNhL0d/1PV
ErS/Qbc4PHWE6fodu8oWw0n7eTivRLTNo0S3NHdVXo53HSbckWBUFZ9tG29QwuA3/gt9OuIZ9brE
DKpyAu3gB1zaO/JLzL6YxvTTylVeW+QwfAz6h064UYG8FMpG2Jc+xaevTZAqeSKH3ebn0FTwUNxD
uXKt9rj0Tz0AHIs3Hw77PU/YOZotMfe6wWfHyfYxY8bM7X63qyXfARKFw0/TTrAHpUSmGLt8+W9e
iadfW5hnbK51EmfE2uZJ9trWd5tAPu+lJme9JyQcycdcjlyPFCNdDKd0arwP4S35OfcD490BAUn0
/Kpiqp1d3RcniBSuKvEi5N//4BmYZAmliCeOseUWrKAY90Y20qI11w4B46fMXcazCFy0ABNUhT6i
TNXO7QwHfushFj8tfR3Vf3tb2+Qg3EjVX05miZjIsYiuBYWc9bmehro+R0Qc9R0lbFgvtAOZ75bK
yyv4EUyKoccx2DeO8drT0nswPxIIsaBVk0TZcfXH5l71G9CY6b7tnkJbYLkT3kuI9hmZvakI/Z1I
AkjYcQH6C68szOE/2foCsJWkxw5rbXZPKNtSg+dzPyKcxVyckXopntgpyoY/oD3z6ZyQ1NlyoXHd
X6pINS1FfoHoxF+fOYkaz6rz3ogHhG9wDwxMnL5U8BA51Gnt/T4lfJs0pPBup37sp1OuVxg2E/du
fm106GDKBTnMv+Jpn0jKLKFD5Epx0pl73ysfhE3FeiqbPBd0Sm8jVeeZ/KKjrPyLWItQNFIvD0XE
tcPAlkHif9ZrAr44MZA/2iLaPNYxdN99dyCikU6pBqrIU3UfJigjf0aDUXvG9mbCHAsAghtDq8At
VTBYUbGou/FiglVSVBi5OYmtZWbyPrUr90ZQfOlTaxA2CW52lzOq0LbaceUSoECf1SdYurbc08dA
rcXsZsPvhki8fKSLTAyPwHC0zIbkF06CknJk4Hauj5bkKPHCtoxvE1FoNhLqLsk0FRxItgtX/Oel
iFPvVtkCoZvawy0FwxlOkDMbxAY9VzTpiCXTsMFDTMK5N/aHsurwjV5dQhWFCslhZyzRv3QUsnyX
TbPWh2JM2fJIyMG/wh+q6bDkZFEMkvu6s1NbDtdcU+e3L/IGyST1I4230biyOznYK3zR1VxeVbBC
uVUCeq0fiphr6dOaxs50aDFF0oAdhdqoisnIN6r4jklR5jsF+f7kolSCeJLc2hPnJ+bR9szNdBB7
45mOaf+JSlW32rNrsBATwdjo1xTMgI+nB0WvqSl7bohMgDaMFDTshNz+rppzEb7xQsPVjlO4Q2Mt
uucLsopLlKKNyiM7PVSMz00Un16RY68WTSr/blukuwvDSTzRgSPuiPSS7IprymdADzfWE/gTrDo/
UwgLsczYEwbHXrjM8sKt4QzYiEpzcudhyo6um6oKrKrMulOlWvVoOe4/qya1bzpemSnDaWwerN/J
e+2xOoD8KWoPAn+rtUD8zP09ILd+8Cfa8U40Vfq/pZoEjYmto16rBnKEmdjnD1rAjMR9tOLZLliq
R4DdtLywfhbNg/BX+a6KKvgKO/AwmgGXTfrifHZpc9ybvVvOMbGPTvGBWEsghtr1aXhIPSdHXzI1
0Y8RwPmYerg90EE2IbUcEj1gbAtIlLEK3fOllV+697fUc8sUzWs++fcsGSTHGj8HlYkM3wIV7sSp
yFttGaqsTo8keDcDptnqXSzdlTMi45x9LlMckUXtWSD2em7Ahhl4mZTwXXuc1lrn+4JA1NUEJetg
pEa4hYr014+gQCg5jnnAEj1Ga/KqzZC9VPNcfiaVVsFOd/Fm+K+x/jWuWyWDP3T8WtnJ+o870YrA
700+ZBETIXA7cScxd77TNUyCw6bjdHsT04+7i1os1BbA55XhXDRHXXt8GZxAs+d0zBLorqY3/uvS
pI6+0FoDjTaKDedRwgkv2tU0BWC/l3+9YVopfsHR+Xb7BKCjr6R+NcTYvytuXmkvEsIaLRntpz8U
UQ6EYAQS007EIzSlqjDstefzd9K97NRexBHgsVNBrxHZ4i3vl7EkDaQD8AqVbg+9jNgeinVhlauo
ImeDbqOoOoulz15Mt1VLU8jAkkjdEpIyxO84C6wDyYiUk9iiQg20cAv8pZ3p52OIXB0chcLtPGwX
wX0xXLC240GQ8DUsy8/WBwGFYuSnaRUkUMWeY/Zo6zwnLfzPt5MsnAK0Y2HLCJFoKL7F/Ke6rlZU
WYX+hdZg9LsUO5gLHaKhaI5LY5b/2j6B+9MUYUKiu1xGTdM/RvWQtN2t7iTHOlk6wxctsjzgReRQ
+xZlG3MOp01EjDMLEQg4xL/+Krgjgabe5nPskar4OdEUD9gh+Bjt0LnvaRHmf3yC1GZnPZ17XFVk
xY0iDbueJU8bWVenCb6CuQAzcquQk1RBU2x9ngMLpgggTEsJl6RN2Y01cx/vxnwIs1PWA7Ude69O
ih1G7VTeg7RDPnYr0NbFp5DY3tRtTxO76itLKngV7nINfZesDpwMygZ/ubCD+KR4qR9EyMOqJ/4u
7mBYHodkQvcmEdVeKdKECzSDWG9bmANxWnRp0/dmWKiekusm4HmR2yFK9lNkr7NlfeCcyM/IEC2v
MsfjP7SGEwx6hdNQxqG2e25irvC5uplk5BuWlfWghbcEGZRcfXBn4jFYTlPDpLQwM+a30BndwuuZ
a3MxHA0imBDAmuLOn3VRf2i+Bf0YYqB1z40oUBypS5X+XinGNU4qUSPaWxEl8TSiQlK5eQ1Dilxv
WGfq7InXYO5Y3ZkN97QbdcljmJdgCfCbvXvhlt9Gd3vK+QRVPanl2+TKWUtZBF71Dxe+Ca4ZI/qm
kX2bkf8BZSVZZi9y8OrRPYxuNazDJaQvNGatybZmkTSNJ46CHfdCPBguQ1mQDBNbHGSAJT8eKxCh
rr3jqqkifbELD+vj6PUUGessQb0F7WTzvw45bsiDorJd3FrUZOdINRLHG2aRojuPHg14hiZia2t1
U4S8giFiBoAztZ1jS96VhCGW+Q3DEnTT3hdEe8kX5Zio3UVZkPFfFdCdIj/Suf6F0p22gzxJvNX8
dVeXY7/PMln8av0a6/hYlvTWgMarsvMfomogQCpWmKt9FVUjpf16pgjnxPHJdwARx5YQ4MgnR54z
AaIC1KEJiWc1hEJmeJgmvn66ixKOH4AaE/7ayPxAtER5lXvn975G9u/mOou5XCCf0z+F3P558INC
1kQyZtKlgDxFU0XfrkOHDJc6cMPPYRIa9V4XE88x7VF+cN82E02+qhgdb+fniMagjYLGydt0LiJ5
F4OaUyVvhjC8Ka0IY++cD2UefdOwlWyUJRQb2eBgAVAjodjU167mC9joDOOnfElkja6Tjprmvq+2
k7lsRs64S+HW1Pd5cSamD1pjp+rJYkoX/xTyCFrIMhfrY9jSI3xZGh+iGr/Nl/dk5VlH3JoqrGc1
0Pj2RB1VBbvqdnV431NX7lwnmAGqh+uwCl9F2HrLk/JDVDKXZpsCSrodml0IedZeUlqdUIJJic8n
NeVB9mYqJepv6TZLmB2L1mNIpVUQ1AOgKbnzM0PdwORSIRVzKOj2PKxLc53jEk9xceIpO1iPKwqp
cAibvyOv6R50xU6/2DupPEoyOVT0MsycVHd0FJJE0pQ6p9exRkhD+pbB8hdG3M3GA8pN69JFtZHa
w2pEde5yD9mIGLx9GQMw/b0O3OId7Z0Bg4vASIWkwgc/pk2hREsehDxg6TjmLxHgaHpDyQiQTGCX
sIeKNFq4zjfiS3f/DKIS4+9+CgzdxlwSOlRnf/XWgbIsP5CPuGAeY6XPZRgfVV43xSfyiEOsPufC
F+coADEIJIxSCXPjz9GwEnZGUUHDHsl53zSIxcXJxiRvMnrS7CHMqdn7Vc5ySC8TRZEcQyvJWZYq
sK5tQUkVLfOkcRXncDhwzDlU34yZYmFIJBjFwFIXZryVnOqXlBe8p1qHqSyhDYdmsYbAy95YuIHp
0C5j4J/TeUJ9WrSv7OdCIpdyP6Vb9R9BrlzdEAMlP7Vd/gHbbDJmESrgyaHQxaDucXk2tpDD8nAw
lJtU7KTcBDXtiGwF85Vmxsj58GsNuq45xwfDXqoURwL7DaMhG132KpDLjmEEWoLyTl92CWVlsbc8
9wS+Mfocw+bkc3Wc+XFzZ4xuWNTaR24F4boLvRVydMU2wFP+SkKu8mo3xEh2i0K9UAPwP47ObDlu
GwqiX8QqgAsIvs4ujUa7bdkvLMuWua8guH19DvOaSixHMyQu+nafbuuvrC6xIi4sIMULt12MlD7l
SfkJr8Do3y9s3oERw4VFulhHrhG8FPUZFNhQJNzLFh3w1m7UXcXzSyLa9+RnVgkhHpPROrswi6rh
YwGOQG0VQYbc4ysJ6PwL05yJ75mplubRbSYcOqelxzDCF7fhN/oK6csNnrinpKcG+OJ4QTTgE9/j
8GXbb2XS6BfDb1uHO4+hdGDj6mFK8Oc1maELjhkqSRdxp93R4hGG17aIZntoS6GW+oh8PCyHirin
d4fiMrfPma3WyjxQk6DsSzZVY1TuWU4DzdjNbcLWQ7DwgPq6EoVI3yxKUPu3MjGWNsgRIu6f6WfY
SHyYKeGWOpqNFbkejl1IbMgUSQZEEqBPxjre1dJsxOWVd4kLGHO52Lwlki1UMDz7oAfF1XD574lr
6767NYTpP+0A8uUu4arSf5q19/SPxqWr86AB3ZrrMmLOfJHW0TW0DH99J2/uyeOku0XeVymcgA9X
tvH8lFpoI6eeNIEw+JJcXqZLswz9xcIDkhA1BsIZcWxNcdMLs8OVBlOSLZ01bfZrclqn+KH04jj/
pmxlGmbfyKvABT4U7FSf+3rAkMne9rgGeN23QpItoJKb4gvUEnyEfBVHt6Nf9K1z13F9hFmdVVge
ah15WIMIfJUX0FD8aYCUzK8Oljd7mjJHbzUh103uH6L0zRFxm16RXYpqffOTpbOnaQiCN6Zq+G3C
5W+41zwaLpxolJi9m+A/P0xQbrIXVSOpfTAolhsoy2u7k0Dg8cBtptyfYKK0yxlmE942Ltg+BvuR
+/O8i3IP01NR9BF3HmE6BwFkbshKw+DzAh7+fHmrRF45T74zNvrBlwhjvP6pJsh3jHO1/YYlq0Cc
3lCvOA9waJAfWsKXLI/D6Uoewb0Ry4LzAVTFJYKCjsR7KqFODAuZEon133HAhMN5kRrorb+s5GXE
mHXRE50+RIhQVMLpPWfNpbZHyFM7MP7xpttHy6cfJSN33ibk1VxAeu2P0+gCHPHZG0VcChB3Tz2B
4pWA+XYygGsOnROwuzhgj5/15fKm+M9ITfHmWO8d15IvMDSAO78Txy3Y5E6seC8rHkw0FTL59hA3
S6Z/qoQF20lCcwlOc8yS7KBV1G/rn6jNrgamSfjZ+FQ+sahC9VvuifT5eO4m6OTOkUywPDhtMHSn
1pBlBrwDcvyu6mLUMx8Qk91N+OR+dFHX/An7PsqOCtdyzdntZe3veKKzZcEsiLOerxFpyNlHnMym
Ev/MAATqwBWrcoEZggI+I8PM7RmmP280aswc74HvKy/hpMaNeFNjyzIsJq4u7puQHZudnXg4daPU
MzHYJHMeXV3hJrJDHQ1ncklwo30TduZFZziPrtYOMmVgiOQnt4JCfmlZNPLHRMi1cEGjAuysFpw7
x6oqEJIE5U/dQzZNgM1ij2nmpqoczYzDfRaEczx4eJCsJZ7LZsnDQ6e8brjHPtz8obwL95jLK3LB
W+bysmnXIiUK5IoggDgGj3w3j2vmPwYA6NY7nP86u7F4KbqDxqaAYVetxAtIi4vsIiGGlWcuHMQv
uSHP0vnB2mIofwkQk+pu0kjuOMrRU7+1jsT7ncymn5+ACgRvpq0ndURYm6v3GNYvO4Oq5Qgx48jc
qPwkwgFRNob4DAkP8F9r6gbkdsKkbu4QksrlXjH0Tne8Z/PumXsHF/ZkwJwXE9EK30TZcQXHTQVm
IkYbPVC/xypGF8ni/bbBUNUXXc85l9hwg/EugnlHc5kW7AP1xMXUROStDiy+S/cCl7lIbwTdY/Ni
iUt29RHxjVN0KVt2FXZlu8hn6bDYr/CeqgtL1hJovuNWqFeL5nvODrChUqfGwwcLP5tsfeJkJ7tD
0KCJ+Gmkf8624p98KdAs4WWxmgc1VhFQYDbP3OQ4Xck8+RWFPBdXe+AVui5c/T+DlTj+k7aH6dUs
0UDHWrfylQkpZL9hblrEywCY/BcWRWOOpl+YQNy4wtezWzw7yUOJ7UnjdFlnrKzNmj81cuSGtngT
eV3Lcq7iadDyE0Pw5rdr4FIyUFdKtnvjePGTgILBghSmb3/Wy+TNjywRlLhYbC72QLOAU978uhPl
GS+6eGJvlATXNG8ZdTMulH+nefOq8rb27Eexmlw/QXZFZkfNIQ8vsEbVTPaGQ6eyNs8+s7izD5Nq
CJf0uVnDayE3Ax1MFUZApSvYeYVstnqXZkAPx4SSxVDStvyc9ibkkixMuCg2/1+v/ZQ9935yfP/d
KsW/Am/UfEuovHLeusDl1CMbrhCFMZe1D7Mc5vY+G/uiQBSDoeSwpi238yeb0cQhuZQe1C8UO2PE
UeBS4W2e60jvmX3jAW/lZH57uFpCLmI5h2zple5HxOFP/JqiqR8M95B6bDxCPdRJS34pFFMEA2kg
RGRzqjJ2vMsoS/bwsA/PTDykoJinPHV0Rx+2s1crLrs9I5K9eZD15UPSYG+C5xNP4y+XoMP2iMxm
eKecpxRvuSLf8aNoh3CgTZHVNQ09scOqACExKp4IHWw46Tkpbysw9fPWiKeuERXb+mn02MO81a0K
PKZ3aup2PLZ8cZDlUF5hUsLvwSrrxlfDxLveNypXX8RmIG6qPsj1Fa9o+hWT4UtPFBdKQQVPzbek
y3vh3xF8lcHLUgES+1Hw1x4fy3F2m/s5dtfuhyCopikrggm7zwDiBocsV+wJzUDzGgtwj1Lm85a0
yA5GEKgEU4W4hrCF8+qN5YzmoQvo7Xt0GfSDs7EufiAXZzj+LoQ7zPgKxEJVlZH+LrrV6cZjY2JV
P9GF1cu/ozfV620c0sADoNRaSpi49A1fcp2B2lmcvN4jamnNrbqY/Ar3dR/O0BtsZxn6m6CblyeT
LVuaAnI/3Tuz6KpHQPkoSEvYwKDnvRksv/zZR7bXMEXLUxeRst6pegzFhRuut4H8gwxf1eBDAg+z
xP/Hpk/5VB/DggRqCpSMC5CEO/uBlUWQqBBzMF+SUE3vVU16EKij6xoGwyo7ecwixZlY6yY5Ia/+
Zu0VDE8FN1dqUgdGjwPcUdc9d8tmkeaFi7at6df4H5BNlEH7bv+ROBgQKDklDy2umanH8a7GOmif
q9EJyivVVUg5QiYdGlOm3CC6bdNqcuNlQow26WFGXbIclP+lqcYCiGwbw9CEkTjYw9RiUz2APpqb
R4yOa4l5eI38t8wdp/KOvCgmU/R+z9AEJYRURDPHNA//FD4G/HuOQhY3+A7Ul9Dt9JXBzC8fW5oA
/CMVEPmbwnKZvqOCN8UpKf04fdL0ZjTMwcxM/nej6Ex5K9jffFopPVOwZqykc4y5sUM6qEWSPUnV
877IjNhg/7lQ0U2w6efT4ocNLxO+qPlTGYQsno64TIfXJmZi22tKZuRJUwjSvnIRImiLqycbNC5k
T0J68BAm/o0eGyuUZbmu7y00qJkNXZTr1wVJHwC5x/u2MLiLkp6i5WyHBZAFEItxiE1uJFOwHCG3
p1eig2lzIQVDvnWYg7H9uaB2aoxRRL7Wg5nyQVyFMpDVsacgMkDx3F7lchuIszAd7YFPYWGLgP01
fK0cuZ2q1vPGe5KivComr/DTi5dDqX0TS6tAsjYwGWEyA1L7KyZGCTYGK9A8n/h5eZySapJv0aIQ
AH0sUcGTV/m8uyY8wuEpL2c0WOF1CEtlbLUgDlks6JnGjYN7tiXEHnz8CD4Rhd4mT71SvJKhci3h
Gc29khySganS46QS5vfODxFlBo9s8wEIkRCHSpntONcwMruDXGhn2bEHh623S9uRuAuHdL4+wcb1
Z2dvJXUEj5XCOtOe+bOX4AED8rK+bnIk36sqhPRvxxbeN4KTpsiQVAFnjyqSebosLD/NQ+8ElXxx
g0XlcAOSkNWSagTwerr0hmcL5KV8cEddsHMjha/O9aYmkSszeTjf87PC6F5HRdzdD6RRXj14+s7Z
y4r4hDILM9Dntxd9iUW29UGgrk14Wkb1QOEIsRMjtolsrhwUSqp652s5e2N3b9OGlwn78/yGjrCh
0dzOoumDjy7UUWFB2fzyHS5zHJToFE274XlpBcWBR+8hC48my+CTT4M0+TNDJEnXrBqnnJOWfJd/
ylrfVgc4BynGIdW2wy+rI7+Vxy6z9XEZY2ZbrJfwwSHDJ01xKNJqTn40vTs4LzkQPO9CtA0lV0wk
+Q8ZZl0ylwXgWJZ1Hse3a/NyvJvm1mInzEAW/LIE4Tt+Pkt7RM919SLvVADWwkDMq4844xJRs3Sc
VjuTFXOiQrzZKYzsL8pu1bPVpP3fmCP99DHEFTzLS12xD35irrHmo+/QTS+FxlKICY7RaD8TnnK7
Q9nnGy1BTEt+W7loLDAuuAtc0lFz25y8EbK0oZOKcsi8JPPrE7pEAlEgzpMKNv0nXFLTnK3gG3+m
KZlzgFMFPw6etD64ZWVFjIsK5uDaLc20UO+SlKxXM0sQDGtmtOpr7JMGO0/8b2d3bB7Jy056Qh1g
IZ56P3lqg/iFRZRPsp3wnHnrmgjYcCZ99udOMXsB99RWL49ijb3sLdle3kcAC7q4xT4UyfuN+oxr
QofAvSE258HZHcCmAfxftf9MI6X7K8ripn1vBugaJ2vdMHqOZyKqO2756cBnzkLxlFTgBF56S1Ca
ItkCoVYXo/zNEhnXKIElXHATsInyTs/Gy26YWIkyF74/qfdxjif/qXRxu8p+dNZz1M0c4aIz9lrL
OSsPqLbIzrOfM6ITyKwGoNveSGFF6AI99ui4xXBOGaPGeuE2sFMorPq/mWXuUZDGMae0DvYFe9Wi
M2gpLaOQwvo/E+H0XPzaB8Zf+rZ2+NK4y3X85vt9wicFbGcgbALKFxOSC3IpACVHJD92/4zSafxn
XhdQZAUo0uzYhSbojjgmjHuEr9f2V50rgqDMZRy8dOXRH7UzgFco/007WgDMvDGbiyYoadqYcj4G
lpNWU6tUdeXJ7YI4+1P1qGxTCPjkXvGifoKgw9fHbo1D70FAMykAbTaH052gIYFpQiLmfCjkvOmL
lhg2RX2Pi+rYC8s3gaHBSSytlIYVmB+kWfaKOUNl39H2Gr5YkwU+leOpSj9EC2kDvCIDXWhwA2/p
kYV9ooUg9FZz6gZoOi68YVKXQftCizAvKg6ChiO0J7JK1zcKCxzxo8Jh2mTnCWEM88M6h31zk1ba
6LGjASO+gfwDdpaRjsUUE469OIaQ8Cvo4EWunkHFLMGZTTaM/Ap8Brv/oBFQm/IuBEyGpP7/vcdx
yV/rxmWgg5/rCQRuZ7JV9d2nDjrwfnSFA5669dhKurJCRTvGBcZ2kE+h5iBcsMq5dGzIzr5VeOaz
dzCSGMR5wXnrE/QE1iu7LQ2Pb5elsnsYfTVDPMOG8sOzPMAMP0X4RONCLs8sMSARTLLlDhMQ2CHO
5zBYvcPXwdXq9mPl38QUTNQlBW3Zyh2qA09WS0jaHC1dsEAPOqayC3Jv9CCYPacfOHV4daPvEM6H
hOI9aZJBa4c5MBgR3LEUQ8PilQXkaqi8cfnkfRKKt9pFLEvEEJOVbEoB82IVDvP7SFw8/GHSbRWe
UmfyXfnkxA/rlDqstcKKyQGNHJ9A4Pr9cN823kzjtOusfC+TDgPJAQeO5z6FMnCDcQevmYZJrnR9
fyl8+AQPa1QasGZgJY+z3yOE4a0L6eqDK4CbfV1EHRyBBSDKzqyVE4wG2/N/SUYjnDsrZPaARIPY
lPWr7B50Xg1/OL1K+eyxmKFet8y88v/IdQDH2i3ogOOeJ0kws0aMLPF8EHusHXOwHcHRRfRZPuH3
qPxqmNoZsvQmhZrQlfFfNgOIa5DEkT16yiqzNB0IQs+degGvCtPzIpTPh82zU/K1iUe/vA+xDsg9
NyQidVxck/4ShrlCyybjkSTdxU+N1w/PG/0suMV6i9vBbW3qL4VlRFwdZ+ouDeC39F+yVK4Fr032
ot3SHnL8NVCYTts2zmR7h5w0wLXXc5BADBllqV6THLR3ttPaGZhN03lTldWCtE9zjzLxzsC/3mzG
lc+vvepn/mI3tfZN0p4InKIsdG3AOytLtf5GGsXX9TGaFapg7TImfuJxcd1vnh9ye1hHWzioqn6P
Mw2AblhRChCndPVQQJWo72XMLnvcUxCFwN3FlT89jdhNq7uZ1l3nu7QldpvGruSEqACN9AsZIBYi
Qo3Vl2q3k65eUHuPakR0Og8NjDI2b7VXvGA75pvOCp8s+0jNwPpJoyflK8ucTx/UScbFQ9lMPE7+
lMbhexQFmfduyhpsByAK+Y5Lw4k+uqYd3gvCqix1nYpVXlR5bMqGNW8uiWiRTPXsF/U9za/4qrgv
YYpGlWK/hro0y0NGD/fAG6cMuB033Uo6gTmDLsZ3zGp93exQMFnDsUUlrHFuxrG3z1CSQn5G0fnu
zyCneWw30O+JaoFlv3mkO6gkje5qUieg0MB90u8syK3iDIm1aq9DxTWA3bO71e2yy2L/aplOoMM6
WFNi1urtvonWBK8Ue+Xmvhia0cOFs4C2O1aqjaJnvj3M+SYcO/ccotlMJ8UJAfIz6iweAFpuBaX1
k9t8GmwBWKoUwff3Jq9oQ6YfHM8MHbhIvItjxRNe3nWU6Gxse44q4Hjf1a7gvO2kg19Vcalk7xsV
uHUqFqhrehIQoiNWH7mqvzV5mn+kBoWNHKUDypJpfADO/Uk+Xha/lpat3Y9IT5BlD3VJQbALhJKy
H8LuNMlNJ+Rub77qzETtHW9H/PH38yTNN8B4S0XPl++sdB90TeCVzT5BHMIQgtt7FdR4JxMsoNQW
EuIdhPoWgHjkNwnJzTnlbgcEiUMwZuWzvCREi9afVVAQcBOsu1emApQdsk9p8D/n0cIg/ck7smTy
gFSxiscagQk3PdNJyU0MLhr2ISqWeHQQdnLvg6/xmHwlrD3bfTGR4vmBUCmXO9iuK62WcW1SXNVb
dIEXZT/9Zm4BfkKXjZvP1ADWzHJfEf8L8bFFggWw5aGA5h1Vr3U0fsUkKOodtUDZ9E/Cs6mPQzDR
nLzDmbMxcJmCN2ZJz14BYO+a7HPlV182qTGi5Wii4aXGKf0Xtyd5+wT603PAzO4+Oy451KdtPTnu
HLlBFgSG8Ecva4IKn4ObZd95PKscaFrgYmfFWLxMyYWygwZb0lgbarAQoNFcY/LqdJrNzjXEcM2D
PvvuS8aJy6PYM4kexx6m55Vf72z/JqTnmnvf5zEA5+dye6DFEPVliTcpiVMw9YC5sMcVvuFTTZHB
pv0YW3e4sWLt2ksKwo4OYrdD+iUDEav7mJcDa28DYZtoLiXcJHsXvZ5pcGG9n9mMTrueYKp5sFvd
PDv0wNcPbG4ISWU1TRi7MRjz/hXfJGa4KEvcX8LDWMQ/rq2ilW0TMVezStDMhKCvzpBgnUvSnJ8k
o9GyYSp9lhaBroFqccZt8gV52xDUZBFMT6x5GKGqvirLPVfoQh+ShEwNgONhaP+6DmmJu8zJItDI
lYYSg9WPZdddQQQMNKBtGvdTeT1KyrkjBPiFjhjp+2lK8o9VDABLSSf6sJgTnA1YTYPMvVeJn+Rf
DctmqfZknSKiMBxWox2g+/cyOdG0ReiJLj3eBrqm6OSGMBv9M9uPjE9LTDHMc2wAMj87Y6gMrV94
pUYyu/hfpr8stp1Cf2t9xNE7r6rC6JuPCQZlk+3ZygeO7Gw0o29Vj+IfhjihrxiO3KEGVbNi8cLW
BgfrTbU9Qu4hirmz3tOv5i14vLj5z4DE2Oen/4oiqLL0iQssFoi98SlK5umYmjj7NsOZ0tzO+RW6
7ODbZI0fE90QAH+zjl/OC4d1NyfdE1+F7U0m+fwYVHN0v+2iGbU64kpex2B4uZ7Zj3QkjXsrh6Ut
o2M2xtvrIcx6mm67GcwZXWGtnS+iNsFIq5DvzcOlpZNIOYeEvFEFfDnvuvWZWctzfqugr0vOHZBL
JRoH5nesN20oZ8CTtPTU57VoPL7FE/eB9DfbExCluyV1J/EjHiDrwPlsLI6kYuyXtxyOcPOQBR3B
NaXD7ZJaGTb1AZeXeJtB60I4nwFPCGU7BGTxWwHVflM9BfNskaw3HLlwmjMfgP4ZDrLqfis98yey
2PzS/VY4JEgqAXCqXfc0JfjUsZwKVIyllMEjjbUNN9BhwJ1LaWLY3jg2Q+gW0Kxfg3Kz6BKPZ22V
bXV6Iuj0GYXIezB5l38AxMI018UjjjT0+9U8USQVNvsU78g9ENu13FNHE1N/h31Cs7MpEa65mNtN
9wlroLv7jejYHTCF0nI5ZKyS3mWhgLMdLH3hrd3jDJsEXM05dNkeR14fEdMP14HlkdxSWz7sErAG
nSTSwMVkktwwGMPeQvLP64EFE9zyPAxlfDexUUmPLjog5XW9YP3QpCmdZOywE/keswBktbg2a/iY
9LjCQXBP4YiZz8ndPxqw9nyJRRE1F0HvszrRS2jqW4sPIcCYuhYvFR63mNbKjfecLj0hnmYRctv6
zTK38LzGjs1RpN8Tk5nsarF+6JfKeEv90JVL0D90Y56qfYGdtTxUfhpl90qvQcYCbQ3/cCI7qGpO
7Nd3ouw39lO5AQpiryvfk9UxzDP86zPpp421kR0gjkYtNwA2qDHEgQANnY4C1NuVS95fcE9oQ36O
azYZAjzeUIHQMEXRwVq1CaroA5EHAv5xVKvfdKZ1Z6ggU/vZzzK48l13egSxwTMHs5I6OHHGjmAd
yJyt1Y2oA1+mtp0BJPYEKGB+5jntXbGYnZvft3N6hyOq1Q8Yn/ksMAkPfwhums9G5zP3/tVhveau
UZjd6RQc/KNfIwPtIXHoMxtd/q8136qnplauv28GjYUHNd81F2CV1nwpxhaAdG6IEfhjxOX6Hd4r
g2A1DhxHFJcDw2BWDZ+CNsvoKAP6wV9xmUY2SS7TIpRkZ1btV+PJofpe+K77E6JbcyE6ULQvi5W9
95lgYRpIOFQiRrbCdl0gZ9JKn/fHrnSX7KCmbPiVFJw7Z+G14evEIfliY0U6ZIMLTwyta/mziQOT
o85WgfdSgCwHa93Oof7pZgAxfsLO7FhFOOjQLv1QrYfrOsm5AFYyJrHXhTZ6yyYTwcFOfCBjXMWx
9f5/90QiwmHb8RWt/rZxgIwCQHZ6lb5IX/HzMip0GpD4cTMMdvdlgI0S0+i2mm+KjflPCBsDRdmF
KTH1/5GbRjKWOtg6E/jB7AmaHotDw95dfG7wsIlugYgWI+HzBon6DZOUFwkTEzaO7glQQjI+5+iX
tFdSw2rNHaCCLr1i3ZmJSa6VzwwJFoZCjAIHzDDs0ySX3nPG723EMe3izDgsPdiKPwTUx/ktMWub
SV4Lpc5/myWekRnYTFY+iaigmMNfm4eBsxZigK7uamdOKEaMVOhcgWbwXBLBJwTx6brArz7YvzfO
nYue7LHHFkZbavmS1HmJUb0vEt/zrWZrGTwHpN7781Dl4DcTjWQaaC8Rd3DwqWQjg4UHUAMPJiJQ
aIXWE7F27nv0qIsZci4tMDLhorsVO/ulhP+PkJwU0ymUldudcKfZnxzHG91wSXngrLE/AVnyJZ83
ouoDikpCiHdl11id1zD1ozsZ8xA+5LzHmp9tu+UkNYas4DHBnXEfppl4pYzLd4/KK+XXQv2Ffhly
xYcqQMgCzksyNm9L7KEwhqTiNq2FbsAdUbPku0ssKDul8PJ+6D7M6huThnubQ8CA22HGUh/nvvO1
MsXiqk0SXsC+X7HGwTNsu6w/h20d/Z1DAm+HRjKzoPWuA5eOUZnfYYu8jQWcxfIhxzxyy9oY3uwU
bZGBEA/HCfIRMy9GNnYWapEd1cRly1HVFOxqdm4AXxbwyLZrmtKiCzmFGsa7ptleB4mHrxsn1vTE
v2u+6ThPL4AHTfsWpmTSYPHTVsNvpSmmDlv4RNvu2nEZ3zUj3PwgnlkfCNn5hEocJ3zGoomPNRh5
Wh8SP+BSEak04brXh0MXfcvAW79bzIn9PcuEMcJy7wTI+yzTYqTBGMNmR/VaSsfaEcc0rlMNV8Tn
TmxXrmh4v3KK6ceBVt59ylKqvq+GxP3sISD0Jyxs1j9yWnF/ZEoCXcqrLqwZT9LIHfQ+Kkbtv+ZV
BALSxORJbnS9R+HRTyWxEGvxZQnAF/ACwGUVdwE52gEvTuYMp6DVm8GYFVtzgbI2RMHzYFzfl/S3
BoAVD6yGLShknzDgnvdC0t8xXNGjaDo3/mRFg6l0h4+4MlcPW0m1gZd7Gz/KepOJlnSmxgpv7gSC
HppLEBHR8mFPXc2aco8BXwAzEu/ZuBH8opXpysWf2524CRXfJBan8F4YkU0Xv6uWt4LfacSWbe5d
le96YwZ5x8IRU9mFcGRLwUs18R8HjFBkFhnqliMFfHF/gxBTlt+cOuFwbXWYysO8ZhOFz6xnygfS
tHi1OFCmWb4KOxIEokOsMQmfWIsM9EQ20Yu+ohaLXLRXwVJGj5kf1IA1qYc2DJ6Y27zkEvtsZ46x
YYC7Ifz5/esqLMxTVvAt7xzygLytOvAF+qoiJ6cc2RuIpOOj1gE3FJEUyAgHS0guhm1HcX33VTEJ
l8NZA72nTZxE23roBk9zy6AYm8wn2Jy5uvG1Z9JUmcRApSvDMQ+SozL1AxrMOL7QQyy15HjjL005
BZeUdIcRgip5+MSd/JeUWW7+MEayzGVBW3jsDXUmPsOqiel0HnGZXpMhJNaemZHLVRK6MC8RhBnC
f1WwIPzjovEDhIfEE8n46mZE7W8dVs/lF+dt+6jN2LHA1bV6mxyrbwZR7oIugzmgoKFJPGBwCbLr
HHCLeAbpo/JL2k5bzNgLhuxYhfwDofJkRJRh33ZfYfMExJcD28OSUM3hZzewRm6oftocGMrDmIFy
T1RiV/RAI2g7pN2DNvWGOYn9Fp2yNbjKPSgU9TUHAjAz7RfZz9ofA7PHAuoO1zUMiSgHIatKztqW
KbORJJ047diZVgU5FuCK5PwaO2QeMAaaOzPfxWvYjROCkRUejipqlgvyjcTb6UrQa7dZKSnQ3gx+
zFu04Wz4pHWh/kF5hD/2vva2qG+H1lJlA7p4NfrLz0hvDra8LLZmxi6h/3Gkr0FcFs4yQ37aJeWp
w4BNiCe2Sz5ayvRRNzlVO/WA+QmEm8cLUehRzq8CM2X9nMH+mv6SzcL6UkCp7X+SQNyqTljGYEVd
NqMFhmr3luVtYSj1WUENk7SAMmlMBZPOWjaji4mnKzI1CwbGTsopqnTtJVu9hvLdhJqEx4BsRXVu
/xckRRAljj1xJ09oG19qFGVBJtweYK5Hw2+fQs6G4HrG/hAs7WS3iEEtlYOgD/+196ZnmkjFJWTL
G5/SoFDheYydRZ2zVRNxWXhSf29hwOQqum0ii2Q1/CIJybZjlr3/16ucsC52tAv17gPHr6hvhCm5
Gk3zmsov7LrTtwx/SrHnF8XdXSvFOSQcG+UP7FDMF5Mev2+tSKI2FS/0feKVlaGC3mleF1eyJewL
2X+oLGd77y8CjG5Qte/EmCaDDyllbaXYskDJk1xSAEtFwVseTKzeEMD0B26oUj9VmeM+E5/uLEYb
ARUxA3I4jKclDUPO6iCqPwDiNC8TijTDOlyX92SacNIisUwnv2qwQlYm8vwTsZz60lV9bt86QcWX
GCTZ/1WnE/uKzQLEUgS/CY1kbvcdaYUiR3LOcZU9jMFqXjVfUqJrHAP6VAsEIMAr3joeqMrmltBk
FAsuOC1svMd7THPGA0bIFtC7EGr6FMmMFk2xMOS4ajfgnuXDBoC7kINCVD/XMxk38HsTJnK/cnxm
RDoqx50MspDrfIVZCbxt/kZ1DuLnJFOYZlOPG+6c1VBy/sANxTtPspEYbobVnq037Fy8kyIy3zN0
A5g6lM7HREvB/focvw1L0bj27ho1E7H1MEvtk3IInccttJuf1RolsL6AJ2D0hwvN441SGv5j09Q7
F2GUcI4iFBzfe7djHfCNbqG0/yl6JP1vyhFwA3c8JE0JyL3UTRK/IFPhUIXTUwccluUsLbSrwiT/
Fr4DoT6ktEp4yQNaiD89EppDZsPDX0O4JGKnriLP4OtgMgPz/8oeNk/rO9bAZfsY41QY3xBShp6K
4Xab5IDAzt4VraajXYFNuJ/fkapniMAyLJ1HSiYcu+XYZenzR8JHWw46HcX4PHWADL8C1wLg5rOW
OBuNXDgiSagrZ7GvvFZF3+3U0LsZTkfNK+85oArCMIlhCvsjuzbulnejF2L4u7F1O8V4xKT/zUnS
NHuF0jkzUCNNY+MAABKkDyQ9q/l+gB0HDxefQTbhjPfLeNnXc+CuiIVjLR4Yh9mXAhwL+8vKBnl5
ZaNOt2rnwfzaTxR8AEyGp1hMuBzdRYAtybCNiDggWImbbFan7Q+FWqeiKXiVIsOZakF1BA8L5VHu
L89tlx9ZOcjiwsSXUxjAxS9orqvq+/Q6tMAhqE6o2vpKQglWm3TtPP0rKCyvD5Bn0EH8FSGmwpW4
+dq24IVdS3QMeEKM1QIgwvAj8SbcVbbr1X0XRVyIwqBauhuBlbzn1GAqwSTYg6djh9xuPX9x1L+k
uLaJGRVVcmpI4WJ8o3V6SzoNXhl9uHTleDXvpZVhoJdpfNFLLT4y7Zc1/ciwD7/7azk9zMCh3E0Q
CPqvAOoQ/38EtVngBILwOJBNNzmRr4NQsQtnHmZy+fkfTuawDLcERDgSlkFuZ2/iu9St46f0dB7i
c+WFFb/U6RIOR+kUflFQPNNvLXKdkOEPXrLyVM9tax/rqOF64nkOvlaIRkS8aXJn2YjMtLGnRElG
A3Y1owupSiSaqSWWR+kyjTRgiR35q0q3DG1Zk5MGMzqnFK7VtKODEoqq4GHqNwxP0vdbMjtGSTpD
f5DRG79OcCXtoinrNZWv+4OXsc872lVjEK+AWzu7ikCHgSqENHJyKm4aQIXFGyxX7P1FP4vllJCC
jc4LsY7k1CnGpRNij/idsBUitop37iqTvCEKpSWJXz0K/wcnnnSZSGhQlkzDRH34QZ2IO1ZP89z1
zwqx9j/KzmxJbiPLtr8i0/NFNQDH5G1d9RDzlBE5J5MvsEwyiXlwOOavvyuout2iJBP7mtVDiSmm
IjC4Hz9n77U/5lwPAq45g62byKV7eE56YIyr0GU8tkiR8kq4U46ldnndp1fOENGMC9sW+oPH1E3u
4cHO6lPWc1TdwUpAwIR5ijea5jBtfTwvytkOblpTTlTCrYHDolcH0QIfIhE4+4NS3mrdWPkWEYNd
XAbCM91nkwAOxZaeMVkG6WEEDI0ZB0TqWemkQa/YOj59LyYk2KgzG1Fdl/h2fphbNNCb3KJeubfl
gJwoBgKqTrr3IAbaBpyOg0DWq45zbFr2OnbYDT76ifgPF9ZlPbtfJ0YF8R3NPYf1jG4waJSsTvoN
6BG/wbbIFYeQVE0E3eLwiA/kp1CqTK6Gp0+Hj8WiM2XJ5ho3Kc1cj2+1yeaCbgELngrPKGzYdJkm
TfqETgkTJWSuMUHq31CFocchsD4Ek2XuiR8BzutkOUpGkEgdbFipOzaXOY7Q/Shh+m8ddXd9hbyB
HvGZnS+QMqvsaMMb4sDTXKf+FUQ5dUgSItZOpptCGulwaZNg3wz8lCWEnr+SnJlXWZP7Yhk1orU3
phbEWULUntGYFjbtDTycV7EBVBeTVsw7Mcm8SQDc3WfbsN3zNOdcK/Is6DjBczHbZ+pcjtgqIu5+
jaWsb7dXZsIrs4P4gyeL+jFALP9mi3S4D5qKh0N1PtokOsGEqw80OdiIUV4aiw7KbLbM1MixFVkZ
4hEg59/PkVcgTpGYyIYqhPp8WdvlkTBJ+GGhurK+FzEQvS/wFxmmZBDWPuX0AAxEm2lGt8Glf7V0
6qr5HGiVHpioxcYKyppHiCvQ7IiOQjgppoDwfei/TjhnVrDXaJF55oyYkUZ9FLxEgacPHV7V6RjB
7f2CFB6PdBKKjP1NESl21e7hltA2OWcrRPP0UwfAkXehBeBijfqsrldRZnOqKkagNAuCdP3HBDFt
sEJHhRcvtLXxmS8YPNkSFgHCXrYtdEqJKo+Y9RDqoTWFY4GsiU+YtQYNVcvVz8XgortD/QKcGIas
926ahXYwSdECd/YyF9waBFtFcWgIfAXPYNXwejofcWBFNsn1MAwPeqEH0KW0f1C4HzgYU75XIXml
G4DTiHzNcIr8cybAQyxhh5KuBUw3P9pQBfQeAj9HfWJp+h4qLsJHbJzyQLXJ3hoaBnZAM3CoXtWA
XHHBFEATwtZkJjMHfjvh8qmiD8cSd1ebI2WStmt5AnJovxhdjfXPp2Jybk2bAfrKtOvYvfN68COA
2q6AkinBboBx85pmBOl5PEGpyDGetGh1PDFh7qMuy27DIQEigozBQWKNT3QNIoavoScMmyvOI9N4
ilpwAtfZ6QR37CrZU3bO6YgOj7MmlW+AlU6OVbsPkDQTDd/1sJyw5FBZK9Pg/XHSjLI4HBX5cCHi
r/eotI0j7wlWezTJ3p1njRwCK5Wgz04IkKVDVw6lc8u2Q9HoIeX1QU7W+DZ0abntgudfx/smdo3o
OElNRk42MKg4xUiIoFugI4uWtOytzxOeiJWmRUgnuEmxwgXj1cDDCo/FbmK64Dx1iVEPT1kioaWl
EjlvQWzhHlvnteogiIIyEkUTKyiBpBWcQ5hHXzKkgMVy7ivnSUeptF/9EjPEMRgC94GWQLYpZcq2
GwSgABeZSAtnr6QJe8BGpcvdjSSy5HCuhvvUsengmzq21tM0NiNXP+x7XvoaFwz6x3F8adWVQRjW
zKQQJM3a2zrE2FDcYZnHwTEO2l3SQ865yzq/OoOAV92VEUK5jRoaQDQOURCCFysPyceAW4P3d5PS
OgheaAQROQAWAZaxNjCerBgYujt0ETUy5dhRDxie2MhtLlT20E1obP/NHg4HNX8LMReQltZ1GenR
jF62XTUjeU8lmuwDqY96l+XfvXQOGQGormsEc7h/vJYVhEzKPcl6OAwNhhiED3sEyZ4jEHKKU2Pa
HgbkBJwAMiu4zZk1tIAyPPGqLBGdQ7+LHy3ta4RtAvrE1bvYjcziq/RdOYpAXHc0imCBZaNhCR8t
WZUMjzPvErSzVS8aRe9/H2pD3iLdICMmp4J5GCLQNcuu942AkBV2DwqmUG5xmuIUJxyn5GSEVwz5
RjkhqPU9aQ33My1GWCdtB4Leb1prBPDjBMhPd16YI5vyM9WcJAqy7mJPIxcH4kOy9m0UR5uOPq5z
xh/YGxtbW8lIxHvaIypyQGMTiNXanzHJDCG96NxPl3U1Xt8fgAWk+hLzNaDVpvm+cQV1ZZ1OTGiB
zfCoKK8e31zCPQi/yRP0EDLH504CdZ8bWAQdBhu/xZADwMJfExJXly5APlnPuiG2vi8KRCdYDIUJ
u1eUGmRRXxNuR+LE1yjojG5f9d7VsdaMjD/GyqWargDaUDFWPSVgirOGRTmRBUuOAY9hYtc7irLk
LImIx2hXkgb8vA8YzH80Y4eQt24ZfW/GNGGELvArvfhTDwUF7LxVfZV1WtJaJT/Wf/HxivAbuUl0
7eD0hTF8P9Ci+yJ1TJL6OqOSG3tyVYdqK0FNuAzxqOuDEbc12xJApxYdKBZeXBdF6DqIMIX2SXWx
kwZib8aJkwYkQzirfppCkHrIUlDw3RoZfon30Zpk/pYQukeTla7sNVoh1rHaF8jX7UMeGD3TUU3u
RXbRtbiazce4Vc1hjPzWzlaouD3aLGIW+TaB8kxwqMZor1H78eDQxmeEl3GazQ54JzH8F/WQcCmJ
CSfCKCIvdd7pJm1qOEZkBg23tnmF0Ljm1QE3sUAOW8iN+SOUOgQfgTaQKDlT7/AuI5OIDwnN/pGc
oYbmgUmhOp6qjrp0XaH1su+drEWmRc+SabvD4vRc4EvF0pS6HtN1z+3yh5JOe/FoEBwwfvawk75U
CrUZDxyV+GSQZIF8Mu3UF1Wao2DPTJrIohVFKjGL2QyV4FuhhnaAHzzlSMD2Xu30pH1ya5rmpQtn
0wsW1wjj2lz6GOLNJUS3gDq76XpGxoGrAc2CFYiewrbXFs0aoebswLMgLkVUDm1zg5mU58tzWV6o
bdQQIDJnVB0RZUdNAtO8rNCfrgqopRsTQeMzGjpikxptq33q0FDKsYpGuXjMHMMpP1dSkq4L/jI9
VbFnMGBVuIdsobxDF9ijVewcoaHzk9JDh2gdlf4c7UU9GqArq1QUb8oxlb/hyCuTd1RSNJwJbhf1
fem2TvSUs1oNr3nj0xdhOt56gEVbZHbuU5xD64Hwdy1Wg87kvx8qjrPf6IRJR1NTtDUNDjUzBP3W
9RwigCVo5IegMYQzQ1RM+kx5D12DqY2duod2TM9YxhOs7cBu7zvDb4tPXQrd5MhTNOpkZXsV4VnL
IKd0PTD4vrYYI9ciQ0Pl0iJWRkZ0+ROLxONLN3YBgJ2uU8MTiojcmJD08/wYS3Qn6dVWA5sp6HYZ
bZaJoYZbeYRozU3A8tSbE+at4SpbeWaiUBlPRO9xBMPRIJKvEV6GKGOkg5CD/mkEj8XG+hQie07x
Pd92nuNJ8oo4E1TjniHakJiI2nRSvwKKo8GPyqjKzHujLqzGXVRB0Rivc9RYnr2cvSnCckEADhJ/
XpiqFBvyw9yyWdnaDso7g8yJCtKARQoXlprcCHlZc8jtDORCn3boesZ7oaYNATZRYJxmO+BvTQHk
d2eVh6VboLBC5Ty6ixZPhJms4thNX9PCnGH3cGZ/iNI4mdA6tdWrYlJhixM5qYF1KGqLtJ6SZ/WU
xehnFyanMgsdqo81FPwJXNmFVjJTW052fSXXcTIzplxaykbsv64Firi7tkGsf6at3hJqhPdo6L+A
mxTTl9Ij+fRE5TLLb3YA13XZko7QHGsOnCaOGtbdQ4JrCLyrT1nBY4OP8VSgT63PmrSUZjMod2C2
p2t1L52eeGwNMczHmFNCGlyCcJywCCXI0p+ssGm+4eiOnbvRTmcEmtqc8kuIZqNeOpFnpNhwCHHc
xbRsyS2fh+JklEbxlZwknW8JtzUh3+LsJWB2oDF12yOZj3ajYhcpl6kNe/Xsarp9inZxEdv1qnU8
4430Z4tEm4ZL+EByOcXaEu0i+vgA6y9gXsTVwSbhZUzfGaa5+Q1tIRNjHo1wKoIiSokPp5EN0pM8
LSYnjQ7HD8Ltcpz0OSUTiVqpIKsEGWRvE73sRDQKlwySmiczGQeewZ4tgg4V48dzFjSwVHz8E2KP
oXPilg9kM1FIadl864t0vMsEo2Cf2bIVdGumuFKSLEE6UnjBF9T4n7HGKdB1YZC/EfgTavrWkSGH
h5TnyuVhMo1pWLRj03tAp7ldC9mjcD85/hyq8zAxqTv1XSFgRkKT9z8SZm3isR6pU9CZhjA3ZIq5
RS6l4SvUiJHrXWTTVz5P+LUoC/RgkROfONkyx2CI3qOXgoGCG8hpifGFyU0jO4QlXQ4snYtmedCG
0MDeYJwx36mwuFl5mUWAomxeN6J/MvmpnG0sGciYQncR0OMctkjziFk1XcN5BEMUPGALaGmgsz3X
pjO81YB841WJ5FVvSFkQzqFHB0ZOHfrpcoEYyUd/IZApsQ5MNyIYoAmmoHJJHi4g2mDXSbsbxjrF
K+1nIwLKoLAjgOAsviEKmI6VCvpNwknnpYuS6pZmokZ2BzPQQnp7NrxcPnuNJV7htcVMzB1oCHQY
C+OYJk79FrCgwcwPzSjYGbZT4b4m95CumBGZPvUuLIylgRjnvceSivOfcQmqA9WWnFQUAxIm0230
2c6V8JZ+Emf3V13CA1m6HJnGipYhsSjZkagxsiwQCHCEqtronJea+F+hEaZzegTdkwzoEAbCDb7Z
tS+O8FNy3GxNBABcT803LKDjkWKecJVZk5BArVOOH4bVRd46UTSBiKtHFP7o+PAvGZqpUPGbeSNw
55RpwUMuYvooi8Yg4GBHNO/wSYue6CaeuOqNTmv/BA9VXml+SoLo9hwyvKhcqnVc2tVbanYGotLM
Hi44nYNbcMsjlhjqCe88NwmgC+IZJrN+YqcMSvA6HnneK5FWPHqZz1EE6xGmjnUPCOSMibPgpOxd
P1Y/ufmFc5+Frc5zOXsyehvS16Gvndd4COojQdCo61TW93o34rHB1RHbDsZvZBF7bqsd7amRR3tT
4N0cPnm9H2+HiXyMHcGGbbTIPeQTe9YBUWxaYdaY4Yi9KG47pzCTde4bxbGF0qrhcZCVuHBoQ+NE
9ZwmXVUBWp+FnSAuOsVQ0OKrDi5O1sAlinDJ33cfmsopQHgW5WhtQimqbk+jH5sJbi76weWkwP0p
1jfz4GGEMWnqkmB3P3t5oPd2ankv8DLqcEXIOisHzboSHSxHopcBC1POZlSj28R4kXdLTtdhse+0
Xzhf5muGFv9i5ge3qBudfkUYvO/svDwNjLXBk8D4O8WKfFUJEdhB9owD/poIacHXLyJdhWJLfGhf
HCkKLAedkZEHHCj8KeN3fZ9HOFaRf2LCDmVhKLldhqmR9AvD0U+Dm3tyEbSe+VXABnozUsuA/REJ
9w3AawdQZkZByJQzL179wEJFjN0Pe2KPhtTH6xIUmDih5ZBc3dXqznVbulFV2THslXZwGBsk3Ycw
Q7K5lq5DuZLaiKfWEBNa5rYWwjMGW8pwLlk92O968NryhE1GJ0+Vao1Xy7Dq6uC5Y3HmtMSYHWcv
gUJQNhz0Vxy3iHmrJiJfmlYQSA3t33hCHdN8mWyqbJJjDTM62U3A8jYaakyolpCeoswxijdTZTKj
MuWgBp2SWahaJwXH7TVj1eIpsGLF+0b60Mkf6zHijBDL6r4dEs8nWzkHoOzh6bzTXRcfqozz2Mpo
ZfqEHKF5cjmIHUwON8NOkoCEKQgdQwjRsDbjR1liZ/6CPaMcb8qIKRg9WjcLV6M954iD4sgOGUK0
NaKdGKG4dUqlSOuntraK8QbPaqUfs7QSGIrruA7yBWNZVSExBIS+pfImfraBpGMfu56hCL2SPCvf
EEBlxuOA8Xa8OPB9agza+CmXGPkJAQxk2dJOh/9d0J8bS1OmANhTc15x7uL6A7WrhlNixkW+tuK8
MhjkuCZjf2M0whvg/4azTdBuAsxMJmhXxFvSjyuZxfj763GyeU0xlEgHH6nDg59BQQYTZmK/XA7w
Hnh2uE/9DTk7if064FXU4xIMT+KSFYvG4sW0aJGt6gLK8KMxcwR5lhjLg02TDaH/yoVRDr0fsjd2
Qo7R9MQMSw4bzTwM4BUib3uLtTjFTBtRJd9gRSn93TxQPCyHqnclj3eaYLLwKz8NN9ppU2fbjdII
nvBco/Nd0DUfUjJcQ/eFGCaLDBr2HX+VDnQfsRyTFgmWKZJZvMgRVJFJ6WO/pyCUNvAGgsJXkzlG
yUnSSSrXNlaHakcwp85vfd8L+A1DpXxxR/95Qm5mZxACXmvbV4pj/VSNS6qNqnzKdZd3h6h3iuIt
DivD2aRFajfuCrlNilEsNKvmkmPIs29H35q6m76Kq+KCd8CfGdmkExNAanuJEsJU8tDmjIpeJgum
65qJAHHTvO3RtCG41y4fkRraE3hOtuMnG71rPC0LxyFnntopZxrrJQjBnLgvHVyd2E2fckxD7ofV
xqV/eyWMTetprrlMqxLutYNoaEI6unL7WPlrRhtFjlItYmy5HoFpXekmjbqLeXuZJbEMUfShF//m
kYrTro0hrvE+m67/eRz94sFlTpNucj/o+lWXZAjtPC+mN+gO8F1p7k2oMsZKqk9z4fn0lhxf44TK
ho64C9qpgKIBaWcrSakSnlUsnbNKOTWsC2VM78RkCCqFtGvxGnkjdvYV4aAZ/hZGdYuBdRptqC3t
5wZrKPtcQXWHO4JePI0kjFZLU0zJpabSu8pXYv1iEiFDH5cxy7EGWtHTd7f0VzEM1gDlOm1htydS
9zvTZl4NFyAiotqvyd6DQMd0AI5lxVLD68MI1Bylh7JqkvRQh6EeCPmJmoyZGHEgtJCZb1W7WhLp
uK40XUJsH7CK1m2RyGY95WTT7uH4UlHHjOvCJeVD46+l7yoUjYLB2ZFMN4WCkUY8CeLFdbJIZewv
GVf3wUKLPIk2YOmw4Lsopcjcuh5cEUHFTrDRrt+QX1yzRSwgo9ovfkibZS1Q1nwGTT98i8IOYSGQ
E1IMdKDYeu3UycWB56x66ZN82tKg9rp1jY80Xc86N50da5eJ3omD0cWqQuDK85TaM2y8sHn2nUZP
zwrRYk9QujFMX5IhpX6HCglFhis7jDuSQuIzXBervud0BAY8mNQk9mwbkWA4EwASYcqq8SYtEGir
4Yz00q52ngvhBrAdESqbcJDUgtg7bLwxjTaSm8TABrFkcF7KXWw0U4WvrCbFcREkfRAfocKn6BW6
rooRIjjRO5Z9xwYFO8THdIA/eZ6Jv5xv5NC13gWq4dwBv+S4vXINw3vzgctGC7dJejbGSuXZLpsY
T619AAXXP0mac4rW+cDL1X2OJLY8nvg++1RHWRBfMO7LbE/IXDNvCuX698B3hnFNoBF+HlbJoXqa
6X0iA8IZnOELZwXhgOeNyNSIMeVGuKnx4sHQq4/YfMPy6BVJOnJFGP0jo25benmyDD2YV6pbz/wa
AjHA76J8NsDLPHk2Xm74S0jsN9yxZn7ijC7tFaESZc2DpKY3JFDkR3pVbIGJB5Zf3PZd49andPCG
9NQEGTXbjH2yWsu57IBetogd4D9xtCmLrnmb3Xro1yFpzD1fLCl42WZRYiXv52njtbHjr5sp8DnV
EOEpHoUL5uSrVZtIWZmTpsPtTMDItDJ6R9Rb1dCT2gY5u9aC9bIjKGUSQbCq7GLw6TH3JWHkFSvK
hmSN+iGb7PYbZm2Yfhj1vEuo0BShYetQxQ8eUP19ikJn2BmBkcSrnl5p97Wgd05ZGTPcBjEyNOFW
0MG2Vkjioannky8fo85AfWkD0MgPfWG05V6YXmOuGA0b/QZVFV0/142r+lS4uLtdYv+CRX/FvaCh
DM/VYGOGBt39YdUcbBUAsLNglr2dgqLq3tyiy9GP9MHnoCYotClttXV1aTz1QgWcngCk3+fJVF9c
0it45+HWrXklxm0p/eqjJeT2Si+zENXlYWgs89q372o6AG+adXAzIxc/uGZfV7fUENbZCQ3f2Qo/
42AmQF1+FE0sXzWtxgPWag+UoT2uGgasDyxp9jaJDatY46n31iBuiy2EhOmu7k2BAawErCe0904v
rn+oY8LW99Pcu18mVuSjtEZjr9pw/gwbFTZrFfhqiTOJ7qMmZ3KXNlCMNmY3Oi47iOmLVV3G+qGK
R++gNeboZVb3iEkThsh3BlgVAY009bbInJJ1aZHpCTjb2xDtgFqmkP0BXWpnkkxde8kZbHOX7Evb
8XkaSEVcdgYMvjpNwn2s54m4SmR7C3ywyacmTQGxDrUgb9RI0GsvwJCje3e1iBFU8PL0xKEyxqWP
2g4vsIZjRfRrzGnF8Cx72FXKbe7DSDAwgD4I00KFIBrQulrFzUhWhaoXmFW7r0R9+eCfNWdlWAmm
vjFaDH0rl3kDXt80m0jnVOVMgacnFzMQFJJug7l0AhEurAvte3mKM/zK2P7mV3+YxBMxqQgYhAsm
Aomm9I9c4zjZE12Xpo8Zw0KWVYPfZSrbfB1xYZo7gIfX+oiuXssUra+w8rcZKCIexEjvYOXMw2kq
OUwuwchguoC/yvBob44prQ8KxiLftl4hbqGMQCHtc7W1Bt0c4ceJrQmT+hJA0nrOFMEaBHk0G6p+
fR/lZaO3QSKhUjQc2ViFA6dtjnaGrFaAoXTUQiSBweCjwsC/IsVpossQNa69Is4O7lVtOd6AShlf
wnOUQ7dWaigeqknbN3TtSPzU8Geeh1lV5IOpgLFfgBzZYgri9WW1C/BXET5Nvi9kTLAkZKf3WlEa
lkPN5h1KKPIk8HILEbcw7SWrI1xH9ZzedJpDBbsA/SLFVYOGBQHiDm7vuGtqa/jEEBWK3xyabwnB
D/vQmdwdtqRyj/MnndZ+hK9sNeSzke0dCufis6HgKm5EmQ1oJ0nldJZmLRtvH3Hyy5aI6Kx0HaUM
xnaI3ElhSnEq0pxvoOgGHizKssE522NxJNpUDRV3u+VkR1jkPG6TJus1YupkDo/4BGb5JAOCkR4V
6y2lgasJr5zSIMxPMOY7UlaYs9OrM0h2MX1y7K2gTt5Tns2jH7XOEX00ROpGuLcIskaKM/6srvoc
qaaysB/XKqXj2HVfB4sXVZaNmnbCuw6NG0gO5JFiVBxX3hjOpEIjW972zYzxtSb/KryQkFi2Kxg/
2RkIV3ohSE5OiMaS5tC34wOgmNQ5m3mKqYNWBPIiIkcS8EwwhlapQy7UpoWkC8FAzc1Ai8Lo9QHV
nKU5UjkuVuGkLmdeVcGkJgGAyxS3e5oMWkpsCBZ+0mSbQh+xBn4DnhoQEZhMbHFB2z0b48pAL9lt
Z5yknA4Nt5bFI0JOK2lXhTbdQG/ACBJriu0O2cnQVre+xmIylIaC/EicIUyvddFyDm5XiTUbBD1O
nXZqvTI4qnfViRzhOX8ifdioX6ZB93yqurWd8eBamlnnvlE+g5xVAMejeUO/2GOwq4gWZl4wYJ+N
eclxa0crl9709ZHz/JZRFETGaWlIR94HxF9QF0B6MKaDx56dfXRt7TA7CrTZOEw+dTxf21lpZ9/a
lmuY+19/+Y9//dd/fBn/M/qoML9PUVXqf/0X//ylYtyURMz1fvzHf20/qvMb457vf+u//63ffsl/
/yN/6d+/dPXWvv3wD+uyTdrprvtopvsPjk/t99/Pf/76b/5vf/jLx/ff8jjVH//89UvVle31t9Gc
LH/994/2X//5qyWc79/vt693/f3//uH1C/zz1we08PEvx6r5ePvT3/p40+31F5j/kLbpe5bF9FAG
Dr9v+Pj+E9v5h2cyxHZMM/AJSfd+/aUkrTP+568i+Ad7hCOCqyjA5NTr//oL5ez3H4l/wEgR2ERc
4dA89eSv/+/b/3Dx/+dm/FJ2xS3C6FZff/Gvv9S/3aPrt/MDwUeTfDrHxybG4d/k51/e7hMaGHz2
/+NmOJhmuiW3I7wY6lcMjSr0UaxWuubVkjsmtDc2QIW19lkM6+9lEyNsVJ6UWW2yhAoULeDmnLNh
TDa4YadF0l6I8obwJqcL3yo5NK1BQzDn5+0YfaPn3d3E1FmiGe/hv3o70m2zdYwmfBsvjL7GRlD3
iLv721DSSWxRbO4QDBU3sTj/7mb9+3L8/utbf/H1AxPvDwoZ0/MR6/349RtEWr5sm+jWZM/Z44Gc
KH4YqnnoGjbTTdU3wZrXlADMjMmOJs0buj4YqqltXkUXHERqH0cbCMXgYz6rAdvbRjIufvIpeRD+
cJMs6dvcIf7H42L/4Sa1qopb4q/zW3bkdOljq6S+yeByWkN6KFXy5ALBYsGeDPgbaKEkIN6MHE9U
hcY6HuY3TxbNLqaCXPS0fA9///Ec908fjwcHpB/X8Pp/rk/475+hOBkZ5tqarr8lJ3psfbX2x+Hd
Mj1rpUkhP4ElitAFhifisMeL1/ZHGVoOEAgkEbyVS58ghBu38OzzZDNoypNNn1b6NNd1xKSlXamh
/HDQUS2BtH3DfTGueKTZsdOx2NI7P8BAU0dAFK7ZvjutDoAgmu6R6WV93yBBpTQGCxMEpk971x/v
wPaRNT35ams6vbG00D8vNGF5xyGLQM3Q2d1FIvj291fJkn++StK0ICGYHsgRR/7hUStCodmQYROU
TW+d/TB+o+Cl/yd0tuuRvjP7K2nENXmxw8suVknlV8/Sq9oN7bByM0qG4/CcKekz9J9EPy1Zokdy
gYx7cO/p7u8/rn39OD8uDBhlfN/2HNYtn6nDjzeVzSAVvtTlLb4Qkl0sezUY3qntCOKesV1ti5CU
NpN8PFj74pigzpPhlQr+zcrpZnTBE9Ln4GVsc2xHrC5pBKAL9/B2vF5jr5cvDuD79d9/aIdl8ccP
jVrVMRlp0oBjk//+pP5uNZtTX9ZMhJNbX5QvBhmCy6RPgzstnI/GU9FjYRhUe0ZwzDgq4Ivz0se2
bh5Fk5fnXshXFwYPGAX+SsAfISphlAz2u4Y1pWwMdM1zPBfzGwX/Qkz+Y17XCYMO58QIcWVFbgy9
nHsruhJdUFXd4Ptdh7P2Ty0xEEsavfPKTcNVKQaGfnVaPFIbrI1On/BBTnfKJ+dlDCCKfmclzAIS
XUqriOHJT67T92Xth5srqIsBEJq2FwT0Kv/wxroGousRNMFF1bhIRhTx55bWiZZA8Qd0mBvL6rnF
hH8gByJYM6q9F4Do7tFWXIe/v2nW9Un68cPwOexAWC7+AUEX88cnrbALg5NNqC8R3mWKpoFw4GaG
saXNfTKsaXeHh/r6OWkiYY40oufEM2jbWH238Q3/y///x7leFTZEmx2WffnHj9PiWoYKBQCFaD9e
QmnchEbcsJARj9kAosbwNNrQ4DTlNsSRdRlxu1D5Y/zg/21bo/vZFbKvt+MPV0jYrKuBa/nXiuD6
2P/uscb2yXS9DsaLPUz3dWdW50jNB39h5328BUBDJ0Qb2Li6ZCk4Pp9k1davnDOCu9SASY3k+Z60
9IU1udERsjpI+ipbGu6m7Zlq1z4kmDYdF1dq0M6KGfn+5Ir+aSkRVCqeK9m4TO6vfd2Ef/fxC56o
mj3MvPjXBcC5jsc40vmcdHbuNawbEGrC8HfMb2pwkBsRQDJDhU2A1ePffxL7TzsVnwQ2dMAuFQSW
/cfnHiUfsBWnZWoFaQ2fUk+THtrCQCmTnrM680n2YHpSE7pwLJxyS6e82FSEt21rzwUMAz4s6+IV
fotzREtjR+Q2Fw9F8T7GJstcZ9wb6XzGelyv7ITWhEhS5zZHI/P3X8T680LHoyk8YQnPo8P8/ee/
u6TKRIE0KNu5+K2XbmUi8zV90q+cUFi/5FhsYDTsJkJnH4R4VMjKzhEDHN9t6tWMSeuJSXS5AJri
Llx4x3sbB93q7z+i/aeiRdCi47X2LYcPSo374103PXiAMGCcC59iRS+KtKxWtrteuWfk4M6hCd99
sM97KuJkO8dIR6oa+yIKl6aeXxtmYXfjmFwhMGLd6KFYwzWSW0gm9Yk2Gi4lFay/v2xOYkBlzUsy
/DI7XiN0+slX+YvX74dvYv34TTrU93AxYudSFN6nKE4Olkx/Uh2Iv7xaIPSpRC123T8+mSxmaRNE
gX1hApbfVrA71s5gUdSl4JEgPTabnhHcgpPrOwlgn4hz/fj+p9Kgj2SXab6E7FQs+qFji4X2vjOj
5pyEWUeodi83Fqk6aQTBuWA80kvGqtbgVvvaBzrGi7vrE/OsnLQ4QjBtNhRNuzGSn1ohbi2I8ydI
liW/o/SWhSF+8lJaf3V5eRdNtiS2bZSJP15enQp627CJL44t2qfUlA9WYmG8axJ6uySLLEyzNTeN
L8yljpp3cjP9c0vPeV0Bm1wwJWO+gDX/8vfPr/iLtQLMhbQ5iHmUbX+sJQy3ZaAW9M6l9EG60Ah8
aitShrwUnXkd3E21Zx9FEeKRDLzsVmXwJTlrgXYoBS4kZkx15xiHqHPM+yt+47r0iWx+z2k6A6lq
klVW4+MKrDJfY85d1NfXYEjYVUxUVce+UcNvRWnqD83KaUQB3BWlEpHeNaitSD6nAcVJW9z+5Hv/
xe3grOpYQlpABf5UG8wuQUWura2LnY9EvOGc3FTmAFDK5Av0CVyhwtp68HHo9sfBxgcniPiql2ur
cs8MCeQK35GNSNr11ygMLuS+EA6T2Ci3gJp2tmUfLWeWS/LLy10Xouax8/m3/TQFXlRHQ3bCafHl
+xXD13wsfKM8A3y781yDCJnYC35SDv3VtsDZN3A4/npS8t1/fAJpPtH4zfjKRf2c9rgDpDS7HZMV
44x8F1SM4ZYbms5iY1Tj56QLvsyG2Z040C5qJxY4yv0r6Wfvyyo+RvnwlNNJWfd0HbmZFFLXBMxG
V9banNQbPMVNV9fB8Sf37bqe/qFI8BzXoX5yfUbO1nWF+d2WkNcShIyy7Mv3owx3y1lMCmUNPMpo
DbrNRGJIPWc1BCvD2Wn2jXkfhmO1d+8NJ5tu24aAcbMJrZ2PVGKPl71g2FLpDXO4+77r8Bl2Ol3D
ikxPLIlvXjssFe4ilqj/S9h5LMeNptv2iRAB98NME0ggPZNOpDRBUKQE7z2e/iyAZ3BvdcepHiiq
1CoxE/Yze6+tdgc2NMNuHuhDsigBpkdX/39/v//sn9hlbuMSTVdNvuY/HhNikjW1LjLlwTbh9ifL
eAZKNbrYYj7ZnFqOZUClrWak8uuVKnLTlbvsF5t5uMwIl04lo8oyGN7mzop2Uy+ia0al9QjSTfzL
qfgv5bVm8HamH9Y1Crd/tnoDOLMosUc+ajWKs9Lp2V3FwAEfus3OPTEJbhkUHLjcfp4ljdg0UP63
LDrUdWz822dZD8s/LwvT0hVBX2TY+j+bc7uHcdpIBSRcQ/IaBWIrxp3MUQgiD3L7ik829KK1mA31
dDnggkzcKDbYK7ZMZ+WltQ9NOhGUvhSBn+C5RPs0+Qry7n/7oP/tuWNpAmulYeqsItbn8f9z/drM
j0JpSpSH0HiPKhA9shpX3ixYkaEOfNw+41poEh46vi1F+gMKgP3Ytyrpsnn/GCHz+rcq6z9fAUzY
kL3p65TOxjzz/38ks296U0Pe84Dfl5CSTEv9OqhsvyGTe8eAq/aUCBUWqKCcoTaAmU7Olds2RVCk
TOxiZtBOiKHBV1GteP/3DWH9Z8nApwPTZdApazpi7X98OvjNnVnoxNuQU7AHEyO5diFXP4chNNlh
ZZrLSxV0jN3j3ajLT9YZJDCM9KQoOs1T1gZnzKeB1zEA9kqNRUhukm2oAT6GXcPmcpBaL8FoSfDm
m4ag6+cEYeoWt5e4bKarrE0PtSZJJEaLaKe143gIxWDA7pN5QbVW9XP7pxBtP6IlNT4Cp0TYnzYm
xelnxOjFi/ICkTiPCjNXWNmlUG0M4j6/mz30MNKIZEnif7skNHDcsPDe6Wl/rZlrep04QUN4iduX
oFfQYSy97EF2ckIIEO72qKtZINyhbz3aw6h4ZpVXP4lxii5Dob2Uyqg5Q9Vle4TOi6PoKYOgMGt3
eNiSA/QHbBjxgvFQSO5cKh9KHJNrpWr+LEuGt51iK9JzYiNVfb8aIZJVWdOKJvyX0wzv+r+caE4y
94XCPawZ/xz/ZcVQp2E//u+TfQE0d6vlg24yfBD1r1awjQNdUh1NqKC7CnGv22AARylavVtTvsei
XT1NtbHHkgMEUBPvxENaHvYjag2ZVxNwBxklSWi52jThawcGuZ8LNCzTiO2nnkn9mk8xhuZny1Zz
jlr0sMT2H7KSiOyQMAhpBZo3VMBwR5BooiapPyS9K88q3WepXitqmTvWhYe+0RkoBHlOhtY0AOAh
0Cytb1iYBhwD4d5E2804zmKTZA/IRhOY4YGUj56EQRJVJmr5KECHnM51dSTUN9nV61wAAam8g1Io
ufmE7lpqjI7LIU0uU1Pt06YMXNbcM0Vb/ZvlD+IxcPFuY2ZfUYaoxgwNzVmKTCXCAEgmOrzcQf//
Z3uNqvI8fhK3GvLnhewB1pvdwv4NsuSeSSBdMpbiU2rviyY3bkjWd42Q4yuPJAVgGzLem7ZKAEKR
+lJrIUbti3soShzGZKbtvz98PnCDTRL/5fwXJs9ysHR0E+CjrpOw/qBIAGxaICPr5FNn8DejJylp
RRnKZVniFJUwdrZhCkedEnhl03g1TIlbVc2+uqAWd70O30wZHZBmmsp9m12odo95V7aHOwnfpNZF
8ks+3DpU7+9q0P8Y+4bkhKH/Y6Hr8wt9YfI3fxJ2Hx6NUf/qTSycoD2I0eDYHrvaREiDT9ZfZbT7
pJVQAeGD8Sx5OcJKPEb60sCmIbETLODZShPlprQMVHhtJo6RL/zehAwFIMWuX5rqLuDH11P3Osop
feH6aCUZXbmBEMAbkX+aZegN5eBOejFwxhgmbve6nMWL39qswURFqJBuYXkyODGZQrOwXulSyZKt
qLNmz6YNu7+V3EAaqsepmACLDiAxwgoFOE851oyxbwCEmJtp8ocM88sqF4LQxsIZUYzY14OXNaN5
MHuT4xqGlq+nl3ChmK/ax56po5yhYO8UMrDWEmOqiX3vspViN8b6PkpkZB2KOLNULCtgwfIq7cqD
E1aElPuXAU4vDwvDpvxHLZYFNWlQHjVkMzq8DUKAxgZvQTzfTHxXOwOYRibwOCsBrECGALqrJpLs
E34+Iii19toSBI7INhGuMr1pd1aAEQNd7M1dGv2GlSyepg4XsFRm0Jla4eWEe5yxjl2ZOzDkkqkQ
yixNvSjVW7aWVbgHI6yZmOp4AtkyM0pTdIeG98hOajtxjjP5yFWqsIhOFk/S+3SvCPmtSPTmPHWo
iLersNLncY26/FQDPkpapINT2QF8iyCXn9jIP2nRdNMYEPmLodhusJaVYTAEh8bq6kOUdPMNoNaF
jYJyG+wHftTwoir61wRjYDcay0ttm9XePg4IeACVc42vXwvUt4TmBvf7GhEEKFYEdv+WMgBxtHW2
SZYLnq3uoEVV7IWT8W7iJXHGpdI8bqmHAC/AVjHCGB0QCmqzCzz+jHNLPoSLctwutUTRAx8l3zkO
ls5PhK4TFSaLnabU5jHMf5X9u80yPLRCzK1rX4hvTPYAVB7L9cIXWSplu21ObioaoWzZ8Neq632n
EKWOxfgEo1ZzkRaI81ZfEjnFTZAjUGorstnLQP2BKmmVTfxY9X+SLjMSslGXCBLEscito4I+8BI9
9QExs1UobX972G2Fcw40sJLj/CS1+a3J2V035mta19V1Ak0MS9cMgFiCslBhe8oOO3uVa2X+Pqfb
rbgs1Q2/jOQjjjUfa1nXH9u+eNv+P3zdA8/fIb8keORdVGp/8F0t16QPz1Ml/55I6pCrMn4eUMOT
jJw2z0UeZc6AAvkB1aUMmJVFTYFqbV9YNGoLUYFoNpbr9jCVybcbuiw/bX8qSGHQkq14NQOxOCkW
t7OuVm9QssVjmtpf9Rgwz0tKPL+5x4xy2RVFLDuD2sRPSyT22ykAyPM7N0rW8HZe3eyJSA99HVpu
s0yadozYYcQdEFwbCyBbikADV2NN3Lnxp6oFeElMd47QK1hLzf8Wh1GkXAkdSu9F33mFpef77fPa
0VL5XUOyVJMrP7bLdSzbO/47BIRd/S4Ws73GLZQyFRwFIcfzq1wY1X7K+6sq+BAWGP9nVIoG5h5G
3PQVb1kkk5Q3V+dlUPHCwaImQVqlR1clcWRqi4lFvpdmazsIuhRiqAFhTXWmEJ9VqPNJ54m0LPJ8
QAj+WZZo+fDgL14U57+ZfXL3rw2OXnczInQ98LZLcUk/FDCslyLSz/PQPZnhMp8aPUCVmsYnM2wB
nUBG2LFXLfyWHEEUNFgVjB53HBp21oGp9NzYeeiGetu6KPqui95ajxIGB8qK5sAh4uU5sSIWA86+
EiIkskSul4hDeRdJeS1M8bfNhXLaiiRiCE1XmvPJVxGHPkzSD/A/EPB4NHNzl04h2uYRQCmRKIap
ul34mGZEDs6lDnUyoKbK4QOd8DVzXBFIIyOpPQMiONYECcBCmkn7ivBxBFp2uZKFdgnRml6DSNKr
CKeD9z69FZhhn9ImPyoteDrmpce8qJ+ykKCpuOayRJuU8/ZgKt78xvdHlnBhQs8WhQO5jIo97j00
zbwQ5TY5qn+5pkwIBKjhyrg6DU3qTl0w+S1pHmjj8/5QVuJYKUvpaqKovs+LmZS9F5bPmp0TW8ys
jTfasQYLd2tsBNDkWroGovddRfTZHW/z+NmRadZAhbvAbHxcSqxCjM3nE6nXC8lkAWIY66D3V8We
4nMEKxfTQtzsmBPeG/ze9Yqq+n44qf0jvPL0MpWGv3VsKB76xMEynD/qefyxveblurrN9qTfrO6T
Z4HqBKxAH7f7mu7nGBpy4G4j++3WIzHCuksLSNjZGybbIUWAWdP3Y4iX3vpveAFgStbyVeCaZYZc
Uqlj53uQID3tmnH6szUa260HdrbfRW3V7OM2iw+qDL91HH8ZEd2Otf0iCE9TKpxYSu4uMVm029My
igfzqDbyo13TZOFmvilVekxlghusEOH3GFlO2JfzaaTk5l2NNEKvlVVejZPBSpXbXCtfmV2SLDwS
JFBwMmOyUriUSOMstSbYG3YnPEoWd6g+ZkjyZwsP2Z7a/zUo2KyDFPS2F1c96KEP9wUFPnZjXFeJ
SyqIw7PIQ12xGwY2RtvmWe6I5lWs0pnkiTy0AIfErGs+9A42SOvtTMY1kg3kTROf6yjBr2Ffw5Sz
0g/bsVL0kVfIUNUYl3Q853r+2rH438k8Qv3Vc7YvqzA/54iX3CFfet45SnopmB2Fyjhd4/Cn0FCw
YfUaXR5PW5z5T+rJT33ibResS7QgBn8a5OLQSQ9BG72kVjs4aFWme1pldwUmKRiPSgJ2eKrypj+o
afhnERMeM1wW+0kYqpsa3BSVtWo1c+jUgQ2HvrT74rRdUCj8gVUsJBMBwO/Qcxw6lP033DtnNrTE
qhnM/7JoeBpXA+JCgm5Vl92TbR3wa+pNlb7FBOHA5akCMupGdsN69ZQPRn4FGRN7BTiHMFjS37X0
tig5+UPsom+jxE2BbpUG1DpEPb5LuEnRKRz1R1kz4n3VIh6XQwrorUBi/i95rWF6y7qfpRZR92Us
0dWv+0fSGYBJSzTzmqV8AXDWDiF8nl2lTounLnBBtOJx6J7rQZbcMR//gI+M/ajGkVgK3u52bn+V
rFMjFAAkc/Xtd+vGltBIV/8QW++9jqLEHYT6TEWFkZwcrgOVORiUdU4/KlyGqPNtTKYaPmxZ3QOT
DXxKDvlQyXlJxT1aO4Ai01nYqZ91+BiThKFwnMrd02L2pUPuPFa4HhAbUg6cfQ0ivUpT7Qfya1+3
vZCiZQTLJ/l42mYPxhIDi2r0u4wxEyoA/zWGMfzc/bTjifG8ZAsIkZgCXOApLlvjMl63jmOJn+I+
Gckbhx3Dn/TDMIWVm8x/pDn6k825fUynVZoH7xwTKotfzD4+UW/YAmXsd+tw3kqIPxloStchRu0S
F3oK0zOS5PLIUf4ZJuozzIu3mk906/Xpj6mDX2J3eOooY7y2sG+6DVsm0WT5HOTGG5JFy2c+hyhH
0ysOdAl6SZvvlRXP+6SP4lsMnRh21B9Zr3pPkyvZLUT5QxHvje0tqTAOEt5UJ9bUJxMyjZcGGHqk
+DUafOjg8VuEtdUdgyJ7Bkm3W1DZPm1VY8vqbDfq9kVZy4GQSDlnUSXCjNZvKVja3VLSPgCwpd8d
e6Qld9EVyC6jx9gekjP2aWVf6anYsQeYvTnuhdtl0W/bshK/SFH0NKPNNjdUQAVENfgcItT2mY51
Zrt2zCBDNl/2whFofL1I15nFBHXo17L2SXYz8QQiXzAapY8kEmrHuORO6Ar1nboV3v+62J4s80vM
0R4c0/IEleBmopm8Exazx4q50JOvKhORfuAoHx1LStPjNnwAAkC4Xpxyy5dcCYSAkLaqF8WFCPPs
xkFz4PXepGpKH1lBQeyT7zzQMRE2kke9pdHQgWpCgULVEOEOVWCF/ESdhYV+TUjpYnA/al79VkVj
P5Qi+EoB2O23znfM5ecyiVtmNjrknVpogPZ6BpcV4MjJ9AgvaQ95YJl+kMTPq05fCDETNbD6iudV
11owuN5OYD+KXwqF62P4NM5W4ElS1x1jZga37RSGcIy6uZghq9/Z9geurSOpx7bwkzC2ds9EDGqE
rrOq6GN1r5IGEeUVvgsYizvazPLQLeVF7wu2gfXUPMTprZasL3yt6bPaFz8Fvjl8YV3rs5y81nOs
3EjM/kDNt+stpfwVieywGOEHO4f0BeLq6mDZCzIJ6QVgZXMAb1JnnL/fn9i6kl6J3AjA03PSTMgV
MvuEk1BlUKL8KHXiE9IlfMSfckc4FtyA6gBCxkt2KLKWgUeqxB+pHpxaDEmg84bqsQ1TBEYyoHqd
gKRQ5c0B5eSVkTznaxiXR2sK/bmTG9cWUXyFAmQe6yxj+I3N5cjXfg7VrsZ8EHTPuEALxxujKUCI
jG82HcTZWNqv2NqbrWp8AVf4MHhf6AD2fsnye7sMflVqxle3GB9NQKAYvI49Zo/6ALwuxtxTwpas
omH1SL0z+rRhN6FcW/8NxWV64Fnfe/3ARbbGoOhTeh7zDNd0QhxxLuXaPgWY6mEnG8+4lL5vp7bF
bTK14VmgJPUiuOEuWqL8lBaRvSunxyoV0Rfyfm0XYZNUovSIolh/SFATYs8btSPxJ3Q19Dcvslx8
LYk4LDwRL52d+0XOESXx23Tmepp3ixU3TDoIPopDvlcwy0ynuo96HUd1Vntkk1tfghg5FHgalB0R
tPMUGf44TNltUbW/5LZUhwzTC9gCO3OjLHzAa67s435NAogxqWezAaIBCuSXDMfTmExCM4bGPoyj
6gcU8hlqBzY6ucpV8hfn7Z3woNe4xk8ZFelKew6cBYkWJlKMGHG+hw/wmwPDW4KRBgAQquX5t0kg
IoY1VNflAeOQtgfqe5KIzqNvLjDREsrbjvpTh77hoUt64gLG977MNJ9l8YiIsvuJ8xZeuJnLV15P
i6POnihjOJLAUpw27ZhUJuRQaAVRmAHJOFZC85xPyXVWmie9Dac9KAM6nzI74Wb4AeieUPHAcIN8
hDOtEg7UxK+1mr82uc78oU9nVwvu8HHFrtfoVjKGfXJ8G9bAG3QWGKEbk0jtxjq1lg4OqaxQTeAw
YJ7sJAVbOmznTo8HGMCU3TIM1N9w/RORq2SR27DXFkiwHBzoJREO9E1wNMHhwufIpl/twq09dtXA
gY2vUqT9tUt2hYZLBGG40wPbG4ZA3VXcfH4xLy/FZN/NUvrTtHXk4JokezrMvbxRAocoztKVgDzu
GiTRx1xm68+VZg/YipgWgzBTFXJKYq7dEPMJ09Y4nJXToNpvmWr7wBS0HboHeRevrSv+Cw+7s0KX
YcnIm+SbPdO+avABxwGzegAUH50/FGC2WpY9eUbEO6tSFbQ6FGVwTk/rNj2j6UJH0NDYAE+sougN
EelBbtibSDx67J7sB2YnxBub4zGQhH1Egvq3xhnmYEUaXKkznWqezTPo72f88AzxzAJoh8lGEmzf
NSiZSCHqy/1BTMdoyh9CC+ZehErRhIuaNm5XWkg6w2VfjLa+nxLH1gJY0OX4klv2X6aEjKzad4Pg
KicjyGxHm3dsJ5UF7AgQCvc3/A04izYOfDewgjdOT+ktw/wi4vRjMSd7l+M1BR80PIQU9nSrHhlX
1HQSCfG1PaUO5Dws9elz2+p/YRV+4Gl4JusSaJdRu5EcvyczA4XEhpQlE/Vlheo+1pSXAUXrrjXg
QWMX8zBXvhudwLSKBQM5dGMdrChNQa/GfHCAHu5TaEYAL83iXgdxvEsEAAuoRz7AI9zW71QSg1cp
Zua3UOKMIH0OFzmG5zW/Y0bmzU1qm68tprRXO2UX3eLVTiKsYARtqr+Wk1ww5gH0NDbtHywix26C
PS233V8DR+BhMge86oGGZr08TUb5KufG4mISu6tmR1iyaqVeNyuPVp4+mFpcHSf4+21R4NNd8Wwq
4nBLT49kbsZcw/W8j5bED3Q+oMKAmBQj41PB3nPiUvjQ+/pKMgHhqYlPpEnu9yOOYXsAzjiUcMvB
uTIF34U9Ab6C2x3ZeO87qLplMoumo0oDuw9Vo3M7o+zhLUGqwadvYmZvj1V161JVPwa8HQ9svHfM
2DyA3SE1cMWYZdKtXS7IcuHWIubCgN8BVDMP+uKQ2M/SNNL6tJmFO9Z0kf5SK7RHSY0fBtLRdxxM
pzNHiOmReDBCtCdZMWMn7eFDHhegP3WkftqZwmIukP22NT5DSKwYuDNDYioPkfGlzqBPglCFiWOE
AGQglT5mNSBDZfiZkmZ8G0sB3Q881wk+ASvlqmQB19vnXpSnhAmF3auNHxtdcFfjbrzDxCK6InYI
6VUPXdtPtwV8QSKlkQ8ZkAdWxVXMsRi9YTU/AycO93BMQ6cKM4WXt/YVTUMAOBI3/FQlF/qs9tSq
Eo70Tn4pVZ6eZaqq12UITwbeyoOkx+jI5sy6BMX4e5LK/KbIP+vA+OykOr22s6ew+TmZCp6nIK9q
12aedcg4yueKzh8D7jM4qAyolg4OEgfoYdQbXA6Eh1oaywVzKEuEM2PsJrkw75EVof+ZZAbdzU9F
WxaI1nWQrY4JGdGxZT1uv5DziHct0mXPJpL0+/dgUP8xFlmctt9qAqxTq5/WDdVKXLZfTHr2SwfD
BAF8YHpYUwlG0u1fSVtGF8axMx468FrGxGaP3F4sU6KT6OLqeAcyi23fPCeMvEPmQo3KYo4wOKLQ
kMmvowIMZQy46ZPZbAy/I70fXti22WOKta+U8FSjj02JhN9Pkv0UdvMz6srjd9xDaACHZB04Svnf
ENLXOQp5ptnzXSyd+mqV00fToEmrwoqtJA3ZjPX+KqnPChZLH7NE5myT/01w3cqdfdBoWciK35OP
ltFHxW8NRTVUcbXWrAMsJcDAKbIkq+1+Kxi/ALVWvtWs7O7EnK46b3NmzArjUyCVbDxzuxh+WDOy
bn3ZAzxoHvuk/P4JjBqfbRgeRCNJqA4xWe9Ey2XcphjVkha+pIXsG7tgoo7tg9q0v3vRDDiE213W
qejAhXbri/GYV4xWdFG+bNqvKrCBx6hsmddvMY3SH9OSmr082ESbYB31o8B62WTH6MO0qyzHCICZ
UZxtFY9MY3zkEvjLRCcURFbvOmE/524sFtgHtELEvJRXC83ntw6NVUoXiep5RoW+42+Kv+d9Ycw2
eE6nXwUbK9dm9HMqsi5iqQfyJwSts2YnDMQQ8NemjHWdlg7VxaE6HYQEJtyS2uckXcoj/5D5taJJ
Hg0Xa3kWZP1inmGL9vSheOx3TVdmDsJNdPO6Vp9Ge2STXy5Houj22rrZNqpqXxfNm13nzAOU9N6b
/eIYNToyw+q4brbVXyeqY9grxgWc1m20UQzGRdPQm5bU6Qa0CMQ+xU4bAHPXXBOoc8FjE4v+SFWd
edu2prLS9xb5304TmniWAHQ8p+0Z2Ap1Z6fLp4LUAAYyFlDWmT35GOG5yclpDIzygaHRyehC65wR
ibLEayUD2HybecI5GdwgI5U7zK30BscLREhsBB5mPUdT+oE4AzDxmTE+59ZAxdUOa+rfOqhcVxYh
LbzangP4sWdTu1pL6WmKWZ+UUh1d2uDIQ8lRXiOzfrG4RQyNbECYqZ40mvrF1OYHjqjNHWznjgK8
2pm09I8eEbzUhSWe9/XghSYUiKXPhT9Fevj4ffSi1Hoo8vYuL7RiVZxor6RcH8Z1xYTf4hZ5ErsH
XjSivkBjqX6ye4/OOCWPo+ir85Qyzej0EXym3uqHAIT0TtcWzyTRBpS1Qf+cfU90qxpdlhy8Qtj6
MZJHwi6Pfni9doqmfNCq6c88yNOFqAVIGsGv7WmzLIV1jknbJAYuJBgrKRksmJjzegXDSTAwqSWA
xZ7aC7v5/Co3xCl3YfcoqhA5bBfhQc729mp2B4hSzPA3onz5ZZXza0Jm7a6QwulUzeixtlGBSj3+
2CnBntp3feCR+ggzk1HWbdZpaLn1GILH8PFIVNSnPRocVJqy+RisnqvBYLDSSm5GEBDjHG9bhc1m
qZ2VJHvDCh37PAbEueUQ7ZqsrRxLztlHrqLcWEB3HeXB3e5VhUig8wK1NAoQq9QtWZdWbB0jevDA
RKo4odN7jjrU6cWYXlHDhlhbSX9chIGCIIcBADm23LedaXEzL5q/XZ2MEvIDE6/dtpSqa/mNlUXr
bdo9ADcWOA4ICttlwrDHcgMGL77Ek5n925T4sTx9JlL5A8f3u6E08b7uDPonszqpjHknoIXfm1Cz
LFk+QKoGbBcre3jpGZECeOz6aE8NsXxoWZWRrN4iYagNH9h342/fOslb1LDrVZoVxXiApfhLkhCg
rRdIr2ALTxcbkGYCg4CVQfXTzFB/kEvt95Qsz7NAmTn3TxrdJkyYsQAeCzIF29JvwDTZuVIXTtsk
twYD6mF4UejNNjGgGSuN28sNIYxBtN92IFynBuIujf4/YUejYyeTqnItdY27OTRf20BLX3ICHwOy
BQkKIbKlAtMiW3LviFWLUWN+OMpaDplUuZvMsVbqcOSpXcheYP2Oc6KtY9SXogULpDZ2HO2smr3w
UjceobrjLtLm3BPghD0OJUttLo/VttaiHJ6mc2mkpNoMKm5vBmskBLDsVZhFMy2cyoM04Cjn65yx
eRP1KUY2CTnTIkGiE15iCj7FZpCLY/geWOix7HBUX6S8uoBTPm4fPYwZD8NumH1cUOV+yGN0Ag1G
J1XEYDbqV95fyrMI2ZhHAhQcg1JKqLnYD9K4r1aFTrjg/xtU5ZCodrCTSK9aL34gz59GM/EYZbC6
LXVAnf0iXrVzC6M219suA/wlTTsibynzYos4Yn4sydNvC+R0pP7YVqBIDyfMZhcVpYKD9YKcPIRh
HkNtCI2sxY8Fg0ZcOru+gARCCAabWgiMul13r0ELX5ip0dluwbCCyr33kTzdM12/g5hOE6t8Iy3u
rwKb9tjlxvg5FNNn14v0wopot93CS5Oj2Unrz8kgYt1mDXEny1pcRMWKFiJSrAQeD670aBvxR1Sj
+5CqAsPhqLPnSHPV+d5wEdh2scIrWq+dVgGhXfQkcGqzn0+wd40HslUpvNaLZVB1+bHl9sDTWb80
/R3lHdF2xZkxWfuAmi32mn1Af0TqoVnKl4zXZmAH8MbrvPcb0Rten5JXiNvCOhjQkZxeHTj9vBX9
HrHwJ+eIzowMvUMWyjcprX8ZaQs7qm19HIyHctLiswXg2qURu6mBSV5m1A9+POueGRiZTyy65aGY
XDxk5uS/jGw+a1X5JACidfl7w2PG3s+JgewdSNd6RNb+Nwnt/C43zF+FarDGiuf7WKm/RyuLL2qL
sKSAk3Ux0p5KY5OylHn2hFANiE+ZkPYgjRoRsPYo35T1F4LgjF30FMqM4q00Oo8JL4wQ4Oi+XxX2
U1BXP+dlpQZCHnghRAUeYZ+8scQgaIeooZ3CLUu6SlM/R83UkJ9G29dy9ybRuzpmvdsaOf3yqt2Y
6ga8bkAYgylxgDrSs4qpnn0c0NXKAPG1ipyijBL3iMlgj7K5PCIbOUwdPytHt7PpIpL2k3RX8gp7
tiSA4ZKjmZ1qNGMHATbanaxW2ZsaOpmw7HQnK6vcDXmxgDomltGKdOGrpOFAB6ZPrUzbCSZqUZSA
Z0sdnpUI554GoQSkhMXoc4HCK+nNDTTCj+1VpAYg1ZYwM45KMh+KZbKuxHSY9sS+RP4BoJM1R9Ae
x4oo4XCtaZVOXMuEpMhyGBInKgc42qX6QaqN6kCLKU99M9+mZTjrZaZ/P+MQhrHkhEssgVt6hLlD
1lEktTcjsD7EWDwMpDGzxI3f5kib7qhQz0BKz0kZ3PmiKYqowKn6VrkxXCSEi5KPTTtrKJrdfUIb
Xpnsiju+v7OkCqWSMEhHReeQ5h1RA6u+ueUavNl1Jc5N3YKUChmIhPhb+1Jh2CpKjH1FemTdh2xK
Ml+5WFOfhSQx62W1VnKUkPjU2BKTRujKQAYpRrXnDgLeUe01tzSSW15Ikm90DEiGVKl9BDefSx0g
9y9PdW5W7DHqH9sONtL0yKlMPfHsHLNoUrTScYp5FdaINk8G5S6RPeQufcsrQAGcYRrm9RQ965Eg
xH3xQZfa9LDLyVLsN00e5PP2AiNmitq6hMo5W98/aium4U1dEA3VfpVHxHuuKuX1zLKzR1kjdQcF
NqMlqUcIUfo5A/8eIRG6mb+2Bq6sXCnLdZ+1XbI2LzzACilZy34nlJbgNBgNbTNPeX1QfwwlxmRc
IjRjQLycyJzzQ1Zm084syrU5eazLITiTYvtLsYMBSVQxvAo1JESy14NDTSzaPqlkw+lhJnNWjJxR
Jd1AXibThQboWxscWIbsE65TO8Ts9QepNDV/FACklq4khEHKPCPPyEhiDssdSUeaiXald5b2A2fP
nfEInreleQLv6WhgJlhVUuS5yMNbu3ZfW5Fcm4t80MRVw6iCWKtTEXJoJErYeoJlkYkcRZdtmgBM
BeDfJKyOpVZrlCfDU1OrBUipET3LwL6xZGI2/uiU0Di0VjTvTR5/Y9l1l7Gnk8vqbtlVUZDDhs7C
K5eQDjsU1Zi4BFNwZEM2XkjAHh/gw20P6DYsEnoTATvajBwynZJTZav4VakqdWUaIL8jlB5l0uqW
WE8eVw40D8DO5/T6IA9OIq7Dc5QkX2nSTsRcdNMDEpUwZSVUGtFnCJ3SLWmbT9EEtzTV5BMUO4a8
VXMNJ/UiDfN6GIKfgaIwGZkIqIem82FE09eiDjlv1vEEH4tbLGBGL1piJmQioOW69ec6/Em4bXpp
yVsNbTM/5AtXdg8YX+dW+7ZPA/P26c+YV9dIB2tpRDsVWig9EJLKRAFirrox2EQVod8L4saftj7O
bnEXrXgVXawSm6gCCBSZ52may6NhjSzZlCeyFaFZD6NA+UZiKjRvJokUEIdYZb+COuWyKSACQi/2
28tWQUx2sMegccNazHyqxKAqRuGplQoLOY1ZDoEn4CL6Z945SJQxyjOYyPRDlhwToF7aFPwqtD52
Y5V2Ra3AOGvt4izNnhx47ptl6jxDJbKrUasHelebaYeSeg2g2wm9GiboXwF5r+7/7R34L44nHDQm
4WCWAh72PyTldUdlM5ed8rApDlPSAR9kBQgSWOgMsWk30LhZMgOJWqEDBpJz2FQHMNtNqGsMnscg
V9BEg7BqxZkTutPNsHozZvWtHyLpqZNjBe9YwSCGjVlCkZ5q/2IY+W/fAUu0bGpCNxTN/KdhpJ8a
Jj1VujzIpKogbjcLz4jL6hrCRVygSzJvhlP9P9yd13LbyraunwirkMMto5iUZdm+QTki54yn3183
PU1J9pk6q2pf7RsUunugSVEk0D3GH0LQsj5C76cmjrt1XyPwWbWjicZgoG+m1hg/Ncaw2F2hK0Qh
QPF/dk5846PD8QVZPyS6ME95nvpCRXU+fgfarwle2WtuDtorKMLojudoMM3faCxEtTf0na+4Z8pW
bvjFyq+RRso1BxBZ7nnskEF5wlmYwQggweDXLbqBZvkuw/xPDr7juSj3e8gXearuvGGY43vQxyU2
FTdyd4jPZf0hpzA0oTu1qvK8AsIxYdA3Yvat4JjMRgaDBfgVwJGckarFCOBUE49QnA2u6/ozphQr
N7FHgQxql70g6aA54C4qFJIt1Woe/v37bPz1/VumKohvmm7oglz0gjzEXp08TzsrN6VRrjFiC278
ssJYXh+tK7ngILezCoEPk4Xg5umFirKWu3wNAuiCRPgePbTvQamux7wxn9WaJYy+Cr28fM67Lt7k
zjOi7vVmGnDzdkI/WnvNnKz8krsUfs85aEIhiwhydxcUcQCG1OlXWLexa8ndd0Rr/pTmMFyVZAtE
CNuFy24Ivv2LPxY3YXxhnMq8oQLEng+U8fUQz/tZbITlWk/+E/ENj0gcaLukcpu1F5XjBrSQRNrh
PoKr9TDvjCKMD0KqSktAjg55+MO2vsv9iNq6xVn56ayMdHv+Xr8U25Hv6/XX3eVdq45moC7meOZb
Rnjv6WnroqVVoxKwrqIIiUZo8+BMHwxqNwu/BU1tGd420HG5QiW3QWiSihlezmTj7Q8S+DERioIf
dUrLRLjXhGi1C7ZyM1dbIHwagS2xfBW5K8EZkdvKRsv4r0U61R/NP7LgAUEsNpJonypr9pzvct//
VDzgL0WuQfVglaLq+oaaVZiU3sOMAkrDTX5pRYCppnL+jg0ZuhXIXrIzghYaD/7a9eo9Ym/DJtDG
dNVYBWLndoXK/ziQZuGmBy4WgUS5CJJgVrK85goHpp2aUqfsqIG881P686bEe7eQR4DQYvMXvPl2
GTpKibkCnxrO9lEtIpKMdZQu0wkZlC4VqZoOo4nEYCvaIm2OKJ2zxEmFjbogEQYFxvdqHW2AzljH
uEmXbsa61qfuBjIRU1DMqe7nzPyECPxPoFUWtTpYhTkc7A0kf2Mhv30or0a7AuZNM3h7uQj99z/y
L2RSV7V0GJGWalgWOgOvf0JC4WMIlEgH/t2SbZmr7hM+o8EaBlVL0df0Dwi668E+xM3kFrOvj0no
LAvKd9tiLoFXdkm9r1vLWg1q9BTEU7LKMxDOOR7p7zyq//KQwD7DEjc1fjyG81ZHQVF7jUoI7K8o
5SecdHxkkOF6sBWuv+CuXe4Vk6edXk0d9zuK4Z6Vp1iOqsXynQ/tTzok78S10HF2eGCBK3z9oQ16
pc9Kn8JD0wDPhWP0s/Ua42RsysZQV1gmuvDQZty+IpLYlJYOCQ/kKtvJ27/duFgwwhh6hxes/3nr
d1XImXxbEez2TPvNXQVGFgyPnLtK75DwzQTMGKCyNkbzFdB7eyF/alrurMDsm6w8hwpJD5Nfl0XN
dwrr70UHxRF+H4rRSof0QuVsUXIbT3oNYrJQ3Z9Q1qGLsA55ZwWj/eUDxQPE4r8qZEls9c1Ti0Ue
zrVDY98IvD+w3X2vAr/3Snhu8tfk9uwMKhjX1J29HwXVYIRizXNqFVnxh0Jw5dNC/e/XJVhZOg4M
LLEwMd4+YOByK2Y2JtaN/DHqTgmdBVnvcUbrE/1/dWUKWZNSqSiNC7iuzPFpOZv/f//G/e1Jx/Pc
UlmooljKY+/1N06pNdUTpZebdI6nLaKLKz82djGLMkruyGGwQ5s2JeXrcU5Y5QtgbMFqzqNyvgQp
56xdLJd5XpcIzgVKv0UJXoeEX55kpsKqBh4ihXMyG8St33nrf/vfomjkWLaG3IFmv/nfGsgBshax
7RvbrPSDUw3PaV547kKYr+0C1hgINFGKCrNv+Yjwqe9CzmmQp5TpIAVMw12OZxssDDj7M3ayKOCl
A3K5Hcrt3cdML0xIWf6wbioNNzE2r0rcqXvBbXvnD/nLs4wP3jL5furcK98urUrTyJDddtybUPUU
JP2U/rFr7Hu5esrD7HlAvxqZdPPGnNCknhGPSvC9WBenYoBQInfSZ52kor/KUfrtoJnayXg9HBzI
LcOY+Pf//o7lzfvNOoPdsYNaEnpJAvP2+lvTjoVJCr2zbiRYsrfARpoJ+aJmijZgSihsz/Y3GAo+
xCVkqEWCWg3MU2aRF3ONzlh66hRfm1Gyo8aZrP/93Rl/Svcgq6ZxFzV103NB+r9+d11XFvYcmxEm
2cBtEduGy+W2xlpBpp2Pl/3W6ADNsZ2iWtXR8FDl4ZW8G/jO9IEK4nDqkF14KG3tWQfrs6/tO4iV
AyDPTjnimDfiMLQIVJ8Vd4vaHi91Lvc1KLBhwDfdKY4CZd7aSgJM4rXfWMrmizlJMEPwk/UQOdtI
69ydI0B1//7H/0UZQShdmtCZXbY7f6gRpNZgKmPZxiSteT6obvCYw7QkY4CdTAjmZRuq3RN2uuHB
nXV/J4sfaWJ6t0H8jr4LN1o+6DdfE9ezbZSgHN4PC4zX/whQsIM5YyZzK9dVAdnxXZmh5VEUyy7B
0Mwg2Vwb5LCS2bnBLpV1QlYKe9HoNJYuxCSoML2toc+nCl5kDJ+m/eTzWwQ7e1d2CMk2MNG7Sv2Q
lvawRtg73sjDbACU09osxAIazfyxje5zk2Su0/fzUVN6dzlFuIHIVXwhFM67AthwUiKKLsDZTZEK
v7oJUTQoO13Uk5v3R2EI2cKqI+OgUpQZueUpCeKUUOZ0a/6QhcZneS/J7eRLGuUkJGrtlDaFdh0G
2cqoOmXp5Q3GzV3aLJPu4GhYEvXs5joqAAuZRVFNKFZx9dHD/W3TR6BoZwQlFkmY2Xfj4HwgnQJ8
Mr4J2jH7jjn6jQISl81SQ441P0KRNO6C3N1IJH/cwrSNzWqFhK5/mCnhkiKbgyNud/dB37OE5z9H
GQNIcgZJeYctpwZJuIz2gOx+WmqNRqPPRtQLv0f5YB3/++8pEpKCN40knYrh0OvvBkyOBB4e31OZ
gdUy7zozbRavof7dVUfQTclEkkabpp2sJ8t7iNs19a4HLPDOe/nLDcNjjaojaajb3IHfrFUDj6ot
JfXodgzwcdXyyV5L7n45qHt4RP2VfAtSyuWHDj9xy4a1WtYJvlLZ/DiSzl3VTbvxEyHArCXzOxuG
PzVUDXCHOkh3WwiR/ZHF6K3GyIfaQgOJ7CsZoGWQNfqnOoO2iLVQ/UGb/XU4AqfPUIS8MmbQ4SHP
29LEFVylTLksXeNr2ELhQCkfD/Y43Dl9/O6iRqr4vP69e0LfR0eNDLUpw31z4516HwuFIUhvQ1s5
Aispjoo4ONp026g2eDeeWpVV8GbNWjmEwDegclRL3eyLZe1NzgmiH/xXbVqradsuvQ7xRrlAkl9o
udFUkAvCWAPpDxVEpzU1yE6knf7szIN5MqDo3VmIKSaeuir00l4H9mQs7CmqEMmOPmSYeh2cpv6O
8fsPjef6VjXqZF3e2v2DARRlXfpzcEpt/XE02P4OJXsNE+HqR9RIWAo1fDkmkplCPhxHtKg23Z0B
onqpAbfe8YNPo67c2V37QSLvSxPGqlIFgHPwnC+q+EkrKEYmMKyBP9flqbaKrWN4w44lnoajc9qT
A2yhZJWlfyAB/wPVh3BbI+u9oeZNVSW061OIGQdMez6EsS3uCx1gqY4pUW6U8I8rqBCWOxqnoSG/
pSDUettR9dlielluZm7RK0FmHNP2Ki9va9Ue9y4491Vc5cehAA6cxhAWZw8Xq26Y5mszSw5123ZX
fdjHG1whsLPGQedZJpHLPjFPpXXbR7myiZym2WnW9DltQFmOQvUhK5t2UWcJ6eQIkqU2hsberb27
Sc33U0zaeUqrO1nsGAfjk6p3FELT4HGan2fVR8kn8Q6tj38eSw3Kib2+I6u1lWTjAnDOqqLUOOjF
sA6seYJmjpmvDU6Hqou/d6PA/q5H4OHm95SC9T837yQUNURmXWQLRVr09X0LK0WT2nVa3AahQibc
SMwDTpjsE83jSJ1j34YVhoGTSe090G+KALPwEs36RWdikhoVNmXhOtG3+bhgaac8eLO/pCI2byMq
zyukyhbOQHXxnRvcn0tlpMZUNpY66m/oJ7zJONhtWs0pPga3ZHRbEu3lsULK6DBpkxBJR3PZAnq3
rPIIPALoZbNUYa7wlAKTipJd/aRbrfE0ReHTv78vQ6wTX90wKLEgOuWyhvR0VgpvbhghmNA0oy58
h8whMDUXH3nfqzd2o+ypZYPp8jrsjIuF/D31SU3FU4coKfIgUq3IScsr2yyfU+4jG1UorbBNxWxX
DZqDjALLlV2hohYCEBASQr6D62xC+TnNIAMG5gZgRUS9VkdAI6rvbWGNVtrAkPy02rSo9QBKmSR0
Xbu2Z4v1ok96UkPg6Z1NgOaIh8zLz8KkfOagPU0mguXSH4slhzp/aXVTdyMTZ3LxX6Ivz35+OVr4
urjV5G2UtvjYtWBGlqS93GNQUueSZPk8A3nRONEddjuVdtdy1/Ui+0MYpudE3EwKdR96wY1ciqnm
x8JscUgUK/PQp06rVdwHfMymV0Nug5p2rHHfsgpewcHJTsWXwVcOcjmLASXFOacGa+0qLFvycISI
CwjcAny1b/3shITgtqNkhjEJ4IwCq/PdhH/LAvqUc5OyCTPz9go0q33dD9gc5HPwbcBw/GHSnQ9S
dWVSPw99ewQL6C0zq6PGnRafdMP8Zlhw/ZAuLFZqMq/1Iug2kvgVOy2JEGOEsNGzVss6KyfxWaw8
R/x5hvtYB0AWcTHIlpM7gVVwjW2TD0uv3GuKvmQDqD7J70eGD8iGrfdTTJk/6T08hCOzAv/Gl0QW
CmxT2ekUZE5ypTeNNQicrj46ZOkS/CuOQ+jcUSRMr/gDok3VRRRrqpPqgBxv8M9ZF2n0Q3EeA8PY
NwBJ0FkyoMiLanHRZNQWzXXeItVq506ysqok3Dgw4qj5N6h6esD6jXHAMKdcDsFg3DRNgEybDUgu
6ZONK/Rd5CyVXraUkevqRv5Rk8+qEctpBUZCgZYL3/6+1auHCLUysUXTwKWxHp2xp3LHL3CbynXQ
gqbR68zDrhg8PSyfnYRVmG4gkFOpq/J+K541LN7A6AJmGaf0aCJnfaVG4cPohPgoxAZCN8LioDNx
Umrvu66+kvvU0LIfdZTFH/voB4gNdeNmtrmDIgqbJuf3HHRHxSzQzBvzmxyZZwRO8M2A63bI9fcS
RG+3KORhTUdDLdyw0SH7I2NueUM+xVqt4gY3hFeNg+zpnIBmbKww4XcHp9gIm+sat4gFj6jhyk0b
87y8+7/q1yBu4thRnIsSf9g1LL/kX75/eenUIOLPRg2Kpf+HAphFhpWaom7qIml8dmpQpCTkL28G
1/gPOlwIRFMpM4UiF4+rX94MpvYf2xES1mxOxID131gzkOh6fdMlgyESvnTzGPJsjTf1+mme4a5R
sjMMnhVAfFgGb/omip70Ojc4vGj8MwLoT3+ikRha+KSKsBpxBHnNmOhr0AIQ0TpWB21mceuERr+s
9TaFI5LEWwkvATeVy1HZsqBMPBRa8TIiafpzhByUYYMxpavM1oFpCIiKfAVuldzpNqWtUILvJ/dQ
UivrNm6C8OX5NITvGxlGtoOEO1IWcUdn2eP3u2OhjiAtlAqy2zoWWIg2xkurnxD+kO1eucbzqLlL
vaE+GLCmgSAiORdgXvo8gKLfTpZwsBP16Cgo0fwPrHQvR9PGuodcpmF9VgMJhDX24BQgpJFUoIiU
ac5DCVNt53UNXAgxOuD3c690Jzkme7xCQeukCIf9YLbugxvxerql8ShonfRmiks4eEq173gA7hWA
RjBqZVtz/nIqh2ptqPfybIoslLdk+3wqIQKenEWeylkTF+fCpJm8FdCd7EqtZhUJ1cK8BZtp3k6J
OlzDQF3GvWfcykPGnbesQMcIssyxjFJvZwUuYkMptR0Pr6RNa/jxnZbw5LKmfHwqoHcveK3u81B3
GDCE3g/XyZZJW6NPUiIzoXX9TWQHzR2KNjVYxAAF+3q8ka26aJq73GHJIrqC31GGVzZHgwvfdP2+
0NRb41jNU3utOXm/VrmDH/H6gzFJJRTY8dB/hMJ8snnkf09s5T4my/B8Ca1EaJ4OEC8rv/8YGBEq
MKnzvdaxUgZ+iRLbfFvCwTjZg1ujl5OBhUnbL7J16W+KvO1XEE9RkIrOoepcDqyHxaUyzkzHn2Pu
1dsRjP246C1sN8a+S5AlU9gA56Z3bZdDdDJKdj4DiJivLRrNTVS3n0Hq6mtrsrt9nmXRvReTeAut
vP9qh/VHJc+Lx9Rw/Cu36JwNKyDvmQ3xVgZc5u4TmzdWmu/MjQMdpFAyPZu5aAoIxBCZezNLb7Bg
mo8TZmGIQSvaV3tYcvtLv2aYTa1mrFEPPO+8mwSLVjTi/Og696dpXVuBvs/mUt8n4iDPZJ889BNb
OwTs/owZ06TbzfVw42Y+mXcntx7ScEK/cLDuhiawH2RX02p3NbDia+gZ1oOqpUCtIrzmZbOyc8wg
R+cuxLnsocA9cz/Y/rXbRGq3gCuBQCFcrEIJEN/pokg7jkatQSXu5/NwlhlQtWRTDmupAQRWXChH
ZN95+DzHkPsNmAEl+Iro0mrmvX22PND45MLak6d687Ee0HtMOm34VGrFtqkVQI3+kC2sYuwe4tTy
wceH85U/6d1950I0lSGvZ1MbpWUtqs7HIMFDOOis/lPjlduk6ofThPrYNsVsG6GZ8CuL1WnZ4UN8
wt93urYtgN6o1+DIJWwru3D8EJW1sp0zawR+rB/t1tNODXCkI1yG6yprsWvHYUs7JX505ePeehe7
an7XzhnrbYxRHKhQ567YyJtbOznJcaFVw054uIKjhoGzRC6XXm4f5NkZyJyp1ZKsVLwCcI22mgA3
y4NsUhz5pofRQBm7JXnSZfkqzo1spSmGczLEoQwBJ1PJ4fQ067FzkpFy6BIkL/STKVt1SeT+ukYG
Wnl+aKoWIrO1yM2+/BoLFGeZ2tQqUhiywxTlW2VSTRaTNnprdm5/T3v7HIv+1svYyNYacNHVTR7C
DRXbBnngNo53M0Zj02ICC7oXo7JPjkod1FCO9rkd7KchO18bTVk6IRvlk4+VI/5IYkPMauFjZlLN
3VrNVO0r+Dt7H+TjvJSnqaKU2loOyYOaKAi2nEMxvDzHX4ZfhJ8jA8Wr1k1Xmjx7x/a+J1F1r2ZQ
2xwrbaku0kwK9McjG5kz0ZIH+Cf51q0CUJf1hB6GESpwSCL7Rm94rqau7n5KdVT+TCdpj26SR499
2p5GLUs+ASnNRh+/n9SJ9kaaN0+xUx4MTbE/w1lkzxYOxQGxQuNBb6sH2a/FPJNTpMSOLRuzezbP
3ywRD9s/X0J5s0++O0y3xQgzWy9H+zOpT5QL5gzlrpjscsYdFrakc1/mEM36yj9aCthLddIPsRH4
R7Iy/hHgu3+8NOWZ7AOijxlSc46SV8t4ebhEYcdynwRqfSX7vaI2YMDiw8iiH52sOvrqK/1VVXfF
s1Br2lrm6G9t1Zs+kO3eR1m9HQJjaxtZl32Ln/2KDHeX2zElZStcJ72mrcGWWZvAc7vPerEZ8bP9
oqtjsomBa0rqBk6J9Q5LpQxtyvBBaasTdhnf8ibnjbSaeT8ORXr0xv4TgDbrvhUH+KrVcio7lMdK
hbQ6pg8LXQmVg4QzyEMQenTKU6DXMc7JtrpANtx/EfMiMJLhdgUpJzWrb3FoA0PT5+TKRSYCsANk
L37bLkh7pSr8RZVP+W0P/U2oZgFPILornH+iEerTt4qGNHEBddJfGDeoxU9hcc2b8PD0ZBknm5pT
F9eNO0GJ7dThj5FZDMuY2p8iVog1DvRiCQjKRGX9+WquvPRBFstLyp41mow8d3LbNxY8vj1w/SAw
eyf9piowKq1xmm/7WrP2gLkNxJWM4BN3Rdh2VXaO8B0rOyR+cUQbpb0v+5KEWqwEO9iOzb0KeRap
avwa8UZa8lTorjKYPEs5+LcLJnFBrC15RKincfSuMntsEcuiljPPRrOp8JBfyKYckIcKW4fjJU6e
peIKLbXl7hyi0e9Z5MClCZcE4TfZ1qzioGmRh8PRP/Nd4uRlrd6th55yeW2pt27pUrKV/3n0FMO1
UQQGdGTYMq4zkfCeuafUMyqlsJHiK8gp7rPlJx/DIuxvNSWLHgMXvU9E954zM1GhTTb20hFRbmXV
KHWRzpCjUdgefKRG72t0MO7wfbs1gZd80Cw3O1g+6HMJO5SHsm+/a1rSArCP7XM/vtU8rGRcnisO
H6AAKfKGcfcyq++hA95WnfyHTO+qbdjNcbeTEYhW+s3GC4tfIXIakoP9VVzNh2Cayn7hGJ/LKDcP
oSCchrOZextTr+0jxMBhNQ5hx7Mww7A5dDvcMnmYy1E4BCD5h/JzUQ+/rj1Pdx6VV3SFewOqOd6a
3TiQQ9LRptKipWzJw+BF416exbCQzmd/6wvFqAyZ2btki4Z70ErTQSbLzoJffbYIooqh83lSOPuq
q+2ruHfmI5rK6tHVwg+2Hphb2br062LwTV8dkI4zol7bXAZ6s1OPl8vkmeyzEdRdWE6sr/8/gotE
weoORMJKBr958aktm0NS67AiY5FSS+PPqo+rp0XB8JR1qno/aN5TRZrk81TZ/SqxemefBTqoFWib
YF/SnZGaX7WG9RPL0l/N0kpHa1FXNaztf/rMahishRniZGEhkCQv+1ufZF+14lKU/llTs3Xf2M7Q
IP6EcIX8nUx1NbFL41NUMZFxKz/zF22mjLdNOTw6ahocZJg8yEvrHm26S58PSeE4sgqRFxVVa8HP
6WdwaYWyjl0op6XTG8+zCfuxKE332vW78kPXfKxFt4t60DEyBKKwjozny0WyqevIWLy6iOt0r9L2
STCXQtA9qA6ulmMj3FeI7JZ2CGSxQ5nkPDJOJCJFjDxAojcXKBciXvt64BJ8vlihQngIew7ni02v
XLdZ3C+RrTQpESbWVTE01mOuaXAu21xFPdmyHqFkTDsT1bSlbJYRJhxY6n6SseTftfsaVIFsnQMm
a+1n0XB3nmxQQySr+Thk83/jpQCNwBDR2HLmyvmAne+vM/IG14jumLsXXb/DDKTmV73WUiP73SfP
ZLCVsN7M3OBwGbS60EeoVgRHZXye+DJ6ufRbhlnissR6fW3nqqJjWNeZ1+QrvaODYRmlLUQIoAdL
FqNxPc8u6u3krNcy7nwJMnDeUfFgFItr5SXyEMSJeW1HLIbQVuzWbwbQV3rxGjLWj7hAhl1eRw7g
TP850Nv4Gu9LZyHQK8fzl1X/6aP//QFX5PjG6T0YJuJLW6vuuMVWHKt48ZXmYfK3i4IqHnZg437U
IyvZqAlg+IKgOjnm+BzVVv84Ok3/6BgLlJTic6MeEGnIjPQkh1i8F6uYHAwkIyJ1kmJXcq7zaN+d
55ItOSFzoYUWI2HAa2VJ/7V30UENUSxCkq+y9hCiKeZya3adxAZ0tkqRH3nsHJMbRTg0OxxRk6eh
C4O1hjjSNjPC5Kk3a3tjWVO5TkMtfnLY4131QyNACDRVl8qDFiNkKptK6JRoSnTP8lLgs/0dWcWN
bLlBHDyNcLu5TL6QjbnGWNbFqbaBUzhDcGt2+B20qnYXuoV2Fzs4PXpFcq2KLtmPdky4150gXcg+
GcbNQN26Jkqisi+xiuGUwweDWOKuZqHzU4oVkirWRZOuH8oSvxHZ1UFiPmpB/EGOyYO8yEXwFc0s
4vmOc6jNQ5S4Lkbng3eKug4bdoipBdYGucae3qYmLCUKZJN3AqdOKBacm6jlLhGF0598FOdfJI3/
gmTX3wATRWYWzLDAb5nCWcVw3mRm66S17DQe6g9RUAs5uh5diK77WJuYK+MQW28KhCo+l+z9KaF0
H30Fl3JLg84dUxv6bBPf/Y6/9L+Or8Q8fVBMnwWz6E28nP/368r5PdP4FS/md0qKNAD7xl2R1fkx
jEFh93ZQfCzzBEX/FJGhJJvzjyhub+PRTR8zG7RY7VELkv2+BoM0zpAcllfpc/nFAQF825d2gd7A
iIASkxkD6Spz4osrm4qlOItxKD22iUUHZeJKXhwKAuoQQKSVU5dUplYs8NGOo9q4Z+GlnOShAhp3
SJp0delScCSCHSdChin5jPgGkkei9WJA5x+BIn4LYSwxfk2lZ6O2BAitbgN85deGNZdXc29kcHzJ
1NR+F12TjMuf2eyyA5rHp9Ru7NteK+9lt97HDTiA3FgqyYR2eVrO68iFdynnIP07IOsRJkCsGK0T
RFDM70ndawcUPNi5VK2bX8sDXFUpHzSribo1oROhJeToWXEdGRkq7uYiAvV27cxpbaz+dkGJehw7
TfNn3vRIRfBAHFb2oAqXv7RTFpXBdqzwTYzitAglISEn5LLrAbzc7mRX3LnEBc20bBMKeefmhJYd
wHvkspwJbbjJa51bGS3nL1GvgLH1T9/lNeT0Mi7wx/AU9RW+h7yi7JIXiNeJZvjo57d3fp1h+PVe
ZLADp32JGfd1TBIK1yr0BAWxLxdnHVr3LRoKtFN7gvYdUwK5Cgm8xFwukX3n4N/TdBg1X6lqeb7g
xXyXuNzK0j3Q6pURFrO71Bt08lTfYsGileUhUM2kxHcuKA/ykJuIp5+bPXARkke/2yLmHC6vlEGm
mAMV8w3qOebVm34ZgRxb+x6s0hRQhEt5nvuR5fBTsVgOu5aN1s2b+1Fkha3ujaP/1ACY9iCsF/FX
a64dlvWUAWRlIJoUdQ3qhyfb79KAV2reflJGXM/+qRbIs1L/4fENurl02/3AtkrOaHmksswjvHjr
IZ4b9IALLEWDEuGcrKvcW8wGVvY8pPUysqGz+INLjRz+1V+DW89dmTI49eqXwXm+M7ta3ZFApHwh
9JfkIcIuYM8z81cfmdj6rjbbZI9LPAYiovmmTzblgLxWxsmp/tZ3uVa+xgAbYG3lRbjqYKgctNBc
TiJPWcjEJYV95yTbMBSQq6NAspbNeUJLdTV6zfmSF9GpOQDpl+FenuMdANB0XqHX4pxev4Kc+3zh
m1c4TyE7dZE5ldcxzVJe0vvqZ0xcvhpA+J0VOqrHtg/J2ju+cS0Pqj2b18WMGZjjGRMyTgwAe8Ci
VJ52Y3W+wp58y1mZXRFsY3tA+XPQIncrJkTwTN9bcn5vCIPtZZ7zZPXQYRK1nLW6uUorj00Zci8P
8lCo1dGqyvpatmSErpi/IirTDh9w2Xsbge3cw78/vyGH/vF74TPGT8kGZc9T/K0l7YwRS9yVjfNk
e/4PK7PafgfezDkgVAyqJJ9RaisxJ10rieMc6qFwDnK4A9BN/uASqTpLWGvDwfRCoC1yYBKj57a8
UE5xbpNCoahBBguWk3gdORTZed/vLq8B3PknoF8QcZWq/4qRo/Wk/vMal2g1pLpRayGOe32LxAl5
rR0iUtsp9ZNjLbX7BSNGnr3pgwzdLtq6mMG6ESyZM3mPqdncswgg8YVM9e+D3jeYL8p2rwesH0XM
ZViemWhDKctQAZ/FahUhEyUdhoqViDgPi+oUYuW8PXd6CHacp5fxmNSnexPNSwfI2ikdS3dhsQ0U
KNJ6idK4esxq1XhsoYWNed59mikUbVIjBc0nmggoALdDNLwOFQNIET4p2nA7qjMy9HZxWxhdse3Q
Pzm0U5gdEAux8CzqUo6yt5gG01milGf+6ngxJgMaca1VopdlBY6y0r06iZHXYC75GlS8merSvryU
PJMxclQ2X8zYUIWy/Dlf/nvc5bI3ryEHZN/5T5CvJDsDzIzXqdP8lK3zqDw9/2kvOs4Bjo9CJGTk
TZx0GHi2zpe4LxEl97P6qM+k/0w9FUaKLtKW/vxFL/X8YcLCYt/YSHuxPcyOVRDWW2VMvtpdhkCV
Gub4M4iDUiBqheIFEHWal4Euzb/Goe+cY1HWzkklBvhaqU64oHqWnWPlgJjXK6wUyTsXPQezde6m
JHLu+HN2QRkrJ9mK47JFWRQ4k2UhVkF2sT+4kfdRxsfiIo9E2hYQWbOUF8iB0mcFYFOCRwL7n3mN
PsfpFFzSrkdU8kaL86VR6rg6tE160trOgCMxf9ZE16WfFE72oomaOUQ0jNTWlzgZPDguhGg5VZxQ
zHccgAxiqkucHCw63EP6AaMENHp/JhGE+mVvdeupn5wblAzd+6prgqsImsgyk6NsR25zL0b1HgbG
/YRSEeIkeDPIYHmAEBkscrerQTgzgT+PEMz79pu8oPAC914HEA9bFkqnjPCoyZxioz9d5mhmT2c5
GWlbxWEOFFmaW+rWy0uEmeMmx7Yw3mCApt4FGpw8vd2nht/uUTIyAOD+bsuzy+GdGDkso8/zXNpv
prg05dn/Mw6LgY9ain/t38IAYP5617MSfVVqB9aVophHeVA0RDbxz0z7hWyPSvvchZOxfRMS1G1C
VlgnupmVZoczO/Xqf2a5TPWmT8XmDp31DrD472D5kpfm5Vqz+jjo7Jflq1y6zy8t2/x+3XVYo2Ai
m5fAREHey1WLYpsj27ieFEDRukQSmdOvZmV2GtkClNuy2MegG+GFG9NQMCpDBkq2ZD/uEtb+3x/V
mvkahcvSlsKZ5kBJNlSwVc5bDiDYGpNMZzk95UXs7rCqhS1p6Z8c3s2yx0Dyzseee6tmzbTvHCM+
maGqih/N+IgoF1oo02h8C412Wcam+RN0NNYZ37LURNweZ74mtfd+lGWHMOmp6kwBdWJ5Kjtl2Jum
0qNSe46Rw5erZaASMw8zlx7shqYLcPwQECh5AKbvhStHQqAUK8SMx9VmYJjjV1BgLK/lyCW8lDGX
zsmc74oUCrIMmTOU/lqtppZY1A+h1WYgYkX2WaqAiTPRr9c6OvCiSx5kGvt3/KVLnv3ul/PILPjv
/ss8ucyRT237EIvXlBEyVl4l+ql9Z/so7selbiuWePDnB3lQ8n/O3vTFUeuhtoaSTbGYspBw06CO
iMnV6tyZKDZybFDof8309/Y5Vs4tZ5Hxrtd7O9wKXk3/+y3JkPNLij4PS7u1P6KppQVFdBhCxC3l
ocsnpMbkaYyGy6/Ty3ju5V/afsA+9fclbaSHhzfTyNE3fZ24Io70/D1YvScB6q92hQ4aERiGkqbS
0KN7S93Mas3swtkInuzM7iYf9oIQ+bWhDq+aQi1ObV0Vp77vnzp/Kq8U8P0JSrL0JS0SnkXtfZub
qvoV7CdxOLLkG5+UEvaVnCB0cAA347Ja9A2itIsU4CFC31qJnI3uX2dJ41+X4qxEMPkqpFizaIqS
QNkphxHB4j/tTSfZejuNjDtf4lljetWGQpwNW4R9hZgTAgrGyW/+h7PvWJJcV5b8l1kPzUCCcjGb
1Lp0qw2t1aEWADW/fhzB7GJ2nu5738wGRoQCqyqLSSAi3Bk/6wyluAuNf08AN3y6EZGJi7TkNkKq
B31zhXkm2exLsqBKnEVc4hE5K6agNM/yHwWQm06TqGhGVAH2tn2NinfQEr2TWXn0sfveugzZCUAi
hA+dBmKXWqTjp94Hen/f+T/1TmxQjTd8zYEhtgT3IfavVQSSQ2kMezuNrk5JNI5g43Qfa65/T8A8
vOcq1YjyBV9nxYkwb0nSUXqRLt1wzFcAcUH6WdmSTaeF9knrVfoSJNl4x8tBvdm6PdBdTTROA2A2
Ga6XhpqTUEuRXaOrWYbCobUdsHxPyrF2qiNdTbFo/q/LO1OK6DTiUvEBYNcqxM2d0FJiCECrFrRi
m7K0RCGjXeLIChmIKHfxDe235QWvoCNfoZHFWJgZazfCNVN9Qeakx89WLXrF4Qke5Kc60OQeB1AJ
Q87EDi5GYNkK2Zgv/aHoUZsEnIq9j7qfaRpEaXip7HQ1ZMDzp9nkrNXLIRbZeTrA7xrTRduPJ1cy
Byw3sA9FvgujQAhQtbXotsKWLlx6tToQkImzmuZBjx1/bIPlwQCjkSJr/TXv9ETiY1OxVdD2X+I+
lc8RSEtPDKmspUzb4UtXV19QXSuf2zI1TomOPzJzguFL7jc39tid3NizUfzsAy2UNc63qp0NdLJt
YTko5jGj8+A01wGY+gKwz2reAT54HRXGOE3vDOcp8PLLFVoEcByi3GZFUuolCIXVAj0YgZY4DUNf
CwlvliE962W0QIepv5lvZQ40y3DOifI/880fWQayRCkfA82QeMtHxz+gEmK090fVJCNtlKYX34vM
Y2OPjbeo0rTeyAS5MLLTmFd7KAnZly6YsyeT2gOTz4DeuTVF9n2Er5kAFJtimtdjZwd+LX2dNqUF
DMJy+ALUi09BX7BnP+MtcqqJBfZ0Psk15o7PQQ75bO/APtQhJ/sG/6dLlEqK0qwuuWb7H4pk56HQ
4+OYdPiEgT4VOElIb2V2W27wqYq3gIQxP6L4FN9LLKrfncjKDtACQ045+qB2pWbUOyTZF2NlxtjG
mxYwkSL388hMgLg6nv+UoHkY7UhywNddgNoInhibJtayZ+Gxcln7vvvZF/3eAkzOS1HY1ktQBGh5
cV0UWkGUZjgCQeoddM1qyjsvB/lqdARloray69LdAoNQngG8IM5tDdpzZzDlogNpQrsioRUL1Ax0
AkSZfvhtdNFqng0lMDhp8xerzd+8UZx2i9j8kd28KSRb0YP0YrYlrdpUmu8b0Mmdm/mebGk/Oju8
b1bxDMT62rsdSNMwf49Hm1Taht7FIwsp3GZZl0CeS5wMj2g1BLqd4movgR48SUy7wDMYrNQoBqn8
EvhE+F2tZo+8dKGf53+LQBFtHwcp+M3jVQtb3ey7z7u3AfDVRzrTpNPNWaTbeBapqWPx7hha8XXa
KYd5Sv6a+Us7hfvdV9e7eAFGtgR5uKJwd5GTtueOoeTW1OLnKGIxMFlHINWHnr6kKSlQipwsTRuZ
CpLREKfuBhAj5mUS/Qo0O/01UI/GrWUd85/IMLJDESbOBYfaOCjzYvdLBGIdpjf2Dw+kH3nTBW/o
YO3RAKq4JpRpGCY3plrsT6aVhRzpbJoOjXOpUNWF9v3hLiqZ+qgG3dANRFEkd/gO6IATgFd/2g6M
WQhmpYrpa9oiJDnau5e0M7jZPdxsNv58SfGKEh/xOdS0LaFtCsXL5ktAAoPXp8SDzjLwe/WLESWa
PXh11ID38g8NKvPxZpdaAJy34w1AaMs1KbPcBqBiqN/Yj7H84JVRdY737p6g/RKJpDNn9aOBVvC3
yPyIbHD50UZN6MV3ccxPRm4FuMTaMRPwZKIbQwL6d4UWOXffd2Px0bVBY85wQhNahfs2pp/IZwQE
yBSi0fRmX+m+3NYBoER4ZwJgqN7hqLH/iuLvAOTMqflcFe2wMbKaI6EsXZzJgzCL5YX2DChjH3j2
jvVVwt375Q7i6OHenbujvskb4JloOL9Igs4/6LoAOkteucVO+uC0H5M8f5yE7zZN7GaPdooyR7Kr
ZNMswDaDxmPDC/hbjk/vBR3IqJvBLGMcuGyl+YmHzJh0ajZZZvWkoxk3kA4PjPABvd3L+yLIPnAz
JMOMJRU9Ui3jbGK0aX5y8S4AKnOkFFU5JZnRFSkBurCMAD+E2nEchMulU+PLB8UHHPQoqEfT17rx
2e1blAnhPdO2Av9nKr+z0It/ALUVdFl9K19abhob/BLCY2NqxTkFFOAadRw3PmX9LQWo7o9Y+TRt
gRytaBgeTl0Ujo8SFINrD/Rcm1R9+jq7zc54/H90E8t8IRHOQFETVXuXTn1YoxzkN3ZeXO1rP53s
I9TAg89wNNacoUIYVCyvnfpcMRdIXQ2oONFHiE+dZ7Q5miycCJRh0ALhQTH4mGALVdqm+2GJ3Hh7
D0FSC1v1A940/CX56NLJ12FfIZWYFy9t72p7gmqtZcvPOVJBAAFFQXTTe9gHkJDUeh+b5wo9Dmhg
cUBTDGMSkZKGTPfdg0C53J18to2Mzl7VRj4u5xWndWiuoqNhxNm15gDK8XIQr0zBneLQJgTTEVop
ZQIi49+vNMauMiTdr1egJitem675guKG6qirAbmN6ujkNTYENJ8uSdq16NFHTgAGWtktrYLpe5rR
MIf4swsZMU2rjilAzDZCZGJHONL4YasHYTfetvDAwYVUePXQYl/wQFezguzIY1a0GbpgaTqHQoG0
tyXFbHy3xmw8h6LF53UBSgx83dis0IK+NtR/bwpQUDCe3kxAL0Zt53UUkQZo/PiXN5v4DT6jmhRq
Ap9Zo3yyuF9IdAKMeOOuO37w0EB+SUeruPigjkMr8vDYAK30Msvpqm+9H3lVtvsEe3SAcIM29EgD
oGTiYGWChWpdlBWoThLzqrm3mcx/Vw8NyOgKwLSH34vejvchoIiB9ftrGPpkPFhdBXjhqt+iyrXO
FqQlu2luRAChJiFZz+q7MGT35xC9CRaSxexOpjRNQEO0Rt9gs/WsIFtKJKG2YGvTnkDu7T+56MEv
ShafaQaIkeoRRPOKzk1DBxoGFMH/CNCwlH6NjeiCB0eFU1h84ogrmsh5ihhkJl3U8x0pSEbaWQE4
aZQ3k9Dxzat133WoFJ2FpW/yHU1poDg8iR6ZbuChJ8WWozxzXNQKRoSwRHhgZnvfHlGmBQAykqP2
Ad0wNAcCdgL+tERsyfhGXXnt5Eeysv7HcvPui870jRWX3qcM1c7rljVcVQ0aj0wm9oJK14EXsQHJ
p3tjYQEK/z9bUAyegnAu6vGWKU2c8JRjeIi93D2Ag9M9tIZ1vRobv8/RHvBrTmoyvJOBUguEW6Sm
wVBx6CoAzVIO4jDMp0uSorPIXLp1mC1vlg0jdM7dzN+XvZGRDYW4WfLmNm+WI6t5oDv2RSs2aVp+
JHl7t+IkVMveRGRyDVQTIPSC4QiNgV0iznUJ4NWFp9ntQXjOhmT+YJcoUgZDHM4CnEXr5GB4dAb9
bAGjF6AlhQ5tDCz41DuSvFFKsOSA+yjqfHQhWdYhTGKk78l4ugTNkLW2DF3xZvwWi6Y0ZEWBF3dk
KNazjCLQwjzXloJp2d4aGyD7uWljH2hoxqFdg1o8REkjt/E3z1oTrEK4nG0SVA7pOxJypbmZF64L
kkC3DDv8HVXQKX4bYW84SF+mT44EhHwF0OEnoQY/G06WnjgnEgFAXD7VaLtr6sY50Yzkyqr6t4gc
Rz1GE6pyVFaz43v4SYROpH1boEwBbZnskvigisXrUbsuxwCctg56N8EEJvVLGa9NZoHA1EyZsQAk
hA5WiR4F0EMCGhkSkguFcWX2HISWuSfXKQo4wLu97lWv5DuFIWOGjTca4JJic7Mc+sHsM2pMJxG5
UPgG+FdroEewpdDH5tQW3NpxHD0eak29a9XtABwLAA+XB6aGac5b89clqWhOXjSlAbUSGeo1ugFt
X/jbOfT3l6i9ArcoH82VM7B6+tsPwKrIF5Pq1uz2mmLQ0JH15APwwOvnZdaT7GZJmveeDq5TdNwD
uxvNJVM1fBjmYLUqTzQLqN3ItJsnI3Px2kKF9HksknVmgNUGKFDoTtIHnp08uEwtK+jCSE8tkIaA
zOR1KKl1tMdMZsFTk2j+xk66GnW1kNFgtiiM1UX8D80KZQZCHOec4riRnGZTw/ySKyjm2bLOg2du
ZcZxthRaAMwWNwfz7fu6DP8PK7oXik+KEZg7f70XGbUaSvXkON1HZaRBMN0z7sHUg/7kZy4HzXAN
xkrwfNiHBv3I5tIMTOtgq2G0fajo0rOtEsSPaWsdbhxINc1ztKCiPDP7SLKBgk6a+1CTjqTzcLMU
rT/dCt0VGd0sSjchpQSghZN8rPwQQEN9JD7XAzo7gKwEtlRW4Bu/9t5Inop2BDWLx3fVyMrPef5P
L8oRtFLSPnhBnq9G5d0qb8uWV2/d0N7IvANlPV7jnvXBz5e1rQF7C7mz7ijpkvmGOiHBHKTf/TED
TIpYDEo4a7zUNLYZuGZvXOpIA7ntbHPvPQVKvfAnvqDTDalpmUkxzwEGJvEsUCvOy76veHOnYgir
td/oJbJiHHkH1UcxtPiIAQgYm3kk6bYky1VPxmxC03mYTUoh4DvP72wESEkXoDjBUbYKSIPHGrR/
TCOtMKvmOFac6us4CKutlKibR1UPkkhhbqBvFIQNGip9R3/Vcx6vJj1wU+MH24uAZQKvRRjiAB/N
U9gxGngBNEIJbRmAtCm2AYWft8NuNPDGOzkrMjEPjX17sBYCg8wkfiATnVRHAaSela2hDWISomMP
Bq0r0nBTkvHkMo3MarJwM1nWXRUdWdL94JnhrpMeJ500TBEmm397TREmOUVobRBggW/4dvlb5+km
phuiO06wvViNWjKiBajGE25DzFKj5uTnaESyIOrVB6ACp3vsNwdS0uDHYMTppSI8JnZKmRW56mrY
hqA/mzycro7wO03R/blmSYW8Th1noCBH2/AIotITDS5O1U+qk/MkpItKXLqcNMpakymajLuoA9fC
uw9d6XWLGt7JXVmGFSz/HEhFJ58pOPNA6aXuApAjfO3FQau9REV9rUxE3aB5cdRAZYZh52xsZCBQ
mIeCRhLRYBg82zQd6LFnW1KQXVXaG+z8QSyUmD89cFyhdxfv32HkOWe6sm0BLlYXoHazwqB3d0OU
3cFQ4IT0ng6qUuc8XZLPUOEfl4RCaXo32wkt6rSXqo/js9TjHaGzjMzWn/IgREqB8be2j3VQ20c7
wnTx0Uf3ZGJG0C1BjJnSzX7vlu9+bmYd0fm6BidKhGQMCqwPNFhuc73qM8+8kZWhYgwnIdk0TqKv
KySploYDwNMFA3rCOfcVsQO+s1A7Ic8kkmN9vZpleOZ9BBhdDIq5sDqTxZ1ZkwtjhaLgHv1G8L9Z
YiyLTwB+x+N4AU6LZzMGLxFgW7xX8L0NOGzKxoMpgaTRc1fD9xTXvnAGGhh1tDvbpqBeQybDGybb
XO/4MnOOWdRWAKOMtUNbNmzt+3n52e04WsfG7LtjGWDD/k8WhQtqSKAI/D3GbBHVNl7Cq46Lbx06
LLAl0Qz85iJkcHAq9UZT0HczAPC1xluTlvxeWzMcmc3GUk1nY9LOU4osu5K/AazZOM6+yY/Ry8Ap
/XuZL7rwKnz1Z9O/x90/kBWBKS8SRb69+w+qorA+8Cy5xG4fX1Bxaat+hSCLv3Gwae0YtTKoaebU
9S60PTRZWAPgMpS2RV4MWHSqnUGZCNW+cCcjN4v6JLqs7Rd2rtUbAlUYcDq54f4Iam8dfVWHZkCX
ISuBRjPhMKTxqncr7wXnke6q6BN7RxkwVA+9AsrcfQTFS/AaW2j6VekzGYfhkYOnGzR6mP7NqdcC
C2QYTYRHQZu/ODhApyMbYcT5SxUMKnWCHu+iRQ2XbmnhsrNtfKWZkXbOBoBoigSERnhk9aDRYt1n
ktEwm6TKuB/aTdJaCai8lMNsZ5WgdbdENq5m2ezLssHfs945TW4jB99FBUpcjuavU1TawamJ6vBE
00mWIpFZmyAhw1fprYK0s/GffFFL8lSA/WX7V1fymhejcCgUd0GV1jz+MaS6CTL7k2tiOThCx5Nn
PWvnW9RqGyx7rKi24J8yV9yO7S0QY4030+rNVdOAk5cK1UhLU12BXs1T0s7G/0++aR7Zh0xLf+bc
SaqfOdB5D1kv3QxlzRKVY6O1u5FVaLFEeSO+CkbkIAp+aFv0p9aotoFbGJUBOAI7F+wXRT1+HnBO
MEbx2Q8co1/VHK9RwJizNzl43M6xjeK1RTek7ExzNwFakIlTFxIBf3Oc5DTNvBRnDCDRUOaNB6SS
6ZLmY+p0oHix0TkF7Z0nTWU01BuFl7SIwLS4DHltr6hX/qaNntrj52FuwS+rIdwLvUFPFIirgOuI
Lw0aZpMpTNj3oJYTOHUw+vHMAoCNOyg1XoFVMnyInf4ZRbnhIR+7DEcnSjYmwCIBd3y5lpoePpCM
hqK1bPBPaQU24e/WGsevJATvGMrY7WCXmO1z0MjwMLtRFLdygHNrZOW6ysF32eIgBcXOTvZaDs4L
cmHRhWboGW8BIYVSZpoWdmGCrxEQOhVvslez5/UTKGNXuts4qJqskAD/3bUcWrkl27YJbl3R79iQ
KynfVx6kFl7cLs9fce7VrO7cGb7sppW5cpc9uvnfV/YaAbB9LfvSusmAUhoMZtRcr2haGE5/LyMT
vTe+W6MJct6/uQY+GFrwhvwr8hxe+pH4b7VqAKe978hwbOB4mY7B0JiKarU7xO3Q9lmFpFL9QW9x
7ta1iXtEr/pHVFsG2zBFF4ZvAEDi26D39hYwj49uZVhLbAzlOjJZ+AKcseTitP2ZZj2IjV7aOi2W
PvhYdyRzlQXqNSYL3QyiF3BioQOuCoedH7LieO2dAqcyqH4vvnD+qQBC87E2UVaRVXgA0RSvltVK
MxuxB6QCkppJh+KcRH/QE9f6INwlSW2jdi+DoU8REqbznePgmUVKiuCCfnSfluhUrpDqn77gWh/v
/CLOHODHqu8/mmd66ywJO6gx0FrYNQFfS5S2gEEWkCRxlB4zrnUfeQTOJDdsnD2PY+cJFXxXi0xH
dSs3oidesUOj4AbMYeR7A/w7RhmDY6kEJSKY6OOL5isYF2sIjaXlqT4QhVfQq6HMJQcEe33vYWTd
5vpbG2tPbLVcB4WYp5UnlmR7KTX/gQaS14AIASCQxrDVg2IohTZp/dDCi3URnGa5iwN7MK/Xn5iy
atrWWLpxlqFiVqTb1ortZW444pkniXhmiQWyN1C873E4Lp4FWPcMH7j2Q6pljyjvcpDFjJutn+tI
6GYif0T2E6g4dngii1leJ72zCACFvyWztOk5YJkse10jH7eKKwPty0UJsM86BC916tmfZFfvW9AR
/xgAerMYxjp6Bd7buK2BIL5ro9h76gX4xMkk8WJQRNvVV4pmZJV3tkEifkLfWr7OVbQS0RJAAfzg
lYf+tiKMXlMLRHxpJn6AgfhLq+XpQz+O+ocIH5EsAkBzUfHgddTNZdGAQibwQJbbr0eg2YAtecAn
UA2dGvJOIdZEqEejWQ9WMg28t5NFYoBAugGm8m7SojaIL4IAr0RlhBMzCkCaSAtfcXrtHqgx0MDW
nvXA5JrbBEuQuy6GRHLAQoHkcwEUHFQ4WykwsAEhjTkoak9D5p+m6XsYcHU550nmpxI8QrbFt3NY
mft4Sba1rQGsqqfAR50SDpjZ1yjJN44WaD/HMH4CdfLwqepisRItCOBqj4/72k881b9275QVvf/T
DtOn2hxQCyZB4rKNh/yfquRyT9hZQYsees07zzBZPWgOd32Fh0rU4M176eAzt0iiMMQHMt14eWo+
4A9kgioiT4++OV7Ql2w+iMrmk7wH6tqmNoIaVIK/FKRF4zrQlMBgfhOEFDXg1gc0LZ/m4MgpWCcc
1WzIYA7UCcB/aG1vAEr+142QiV6A3cjOe2d9p/D1+tkF3AD+9X7dDZ5n/cVyv97FZiEeX3GE4t0A
DMDOgtShbPoVOqdVMeMvf/rxR+H+lFym+zs5i3c4qYkfZnEJosyDXmUfZhFFECnoMgLH9W5+UaRo
bfTltaZiin9fc/ohAdYfpZ04zz8jMPGMYxEjX61+H7Ocy4Ch9CNIb4JTDDQGgX+3AG31bEyKMWNH
t8z04yzPPLUvLuSKDOhmAOQUbwSom9EAFxpn1/e+siYJdpkMTfTfKFnY6biUn5Ak784k6cLKOE8W
lkRRNWqjP5EMp3vG2cDL5rAaS1aAwqONVpM/OZL+rwvNIfw3WowE0z3QjaiBFpTc+TQHBGlIt0q8
EI89r0zOIsKr6CLXP4QeS04k4sg2A5EcjFv70q7PCQ4O6lUcBck5a0OF/mz5cg1aJG9xoyI9DQ7+
zxcysdjawm756jmrWyc4ojSn308r6ybK0FFgg+hczzi+xappBtbfJXauP23PTLf00KcvAvBWr3Vs
aB8a9T0AOOniaD4KOYpDCb7vONHqx9grrgOzxsfcLWucBP2S9y1PUIzqoJWWzJQi9TT+kAEFSkm6
APVPgxr8EhCxXoTUwayglQpLfp4XIQe1UhOMWOl98cDz0CqgVqJopAilAzijAkdtIdoaba8Yn9PI
G56R9enXYCst8HtlV1kQ9nuvt7oLWeT2MB7QVpotaEpDH1gZXo8asSMv1/C7p9J5mg1wgh4AZtwN
wAuBVWjAGcVHvYmKE800iQrkrEheaUY3VEYARnFRALOZnWI3Xwy5Sp2oOC1Q/nfIBCM1oabk1QlU
anggFDiQDDD3gaKu3M4x5p9x/rmddthHaXv7M2Ya6gRmL99i2ZJ7utiRl5aJ/gkP7XnhUjeCrZaE
4c3P2Mfs5mc0QtM4iXYPTE3hNEdZfLecF9vAIa+vYPGQRLLkQioccprbburDCFOZ9CPo14tXndvh
EQWPANabrMmwQbydwSsrOVv6+FrhiGGQbfkYhk37UuP/DPVNyNTT1LNH9pBq0S5Dwe+L74TtC74N
wXDGrfJAUy90rH1a2+YCx3xg62SZs9bLpHzUAoQDWVWD4mQDEEfKl8K5ZbIjJa1A4Zr2ekNVh00U
9e2Af8RC+XQabKl5Z2rtid6F3YAq9rUetFejCR4raSyxKKbyLr0d0IF06Vwz3OaOGZydvPP2Nat3
VdgGAEKCiIYE7Ek3UzJzUSZ2J0/fHchLAIFlj/fKGzNAesagWVbhaImkwbktipM64BuBnD133fhA
yARFzMadaZftkqZt7urP+EASTAFJgDTBF75gIM8mJAPP+Zd9lD+TKQ2RWaJvRcX/k70vOv0Z9qYC
Opjih4DApvtx7TA+uXH83MSmf7BEqltL2wTLpip/d5CRu7nGibJ/oKFTxgk4FxZgnR9Xt0b/vgbd
KEgplO+tbg42LRQyB4vGNAIC4Bu+BlHo6NhoqWEgqbNUcZBRhcY0sPcrkpGW7O6m3CvEIuY6qpuU
x5/sSPGf10Bv+/MgQNhOy1bWYIoFuf0PboPsygotCWkJJpb3H+NPK/5JRkvUDImeOj78D36I2USW
Kf4bph855uMu9Yr9X1cgNxpAk7oxWC32owIL0NVQKZCBQG10cb4Lpgo+7EhEyjszUlQEBzD7Rr4r
tmhdeJ207+HmKHRFS8wmc3g/9upFLo1qPWkp/H92plgmQ36NZQ/zndzd7bwEXZmoXVsNY+VuIj0E
CaeL7jCFE4WWDXE09PLHDSiU0aJYHvgKm1nG62ALMhrtT06FyLSlZsXOIgUXJEgeMZiW1p2LGkhE
ugnoXTVDKXp/NrrR7FbcrHadMb6hQyx+jFkRPwJNoMw68QQYGPGUeDl7jJBUVxMSl0OXPomjfDch
aQ22joJ7j2THy1FsrBbfTSZvwNUVmjjtVQ82GhJ1BYLjvFr9SS0MG883qZ6eTszjDcD3gH1mR+7G
rbL+4xiCyMgp9G91DFafGlu4h3GItWMFJtFVXeXltzpF8SYMOgakoNxzayC+c/mAPApSPJrFvg12
uS1AqPKpxPclcBxAj9hnfvaCUtJ/yDNKsm+p4VsvLkq897R2DoZiWtvm/F9r531krVCAPK8N5Irr
2gBtkw+Vi7dtva6iB8dBWUcgAZYHdu6vmtCRr5F1+5AKkRxMPUcvUJUXr3ZnJIsgQW2+3oFOTNmi
y4UDrCi62mqOJZct85/phNdvAaYxRomzo2mKDptVEVTo2xlr4H8p7TwdqjC6MZ59kX1rL3Wv+UAw
BT1L5eXBl56hUc/lBuCE7PRS6am7IDkHGM+iypm8uK7bPrVa9l0oezzOQZYAVLwj9v3ZG1oWcSgB
ufBqd93GobVLUUL9OWuRKoQYtJTaFtTbPYgSULSMjlexjEfTunjoc1qZBbZYbtRYF9DB5HyBVJs8
FzgsnqakSZW1yVEdl2hMw9GmMiRNg5JmcHvrBwpIdpPWNwFz4etc3wJStXQBMOm4O5wtfZ1iyRzw
bYMtX0VtjHs7wLavL/XgWC5BGS2eG5A+P+t1ZO3aqvQWNKUBfYngmQoSY+cxYa6y2DFWtRca+6oN
hyX9YQqglu0bNaWT+HlKfyea1kF2a9z7gCWcfUk7G1Mo0kq10P/AFySYq64NTdDgCLnrLDfe4kip
+tT2/ioDlvFX9HWA2ybs2WkMCxwfATML2UIoNKv86PS299Jbqbkv0dS6NtLC+RINyDdCX3Q8Wvtp
FxwdL8+e4x50OlFwQSfz8IVZoE9gQ8WBUmEkT05eAWtTNZIVeZKD2iK6Koy0vSrqIMgnDzfAKRRH
vRdAnXnJQyDLMQ7obB/oleqKBqOW/aqsi2o5K1Im/mU3GSf9P5HQvSkSmf0p5mTrHSOvD09k5Vcg
SMar369V6Qq9k9oWzWuvZuTVSLGCTsPEeb+DWtcOWEG+vstrZFAWLGm8h6gYQMvTyRLMppb3QEOC
f/SHUeNP3Vg6h1le+UI/tqw9kYjc6SrNGT5demuAaSt+qGWHB5sjBFtoYVjsDTv3kqXVnAW6/3EK
GudAPA9BGWCgdWmaKpkdNHxlx6O3nmUd8KycTjQnK2nzZ6vMogcUBW1mA0UYvnXitll2qbD2jSWD
pWmJ/oi795Hhjo3PtR0CbD0AgUJVGM2jXdURUuq6/jkq9WyFA774GOt6+SH3tRXJ2WjG2yEs822p
/CU24FqQdx8y8NYd0pYDXkHJHTsMUcgLMGTg3pkPUrAC3FUozOUSOI3pCJScIhuKB73JvWOgO8Ea
xzD8iwVkfGOQ2ff/PwtdxQAj5U2Mun+qxVBPMP+JJZH4SVGuEOIbHQwAZjB+Bp2atWFqxtz0n/+C
BmH/ToZpgoAcMIYOQzc7BycSozTC9694sw6q//O/9P9dZiZHJ7CVvDQV32RIzCyNPu8/2BrY0sK0
CDeWzvoPRVX2Kx8gXDvStiZgCWWq4+VUaX1ffCrQB/1AymI0Vv4QdC/F2PmvdhYsJnFXYdsel4/k
MuLr9JRrPSglSrd7drHvQcoW7DiJMHHS3OsHfJmGLzQIU7RLv7QSQH9D5pmRgXL+cbIgJwcZpKWG
J81uCLx+1eol+CR+3yE1Okr1+iwfNrOCNjw4KC+q1ayW9MJA2yXwp2brMcC2hnmJAPVyI46tGmha
eiVwfNvBejS5Xm5nE7qa7ciNZF1jRzttMA6z7Z2ZpJikdgf+iC+Sa+DZ7rqsug3TERvXaZwdEEeQ
8p4XontOmB1tSiMaH1CMOT6EOr4LTTssNjaLmngdasVPYMrFePTCZLYbe3SDmXI4GanvLOuO+Wuw
QEhsBTU9Ow1INoxNZ20EmiVPNJih+4yNj0IaC6xlpErZsXd2D5pnsS1P8uNQNJoJAGKUoePEKfMB
tQibjurbSZrrSAQt7g2GAJxHO5KSQ4/T9arN7BfJq+gcs/hrjvqJV1OY6asH3NaeBeUziYoG/2Lc
dDMkfGT6GggX8MToJeSg1n7U1VA6YY2jY1kvu74PH2kIujx61CL3qRgjH71Leu6C5qEND44pP9+Z
ISepARyv+S8cyuBC/D1r5zJwYHmu7XkMZPH/Zqgao9KwItQsvo0i9Fbj4PB9GPgAQPxFoKEX+pVK
g2RBjtSTspgYMmY7KvAgLQqAjhNzBsnIJFI0HK0j+F512I9t0aF0rQmRoCT1jTlZeiiHXqsOYcVD
eLs8aUkm8E665jEO8+cFSDHFmiPc/wDvAckE5Y3XCH9aiUzmRWilmhoXA1S8DIXx1NaDjzJ3fvZi
Zjw5auBa7u91sJ4syqZ6jYSt0EETNGdbaLFFcUrhcOeBZoXuNSdQYryAKwkdtk1oIRtnpdlqdgBR
LV9YMfd35EGKvwQhAyFB0Yt6jG4LMIh221f4wrdUvSWof3F0rwYRpO4RNTNb53c5mXGFQ9iidX62
j3yRgDUS1KKgIpe7WUEOgLPOV6FZOqs5HCnm9XkJJPjYLMoNKcjO0bFRVjfRjklrLiqqLc1QApeq
xcluXmheHLjkkYbKIVDR0JqzDV3Z5thu0WPUALMOPzNQQ+LDiCrXreGC5HiZBY1x6IrCyRZT5Yea
ozXTONC0B8Osd0QHhXHo3THfA7BzUTPDBtwsjWQ0m+s4tV2GA/iXhkH4R2xpra1k+iPNMlS7ojtC
KaIcLxoLuqQBaJl8B7ar/Y0iRhXtcTaJ89A/kiwh5y7yjf0AzoZOBZztUj/AsSXN713ipjMPcROh
nAQuU5jJUC2VdnjIXB3fl5ad4RydmzXyIB+w1TKCfhVVAzoMqPm9HXDo1PM8QLXar3Z5pDMKD+Xm
Q7cf4nEfanUbv4AAoFkEdQiu8SQF1wKZU/s7Gq/RTgFoY97bvLz0YE1zXS04jhxcEE4KdHekDrRq
gX6n/KRxdMmv6HKS6lp7qRob3KxyzJGMbLFlu7nExqDeoGnntyBSRSIjCkRXswyQjxcOpO7djWgO
a/IgQJXs+72Rc2aLR3e0g70XgsgEbcgAsckjhuNS63gjigjhBhvgM/KM2SYNSn2R94ExrMiDhs6w
08Ug0nTrK0Md+0lQZILexZENB5tDwk8xCo2mKzBOPfs4Rt/NosQHrMqqzPP6JNzPrsvXTEtcNOX8
X8aua8lxXdd+EauUSb3KObU7TXxRTVSOVP76uwj1tDze+5xzX1gkAILuGZuiQGAtmz/1IyohMj0F
v7QaTlMvEBkBEuQ4uWAxVTJq3N4ZVj4i3ODS/CMTufwKktD6hPgsGPxGvNtoYpSPZOGkIPopEdZe
7NvGRvBswi3SIrP7xkAGcWmtl8/UWWUCevMw2JNd4PTJ2Q+scwUKlFM2sXYfO2JPo0KJ7GEwS8/s
QWrPchxdSUONSRrqjk5slbjZhD0ZicJE1TAqnTY0cVEsw3sXNKbmZll8K5q9qvW7WYuXefi/Emis
O0RToRu242pcmK5wuaPd58/gMoi1pVEZLy3oRzbIQH3sutH/ibzIfVQFeeB1E2pBgBEcAZHrEBg4
kHhD+4A7qCLykipfg87a/+3E2iETtfGzzI0n0Ob13826+65bRvkA8odfRd/kDxo4U5BF6yeoI++C
XeEDRFmoVybUOCJg7peT51ZVddC0rHgmRTvsQuAmP80DBECOBi6RvGWSI5DYFJVpsU2AXAS+59Lc
J63hA9q3+pbaojwZPTALVrhPDXDmeJp1hiPPMRufdewBIJ+LwDGGKXqnAbuqyNpV6Uw8XuHuhK06
vzG2jV35T6gPYE/gff/m8LQ69XWdb7W+rNeRmvtP/6gYep7XRjTsza9jvFTGxB9pyuKeVqc11KfO
exHhLtXRq3ib+7GNs4tvq0IixwRVkmZ1wF3m4YeiteRaRo2/C/Ui+mAEY76tTVTy0TBJh3bfCxCK
j5UefUAyCRjffMdAfiyMgxapY9rEPjNNjYa0e9JGfUs6asRDo4FfmPp+9dJYRXZshxKHr37YgTPK
Ah84GrsqQBEGCu5gZdf4z2wz7P2kKerJN1eoJYI+6bta25MO8TVk7CBvSGzIbO4mU/cN0EnuZvY3
W/5ZbZl3s6TQjChH2rdansS8rdL/9cswzLszqm4gs0x3bN0EsSvSy+5ovKe61u1+qvoX7nzgUcrj
tW+o5wSA3LwyEdGZGoR2QG9533WQCnbG3VFxGt1HiwYD0kNQwfMv88ygfBkL4Lw3rI1nr/9qNy9l
xRXeIeF7RUbkvHdQY7Oe9QYDiB9CFsDnT5zhI8Lg/r7XEfYhjBfWavW5sccrgb0QbLX7RzRjutBQ
iv5qy1I+kRmJwFd5XWBi/vZDpsKtZtd2XVig/9AzGaF+mT00CX7DwE4QR+RIfqeRM8nxKY5yJIKO
DJCmdQxukcFO5M6NGkSjaEYxFIdaAnZfJpplepNuI0mNZS/gUs7YrsC9G4A1+tMggWiD0vY0WINM
lSEbOvQfYiZHQDPHeESLQLuGJsiQKxNZa3kYBLNsURTGkK1KM+22JIuiccDXelQnNzwjQOF82yyy
okm/BR1OGItosV1kYBRJzjJQ8GKtgQ0VjCTtdjEEW0X2v/ifTf0f313XsG0HX1oQsFv/2NUT3IDi
pFCVLyXVGOBweQpHaYF93LDO1AMH4O2QFMB9/da2oG2bR8o2iqcIGKTvcwsGOi1EsW5Ed+5ikMeB
ulJ3so3WO8jqUm60oEMydlBYOHyn/iWs8s+NZPZrywz32Y56T7NH+xVHaPsVAJVbJ5LFE4lcC/G3
SK+GMw0BacZXNfC19jRE8nGzBdx7v5Gsdl61fLAOQYVQInnqbDPaNr42sGzDjQiX1yjnOkaqoR41
CClYR0Cl2UfgZKPEhbqLhnokI8NlHrnBxpjm3uJimXfnBhRx1SaM3Gj2v/gyyAPN0xsOkppskBdX
3cenOTLGBxyK5tEotLUTtsaWhk2fZA9mVV5pFFB2gNXESDEPh1Oq8gEabOmAZgTRJmndskJiq4PA
vKoV1zvzm8yKYD+MDKlFIujScZ18MnJQsZABNWWQGxccxpGBpPfF3pLsM8nHpsYkjVqrz4t1lOOZ
tcyjHs2jHgoQ/tfe/I9wHvZkBDYMC6Sltm3NWcE34TyATYO70DHly2hP3HNiJNw1Zelf8j6dTnkH
HFVfQ57ku5x61GiDgTdkYee7RbbYuWXY7jSGm+1FS46XIQ+1zZSl9elOTitOiGypK3dsO2rtxTH1
fKOdcGFrzMpl/vJhS93OvMQZ/8unGwBYdfMXL3NpCfXpnBIozcv6y4fooqlcM7t9+3Q0dfkUwOOf
TtOgr0k0VAxnG5z40tD9dkA1Jv/GcS+6AVJPhZdXnrx0Rfd96kbxTUszhM0cxh9N34rOwgJHMJ9k
t3Z4PWw4D5phC2xXaw38ASR4WUUR/XAnEAgypGz19Fx0jTE6z5aVekS2ZbipgoAfHM3S008kY5Hs
Pb8UcsN7t4p+jBHoTDiwGz2URNfsCWVl9UYbSwcvNXa1l0H9fWCgTZHFlD20qqHhiOpwlB9ET4uI
5M3gZg/I++RHKe09iVBbAaJL6rqpm591v1vR6M6llHh/CuSGdIvbxSroP4WoMweLEYCg87rut4G0
xotbtePFx48JlFwMhLZdlW6rYqrLHWmGoPmlDfa081kPCGUZZYhOJ8Z4FQ2A6cgkbaIJ2JJlPqzT
dtywHtixyE4v/1hbuLMF+MgF6d41SBuMnG/+R2TdvA/l6fgholKKWxreH/C4uaMQmcYCyEEAS3kB
UHJ7RjY7yhBNeXDxXoDXq6I/Oyg2aj0a8zhHt7BAqxZaAMtajKiH/5n+PNsINXOebjp77KbyQKNF
vsydFyCvjY93//tVye1iTr33z1n2KH4PbKDxhEL85oXvvqaaPm4zu5qOGnPFg4kM5DXIj/yvMgWr
hwSPeAxTSxtQdViJcYtXiDdTjRU4hJiJ/1XP6k3vZ85PxKAiO9NU5gJfLziCSefHj+5mxgVUaPfU
y+3Ymi1pSNCBaYcUgzfLjvAFFyufuQ9vaUwdSJE3LI9L8PCiiIEa2wgvBQoGHmjk2FOHqmenmC1C
Vf5QMXa+syiYX6ziscyK1b9oaQWkoCUF4OL+4Z3mFpbC6XJEAljMDxZowpJVAFKoo2sGeJNnYfDM
tSZ4TrKAb+LanLzQBS4YNpJTOgEJ2Y9yhPzUUCjE62IIpnoe33RxrRdF6xpY/WB5LI5kPgDdUH+i
7txEg1y5CWqWadh6//2bbxr8H6cs20UWpOFyA2/ROji9cAq7eQr1qSgksLnLF0svxNG3CwuoOaO+
TsImR2Q2Ma7UtHoxnXPX2YZ4nF1nM71k/q7IpsYz465INgOP+3VnI55JU3y/fZuM2sQcyCyy3S8O
SasWQmTsHwsFCXI+3qfTJFoMVEWNR8Pa+R63dXemuDLFn7HdFqcEDyYSzZFtRL9w2aAC8npu5aRd
YtUztTWN37U3oXlzisFjYxrxylYAEiZoh/G+prqInzvHQjXUE47CkyBNpgHcVwvFjXYi+AiAcTjH
hjApaOIspekjIVMsPpOp+BDEqPZDtUtxoWYcXEVAZDVbXwtZPGtw4A/AN+fuyaQl44HjRYTGpRb8
6q0C1Mys2/WRneI2DNWpjWrmmlRV2KqUTRyBG0TJjcJHVlAD7Lk+B84E991pR2U/Zoo7pX6Q8kLD
TMQrpH65rwOgy59MJA6Baw21Qrh4OWY9ECrJinywXmqzj1gmtz6mKVkljem+lhzloTNQrzmAI7VW
vC3UEDNLmYb1JrRz5I4rxcLW4lTNCOK+d/YWUuu2b618XwKTFmV5m7HCA2NoHby1kLp8933njIY0
JVZL3XkFBj+WIpubprbA/I0Cl9IByjL9xeXof4m61LwGNjM+YqukfxaU8tsPQS1BzKEqqiYNaQGa
tOw1kvSzK2tCiVwm8TWYuvyL7acotivL5lUD3xWSmvrkMYwZ22o8lmfESe1DqIvk0APc6pLiTnQL
kobgyeyKap1OefPBKlsDX/ik/pro/LUBNfCvoAElVorMdm9wfcDYtdFvF6EyBB7OEdBFTlTxkcUB
ElJrhIzm+g7wflgefmDxgWpAbF6JpzYDuhZ402lC1HVyj+SGGJlIf7jUATL9A5k4ZgLWeF7sumIc
18RCGFoiwiWMHNfEUVgaze0wN2q+Ndwo23V+L1/9EnDyyMP64efiM674rVe7qPydPohk/7dBX34B
RKN5qokxW+Ngx8bhLLqY8fcbUaiQIQfgP3hWi+CtHX/vggCBilHL48s4fid9DARu/NuAdJr2A1De
uxJY8PMuoq69QmK6p/Ef5bxX3Ny/QQFw27dZyz5Dk5C7bAGLewKCVMKmbYQMG+SXg+7RA25ifrYB
fXJ2ALhSIYn4mJAiUTakzTUt2IAi2cFhA4UYyNHJBhA1IV5E86amE9qFuqIBJaWvWVtuoTowZI72
Icc/rZcVIv+9cR2Z/e6GMkahWz59iDsTsQQzyy6pXQqQ8sZsq2cWgor4BweGsony01pWW0JUN2qE
PO3uHEyK+3nBYK+xIa1rvbJX+oCsznVX9hs9A5MNbq40ILIocMWlmRQQIg2RJzd5ETgo1pU5TG+G
/zrnRn/TJSdOW/+WJu+BGZ3+xuXhBHYpsGSctFSC59NkYXpifoeycyWkhmQybGq+om5FXdAIXcEj
AO761gUoStX+Jkq+kbmRsc0TBqQPAUrWc5OvWCGbDEcpJZuNQomuHMoAAfjGw3WO0pB+ni9ExA4Z
3iJGJ5PnW41blMjOyQHcopiCYyIbTqn9Z19OAnkDgaILdmvzyHQjAhc9RxgXtcKAp0zTqvRIncb5
TsZRdxQgOMe3uhAZMiz0ZI1IuHkR6rYFFVN89GistaB91KIQuXpyqHd5YXanNGjXad+KEXeBeCuY
u2HJTaQD4O1nHsdkgHdyXOCWLPd8R889JH2EK3MM+2uLqNeVepoNAPrJRnozDV08mhzEG/LfgUBY
j+yAJQC2jNweH7ux1o+zCVnjUmILEMMBbCt//JGcjY9gCBofFnGT4RFWlT8ix+huVjdqvPSgfA3M
IUPg6U1SeZSiHqdh+WBFxSNlrVNqfBtmL3pcO5c5573XnQ2ICsYNDQsOlNk6rB7JlCa925MoNbmz
8Uc+gBIVefBkr/w7xPBnpsULYKXffCfvvskWiccFTtqWU303WGysRn3sVqHLBiSX4eabmj7ojhOy
oC7zCDQUD06Ny1BlQFfbrMidHQBKKxQw/Zn0nxxVReZeaBbC/7MjHGedtYlEj03rB3t9GGxcx8l6
RpJTIr/J7QuByBEEnRKVlWtd2Gj9xGaHT6eA52KN7YSyJCPy8Lc/c6w2rYl3xvnFoExwvk2RBEov
C9RUUgOou1/NIoIZJ7kCQ1hJAP9vWTdx4emFn10ScGOTp2V+qnxWym6GVid/SGHcNo7Jig3Yft6W
XOaRiXJFXuY3FHJDH+3OTrma/OBDX1gPblx2J560m6rNgU1ZjODcSg1RenZXuMCUwnXjyYx9wPNS
d5bSJBqrmcMAVMtZcTPpzYsuDhrKY0624mDHVxOFNn4qdr3V9SFePP6MNaNHNYtE0Pya6DgrosKT
72ZhaLfnIbNAOFcmH1LDbo+jKivOGg31ySNYW3sxzcXHIFl+K1lOBQ7y+D2zuVp5UcR6vQ+k3p0X
kbCBOWW2/FutplsjkhMQIjaalctEtaVljFzDKxGIyrxWwxOkQRXLmXqtI3t8uFxuRaclHilso8fr
NannrlVgY7NihEFJKNseQN6Otq+Vm8UX9e5ko9XIra9cR0AoQ+5i3AOlxALMycbEXchJ5G72yLmO
DwaQvR9Rn2zSvy2cwm/201iFZw0YgZ5pZPxnGbz4sS9/mImZA3U5NrETlbjkDDIL2GiCP9ex3QMj
3nTeTXEzmiOVd9u4SJ53vbCp+Fra23iUzfeh4nLtN3pwAcR39OCWhViZwZj9+MsALAxILHH061v1
UdxxA7tFMn1Gij1oZOvwZ4FMkm1pssH8VIbJT7Aw8a2wkcu5Nrkp12OBOCoZ+74FlKr3eWRIo0xR
yYIP+Y+2W7rKY5bycdvHmynmI/BOsumRelnwE4CV5ZUG1CBtF5gfvJa7QFnNpm6X7PswxqNATZ/a
YXocHVc+2s+LKzLXo7ZHHeAk94uliHiyyxHZwotHCqhzDTjZSGQAdodaoGq7GvnXCCR5gEboDl00
DLj0RgECV5S01CC08tabXJGW3qK5U3eT/qhO6rs7OQ3v5y5eF38k811Eo42k0Fcs5xfsL7hKw5nM
9yxD11ZhXwFNEch5wGocJg6E39zx5jFuQsIHFLPhbVqZD9w0H2WIbV+5oBE1i5vZrZbINzetyRxA
NgAYRVNQzB1QfGoF50Nw681fI4GUKkcB/xBMO0K2syWN1DzeyZdBdt0+VJE+fD5gjageMOLHS1wD
ztrvUKxHCpKRlhqmIoIJbvPWTVO1q8XBnV0eZDaSpnm/XuYuDjpRgkcx/+QkEpcwfm7spV1kz3av
Zc+oc18hLSB9JBEYG81T3AJCNrS9MnY2oFMR1xpJlC+qMGWXTYhqOSbIWGszCl9w3t04ViOuJFos
aALJ3n0sFnnfvPl4tyAf/7YKWfzXVcoW6WlG0ZfIddOKB96GXyxUZO5p1CG9H+hgSoEssVlR6xzA
460htsXUaiswYevrm9eS+XVENqkGHhNbX88vJmC88AoRxVn0MNWx2AVhswsNJB+Bq92K10hV9jcs
s4MvyO/fJiA+/QAYRjx+c4upH1n4xQ8rczXk/nDqRif/VMSAB1fyPohL8CEF8TxdnybcC9W9ewVo
qvPERfuB3GZ9mmxtgMvvaNb7KtywQPmYC7AQqNU7szVX01+rkJxWwcvzxnDdA4oSvkxZmzz7XZQA
Z9ZlmxavsGsazoopRNqUNoDWSJkAYuLR6kP33Igf4FuxH0k6tIkBUrbsS4jSScT13v3M4yFIWy+s
Su3g9I2zYS4qRBIZPmaM669500ZHR2TtBrtr/i3WB2wkfvBlHLQOCbT+tGt90/qMzFmPDLSmrzbA
JsyPadG2r7abPdmxn30DOOm0ytqyvLBAH/AdbyVSFaEYGfhiJ6FZj5EL7DyrSzZmgShDNcn8298f
Q0dAbUNy9TEEYtznrO/7rSWCY5z205Xjv+3FdvtmnSOFcDcPey08RYktPRqCT8rHufQl5LH9TJI6
tpBrklXNgYYSBYV7hHj6FQ3LJLKe8MY4j0g02iDc0TRwhui2Z/d98mCqhnqs/Tm6gX+mAc63b2Jc
GCYPbACc5dhbh0VOZtTITgP4qNOD/kfZ3s1ngPBZRbJz14tisWMZzuwj7nhXi2cU6A+oktCBts8d
4/ey0GLC8Hs8jhLYDfTpQmfU5j+HpVX4EO0WywigURfpz6jN+ZjLAxBywfULpshwtYwt6wd4nxrk
ABclw2mNpVzfdqytcdxSqJJ2N4AkSq+tNQmpsWIp9K2Ld+6kiDdAAkKtO46tH1ngb/qgGL/63MKL
pJLzv+SBgJzspYlw/TAisqMmAYRw/MqdccBlhRwOIm9mZyRfJr0vkuPd7ZTaY7WLVMW+ZZYHaTv6
uVOV/yQafFlt8MbYrCMFEkCyPqyqhyHAPh9PgBgkWVSOOko0DHf2RMY863FKHqPES4TQQXOovKo1
wmTQz/M05VRGebVBPRnWUJ+CGrfWqgdgiyJtHSI7mCZ8fVD5F+KGHjwj3S+kPeIKwu7cp9ZxXgon
cj6XIZ+2ZsnLHZtglRUtgCgsHVUOExhfoubiJiBgof1bZtmwb4e8WOmjjnsDpEJeooYnD7ST32vD
sbzXdkgZWeE+RSVF//FcSfds5UV6dvu22egTcm87xaMyKoIV6kX5l8YPwmsbDW/iqsOV4GJKVkE6
Bpt04nzVuo0GkrExAvcusEl6D3v9k4Vj1d5R7Lxuk03RbtARjBAWYoLK7saYR9OXps2dbYrzwomI
LoqAgw+vQ1zhYAf62iYKDCKtuOl2LP4JJhB9i4BSdwb3UHfWqkLfak4b4KSLODwphrHxm3ks/KzJ
14ljfYyzatzRlCEC5mlwKHkLdvXM+oH87B7Qmbb5YIJEGewtozz1aYrdwgAjpnTFHmex/rFRzYBv
2C7UHPB+qiEpcJWV43DpLRLquYj4enoSGrtFAbf93tXxdHCwue6QmwNIkSFd6zkH5VYexR5+TTIG
t+m6iUSYeIB50CeZQoIaZ5TPIK+2RvxSFH0aeEnGd7XTGL/qpDwPrlv8TEvrqeqY+F4M+WcrB2lP
UfNfVl/nXx0dBRNNZ7r4NgJktA5GufJZ4m97t4lfBXJtKShKowmVThJVmR/edRQ/XUbvOmX5/5tX
R5HnyFyecN0EqM4pRF2IREgKyfagNVD8eiFetFZV5gSXKTd9kied+yZHMnj4H+UCGPaLH9ti937I
vx64YGAc4h2zoiuVLNpjG+OnGl2pFpKr0d+6wA2uhGdIlmq0zEv05Ep1kMZox49Klw69edaRR7ma
kEW+GpmefKqTPvcAb1Z/x3Z9StIIEP5tuAGZKdCqJgCpdUWm/8hc4B5ZU/UZT71yxZjdv+CKHqGx
FKzOffRs6o34nNSDu2JZWj6aVp0Ddn4cD00q2oceV2vruImnj4Wf/3Lw3PkNgCQ/7H7bTfYbb+rt
x853+dqo0+wheMLXHYevwTYfNSRirrLCcD5JZ/ymNuvfoPBFdS5uCdKkfZrs1vzCe7tacaB0P09d
3W1jy83OoBMCzAF+njd+bCvmn9y8f/ejdwP8VIjG6BzJNlPUTPuwRXE0aCf5l6DvU3BEohcrWQC+
+S+Ldun9d7s77X/0R3YojAWQWOfUG2EJYF4Wbop6JCC5Br5+O1y0tUKQrWv7TUvDRcuqEVhPifBX
0QQytQPi9vWxqpHpTm+/KC8GrHOCrz2u/XfEa04NAv4fUCPMTgvVudNegiFh2JAVn7pjtBfeTKd5
pJK5M+AYH2SEVKGbOYGub4Ka4ZZbzSJFofF0Rcs5ahopui790CLB/MZdxM+0HM2pnaBDiT5ynSww
rzeApT/oSKH0zEG3rtqXAN+zq9CBr08C4aTdoe7t73XcocifZG2O7x8u88d1FkqWbCJR/B6Bm30Y
mtpPNm8++BRH3HufP5suU3uGalBnag74i5ITNZYKnDsUTg/AX3ei8aKeAgeBdh840fpUmHtSLHZ5
I8VRmh6JZ9M7i8UT9Rbv5ORO1vVWjfBI0z06YbWmAAy+1JEX18HwGvXc3rpdXB0DS+RX3K3wVToN
zbeQVWuKwGSNjRRvPvWvRRIB4Alc9pTLiOuxIkFl/J/cyCoPcHNo1c6sptRG0oJGPjlTr6X0x2Uc
RvoxxxUHMNj0z3mF/CHqBWb51otUry8G/TP1Fi3YV/XPd3aLlzwqj6Cc/MkB9rnKMsPAcZzh2UvR
GZ8COlYQslXbM2MO6MxRHlyeoDA2wIUr10EQPDaAzysylB3Zakgyq7QcsA5+IEmF6rZZrFU1EkAn
cJaSosetfGXr8kJz3BThzFCwNz80a3AirvzQIOryV2QCDK/siUjU+pSnXtWDfzCqmLPpUIFwzuKG
nbRMD1HGYY2vZY4ri87V9V/sqVTMwMucekj5BriE8pj3oGJVeSBl3U0ejxx+oOGEh/B5EtizR5Xg
Afj7Wy2KF5B6y9Mr5QWbWfeK57l+aonNsW3wnVFDSgmmJtemGxFNkrDSNUs7LdnDyqpqulvR3764
TJD3FOo6cpgAHF0DindKg+qxQjSHRjhwzyOCNBd5PY9sBYX+t+X7iHTvlrjxEevYKIIHWZeP2tRG
r7yx61PoA8PSDbPpq5I3RRS9unn0MRRhuhtQyfFQMPnWjC0upRGNBRZsHzDNWzSO7QCIEexxq0W2
TGYyAtqhHWezlhRAsnDxRgV+1W0qE9dbrLEnvK2Hyst+O7p/rVQksTwA0vAlQ9rbQ27ochUNsb2Z
h80A5mylsKLe3vuB/HEnp2GJ53GIuNc5sIMSCA3usFdYp4+x1eAMH7HGoyH2s/GReml0dTsgTZEk
tCEeTTCByhGRocV0ZOmwR5EcYqPK5EaBE2qQpJs3HsGyST/EiktrZsJC5O+hsHP3GCrZROxYNmS1
AN/dDYPWuwzMHAKIovpX20B+JWg7T9yx5TM1jesCrbDvUBP4LjOt4qNI8wJBc1y1/z2JRIZuvk2S
+B6cZO4gZWFd4DJ6lZfIEsB/DvKX5y6PGXBWsxxZgIsQZaxAKHaBt4TTKRKm3xs2JU9Gmss9Ges8
elPeDXW9Y4egdLckp+nzanfulsUjyrAmy5vPQQvg+ufJxVvgNi3tAbWugSYECshte81Mx91aCGa+
FuDyO5apBA+ZGhq6nTwn4LAcihzQxJWsP7fMbS963Oevpj3Z65FPt1NHH8BeNBV8VdNj0sqfnYWq
gpHL7lXw0VgnQ5rtaNhqHfIBLTkipA2tCbzchyY0nmhEjZZ/85kfvSDFCXqcawHU+MdZXllvzmIZ
dK//5kx3kDc5MIbXuwkJOagRQJYCvhlaGyKzrFJZwDROLdxg2sLXd65VISL8rqBewVy2HSts+jeT
J1SGYHeUCJfwwD3NHknf6ki26XmTbX1eBwjxgOxrHCUIn+wIWN0sz5DEJ4AthsJQYBCKAl1Lda3I
eo4MkJTIHjk4SBSGrFGQiXhQWyfbr4B+gVHQ62Z3dBoUFPLQqLwSlfIXMi7DrI52lmYgpBsH7WZe
Zl4BpSqKHbC1tvVQ1McpS4zuWKM24NAG9mFZa14bR6FsE7W678U5sPb12r4apSqHB5pR6+mupri0
wFxPDWk0pebZzxZX3KcOBOYtqObUDNWQ2TJEKkfoBTVec0EaDcPFVctBc13w4giMimwX9yXzrIAj
1qiaOOjTR78V51JzbKBC/BEx4KftehS+emSxTPBBw4q8d/e4iIqk0/ZxKEDTEmbZjV8ugq9lnEZH
P3VMASAVwOb2xvjbUMsEmZLVYxuCYk7khy7vLeGlOPIeW8AJk3vyRx9ABEHtiQH5lDQkRQZsgdMo
xqcpSeCKZKLhiOPgnnq3OMgCyU5ubJ+axolW05h2O7rqLfsaOy1KkedYmA8k4ysA4VfYbrDdklYN
yZaui1GrMk+YLWg4utZsQWbkY3H57sPux9fE8LWPvYnYaSet8CPvEsCgWa32KPOBbRHuDs5FLrtj
pHX53gZs6gOKn/JNLwV/wV08Ygkas74o+mNQo/dfkywpPEfIYatHsfXYq6uXsIzsnR6MuNSk+5i2
wBW8nbebugrNBtUh5YXzMTvPWl2Au5Q8oEgYtzeswOySgRxD9/HWZY6DucXFq7zeNAZO82Ob+tvA
nXB9Ow6fHVH1oCQLO2QIIbSCz9KeaUg9ktWOeylQMAfQtUA0SO+B3dwlw0FN7ooo3GtV/rxMuzHJ
ZNmfCuSHSNzTIlCE/DJNasWjljSgoGh5+F2r7dcYVeGvbeJmh7hu2m3XVN0XPQjBlVesqypyn7oq
zF/7NjxzgctnC1X/r1FmOQiB6cWelNkICPGxAfBRPBTAgBjD8NHM4JBGasL7dLI3mwkA+FVS7kOE
3hGERxJuFfOTAN7DM24IxGMcmx+NSU8+h02s7+o2ZhsaRgZy6ZK8yh86YwD6a2d6ljIrkMVxMjmi
1nRcB4gIYMaMECuYQHE5c8s5ddhpH7u66pD3lIhLwMAtQbIChcmPqLdFJFIi6k9DUowM+xNAyb9m
ymJgVXio0/grU4melMwZlBGo/2xKGzWm0Tli+6+tFWWCklWQ9mAOYIiF5VMpLYCiYCqp50kjckHc
zeyGPC4G1KOmIqf/vko+mohbBMDZuAyU3MRs/LpVEwdDdOrfh2nHgU5u5B22JihiFsWnKi6qwput
I+dPN0HUeVcP5ScuYrEvQKCzThQSvBE4LfjCET2P1BA3Od+aSbbXsnCDT/lH5sjiU9CFQEHT4180
gwUav3GQl6xdS+WAtKPGZweB1dQbH4idq0nhusSoOhIrNhjpbnL5EzAcq5NUDWmpuZPNM0iDLxBe
OxbLWah81UjoXuTzFJ5YR2AmiF1oouhoJbAZFp47DuHJNhH1nMpB38zCqsC9GarhuvTN4HbG3Kd5
s4UYAJqqgQxgh7rY05tscU7qW+nsHZma4Ym8zGOuPsjyaWRjIiahbG7mk5rGpJknkpBm+7To/Ce0
jiadVYZAWBgj+tkpqPw2BAWhGA0HdGzDw0wlSDLfBoYt8JxPs0yOgD+JgDW/btQ0mvufpvW5tE5k
QbYD4wJxWIcDiA2LUeMK5pxQMfKwiMhWrUrTgfOinUD5PO+JtPVRCJp2vgZAkKbGUMmttsRFTkoK
UlOPFHZpT1ubR+Ecsl4UNHcZLnNjFBciUJjspjwHYuTdGov7BDvZAenNyIn6s4vPM2jdu2mJ0wrc
giI4uThYPvidzAKY3ql19nefzpcOPs8yi5aoeQV2A9wQzg8Tvxy2EulU50ZdQUxBNFyFs5/vF5Av
BAQd12/XSAJOQAKKMzeQjc0eT/OD2xbQ0p3FYkLzSitmK1uCpJYeXiHgqLwM9KA7GlJDTzofLDde
4iYIyaunX8Ftfuryinu6018dN5iAIuJk16URLEaKRqj5u0VGvdGRAxLGQOO6KHowwV/1Kc43Q5T4
AFvAkLSkKFu85LkOeGXuZqTIWkE6df7hTj5pln2e8nG9+GA9nu8oWHuypqB8ILdTdDLLPr1aQVlf
eu6vU7/1r+Ch9a/U89tm3OCikK1GrZ8ysJRpL/iLp+NiV8pqOtWVew7NT1baTAM/VhJRQCdsQBTo
A23/sjR6awOqVk8ZbulxOtuRBiA4Yh8gScLP7DfjsLADXEqDR3ueDCz/t3k0Q0ztj7IHr4iuo/Ie
hKDmpgxRowYAqvLcYRu3D5bTFWcaO1nDVkhf1FfI7y3Oi6LV/4+yL+uOU2e6/kWsBUIguO15dHtI
bMc3rCQnYRLzzK9/twrHdPrk5Pm+Gy2pqiR1YprWsGtvDZ3nNrnditUHburL3B+RngdMVLqy7ByJ
rK2LM0SvGnCrAzDWsRnB3rOjKhVuaOr7qMJ1oAqsNQ+BVJ1DqAaA2a8hzDYuxHL2z+G80+CJoEIG
sBXfU8gUfdWdrCN+N0Bxpz4RdZ+ioDYeH8k4jPr9ENj4paHAeQoNcFJ3R+3pX+VjSWMAL7dNBBYq
ml502Lz2tn2kQtMj5yDZCzmRN10iFQhfSpDHqZCK+b+qk0/qXrbxTfaT3FY7jKDwVpGjw9ddij+Q
GcXFyVKF2phMRYMloxPm3eHGXgCTfRU2dVC2HjDahW87De1uTjdj2o48N40X7xyR8GMF2kMoABjY
2wUQHz1CFA07bb87kIOKOY6aCfBqBQCJ6Hfj5jJDMtNQFkty0HjT0DeBc2eKmZslnmeJQxMwGP72
qa5GoR7kp24JAAOr0ZAn7gNs3cpueA0ZyAbCtO4PYRMOr6x4qbRMvkSQdji5spTIg4AZx1PvUQJf
29MIKthl5WC9bJVV8AV6jR00U8Cc6iWifBIZ7mSVnTcgcwW9JVTVVDNJspMl8uEp9rviTuJQauFD
gOmLHGS2imOo/Ymg0V9jNplBQxUeWsvrVxQF4q8SClU8X/ZeWywN16pOw9B9Hr0UmTVtVIPCHQXZ
qZBBfd0km+5hRa7243PYf8baBfIvyxoSamoqKmgGmutPtjbto10zRg//OeTNR8p63Vjj0LBdzA6I
PaWrRGL5Oz7loGY6gJQgOlJRth7etU0XHamG5HJzZ0O7lJxe8yuMmo1X1Blg8DDedCPbn7rMcZHG
q/fOPZiDdlYeTpPcjDc3owHAVg1CrHqtu4e2K90D1QbVpFqJtyI0AlR7qt74qY8o3OveOo6RFpFR
mKsbBwUzEyt1ZK7/mpBibprTVP8dfuUXPUh1daTJr4HvB3kSroEXmdK5bSmvAEo2WDODXqc4kjUA
UGCqTf4/tlM1Ul2YIN6h7jHlNPiG0sylDjSeC0WzQ2fvpCZwgi2Q0dxUoDC3Kwv80NDG9c+102Gn
9uGZAsnDMheECwx8WdSHbFRAVRoOmXrxFhQY0SKqwZHo41d1gczL0NkaWrYvkHp8rN3WRDIr9/7l
FoV8rAMPOKZ4QG5mWbWbUG3N5zUN0AThcoBE5LRnnx2p3vlLpNnqk0PWFWDZIXc8vGkLc5P5WYWk
dmgyQPLzFQne3gPOu4BXkQl+0AvNWFKTHAIgFjBp2s7GijV3isMvwJtXjOWRwshe9SevLsIHakTx
wE+s8C59qSEza0wjbSvzEdIuahYK0XWzXjHPjaZhwzbPgOgeUpDM6RcPLLog80L2Av4I7bqLbWdd
KIEAkJWAptd0n7RM409k+ojPVIBVadfxOMQG4cIAbTk12Ee8CL3yjloUz0z8sWU3TZGJntEUQ5yD
0VW43SWyhgonrY2HjJLaWfE+NoGy6kbjSAUYP9kRB7HdstYSezk7rgKr0oz8FbmurHMnHXnhR7N1
kb0UDpADKXNoPhlIujrXZWueW8htLbh0cyQGWaAX+3BQE7e89snLn6hB8XMU1bygDzZ4TiAoZXrf
x3LUNnR9OBOnTJQq8zUkMa4Irz/krsZ38y3kFDf3yxTFgxjErmE1EhAKDXd0NsBHAMP0cXu8qvZm
X6yC2NUWWJ61Rz0cpHWiXno+9ksc/Mc4cQWnM5ZTis4OipzeEQcAUPigqhHcixhCa+TkEtqNqzmO
ashdAsDioy865BX+2+o0TjY4Ye2zbQEyrXOs53dJWlbg/U9Az44zJeRnDvW6M03IijG73mlZc10L
67CZbP5H7SZu+L1vZzTYUqTt12LUQRKRmB5W4DpOHt0GLG965/7WLm11cCRTgPYoPmzNJTLuiI0k
FzhiLXGLSC2t6HHLFQXJemoKC6eDIyR8wNgL1EjoA+2ZyWZPLCUpBIYOje3Xi4m0RPGgQCoIApnY
LXhKtCTUsO6k4Sii05tpOOI8ycYeXIUC/ztFFWl7gIpeS2R1CwiHRy7UfUp3mchCXw+KU1pXBTn6
Qt8gb8UG4731bvroTwGzfR6DHPWIlcc7rajbF+0hycv3DFyZ+iN4obLkOeisckvJrze5sdQkx9yN
bKrXoPvV9sZ+lY5LcULo5xYgqx0N4orimZWKvUcl9k6xVJ1HYT6WRknV49D/KmFOSqawPf6eUuCo
uEqqo7Zzmy03Zc7NPqqpgdK08PdTRt0UI1R+HnR9ceathLn/noQv/kXS5TCdQQYRFHY6s1x2k4Jf
yMLogBIMHieiI+AFh7XvGj/zsudvqoKjT/4WmfwnTnStT7HeDytQDaV77B3Mx6DnCeixoYdYl+XF
74P+eaztYqN15bYo8nw5K9FMfMm4EHxXprHD0l7VgYSi3O8MzDe6NXOcB+bWtYG39rJ1BUQWa9fZ
FLWT3nHSNKaq4GBb4kb77gFsAnl5KkaolPOwBMVoyHsgDCA2SlKgMV6zJ7u3vgdKknSSHi1eShe0
StRgCdI5mF+IAzWRQdNsAK+T68wAtW/WggNIGlV6X+Si2tQDcueADMD5ha+DkyIHsRJjvMZ1mVOe
//6Xs61biioQeoO8xwUTsOPicuWGXq0IRRbhkhtieRlzTp2GixkIJuebBNpiL3miISkIiTxmXEHR
yGGgp9MzG6pIwgEcuBKPE1lZCj6YI5Csjw1hFNjoO8fWqh6CmPn3bgDoOdVYOSIjg1KpwId576iC
HBZwTxy80G6LM9mFJzFPJ8p0SU67HmL8TxThiwWWE9zHqSZkm7RDYTcPnhpENBWOjsAluwBQvb8H
X0i9FW2rLRwLdLwL8C+LS9TuyempK3Vf3Y7rmQWGLCBdd1MYdas6/EHAGQEpzSCs7IvQpm5zX6a6
WWlR70SbY/Syztz/QWrh6u6//iyuDbp0qJ87wrWs2y+Ug+MrDfrq/lNaR+0uVDt80ZQoKg7xyKmq
2rPHitQ+L8725Jzt1OQuWNwWczdI7aIN3S2UU332TVNkBugNIlMHQO1j8uteFG+pj/DnUUzHleGG
AnLgzrehVk7/AqQl8L0DedRkZN6lwv3nQxy2X2MZF1+arkvWrASampoBbpI9qEJ2pp8e9E4DOZaK
Ak9mjAzYQLv4JZdz76hgIDtTvUsBrI7nYnuPG31jMQa+uyWptknRrfbTvTY4WForHPbsgHYlTgpT
4zTbM5MDKl671YpsVGjlCOGQBpf0RgIEONmmeVyA8+c4iav8fTJiITGL1JE31au9Y7n6abYXap48
AZvkrFLXMq+gecBzg3noc/a4Dl8MYLub5qmLJ3ANF3e+gZNIxa/yNWTiSWWBfHLiuNonOKvY6IaT
vFXRd/LXFjLQDG94aCw8V4p8xldFVSZsyRzd2pIt9pm8qAgS2iVToSLwyL5HaLoP0aC62fVjPC5i
ywH/ExF2ms0PTDHcT3SdOKc7++5wx4kA1JGDtkU+D9LFFY8nUW7yxIdKUKplm4nDUxF51hr7GQ2a
eaAIsv8adrKYeP9HYX83DwMc4fvQM0/oPPQ8zu9Dkx1788gAUaQTtiPQ1VRqHJBeSLdCm70O93UY
GqfJNLmbmusnKrBODE5dsadGboHcBXtBthZOKE8dMqOCELIYWErHuF5UJlWzPmo3Ng/HB0e3Av/J
r6g5gGy8aaEMT1UqhjKvDwmoGkE55e6qsdPfSlCYhN5QvuVNOy5xUWHeyyJMdpUGqSAHafIXHzJE
K6Q/yFfctnwyhhyJtikY/CCYK7cdEiHAuqDbn8cqszfIVdLXiROIz4PGmg1S57zJW1mQN6q1Id9o
HoJx0Wety5zrG+rrabi2H6yuX1lgm2HST85mzuS5jjhHDqqqknGsubOssHlcmUGRTDbyFmWMQIpp
HG8Lzen4oKth5rGmmurWibzemYn1NDtpuHrszPdBAMWH2GC5bL4PYEJd1zgcuehR5UG6OTVesjHV
cE3bmhcq4oE1F1ykTwEU2wAQvx8F/2pWzLUXFDZKLtdgi0lXV8a6wZWoFlTxjmIwunuWJpIm4sRZ
ZanfH6RI089mqx0oGyYZfGcF6GYPIhw9/ZzgGMXElu6I9KVs5VbVuBrMxD1mgWffV4CSLKquD7/5
/fiqjzkwAI2u75F0F23Gtkne3BboexVAPUf8q6ee2oDfLOBIQ2Bv+1fwNTpTzwD7wU3I8H5QPSmA
euZN1Gw4VF2cCiDlRVJpSDjK830zJME9FWYOFLKAzEFZySpdm0jlgOIRtC7nEKphb6IOGI07vFgx
UlUF6XYAXThIhkfIMU0xmf6tHCXbt0oegUyykN2xtr0zmaZPISPLWoI9RACQ+SvO80WMZQMvfbaz
M4gilaOtaUu7dvRjaUgDqhU4hlpA8gHZWLkykJX8dh6tY9Y1+9k0Rd+2p95kpSFkKh8bJXZHphEE
4WtgWbBAEmAKMVVR2LmzHCC+vZxtgLxXRyr+ZNMVrQggNMfSF94WeUNDPo1HPeZBR4Ej1Nn29/HI
OwfTvDfNOBpfY/wqnfI8wttvtKUBiiJHP2ElGx2SxF1Ti+xmN+iTk2y6CqNaY0TxARRca8/qF2Gw
cSSkYHPsZY59HAdTjWy2clCNuV6YLW7cf+pyYxPIqMsWueUUy3AwjCW5aUQaaxR6hF0/GLpxyVkf
qXAVbTgUwAyVhA8jtYkmfG7O0ThfjwGAieIVxSFzzDzkWES/Yffz3QyC7qkyPXwTkC4KCbwieQWX
ORCYHEdaLgd1t5QApYWD/WgDBr6NxliCStsz77kD4HaUde33Xrs3jMb+h0JrgAWuQoXI+RQay+A2
lMVgAIpA6ZwwUy5wNhDirW4E4CgBBIlqObQq11qfacsbB3hL+d4uxCeKhVZOAtkF1Ze5L0hx9s6T
aQi7O9CbjocegmlXM1DoPEPS4FZttlGNZpCD+2m2z58LszCICp3JJyyZ8sXNvyGpAn/ppeDT3hQ5
hHxBKHVW+bYHIjciZqRB0SNRzZNics6mOQwaGJOTQmc7xf4+LDlzCVoUqn04J+6luevHkLNp7qp6
jYPnH1odCFrcIyYn/OghU18D5CZTOmEdFxfktsWfKhEWyGoDWwLZwWt0yfu6P+OOzl0CXVgc/UgB
PKh62ybBndJVMkDkorbjCX3NITKFRMRfUkGzMg/ZJgkfx27iPbeitR+3TP9M/Upk1S8gfRuFe24G
34Bu6eNwWYc4naDlTA8g2sk3tKUEevowrX9oKTR7RRXqzcJx3SlmWkJVH6sjGiF2am1rtrmz4G1Q
bfooN19SUAyA8DYszuHIzJcRR6+4/n4JnQp/C8AWFxTlhLm//VMn8uIK5k+dPNWJqZlGjnV743Qd
oNm/BBwrICsPtpete5KiJYdnKD1H8lhIvInUSUIMYk9/K3DiDxoo6P5VNhZaYdQcqEZFFWv4Gs5t
qkUqsOQ1PH40bjM3ElvqN9muqhR+M2TC+vpwO+7UnspplLlrVTlMgpn7D5+Eho4DB+f8Qequkrjy
7kqT3Ws5g1RR5VnmgmxQKEIKTm4mUwjZJgeIKo591h9mU18dtATCtsAX1N5yFKw9ZjnzcGYLljtk
g0eg3fX97liQkfy9CpK5V3lLchlBaq3YELR3ZtJt0yAL/AUzcmyyNA+pY/m4xDcFVG8cWeTMYyIE
Ov7eCTKkaFtQYo9NsALnvu3tvdBLDqNlXRd/slVIxUUmhvEeR825GzlubC5WP8Bg4IjoxkHdbuaY
Q6Y5MnbyNEvbQJewPEQsKg8mjiAhcaLaU7UKRHHIsICQCwqYQ6k524RWx/qS3HqgR+/VaRCKuh3k
Koq17rbLNAtYBeHfg7cx2+OczF80tHZSNnLEZoRfggKiCyWt7ZTD0XLkKYfGwqY1W60ciWmBaa0G
dRsNgGR0nNR043jwA5AN+1IDYgPXyhecW12wsze+WCUbAAjUkoe67tttmcj+oA+xPIOddFwbYNb7
FAkb7440tb5DJBQ/akjo43r3xFr/ZwXw7g4peYCTNgI3UEiC+j7KNtpPTfKAX/trlA7FtS2CelZp
pf0+crsRF1cqn8F1qhenzDhyyjAemULs7C61rD6PVqm99yeb2zZPVTgkB4qlAiLPFQS+zYcyEfVk
z4r08PdzOM7+ReCL0zeDCcvl0Dx3bab/zmIa2UlnQYOxfBQtV0gjLb7rsQq+q4QGrVkwXa1a1bT6
vGYrq0jlRvS+AIKFjyBHVi7yF1aU77TW+EYj8CJr2MpNDH4YbeC5kDikT2N3Kcf9eOKCo2HdddYP
rvKXdcbvRVUGB6ZaWhhznIqiVmdJv5XOUABW5/nmgjwUkzP7nuEg7zA5yOa1db+1R3x/M9EAG/ox
dJM9I4HXjZKzUY6rzjbiL4Ob2+usLMdDCYqPhywGZcGom/53P4wOIgwZsmAT8DRzz9gD5Vo8+r7I
pohs8O/xbsmeS9tMwW0gI2zGWI3rQr4fBPaLxNMyF8TnouXxcNZYCCRvbx/JSXYw04E+EeKU7dld
c16CnZDsFNFGLi7sxMYetepshGbvrnDWCybKoWo2uHcCj0+W43UqIlfbtq4PZnNlnF+bVHPDt6qV
9pka5UcAjZQmY7O5iS9G6JnQaNOU5Lb1L/MgUIL9rBveJ6fI+Z0UnnkngkvR9c7ZVpbZDPJigBQz
cL9c2VQ8xQ3V1IlGoALpHPxuABPjKlKdyMbN+LUeUrknJ5nQEQIszpkauV87hzjMjtSiGf0SjDUU
3piexhbkKc3b2egz0Wy4NnifjULJ8esjBoHXIZ0qiWNAenycgX7IqsWp8y1p2gwLcLDGuX6TPyTG
1CAL2LhAJ9KDg4uaVOQ1kpoNY8RJzX+MEyI74lKG2IQr6gUBRHUo2zvLsJs7nKy0d0Wp13tWi6cG
Ii3GgrxUGGWermMOGD3F4Qf4l9vQXbzvAivYzmMFdYUTSseRa2gNOcd4Soes3ahcGT5Y4IjVaiK0
ouxJahs5UsErS4JzTlFnTSRXmaK+mqpkpcKW6XXk1UCG3oJMg1fbOZgmoLHbBikEQHBJMOGZb7SK
w5YKTDjldOpFlpulIC0KyVbiff0RSuZ5RZiBGDlbJe7ClD+CMTKw4OyzWj8JCZoYmb9jFAitAD1C
64RMEfAKst5auHnZbBwziZGtAQeYDdZtkYNEbqgKZJqO+pEAnYWepofMFq/UmoCfpsu+ZMBHYRvC
ixJpnsAQfpJLqjNlCLPgxZCDczZsr/vkVWB0sio57NIi3uXYcV54AYykHiX3DKyI4I6BmC6EomO+
sZLOeKwix3jE3YQJraEHsgwQONiCEmRcUrNQAZIbX1grwxOZmJFWJ5YELyIYTeie8IYvWzY2W/Ii
+cBYmyPkfBJHC7YmaH8mOKWrYJEzNnICWtY6Xp1aau1uoZMEmJxHmPuRg4ppBK7LByP0rV3qhl9N
B/e/MZg3H0WXDCsjB10gNUNlK61h2SVxft8n/fDYtJD9AgeJuSAn2ZICmul1lPV7MF9pYCLog4Vs
JAQLVNGFzXvNqvpMYrP8qz3HRB/Rc5fGgMTUNM6Ne46ZR3AsJz+MfcTWgwBNv5N5wMgPer30cf4c
LIMCuXFX7aqskm0juxoZ1Mo/t7NuKB+4EuGZxwAlQvlQmUW80QFmXmsSjO6NPX4GkygOC1pnBCsV
T9/CMXmEXmj9lEijPPFEEUQpOz7WTw0a9w9+6kZ3pYs0G7LXNs48JY6NLmBB1y6iaABARNbk24C/
A+D7bnfWpQ39K+Z/5UGXnv6+BjFw8H9z7cRw4QQxBdeBUq8p+C2VumGrpGdbNo99WeE8VwjtkKui
Z9yDKAu1G+TsALW7SdxBO5CJI2cvXdy2pz6Tb6oPVgyG2Y9uVJOtg76Tn6ZqDN7P4990mUajSan3
bZs81Offs9PoXQFtHbuvNxrI0Te+V/oLzWkMUEuCjPC9mqS5fyYrFY2baRuX8+ewZDhK5KCTOhqg
nPPPVK3tDD2DJHK3YxLdUReZN375MPXOcR8y2O1mQgK0xd5JzP5YJwmuVX+1CDiAnfyb1YTJpRWJ
sUYWbbYz/XJ47ZvykJeZ/gR+l+zSBvgSkJ3Cyo+wQasODMDqJyyHrsNMFi8hTYQzCnqLxhzAabfI
T1y9bCOFCgtUoXVgTlZ2rTCqHQM0ExnWePKzOEgOJtRYFzXd7VIbZLf+YvqizG0Kp2+GAUWxqQ81
yUE23P37C/ouzWPTWNQkR5FAhnzofjA2tFAMlcFTWDbZA9TJFq1pI1k+6Gp9ZYE6a0P6zLHyGkkH
bFAIb6S81NcXOPaNCwgIssJ/Ms043A193UEvAU2PMR/XZNUxq238qCtTPwTNTnQsX5KTbKIN7xLL
1M5kAhjb2uHXC3T6NGTHlz3A0kZipMtcpP0LMAFs7TfI6PJzo38RssUZmoyaO25X5SMennU2+nsT
F+CvyMSRGxb16cEtw/IBnEcj/qp4JP7fIqRvB7uh0vRTitu/GPKcrxFIw9Ysb4HFj5zqBIR/uUZe
XPsSZvoDV6yfjsym0NCognXay+tQvLOn0FyxfqrQBmyXg9m8AIhnbGy77IJlmA4cuk+/t4M+Q85a
kB80LM6WoNdlD2zw7a3PxIiMaidG/mSSrMDpHH/BCdk5twX/0YLjsmBN8cYGzpe5lYX3kWa6u6ay
mp0RKoIZ32mXFbJTv0rH2ZRlnexsgKZXfgkwcsCsADIKqZHvbZnsyGYp0D/VTFWjpk4pAmSkwm79
byY4rTcUQiaISIJWxgJFJLSdkREAoqg9CawRkULv6b9s9PjPbXJTINlAJBfva99xzqFosOtdt5YO
lqbOU49ALS9OXJhP4FfeM/Wd9iNR7DItH3Fn5vavuN0CHL0Lr8K4CvOgV3UVBsp14GSGcO3jh3M3
6GBBCE0hPgueWTubYW8+6pnzOQS3JP5L+n6FFHPnc61JY4u1obcqBsP5rNeQX2jyrFpTXz2O9Y1V
tfaa+qZ+CTwwFDA25E0yLEOqIoECt+pr2VjaukCMbcmLVBJ7NXSg7aRmCdG4la0DGCHdNl+bOZQb
66jG+T8P1W2augpghv6rmkO+Cdlm6kYg04xVJT1tR+EUOPW57U7tSKV4RIB34wwe9MGklCtJ11YV
oWmmGxz8BZPALTnMCuj2qzYZARCvFqTGQpwcZtptWmYZF2pBXrzZFuBSX8Z9Dz405a0/vL3yGtB9
v9JwycJ2U/QQG5n7myoCByJ4L32MLk3Hf6ri7rr/7/OTIkzIQ2uTI4nFyfQtADTNS9CmuE1G4jsO
0cf6pZBny/eq56QYh0vSa1/JWnNwTrDI5itqIo0sAqNQZO+nPuH42LeNdz+mlf2Jgx6VRo5dsQxq
v8rifQKZo0JJTKQKQUdFVkU4DhYQEZkd2AdCkILaWluDhYYie5a9RyYiiE9zODUpZLb5hQWNHokl
0VDyL5SqkDCQaEeJl26p6TjNY9Yodi6rs+5VFKU9uCDHvIoK7GqKGgLHuod+wzQWRTkRDgZC1x1e
P6I+xupVCgXNSFHU/HcUdU6d4NIP3dZWuNL5QSM95T/Z2gSwMLOMITHy8VTSQzo9r2Ss6NGd/Y4r
mpXX4LeFhp0iQ2lKgG9je9EBKfsEKOMjAJbmOQv08QlprNj+BYm9Imc9Cuu+TcdV0CApCwlMjQ4S
Q/wOk7cLADnBdstfdoG6lTTjAuAGCfV5NZQF7uPVCFDrloKL2LJOid19mYZS01Z5zM+Wnf73tJNT
RTQ4TbyaWqQORKMGTZv+ETSDmr7NwHVs5XFzoK5/+gxtPn6heKHG/fjnO10e3mU+2zcKKNxXojlS
rVLNv9u6AJn2WGAiz051+//q+6c58grfgzxO0vXN5DbhmalL4fRAAGk1EqVEhGWTqMN7nJMFjzgE
eEq4Y7+OeqrjvHjMt33mgDeiSGNsbV0Tmtl4herYnD5SAWBcvGQ8jHZ1GOGWsiqCgwkG6nPOx+Cx
DKCSxbVwU6oWmXAKhD1h7HEQ4WIQGbYa8k7ycOX6uzSyQSNntcUW2o7ie97WP7LArl+HpMpwbusM
T5qLz5HKtLiYtQUNYKC/j52BfKN+BNS5xgXunWPjh6ORdfJYWdgzN0kpnqNeB2284Uffxt49lSB7
9xf/a77My8anMAnjdR0WUPO1GlCEqvswrxrx2qMqKN2/gyhOblxb5EcqyE41Mw1+xc1uqomP6Gms
ygz7dY7keAbJzqWRBfLeZoG1g7S2sQPoJL9vUpMtmyKr3iBBtsevnfsjK8ZTUfL+C7T0tGUACe8L
/oXxXh87iPvqgb8tu3SDGyX3QoWhUM2tpbE1JBIF1k2/OcY4fANDlYAG/C972Xne6fcxPHUIGbh1
vuqU/JNEKut5UDVHQtUob/g/uMLh3YpsFBK4xrjVpfhHdl4EDaCPbhXkwQ9WpRDB6KoiyNe0BcLm
0V2AfWhgmmu2h/2AjK95dPVJKCQVBnDwH5+HeqQ09zzCR7fYK0Hsgm3vAJAdJlIfwx263Dp8DDCN
F+tOuiyxpFj6DqRkdJu/5DUY7vTI8u5F2+UXH8BdapEdT613z6xu4xpQpwAhkdAW2LGEAJswtqc4
Kmy815amDq7+ukoRA2nPYoMNg1jOMWE3jPt+1CIQu2A2crAeeR2u526mFo3PRLowor6+0OT0MQoZ
vFjR6B+nMKcadlyHkkHcQfdq0QpP3qX80UBuDp4R/7rQ+nTfOBClvLE7MXIi8sjE+kp1SK1GRwqv
gKxl1rpIWP8YhQYF3MDelH5oL2YHmKS6bZ14/DwagO+NKY/upM67c5DF2jKqY/Obzv9xeem9lbaR
rUXpJUdktLN7J47YYugM9g1YslNUtdaz7M1k64G8Z9dkafZJN9svgRoh00pQi/YS26o+6vZI/gSD
c93KV1A4b/Oh+IlNyaMJCo/7sECeQNRCbH6s2LjxVZNsfW8MWzniIKTtLX5PwZpRtOciirfUMi0g
yozOBC+ibL0DsPnvxeCaVqoQ/t6BPPzDTU1WDv42HPj9TTcg0f5jlDFE6idSZjDLVXUaLNU5mFB/
70qenjpRNen9hwj4rg3F6Wb2wxllv/a9oT0AP98ehCogxYatAVXB844q+SOqUhS1yU+1ufsUM7vn
6CvPNObVTPPM1PN2onk4qtnm+AMCjbYHcsiQ2+s5O21KaOtqyRdWxobJk6pUt6ustpi7/nmOmVLd
yBgYOZLb/ts/T0Q1GsP8mGf2GiPoBDmYvpdFDTRwPuDpY7wM9jIzoq0Z6ckzBDjBZBQl3/8aMWij
nCKGvPzM8RO0K2IXWa1D1b4Zwn1kTts+RX7tHV0Qta5wZ9m+mWP1XHHdefQLbLWFVVpLsuexfBuq
qHiEnJlzqmytX9I4o139k1nCfIg9cDKnUKWc7EZmgdI1SeXDYIxfgL1PFqCaKw9UiI/an2wi5Q2e
HxUTx/n3/3ESaNj/OgjktsM4csdAU4pPdiMnGgEW73pD4z5gNVCfoK0enSGGEZ2pBoaV91oC8JKE
dOKO7P8ZxrLvcijBt6SGkLpZQWs8YRGISzFQJsvqUBe4b1Ct2X4zmoEswG1WGT+nMKjGdQsKmbsZ
dqSv0hTEcDeOuUk1Qz29STDq66vPAvWVdAm0Rr5yepZvTeR+riYu7My31lGvftBZ3T9KCMwVhnWk
wvC1bp9o+dqADMFkklaZIt1ZhcSJlSBT/sOVhX59DI2VCal5nOzm/nCUddrhSVFVKoKsCbapoX0a
2/zdRPbC49vAMsJDiXUJGCpMqzjXGvTEOdBw1KKi15AusMqxqkOyWvkDv/LNVkIQ6kzeqtHBmEZt
E0oYUPuE0s00YJ/F5TaKkCHuDfn3oU7ySyuT7GVnCj9/ifFzd4k89r3rxuyF16m/hzb4AFUWOAuT
IZuphYg8NUvzfyQXcfGvZ1HoOIy2uSVsZEToN8lFWWGP/gD47IMTCTk+t7WjHWyGRBxSgSw1LCuw
Dcu2s81PXGhPQDzy3TPJRY4Qo4wbh52rjBk4WAdvNA47u4XFvfHS64m8/MkBQfpyF5Vljk0TTn59
F6fFVFCzo9NfS3lu3MzHDh7Mea+zHdpvPnLi8mDf4RbnrlFFjqsUpBD0+paa4GMuN3//Mlu3yVlM
F6bFDGSsCpdbunvzXbbyzg47PvIH23cfYjwT5xJkm0e7bHDJpTKVpXpdU9EY+H8DA4lclrEZriG2
ajx3ooHYg6/98LAacQyfQzUavFQBz4MnrfKcDWt1+9BaYX8WCZi3HI68zysc24Q/IygaN0HStyB8
2gxXIzCbEEG9C1Nzdxs3cuYDX21ay8DMesDXgAHw/Cg9OkGOd0euQQuYyeg5bcIfYc29H1r+OYh4
9U8N0naQ6sUD5FLyceNE2Fz8/T8WG4LbJ9MwheGqR9OFEKZj3yRPySBM+xIgmAe7eG6jKL7D8qA4
hAHY+sMcR75xOXgLUebON2TYgwgb/4nS956rIm9enB5nfkKPgVgG6mAR955z4qGOc24vBd18bMk3
slFxFTNVC/1LY41PHhIvcL8GbXDkGGM7oRnPSNMIdpltV1tcJDkvTZsAGq7kwZFRvcSyxDulIGu+
OJAvWaSJ+RNCQdk2joeMLSNLDAfHH4eDmRUDVj85a3e2apORCmxcHSjo1rilMNP3LqCIKxKg+RDY
JF6Jt6UaSFTIhV+6nS/XePzMhdM01TEt67vCtLWLgTxEwL9rM8T+IW3XQNh6ybpMDFyRefZZ4BwW
TFsSKCW3y3YARVaLKaQbCogl+kgkoXEoxii8XVprI6avTXBTIH/1rHttu86jIVwajmmcqSDHFJOB
Lm/BC6/azO45hmpl4eOTO9nx/xi7ku1YcWX7L3f8WAsQjRi8Cdk37ntPWD52HRBIiB6hr38b5Smn
y1X31JuwUCgk0ukEpIgde3+zm2akOrFvxmBn5jQmc+BNBmSjHaT2qqqVhaI5XPybj7FhUaNjlN6A
gnp2aYbR2XVj8UFD24PyTeejWKJJD0RDth1JfHmfpYmMc5X3f4AUJmSi/wBZLIl9K2sOEgz9Fl9o
G/BFpBNtFYMeEjXbcqRQfk/IAG0iYFeSuuouZvLFFWp/5SKqdHeRFsQWmwjfxBbsnA/J2HXu3poG
csyc/amlC/nBWPZSR6xAJY87Iu2ZT1dtBWrTZFDshtlQA4uIZaOUsy0Qx/Kre+gsDgsOZZlHL+gh
GNZE+sLyh2A9WUm36UuXHBviTFuFtO4BIsDBzgtVtKu4FIc8yOdNBv8jdYc+hsCL3J8PyO+DXToT
ygZ2488e/PxzuT23zRkKWJCAN6dm0Lfus80DRTgWU/NspZfkPD53fZ/oi+uX0y+jTqffh50n/PLJ
T6fnri+f9/xRv1zly2lu/l4z9MsFvzh8OTVzna9SNJr9+qrOxi+X/jLyy5/1jx/oPDPIbunu949X
J/xem+oiG+Dile/ggOfrd0gcXoqiZ0Am33BQRcd923cBoK5lvvdt76EqcvvqZMOjOduoWoKFkoFa
ftVlhb0M88BZlg4bd7RAcTbKXDw+LXwQQV9D/je4YthylYmD+2XATWJZCpCPudMcpEXYNUlGMIkO
IBT4tJMETxqeY8dhbDpjNeqcbAQBxcTq7dmxqQQ5JoRsEjFfI0CJbywLFxQ2COHhp1o+pinDmaTy
EaTs+UKAwfwxyyLAYULVPiLi8hGRZmkIvk+ZqEFUSx/PPcBhoubGdKjZBplIa2UZ1ALAQNXScxuo
Spls1dhkv8YYd0MGfrZ9mwfFlNbK+OEW9BdDIOpVUAp1UUug0/swqZcAe40XXw5yVKemcUFSrl56
8wjjYsbqEZC+uOucXzNEYRGMX+YxA8d57i8DBxthqWaePGmtdGFFjmjZpkZwEYQmYCZBdieJRyLB
kQYM8JWFGCEOKtp6QAIZuzkYe1ZJrLIbe8ddi3oxTUp2dJzoj8zxUPBkVfnWK1wbdJuNfSkRDb+k
kpFDkuv1N7tpJh7+RBDJD0szwBy6eag5S10Hyzs7Odgjiksh38NQcpslIEDOJgtapBJvToB54zIs
0ZwPAtJbetb4sC5OVnP6pQtZPIhrM4APjXHM3SmWI0o4LWDsb9sawixgeFR7YKmd24EOQIFOoAVu
Cy0WTQdthTYCU8OpHfB60XnpcG3GjgpJwxpaC3FdFwAncbf5F0xr+LdNpOuCINgmWCHRwKX+t4Un
8gAgmCmFf+1PkwKB8wC1pqORoo2Srl26gIIjUw46Ftm4PlSAyxxhJFCxGNvgpesS+GeUopAJg3M1
7BzAUnZGy9RoqnaEEHAUqnejeWrs5gyV+mC3tJMM8oU6IMgEQsUGdOvg/XFAJrqu8/EHgP1/Uvmc
GH4MNxCdWRLMmTmcWH/O7bNPiZg3GIyxemBWfq1nmUJmWZcuq4trZ26laJk+1+/IgxVkVy6z81Pf
3Go9z9/QMNcLqwgiPKOsEZrqDSCZoslXTeCp+7IM3RhPwO5N+vVR98iUghgbulFs+AmClSdSQpEn
sYFZQgikv7WcpFhrVVlHhzX59vcPY+97QbrrugGlQRDNOzA7DL/9L0Gwg4LELhluyqAHjCPOVILa
lcFZJTTvoQHCw51IowaapmVzxSuil44v+GPkWzyOorb6cGi/GCAnlMYEbM5SsektkzKI3UYFd6mD
PLMz2T/CEPJYNs1RDxJFBEy2eY/HzjQGR9w+bb0sygy/ilTuvUBWWDWHIjienKDxMIA/FHlHa4ze
JPNWvODyJe0Jtvl5l+wj12qvgaHCWsRCbrwq1LA8FYE0M50E8i/qWGfrL3UhJHz8/bdI3L+/0rzQ
I9jOgh/SRiHnt71slKpUN43Hbtoc1GltDcbhPlS3iRSoCPDT7ioae3VouX6fgu7dDzzyE5TjErwZ
In/vaJo/VQlC7onXFldjbUfbQNjJVtE2v7JppZYBpIqfRgzF1x3FYVCTbWLTd8t3+xcni8CV0WXR
rm5C93mI1n0g+xc+ymwXDXW/Ml4FVw/d6HIEOlyoA7vYIAsVqMvUy5DDl7ZGQQ6rlmVUlfcC2rKX
VdXftGMk7kmuxH1N7VWnrPTGtAJucyR4Sb/rZ48Ij+RNiIzO0gywtIQCkWxvzGRmQOjPtQEgD4Ow
D57bM0bZ9mVzKVDVB1oJcsIQG0yxk1XlcpTUPuGTja/psEChNg+gbDNNeNwFvl/cYGVQ3BTcXiq8
/SH0R1W6qIviOucoXzCdvO+LG5FCmMV2kZtBeBYuVpQnsYtqzk0+dxufIBxQ65pExZq0ekqRpdAA
UyR0Fs6Aj7mcS8GURCPSL07zUMRatkkmQRg3+5gLTnaT7EHA83z6NJnuqotWNKiC7dX1Lzb9oqBb
r6oBc2gkViK9C6J7x08uq7llTOfDP9lOYz+HoU4xOQSUJwfCbHstAyuMc+5GD0wOC6+qQCOoKNnZ
IABbdlOontkEMK8EjcOFcasyUFXN9kzYZAcNFfwkhNqfob8GGHzC+HohNpauNb6ZXvA7d8E6TFgB
6oXqSTL3A9EeclP2AuUAnuwXphx6thMg7//JLrr0H+1JCFkRZ2igmiL+JP21CYOAS1pcnQh+QQOG
4suhmstysCKLp6KJtjqjEmU5c9vw+VoCGFsP0lwnW5hlEunyhi1Rd/0BVTTruRzJEYKf8g/L0pdg
Hh+fRc7BH+13AMG3NENwz+/WJavt+1S5RQxObQSKXfe1Z2P4EPFexk0yRO8jZUvVZrPEVZtBtI5F
b2mEvZwWU3HPkYRcNYl0Lzq7BQvwkKhtFFF2laMIZUkRcdqJsHkWJQoYoAwfHPKZWtOcGRtNJSrK
R5tgs/hnRyDcCpmoecjp1Hia9pd5phoKUFNQ4Sn76djUKMQAhnWRm2BmNsc1mzZBiNOcmkNXQpmy
kAHKoO2mzJat7T2BwLhbM639veqpv2c1D/amWUgoByI++mc7txy0h9np5Pk5JjM9xnjuNs3O75B+
a19ap4y2zhyETLT/XjSivDIxyA/GE/HEkCq7iiKw18we7kgy6GC1ammCmKSg0xL7Z+sU4aQYD4oq
8Wv8FHglknmqukpkgdz4hRdA7GtA2JFBricF6YI5eLbvYLNYp7/axVy+V1YSRtNfffM8j/zWfe4w
U5jmeVotk2nx+zcRAn/fY1eEAkU8r87A22O736OCEVjsgXrLh5uMpTUiHXUAyiPO6x9g31nWs6KR
IuV9J8LoSdfFtMy1b0Gx093gBZaCQwIHj9avEuRbu5C7v0zG7rco8WvdsVx+6+B9le6RLLr9ZqdQ
g7qC3tdSRdBuMXN0zF6RzN0C+IptnkThWgKWoWcI0/frEdjnjWkWoXqKnDa69kje35ahfZlFTf08
ZEALai70yjTrrOliil3vpdunwwMenQtjbyF5tZ/6ArSdk18/1woEEUVVBQfT6+eLCkvbp67PevAb
Z5shxw+4XDKqbnKW5xvlTlANAreGfcjFcJmDEvJaRPmvQw+lvThw+nFbB5JHsXDGaAde5x/G5WTL
Qu+VNhUDk9HsUkA7dYvKui7m81znCbnfX4S1LLYOte/ZEACenVm3LPCai66oOFCvPHyxGDK2VQiy
FeS4p5si99+Im9GXFFWEyxCli/tR43FEQbFTax2+gM3NX9OkWwN2Oi7OwfMuBduViZinHGG9wNHD
xjTPHcbZ9A5AgGxMx7cJEBoVscgZ0s8IIu+Yqy+7uSwY37Fz7Gc+FdM8nQ1VgKo0W67ONtPRzn7m
zBwUV2rrQkqoXRVgvb4dc13fYrUnd8kc76f9BNZb1Y/DorGFuzm1fTEsaAl5RuONYpdhK8U1qCkh
tod6HHBChwRY0i4rD07a+NtTc+g8eWwQOQDB9Oxk2uYsSjgCmrSGPFxYz/zTc/fJM3N6va2rTMcR
caxVkvHxWfnhxgB7C+242AgO2U1d58Ne53YTDxHYerC4wH8wt8JLaDE4yNQgTACtJvaDKr7JOErg
gHdqNi1AtNtIlfxRNvpoHPSQCrAgQLj4PJLZaX6HYkvsP1NsggaS/XTa9rkcePKc8KEB6adPbpsQ
vJgAKw4XpKPNzqYp3yGf6F14QpNVB3KYuyEEpaY/1vULQzyiHrDpINH9qN1pI7Oc7lCcsPR7XT43
KYCuumqmDcp42+cCkCWf2v3bgBjm0paOONhZ4wD+jDxrI/o3JTWJbRSKIOaRDgu8f7FOm9HaXV5l
7pJ6Kr+MGvBAo45qzwYelQfE07sG4QDTx9o6dZedp65DihImPwMHCrT0rAjoBSaAX7GuNBS/3wYo
Yy5G4vaXrQv2/1agygaRb/cttKbrMnGte47K5d2gZbn2rch+DfOj5bfuW04B/Uy6RYnyANBj4b46
6UmEQ56uGpe3cQaOmv7a9PAB6tevQdLkhyJr4T+UZbAl2kHsGa/fxYidxwglug32rnpO2IbtfuqY
1X7YGShdLdAkL3qn6EAL0/PgzvRjIwbXPhDXrRZpLICIChQDYCz3/Xu71B8VpxzSdjy4B+BfLaqU
FrtTJxBeK6BLoxXUjoJ7h1CxK9tmXESzs88seaGVgzcdWqHXFLcBeC7MSGMCLvT3V6IRnvZmLvu/
XcnMxkC5+9+udHLggAp//k1QHPvwUY/KSWCv3Qoiut58sFCicDpLwAsLDt+5bQ6n9tlJo0b3i7uc
Fv3Usi8WM+qLF9hrFycqu7zx7wPUUqzkrDONrQ2qC4v0savDdP9XO2fEelBYsf2TvQUp7p5UWbly
mvQdP1ErzoIakig0wayJ9Sw77POilqljPttBWQop7Ja9gCRs+id7Ng3qtgXS++TfY/viACwFWL2d
eelCYE0eMxuFJT3UkME65aZ87XgO4kGm7Yx9f+zHEi83c5oaCZ5OcRR1y2ptbKQs+K9urgNM4jcM
VOns67hTh3E3h4YkzaqGyhboDSDqY2wnH6PRc7qi0NkbpOSLzemzGM8GMVhcDFWim7JNbk8QYbyZ
2hT1xo0BFBubOfAZfnxufrFxtklHq90JqAKBhPS1lXmDvVrUPlPodGlsElEOW3uXePLJ2Ni9TpAV
det8K+yme46aEDtqRMu6rh2ugcB7Q6a8e5Yu8JaJ4yVrM6ge9DNXUwBxZre6dabgqupbhrq/rlzL
nOuDOdB8nLYjbgnTympAuIpeoGpLQRUc5UQVDMYKyi206Uh+DTTGso5AhDZYxfI0yBgpaSG4YObD
W7za+EiETWNcUv7qaKe68tvRQdoQol3grCDpagD98YLbpYCSKbrPB2zhIuzV2go6T62XrlI5OMu8
qwZwe7R+uhqRoFxIEBUvkxmPVKB6Y1PT8kiBT/VWEcSH9wSSQN7KdKMIHWXN1nfrwKv03jiYAVSF
CPcI3a2SLvI3dtgON3bo/YRMhXrlPG0W9mR1F4b8pC8buRyBiF0GGW2uJhW+1n5vPQK5z/a0hZaL
aXaghVgBZogaSCh4PvYEfBaJ9EAxMTv7ml8NUSluJs2iB2gz+7OTmbBM/VfTMhP6dhksTNMFru80
oWlaFVgFIZoem0mNaZ5UolL2Rqkheii9S3Plv37KMcKqzUz67VOaJnRx8y+f0iYoIEW5w2lCDxnQ
ukqf/vopWaaTRcHEAPkubM/zsnsfC67XZsdu9vjGbs7+xabq70PP4/HMhYCT7yNjEMkJZCaoaOud
GhUOvUJB7pR6B14rJPY/ey0+zmqUIreWC68cqpcxDLxd3Sbhsi6a+iXvq5+AweJtzKbpOq+QgQfb
9EvV82iJhSHZmeYWj8ZfQ4ckx/50HortwE+/5+oavGjjDhzE1RZfgLM/HzRqjfZVPfjByhhxS0K4
wZxmnS0bKHX96e84gAYnHcKi9sAImDvaRWSB0BHSx0CYlrFE6PdAZ82hosVtcMTTHyIB4PFP1ylH
GWo9ReVGlWFz5aFUaQsWWvwmMihYx0DntVdVLertyEG2ks2cEkpz9Ejld1tUyRW/jGa08c5RrI6H
cR6fHM0Uagw1OC0yqPmOCG5VhXvDy6p+GvsR1S9Ao7DACVa57fEdxIe+2HMNlDVgm3wXzHaNPSw2
vdMrn+3Gvw9YvQcElsaGBrdDXRRzLbIzRLlnZtwJjzug72Z+m08XQ5RLCiguEN5h5RCjWhcSBEsw
qjubnLbBkuYOXWIt1F13GemuQX/QXsx8jUnE3Ai4RXTQDgogSN7bW05acFUyhzfLsIW6KlPVsRNS
4A01nw5VB6KkADk6Y/OmEt01vtblF88smY7ITeut6ZY6QFXiPPi790B5v0AguFymJaAnsen/cmoG
meGOBNphcn94VucDZz5NC09P/dY0dThVSC/7dmyapQyQgaCvQeh3t9/8sZr27+wh/OWPHDRboMiv
RnZKB32649Gkr9LCs0CVnV1JEukrYzIH6qG4hqLuMz7bjIt2A4B5wQ63NB3nYXg6JjF+ttH6bBPz
pKp0Hnpw5e7PM3VK2lcu+FQgHZ9enidqWECPDKHxs8mcpSHhkIAnH+epjd0PENfUTtMtTFMzIPyh
NIfH8aT86TSL6TEXJMMMWey8fmtsZi7zCauJ7UKw/x7P01NbWJcZdl+fX4vx5AFYs5g3ffmmzNQW
xJ42yERqMMSAq8Fu0mifCw5QMgoL3wLt7IaRQU0UVGaLvk31B6ssFhMLEBgnhHZ2CODvdUZRiDi2
FlgXkXs4tm5XrzMXyRJJx3oha6Zf7J7c1u00psjjxqj8ZSAhCgCjyavgGcwEE1ASjn8z5NJdB2MI
CehqgGyZqrqNBTjqtWoKtiyx1XIqT23EAHElzx1zJzanrRKbIOLy8MVWzD4T2NHtqvQOxq2ZKciM
HWHvam1DKAS7Sr2IKKiwkUCaYlG11ovD/ddEdc67ztu9DCedxghEIP5Ue1ATT392wHKATGnI9gkI
6t+ToXyNsHF77UDziOq3zL1swDlgz+QeoVVWQFOyPu4MNYcxFibc7tiXVqHrfViDQ8SfD720/X/L
DTrfw08eKsw9z8Ft5Lrkb4mQwM9S7YVFd0Nr68Ew/htG/3Zm+DdnnKU5+K8nH+mEucwHVC+Hs98/
2c5jI69oDolA2Zr8aABwfVC0SS4+W8PcsgrxUSOod+qbW6JpJwjEdrjsnJR0gbZfIv9P1qeUZWn3
R6DT37VRdwAHxVb2DrnyoKCy6BxhrwKIzNFjOtXhqp0//BeY5xngeTIyJ7XBWF5ZqzwJeujiWMVF
Nob+jfbkByQ4nBuoABcxVjvVcUKMZdWRMXsYXLx+uhav2Oy1Lyz7j0r0VZzXoFKyvYat29xNDqkQ
9F+ChcHfkn/enK+C2qzv+JET0G9ZK/ASsdxqh+qmBX1AhFVcadt37eC8ZrkW7zm1X3Q/Ovc+/o7N
WA751hHZeP87B+wd8svJJvWxHFHJBBhYjxsTL1ajSm1el8TrUE5c0G59ttVAR+2qur8WAariSiFB
+sJy8lCClTwWYLNGYb3rnprnXvDJBTGwRnM4rru2rKPyrPyWIR97S6mb7ETmV6CvQNN0JJ4OlsiB
ktXZZo3yB+nq+mBMSdekqJBYIEWAQHhU+sheKxaAWRJnia1h7D/b5+6m7W6zMkMlIQSODr8P6Hrk
b2BEHyjEIAD1uhdGEHf/9k/KOi/PHV0P14WNKK078zZVPfBtiazBttrbBQXqim2zjuBGqnsoFp67
E64zApxB6xwRulhCaBbU9201LlVuD3fZGPDbyXlBzGq465NyuOvwTS78phi2puk4yj+4bQR2sbk3
gBrIHYimQTycRRdmVCErus5b+xGJpjw2JlkKcev6z6ZhrjO16uusGV6tS+6AhSjj+KHIrqu7uMXG
6ggUanM0Z/ncE4niNveLZGNaJz8zxLSNXzhWrzIbGjxlrWldcVBzVojcvLjEAwKat0/IJvb7VtgT
8l7UeUmt6d13Gn5D6qy+mjSCE97YOy+5GsmigfbLAbwc/KEg5dbMY6a1UY+1SYaHsNyPbmHpda6h
xjHlXnm0LOTCGj7sWvDdORfGZg4lNnh4E8zEH7PzaZzpMYNLSaw2nkeXRdRDKHmetsrLcKtDCDpP
XEHMFrHCSXZ9jPCadW01vX+QKf6LpoOKH6lGKZvL2mxNSp/sIi8nd/8wsHWIf/CnDtH/ioyv0fge
sSj2a80uTZ1aPctyALwXbccQxVXn2jXTAeZq8NJy3K3fOv46iekMoj75PklD/OIgafFKsFFTKFl/
6jWqFbGYRkBrXhzP9mG2j7Od/sV+9gfO9ou/O3r2U6WR5LFCbq34EJ3mOfub+QPhZfjYAnl136/E
MvXKDZ4JEwjz8FRcG2Il+tmTeeO0M6RJRTeA6rknCKWnRy+j1VOrsmmtOHF3ZVZltyIlbcyUL94/
PaIQZbvGI0Eg57Z0IE9iPMAjeERU8TdzSJIvU8WPeRKFO/OIRO1ae2XOhCofUa0V7kbHGrLV3OSz
mxpHUCd9unyxmYfq5zBpcbDsUezEVwnWUdDT8f2sWJ5UNCEJXS1zFJmtUqOyya1aXNXerWFYMqKa
PVPiOpndstmNd8q/AO1eihnzaAJ0t5suJxl11l1dBukWnBcRdle6svb0rwePhhdA/babs90rgWoF
UWIKLhrwSuyDmoPitt1nDRg1YkPBbPD4yczjEhi6Z2M0bXNG5cU4DcEFRN4S4hSXjfbJZY61Hpjs
otRbhm5TLI3RHIBhRg+UtvyhKS7THCx4xo7cNUjx5gGcDNuhZ7j6Zxre7MmdifhIjAJn0cSnc2MW
viUAXBjD1e/38FMF4t5mAJlJ5vC54nJq+qUmdoDUNat9UOGiXVsDpHzdxIpRWgTSckiCgAxkULGm
Fl25hYQIn2mbrmGamgtzhmdhf6CRWjDTazrAyv+r1zRRD3rbBAmg9QXgkmy+8edDSYa5ojsZ7QXq
AZOlMZJAssuhinDI4xHLRDz/fR6zHEuvBYDC4JlF9MwoZTnaK8FCILuNadpArR1c3IJxBnWp24Rc
JAnvGpAFgkzlfEBwvl6WiV8sUuuzu+MdCFdqjd2m8TTt05n25jlKcW8NabOJQCS6nwBecSRi7CHE
nVJytKfOxXqDASRpThHMk0tZO3rhQgUeJaXn/kYS91ij5iiuksFefekHqPvP8ZKz2zCbyu2XbjPw
SxtZyHgES/+B+6Zqdb4EKFbc04cxV4TKY79PIw9Z18+pT59yACX3JhyDl28jTLMyfwgSmunKLZt0
MbVA+hESuDEkFJwrcyB2n1zkjRd3qnJPJmMvQjfd1QJ7nXNHM7sEXStXWoI2gtraC4DHgzEsI1SF
TANg2/PMqBat49+vXsK/1fgE1I4I8Xw3CDzb+V5vpnhQuC2QRNcgNELlMsR7rwgAX9vRpyM2kgFE
10odLQuvzR9FBHAHR9XEHymkSlHE9nMa+idsNdJn10n5cuzxBExJVix4gdSQN3X8Ip9ZhhWBREIb
PdqKdpe9CnFTzmZ/9HKUiE5ybZpmEPvjFxtyu6vnDcQU1oeO8fC6mbcMny3Tlw1gbp/7JHWyNRZV
qPBCpuLKHKLWfcGyYNgxIoN90gl1QLgZOgug5kHOpof6SQAm1cLp8g8p/0CtY/XDUV4EnZxqumQ6
mlAVTKYV8LfWE37PxyGi+YeVNgA9WsF9T6b7KchKdYOi3XHnOxOIjBmgdgkVDmq5tH2Mysg+fmuC
f1P/C0LQ/b5J8IKQYm9ASQC8jecagtP3t1sUG7f/+x/nfxJH4SeOdcW9ArkFBAGcYzaOUGsho1r3
kUbBt2L1i92RVVrazkPQT/wI3bpxYQ1wC2coEgfm7GKKbAK+JufoV3oXKuHWP+y0wVpWoQ46VGQ5
eIP7ILwj2LTbF2Ac9kijVA+RYuOelwFU9rRD/+X36bjf96vYAaHMB7JoYEdzImJ/o2eF0nyQyqRP
78OqWZGe3feUMBBPld1dapMtgqThUw+Cur3be0AMQWD3KQW99rKDgM/e9DLKdqyZ6jvVouDTBuGB
8Wp0p7dTAjbD+x4Mh9ct0eKY+mW/tJmd/SChjqXwvJdQpvUapZLtTqWoBrFY/WgcpI0QCYFk5DWU
SMSy41DtqFSBDYyQt4QG5W3Ls3QbSlsuzjYEFvJFYA/V1riYjmnIF5Hn8GuXZ80mC1sHQrMoLoEk
yLtxkLycwCQknTiCNtIxojVz1wA8qDX46LMYD6Sxi0Eh9wTCc4CqShq8gI10hWUvUmA2hERCFxJz
fjPRx8AG9dFsLwdPr2jU9TslfL6vMwUqErUv5htz0jLHzwHBFNMMnaZcR1PFN4b+u05bEK0G4O+C
5GDwiNoNHy/opwnVRQcXf2yiih8oiEurVUaA9U5mBmQWJO9jVJTYhrXXzAG3pQ/mvbiqCvu+1RZd
DnJqrhpUPm+sLIz2vWb6kCJMsAkFE9dOYR1SFzigtKnz4zgte9sfjn3QjkdzhhrSX2fGBvYChM49
FzIFkejAugFlh98/Nz2Du51pUCEd9PG///Gw16O45eZiXRsPzr/hclvFu0lKkd0D5iEOJffdi5D0
28qIBprmlIM3NUugEZiUObkQbbcVSrQ3BSqmrtJULlCJMFxLQdVKSm+4Tgv8z8yZsX3pbQPIfjYD
XXSuiO647FbejKyCNMl01BPwa+7cbMHNtWkBQV6b3r6dqkUdgp7V9E52fxDCE7co5wWAYAIKOhHO
vmWuc9l4QXbHi7HYVrIfFgHps7usKadjUNMfSV3GfLDFQ9I3wQ130iMSKNZjYVfZsbD8MDZN7rf9
xgX/5Mo0G6SLUPrE9M40Mzb+UZeWB40DDJ1nhMoQ3Z/qSscK8dybCujRbieTmRe16lfmjQD8a7Gg
vqaHwPzCxnYBsLp4GCcWXnVN8Ga8AtVidz0P8p0u1lC07HZtOHrFBcArd6UH5uU0AR02JFnrPfZR
EFB0XPns4PYnUwPmN9sFyAnRTIi0hdWz1ABl2cnYrm06oIzYx97kgHJV/+AMDAGGVssKBF8gKU+c
SGTLc78snXc3rwCmd6KhOXSpv4H2G0rR5/96xMLmJizomyNCaHB9mhLlv6H4Hctrw/RWWu6paQYZ
t0/TpDwUMiCmUoCPhIIpvBqmXQVlWBQx4grGWaclaD4mAYKv+YISaPd1DzI3yGlKKNTQ4SOy/Dqe
2iJ9sIF2ghAeby76NOv3yKCpDTSBypsmySaoujL6UvT8korK+QlqBgCwsvK9ECicCIWVQMgGYTQP
+xxgixQ/lHhMrzWAE7d+WAMeg9/vG6/9XZF74VMWlHv8l72LrOP+RV+FOJubyi7DGPvoaGVsQQqo
eapGBwtmugo0cZ4DldeIi+dkZhYfb9XPKkEuHbpV/gfYOReajMFbU/suuOw8dUUywfb4cJC6R479
3viWWV7HdeiCh3D0mqM9H6qG9l08WD3CGXgYNbmdb0zr5KKBahjLtFA3CYXUL6iN3bUSpF+aO8Xc
H24nFnZT02vw3NQ3nfm9QaVL/9qqgX5jlWg+XJz3ahaJmjWIDsaF2bXV02U++mTVA1XwlNUQapp/
jF6BvZUbWRJCN5XaWW1FUa/hynJD07pZn67j+8zehUMBzbIUhC4d6GuXac31rUBuz7Pqe/Om5t5L
RcW5Acay+t4snOBmeiC23B4DIeYbhkXha2TdglUOGgBtBoElpeufnocNtgZNURSWj77o+ze/AVA7
KXL+wpPH3j2STgeLqC6qbZCAsEyJJlk7NXzGPteP0mH9UvqOezXqCeHJkhR7CAGzC+QC6IoNSXfX
SxQVQUGOvbUIjc+/rmrgxU01hxczLkDr+mdrsou9FJENFSiNt8MctXTB5rmiSZot2dwkcw7w3KEp
z5Z4nyBjOMw79rO3cTRDOIgEWF6r1Ygs4B5SmiAxn8/SemiWeuZ7NmEIMZM8nxmbT1GJ3j4EBZSE
jZ1yt1zgD/Ria8QjfejHdDemof3yM6KjflH2yHZuLcaVlVXOS8HrG00ku2spsy/ApA2artmZN2m2
8CepLhAY43d4MEDHEf4QMVcryqsiDovUB+AdKZDMzaqF1iB5aNWj5ZfBR9ZCqMqp0/QOEGx3MwyT
3AXYa5XS7g5W7nFIQKXhRZoD4WbOjG2cbWy2mTNjYxQioaj3uPl/+P5+Tmusv17RzGfl1qMQGYpB
ZubwgE3jFYMo7qk184J7We1uixKavMZmDqAxzJbOTM91tiFufE1m6WrUUqDypWQVqMGRfVEo40mw
TdwCaJxu3YLoe9FFL+0IrdN/deD/R9qXNUeqK93+IiKYh9eaZ89td78QPSIQ8yAQv/5bSqqNu07v
e/aJ+6JQplKibJcBKVeuBcAquG8Wbm4mP3Biu2cVclLgigTGyPD4ySyy8KxHVb6SSdJ+1SD1LbQs
+eHVyGWOeMt6yIsehF89ii6GrIifgwx0I43F7Ls21J2FUbcONh7IVsZZXrzkLLJwu7T5nkw9HdxV
ClbDLZIV5UuWhglu3mm0oVE7c8etAyXYFY26IcTBBA5xl3kMRqwic0NkU/EoLPFOjf+5QSIhPxTf
IAewEGHm/oAmNkoHQu4+FcDqbgfwEe8pNuCQjfCA1b2JLQFJf6pUrFCxQVB5/4Unwb3dg+L43HKg
pOgYvu8Gjn5Tzd+1RqwHrDOfpmcbstnbEnKtG93p2HMFuMECciT8p0y+o4Cs/g51GfzCc7t4GDgg
+gCLoIKrGqqHpGqTpdd57Xe//jJNQckLtEi59uRkLQgTBqc5WHh0XGx/5Ku4rZMvvmh2FKvJ/E7i
n/bbEEOSza/9+skYDGcHqoMdNwwo9YAyXQe//ldoSz0Lw8ifwxI1PQG2iWvym9BtTo38a99Jhidh
LvZd4J3AXs+OfTjYa1DGJveaXV97yFrZ6z7S4vuc2/Zaql4Ufi5MC3CM1kzWxMaI7263qMFlgNSh
Yz+bWQO9xli+xT1OVylsZHr3X15vgz/3lI4RoFoKCls6tpaWji3YTdWZiTQylIoKlMMAvI+UvXtA
HY17oJ7x3pt9LT5ChDKA3d9i57B5/v/kA7gaaQPomESqlHDSbg5UxSDZpLDcJemzzNtwc+OnCPJN
08ie9JmpO4/TMpNms1pMcD2E0sfvi6QkGD2JOXfRNydI2hbs4bkerXIkxw/lnw3HG8Ohb3yAaNRA
24wO9kzvMTQCpht3P7Qvs/tmFg2Qj3pANUOuebb/cd4c4oOKZZG0g9zQQSr3ebNOQHm8LIYI56xu
hXpCD7wkeZ39F05zVaX4R6bZwb4Iyu+uZ+FswjRc/Zakwx5G0y/s2rvPDQvHucMqF072I8nDCO/0
UQU29dTZQdma74bQKR5NFzht0GTgHoWbW1ZlP+QoQCJtnwkgGrUJdg11p99nGLvEIWPAEQA5CooU
gIzS5DqQahBEogFWYoCZYX+PVMHYIGGbcX0PDsEG9IZZoyPdUnj3zjB693aT+ztWg+ti9lV1q51j
Oa6Bfu+0BcVBWXNjm6l1JosaD3JxC1NWBsoNQu+e5qcgxFqPrPNXFGKpS1id5k2XIB/FCU88RIpc
f0yNDdcM/ymKmHYf1AwQ6cF6Fdzwdr0GjgcyE42NkOQewgOZ/zkJ1W3tIk/97zOtN2Ropcede1Ri
pqfCE28QDAK8GZSPOJ7F8U+Fd7NVZQNDiyIF741Xyx5VfJ8lOOBAazLEazo8Qvn9d2COgvsizDIk
cgvU6qlDJZqtyOpAqGHZqzqo5LlwNABV8zJ5sfDCuchcQK57KByCM8z+5dfBg9vy5PNoaGC0zgz7
HpLB9lZUWXbo/Og6Heee1+mjVz8mPDuzHBkasPo9GHoQPQyxl74k3ICyPdxxK+QZ+ad6MW18rdjZ
ViO4TWi09iIbChqosqbRNmwfLLWG+L0GUECLMO4D1Cs7LjiBrE5fCUMAH6m4jvAuhhKHrPKKS1+V
+NLYVbRygK7YToLuqJUCpSt0TpQAObQbs+cBgMvFIK321FgdqjNRfImyiTTfUEiKo/JjhlsVxIkR
DA6y9snE5kYZFF9FBU6HUdu+D0kxvrH9ftMlA5/O8TwBnu6gAXa6Sr2TqeX5kv4UnhOlS6hhaqd+
7Mdn/CR7+gODKiXaKuaELZ0Kqum2LuwLK4YD1Y9QiUmdqEwTIBSrueKEhXEOQb9X+jVQgFX51fRb
mQpRiO3Jz+3r1L4G74o7NmKvOXwA6Qga02b5oRqzfed2Vxf5e2VyFuP37bagJrJxto9yp3FLvwgj
zwSSgKgqoV9JXWvswQY1KVkUYYfDg+4P7YUsmp7FgZymZ6IT+xrbiUXgi/XoB4esK8RTALXyO15B
0KxilnwrNSANgAZPd44qwITE5DEv/e6pQFnKHatCSPTZfHzLIET5j2FRxUBJoabXajVsN1IZhvgm
MSvKNgVKAo9OV1X+MglL8NnofVRC9xvdW7uxY1YuaMLUxavFC++kNS0y+WgmLwU0Tqn7YRLZbg7u
RBe0p9Jxz6ML2SgwHPkbr0UOzlEN9cwSYkhuW/iHweDb2Q8BCKjetjJql1kTJmuKQ84auRiahyqR
4WyphARWH7wYfgoh2waj1apDTgfYDGwJVzFnBTS7hmEbhtmPWeuninFEBI50kKKrV38a6Ds9X1SN
yQ/ko6YZtlaWiofJCMPk+E/rdNGPdgzrV88c8X+u6caR+2X9qQELAcAH1WcFMdvxYMg2jjJxznxn
t1r8BK6b/NLnYCTrpVd+nqf7eEt8gljbNurynxn3JJD+kIUuox7QeJlxCFKbSK3ONvUoRs2AFOi4
oTjyc8N1F+B1l6veRHaBa2H4RL22rLWpV7/3SsbZfgxdEOJGPAf7WVNt8YZiveKLsyV9YTcwzSWq
XvTzUI7+pRvHFETFOK92KvtkdQ0HjtvPppkQnrBeGX8eBhA1qk9/83PMJo2a0o13A9iC0rE0D4Cq
m4cgBifvsqhzvHikHJnDUYQxzuYwPjmd0MYQxRoKMjzZ1wnvy/hWAnbkof1BPJJEWlkja78wk6HZ
zNySxE55Y3Ysubc96GFrqFAZOjDJUdOAPW/qkdmZTbH3pDjf+G9ibVVXxFDYuEGl1cf5ft3YO6cS
7X3fyGLJnd6CWBAPn60m3NJttO3CbOvXXbihu22Qm8AEu90zxKiScwYd0OkuPE+PvT58RrHTloVf
c98YHgnz5uG9QCvTl0Zls34bhJSDwQEze/kdBhTW21D6a0BHUMpv+59ST2YPBlApjzgGkNDBBdkU
mdSUmqyXfpuGKtfbPpIPkwYXxxuAVSMv19vhUpQxTv4T9qnQe/aEqiR+isnvmTgqT612FeEtHqoS
QMucaojYN7gHDjjnDaNyFZlRudSUqctY4c38u5JCyEdxdpNiymxn5muIDfCRPLTotJxa/sY3XQ1M
nKiCBr30YkSN/A55EnmkpuYjqBtn2yQqx9nWDHmNlIBybmJ3/EmDs39aIQiLJY6lvyI3CznfvGsf
RRu3jxKVHYsgcYoDmZ3uFfc2So7JogYCedX2ZpblNl84AwZfX/R4kAOqwWO+dZEsW8sBO+4qj7lz
Max+E2tDf9DaupUHZODX4MssHxI3959U0QrSK9bLu2UK15wsqM3gJ/5ozWP/27yiq3RknTSQAelm
/OZBq5hZ4rVNjOycMrCdkLsBtn6N+gFo1qsoZwweoV7bPWDnJB5d3p4pCi+t/k53Wg1JGESBkzIG
UoDVyMRMS9t6KV5tLbwujXLG9MnU5HCUbtZeetVA8T4EpwWU7NOo0g28masnufCbSwFZvcqIir0S
qjW3QYv0Vu0lZ4qYgsMo7Y4yCDb5CHT5appbjR4O240Y8sZMN4FfHiDKYmjmMu1GAxdQa9P1c5Ae
TZeervB+QQrJ+hp4xsrStnjt20ZR5OKALosfKtY/OaABQNGzH+wCI3RW0mjs194S+rKEyt8BCrLW
awlCcpoEdez4IRcm6OnfXOwLdkbr7TwfZfr4i0r/KLDxnhr8xwTINI8jqlKVM6KuW5knAF6K65w5
/HaNyc5DFizteBjAHoU1aE3qWWkGmPQ8fR55/1TTBecQ6k3LUncar4XXHnUUbAbpJQhtbTuzq8aK
moB4WG98NHDje59fKQYFiqAG8O/HyE/Ace9Z1r0/lOUSRCrRlkwT6Jb7InILJEeBTSUfNUYi83MQ
xDtk+cBhTb7IN/emmfmnwcOXcBEU6XUpWqUyUAEiwWfhBIW16Rh46kTEkgdRVTGqy4mqwAeK1DBA
FaOaIHPtI5ACUwT5lYzXxU7xy1aTqCF/HH+vxsi5m90i1k52Hwyn2VXq0H4GkBA1Imp5GpBdDlLA
hJXb+bp6WTkriMIWa1BQVNHSUp/XGYGZmdeiz4v/umYx+3ifOMckdh/mH0sUHkr1WpRPJu1rWPbp
Z7NDaZ7JLCQolel25VJn/fjJKAv72ALftfSVv2xbf4Gs0HB2sM94LrEE+fnY8m0F6sINTWdlD72A
0ntCIZGHjZhrL8iPOl13aUd2vy9FuNCsob/TcJx4h1rseglCrmwT9j587wMtmKQXhqi0LQ34apR6
ZW+9ODlEyedY8scu8iIQEjzd+KGaCgrC4DK7ozHuzp2tlHHxMabrqs+CW0p0DKr2Yg5mdzYtcPeA
WgKaA83HhnyeH199vrXq8t4+/i20+MtMXwJR0fnVZl52DkOlttHcXrVHPmRbs/HzzSVuTElzadUM
KbEVRIVdoFHx2Yex8Q8MxTeDDWYbIHqTRcf04Z4aomsZwV/QpIW8zH69Rgk/Cm1H/GMglshZONK+
t/MzG5keMA/mED0x3BMDzgylMpJHm95Iu0UkJSiiTLN2T+DEuzZDlFUCmHljP4CbYU8DNHuKnmxR
oQCs7b+RMI82BtYjzinIYGDsfGpqp16bqBhak68ZShv8aVMAefJuhPiWqelrirdxT36sUEqutH9K
HSyGacTbRdEOEIn1Q76LB/DF2Xqd4n6GIpbKaPD2CwgFRF3RZCquGmsk8Hut3JCvcYFhxD4NkyM1
GeqDsHGaGkOnwcQuf9EAfWmHGT/OjfmnSQNBKPixaty3rouazeyaZxlhgHIUFTb7qPePy9GMOZjm
shZall4H3Gij53jjERBZBIuV2HYeqHmwawA+QWigmoBYQr7MnaZ+aHK7fgCr69VHJg2Qr603oNDa
1bF3HvUxPBiqKUILoljUpcYaOIQaYqsKD1N3HppCcy9ysemT/nWBD1Fy7OqtWp7m4C5u7jq92WSO
jWI1PFPxrXWsE4BeOHijbhnH4M6pYu0B7+EleGliYJR8EO4tpq4KjyQITlwkSg8JxLIckWI0wR5k
Y/Y4fqBaPGpa5kOAt/N3temiZI98VLdHFX1/hpCfXB5UA7dG7D4GGsMmSI4GsumVAT55mNQrlEm9
v5n/Ypo1ZEYGLpb+tQuLJ5Fbxq7FZu3i+722qg29fAHKD/cRqCZ+N60aTw2Q5i1EkoEiQg7fNB+4
VukI47l3vGJtdBCkCLqshEBn4++kloOAUa2EYszyBcq5INZMC8jTCzxcoHBmn8p2uDagqjDXcePJ
Bflo1APYrVyRnavAFiw3i1qmzkbXDPyd3MSzgdep/HI1dErNCfRrZNEALTE0ZYzAPxefnJru1Tug
gSpLB7bC1FdtGeknlkXiqDW/8hwVAgtyUaO3RQJBDrYxNNyw47DUT+Sf4riywSGGKQwZ9AC8cAfy
OdDKjQ8UyXGMEmJ0z5euXXeHuGXY+6KwvT9gMw4OESdv210TRf0B6JTQgjSbVAFq7D+85OjGzjOO
FDAvM8f3kB43lhQJvRO+lD4y2p2dN+BuCeqpEb15aUdUcd74yUxxDJVDDvw8x5PfcZL25Nvd8sZP
JlTPkaKKrcfJaiDUXAgb2lhLvOLnZ6aN7QCeZSC59lohxRGVeXfAPvbbMCnF0VcN9awadfAbgC66
jzaNQz3srulQUOjocRmCgBVzKJAWjJD+DJfzQjTiiiKA8tDviUEK6qEFxUxdmkmRvuGB9MtL2+kJ
ELbYs6KM/0KPgrFj9W50exCvWAXgTOr54djasbFktuxDp1mHUSdAeZnxrSarCiAxJp5SVo6PEt/P
zMV5IXlSvCLGdgMOGGWGcZicgIb/QRZgMwgrK6Tb8ZI0WcDwTguSibP/4YhCyDcRQpQSMCYG/gCQ
uTo56Fot1ZBJTR+BfcRXIQPKCPvVNKLoWGlk4HgflsTrOi8xT5zXnkfnC8wrDIO6FUxrq09CMVJd
el6B68bb0FrGlliD/CEG1SHesmZGoBuCIKIPolg2gKhXxc4umkUm9SiMzPdY8tOSHP92h+sRqttB
1KaIm2ec+gDHOPoMQJwwOA52WD55XvmcE3HIu78wZPmk4j3TATPMwFAf6iIh747Fsi3tbd1gC4Ol
WvCooWf3vMNXWjPLxWxTb3LS+DyHzFFaFVjOdXA7vC9GA+4wWNd1SjVCw5NztslJ4dwajJ2vmdNn
mv23H4c+7bSMM+C/Qg8sG2WAiVEZ6EOmi1j7idefTGqAo1uGeqXvZxf1PkgDkN0kVnWclAFme54z
qwWoBZuud5ea/qbhxv4pkME603PnsydCa1NpmbElM4aOZ1bY1mujZdHBacFEQH5ppp9GvIc+NnoS
XfD78Rfkz/MChCoQoTz7nmE+siJ6Np3E/ez5AEg06lnRG8bFB4vRpRwj4xK3+o/SycUuwn3QA946
Nw4WdL1dFTH5OtduUTmcS+z+Xd2EuOfvFZKlEbLxGmbnpr4eXQ1nZmoujg6Rw6JuizqBOjGGQ9bj
PG5B1wXaTkIEtfs+KsrhTm/B+Ik8mXcSmhMfYwihHCU3S3AQvdvkzJMCb5/UpYaGp0iysaOolkks
Ffzj364xL2RFOFmzdIDn8xTUHqMmFxynYmsA34ol0CEhhEV6VHm4rvm5z/HKFja6deY8sCSoBZh+
jCFIRxHVWNhn6lEI9YTMrkuRSU1ePsTmJ6rEbEVzKZlMz1S5WTYmu0Pt0ZrGqKnw9NrlElSes6+R
nbtsGWPb2ffnQlCS6c9G7m6BeAPDGEfqCgDmYy8CfnQFcjdL6nZaKIsFdWnc72p+HANA5xyZBSuZ
OToO8vqPzf/kQ0LiOpemtQcpQzz731f8F4uVkE3MADvDh6DVQJV+cOtcnFuv7TYFi1EyxkP3oQ27
bhGrct6q4eC7cvrXrMi7jRvqJji6DJx/mdByB880O8RNJJ55GOabCJLp67h2YBZRjNrjaljQqA76
oYcgSNYDOGCeqYE6xx5Zh+Se4nWjBtTMxF6aBh28JkyrNTxo91EWgnkub0H65IEY4Thq0Gqm3mwC
QNBBMzmO1+QzPbM56qrJO3BoVvG5kU56ocaFhCty6I+l3yI3R646SRfYtbqnySd4vUepi3UIrBJv
d36OQizPiI8kl/JBH2XQtorz5kD+QslezYMs96Hc0ATGMgY9aNR57FvDJbTmoya/89OhOucoolvi
fhl/A9PVOm9E+tblOZ7TLofQho/jV8blhQK8GBsimhkCyRsHenUuFUtAIaBU3PTpV7yLFhcmWXGR
qudZhdxfU8FA/zjaou1Amg/+a/A6qb/GCa/+IGCCNkp3ClIZbEebP5GlxXC1xBr1IbCXfrmMrFGs
PgyF7VDtkiJ5LFQimpokAlBzaBx3S8npeYB6wqh/+n7Nd5OlqAWnWXpaXqzG+9pqvJsGE+VywEUO
iWek7htXSjw0k+CQO17zLBzLU1IW7lpWonkG5B6MzjGTCxpNIc7ygFvNUrJ0bJfAYF780kzuwrxo
n223GpbW4Pk7itWdVGwrYI5XSErizKVi+wiw3GoxNsw8kqb7rc1qL93j4B+c8BD6meNGcHtfFeFp
xA5KsES4nJ3CQud4rraieDZ5pSpGcrZUJW3nuclAYDOZHQ5bj+AWnSJm/22sAKud4PY2s/F1+FvY
v7iW3SIjCbYh6LuPzrCwxypezxJFf5U3muWOboYrtYKpVqABraRfIyilgC8coIEd6/UrRzoDzKKu
F5yaRkB9JneQ8W+yNZRzbIi6j2l4mrqgyglPZHMDsqdaHBwCH2/OK5p8DffHn1Cu59vJpBWnYTWZ
eobPrGUVVcWKFvRCozzp4O4JzL5YoHKHH1tsuwrwoOFmbXZOciSnoUYkBZGThlNn/GkU3FMVP7j9
/3WJD6tNXYqNwXW/Qj1zuoHM+ScqdamYGaBEuspOrM21x7JpPnFVkSyy4a/+v8TTOsX7Oqk11vsK
DJ3g2B5WKuPwglIjB7mkfkWc9O8WcdJncpzGiJOerD/nATlxs8o8T42lW62Oxvka8xXV6Byrrj9b
72P0aTwARYSZg6GfldXK4lq3SJrKC1GaV2XHTjWGkyfJppUQqRr0MTtSz+9SB6UD70FePkgQKYxn
lwa8BtQZizlcB6URymSHYuW3fXMuLNFtODAFQHVnzZl81BsatzlTr5FRfdRqbATVBFc11POqVA7T
NL0ajxY06PaTb16FenUEytgsRwHlzcB8DfoYXhYgba8+xjxAM+ia7x+jDkAZJ8oOpUujbh+Mxqn0
HXUt6gZdYEOCoC2vXhpyhRYDbebU9sFLB0DVqOuMeg2+T1AnLIfCH5Y01a81B5J8apVpQd03+AIV
tQ5oV1h+L3ye7bJagrJclj5kppQTVb+g7tPAgAMirnty4XZ8jSOTGhplNWgZfJMdZz+tGfgd1jSa
fJpPoyo2Q5btGI64CrmwP/x9fRUbitHzISN0jZvnu2WQ7gzHEAu66jzwHjv75zU5bthrU0nCaguT
m/W6p0p58HfjC5B75VpMhfShOhn4YEuVNhnScAXYyBo/jjzacSeP1JvMYYS06jyiGWDlMqoGtyPF
cc0rRXytGjL/5qOQ3pYvE4f2e+zNVDJpPi3HI7fbgkMt6JI9L6N0oYFqDHsv9+znNQPkhn1sPvj6
INozy58i7GSEECF0cnFvxn+nYzlPRVbo92A+XlP1NjW+WfBFHefmcfL1AoKJeEVBBTPkOzQSG0dd
ZuVrmapfr89ILJqQoAU03FTVJfwJYN/w2zxelpBcvpLLyFCzVz3Li7scusVbd6i7k28m9T7mdbj3
hWYdjaS1t9IA6bIAw/G6CIr+wRQmsAF55j2z2Ae5p9+Lt8LmMVhiku6bFPzSyt781UKI3PSGAbjD
/pOrKXFqPcoORq8P3ytt+Kb7Xv85jnCYnoPXApSCXrBk+AyPrJTtev5YQP0pOiCvmj4WGOzBnGmn
148FgnQf4EMTNUzgatpnvHYfbUPV0vfmCVKL7mMbW+5jpUQmjRIVjWmG27aTROZDljzTGEUlOB9Z
c5DWrSmABuxqWIE1NrmniAiVUjvNLpolXYR8zOlfzAZFMRSPd1n/MHrAMtAaFNGhQm7hDpBHJrPt
oKge43R1voqT+9EqLGJobqqPK43afAjMJyTDJcoNJLgxQBrMXk0ZYh+e6A9MsVzoDLzDIkSiHc98
UHxoTbZ9j7A7kS5ReRZsej8VwKhDrQjH56hnoV4BlWXAOiptSSby8800MMd1KMv7L9RGBvDkt/hg
D6B/oIQtG4MQOLnBmONbB7pibBDuayfZSR0F5qaf9gvB0vQrFBPvRwnAqFuBUHlMfAac4Lgygyz+
GXr6m6hS/TOyjf6iCjrr2avFuOpGu77PwFQEgDyK0jiTyDUNYbE3/SWvErYjACRwqoukTONXL06y
Y8rcaEX+utaRL+CufZGQJYFke/pESB+9CL210ZhQScRhUuZmLuqcM/k5QAFni+PCbx1kvVYaANX4
f5fF3ZA48bJWA5k5HgEXGz/lYATEXkk/GCnIfgAkcZFKbfM7T7PuEi13n/2hap9FtkyVQR5hsxOO
c8O7ovGc5yBuHrt+XPQVy59dPUovaVE+kdUplynNFXK79QPuBdlzz2MgMlxm7murzZ/HNG23Ourc
VzTB47XcJLKOj+noFJfUtnpgip1s7eLl31oFGi8uEDLol6lyWtn4tfDzXw23WdYtMhB4LYQU2kJv
a31nEjbJ2VcohX0sFe7IDi13l1Slv9AVUokainfyUd+1OgOWqTqWRlY8ZiMOVSRSgE7mLVF1mABq
zHEspwiIqSEz4oqAGOgJ7EVrE91cyF9d0aHyUAWOaoBGb+b9ozktRdNoPdRC/wr0n52h2OQgSW46
hXcwAs390Mw+5Mxd8D3+v0Jo7r+I+xchPphbttjAnv5F7HzZZsRjezHZf37Sm2Wq/mS0g3XwDLBi
gSq5PVKPGu6akMxVDfXIV0o72KRN9jK7bqbOAzdTKQ6Pexy2zis7EehePOOHiBOmyHBR2qH445hq
qPf/46vLYGVBWGJfee1/LAeFJBd03Um/Njy9X9YdC74IgbeeYgh/di6DxkhdfPZRe74SQzfc2YOR
7XF7LXepHrv3uewuWd+cuCM2UPQB/VZcAvlcaYqeie2CUXPBZcfwfe+UB2NTFITtNmUFZngrdY/g
I8uhbuI8phET3ypHfpW44X0JcgYRiy7kj3hrGTYhUvRQY/vdeJCuPfs8is/D5xvvbFKv01Jt2eM2
tvJZy4YFzWSQOhoW1/kgQ4PfBuPtkreN4SIx0TN3DeJKlNmB5e5AdUYif3SxYXgFj2N10vEquiQ3
Rfm2/wtvuO5Ui2Z4kb8MLVRScFW4hmLlcCXwF986TVu+aANIBLidBWtkLYsXw/OMbQe2iWluU7jX
OjaaC/rs5AitS2idq7lGgFOl0PZw3qHmgggjxo3R/ZKPefDdNpw7aInHr9xh6WZEEeUBp10+7q52
CW4W2/9uyI2Mcv69E4O9LFvhXMpGh8gzyFtXOOta4sE54LEKNtlAx3MHB6fBPfKD2YX5bD27oP4X
gNiSreucZxeKosFQ77h6+A772ad1gAMGKV4iUoiF3VNcVuGp7JpuvqQ4Wk5x5R+Dwn2ep/qJW96z
ZOtwH8JTOPE0cdyCbcswnkVg23jhG/tmjfcjyGQoJzWdlvfDqq0cEPBCtGQlqwz3KF/0eOH30m5z
Gwl+1WfmBsZuCkR5xKpGTc6R4mzw5Z7NUrd3wnFcdbTe9sXKYSuGSu03CB7iy2u2HcQSavmWmZAI
TuOOH8l0s1XgFuxNt5h3lEXZAW1ZQv+jdsEyEgt+aHoUCON5XqA+M+SgTELZqo2PHbXS+pqD93rp
OkF3N8dWZXeNBemf8dowYz+RLEAzJVk1aQ9uClXqbgINfxgAQOZnXZanwe+/xtDPhko7Gi9vr42I
tI8mjVIchfzNpAEKcTXu7GPU4A4dSAdAAhfyk3CxUfbzT5liTk9x6IvMuerWFiTRKCLNBzCvAyY8
eAGYnhaaHyQPLPSSVdD70Zkal4MrbmVYermxfQH8WSPbaFtWPNwz0fhAVEEaErBJDgpBsxVHFARW
Iegg0PUrDQnSeWiyy8I317qHz0ojk5PiP9gozu6QWh2RJDPMWqAsgnunjqE+zMpQ6fHBGditB5E2
DGvChOgOjkjcre+F5t4wgydCG2ML0j5WHiqf6rAz1h0964HEP3eovj1TSBT08qQmWPTiMAfTqNTw
hprXxmHGgfe8wkEvB8lWYhThesaGU4/izAIULADUFcOiEsCT1r67RD6/OJaq+GJuyGdSAcbfhlHf
d40OvQ4KTsWI4mS1whyMbMexx+v19sZ/u2imrv5hWqxnm7Tv+X3egkNfQFOuREfrITFng3YAf/mp
wyC4+Os9Rg31nmu8ZuDV8qqNL2x/MSEqRf0r4TZYk2bFexq4gVTeIC/f50Z6WGzIItDmh1WQ3Af8
DlsO42KPWnXAwcBwpKa0+HBME+tqygKgMF6y9Y2fTJpAsTfmvFINTZBqQcMQgV8OQoPelroYchDX
S5D5N98c4pZyGZlucWjU/1rSgXIs8QCZJzNX/4RSxGCYI3vqDpXxy6xasSGfPpg7v4n7HROoK/0g
R0k28DPVESQXV2HKv/nMHnkp7+VvkfPE2gq69eA6LW4bqF+YSxQ4RCbWrfC82wGKm4NBxLNuksjC
ycUf8zWe4AEeq1UqlB9Nq8xzkTKqoVCYtVCL9vvUWALK1pw8bjQnWYbmxgrDn+SaG9CMNafZpJ6j
JjSlxtYoFwCmXS0yD8zmzdwRaA0QdkYollML0GXnYPKROQ9E2EktQE/XrfO80lZJN3qHGnWle6Pn
YmOySuAlpD46wku/1xl2I2BX9B+6HArWoR90G2wExavplcdGVflTBID1/e76D2Tk0NV5BwwTVHhC
Df8jYFgQgPgGd0woYoIhN5zVa9Cd+sdQRMExwHnYkUwPokhgI3wfCXH+t+/B1jSH0AxqAGjOt0UA
nXYc17pL04CGRpsEeO+WkOZETY7zih/lbNlm/KMJhm8tZDKeGYpTtraV93toIKcPqZ0Cp6sibO1n
BxDiNxw9hEu3xUFN3DfhwYyEWBU5y15k6Wk7MzDsJZkJaBmPTeKYoPPW0xeTx8NZltEPGoT8Z3rf
+MhgqZlB1MZPneWCurHNXshVgM05tcAioIFDnbvhs4PzynOsShntcsBbSJ9m21YVQfpZoO2ZwcFQ
r0b7DFRC7iiWeAxCuUkhE6FpHm0E0tSrCaPYi+5qE/QQDDANks/+lytLZuAD/EXVY0gmDjuJbCCO
An5XlGkNSh00L/Q25KPGHew7QEfCE1kxy6q7wtc+lKHdLERhEM0LPyzU4+3PmYRBwEKTA1yej4vY
5Pk9RAICbHrd8K4XSX2cTJwihcBZVteY2hQ4zlUxTpCBxr8kvs9aiFeZ9vKtR90/cKbpc1HrzmXk
A1BQyt8UerPWZDNCBgGm/B3GvNK5sG74gtNscSw7Ha9ZvCousR1iX58l1iEdnD35bcZjCMfw4LWB
/umxc3PItRoFFFlV/WzieOYmE6KdiKN0JaLBQR8+EUfVCd+XIGl7DAZePeVGtqU6WoESQZBPNcFU
dEtrsNhsN0M/Fq9WwJNlEtjsYKD4DG+5RbaaKVRco+m3ed19CkMbB1JEnzJRvlLXKMFnI4GvZymk
X6AwONxTM+QFKPhBJG1zec8cNOSGNDREDlqcJnwIRTXlFgU8MU62fseZyEHf2fY0idyOA+7bOugv
Xjl2pwbCZFos2wP477oTufAnwbffx79A4ge4gZONE4lxq7f5J7Ju4mYfDdBSXBPxMm8dnK6q9exo
+D/SvqzJbZzJ9hcxggRJgHwVRe2q1Xa1/cLo9nRz33f++jlIlguy7P5m5t4HI4DMBEjJKhLI5RyE
hkm9dtUct0/XW/jFRl2GLq8l2Rdae70vukW1TCQ+FYlbRwFynatCB1dy8RTrdXoFBWv30iVzdJ1t
62nQM5Q/ySYIx9ov46b1aci53b7kUfVkW+H7JIZ8t2vE2TqpSYAQzd3B3YzSE0+NLd3x1Kvg5wXh
s3gwR4RiSR5qZgJ6MjKZzLJe50VAL/mp+zFJrRg4reSRDrD7k8veTCEbZTjSunSJNOXIMsrN/Y1s
7ZI5CnRxM2pmj0A6Iv4BgvZpd8RxHtVYZmp6Bg6f6xBsPiaYo6A1ZayPhkpLxv+PcwFJJFDrVh4Y
UnX8iWIhiYQyQmkD4FGlcIUIJijhrG1R/4HSNV8hECsFWUdyMsn+VVHJSop2AShajFBdgwq0EYmY
PpWR5leGYhcAd/HWb7RUP9l9MbyYcB2iiDWO/wodLdkg2xnuiRbvZ7uJPiZOmSH+jMuwWyeWKBZ/
Mlvnk67tk7IFV3WJEowxEeG4pfEwR/u5y+fToocIZ6MUt0dGueyyNvqvmIc6agylLHO1YRvJJUB0
jFrIeCj81XAVfixuLEDJHVrReHQtdVVlVyCbFZX7+DjlouNS0sez56P7dw9GtzM1phsg2z9Jh8pP
E0QMG57qCCyBYuRsk4q6LAL2zq4DQHjcAZp7HdJ8FBwtmqfW46OOU59eVpXPkY67Ic0qVEYDcmjP
N4u4cYxJ8EntSziDDmR4c10yJ6FeJ8NunJZvU4ToIJM5YdTrYwQAlYwhBWURLD2SSMnVcJDz1fB3
JiT7X9jRXcgrgsD4lyvmVVgiYCyvZoM8wevtKPFRR6pfef61QTXFCvpsShx9GhpASwHTiAsOQKlV
CprkWn8oCS90jYE9qPXA0IZazqgDkkNiHQm+jxpC6xMfkH5KdmdCQ5S4bFklzHV+j7TyFQhQ2aaV
3W8za3APqPgGQ6ixvDQIGFx1HS/GzNTYVzDJRR7QImdJdK69tH38QvIlt2s/HZvmOOehBjD+PYmd
ehwOogPcU44cl68AYTvHODF8SkMxXPBLhF+eVm36cQOPWvjowEf0vCQmMptwNThXUZnDxYhK7CZ+
Q9HTau9MQbdvwbW2K+WyOnDqEP1KvqRLkKFevs22S4k/Z82uAP+YNvlurmJt68yieA2sBhni1jqY
jKJ8tbpo3DZabe3IIMIW8RElaofWWspXEqUM3BJFrzkHGhpJOl6Eyb/SiJpC0n04KNc505LLYjrH
0gbiKGnLaayfqhI7yMz9WjiAlF4IhCVqAUYPNpZqt45FjEK0nDVAWGUFohJdhV0LXE/PhLHSAX85
nUT0SGAroQQhBsiqgmmRi3N9Xk6kJ3magnBHJhLvSLYivMiLMGT9eEpGF8LjcZvBWWpXqGhIgyU4
Ay4oONOwMxbJHU4tqVY9d1Nfa/QFmBE/5txNpCEzu3mv2+GnoZsRTZQN+OdsOGuQxgI4jdbnACx+
l4VWAgztVW/KpO1e695ooh65FsqxSA/+k3njar27bfPROjl4s6zNgur+U46zSAHsMnRJQzZuCdjM
VXijv+nG4KcxPbWUA7Iu1AHwt0i3nC2PkJba5I9WM2XI6RTZdZEN9dQQxNUWAO+Qu0R21cDNcUPd
CEhnjh7kp1WhBYehBmmIWk4tQj0k+oFvoE8f9SQDtbm8Vuy8stAtLneWd9cke7Us9RIg7E4FeOKZ
w7tl07qzQNbIaB0Q9/1MI9sqxXW0dQuRx3z6J+DY64hs6N+NSe0Af5NmrMZNOl+xCwRMQ/eCVJJq
Q8HbTLevfZ05X4rItnZ61PdHsqhCkMzQWfbDwipmaydKdmtB52FsB65JYon7NXQN8VN72pPPPhOM
b0Wjt0caggdta1hL+7kOE/vKJWQ3ycH/xFGD7wDwWJ43dBCt35kNUu5acPz/m5klV6PptNrPFx2n
sFsvCmzA94uqe6PF5UXJrNEQVDAd8CKkbTZtAqOcn5PZiADkWuGP1K7Fm7DdYxenObzlcAJOmQua
6A8LngG7qc5DZ0uJyg0rgETB4dxTGcgTg5ccdNrAgZRUNNQEQDrXC3N5olnzBJqVUU/+UAY5vqr/
YaGJZagN7wD9ZzNnOea6LrH5wIPGZdOnXjSI9pUkw5QXnqYBIZJY0JQ9EZ+RiVGu9kNnnKMwWw7p
0neS3sTctvgEfw7ln/Rb4cgk8WIQ+j78i4GWa7MXWc27AceBuwQOjFuPSBxASODFtAGc0wGe9Xvp
LCfeNtqbEy6an9qlcdKLsnlachChkgWoB7y5T4MXMBc/ZWaSXCoT6Ed0x/RRtKTcD9ggP5EIGbgg
NEeGzy4KQKkUIv7vixSVtIHIrXPUA159o8YkpMa0xwAIyL2xUTLqaZ2cQt3fzQMtiI3dJIglASgA
7k5koLB/3KltDkS5tfJuSVouN9eSY87HP0iEfF8ZqBeB+SAM+x+cFJoDEXWtnF1hVaRkzDJQwWCL
E+7oqQ36Cjzz1ZP9Zlw2oLlO4gd6QayP+DYXv74gRga6LHt0T5VhekAejx5UWhef0whFqMIEiIP2
Iy9M2gEjK0RVgpQ1JZgMEXKr8fb3erwp9Yc2AK9Fwsd4ZzRRBQht0afXwp124Ti0p1WWdKi8b8HI
OKbAWlhlyMfOdhqOwkgZM5/+M3w2YqC/oMO5pmPouilcwXTdvcd1t6IOAFZTFz4OAxITC6ENm7RE
TljOeO530u+fm6Gm7TjQTPHicJkntLnamqD7g7t/Ytpl7ZLetiykQUb24K1Cl2HbPmlOUVJZ8p7S
BCglQOUK/GvqQD/a8Rax3NRTM+4WWFMR7tZyG9DjWk50DVG7jzf1kn+961nmUHyNWri+C1AH3Gvb
unid4iLbMS3SztpiBUgfqZphV0uyExJWWoX0gzTckFbJaUiNZUyPbZ2zJzaDoTJdvo21G+2tjpt7
W3Odr8Ly4f2xN3PU4hhmVahllqljlD8WFS8AdTFeSGJybAUBCgz3nDTIHbAeplFubig3bZTEI1bf
/23PYQzYzKwC7O2kC09DANgnYZ038SMwP+NHhA+NfYSUWTyIIVutsyaLr3rbeySbXBfOqCwFHBCy
aB6oQU215S2A8feRHlOxDdz97xoUXsJlKvrzQgqy1t12PqZl87rK8F83P9AM+NACD4VgYnu/jANY
hCxNkQkT1WAS1ar2ADjl8GFwq/emwcEu6FsEXiGJQxxJEYFGV55LN9Kxt62q6BilyJXHxvhz0tXj
CWgYzhax8PmbNYmT3urlZ+Cajad4BB4gMSFJ+eBih9wi/L8nkjvHQrExPKj6CbFQMGXqJVARRwBa
kbYKm+C5ZONGtwPthaFgQy9Gdgw6MW9FqMcer1CFsEtiAIZwbIAoOhYZFQJjZtGYAMzoUJwriyY6
Z8SFqjgAA3qotYds6XNPy3L7GEmO86mPR+BCtN2OhrMRLgcm8N9ajq39ienzeEEtMDKy5BBwisXz
pOmrrRZjfjb3mxZx3RcyGFnyx1DpwZUWo0vlVQfeL11ciT2OmtkNl2TbI+DL7W2K+luvBYLBIzIV
ukeHIeIEjJUTiXQ2gitJA0rgGQR8q8yOGGCfZVOCj++MUMOJREWPJ9zUxfkhcHWP6PLyFClW+pwZ
j1VozKgEXAofCLIcZLCgbuDC0jfGmKF2Cml1b8FgLhcugfBFARDzpQCKvIHMx9JzzOlGa0stzdUn
8E0CO396w9e9XAgpXM11RjbirWuxjWYUWbpHlS2AxwZX+HbAEMXpJKAVNXD3lteynEtkHsN7Rtqw
suJ9zG3AZiTRshdFDFgqLdG/BLl9ErKuRUcxnxexenzQgwk1dnEzeVQJM7fGgU9z8dZ3eY4s+GHZ
rWeTWB5Y6FVEjZVpyGNrQfvim518fNLRxTTnBwEa64ONQNoRaYZXVZgzc4aYNZXh6CBrOiIRcdWq
8pxqTFMQrFlueK1lhHaJ8OPpewAxtCgLfzTlw4N6VR0jlB4OO2FnhbVqSdGjAjlwkOmlbEkeGA2A
YDjqjmmomqgsLAC24RLS63yMSuD4BcvQsdLTGMDLWqKKkM1Y6jvgFvHjgKKWy0CMElJeGc1YAOAD
3Vzkg2/n2rJRNi6RS6gx8t5AmMu0zivgANtOoOR7Ne0YrmamA+sCI2osu/urbZ3lgkxhbAEDe9kV
cfNfUZ9/FvGAtyxvYx0HPGqpFhYyzUQ8Tm9TYLz1RXBxNPwCErOYPhso44JXQZ8+I6703lukrEPS
6qlLmbNThXGqTi4LpwVwGLKkTqkHswcm9aTh/1Iqbmrr7ABoaO/maiaK3fFTsJi/GDGYchJQjC1x
NPhJAfqbbGlrhno2KZTqekm/AQuTH0iUWiYe5Kimzi5RYG2VGfUCVAkYCS4ofy/UtHnzWo1lc0ik
qKeHFynUr/DDZP2tqd8e2Y2od2n6ASjOhWAnUHawUy57fa/xHKxV6LaqS/ouSk3EHbvf6JeYuIvk
Kjfdda2bZdUyZV48hjHXdvdXuplO1sD2Pg1Y6BD8TB9EHEKggdIvvZg/I/Wf75WIetQQ3xBNXbXz
eG8bzYABsaMcJIYaoIg1wNY9tFOB4E/6rQVA0Gc2jv0TvrNPJEVA1QXfZx4CXouXb/ViZX7s1NmB
tLoAGfiIAnV4c5Fa7rovDGx0mwjbBZxvcSymA/J6GAZy+dMkEjAMyCM0aZUdsxecPFCUAhbdIvWj
pMEjKCffbPBYEFZJ/fMQdHTScxs8sgQVkZ407gTPNmBPtdNrlSBLmgdx6RxB5GIhssQz/51BEDQX
0SIR2rxxBtUy4XYQqAfBeBCHd2RFrc+SEo81Ur9jgABREStBRUJqFPSHkun26GxGo2j9le5bLb6O
UXJ8u84qpIWwz0WJm43I92ynITIuZu3UCKEhAQM9kjVJ/KZVVod8Q8gRj3u3mJgVFAD2+HWaNdda
gcRDWN501dpqjaFrIvyVE5023kuonJIbTiTR+Ykxj8ei6HRkOMv9qGpWIUv5ix6mzd6M+nZjRnPl
K0i+O/w9pVCYfL8zGVukVqXwLcY9AAtbzf6kGUNxmdI5BwcvhnkSuU9VLPYVWKAGLxv+RgZ99arb
MzKlrfBL3AC/nyzb2YoR59bAfC4ngnin9gFWvOCd0fBPZpK2B9tKwm2WLPNjyqNjPM3ARkDK3niN
9RRJk3Fc7eYCuKejbJC9lcwIVKDbpHidkZqsqeHtkKBs3Pgcgub2LHS4UQGuZ3wOhPmnaBkwI+xx
r0128o0lbbVFon314JZwBNRO91aDMVsWwXJUb6CnmhuZObvemNqhZ4eWfW98Y/exAPBkb5f63TVm
HuDPT13udzZqaXDifX8vF2lK1Ovi+wAXtjxnIMJfecnYj9fc6fLn+LRy61QhIACW6FvQs8qfgPBy
HsrOfrQMkDebZoOKSC2tvK4HwGomsVVRqsIOc5uDSVXCrcqGetQsTjK3GzWmacywkcb4Y8bvpt3J
qiR8SoE39RjmY3GuQUDoMV5bb8A5Cv1AFPpBA8nEWzPnX8wxNeDW0MpPYFjD7bfRYw/6gH0qASyd
TAAZU/aoaYGstJ1MNqwYmSsUJsFdKqRLNW9V99qeTQI5fB9L3SBq6hmP4RNBnUw0zk9OfO6RMvpc
jXPz/ENCA7ut2ucOcVhpQ5JRGs7vs2hAYjcXyuanddzE+ewOVhMyeerAmz3t3UeijB2HpTrPYn4w
pEjJQcDLtkFRWdsep2xUD4TutWRhB9qchQPp3jKPLnbLSCEHoCIFTWnoosIBJ8jO/NzNerFqKeBK
Wp6BXJq0Ceq8KhewNZJVOpmq7MiNyPHWAwMyXI51OwOkLhHZ8kUDgPcWgBD2I5sMa20sFj2j0hi0
BR9yF+yDV6uKPLJS8qkr3H06p0Ask9OVIukj25vj1vRbp+AHVmp/dIHJop0ImuTs5KWdf544azxA
KeJeaFxlWeHNIijS9ABygBrFrnp/mhxLZBsjBqjhmAWlP4UcaWN2EG4AvwXQ4kmLjkFjI+HYBqRY
kE7R29iBbNcMzWHryCHDo8YvC4aSI5FEb0kF+CKnjPIrDbUJj2qke72a4I5+HUGF24DCIjY+RQZq
/gEDN7BtmSCts8lRfjwMIvJc6f9vJsNdDp2MB0iXOHYgTeL41MWNcXO1Iv1qSqqEvP7UtUKRbxzL
iv1Zzu/hC3N8WprUEdBqkNFVJX7AR2zs6mIOzxFYZbh333XIwM1EeF67NRK7jgKx/99bMkt7c+dY
lOaLFk4FcB8ipC4VIZyfiz5oHrbiZbrtBDM9lGqa50p/mdsIiFiLyR85mLy+jdhSw3dZL3B66PUO
fCzdhYGp5ITa4WUf4Dz6pOegFMzDZXzT0uG7jgSvv7EOz2ukuIptF4O6KgadoCEzBuRoRPKkGs0s
RfkbIEp0WQoTI2pzwD0CKFgOqVoGTCPWBrVo8ZFkFrKnnh2QbbaV8bjA/5RhR4joeIT3eNma2oma
dUyqm3FvIQN9s+osxpk3pPi1kVUHD9pZ2SsZTVeKEvTLRyeNAFewKwKgXma6sWslVyBzkt43I7Ar
L5o9fPmNfAyG4FGEab1PKSk1kpig8xLYZ6DD2Wca3mhovBS7LgcEDZnFQfE6WyEqlT7sSf7bmT+m
93CM3FzANsaXFiTGXIAFOtI3QP7ml9As6Q8YtFKublfApYDQtpc9WHPcI5sSC8xkKQ9PhlbsqAq6
qoZ+P9fmAzec98JoAN3lZ2rKpeLlhuxITUIaUo9k0QQKVfxfYA7VRVOPGmewI09MdRFtm6kAcvDG
beZkm0xJfKamHtv33p0smHh0BnUcQud1WaG9Myd9xnRkn9sBwNXlOjeG60y3Sf4oUREryQdmxwWH
Q44dPcrj7qjDjXTKdpEzjatCPfrHKvknTibwOSK/6BF1mu5jni/GVa6Ra/2pSxrsgCTaArztzbVt
g2aCRxdjAOFtrRYvtBsZ2ZDWHJ3SW2Iw6nYlyOg33VhjIukHzckOwszeyHBm4BhGIOBPlV478bCq
NktfTAAHeQqNvkRcTebzKhPKz3Xgez9TTzUkW6fg72XXdXl8BDbxXX4SCdbEo6YKnNPk3mc8US4R
C8RfANf5jpJX50xNxrv33r0s1mxAN6BiXNkVPxv/+1xaXh9OeIKjgE6O7mzt2c38MCj79alBf+Hr
k2F9StDffS4fKAY9W8ig2Y3a4J7U44AMyPT22bL27x4pIgQfVZMhTgoEWPi+qQh77XKLoRaxsI4k
c9M8QYUDFW7Tt+oMSMcpOPsObtB57+Rgn1TkXomu154Bp8eeL+AEI0WU8YMJPrwHEkULd69F0Jzg
dRhSjxYBWapXmeBiMyUpJgqgwZ6eOsF+lHmJQJyXUVeDX0kL7DNQx3TDZ0frrafc1F5CmRBpWOAi
mFMHdYlOnfhlYoZh/6jZIAYhR+QQjd/rGi4vcjy6oGSxgb7T3cjIjByRUt61cJ4pEfU+5GRFImrk
2speTSoYHGRxczL5YO8onn0X1KawdTmL5eKK/V2knXQqzF3zLtrhbAcA+Z/D8sqOFC5qnDd0wdCI
46PVii/4Z3xK0tLysZWId1wOQ5RuAyJ2rDzStpHVPhgz8IJFb3waQFv4aQY1i7QkycT5E8hc3Qea
nPdz7M2g5TxGTqc/tQY4pOoIb6BeH30qYE2QHnxxkhCUgjiztl7XAm8x0F+pnLXtE0TR6hp8jbIS
Fs6xZGfnzSnhle6vOaUrfx8HLvwmj+wZgIYobsf92VeVkRpZ46qgBFS3tqtjppsynh+ApC2qNb/L
RpTlOF2wJWGkC+CXUrdPrACgD7CsQQy39haEDDVfaW4WIiHQ4afj2DgrL4MiZ1C8EXeykrvNtnIA
SU+KQh6MqEeNTgcjNSZmByRh3E4hregzvnUA6LAVSVM4RyvokeoWMuDtS1rMQib3VzHL7SuitNUO
m4F0UxNXJum5zeFaGfCIXVU6AM6ANCCnjuXsGjuaVWpzulnHXPIVWyHCDXOKpF6cc8KzoK0eINqw
1VNj5sJts1l1JCaDCaR/Z/0b0u74KaSNo5rH5eR1Gk0ApdvfSMKId2EAOsodPXAGesrEybOR29bJ
pcTPG4WlB5XXVCLfJa45nKMuBBzw1Dev1Lhp/Dmzh/xKo3Z2nH3bBKZHQybNBnijDHMRzyQCAXLk
tzWqELUuRiAKDM+PIGDYkXIxOHyZyC3c9BGrjiSji+pwE7Nh3oXwOMLjG1nTZQ5cbu3sgaPe1IJX
rksdC65qaIqo0Ipt2CWgedAB6yVlN4q671EsbETzpaiCHsQdUbMlWZOFiJYlzkYgbf0PcNQ+uaib
eummZnjOreEVtS/lH3if8H2nAe8pzZcCOwUTf1rBUD9oU6d/LqMRWxfMLmt3BnUvwDZoiBMeDgrR
Ep3XYdRs4tipvqTZbF+DCbVbtFpozYj1h2FxoKG8BWTKgytXzMsutDiqDGVTVCOKjwaU2oPzja8K
Dc4DxE0yFEK3HLE8aZJwy2Sb1dpMqm1ZBhOOogmEap2lNTa2PkVXkWdsXZqUeVgMO9BQiU3fiURs
UbRuPPRa/jovo4HngxzRUnbbFseljN/oQqSgpRh4N2fWP5ZW79dBnFzNCv/XhmwClJyepkx7JtEI
anFwWDpIcezwLtkqO+pZffnX0BjzMQbS6mMPH/IjYLyHB4YcCjJQcq1zl/0YtciXkbZqoQTEnZ4T
RMZOGZP24+aiYHqYUAl8MAPWnAG/+N7Ahy8zjD7G1FM2xgTnnwNiASVStiRDcOp2vTs70t7JaIGw
dvBfhxJAcCf/WOB3dpZtD8eyAbuiLP7QWtv200GmZJLrV41XRzEAEG0wjqcg6ZX41TQHPFm/yMiu
w25rqyVD+0zGtJaaO39cT8n+83oJciI9RDBR5gVuaM5uaLSIUIvbZnUOp2BHxFkE2LYSi5EisbTd
aiYZxxQD1wDOXzVLTaXez0pa0nDCw9S41UlFE8tiBHFYocNN/nOEETumugceGfjYKoMdlHaNONIY
BeG3k1k1oOyINHIe8o/YAWG9pt+SjIfiHzDatjXAChP3OsaiBkHZEADHRwIMJBJMgHpxpYN7EA8p
gH7fyklJTe4kQAq4m6bUtBRNJlmAAqZNEHRILfq4hjLm8uJqaBIIAY3/9fIoU9JGhMKU1c0stdTd
bfzu4p0zuaicZkg0//k2lLFYJgPchD/f+d1Q3anhpk9LWvZ7tR7Zqm+DFCQr6Vv8V3Uq/xss/DfQ
jAUIGDi6tRtrAPxiJ8+PZjwBvpTGGussQHdKKTU3Y4OsVlut6XUvn83WYxaCfihQD94nrGMu1w4S
DVCp6zQSiIlX0Y666uLY1tWTpByVU9bV1ymzVeNcOk/CD3L8eEWxPNTJMnwyDWf2ADQo8JvEcE5R
mMZYDXZDOUwz1l7A0RIDrEobPlmxm7zCEU86auRizdCBzArQTcDYHWcJ29CX5jM1Cw/edCQdn5Uo
kazbdpg8arNmPo+8rp8S9o/SC+yDsG/NnpSo6bTmuHQukCFD/X1lBuzZHY5dKFiT65AxsMCGbT46
LoKXuANSWI7DN4AeGA4kA/lBDWpH8jS6YCSdUSJTw+cXg2vOwat6HfdFbJ3NwIIDDAhr9UaNSRiz
wTy70aRBk22rsmrPNyIyocaQK1BvNSajZQ6t/bu/yHBdcxOWX+xmcbHBK7HvQD4FOFgme0JyZTka
Gw5uNh/Hd+dipbysTg5wMXaA1AhRVcWM/DUz1tn6AvxLDUQXW8DVAVR+BsnPJcJb9eJ0zPHzXmIa
aNq7TGmLMU+GDRmG4QIsB2EiJQZpU8OGjBLkNlRbyx3KCzLXaYVV26AsfmNaE/d72sMODj6LHg4g
Fpe7V9rdAgChljmy3NygUDH3jQ7lcuuemfRBF0dH7DQeqqwMnowOUcemyteR1S/B09ziEVzrDAV5
0oIa00BmjeFin61kqctQJ1pbhkfTHOG4T0Kb0hMbk79JRLbWgJ+9zTRvHckrUC/sUp8POfvxKwbv
krNR77l8Ah5v32EjS689es+JyQg9Q8OzQL037Q9ZPINwYUhdG2FV2wZxZctByBUXzYbGZmygO9na
xS3kBoOGpBlktYTWMHPjIodwx7O5eBrA3Ioyqk7sEMJFtqJVDYDx3xUJM77a5lh7PDbaFz4a7W6Z
y/bi2r15qqpK3+tNqx+RgTt7fNL3lJezJufUue0tuamjGha5OmCcbB+NcrmxiOEB9yZpQRM+LMKW
p163AMlapXJwNobI65KZH5QO4upBjKyfdNyRzXvmh0wUubFMzADAsNb8oNbBKWYCtTZVXgM4gnkG
qKnOzri8N/aUAr5UjWfB+jMStcnM/LC9mWUi2q7FxFE6IVvX7zsLrAZxbFw6G+Saej6dSEQNiAyQ
LyAbzRLIyCK7CoSCx8oYTjeytQssz3w/Vkj4fcah7U86AeclyM7ycD4K/I7tK8l+VoRZGHcvk0QL
k8ZA9QDHZY//s1ZHcZo9Rj5IBEDQKpruSDPXw7iB7M3BBWPITb0nknNwiow7ZIAK8IGs1aK9C77P
Incn1BsvGopEhT5cXNQ4nkcj+kkWluOFtEEXDHhIoKHeAopKVBdZ45aGoHvEf64yrKPPc9mUl2oS
Vb91sTvaJDF4eDUJtpPhMAmKoxFEZEaoX4PClpulSt8BVY2DitqIH5gwBd51Tva9avb422j+Qhl0
Bw7M2d6XrIuxEOC2K2w3Z9Ah1UDeNqp9glwqZAIClZu0YQkg682MkuADeKZeYhriG3xXkw3qsg0g
dIXWlhQuCDAO74kMOLIg3VjCYAmkWBypOzoTXFxwTE2biAELex2TKkXSZo6DewcCuLbfhUORgEEb
TYCfPKCnrbbc0Ljv64AjNpLrx17nG1IHQYbQVyNf6GtXzZwfAxvwIJRgWNRivGSB/55oKHMOeWsX
SKiQijnFg1fk7W0y4g8FTV8hPaYga4FfWJv7CBkq3MmCswEAlR0L82QTRS6yrEnYyDyF+3GwIFGB
NGkIZxDNoaFSqMl3snWt0bTmbWSzplpeUXIlWWSa8tWN2M4WaX6K49m92EZXNygiQNdYIXYl1UDF
mH+jAUkLGza9wRdf1zsGLkUzrtf5oYntVt+ielAuQU0OR/RGiL70yZm/eu9Xxz05+9fuLzrNCII9
vp3TL0Zyt2Zk04xom+wujXmS+cQHlcXhyu9KDXEUtQCwDpctKbDJxzdNicd2VaNLljReM0Tk7DLm
FljnFubdKZRxLoCMYL8nuBHXA8Ag/7JSHC40ZiDp7TYBjvSpHn+fUqAN3+pJU4DWF74khB3pCS0E
QkbmbPyxPpDXp/Zdgh49z2u7fcMJetyrp7R6zt/J3NTwRjEgGJYhgtyyEdgMtVFtxyZsig0Jqfm/
jnWJKqem/09rGBJrjozoFtKxOsD/h6NJoPVnxYJyx6lC2v+FrM/b2avSxFhJWYhgRU2j3v9Jhvf3
+3orN4tkesmzHH7fzj6S+1M5S+cAcJWVY3e+UgDZ6odD9bfOU/Kt3musqQbtVNPPO6cYsqObVs5Z
yKbmmrhpfieLY+QGogoPuEH/Zvyf1xuceDc0ogUQ9I+LTSAmmXJW/zUW6UstiZBK2VBPMOB8Uq9y
GcjFLSY8JUNJOdiP7gz1DNmfQxAeSU4NrWcQpxKNQXNSH8FieFJLUS8DFv2u6bMeBeaAam/ZNpYh
2cJusF+7QQZy8P4ZmzTxM9KQ0dolcKA0hzP91l4uEn9MUgvdLLzOQYo8qi8j5HLxeMnwWgQOews4
k59YwWJJEFZl7vLOHUZjIgUbyrdiygEfIdnF1nk33d/OIz1Ntpditj1FLgaMqP4EhiUUsM/b2EUW
P4GOE9z4Ch3euBKZnATUjIQ4jpTFATQT1CcxTQNkm+aPE/9OIgIdJ/lqrezWlVE+GMU7Jf1lTZ4l
D06JkLO6J1pTTZnkS/dJkxFgHNEQ+6VuWJvFe5fG1CC/AIQkpAmAXnumcTjpml9M8fc7u6JkQJxR
whxYo/t3VBLDtJ4EEEIe+y52Hlqwn8pBbbkA1qOekwe7ccDRgRSGy3WxSTIE/0QG4iUS5gG4gIxu
sVv8nXCrAup7CVyfsBq2dHNJJcJot34kt0EW/oZuV92Q+kjUu/nE60ck8zSfGNJHsSgZ5UhbfN96
ixwOZG1IzwM4FkAFH7eoWrZSvBNRhb1q9KmdugtJydLSouw8x0Bd9UgIwhokkoNdbmlQ8Ax65PGc
W8EM1mRs4dyowV8PbdJ4GPT7MgPx+ypUWzza+tX5xAF/l7j+/UQa186fXVsuF63Mam9BieM2Rp3X
eZKx3dSxB3jUP8bUo8bsG3DvuABClkrV0LRFzr2TqWHBp8IHQSjKJT/swMWNCJfokNrL9WHws0Tn
OdJ8aySdisx5A2BEMTzRBhCFRB3yECpJ0oNzOZXlJ7VlgRAO3NrYswHXk4ROHKTnNGEAkOlt+Nnj
FPC6CFyshgkZkhBuQyCxzOa7YQ9abT+YQVDoACD2AAblp5vylVFWhymQuJ9NlJxm6AQPhxrgdp+k
26Xu8q9LMZzK0uT/hdzML6wwxi+Dkdr+YHF2Boi5fo2GWQcRHgCuUUtarGetEjHkEgVTM3xkTX5U
56/J6vWLAdeKnhXNJQoZ21qomvuSRdk/DAkk/1Q1sOmB7Ibv8VurjcNb3hfNNu274bGbCgMbf2CL
Nksegeio3IbTANa935CDAZB6vNaIX3tDZEhiPhyGUd3zg0CMptSMj6v6XvFB9FXl2ujRRWjB315J
XkTdx3rhjwVoSKvQfdBwJSVbb0EaFvIiSr2uIHnM1FrqPuhW1VwyIZkyUdq7z0UXiuVXphT3V/v4
TtTKar3V+OMD01BpadEAdRXHheOg+PGp1MXW/4aaPtvHhW7+b9Ra6lZvvi21kPqwQIYGjVEjwU4/
EDlC5JagEg0ZtFKUKgSNFUyD8DbW7qpb+wPwqN+RNmjeHTgIkFoQ0ePIkANsynUZQGmK7G8UHUoQ
g3pg9bCjsU2VQT/b/KImy9B1roZcZ51CMtR/ooSR1vzZBtl0wVmA0AgUJu5aHrLWg4yoOcrml4nh
4K0qRBYpboOK7XPe55v7OpOsyQGAlwp4jmi+CZ5oXZ+BYWHW7gTQgCrDFgcY2uv93Hww6lJDRnWO
NBa6tzBJUBFFXVL3efqig79mFxgo4LMltDKTO3rq3cm0xO6QlChtACzb7zu7Q9IZRsqOhkgUe1+K
hv8/MguUnNsGniccM6f3nGRA02qnaP6LJGvKsSaVyqIBiEp7MyPMkDmTtqAUCMMmRyL+R34zYuzR
5WYNMwFDxVjhezUl+VMTN/XenaJnZwgkrYpkj1q7pL6RjgMKefGeDDTfBVTxJh58C2nfj1EFqI4w
zHNrI8rq639TdmXLceNK9osYAe7ka+27SpJtyf3CUNtuEtz3BV8/B0lJKNe479x5QSA3sCSVQCyZ
55SoN9+TjqzUBIFRrBwUm67uDLFox12GM6mFcqaeZsoapfcn6IA3jj2nKqPHMeNiTXioWgg6t0Va
+D8YTrM2pBsbtzt2Em2Venc6AD0jYo7zSlAhj5OFKwl/wvl7PSDTaEIq+Jpk1zaDrWj6LlqLFFRH
9/Z7uW+6fCMaI/waiCZYu3pX7ayhrL4DQRgUIhNAIgpWHnMUhi3z3qy+gyFkQB2TyS41SKafAJP6
hItF7+J61ThMG20okCGNU0B3m6dWdoxtf8VwUL4nKQd2EDJtpGHKUKA+2IZbLGaTVA5SSRbS4bIj
wLrIYeOuC7vtLJJFy6v8qBnJRzQF3oyuASrWRX0cxhRWCV7zygXg093oqYYjHnraPDLZOT1zdqVP
JwpMj6IJs/X8EDnmzfBzqPrM5DR/svlHlA9VP6H8fcRYXu/nISKT4369wQJF61vkD88gogT2m0o8
UT/xOVK6o2JDFmrIAGI77HQyNwKungQjVeYmc/iiBB/WZvYhSx0Hr1Vtuht1Bkw9OvFFkjmmqaDB
3PV5YqyOgm/Ojgs+4SulTOSuou8M6gF/GjYAX9miZOG4Yj54JRX5I7D9f1Wmqa1Jf88hqfzIfBer
ROoRWSX15KBCTgB3esVkqXxJh0ttJHkqs4ojnc/i53oowpOX2NYzGA4qpBbU5Xag8svM1o9mlgMK
uU7SWuaqrPFv6h/6QH/UkS1+ZlG1RoW8VqybDghLfhhhx0J4Co6oZnMkSXioySQpjvLTemRTLZCr
3INSrF7qUyT0+i0B/qQPkK7DPBfEnni+EUEk9QyOClxmafxKSMG9BcDChQINnjGFQUgM7T2+8CyD
X2jv5X6+UxDH1LOy4q8eFW6oy0M9aocKg48tG2DSghX34mF1t5ezLXZNDaEdlB5oIOYxiLAOkOEV
r+qN0SObJsxwRajTabMpD56NbBgPdfxMekaECihdd2LAnSK7OgvBaTEEsmbKSLRVCjaeJVVKRUU9
nqk3l1RFtQR8lWYqtrqps5qLr36PpgIsiiZr5KbZ8n3bqtV9udFM8ItWYrwAoKC9OrIxtKJc9eXU
rXULRQ+L0AD1HoCukCkRt1dqyDngwAJs9L7ZK0Pi9hbS0lNLXhIilhxD7gHigQF5xsGBCJ2KyGa0
LKChx0DpI502Tg12wObfPtergwcE6V1UIVcaSUkTEtRa8JOWmVjg/AMQl05bXDnoWSSwpWdreQAQ
lpgtesBigVIAHmnQA/KyG40tj4HDSrox1MO1yZBEbiJx68zd1j174CFYuxJbYQIuqgDvhw1Uohp/
viaOy1MZpRBZ6xTLATghZy1OFhNQwPkChfjvPakbwBV2xd86xiYRMMctcW6GQ5ZiYwpZNf7o1C5A
nKEks0CRy8IIvWyldH/09jimU0DK1ocpNcA9PmnD1gBm71cSsXobtnrvAG9RWlG2Ot6IZDUnUX8t
f6jBE1nBTB8ic4NsKZrcmz9YhF8l1sLyM5LP3SfLqLyZAv/4cw4tiFVBfTHOWy61rKcdw+DhjQqA
5+uf9g+kywOwQ4H9/Ppn9uWP+Hnn4AIHSAz+vsta99KbpnuxCCMP1ArLVoqkI6vvxfUZ+RYL0qsA
En0gjclTd21DhtBuehNwNZm+s23+886ZxhxCXEokAxBi5aOnAkc/PrC+t/3EK8xDIH6zMqRI4rgq
uuBuN2WLQHaZj+rssvgW8TS62KZvDUhARnZkKZI96XzUPbwHYF1sLa1qslekdH3R6is1dIbl2RKr
m3xJv2PaIM2/lSEsgW7R+y93v/x5O0VWD1b6dat9lXLWm6gAHLY2e5BbKUGDo9I4gSXIPYIjB1Rt
DJDJEVLwQtlQr9dbtskNjn9WadXbcrgoPwbEnGXalj5yAmCgCGX1o+JgYsl5IL0auEsasdHjrEd5
lIniYpAhtvLClsix5ysSKc6YACR/+t3obrpz9MdYNEwsClRjUHBTvT+kSAbcUE3T2BjLNneTXV1q
wOeNvezayoZ6gOf6HoRxeiAJld351ULG9c6oOEjuP93IMIzVd23Ci67jY3YlVelzQExLX6GXX4LJ
CffzLK5KaMcauZdN4Zpr9SagCZ0amt/JRW8jSzJoDPPLggz5/EIZQlRfifzd/K6UTyB39QAS6Sl4
qz+I0ntINA0LLMMDCH8w+MViliPQYZyT0jTEotDACVUWzjFmNTxRlgoIE2n2jCoCTJ3Zrkgkwxxi
dkNytPN2czsYPYebuK6eolpsb0ab3B51C/4/vPyLVjI3y6qSVjq0/LFME7UsN+sf8iU5dAN8sfof
Ny52jEOoCnmgqE9KW4aT3LF0FomHs9+CZvxYvhsi2QwjODDittiCVA+4cZ966pGOmeEDw3U5Q3Ko
d/Lj1lhyCSwbyqbrgTOTWHUG6GuIJm5rbwy1i+056ajpQbX0ULtDsVMGGoVilSHXkC88x92NT96A
ZHwdggQEsoCFD1ftUFvIREMDbnoLuKxmfmzY/zJ2gOc7NrIhX+wekZ1MMlkY7gIWQLtJNmRWjkp0
CxchSqYeNZpbd2thhc08oDIo5zk49Kef4MKx14MbiAM1+N0POFqVMgC/+wyQOCCcHlwDXZMbQv5x
PhzeTXC1WNUs+hrFnDfmOaibh5bxNKoKouGUePN4sszh94+/8+/og1EoNW6wAdp5eQgkh6U7M18i
EefgS77MG9k20nEL+r7jrPPu3CmcYqhHZuopg5WAJA230RgXixpgTFB31qog5LmjUtEyvqiktrjw
w2VeIBt4osS4f09jm+2UGDcIuz7k1YDvNfLiKEQlzP0xgW6gwQvb7QAumh4BPPEylXhhIkelPzHJ
/kxMz9QQ3TP1yBAAVuZQV9PyTv8nXxqujwxvBQocbfGvY97Ffn4ckELkJ1SRtloHhL7E4yecbA/j
hrrWmManJjNPYE1qdw7PBy5rXfmSNWJaCSRDgjVVxkz60OA6T7q7uEuIV4MepgDs8mMAU5lCe1TD
2T6+z+ARWfBMr/S9NZj6AmmuAbBdBpyvIYnPXLklCgdm+W4KivQvqWG6p5t5i2YlCkOZmrlUExf1
QLDnnude9PUmVLlRaMMyE2kK8J0fS5Ph/Oz3J6oPMnvg5hEHFXhxaJhMl1U0aefczW+bYYitgyPq
ndLbXRSIBcm1PTxil1Du/xRat5q+qrlwkN7z25jkDEQTUw2cfnpMHHkMC9NljxpKdPYqdH5sKwfl
VXc76KlG/QMOIg1g2qSOYRxQcWccRh2FgqgdRHc2ZWEHjBzbbNz1hK3Gzq2yteHZjQn4NDiRmXo3
Md7YMf+oTLM/KmgXYdVEfgUGat1EnUUIAvIQG6ZjZfdrwMcUyF5EU7VefiHx00iuSk89MgLRa32n
pzHIiBfJbLwL18Bmthi9rkaWqbtITJ9fo9YLn3Iw0p8ce3pgvIieZpUo2u2kNeAdkB7UaHwU2EAA
URGXgu9+3NGvU6SbYJOGW5Mk5dXXh4UKSvQp2A9xgg29WSfJEjht5dpopgzAMB+DGB3e1ijzsfcU
RwY9cheuUcTXvu8Z5pIkH3rQdsukR6RQnnpJHqDhLGuXs/yRpKlJS3NDVpNYBSqraZZDFDc4t/4I
sbW+986mN25MFCruZ8c5pvV4vppqu9o0QQiWisx2rzpq+K9Fi3IaUGg1a9LNhmrIdpqNdbDSFZYR
A1Qh3ivV6Lcu8DVsFHKO4kJ6UhmAaAX1nFnvQ/kYF4hX+gCcPfnNYMOYYlJox22YgTxloUodDGnB
Zdm4Jccbsz2x32KYJkKU+3xqWznwXVUFWdVo9Jh5SLLoGbaYN+UXcgTyUaN+eBf4lPSpbZ2NYHX7
vW5DBt6OWLYLTwsbZCp9Ap7hiAak3piTCbpMGYB8bZ5zA6cQvyOkkYii6mcUHgV7kgox4KwcEHbI
QwSC/5qUiZaLXTPnsBtpZwMGNsS61youfut4B0tC5SGDfgDZtKhmXW6DKGSBfLbZz6pi/0BR1PxB
T6rPccmfVGpc0s0iPRFwiUBROuJ0rDiCd5E9UOMjm/yh21BfD9p3rQkOrKPnjxflSEajj7ot8LZx
jPE5gpBRztAJvE10Y3VnaFCphnkonrZqdIrQcOhXAnj0iBvu6ly33moyi+hZaCXy3YpuOJDYMMD+
Zv3wM7JY9EwqoFEiDU4zbj3STPwkIwh/wufGQMIMjUFRUV3Yx08PcquL6NqiWrQECEgPDLi9nWIu
oqYKjPee0vG+joDZgRQd0jWfLnfORRXkm5IXQKD9HE8NKlpLEnVzIFq7yO2kWDWU8lOxuCq/+Xhi
HF/ec/1THnZ7AM3jXUEvDNnEsgEjBKDFSAkebLxrghJJjuCVnyUy2Ehjw1v/M1CNU8h3FBlIdzNY
o8bFPWJlLu9cKejGaX5Q5j7wGpRyoOY1DwxlFIeo/OgpnQ6IkVWtd+DlkS7KUDudn81KstyZ/186
NSqFJX0Y/FdD62ASGLQIScQlQDg48qEjHnyzMqfdFz1j68xuLm1ZlSfwppwIG8f1hvH6KQHMcZYI
RicKMU+nGfLkDD4UxX6ugwVu0NHpDb73QTJHqpvy2bIx3xJQRFbJkWNnjCQzzHMhA/hUqRV7ktQb
mV7GutXbSEWvkLL28WZXL/pPI6nuwv91WBaIPf5PtXYfhH6ztcSEqiDZ6D3qg4RsSIzD8dcYpfqa
JIYjhllPIrlRAIn/hS600gqIKnL49weZkClQjaOebthYngggA4HgaUTuDihD/DQNgOtj6dFqkrqW
meBHwj2Fe6Rmcrpi6zfZV6VCPqMRreYRqKtMSY6CJBF200rpbtyHetLbDT0HaeuryvRwNs0A8Z5w
JObMsCWEQaKwS25wSu6gTpSPCqFe7we73HSLHXmQ6i6UdAR7Ut1BpaiQP/p8Dk3Wu09Qdw4qdk3r
jeBbXLPHwpK61OTAnnInfiKhKL2yR/Ws45zmbmfW9WrMUR2mIqh3PwwHTWWBfY5yu/fQR/AU/Gko
elxli+dCku41fpmcp67HpasIv5co1uFb0xIJ4A/RGNEUrYyehasCBzpnP9VHIPt6xTSAZgCBmTt+
rw2k4pG3iiOj0r3yHGsvUt6MQ3IgugkMXlhJLAvXqg5DzTXnJQWdbpH44sQjzB2T3XZfhYnLSVwU
B7+A+oedSPor5V6zsCM//VIKr9g0AHBGhj1rt+HIBbATtRQlPACHWoOnJwXSdWYA9qgF1zgwcN+c
wgIUGNLlwegQ1u56lqV3YMfI07WKeJUlTXBBnnxwoR7XYhRbIYFtQ7qmKG2wb5ZYh+UFIAWV42zp
AHSV1d2llgPMKhpBw33MZpZp2GnAipFGmJVqHD6twawH/mb5OehBfAJY+qqs/a3DGn4CVVoDCnMU
q+lAHDmN/OV+G0o7yASlhbh1Gi0g4A7Y0qotaGdMOfaM0bRw6xBlFHJlQWuBrmi2CRYxD6TCYZbY
Jsy1l2p5EQHdJs0b0N/KpQR5qDEoSo4RSw+Sai8HGrB8im5KfkGBG7S7BLi44/rBAIoJ6Sl1jhLj
qFG+v7spD+yYE4AhoYCj83tga4HVeYPUjQ7VztwWqOwdvQ3TzApgVfY47FLghmzz0t45k9AP1DSj
8MdZZmaJ7MK28XQAsHIOJIVPL+VP5hvPuUt2MilP6vnmUHpHpTQrvFeAkRS629BwdhRiCstZOBVQ
fdXdjzflU3tSsrrYAqAR0j/JMt8aNVOZrFMd6R3zNVGfgee6r4MVQARxouFmwUU1Ja4SzvH0Spop
z1H/O43IgzfaStuSsnFAY7ToYlBWAj0uWARhdumC/OBIUEdqcJHr3Ih3ujbFK/Y/u1DEFLdAdlSj
3g1DovX5zD5I671WunPAvw6fhigsqscCLEPyxA98Mtahlh+IRAMrs3yhLNQjMzmSSA2XwUokK5Ja
EKwc7+JYj5Ps3mZ/KY+7oeqJ4YRQfRq7ebNNHMFRhq6qqnJ0Y5FOyOaYq6/moqtmrJyt4VY/KV93
1s32pkaScy06MCZRLVcL2ARQBOE+uSRglF7rahz1FRFghgocMQwo/FyR0orxTd/gfgos4pI6NdZS
V9+4sqh09qIo4NS5ixv/ebyumjaJgeX0UAL3AYjUGcrEcPuUFlV/ieTdFIm6wUCdjTXimnRkVX4m
a594YwiwhH6EUm/KAGrS6eE8pDLSGOqBXe2EyEQssi2YQJ1Tn6S5v6lj1wMj67QVSdxVK1TiOKe5
65SJWFQTN9f66JjlZZAAawzk10E0jcjPwFy10FvQUlMMDVnzFiXoU/9086frYqF7a/VHvvlO3Zhs
n393hED2UoX32pL+6PMgd1+Km5j5C1bYgKDWw8lf1RItxUpzwK44U/3L9hx3M4tkcZxkPFEvkDAr
JKZhhpdZkYKI5FNHLnWG7dc8YsgBJVPxv8hDB55uhzpyPElFVC3qrNqAjVqG1xnL90wi6ESYddpY
aw/z94S+B4DDRmlkDEuDJLTDzddkkiEkJ/g46whE2wF4G1HIyNpwiVwYvp2moFniDhiyhuuEPTCP
wD5OssFrXd7gPw2634TLXh+6Sx7Yq9A040ezbuLHIYzixzrGj1Tq14HXXQg0SLYFGDo7k41cmTe8
BiMLDrNH17MJ72w27WgMapDUjgtfvxk387Nq7CHWNZIl5odp+EtcgshfGKUBhijUOuDk1K2RLheC
i1Dq3LaBQYrUI11Z4eBjMqfjnRsZmYxqU2vcDgn7+1/HIEMyiGDBGbvYcdbh96Ahc88cebHSkhFc
gnfylCY/Pd6J0+hU3bUR5dmQWKZCSmNdY2kHdsgm0GebU0fslOA3CupKvdsmKf6dOx9f2K3ridp/
SBsdqWwhyAK0SchyXuuEhHFvh3UusN8DifpNDdJ82EkEcboJBvAEgxKiXphVae58yhIBNHS6NQFn
s9RIBmx3+5CZLy4fgVntODj77CPrS1Z49VrR4Y7ViBqksX8glW1w55TiYJMk4tXNjdHamF2LvYTk
1aXGsW0XM4KDDAJDx6JjSstNh7y6aytTpvjAWqyxIZIOiVHhNevd5ywa8MKXelJ1FjgfQ0f/Qq6z
ShoL5CssTa3Ha7HxE28hPDt4SJbk0I9jdNU0np5jXq9b0ygObleeWYnvremnt00Qh/WmByjs4s6g
Sz/dB0AvB5bXWlnJQCLob15M0wh2NLA3uu3N6K11rm3Gzvdq+WFA/XI2HVA4pig+nxLugpO5dR+B
krTpUft7IYllQjwE4LUFKk0bL3kQ4ha2036Sv1Pb7mOn9+EWGz15L4JwMrQtSGHLZOg2OY7+Y/xr
gzlpSll8oBDwJWDf4Lj2Ooh7vD8ts7IP1IxeBOxXIWzgz6JHurr0/kGW17g2lBvqlIDdLv1UGPXu
Yu9EclHDqNh/HcpjqYc9fJYAHNevALVIJTaqGYZ+CdKEbs+TAvXTZPBz2/J3VJbj4GSzWJDWom7R
IBnb6PJv4YB85bzhKGaSxdtztTZ1qalxxBgHuN+iKm5SYYtYnLHBr1YdqlAWFYqP/GlrhihcxtuL
V9/dbgQSFAMOcSNY+d3Pyl9AhNGvAjPldciCf0itM9tZhd3g7O3CTL/3a99j2R7ZLMidAKnMqqhz
SdNimS8Apj/bvUie/GrSn8y2OLZBZb4kSc1BsQqYWdstqq8+SBGFk+qnKfXYCRWVbO6Rzk2M4cj8
H8pmBHW19n1dB0VTk1+N8gVp0eDbkbmKgUBjmHazHgWmM9JRg/3NL1MM9rYEGNc+mnqwXFghdp1o
UEACehglj/kwu4CXCIbk0/EPLkpFvVjn0bmO+veRaaQBZeaiBIgJABZa2XQSS8Em1AWS564z1P/U
taSXpEreTtJzkKeKIV2Ou0rJ+XydY0MATyOlpFibRg3cV2FhtdL4KG8w8B8DjPfJKS+JD7wCIDCT
iy79HNy/rLFTNNaazFkEWEamP+dVy/p1VhxowQ5YmBGHqiLbZu14u9aPQDS4FQMbF/NC/2Z5T11y
78t8wfzxUQNCBbgpgf2ruT74iY1hSyDApOKoGt+UsWhWJJKhSZMfHQ6+1lMzReveLJpNl+T6CzDu
DsZUZz/Socf1mnDNxyyKg/3/7QGQmWJpMV1srcTSj9SIJjLm3n/WdYI/49K/ugnVA+2HpXkMcLj8
vWrq9wIrbOO/GX0/fpv6wFqDS9o8hp7+ay6R9QObH4ZKViEbACrEXso5qQZlX/gbThOOckZUFZxE
A6pzqO48gJx9qzMHjnydsMm3XcRG4I1o43UCHMq2CW1n0UqRDKDbyK9ApyAh1KoiQAYGblXzyI93
QBv/glvBZ+MTTby3CwepHhpq3D911IsGCxd/hmYDxv0Depx6Xd4uC1A5ncGdBWBot/KBI5nya0+i
CKKFWSNxnYuoOI2AID7ldlvgRiBaJVJFeqQh5enqpottlrtgIKVc+a0PE7nGZaIBtMnRa7A19EgE
jAB02ElI77knp/4bURqqNIhWbmN5s3NRC4AakrddFTGyBH4fopYi6TxmALK2k0P2juWDiE52b7QV
DaUCWAZUjXeQIicAdied7c3njv8Kn6zOCe+OFtWZoFZgAZ1oQbX8k/NQG0uvS6vXJsbNhN/oL35q
OcOq4DzaZGEwAFmonI53NBR1IlC9moOyGDVDtr+YZfIUFSrBN7j7EeDWZdPBcNKffjYFz0jAb3ds
svRt40XZ1z4ovsVhnP1AXf1PPgb/7oASA6ANp/Y2D/ptb3eowbH0ODo1vYEiG9kLQy9BatGnTEpW
g881cc1ufWcYeRsBHhYN+Y00Isl9gv0FMoe3fdN0uz7yDt7AcDZXgSl5vtKfZbrYn2/v6TZfq1hr
LqmLywLgLVB3zg6Yu/IGqGUyp2AO61vkdww6C7BE+QyYu53e6rsuC7D8Cbv+GXiIwOUAKT1I5YE9
2YgeJOeJtSajM1bmg2/aWzKGEfzzxAJ3Lb7zB9Llvu7ui8YzcXQCq4Mll1FG65s9dRBjJy4cZJyc
MOHqIL7xoq9RvyFuARK6YkO8Ax8WJjHcPwSyOAJYCzkH56KbtyhYQnYf2tLVTcCE4xYm9AGmQmVO
VOCU4ug43vd9k6wLYQYLHTVAIIIDiS/Aqd3nXuAezEbZzMKW+NwkThIhvJsi3LNJKzXtZ08ZyM/v
UoCK/+cQGp9b0b7Oix4ZnuH0GnsJDmTr4sJx9XppPCQuAKYkt47SAJBQXJlXoLuczQM2lccUhgTM
DtvSD5OFC6TZo5n+ojJXVfU6IwcptKEPtxtwITJSGOEPkYjDgV6OZrrLEkun832yRiemszbt/3Q9
pElb5d5cOqngEPdjZzc+0J0TyAF/iDYGYKrEyVCQFnncrm1mZnulUigXfmrIkq5i6sF781sY6Wrf
ZkvmmxaA4aphjCSiQv0oJEyk2ZVvQ4cMXxfn3NHSCZtbMRbdmz4JB6xT+D4sP52rHBCVIBypVXxp
JPwxSFHlxY197wNceWq74i/D/BV1bvT3JMA2bfDKPXZIeLl2DLnDhdlEfw9B+D0C5sKzhbP6vf9Y
1X2HzCzwjmVtHF8NHBinmGmeSaUJ/R+7aEC2IlUtyrI2Ay4LkFAIUQOYsvInD95ZN/6NxoKNHSAr
zAOP0nGopmbtjuHL0Lv1qUl09iTcJj/xLHktbH/Klp1Z2ssASSlbPYz0pwj4C0+4kyDbYHHARslK
e4qkBpDoL6bjj8vCq3aurH4CkbR+pJ4S2RSiatDS7fWdQYnKeeBpcYjA4ESZ4DgHmXBT+iU2XBBj
fEh1Xo4FUk/kv0VYLglLk1I6VF5HHFoLxwS4tsooUW5hbS76JmWSbGACyQMQvIXwH3rZGABSAPSx
dnAkbALpR5z/HgNDO5JK6auQBeBg64YV6fzJYVsBotDxMWG+cUC9mLvmesoOHvDYrqMRWItWONmP
wIm2NSuas9dhyp5pFsBz3K4CByywRJZAXAp/olYgq3KZcl0s2wTZYwoVKCQYIJJbC39pHK5L2CVD
c1ddY4Bf95OuVKECKd2MHKRkL3be4xRAEPWAkSvzCHu2t2s7voZ+uxEx659xNN4/C8AxSWTmYD9K
neMh49xOHLGYrVLHx3ZrgUj2gVSZgUR3rIfGNYlpW9uYhuty10Y4oG4C9kRN79ftBpxxw6qNCpYt
c726lKhwPPdFpT91lgmEaavmNxGVb2RLHYhWOxoAG6noUY452UJfNh77HnqDsXIjUzvyYEiu9pg5
iwFlEn9rQYTrOqv5pmUxFgyi5DtA0utf46K9kgNoAMUiYpV1zS2/OzapCNc586K/GxTayhFo6Gnk
/mpsOoHf099ayvl1nltC/+1fJe6/VWnLr1MXYY5CnG62f3tAa9g0Jdg0AeFa4CRKLopIpsaZgtE7
AVTlIjLb3JKu6lpK4azXTWDlL+nwhTi+QzMSh8gxOcBV/OnVdd102eVucxrBKP9ieTde3Pbg1fHp
1YhQHaa82vIrqZF1Ox1KK4pnL5En716ZD/Yil2WbURc9KJA5ytWrMXoODNO4lN10YG6YRqtKIttj
60mb0Hnb2rNs2rIufVNb1PuNLrmIsLhxob0ryLSxvtPCUyQJL3A/gzOM9IGEUrJf6CWIWnHFCnw6
6aAMrGxQZYazjm3iprq7COJqEaPscSqQOqP3a5UbfJf+K1DHixL38ftdCjEFJKjSxKNiFK+R7GaZ
D0DKMQS6NBCNF3dj3bhrIlrikM05UJwaGxcx+QrFcFiOpuWwsMOOXwEm5uH6uquWk2PFb6A7emlE
Vj4HGVi2ct3Rkc4AfTIV27j37G8eUi12BjB5NimYsd9Et/REz/4C8p69aZlb7kBDZL7glGRFdjAC
8rWGQ+JDn9fJl8Frn2g8K8wAHttn2TmvLeeqDRrWO/JBBmtQ4xza/Iri2UOe9QB5Eri4tstyes3a
xlkDcZTvfCsRr27FjoYIyueqtcYH1EXjfjsy392meuA7En93Y6n9aNXZCmuADQ4l7S/dGJUXHBh0
M4c9D3B/Gg55uKevqAU30IrqSMLti5XFTe3ZyetvUS7st9IFubJvpebD0AzZefIxlZLBjtJdW7fx
i1cJf5sB03w7AWj2JRytNTnEJU9QA1mKE4BVmqtV4AJ5mhL7DVm+bxwF1s+GGTeHxsF1OukdlCIi
OectzDRnXdqlu2+tSnu2x/ZbgIv2KMfbfAQT3VNriXFZekhL558E91OSHNkADgRStXnUXUpMSHFs
gEcjr3EZ3uPvu0xAf5zg4h4DZCAwvhkAp2T/zQA0fNC2zYVb6aaRGNS8xbo686YjstKLcydVpCeR
mrhCOWjrjsVS6ain/CaR1qeRgbu3XnlBMBzUIhNU626xovUmNZ8uLnGrOsS2qlannz44xxsPhRX9
EyYOjm0/F+K0JOfE6UNrclqDk1mJ1Jt91Ao+TAO+7N0xWilHirOcALRb8/2PoQHSwM1RLxx6TbWO
ZEWNJStqYtmzpcHVwDhFBtKRVRkGWWBDOmVAEsd7RMhdmeoZJ9iVNVaBxD8qEDLMxF3GoDs8JFrt
XesmQXWrPFMyRpzwDJr+mhSRv/6TR+TU2xKFsK+m5qCCmWv1KggsYwsOmP3QJAIkw32grRIvctcR
cDQzrInLVeZ60bWuEv2pL3K+n5oKeSPkjVTICrk8XXEIO4s9hVo8XuRY4ZTjHqvMm40nD2vVce58
phsb5kYfcXIdfFrdqAWikXKc7PzidMh3I5VnDfEyH3Eg6li4oueSrJR6Fr48LW6MlBrEDcjoaLJs
WnVYbS9HVBAJ3JZ8hCECFXS4Y5KUpqBURjktGfuxfo+opYXMZHAy8fq+fcC6XV/h72FdCCEJOTfm
KrK1ZIXt8QdsEkEi4fal5sAQJrcZUymRzp6dpCtS3kTAebKDdHbWBx5f3guis2rfNka3xQ4cC7dY
XL3M8v9phzfXC22ZZNyvUW09/gTa05vt6dprjcLnZdYO4ZcQyzzQizviwU45NhFdaaPeO2kODFQO
O2GUKIPIam/dJ0W/sasMl6eJDvoQySECICtvX2rBWqlIT81ouWO7uJHbXuAlmp2VipCXKTZiKAtD
xtuIknJk2Ycp4xd88vRrpyVgi7KH11GLm71r1c6qG+vhlQHtGTDQsTgz8A599UZctUq3zLXBQhR7
oInQsvG18HyUIGpWjfM7VLrtA6cIlgVQF85xgSRZxjHZdY0OVCrk/nppnuwDVqOsg1yo0eIQh/9V
Yi4bp7H6LcUBX1NO7g5bRYNxKSz/WxVhvvc6vDUNWcucCsytJOqy0lmJZC2kcyCdmXS+iyVrlCQr
YLbgJrd0Af8wtxGyXj76g1N89jOwdzjMQC6M3+lHakx59KtEpbuNI+1n8PyM/2Unp7jGlmeKkmOU
h+ZZH3ucH7Iw2vo6AFCwKoKSGk9C4KZIjmz1WaG0lHKRlCA1SXF5DyrfP0S2g4uzT1Sa42X5MSSl
dGTYfE/Irgdtuw3IM3qMckE1MV+HFsp+Bjsoli7Q83CrAOaOtIz6h1g2Q4fbfD8EhjEZqEHFT/+Q
J0ARj0qv291F8Cl+jfHa398FhLga93JsjNUY1NOGehPwaTiR1MS42FxwN1k4OBK4KN/c0JEhhAyc
lkvUfNngjAwQvVjPziLpgjSTOL1SSeYbbyzgWhd09J9sWSHzcxBI4u6QyLPI0Bn+c9dH9YlUqL6O
Vz4PgU9TO+7atHCZBFCe4ox7EUym1FWN3rGtnmrFQamo58o5eNbF7HYUMvjSmuQ7jjOcJz/o8b+v
1bgRlhs77F/6fZZhLQM6TZDx+H6/0lHOeaW9H8Ph/dqJXLADgMT12dLD/CET/j7qO7DN3g3Fyqrf
94XhL9oR/x5ZYjjbrAl2yAGKnkGyGD1brYNjHPD1bCvLQbp/k/GHVPNmjyn8jko4JwX2VBAAyK8E
ZxjIbwLgNjEHqfMFC04k5yn+fp0f9msSDTCkahsyT1gEr3C0Wy1J9PIIga4MVNFuMf6wLK3eqZRE
Smb0DQN/vaQotniZIjkla1m8HVxU5UxFpM3pik0I1qxiSF95m+Jd0aemdcGez7rYfvYPEsqaHUlK
n/Uj3+O/4TvTG+tiyCYAL+w5rNzsW+F23xJceiENaDESN2bhmV9rrAxeg1YTS8P4H86+rElSXOny
r1y7z4MNmwCNzTcPEPuaa2VmvWC1fYDY9+XXz5GTnWRHd9cdmxdKcncpojIiQJIfPyca70GcwfGf
86djK1gPrYBM2VQYeY8yY+x3x9x4zYb6yxCGpZynqwbrbVL0RzpSAB7hpTR7f0O95bIoO5Kt4Jk1
S0TehJQNvx1vAZ3aglKVtnIWEk+9O2/3KqG4WQVoCXmWLSAO6WzPhxCMlOGor7oJOCTDudiirIbi
VO0EaeJtqoOyQqlSZzvLQoyojw+g0roCxXr3ZI2xdhbp+Krmkd94eIIkVvZEahJAd4DxJS/ONI5P
xt9P0zlSS6riyd6O634XaeG0Re6petbbCvqhMfIGivilxab1OAdYHR4jFo74VENsNV79IJ13m+Ah
JApPau90Ic9HHJlqgMNWU1oxPA3KvAwhuSHMO0NeMm38ZYKAZ9/bhnFHdr/NnVURTcpqsY05Hpnc
wCeLwwPFd9XUV+8c1DFjUG+bsJiN9mkih4Fnc8AKAsrQ+mSvmynih15nzoFa1d90lxCKAwXl+4hl
WC5qtwoNdb/E2n31grxtucF2XAXY9s8vscTRKy5dat28Cxp7EzdAAM41uir3LEmw2NTIYqWZY21M
2YVuWj9fyEu2JQSfGfhuKskIuARGI/gyaQYaUjdTvccHCzGSwZl2o1KMe7ViwJfwplvXXIWQnYlV
jGEk4Xdb6LvWDiBda3Lg7RyN/YB0MnSbBtt4LvFOVzzhyoVmAnXouE86AakKnnVrHeC3Cw+TdEd3
fsvnAuDv6Znu/HTJzbHYsNyvVrOCoi2hzJApBySNhX3sDaHhGkqU31G0UWfxMoEmQLemgGeYKSC4
shrI3+E/HWZjf14RvQZdPhGeBIX9VW8T+xIrgfYA6fa2NMJHuhTYBq6ZMPW1AJzpEWvQ+lpk3/Is
sbAaxbpn1fhglZ/7IwMp+wC6pgN0Q+EHd6I7xpZ/daJIuR9tvAunmVD3X/r3otX9eyeH9m5mICtD
XXLwKZ1WSc34mkaZlS2uqJFUAclD3jU8+dxOjtgOn4yc1dd6aN8vucOSNU/jTdDm2skunXHVceF8
G/r7ui/THxxE73jHWXvhpg8ZBh3vPQ2BDdTspNwMtoPbvMWxQfXtyvIW+BroxZBLJkwaXTIAM/g0
Vvty6o13B7Rt0xkJp/ejtsHH8UUtdawjdPuIeg8J9Eoa+2jhTXX7zAIrNfVNaI+sxlarvbwGErnr
UNZp+18LI8aZxyRxhCTTR60KMqt78Jidg0T8hLBy9Vx2frVRptHBcXkBLr2+TFaWHfRfs6TbKMK3
fspQZlrlHBp1+QSMmGAHZLa6Sy/ASWCB+PWlGNR4y+Mx2ySTbrxMHCco05SLM3nxaaYZt74sg2KV
5XfTVIQoRJaEe+Cd44Xb6k13xDnQKQWjJhD7H7ZG0vXN/c/xc3sAg8ExTKGJZzgVO/X4jXmRmNIf
Zfxsj47+TZ+wZM+jbDj1QhsuCTixvBI09Rs1DkFXLHNCXFKasy7Hm6C+L7NF1IK8KATAB23wFodD
GaWlT63bKYoyGDfaVP7AXyVEUTpodJYL2bgkwQ3qxFnhGfzuJYdQo/uwa8Kd5ogRaf+WIakDRpJT
OxaQnCqBOiAb1k3vDmpNFE3NfMRTJWUxFMe7CERhZYb8pVSOR46kupdI1NlmSn35xYalsdg3moV0
1hJD7txJlQvLAqCa/OERnE3jpuh9JDbjWJyV0imh2KREX4QlflWy5kTRnzpTqX8WqEFzgcUaHyHI
M270IcuOcYy8MrD9z7rS1+cRib/lrSVhNpuWd0amwnL2HMu2y7//9T//z//+Mfyv4Fd+lydjkGf/
ytr0Dh9vU//XvzXV+fe/itm+//lf/waUEbo8Jrcd/GtAAtyU/h/fHqIskOH/I0yqKsua3LikQL5u
iWqHaHU0I9moGmocFxMx7yzdmX0ngk4L7uUbO26imZCHIm7IfjrOQfCqmTrQfX58YhZ4DiJkFj08
TuMTzpjxMVMTIg4xcGGIoS5dIHURe22s3kejaXo58pXfoFHu4c9v/RyhH+SmhVI8KchBbdSaJQc9
HZurYca4J+igfyPpH4XhdB97vWA3K+pRHzvLYJdQ9nLpzwp8WMn4bmBF4Y7E8UZ/PfHV/PwTQSw2
haKq0IwoAEikfiX7o5WyfgWwtHKKcXND0eV95jj6fRRCCr0a7Sv1jDQarl3TenaAhIHXgdLtiLLx
pyXe6GO2g84iSr4pJK3DdJNafr6iCegCjSGx0oeh3tQfr6NC0NzVQzvYz1NHmfkAkrPkRFOrmhld
eh6BoYqHj5Rf6Mr8kmAle6aeKFQNaj9IXdh+n3u//6bZ6l++aECXOsALWNy0Nd2w/vxFqxIWjHHA
p4tq68GRdJSsaijCWXxpVlfKUd0XRThemd1QnjmCSTdr537YaXm4+nOMOhV+vUFNJu5uRGGo4vG6
b8YmcP1RT++I0ZAccTP8AHWYsUe6AHJNY6StR3ypNkrgpmK0v2fyQaY3ZnEOIV1/5pqB9wLgJeCN
bDNzfLOwjS5Wuc8HlGRtAwPMdEHtmKsG7OEbA7xGqPYqheJRtgmsoICkU2qpMhMoio7p1UqQZpl7
4BOetlWQlCcIh5aXRgdYkDZzcveWG1npQWS0mbdvHxHqqKW5l4Q1vGb07g3Y199/VPjp335WEPjB
zcAA4IODedSW/k83ha5Thjw1neECWKbvDZNzsrmuPOpl7Zwmxyy8ogu0N2xCDRelu8WlNeLiwdKV
Z7L7oSLWU25Me5wS6q+hcjD7VntDSV+/GyPdX1OUhe2nVSb2OmjrZmcmRX3NgDtZy0SrR13Bp/oa
yksbG58dBSrzzu2EDHKlCU/IJ64P5bt1FhTBbhSF8dJH4CXkANtktVU8qy24GmXUWA0KtGIwyG+n
Vy2oG5QGx4BPqbjvrBSj4h4teXPu4AQ25Omq1pyTr6n9W9sqvlfbvXGNnCrcQ3EOf37sZu80rUTt
WDlNX/Mw2hfy5p9n7GSO2VooIfy9Uz9wK4zd3Gm0A3U1PprXIe1wMAo8ulc5abBFMYsPSadC2SvC
xol5pL+OhS++ywb4eOPvERq9tMgGWT5cmTotMXBttSwpj7RbXC60b8RJhL2Cck/ukcPArWbz+2+P
aZu33x7DsoBQgIyCoeOpQo+cT9+eUY/tOAiZuChA3Hml5Zhnpo/4SXFoLzeG9nOQBUlkIifZqZsJ
NT0aobq+sVOXLmHfNSu7zZV53r+La7R4P6ioKMnlKy9D6RXGASJBdqy93NjpPdiZ0x1EEWxZK5yD
IS9qitwYKn8s+zAoA5rkmptkpT61wDHhHBbbbQxNt7iphWLDXYDq3l3Sh4/4Oemb99f7x6k+vYll
rpupb1+ZAundzbNT+PK+UxDMpvK1F/unuOVVlmkW26BEz1bX1BsfH92BxzEE4ahJFwHtpAO2d+ph
sVHrxobs+gBGBTkFXT71aYq5b5cRGJoaHEP93Rx/Z6OXARgQq/QbdwiSOrdUqmyjceAbtNz/Bcwd
0pF8+tIkFfgozKI/W8NkHwDHhKafrUSPSAOAJxGIgR9SOiVpTP+XVmjfwJs6fbGc/o9BcpFSFkO3
aQr7jDV8Ai5SLck8O6sn1L/gwE7JlPAS9+ys0f18lN68jd+9aVdE5EWmOHykAVMbfh5PERHGq0jI
bXonjjYDYBUnWzcSL+9AnV1FeIoPegz5La3Vn9rWAOSoKN+wPoy2sYGa7X60izc9s3bWoGlPNHx0
gG1gMmwZzvF/puHIYoUQWca+bgbaaYrKVxAVx//1A2M3Y+7I42j6prSzdtWZefKq1t3FrnXrJxKt
95oS9y8miHnWfWY24JTOnFNqGOE6rfXklQ/NEloKSFY0ofPslIV54bUNQp4GvJ+yl9i+AaKlCYeF
1qipHkDx5ZriyEMXlI+hJh0jbuwTtMY9daymtd4Di6+MQTNnuZbM2ZLg6i2GFWmKRYlMks35M4rr
DCDxWl+8j6URN8kxORZPGAhwKOGWpALjVEHhJDU7pNcaV2PBum4icSBbXnCUvpGjsCdlj+eGBW2W
iRcA3siK4pKV2oFaTHaptThaWX/cUf0xNSnapLJhCkIpNSqIl5FtmRTuyGsArPnUbey0+cHkqqvU
+vfL1EVQVaK+ijO+ym2l+OXiH/IEyIYU+JhMVlDQpZalERXVW1B/AGTN1X3VWscSvrIEooJQ2Qc4
eJ//x/SfjxwsbizcOGatxFT+QeY/mibePfSXAh5F80QjUWFdmx+zJnm/lD4Hs/TSJ/eoS7AqGakP
cRd9jYVg5M6e/5855tmsutoIRTXis5MWCY6NQUSrcM7vcFbaHzSsT9ejBjAHkBpbAlBTRInfyp3u
gI6HIlQQaLpFlaUrIAPYCZSr+5537Z56dOHSvnRRTNgeyqACzhWVgoUZ5KgPUYf1aLRl6RLXiRW1
43HuUzMsWVZsqEmXFHlutcyNDchj23xPNpqNWpFfSMi4nJ2B3BfHrFZzympsykUNrMw9eZbXoTE4
pq4A8OsV4VW9lu8JZjmCQmBf2tAQJ5Qm2fpNzXz1kdpMxe6Owh1JcI4aqM/hQd3VnuUnhQfaaG7p
btt1PyfNwCthvb6lEsVoAv0YdTWJdDZqM1030jvJLnl1keRbqmAcUz8FN7n+m7FLMI11mH7Ig8Rx
K5T5HmP5PTNxIg/1aGTxUfEjrWoxZUiNoQ7Ro36C6krUc0kXXYSedus+YEgSykiy9VkUxBvq06RL
9DzE77vV75dmmqrdLs1MB1WAum5Bt1HjhiWXbp+WZrYaKhaOJfQz4Fui2Ttvqng17NJb0KU3oNQF
bPqPIcgNK3s5SajjV9v40A72uyvOlvJzpyYN6p8dfop5f5+2Q/NAplYv8jVr63ZNXXL8zaDMH+8p
gC61HGTLQctEH4N6sytdLNiTedtXmGCfyxPnO+3/UihJgDZ9CkMX9+FyT0ZNx01fDF2H4rjUUYL1
X2Q88LThuF8eehL1IDh8Rkh4aurQVdvYpijwQMuQr4udn2ZhY0WQjy95ABoFHZwg9wZIvjdx0Aan
GpyE0MdszK2YDHbtsHcHiFWznoNhrJCC653vrQVyaRwiB0DYOy7vtxw7jCPKBCHQuuQiExHzlVlj
hxjmLBjcJUE59xsdOV85MIL49u+/QPwvG0PTsUzLUS1Vs1H7ot+cFgk/b0r8dLtzwEH6Exio8HXL
qUTNa554hhGgq5QpVKhtJwPtFypOwPRdQEgtSc0VGemi4Jep4nhp8lcQbq09P9eMtc2MCYsk8Pi5
lMASLTiU22yaPOpC9hWYIXmh6MWBP0JzpZDFQXE0YpkqlNJdasGyr36dI+mJSpTHPlIgr+xEEBqz
LBRQoSjL81WG+rP0FYwIxY4hbefV8vi1/ZBMoRbZUGcSby0lfyQplcX+d7GfQhJf33R9N7liHCNv
rFP1VFim86U2flkS95dAm/SQ2cjYNaM9vFJUFfbqCYU4/AvLfpkyqhwBmQsYEnIUha2YpDXFXBSF
uci8RNEgmksD19bp998MzWS3txakii3N0GzTdqBHr92cGeggjGxDbrZnc6odb5LM2nQJhQZJQQsc
OYuNWuk4eKBgEZdw8CEzQXEannKf4rADS+/sasSBVC0urRMF+741azcvkvQRv3VKs1P63MFO2ot0
YW3JBmy+erI78XXOvE9W9aJUhnKi2EYDBU+Cj39FsVVWlo/ZaY7sw4B7bVUZ8zwtlninWjRvTgwA
pTdG6atjgzWa5lFbfdqWeqOA5cauVvlo1vsadOkANmt8P9pK/AXnLNu81MevfRt+thcojyI7L7LP
dhkv1Hj66ifjm8Lqx4aZF5SeNw/Yh/p3jpa/RDguerVqO99K9sFNojXlqxGY53dQlDBMwMaCnzlI
G86Eu5G9KQj8M4FyPnxsavTnjx5Bcj56H+NAIfhpFprzYxzYFvwz9bJAzK+QxgB2BgFArHKqfxqc
IPx3b4/e7MdboMiPtzc5tTdkLQrCEptJ2Xm9sCEY6yhXpetTKDGz4jHArgpHd03xmKnWu23xLi2K
U7ra+A+/BX571CkP1R1m2xpulTj+YDc/hbYHOD9I++Rc2KgY05oOy3zKQM1pKVCXbXWzmSCE8Ed+
yuAlsuRsOClThQwEqk88kGZZT4oSxGf8sn4FgrEnc3T8+8YaVraWWE9cXlDWDU2OMX2gAG6XP4Rq
lee5N6DovGubfE+hSH0C0xhqwYa6mh6Pa93s38BTkrhgMzTu26w17qu6TrdDqABWK210acKSr+LK
bteLTWn92BtD294yxt7jAPH9qbecHVrDxkEzIK3bxA+KC41K6yy9z7EMkq9CFpzElWeANo/LDEaX
BIflHcWMhYAoBNlhUlEKmtc1u0OpXS/PSgVOw7Pp29gCv1f7yQsXUbSruijfloWqvya+6lEAVLL1
1cBQdTDgqOXBcPC1IQdNaTueooQ4iHYzP7H3/+GuaNzeFXVNt1RVNw3TNFEboMqvyqcFV9lFwQAR
JuUUMrCpL0UkDFk+hlzPLFi92Jdikhsb5LmbleMEKGFBFZsbpsH0ic51KeYJc4gTqNwcZ+/iIM5Y
PYUkAo1dHAZAOJpLHhYlDcpA67uGkMu5CuRTLICVqmXTBLp1w81gdMmt4JAx3lITctN7Xw+CA95b
d1A51gNprhSvBTigvDxi2SZvu0uOW/fPgFU3DekaRFH/nKbmxjXAMknXn2KQE0lcgw3lrlpbvCyu
RNfq0MqhXJFl7pC9WmtYpl//ZAFiTbi1KoELOW+8TJa+p5Lrii7ZZGknAaajhtiscC4LZpLY1r+X
uWLvPsXJYTZAzutOC1tvcoBG1qpKW/cRiqCMcb/w2ERF0TYu0SMRr81ykdWdU19sOokX8IsqfGQ9
9PSwvAPMVfagWLHzcc6DX3JroRwVysxJAinDHhj+yqUmXTJppJbjTCC9EK21vnV04+Pvv+CWcfPU
1zUbNzhmoXJNMwx2mymw6glsfjbAAFmQ44QIBe3PfW6+FkK3au8BKlTJUwROpKc201BLywQ7Nkab
PsWiANpRlAx8J+iqChQpgMFMAXiyUFjRcsmI2eBQQSQqBxwkLreUxKELZNnjU1iKI63jKc1DdrXI
9yhkiId7NRH+lkWt0hSSSmcdKj+HBrcl3P2+BUwgvQv0MQoXP7rkxYb9W/ORJI7/iJjzwRQBFuL7
CHu+OQ8DXiAN6EyklChz4xiZdup58jLQmV9ntBpUx7p3r2gG7dTCW3KU3Pz+U8DJ+l8+Bo7fNNc1
jWvgP/5Lcs0ymIMlP05KuticUIYIZvLJC+KuDsGLqJao0AnY8KMcVXGpsKV+1JN0Da5WyPoAgvSo
FKGBrVjbIftSYukSadM654HzIDLUzA+ZbUCioHYe4kLpTjEWU6C/7DJv4qWAGiLXdxScqaAdBNPP
rovLIfOqbkxXRRb4m8lX7YciMdgGUG1b/TZFmXpvTl2zAQFeu5siH6tZkGfUyF9+DcOiwVH0gJPx
qh9fUUvmJtijzfYlPsEZz2L/czzNk7Xxz96BgAbVs6rQGt6aOBnyGNWyLn1yZykY+1in+9DxHYpT
IHBhYwZBqcnCRSj9Ps+TLZnIuYTpCW6aQHwjTo9QvO20TnzMe6YCzYiLgWKaS5urT0WVd/s+EcWW
ZQa2qUEwNS5P1PrkUHNoErFtx+rb3IXG030+lcFmTEDt7yo4UThkE1cP2C6gZXIYqf+p+Sl0bn4K
mIfJCZap5qHkCesWAi8lUJNFqR2jqH3rxtDYNKIBj5M+KriSB2BI7fipP4fLMdSqDNA09Lhxrecu
DZ8ngUApaLkK9/dffev2AQtGO5M5SE/YWHKZqn7zgAW0odNYgnqHasjCCYhJ1OBBNa2Ayq9mPouP
Vj6G77al9Y9xuWnis4n87j7zn7BvSN6mFDV5POr0TTz141enfM6tIXnTpDlCunujhEZ57uIMjO55
4ENnzcFuozCbL2anApqFokC/C6ODhk3CSshKQr1yvjsR0+NzopbjlU24fXqBD8lLWwmqc5BCoJpr
rXHng4P+0oFTAJlOvDTPCxBRg5z+rkWh1icHjYAW1/uI0QSlKY0Aqjp1gw6OCaw/8wgfOvdfEyEw
FdIbv/9MOJe5/M+gEks3NK46Ns4JmGY51s0xQcPUrjesfDyPCdA9OoS4cU4WOfmRLmOcFFCkwiVp
gBpyqTlq7XrIoKdEIUraFkcLGk/v4z7152g5miKXbu37zcb0ldBNJf9mhLzuOrfL/CoGLb9Sq7Eh
1ZeHfrK6cUzgvtuEBXbQ5IjlioFaIDAEUBZbcRyv/jFVIucLRz86CGN4XGanCA6d21NmTJtPc8iR
FjbPlzbdLuE0DY2p+sxLQZ0OhexYO4psGC5lkUbIOuV4UlkpMFvSluh1orvYtZQAcAOSlmpIQ+Xp
aPwcWORWwjQhupQ9qn1nvRYMCBnIkwx3Q4+yixpSgGst8I/I99bGqqryr6LvUc9t4Q60/ZsuMizj
DmqrWBkCeOIpI9SnwrTQtgPXVawvLRVsmrLq22p6kNZDYnHbGjoIffBNA+jsOkeAOUTbtsWkuung
I5YGfIyanHbaNqAju0wz/YBh/LCpgg2CDTgKGrVsRWAi8E/jFI3wRtRf3DNUKTFaa6NgV9a64MSc
QGAKOlRQzPB85VBd3DzKsctjgeToW5123NOB8T3bOuBbyEBVqy6ahu+tviKscisDVBkAxV5/r4nA
ORLiEzKT9gaVGngoDhLZtWBBZ4DoBN1TANmRMZZAWrp8Cgw/3IuIG3gyMY8wE5THQzTNy2S+IwjC
FyWcIAlAPXOCSV5aSgzNISjG3OlBcuWDYT8kVRZBogZFDWOGB/MwJuV6KPtpPfbCeaAQfXox8Ph2
I2buDGawR98xlVWdo4CiBJPPY4hk56kv6q8g0IKSaNYh9ZlF7UqUloWTFRTsRQnI90DJMB0Gq7sj
U8ihK+QWqd0cTK7d49Y3IY9ngzVOtPxhGUWtsXUEuMPipxt7W0NTBOV/z5+mBNkAij0a5wu9aEEC
WhVuOPs2yV7JNk8i3xeEirq9GptvLAzAJlXXgOiYWvmtk9WDSxiQxMneMf3vvOTBNoFwgctkRq+W
9WxQU0DdnOIDcKRY3o2dIsgWR2PmdRwcjjaVxpExlOV2nQaJTDmWgj9558FW8z6OgmkYoFK2B4K9
DLXCESgU6uy7ETCISaSt+tyE3bBCWke59kM7bIdOQMc4xx4W1GLlViADejcEQ70yGz/4Ujo9pL+y
QvueWPoOJEBR6LalcOOkV37xzHiN+4i/jtlQeVaclhcUQoK2ESzTua9X+3Y0Xogxmi5L6cbI042K
NMGJ7F3tg9m3AumYp2RNtV4qN2a32VZ722cvc9wyn5wla7v3WVi8Kcot5bRVPIFQQWr7c9dmDr9M
wPaS06Q0eWl9jrCqzL8Ecbtf8uLKRwTZ/jxHJctiCr34yaAkgrOL+Aj8L47hgXZWYwOVd6mdzDaC
QdvdALV4CLy4Zjc6IMmUvJW9oa9RMZMcFCfVTrxJQF45u31JXCnd6QDurAQM4aqdnrVaymHHqR4d
DYHzH1IfSSvof4raOlE5a+5DybBXIoHlKEph6UIOoYPEPAyQoJ/6Hofg71Wxfxhz+g3oGTjyJZHq
zJ667CN71X8x6hH1qwtz7x8kvThl4pnzEg2s2n4aN3OxjhioyYFzNKC9qQvhOdC9dFH40MRgZSzD
7KmVF7vUXkKhD2cDy8+nxsShvqL2qJoxmuyp0pL0oGoNKCFkbJO04UPZRIB4wkkD/jxciVBKEQWA
5+t9svZBOrRrnWF8BVvSJmkH9clv1fqCp0ADWi7YNRnmyLBeduuKbSIeq0+oqPZSI+lP4N4EgYCq
jK84A0gkqxzfhUk8zyjkjIXlv89IdnphClNSoK0ScMDieKx7ElEoS8yLF01hwTnGaYFr2kHxogd+
tbXbzlpT1y6NzvMFMCLUdWJ+BmuOfk9z5GmwIvPIBBgb5Bz6xxxRju1vpVirMskV1Pvg5IHOINoc
jB146M+mxY6DOMPTfJRKk20+lxhSwNcYS17m7gQB+NLqwb+Mk8drYexTn3WXrLJVyA8Hw8WJJ/0Q
qC3OhxXLSq5jg+8yijuHrV4DabBK8l6gWLsL1lhXQJUlbMHJ19nBlS46apx3Ra0kbpmGub9y0hF/
SX3XOf17BK9TFFpnsfUN7G/Bfu7SWEiraStgg/CQldFdlIbzpEJp+32HmzyFLXbqTs1/x6YwgZGB
jmWF2o0thJewHAkgRL5HLetTh9K7i6/E+WV2cNEVXqc7SFoDQ/xJupwBpOK3BRgPCVx8I2c+S5eT
iwZ+RFNPr8tj5fjOga8NMMJ+Kl+nn+e7FQ+v+jrQr5aDQrkvrnNtOv2urRVU58DtGrHnoM6VVdVY
ALsDuj6GblSbLQA0g7FztKg9j5nMiCpIVtKBhiHazrNQ+r2JKYOZafUcsxx8gHhw2uIABnICEkMf
S5j9DRF+7vRHkCFV+4X5nloNIEuyXuMAutx7VJGNTznqDx9EG0O8C72uZeNTz8TZT+L+Siar0QNP
HaoAGBM4faBD11iqWWvyTqJCnrLJfhYszkF3E3dvdTdirc3U4JjnLf/Ssdxr2Ni9iVzh2waZ4w2F
CSc44Z4cPMVWm5yRGI/nMIXXkTc0XYHdnW89xhk4LTN8gQvVtg9xItqHoNSeu1EFRRNqsx5UHFCd
bdU+JbjpPGTyopSlus47Fq0Xm67XD3rA2IkiEgfVIxn0j4H9PPa6yp4HW22eHO2NOh0oBR9DFAxQ
j+EzeQSmFKzpofUchZr/AFzXao506u4BdyT8sn3rCbvAMga3R4QahEKJsDV18gwk5zoqvWkPGatI
1Aa4hV0bW5muYwqRDD83nGfsKp4Xioc8iPE0IrKx3gZrt78jOggoEjRY9GqlsQUwYnLBQnmHnHv2
ReSaQHoBGFUIESsPrGlil3AnsW/dGQBYfgnA5jZHFGMSPJZN+f8cIV/FZ1DF02O1WI8oXXPB/KxC
tLuGzFDXgAYoHPoNi4cA1Yp4iK+QQBrXXTiIOzNMUZoYOuKu3Q91o1zJSpc848Za1bHofp9Ixo8C
iqhRCXJ22ZvjhM+2CriI3Ra/nnw9CustaZPwQNPOcZbID71mvcwRRZQYbtorkJJANe77W+yrDnSj
cgJQi7y/xbmvHPI2Uq7LdMAtGOtqUJEUpAGK1Wxz+ab0ZAhWQWeXWyXvvtoaHlUFpMufZU8ty0+9
OFTqS53q+rPJhtlX+53xnJv134378IG1KXcjoexbZuM71/TfBe+wB5A9CNYHO8dH7Td1B5Z/SR2k
iqpxnfk4qBsla1RX5+BX96ti28ly5JGN+B1x5YlTLrMKp+9xnVanRjpFkLxPOHt7cx1xExMVau9l
IIXcWgXuI7E1ziyjC9+oUwssnIvoRIykZC8NcDmouRquiYSUbFOXDEfF6u8obLF/DE98BUWIadFv
nKGPoUQ/KW/9pL+3FttNq5jC4OsEBrl5hFPVVzutj81UmNACHvUvqNWBNoUyPKCmFac2w4tdJfoX
+ei/K0L1sZUxIBgyjgk4P1zLEtk5CbV6DWx39ZDrwwkU2uYL5Ojs/RgG2JFKbmNlcpKV5gOmRV30
TpYY2oe06lCGC35uU40K36OaqAH/c/856BpAC0LH9+bqqcrI4t1og1QTR1SoDlGbsyXfWK9yQLGs
8MEyC+VZtFuyirBiYDJRrtSrwfF9Cg3U9lM3UTt1V+CGvKJuE6TaGn/8fB6asQIZjqhQDzarnJ1i
YZMJLh3dcFHAgAVFDZKHAUTeHNXd0wCCHogjUrcyBn4Jdf4rivmwwz0PtVcQNTl0HLRafVX3VwP1
1leB8s1toUKyupW2xTHiI4ToONhMFxu1krKvVxpIQFc3DkftK290mmRDjsVrmJ1kaMZhAr0kOejV
kLn7zuO23JM9suzp7PBpWrPxzQdQC99tOztRq4bCW+NSM2jhCTkSK67pp7GnTXwE0zWM5KaLIDc1
u5ThYC7rlJWh5oCTgiS7dkq2o17QjzE4neS9m/rGYPNjMAVuJB3kTcCe9h+AXLrNb0/YDI7drqMy
xhlH3dTNCZvt8NDsizE6q1U+uDOKqoeuJRZ42WbBTDU5KPdLtb8QZGpEuaVU6vq6BKT/MAhQImvT
IDkOAYEgXfkJincXnm2clSDzFf5YLNRaQn0w2zsuhfHwh10XnmDgoBr18Bo0dvBUOKCinQYwAkDd
OnxCrkoFbf4I8ID0Tib3HwH6kC4ygPwVRxtKbR4oXHXqBPc0gf+uDIfSBr+UjXWmHo2CFvC541MC
FIehuX0gAggZ4CvP+sw/VGCif66hYbrCBjnaNbILKVJUXJsg1qNgDbr2OyMbmUfdQQXKILIG1CLK
4KLWy+uUibs5tgZ+BCKVLm4gQe+1CZ5iyKE+0MtMWvrMFL+/UGin4TeLx358pHms0HJrMLYAtjNB
gl5ypuCRGqzGP3fJCxyZPnuVyv4cjJL0z92/G1vmYC+IO8iU+yqW9pD/eQz6kh15ZFf3OBCr76WJ
pSE7xthV3JO9UPXZxJt6lRUxapl0G2xvoO3g1z6AaLojV+dxy6+TvIRRDhmOwflvCljs2Kt1oCn3
0w055kk+xi/BYQ12jWFS29UMC3UAs4l78ZXoO8mEyrKDUlf5lYCi/5ey82puHOfC9C9iFXO4VZZl
2Zbl0O4bVodp5pz56/cB5Gm5PbPz7d6wCOCAshVI4Jw3JM0EcDq12s01HrjEV9mq6lg7GS2kQpGH
syVvXTJ7JEfd78GLp8jFwhAW2TcZlLeat+nZ+yy7Iszura4UX5xi+tqgdcjb1033KCpm920aaYtc
YHpakqKXATkjQtz+wwy82yegaplNDi5Ut1J3l/QGiy3vCYqL/tzmHxp/j8iwStnJsL/njE30CMbA
w18HKPhkDcarFk/FTZWQAJJGPGwIip1uNFZyjGf1i3z8y5UBbOCNYqv+vWzl0I3W8iCbckBEyCWA
XCTATNDI8qjhjWzKMwj2IArlouH35eQrICP4fjkZHPFFv3d97hsWv2Q77PlVhpq771o7XfLkcJ+c
uJqPmTF+ky2jz9CQNNUZ1V7H30fKFD31Sq+ywBIAHtE0k6y8D1lc5GUHTjCZo2NqYANgUI95UgK9
XE1ZNmz7Some5hrfiBhy7UJONZIsv52mcYUUXXEIQiBDVTnggKLEpWxOvk6WRcnzbPvf9Q9NVr3/
qH84tqN5VMWRlNHB234qShllXGpkL3hIB0p5Y+hsXdxS+en5ykYZegRY0EwdO3CHgscModxEbWA2
YGyxIf7B7eGbqXjBV9Pk+0Vty3pp1JhMQ65Y56lX5lUOzupUVn2wKd2mu4tHf0a+3455eFfdPqjm
4EbzzP6AM0S860fVZPeZd5tJUYoHALDB2qjDdgkkGWQBy82lU4/9qwt8GVyMXn630uCILuoULIru
UW3LCJ3BIVhXXoa7gg13wxBLLs0X5D+neabkXawSfypOU9vnm6gq56NSKNouHLWGcuWAvso8alsz
iBUkgShE6Amr7rQ1gr1tWfoBjre30PxafzFHJ9o5RquwtqI5qgC7k2608LilieU9dFmSZgfZ9Dzj
xSwr/V62YrdboDZqPtl1n5zrMN7I7sCoy7sZ7unlBYZCu8Fj1Ky+W5aJ/Mmi1dE0pORMnalLkGkQ
oLjOi61FYc/VQYLQmt/NISTtSpLx7PvZqRuz8TUdB2gs3QyNxYncWx1rojWIzOQLxYE7TevsnyS4
TsAehlefXcG6R/r1Fg0L59aOUm1lCPjnUA9bPavyhylRswcDOgz0iglLbJs8ACzg7EHx0Fk18EnZ
yqYM/h0XG1W3VRU/wvgrHtdKTj1Pt3DukU0TKQ04TuDgr6MSFu+qNfo9SpTcyudOaCpLIyjDs2x1
LFOvLXsOViUuOgc3UU3QmclFmjcxedqxAXaR3h7y27Ex7NU4Zvk3Vft/johLt4cYW3r/do1Ync3/
gZQwtM/YPNsDj0DJ2LA1SBiuI0qXHwBZqg9JWqm4cG0MqEpehRWk+EKUaMk6duPuosXQ6AgyXFQW
5PBFgkFO0jRDzdG8QHtBtuVMdvgdCk2/xRogkUfLFnz4yjcC9eCKAxvK+SCbYMAArctT2SmHE/AE
Kzu30fwSgbbhESNPrxM/Xec62TOVCk2TNICqTjpnhiS+kFjbLjLAmEdJv5NNtAXzhzGZjBsRV8k4
O53yBxk3kEHeXTplDFo7TxeMbgQ8fOkOYovgT78kUHU0mnqpa0F7RD0W5E0yXPqniGqD7J81aziJ
eAl41VrtY7+IB0H7NWQhvrPLXDsq9agd5ZmQATqG3dobp+xDNw61M8nUyOv3YVbfydBA8TE8NJwH
4GWn0Y5GB6xg695nVEtXDgoIK9mUh7Jrsl2gTAf83fMnSlnziuRUSmZ8oKlT74s931uElZE9GWz2
kIuwlraIlRPA+D2TArWP1+lJ5aZbGT+lobJHs/R9uhaS/HChTe27uscwo8M1A7G3VZZ2zUGFETBR
HGcVFdVWi4iL+SrD+tFTpoWSaP60MNiFshBGeV9OlocPQSxTLxeTffJa1zh5VbfSX2W/pjrNXgnM
W7UvtBJla6U5XA9GXLYfmpZsqmNF0lBfXcPkmYy9RIiLfJoqQz6/howJm8BdW3kSLvpcV8vFdWIr
240S0ysvLIemKGRRg5UCu9fuMUlcA0qH2i8qV+0eG3HAvqhYqs6c7GRTDhQd7hlt+CgnCTeHXWlY
/mLWg/7Sh0OJCephTvYyXrFQureay5hbgQyPHePOYDWK/0zTfEt048a3zDpYuCp7xdzrfgYqCMwO
+4yXQLdG6NRRfx9VXrGbWQRv+bN3gc2WBJyWgIYXylcVMvgsngZF6f/ydN99yups3uSsYdn2EDoY
rrK0K9v/imrMWj44XOxIWgqm9VAazyhcTHdq7X7pzV5/thOUq1lHfLmOjZ71pVJd/VnRSyQW/o78
l3kikscz/LQm3AaOSTHHiaZjjEQqZEZk9mTfdcASo7LpIvGMwaGPWBZsNPZqYnIXKO66qut6rWiZ
uwET59xUeTVAu4RGq6Ls8tK02re2Kf2/uqhchIlp/vBQGIQoUkRn37Dv8354Dl3UQheT0rFiEIdQ
M5qbaKSQvfh8Ksch3DU3iRy/TKqC9jLzOv1DjDyNkAD575We9flp4qimaetQYjxbc2C9f+JT9ZNt
Ia7kNrct9nCG7oY3udZFi4vGiGwX8/h3u8pYVpdifKJOdJLCIkYajTuosYtaN4ILO9hVJueurx2c
KFO4wya+18j2e9VSiQaPtaMCDXbZmtbmujNC6CZcJImi8IiGQ5f5cYTOWzJctlJAB4oHtELZKNlH
I66pnggnsU9KiJgdTJspM8oLoci9aiReCUY+Nn441TX7JjbVw3+/l/9IaThk5wEeGJrtqLicaJ+e
zDoqORpCfNntu66blqD/dHmGuQE/vdzL/A1qC567mGZUZ9x+en9KyUcX9ZUbe3CQ17iXoku+G/q3
CQ+0hZR+CPQk2UxlQ1ZMCDY1noFuDFvAu8nr55d/TsoQ51kO4VjsBgEJ9XXI54MSFPtSKAjJPqtR
6kuf1SAjJAcC44+4Tsy99rWlXiMFFuKdBjHabTeOQz7SC7JHsJ3BXV6N7iLg/XnL8gQMmeG6VFrb
6nGo5hfZ32WptSI7md9YTVa8el25HDrfftMa8Y+R09zKpqrO7GKt6NUL1eomAhO2ktPFy6mZlj72
SRheXk7G1ykuUfLlMh/87X9/sDxIPiWrHNVG1tJzNcuAwPIPjaGkr2zTgVh+69XDYvbM5bvmTqxH
9yNNqdAjfw7e/6WLL97yIswjI8Q15G9IzuSXE9+LCNkaKnDhfM4HltPFDVrkyUYH8fUFOfedzT7o
h6HirWC7QXWKx5qIohGaXvkXO1RPc1g1p6GMsFzQw5384sC8VvnVzrxiXCL1jo0EBppmspdNVNQ+
TNKCeFcYirKALd9uYl8gsv88NBpcpIXsxDw621ntcPy3uGtfpeZHwJmm/ZUi1LCIhNdNbJvGrsrn
L7J1JeBrDm44oRhkzfUFT4jiTnZdw+TMmcFLv2+cRkAiC7e7k3Yb7twJHKxS31FdM27V0hhXFYoY
3+fkEtAAd16GdlXfhQ7Emf8KsP2q3M+et4qgRqjZ7r+/Vf/AGDqGhpyQJXVGTNOwPt0ucvI37eRq
4QHjHeppiyHqb7Iu0V5a01m4sdo9OUkxn/1YX4Wlob4ME2asepV/9+NKfWnr0QOskKODIuZ4GSxQ
10lqzGaJnarMX/EK8e5yRQtms2rNI5Y7zBUbT9X31fvfL6f6zsoYMTu9gtSjYpxXHjrK62tf6un2
PepssueKW09V/WOoHJChzbCUld5+QKTRMqGh8vMpsUbJTdwd+1Jt4N2CS7Ar863tuYfFA/8LhTnZ
i8qEeRf05KIHvDhegXJru1lD11mOpn9eonS0yyU6bZSX0MSFI1N9v4ScozaOerlEINAR178icetf
s+oH+yseCrrcg+7agIIkUOoKoQo9PeXhZGJkLjBX1wE9TP5HIsYV34GPeRiH57ILGt7wNFtXgQr/
udmzq9C053Jubsg3wQMRKdRObPjR92FzL/KtzZ9N8Kjvo1auGh+Cm9r87qmIAcWlma9bVU03ge9Z
Z0/xkfg3k1co3NYZmTzrjLLK0bFapCBFFzab7/FyMAG+e4zb6FW2fsfnLDPuLhes6gGLoAm97sLu
NPwJ/GgniSx6qgDWGo2vLVou97U4yH6jzhvZL1uDlZZ3Xh8tjdbNN86gJ+dqZjuTxDpcKRAbgJL9
X9mEboiK7YrfC/OZLHHOupK468TuSU10jnpDgbbbZjghiNshoi72FL8Z2fSYYyj4q0m/hkWc/TVy
E15YRhO/pPBnV6mHvBfWbsE+tB3lAauLL22pOKgM+PFGjVRnW/Sj8yWFkabkY/IUxLbyPz5y4zMh
xdVgoJqOaem27v0TD56Mg6nNORUqt3dJA03KsdNgKaRhq66n3FXw7aTvevA7ofFmRj+vXfJMIeW/
0iFOrIZiehnwNfqr93x8dyn8L7yyWbWx7f+cau2rH7Thmz6yQgG/bJ7nCJOxpmuS+1pxrW3fjekh
bMv4MIVGRvIfyGTxP+6FpBU/fdGh2xqqwxfQgH7L4unTFz2xjJ6UaFEfTFiDt1A1nF0HqnXfBkVw
N7qWWJ1r7ZPikclFoyf+rmJaV1VlR16sjFfUzJQfeQZtSG/AE+qGoq7Urqnuc7usd9PkuhjyONUR
Tp0JuqGbzyN3zEWU6aQqZ/JV8kphx+YBd+6/5iILUeqx3JcpsMqVwVv8oOqDs9X7uL8hGafDfYuy
jd101qOfYAzmA4j96jravZVZSLfpykPv+uEvL82+h6FqvWIz5i/lJSJ0+et7fok99g7jtC1gOy+v
lmOKXv1HXyNcyWSwjCujDMCthd0ZNH93WdUhiIpxqB/BKFpzrZ98M6kfbW7l+0TFJ1WOhePk3qUj
WTA+yvIlpNIBRHrqv/Ee3Fc9uK+F5j37WuTwPZkoozdu/xO14W9+xfeE7XS0dKkT3aGVHy/DLPp6
XTwWTQ8AQU++yqWkXDv+2ZUnYM8K5Py3QVgvi0rlu/jnWWwk0BvHooL8o3H2YXTNvg0sjF4PzaPc
RooWgt8fWnJMbirzYl6bIlJuKn/Pa8QWU4zJeXKspPX/Nu/3VX7Pk1eByuDtvc4Y13U0TQdHU8ZD
mavpYu5K/dIXQIbFXvXvg4y7NuWZ7OtTBL3J6+4GDHYqKAdcr0jHFKmOXl9f4qbqp6s60151xvzR
gXi2jcKwIYtAs5+9/DFBZXAZunO7k32t6OMnsPD0rHyQXeSHykNkNj9kqwtimACqpm5RuCMdEmCn
ITJX8qDLZJU8bSgxbjvyxGywRJ4rndWjKodlu9NC4OpTE+GlIBJc12vIsyCBHYdAU7Q1oZ3tSa2T
TgQLfLQhOR3QOLdurDq88AGLPgmmfduV6qac0C9IPAOXJqct95NRIDQWuOmxy8tzaOL/kBpucL5G
yL5MRAAoPst4eeC+86/XiJ3ijqzXc2dF0XfDaFZOPJpfsP+2NoNrWruy1pLn0s9PMiDEIW0xaiTt
89hBS1BpoxUGu+H3SmtX0NTML1mk2+xpUI9h8QEjMuj8DSm3glUkTc0MonMG9sKtMyDooou74nuE
HJR9f0bIa0ymVawAn9d3tWqfwYyirqFFpBDjtn6IwdMszdFwv+PORYoC4V+3gW8MT6fEfG18jy2n
0Lod22wXpfW4nBzW5Gba7pQiUP4qTROkqF+9tV4brsbcmu4buCl7qoDVTvdKnPLEpEFMaiG34QPZ
PtoAnvlgkuSpULK9mtvWl95O/W1ijeGmJsmIeOL8dZoVB21zuzy5ivkqu6HGKWAasX7AWOreS4dl
alTOSY8V+9QWlnNTFtbPGuXBGPGKGrw+WqK+G7v7EAbaW4JTio76V2bOe00DnZxiTvGm1vrPIi2N
B6XsG/IFPRkvEYb8urUykH7cwyyMmJzPSf/636t5zfycSXERpbH4bXqOpSNN81k00Ld8fAp1LT60
Xm8g7aANwokiTNeYmyGIQtlq7Yaj+8NO/GRRm43+orYQ/gMtGR8ML4RVZ5jNwZ97DiQxtsKI+6E1
U2wDZspsetY8mx0FQpTj8yUkk+bZ6ef+QP1ZXSSiWTlAcWtriBdeHrTPrdqNd6y7X+VUN2/zh8IN
jnKmYlrKyW89GJRM7NTQPefDz5ZqzqoJQ2dVjkYB04RDNwfloY8GEl/Xtp5F8JqubcVqb1U7GWoE
LcJeW/ZC9aKLxuyhtfVsCxNAWci+60FP6hujjUtqScTKw4dYTNfvqlR5wz3LW8R1BMUna/VwEyax
v6BqqU4sKydldbGQQxjcOFTcb6UrnJSFvFoMyKY8zFRWDgrk8muXnPApVoZZuKuurDFVlYVfa+7D
pBnHptCKW5e1g4JZHA5J0BFctFNE2wZisOa+Mb3PcfxO2VVKgn9Nx9+5CIpSO5KT38iLXeawOVwG
jjHdeWrgPcgBVJ6jhRrlBqCsR7OFT6BKdMJABre1h8eLW53sy2HTrKwMzb4Pnd0wQAm2FTIHAs8g
cA5A9y9zr12yv/KFrXfs6P9DJVfuSD7uWFzWcSxgUQXWKSH/Q6BpgBEXGO0UH5wsgwNdkUwmhZyx
Tw0rtFDz6LETRPFCEXbPOdJxoTevLqRn7NSZ8d+/S/PzDgpmpYb+q+pR0VbxgP20sIwjyypJkKFc
5Kjp7QTEga8qB3l2bWZFJYyuSlJsYpQ7Tbfx3LKmvD7hpwCJ/K7GIlu2rgfX7k5ZFGJXLaLkIYay
uqxjyrdRZpBpHhS73OVwjhZRj3NKUnkUcFOhQ1e3o77zEoiaJUTNjeRaSR9UeXYlWJmm+neI0PCX
ox8Oom8Ijcf/ft/Em/NpSe45KCTZZDQ112I5+vmdaxp/hGfUVje5zfrX4l5qrX1bHY6NgImyOwkW
stlmIEONGhliwyZt3gpoaI618iKBC7qqYdgvEE8Lj0XcUqg3soOb1+FRdlGAA8Et23amPKrJ6J7C
0ve2k97n69rqlBddnVB0wEp+L5uKoyaLxJxggYvRFJ+T0nPrp6op50f0tHd26CpkQ1W4LQV3Rtl0
ox8qVn47M6zTZdxAkLCRir4vgGVMTgNdorb6J35kyyjslJMMCPqywdyl6g9yEBowarhpO27k6Kwl
GgytDF2JXFlAUCxe4eX5m5ri/kaSJhzfzpddzM1cjrJ3uInKtH4Mktw8m7mzllwKbmeYRYqECG7A
xiGEILlEr0Ixf1D4/BkPJU4XHqZokyTk169xWtuPkl9kICKy7n1EfqvOWNltGgoc8UtgGzpYqDx8
CIuBxdRkBG9FDpdkAgS3B5gYvinQ//U+i1+bPtIOZa1rSzmdzEG4LLI6YkHWpc9gUDf4HYqNoRLs
+sHn5zoASDEHnBBmJfN3XTSkKIijRX2RJ9Oa5M2dyuzmgvVH8jNaxLYbL2rFK7eQUyZABeZJxbL1
UZ0C/UFpx6+yG8uyfmNGKbwwwTPuM/tkREHEopWosBu/DmKyk5n9Rl6rC6etT9KZPZZgXzWpuVSE
2Xgo/Mj1dmWafJlkA5XsdGUOfb2VTaWZ8iMw1+dEtfEoGjvl2zAY7a0vrM47TV1bNqra8xSzOxay
DlUZFXd2rD0idMiv33eVVU+59pQIRQjVK+T+Z957Qw5dqCn77TTgeBK5051iKTl67dFoouI7vPiz
NT7Ig4It5EOR2Dt8ldzbS1gWGQDk23BapyP+R4URWVHA4r96cdjvbnIfoyjsde23oY7+Krw4OWGs
gqsI3JeFOTbOm6miLBmYMLZbI23PbtQ84CTovEW+hjhT7Xf7bIx65Jif5WWiuPC2imGPG9kMDN59
T3OfW8Bkh8Qx8cOYYK6F3CgXJA88jUxw5W0GL/9xaQZtGeI5iXRMsWiDVttrXQgjLw0nHtGa9mR0
vbeLfH9e4qmqPblNqB71wnuTLXP02nNYPisxkbKHn90tjhj6vZxsmam1SPNqvrmEZ1aNpV6/NCmy
rlUs4x9LQZXQIKHUqNYfZZdqB+NtrhZPpMNUBKkTLVjLCZ5dYTfpmC/BZPULsga8SpBH96U+U7NK
0WuQA04RGPcTdN97tTE+DuhihqJgRvVpxnWgFpdKhMRDE5dr3avDbo8R1DZMHHcTlHFxVxTqP87i
36Ojnfa82YWdHCdg10uW8OT4/eYF5gEOW5WOHFJSBwdy9pTASGvyAScaO6Uy/Okof0Hm9v8KqQv0
ffI+xygg4FOZC1jE1SZ+qA1zLFfFMsy8zkna5Ec/Nf7N4JMebl3KObDqnb3i1jYcMAxWG2Ga0roh
ggn2+HqNMMvAPqmR/zmituZ+DT7+Vz3iSxTqAyYelum0m64hKeJo0xnEnnafQHo5dnaNM0xnqW9N
0HDn6crhOLErOhv+/KD0OXrrfj6tbbxkduFA01vhrDO+6YoR710NOK+czObrhE56cB6U8WEAibFJ
G6ODb+TZ50DjI68cy/hpp0f5NqUNQDXWCtZz5oV4hA0je7hQbQ8Uo1bTOO1qvj3s78iC9uLQYHGG
cav1ILu8ripWwHCbrcx0AkKbDpODFoY1aD8cz4nXJujBxYV/XBi70RbmZiPcZFUj3eGQm9xdqMo+
OhtIDOwsDzVAgPooQ/22Arm0u2AUaF3hHIKbJYwmY0g3bTs3/D1DPL/AtQT+IGBSiv+oYbL6JNVB
c+Osd9N7I6rP/lALZzRVr76XzWBUOBY56fwSdUX5kmfwd6zOCI8w64zXukBCLjBf+twa7+weqU/Z
7aC0gghWkm0GYxj5q0O8RQxucXY5TXdZrukraG7xSjZN0SfP5KE1p4ch8by9mkbCC0eMhm7m39RB
dHPpq6G07S04wjvNtzRWv+ylo1B/aqkVPHXKkFEh8LqN2saQrmwEAkVAgxX4yoEdfVvAlnno4fSO
Y8zTWKm685AN3RqeGhvlzh93mu5EQt1xuIV8ouJV1xanqlGwM8AX6QX54IznPEbtsyDoxU2OuRzw
L9fM4l9BqrwoiHa/mWmcLrO0YPU1jT6gKRYNUVIOrAcVZQdMpX9SG3ivg5JYKzmKXmSO43yULORo
olTeY9CT2BJTe3EIHeOhD6hwoBE14C9LFrfjtnVMUuuQ9nXyOAl7YFOB2Fo1qAnI5mXAxeVcTpB9
8qDP6GVRA7qTrTHFhdDVhmhB3RI1XQAMJPOD6inVTHSIIJj65azvnLzAiVYQTE2t/auwXrXQ8s9u
bnvrDIWgWxJR/g0bB3yya806gbesl2ZRNF/jvLvF/8X8pcGT6eos/DEA0l8oZmDeaJH9w1Ja6+x8
L1jinuW5FwzpEsh/tnfEUB+Nwz5qC3Q1RbMc1G6pdsqIsgweXoOj98uyZB96XQTLBa9ZdzizuSjZ
Bjn85qCEJo738vtZRN8A5BSAQQysVp5d4/4cjczaXJhh32ydqjF3barcX7195Jn08ZG2PqgZGvva
sXZBhm1aVNdgOMcazlhiZH+0e79x1o3Ba3vYrc7e0YVqevQGdt3QtYOjncxFs4pQoNnXtnPES+SH
5sf162jNT0arFueC9/uQsHBbXYSB+JaoA7f7udWow2ZauMISNt4PwBCWgFoCj69BEX41Owizz2Ol
f5sdv23PCGXj6uR1GUI2VO+NYGp3c+kaCywNQM93BlgtnGgM1CcZvqRqr33SPEjOkTHyEm6ECVog
jMir2AaKL1DlXkUV2rAgEhiuFe5sXOhWtZ+Zh6xdZcLrqBR3tE7cwD415cC1rxyBseZav2/wckcP
fFCePcDgUgPJahA77iMjuBnAlF37/QmJ5Gu/G+Y7+ZZd4z0LKZSGWzMak/dSSDXwEc5wq2Evu6Ss
6u/+kQLsXnbpiCFtVJFTQjksJvnQBhjw6MlJs/RvfTxVb5j2pes6Dep9IrNOzWZIsa9gTZzduIo6
r0YRxSY5Xoywfuoa3X2r1krS3Vry0KXxNzJhCLnWbC5UCWwdW2OhZWF/kHh5OSqbfCjIP4vg62gq
gicx1xAYfNkc/Lpd+nweS7kwjZsGMdokpBom1qkz9ZaDXJjKZqGCPLf3F4EzhGPTRZFn3iENSMbV
BQIoUYUQBMq21mEWB9mUhzKvykU7efM6BW5QL64jMlBOSQMeuXFWmKwMjVKt2XNhOPtqgfw5Kp6y
cECDruyMJaPEJsDwPJpRHEODDYxH26YYLjAKfdTENwIEtJJRqKdUqzKuHnDbycbTZamUqK6w55rz
Y0mafA13UX8CwNUuVKX3fnRhurR5mv0ywGeppTm+tR22mWNjxSfK7uMW2kqHUXTxDa9ki0Q5ngcA
yLCIm25tdYq+V9E0rKhWCM3yqMTz5++ApryN4iH+PpvNHwF68jjONncVz8sRuSjypzDp7+W3UjXw
EfiXfq1HnoTvTXFodD4oES+/9ZrSdKvQ5UlT+O7c6FDK3Oh2UIYD2Wfk50XBR1aCRJeRFtDzpQfU
7+Ys4FmJ1Xh3FyW6Luvy4+hnbGGopX5H9nuhCjQfxOQWVGBXnDtFGbYwybu9Vwb5bgoyG/a8VdtY
7rWaad2Ubv7xya6nwyZvVP1wfdjLZ3/CBgh56uJF9huB8fdjHyqtvuRRnq7llXInrbgBm9NC3n/c
uWd5h2Pp+lo5+tQnb0T27zjZlMGf+1hioisD37kA/LSfK+UbC9Hm/qJJkYm+yXD/tW8QeitXUYu4
KtStb5z7nG9O73rx95aFKlg3+6c1jUjkjLN3Duw22ZqJIFLaunmPR8C8tNxyb/WW8ZCB41nlU9U+
wIHmKWonSKygdXsDhEdhSzol90oKM6GAG/KECJCD8vjUfm0L/VRHYgmtWe9rkrwJDp3Zx9+7if8s
DAfneZzTl9E3Eeca024rIfJhiwtFg7PPVq4MZVOOyrXhtSkB9E3svQf/f829Xlm+0HVu+OefIV+X
t9C9uyw8G5KGgP8a1HoEbAJoBW6Wpj7mR6hjn5AUF8jFSGZnCQp7XElUhgf25TCZ7a5pFOtp1kiZ
VV15mq3Jemps1GJy1xtvOzEYz0j+9O2s7mQTLW9u0mM5rmWw1wfm3vRL9P/EXG3IvGPacgcXrTbO
3cfUHxdypnwpYdE8wM999x62nSdPbOcDi528PHNT+1vZm+mN05fs+i21VtZJpXhLX2YBbCOZjpjr
bZpetW7ALVnLzGrg/omVV+YYNqTdvDgqdhO9DPxVvYs6CCk5e58m9ury7vGwPzXTYMMBCrgZGo5j
34Q+r5Doc3zOizZYDq4TrYvSLXsSmUSm3tG0kVUog3GL3UXygPlJs8I6NH+hSlcIpYvqB2rPmwEQ
CkSSLlo5gFB/Ft6I5mKoJ69xpQQrC7/ah9Hpw60oWhwGzYgO8ppuj693o3jObe4ncKxtsk6j2+l7
rSKTQ6V9PkNGqJDo4AejYZMZ6sVwyrzZX1qtdnCQ6rgzK5zcdL0s0aAj9yVd3ORBMzFYFWwwJSyr
Zy+x93Uf5CfJQh9URAphWJ0k03zQzMsYAtrVJmrhdKBUGaxT28oOc2DqJ9s28oUs0tWe+xP+kv9o
NEF54zgD1WS3Lb8pGn4OlP/UBoIOqjono2i1y08KRQnWoaIpv/iyOU0qTfH4vTblTwoFRHelhm21
KWJMswXQUjojVpF98g1kM68+iTybYOBM4e3FnVGEii4NZhGkX+99ouiSE0kZlve1Fj13CgQ/266H
cKk3RbxlT/ZHO+IusVB6qmdKvM2bifxbPr2f/O75eKIUqhezZEYGwJyPpGBxotFBgilqcCf/XPnX
yC7ywHeBXEP6GhGief0f0fIj4eUGHnU/VMjmCn1gMpnOCgNLe90GCNPPg4btnJ7OK1Iy1nCZbAro
aRPX6znoh8sryouKrhpO+iXqd5eceH2Dwqhay65QfEyVooJ2rcYl2y3jlUcElodkB3eyiUjVM1k8
+8HH6RECb7qR3dhNRIdVCmXmvrU18dcmjzPAuMeJe+sOMJArLDiTR3lIEXZddrBzNtc+IPcPUZg7
wH6ZlYdxca+NpEH4GQB+DnVlOVJI2GbVGJ497HHv0U8VaTIoFjLn0xXpCYY1X/i5bHaZ4K9KEmvn
jO99V5qrEdckp0YpFNmw1DEUzH9mErSUOOq3Nn6Qaah6zKxLdzam9Rt8b9kto0nmuTIFoEJnjjTt
ZyN4zl2JhbFaNwclULJv0Gc8UmXTiMRaw2fHLvxYel544xVRtjMje76vHLVfmajDvjQCQtUrln2n
q8kv+Fjm3YQoHwkx39nKZp/5GBcEiqLu9cE9mxPVPTkgD7Nvpqs0UZ/cwptPXp0sUbBP2GiiFw0b
tfJuLjtIbfC2vWW5ly0jspPB6pIJYT+zkcBZLXG8nY0l70I25cFO5/e+K2Q9zOv3PgnZJeeNxn3S
hbtaNS3wiRT9K8+KH+XBV+MV4oDq/aWlIJrVhOZJtrC+Sx7bgRTtOKDaee0zcvRjKn4GKVXRTRS3
WPOKA/T197Me0n0QWcfIBLmDSAaDOqS5rethhHONTb2I4b6kEJCLS1lmPC7TIRUrWSFnlufpeBtD
ESqFGtrUGAPm9E35LTarYC81zJqiJC4Lc3XtRCDzZGeSTPamtypt5zlRvDNLFi3arNZnty/q84hv
u1GiqZOyXTobEVswn2TdWg5Wjo+yiaqs5aCcBAA5WlqNEe1lBKKNBlrIYvXy+5KZ67/oI3h2W7yA
Il6Uj+e2qHI4wXqkLhzEAlZV2NbOsiJFfnCaoGtvDSVMD26O/yvVVHrlQXbKSUZRQr5z/DxJdiBJ
1H2KXnwGCzKNNnWUtevIxEh1Nqk9/h/Gzms5bmQJ00+ECHhz296xaUSJlG4Q0mgG3ns8/X7I1qg5
irMbe4NAZVWBpNSNqsr8TWL5f5eZ9WaZKkhSa7Q3ShkH1zZQUSLrHTJcrtK/uFkI0LAln2EP5bpb
KB/m5LzpbV68VRX0QJmUmweb5OhkwMpqcEZ7ikdqEXJRO753hYpiJxHpMzlVbrMUBRyXpMGHoRpS
sn5Ra9f7I8I08LahM0BRW8b6gQVIWsvwDALM/KnoEcRcEKBjOn5o/e4TOOikmz/ZBrGr7/j6NEmv
v8JlnpEZn+KHEbvD06wUSKWZyvBsFVG31rI6/5Zp+qVQA+0fFZQCxEzrhwobbAXvGKBclKa7uYoL
7Cj67hx0g7GLO4CUY+2Ga8/Uh++NVR58x54/40jz5vRuty5q9l7knq1PZhHHJ1R7kd5bmnJpk2fX
U/QXadzHB6ViftKX8ZFGdkJ6Z8P71Ohq9gCaejs3if9oLsp6VgFgQktDzFeXpojnVdRvBgyxHyXk
p4DMmjgLqWUsnqP/o7daem/+dsvTm7mnkl8031PStrs6ARSa1dO7l836T7x2TiXZ7K8FwJaVC4Rm
ZVD2PNROj/ZgXn9OMt94CpQqea0D/EGXcIP9+Vnx+2Ft15Hx5oa2vyHXZ7EcwHWm1lSxVQGC/Aax
gKyCVg+8aXP3IMZ2VvpelIPzViu5duLLBIpz8burBszls9ZtHnlbms9goN9sq3zHg/3NM5P5vbAh
JOA38tL5wCqgZf+ssO1690YnwycWlnVfhM0qzYx2N/fXTA/tF3m7UuxFY8Ws9YM0MycIMSyYzdVg
hNanorCtT4zPhx017eoh0dnDnpo+zTZJ08QrPQWDK3+kWsJWUACC7eWfoCQhuqq6XL1a1qB+iear
hKli+ugPMQkKz85hAR2mnTdfOFE/VXoP5xNhuvzJNKtp5XAMOqQwbyDNuBDflzELJ2KNoYp1E1CP
lNiGjKUO+zsknX8M99yFvwDtgT6Wx1thprZrPhHgLFDUin7MsQKZKVCKl9KjVJeZlLEkwxysFD8P
fqQK3170x/UTqcz6RSYGOvVGJ8+jY1O79csLGX2qUUtdCiCNcYCeD8pWqlBmNXirln3VwbZm69kK
d5bwbMySZJrfP9zycSXNwpyGBznNznZnbsp5nmB9ZgX+gFzkjsNyso6MyNjeYxUQ6Q+9llOQ+Flm
3DtksMx1ll7pkAsFhl/j7r33J6t2eDR6kihRMby7esc3yI8xwQtMYFRxHUefGr8aLklprs1a61ZK
ZtY3QHo2m+YKsUWqEws+3ald9PqWXnl3SfPeK4P/P+Yivwm+7F5FDXm5dymINVdOXCHKJesBmPRO
yqsyrnNd5TjgmSwtXJMSXOaa5zhfXJTKPEOteXbH9c0K2VVRFUmw+apny7jmBWWftFNwhGoy51+2
ixBfxo4Sn1tQ+VdGyx+PY+HU0HaKnizNGCdfBMnUZHOLeTuYRWl6XcGnt2zds4a+7A3x1OgZxr9p
Ox10rUZ3uy2/lnqONwz+Rivb1coXKSojMW+swOpAFVxSeejh2ztvYKsrvXxtjlFDKUWkPh1D7zY5
tjFr0fqUmL+IfMrFXe4i24wPjWM8T1Plk7rx0FMu7cfOzzwObJB97vGq16t+J0FfHYtd4mvJ/GXU
i8cur3ykmDEoMALej6WvXXSOAp/cGk9gbNtQXTBNSgqBYsFp8aMHYYvA6sz2zgKWEkbInUFSNtVp
+X5eLKfKD6bbR6s/EsSSQ5ZY4brvVLfi/T23fB87thaQQpKXG7Dd/eMQOr8S3j7b8cea/43b981h
i2Tt7LhzyAkg7m+VeFHVpfp5Ssruua3V8rkZ2i8SLklob+BCHOJuQi5PbY3sU+MG/ZNXpDtbdIbj
EO3qYnLspdbKesdbcV/bUbvROk6JiMQ6lnN8zxAI+lwXMXsc3sdR5o24JGcGWt4024xX4QjD/EGj
7IGyLXp+SVFFD6VarEtthO6rllnw6OmOci396bMLnOd4DyGEGDz6jtNv+KIOGxkmvdJhDDMbb234
bALZAWmyDJYhA6pG8mNkLMiNgEwpFw4N1qqzUwu6Ic3btGZpF0vPh+DvX1IemvPR6xDYsZPSPZe2
4pzntHXOz3J7D0rzf8X+GGJats6XEnWve4f7+9H32B/PY4c+HjjVX6Le8VcoC5u/pI5vGadUNTMU
Ebyt5JRusVu6ScaHkWHeum5BYffIHOr123ARSr7NuWes7j+HVPe0Q8BbXTX9qLGLGYI9hAP7hVck
rJyy7v4CrUZmiX2ljQSJWs14pvlol7ZFbjxEjZaBnWRfWFdl8AY17KBoswXsr0xfMz3eCORpzlL/
weQVtJJmPRneIc7IRUtzrNpkW/Ueh5kFH5X32USiJ7YvSR06pwA/422AONpZLq6KoHjgZAni+nQM
doCMiARvt7dBaUraX26dcarOiBn8mn7rdjttp49FsGHxNaFE/Xtwctou2UAUmndyTJKOTm9eGrjX
FwmFSWAC/bXX90ntwAZIHjSb4XMEFOUiq2IQk8RANS1bK+ZSw7q3O6lXSbtMCwpimN1cObxsJEEc
1t20l/g9XyxjUZ/M1vLoP54vNTG3jsmBU67fk5nVOD1U9S6E7k2CI7G046x4/4x1NT3dYo2DlF6o
pKjjg0GQy2TN13Cx3I3rEimEVK6WNSbrJPPa7bDoKNyCvNyQVFguetauQ1LQZ2ndJt4G6piW9pr7
XVpBBCjEyPpg3eakRx4arHVXdeBa28x2onAb9fZoWxtTRZH4v8ACARPkrOCnQa2Rj6JG92FIrivF
obC0f4A5T3tsyfx9zUv7Cyokp6Bzwh8qQi3rUK+Gq+qPwdWY+nHtJVX0g7r4Afp//lZkRUzOxnuy
NT9kD4RQFDYu3pOhRFRYBu9VQlN/aAsveZWIk2RXAALTo3QBBu9W/ZCpZ+m0VE7VWYKLofQ2ll3v
MDqYt9KrNdjlVOggrqW34gV1weo6XN0ebByBTJS+8zyPo7Id7ay5wHLBxCgwn8q+HM+ItqBvBI72
MrqLj7G0+4rH1UvhkuVwnygJsBVccdW9tF2VU61VGKWBHDC5OwOln1VNav84uZ31JUebfKXwIQfI
QjPuu0MeqOOLwn/MZ/6z2MESrqN4enTG4p1kofUl8Rrv1MWg0aQzDLN0X1attZVm1HXlJojU5OiG
SMklccxxUU12Ce4xW8GktGiDXNHTBt8CXiVYKH1+OH2p226x4Ki6sxk1+EXCl//Agl+anBLXACnr
8z1uhyJTt/RWWZhsZ5DX7LP/nZv1Vnk01PHcgwynehN106/b3k0mCoVjewBGdpRWC1O5ON7GsEs9
39LYxtyNu8AOmmffTeJ9W/Yc4JuAZOa9DTrCuPqesVaWyrmUz+WSGWl8wmh9fy+rS7xLLX9d9oG/
mUk4PLZgms2Bs9c6wrX0FJh4HSSd7j/LxdV9Y1s0pbmJfsfClBR839TqQYZIR1uFp7ifqdIvw+K4
sA9d1v6NZtU26Ez1RS5KwMkao94MEIU7Z+tJ8fcjZbur9PqV5R0dLelX9xltCrgM/QO0jKtEexkm
SLhD0W3jQI/PUax9lj3ZnXL9gW0tQd5LFyeLm8Mf46zOcrfgPaqVWnikb3R3rDa1kurru6oyADx6
Ot15vwGtC8xOj5XpuY/O4mhRRyHn/Nkc1tbSlJj0um74DxTB4niPk7iD/xN7axnAYkt5Qx2vKJlp
nFPz8porTXoaarXlCN4mL3aC7PJYdvMPdQo3eTH6f3vZ9NnTcutx6CdjLQc32RjqQMs2sdmjEqAC
Lb13HEPKs09T5V00ACckqDzrYLaDecV1zdtMbt5/Tik4r0Z02/7S0EkDuIvmCfqJe6rszY9O0fHw
7rLxVekibKdriIVmbDWYFYYzGopsu2KUCwVpa5X8a6KHdUsloGeB5D+ybWsQPCMVAlDmw1H3SzU/
uarRrV2NrVeHFnN+wsKKtXaggq6O79IIWaEuQxM5qyojlYN6pd4CMsd9Ni/7lsNF7nfrrI0BJC3B
sYJhuVHvt/VQOGe5SBCexcGvIuUgodvT5PY28XYbkBDTo/nBRmiyXn14mJVhT9qNYb3RlywsAm79
OmAl20oqVmJyF2XYhurjuG4ld3tL2dbpX3qsoxVtdcPWGZvpq9sFKOSG+V+sD8G6TN30CfRfcv4f
I0YnDdZ6MqZPC+ny7OuzvdarNr+OCC481XWqsKgZAegpmnJRRzSGtMR40aPYvIUkPvf+Stc88s2/
4yTdxxUMie4gI6oiuerJYpe2CNOPyYOlDslNoF4icnHT2V5VSq3tbD6L3gYBWWNP6aZczXk+eps2
G7/dDj0xIuGwYkp2WCZ3UgBRgv/RtvvJ3942JB1HuE3S+p8nloPb0oItfZltbqtM5qFsPHY/QxUz
7h7Bg5Wmsr8EanTkq2uc2B/VxkbO6bzTjuoS05Q50Fb3rIDOYN5cxul+2J9lyDJDnhIZWWXc8gi/
n3w/9v/3SbcfYSiwSHV+dFFm+Nqz6usgc1DaC9OrMeB8iHxRc1v14Tid1Kq3voT4q+zVvtP3Xp9G
b72THLvJRR1Kr54N39avUZK935KT/aBfYyP+0MpZByeqegfDC3o4vhVa5LEZNlsVs89VrdvwA5LS
qC5T/njDPYyOtfajmW2l+KClvC9ubeynMKDqfvffMBGWpf8aL4gJCE/Fk69fXcOccQ+Qq5yP5bhs
hrm3R8r7VUJdV89byiM5/yRIr0aATtGsgIArv8g9Jk2BXEgM3wi0sH5jNKzWNlYSk1/gPtdpOrTW
xClwxuHq1OIgt0/SaNjJGRFk/LdsdgHA84e9BKX3nE0pGOUbMqPQOWbXQA+Ej1CR9jxABFw4fYDG
tFnTr6CKn4elJaFJ+Rm4vvIiDV7yYJPmorzRH9IwMTdhnSV7ZdFlqbX+4s4x6Xt0Mz8sEIgsWg8x
nseyDtwXjsBDR84eeIv90dE2LzGSqgPrzkthpvbz6JpPodNH77Rwx/MnUimtF73bhcUCnDfuZVHC
fcuwqoui90pptEvU6tTJljl91EJjiAL1IL2U9Fk5ebJfvt7qaK0zmMmD07xjKavscV7WXi2j/wqU
LfuLr8m3AaDI6wzF9YCR2YzjRvc9X3Zgmp8Wq7Hl9C0bso4qTOJo5gsgMOe1m0j0L7s2y4e1nUTu
V5mDPptxGpy5ue3a9CoM90brubddG5k15D9LvTzy+g3Y/nVwrVD/5UMNwqAb2BeMASnMdsEqZFGe
XNHv/tIvLT9F/FFPUrSplHzZG1X7yCzCZ+lMkYZdFUVdX6SZkA5fD9isHuRBhqMMi30YTLS8wH43
BRUir0Od7fYqGB28r36/XCGvqTvFpZp0f4saVVhfIv73QWSZT/e4U7jUWBvrQULylm56w9mwxhcP
4Vx9z+Lc2IM7KB7YBiUJZ168NkbdfJMR/tLhiwf8yEFxw67KWYd9+t3ncLC/dchAufQJx94gdt6Q
ikU99PYEmRyExffQSRtSwhlw5iCD7K+bU36sfMDq4F2XQ5tv5s8DNEnsapdz4mimzzXIHbbzlNRd
j6K0V7lnVM7xnW8Wj9jbLYCBcquMIzO6oEDnjksnFrL3MZOOFbMTsXa5fXquXXV+xCfG23tZlh2K
Jq1fPWf6jtxd9ldozO/11OJuDOp+AQ58GCAyNVU5vvtpmr8MXpZsc8fEUGO5yN0Ep5O3nhaFDzAK
4ynrL5CrAtwHflI/IBOdj+9arlRb1wcvamp8fgqnTDaKlurfPZgBZanFP3FmB+HpldozyYHkaBcq
Uuy5UpJJUP7Rvc5/inyQhZ4TfAlQMv0E5Di9WC2i72qso0LMqTXBDrNBMpP312CNJwqBV4khO4XT
7O+L0w2XqKuwI/0dkmGtpzQbr0DUWzoMZHogU+xts6swmcqTv9Loe4/TxE+tWr5lox9/UjRqFAG2
GkeN8scTrhOohrngrCu7f8Blq/wE4/7oLS+NHIOXo46CwEaapN1rlB19/SzNqv8ex/30JUfj4MHn
Fg4akyAZ4HiCWc5eRiEF92YbvfYUJjYbCGd+8+Oyp2ijdCjlcEfFob/dIfzwNqiusZO4Jer49yEe
rkPlSimm/pyFQ3LuIrwPg6w8VCJYjXqbtYIh/p92TlphE/VAj7vBhObfe9pKMJ2hEc5ny1rQ8As8
9N4UeKgMlt4qCwz2OdFn4bfHGCPEbNc40kIqT4apP/oFuXfplEv47whpmaixHW1D/TUiTNvukIwx
8KNg/uEm1XB2bKt5UcLevKqRte/UtH2REFCAeleVdru5x5ZJZWdv+uZNX+wGerP7SgonfYLYb79m
TY5VPbYDqZIjIIohzlppTePNhDm31cMRhmSoOfu4GJsd38wCJZk23Gkqenc3C78AugZeI0t0yUyA
QGaQGELLXQzPwMYKZF/HuLmNCJZ+Qf5n3uPoO2ylWSyv5Cqz2qM07Qq8Aypu0/U22J1WIdnwV1gP
0cvUKSfN74O3mhPIhdeXtfL8+aBV/V++kSh4esB/7CZP3SiF5++F8NgrEapa0lzokNIcZ81YzbqK
E9y5rNKX+4ZL7hA0x/VksOadbOBM8Sq890SkDqiNU8xJ6zDfdUWunatsM8/B8N32/XHLW6U9FTEK
JF4a/SObNdNAAlmNAvcZs9rojBlYvM17Nuo1jiMuWQc1Vr90VqZdFUxeqZl5xptNSX4/uDl1OwHN
lAmCc9PgX6TJJLsv3V3kN1AFlhOZEirGNUb9SFr3Q5q/uB0XFlumW2wprMXaCGuECqKPnPLRDizW
cgF3DMnGxLzhRg6wPSVf63YQHrvqe4le3L7EHulBUWt/xhWIW/Ll7bqv+3TbJYbyIDG9MHCNKan7
HdAYePvVXEbfxyhOsrWzbjhjmRnsXCfooat1GCJ5JZlOuVVJYQHD5tIvPf8rNnRUHFJzevljbClP
kaCfXcqqdoHm4xeO0QRlkUklu57FycXWcS6M9RMWxTAgrQrHtd6xLrGe5E9lPqyqfJiu0kolpBT6
1rbKYCOx1puWLFLPUtiRty2aoDqPkqi9tyWYBDN/k9zeBkW1sebt0gKDZ06gQflZgSz89QwJVsmu
yqbxsewcZVUWTfahgqrrSXWhJHOSY7mcw0mkDYixO95KFntMP3O8Ii/3xVvC92YXdPkmQKtqfe+4
rfchwkv/gps9M4+2XaWOfwLKowWIfr/cQOc3lLngz5O65AOxTATra+bUzfow3qYcsJ1i5QzWhFRf
Em0/blhl19on4CDr1I220rxfHDRIFKf3zyqKA84qS3LrpJbxyxwm9QOGRJx11XE54Y5Pntb+1CbH
Pd59ZFoF34/UQWtXhoHRn56SxnSwRfk1cx7s/mgC8/L2WuEmXwO7IGE4R8U2CdjGOH74lmeutgdC
YO/9wTG/KH56EuRixgZsDegBIx57TK7TiLGWCJKoSXJk4ztvlTBO9m7ct+fOmNV1Oznje9iw0YWU
N5wHRe/fMWuwlOIVT459qUfDkzfCf12otYlCZjUfwA0LH3f2tKehyIuXxZeLpTqdeR8i+vpF8dof
CJK1e1QP6r2YC1xMuxu+2UtQr5p6L8YCXyWYjVjvVD78Wm2w2gcY0QpMObAOSCM1bH4B+IRjW3+2
W3V3Az0gBr8f1Mi4Nau8ODtdHX+Cf3OrIWScetDcMk9SMYjtyn92rvfywtiY/YktRgxumlV4DfMA
P9fCrbcyvjHMEU96sbKKqABhZmGfZhK+9wKp3N3Pg1JIlWa1pHhCNE0FI3b/kTofuQ3gIhVUM5UP
6VjwYf4CFJMQaX7t0QrCzX2SQMzkQT3OChtdgK6Jy5moCocm+YK1dvAC5eO2dofztIvBCz7Ksl1X
Rrd3gsBb39b0ZbGP/y8jZCdQjUV6YdNwucGNc/y5S2966iY9fZmS7FnCNhWkfYtJ3W4o0LxY2Osb
EfCYFqFtqC5GhzVOHwMqkci8CJsoDV4XEstYvHNXUx+SYPwSLGRN14+ibV5l+lEFuvne9Q9zB9Wz
VsLuUKJFvJNmYfWXKsmjV33CzMzLLFjMy+wONDCcF7W+duyiXpanluHXvG4zLNF5Re9KpS4PbeCw
v4Tttxe/xs7pVcRNkaeSpjkW5bPe4tFTOnC3gRm9uJh4XMXNsbXa8yBkEvRCDSxd8DCxPXc8FjGH
REtn6U31Kd1WSxN9jumsd3G9kl6tUuOXksOZdMqljpHV4eT+KC0+COBpEc7SZ0O7dG06nVPHN65u
VZJyCyvYV0X8j4QsfQaNYEuHlX3F/TQ8Tvj64O+gvAZBVFSf4XFXa39fduX0DfB1tR86s9sbidF9
8/cBq+g3alnVflaRu5MoCa2g/3tG2NouHa/ZFW3kPMPmRQzWr4OnOC3KgxUVwApV/vk7zhoXlJ3Y
wo9JsGsaFb7g0tHbzXCROwAHcA6kfbut7PqUOnp8tPUhQGl+mX2fg6qFkS0OBUMYO89qZ/wURI2T
+PnKdQNEydw6P/OeDbaCwbHcneEOxXfA09o2tozi1AAgPfUWOtvohiPnuwDIkYBdtVFV/xhbfYSo
lPqPkzmaRx/rjz2sGeOTjC27q9/hIemrFm4GSeZetMzGojMb1lh3jBcL3YqLsVzsGW3nXeP67Qpo
H9Cc1gqba+rh/qaFbG96qx97NCwgpqkennXKnOoX9uw2kgsKSACnObPBx6hLOoxyas7WcvFr4xSR
n9xHPtmvtevX8blQZs3F7oxbyw9btDDrpD40PQqt+KieyVEjbiO3lpd2LF5z3R4phX7I3hua050n
TV/d0vjJ4pMYaiUZfbn93X33SKQmzzFS2imcxSyYkSDzzPAAHOI9M6wKI5N/L5xym3El7cmjbJv2
VGys/uMQzJ3r24yqnbK1G7O3/DDt/iw4WNkuo47QOSn6bTGAYETgAIIbFYakZlIcBWTTSWY59bL8
IAMl6C/w4RtEZxmtqm5+NJZMtfTKZRi6/FAjH7OSDj20jjVA79Okqv11WC5uYMRk1EtvmyLgcb13
yJ0fFqek4bQqnWGoYGm4DGtVxT5bChoMS0viMl6ancYaNQeIUElTOtwq5GsZQvOrQbw9wvH/gr8E
SntNHT7KReK5BTm6xD8IrNx/O1S1OFhJic3x0iGD5c6Iy+xq5dcczzbz1ilxZ8oP8D0xJ0yNwx95
XDlCpJ36nlKROEhLLvczRxdM79jgufuxJIPwanpRtr5lUvCHfXYbJ9kEsxVdlaQMLonrl1tSYvM7
X/OT2/jRT63jyARYtHiliIqxYdzEmAJM+nPnjfpKhiACShZGm7/L00jE1ut29ot9ETjaBvUl5bM2
xziPN138swqtNdRoKjQtMCr8bo3vZgYIvrIN5ROaE9gOFPVEQkQ1jsrosTSWRvaYqsW8wBePQch+
L8419yyUkHYSqGD0sdm5NTCU5awmg6HxfWzOtTauqtTqT0hjaevAgieGbdxa2CoADznfWF34avtB
tA+AwZx4PUQnPaC6OI0Z5aCuO1s2BrXGcpE7V+uzczpzyM+T4Vp1/a+4dNadke5qldqFNO+9Mj/Q
0A1oqEXv7r33p/z+gTXHzY59+SfbxmKmcdruiAdG8LWuUbFIhreMZfzsd429lrDFu4I9hFc/wAi2
XoGb7K1FAsYbcaQBCA6qa5ntptGr0qrhS1OhdWE6+Kc6yzCrQCzBncJHyYdIcuOeGfn/iMmQXJ+V
o1PaKBqTSrnlSYbuOZxjjUoaNBKr4QNdjCcqOuy57Zg9I3uAdPdHMlkv3HWSdtrDPZ6niOwt1UnZ
wQeWsqN4V53mJO6qjZvUzqEI3Yc+SQGZw0eFF1UvvKi8Q0/RSstxdxupWzYadiMSGKhlTk+V3T6T
zGnPQu2SS57nyVbHu3dz53xRQ84uJqYdMulG9CqYai5TJXafqmHusIkT3gGcz35Nk977uOWntmp5
KJGcOQunrvRDpGnjpHyQZv27KcSjxEt+9UrzQ+/CGRY3nftcGaxmdvEgLKX74EQru+2sTvx1izew
y5ZY6cOttxgAW5sPjXCPbxPG4G5MiY7EA8f3xNTO98vchPrHJr8FCIHfY7KClBH273/N0qHOfbTJ
m8qBEKhSo3gO9dE/mTCYN+iATN/iYHhQO4Smm7iu93JU/ePkKoffcEEySa9c7CZLt23robr2u6OX
o/K9LQNlclsbSMSAtkWoEtGBevFZw7bOP3CIeJaWxMV0TZr3Eb3RPk8jmIfVvUPGKbPuH3prfP5g
2CZDqgnD1jB1jmSDXgWtbi+4dZY7vhhN0pKIo0nGFvtZp3qVllyQZqQ0MmOULbPaog0flmfcR8gz
0AX59QwZsTzj/lPuz7j/lOUZkFOc81Saf6u5Frx6qfvZBgTxgCtc+BpVEOynfq520hmBlT1jE4Iv
0tIrMQWkZkFt40VCHqfc9ZxG87FfRtSo35ExA5YrvVVYNE/VYnr4ezrckH1jQQ9cWNpptfWtPPwH
mQjqTliYf1FjzaRI3arXQplKjl3eBMionB/5MlKJ9TLtLZ7nrx4pw5OJFEj1owkgGaZUuw3nzS1M
0luuP32rDKr485Tgso7maTvHqInNA1I9xB3FJ5425VlFFoSPNJoBmuHnO8GEpTG8T0PTcM4VjBl5
sP+0pd+1B28t2DIzD15C04k3oFlGa+VX2XiayuDZ9Au+OH3U84or/Sf+BvXz4KSclGvbWKdNHf2w
PYv3fm+/KVip7tOhKw5ZbIVfOMk+yIAWcP+akzD2Y1juYNwTHJ0WhorLf9NDF2JQhjiWs01dr/7i
xvPbMLXOz86wj7FZNF8dpZs2/jJUs7P5PHX+h6GiFfrfoSyZ0akj91Hwoby4RVtuVb/U3gdIEInW
xj9dxwhgHXf5K+Jzw9715+gIy8h8BqGDEtIypEzcVRo64/d8tlK2P0N4ZSMYkit6b8w8X1PHAaxn
9cU3pQm9M2Ld40umuuVDWCmPFiv/i4QU7Bg2pWNHu38n5FsgeOqj9IJcRFqmAH5e9GrOCW60lBXV
V+Mg3aZh55w/vt+mKp4WgqzCpkY6gxZNlYYa9Q6V/ejQzXoGqkCLH5u6552QpL16aRsUtJcY5g+9
eetWPXwgKy/HxriJFN6FfIRDozf3PaKiv8ZEmaqy26v4SN0nyo9ReqQ5FIx2QoTpLq6qQhcmw3S0
pwTZ8kHjXL5kl5LWLDdVbg9bxV9Qh7nKftUFXu5XQf7olxgIxl7RPqH4FPJ18Tocn2hOsJmeEMnR
96i6Ar6W5u+OBK9rBS4NTp7LsCUeqBG6tBnMk9h1ISSqfIAuuWOd5Em3cX0DurHJXcD1feelu2py
/ZOmzv6pQxUKFvzSRjf9YUjrht3J71hkVL8GymgZ96G7onKobKXrfil8Q7XWXpPkyxcohZMTsbMv
E0fF+Vq33JMd6H1yCWGS+XzI97zssZ4nhUEigoV+PekxAF3FcB7kLtJsHxWm+dM9npoDvPOQN8ZD
i0vxKkuzcW8nuTFv4iWoadNtirQ+dAyKG64szx/20iNPHDpOQnZBHZvkWYwwyjorxg7/93B8uEXS
3BhubSAeudM9TEtfKqOlTy49EEb6ZN496s5dyXnR27ZuiuCpYlFkxSr+pVWqAGGgnVHASAI4h3yw
HygRLOWlraj9p7Ie7cVeRn1RURg6F6PzvQkR/lhz0JjAjTbtPh42ksmR/A1+oe7ewJVpJUmfUvzU
UAR5nNquPcuQdsn9WF3r7rM8VD/IucpTlrFtmf4aC4n9zN/iPYxt0uAAZicn+WV0a9CuVHKOceOr
LxIaLBhnrDom7EJ+3QGNlBcTS6rELrHiXEKBA6DEBdK6us+iDPtXY/7M25kCjp76z3UTvnvtpH4l
ueFvrMFGxWzqivcs/lz0gfa1bzTeqQ3kJEwnta8kORBbTKvXfCznixYZ7Vpm+0ZBnQSu3DVPu8fR
RY1hWN3QcuRq+WAGjnviCK2stIXbAo3yV1N8Fu9N6b0PFlNGJ8IDMa1nyJjlbOyztFUpTXcgvuGO
fVfMZstK6P+txBPi5nP+XgYBoiFDSvUt6a3jiErKupgBSsycVU79aNUPUQLPOOgt59VOi2aV6F78
E8mAlWMW5j9xrD05g1J9zTVPW1fYXEGoctS946GN71gNfHwn6E6sfMoxSM32z7sEvN6prwPl+P8e
x3ap2A3ITOHWrdXPqCDD7vsxCqiz9dOlEZbl+MB+32DHHzSWgXgVSsVgvk63otft2rTupcPy+AOe
yfrNftIS/1IuM+4H2hseaulIWXF2Xuot/1t+GX6Gt7gL9cD6Jw0xVKXC/d1Cm3jdW1310haRvVND
qzlDls0veaVkO43c1qfZd62VapJhWqY7YJ+3VJzynWpD+viJq/qLjR9FMXvW0c79CUIfzRSBy1VK
IeDK7q5GVnvBFy9VsvtFG7pPQesAvl/iZWr6u8wz3bUTgPKwgPLdNuX3pmz3pVklYfQgsgP35ode
itAPsvuX3r5Q//nFhW0chXq3k3n+NndN7+Sk0FgOcpsu7WEa0aCQWz+L3V+jAnRzTknJYSk25ucB
M5Ic0jaxwQr9E6ANe1cMwydnmBFvWC7mmLDJl1vVdH8F790SGxTjq162OkYe/05r7QiWvhlgtliz
KzmhA4JvqTe35zFp7cdKSaGAj1b2V+RwSFAr8+o5+g9guNqjaypIQLqQzmzIiTZgVoLDwNEtSGx3
V4+l/igxuVhzcHVtzuRWVfK9qUdFv9r2s4xqfw9FiRjisDl/u8+WztZyKC9W9kvR1SRI/4V9JS0e
KnnSXm5wM2kuIzJsndsC8Rt4WiBAl4ucNm8HTz/NKaT18U5i9yF5SWVs9X8oO6/lyJFkTb/K2Fwv
bKHFsT17kTqpVZHVdQMr1dBa4+n3g4Ndya6ZM2Z7g0J4RKCSJBKIcP/FpY00NHwvmDx7GVghgk2J
ePKQBPPBRbppYV7pKkxDNy+y/ZD4NbLySby/uFWDHfHu+3m+ystcuUZXCEJOjGPfydQCE5olj9+f
GQ5Og2C4Q78sq82wwLfl8KH94VS6nEIvrsZF9mkEtuMNw64w/fjb4iPRK0BTLBc8JdYHFazUpDlj
iJwfR03XXsy+/yEjHAdGEGLxn3MQKfu8LHQyn3l352iastV0lvqKpQBMc9J8C8etvIHcXr/ZyeLw
BEPLGLSrOOM3Ic1/HRVBI/iMVOr7qGiRkpVR1OWqGzDHci0J+4OlXeE2EiKoz6Uvo6ruIYXGdk6i
IX5SAFhhdaCF39wcAI5NdZ01ajRfoSDS7vuktb7Wn9Qgib4ZRoI8sG64V+a8qyN2+9BvocU5cQdf
b2HeySFSWojZqeLtLzFybDD0ltESQ6IXXKIMjPvU3/tF4hzHwv/0P2qb570K1NuHf3jRNZczhFyD
21UhParQjJEx8YIq6oagvjaQTUfcKTUGYELkp8ODs+SngZmTnzYlSy2BUNLYUQmOHaNJZ4cBLRr3
krFOluT1OsHRNSi1sa4Do65y/QYRwaPSd+pJq/UJSO2SLkcgihx5B+oMraQajcbask+wy1jfjNNn
XkTxeUZdch+oCBR6VYJXWJund+jBjndj45GjMPpjOCB/L5ohIglyiV20SlrLfx8nQ2TwZZzEZLDE
JjYJZP8WsNhlzOX6l2vFAzaGZdbqFBPRLxJimHDI5kSLd20ORVua0rGSxypdVW+jb5ehZuVnm9EK
skM3sd2F9hXb1y5GHBtfsdq9DUT4WmJyJgcVv6zmIKdGpPH1uwwP9LyoN9KleWHaLZJqP1mmVIdw
qZzLIZFKuZwiQsf0adF0A/H5wkujwvOVgR/G1I3PmMt0OZMpcvZr3jqFTcD7f+Nk4/di5NXBLpD7
V25lRLGcqwV/ILe4hNZeZ0XdLjc+DArnKoP4tN73az9frIYsPH41jtE2131PAuDj6Wgbj2Xk5Ucd
zaBrGWOEWaHfyKkW2tlVMEYzi43JqT1+K2HWbOpeD2+GqEVd59eZyzpYgUp3/i0ey4zLuMvc2OO+
rYYllfjrKpdxSkDOETmWv4lV5DNSIIt4hZo2XXSIFcc76I3yVPwStPigdYFeFMPZCI7bXt6QId+I
3e8MnQ6DqGty3ys3Rwg6iQAvOw2/jAHA616CLnYU+3f1dqjr5bZRoBm0QZ+fpFCJWqF1DA28SaQ5
FFN6SyLymzVn/UtQ+vELe0LpkoNSaW/eMJu30pJrRb7yorqase/6WHmzq2IbgzT/Ams6PoyThX8n
eEyMKPQjZFNrEy2bzjCewfTG7EZ5aKl3EuuXLakCEmKHI/Kwj2Q3Oi+70YzdaIJgLy7ly2a37LQO
8CyjZd7069Ieb3AsCayzPmrmvRz4AexN2ffcKEvM0Srzfm4D697zzb3pVWgQ/BqbIrNx3Zrj9SUk
Z0ZKCszpOyyfl7FAZEqMs6x+BwsPiCSIL32LDty0Q5NnvJVDGwfWTV5qPTtiPdqIHDxV6v5kAEwm
I4AtXZ9p2S62x+kszdj03sYuCx4iJ25eleIqXNzpajfrQN45VfTFdiNyjRnazFNCMbc3ejDtXsdK
zWwd3rccpjr+c4hS40paEi8nb5vkLru4ZRJqgM4dGYd9Y1ktfmI67JVQK5A1W6bLBGrG4yHSkV2U
GW7bU7RMQoutf9qH1bnO0Qfb4PeMWfpyWNsGfHJLgUEOpDJPd9KzniZzWLDCrsyDVYU/Eowl2aQs
sYhBB7PMdd5aaEsAAliyr6L2GuhWtWtixNMusYvbgejDypBqGTLbGfeYOz6FZM+uYhcWqkh6g0v8
BE4lfQ6KObzJMDFEyhF97l/x1EFm69/EUdkKb8I2uSvHAFU1B7Ju5+p7EYO9CMQ2UlmVtun5Gm5q
vPcUEPDB8TJSZvsswneQB1xyQSp7aeFkeuAm9XZr5nxvmAnGVjR6YBtQsUjNbxITnZ5eRH5qH2yv
Oek3dl3pu7iczCtsBL4XgVd+Da1yPYn/OvnVtZzgBVZ9lYhu5V8s50vpD7ftglBM67p9WFqCZsz/
1vrVl0HP3Pr8ns4rUMHIxz8V1PHxIV2UvYoYNdopNj8LliFybTw285OoLcY6kotAa7p6YZD7KWD9
X+KKf4VljIyWAaT7ZfQ4DORP//UCMrIZwSc4Rf5nncysXE0oiK5Zpie1L3Hh0KbpWs5MI6B3HYPb
RKpsJdzkiXkqBgW6CsN1JpMpSXFbxW7v/YIfJsqgy+FydYlBsEOMNPs8+W19FaEGupNiWhvpgAwr
JLQ7PBqfdbW8lXg4ZgoYoSTkFqHmZhrOTeMjhM/uv7+r7ZE6/hJPgr7eGXPVXiGUrHz+IUEj5BNT
5D6iDB9DXGRhy1oaKwuLfcgCankr9E8SzicoIQn05/XnlQ+6/mByuv5aLj/I+qvREO7fOgY/kAzq
UWbaa1WTb7IhGtrNPJj1jRE3rnYwvOqTMtXq0Q2j5iYt2Z3YKOezzj+ggmI9446M1rnhORvQM9YZ
l27zeaohqOeOXW6lt40gOHTlnoS+7dVbBKkQAL+ZEBi/0Szf3Pp+Y21rQ0U1+FfHpZnmwdxscFaZ
T06gXQX4GdvbMp+C6/906iKaD5p5iIsNOP/5au72ErKXuJzJJeSs0hE+RaMTaaAZTe53/ksTHUDQ
KTdSaZQKZGT09hkt8S+mObDFko7ecJGdDEpjvwaLJH4wyxZDW9C41Q6F3k0e7/IMn6YZKQxzEyLc
fB/P4zd+9ODcjGl6Xy0Hi6/SvabW6ClYi+X80nRaC6x2gY/JPgHMR6HCoQY8xQauwKb//bfJlBVs
MDnoPSYA+DfSK5epRm8rn0BCpGzO6FmoN4anh9dGYS82FtpDPxaav3F9c9cpfnjXSjPN53RbJmV6
LDJffTARQXxAQsoCy8jOr1/myeQ0d/075HTeQzK3LNuvqTOUVzJMDi75jz08Em13iVFPXT8FKJmF
M+W9jk2NVq9n5Md4qdrU6Cak5ReJYrjyK2rYevElUdH1lWhXRsvYWe+VR6zM601TIPDSjIP+pezr
29YJwDIUCPfjJpv97CNQCKBQ/de808tdHLvKfWT3Hl53XX0V1qpz4+g1uAucB57lSmbDijLt06qJ
QMyCpA6XkkmCTc3BVNz0he1NuljDWD/aYt7m3Wx9HRRWCl4Wj/fNIrobxf23dmSjWNs6iqimDYrP
iMrHtOgQP4pQuFoKgriuIO22jJDmrxHSkklDYqi7Jo8eGkxR1kdDqfivZjtnj3z9hscoCddHg97i
jVBHqnWQjfJY2q9mVuWPEfDQ30ahXGXhfoT7QhanrMaWZ3mYBU9akjdotdCSkLE81imePHW9X3+I
Zz0KWM2A2cCwmApOU2APu8Huxlv0hcdbL0PDNY9sEp4oTu5xGRpDDPacxy4winV/ctmAfNiQxJmF
a5JsRtbTLFnMWihrbzyc4zcT3PeH2iVvp0Kg24uMqJn0ZJB51y46o2bdJYgkhPMRB9VxnxuadRoW
re54/KqNo/EWubNxZfdaAQAKP7nQ5h3iJm1JAVFzHiMTgM/iJ9cmFiiBQXkxbPAVBnmix0RflHxc
UoBaFviPKj/yqnuaolDkzz8QXXgfGXvp+0iUhYCvmmQdBXOCQ4Xbqj+aeaeTbrhdeQ8rxUF7Hewm
v8VLDWaEMCFW/oP2GvpRjgsKDnmI7t0KpkA1v8SFU9277CX8TelWvCdYbx1XiILSBRZ4qyVvt2rV
xrFyRO4TFIZnpzfCXgKPjzsVyYunyEy1c2YP8wFGWfZGsubGLi32nOLUhaoBecGieMsgFN9A6FCf
uBGKm75w3gIhxGPGYm2RR2iO0mtb6vz0Q07lQMK2AkGVONu+SShdJGr1RpoGJmSt3MQmgItNMsz5
Fteeee8pSXHXe52zHdR+Edag1puTyHmA7RjeaYYZbWXtl7Tze4dOteNuYO28NWszwhR20ZMtKtT3
c197plJTbpChdn60A0n/Im2/KTDotn2UUYEMQvNcaHNxjFjr7WBlzjstH4ZrUx3LnTxezKR61APD
eZZ4y/6GpA8F519xMJa3KIvV310zzd/Kolfyc+tQpHLUNr8FLI1w2iLnRyYuvx1rcGBSNuinjYVw
zB1AEf9aYXkrOK7f4V5LZ+DCOl+IMBekVzR45RWKEhkKV/th4VapDSVZI/dKjFDz+DSWqX1qjAZe
MNJzaMhQ63mu/RJ5r2HU7hzXtm9Lg9Ko0kL+xYjxaHVF94adRX+s0UBa7p3m1TGAtBZz/gDuYNj0
U1rs4LabQNVt7U2rvjezilad11inLBgnqng0DTSVSBi7j8UiIlX7fbXRxggw+DK7iRAmsqDCvJN2
I0goUFS605plVa38vb2Sfnl8v7c/jNcNtTvp2WBsx7acEISMwWIASd/1OtpzTlcEh8Sp7cOE4ear
EWuUIXgTn6WXHEOCcntu3UqvE5sno0/Kp2xwbIS2TzII0pXzoFXVvbQMO5rAVIdU/ZbrZ31NjjVF
ezeHF9FZTodtg5c9q98BqPbP/XIwc+QtdXSqjtLsa3cGmV18kZZMcZvozTHVABc1xgNh6o8xMou7
qPCME+5fVEGXOlxlFNAnkrDaSr1OYlKHGzwbyAIa8Ze4ooTaYUmBrraMMlZ68wTg7TJWQnnqg7mt
Jjb//M63IOc/Vfk4YcwKngGP4Xht2hGeUFQORhD5uX9nlc2rlCCoUPp3rlK+SrnCDT1P+qRaYS0j
HUYK+ujfzFuuIiP9AuKqRX3sEKnZUZaPsmj0FRTrHTuMb2SZGfphcPTycdxJL6vS9GE23gYdS+FF
SFkOJbLWt742HC8JPxs9Pgmt+T68IDyszPujX3so2CRFekr14s1fmGlpaA6nvh1jUJDw1qwQCHkT
ajWZT5oQZPdmE/UvuRn1DxaWElX0B4sf/6c7/EyAbvzIFNyWwtkqn7HDMw4ROPZrNkAovQXW4lyR
Nq++XX734mneuYHdbJEFL4Cv4t4a65p9dER0Bvz439rSny79XarzFa6gi/xFf53rvtgIIa8Ku+YJ
DxWePuV0K6FaKZBXjPVnIfDJIVgqr6Qh0YVdeH7r4f9zUhlSbByFjauG914x83Gy2NnHTeeeXdE7
0Du33b0zdHtA3Acn9tjdFW0FcGVSPllwqCX/a7u2eUZVZ9o1E2sWzBii+bUOQQemJIZ2In8i8nSr
8F4/7ajR4rZsG9YRJv2zbRbObbQIdMkZvCnntq14+IdlO+1/65AhA3UW/JucnbTyDJe6dEQkJJ1M
ex8iz7YXAoX4C3vmAcGRBoQPfAut1E4N5cIrDcO0aXOBiI25f/aCMroS0NcsvXIqUDLSAID7x7/1
rldYemSeXGpwYnVvYvvKat/hJaUqYPmdqs/0G6P/PvJyR0SezCcrCxbzhpwuidJWK5ACZJPRANrU
Nk0APTzrJ3233kzSHj1D3xUAuNXjpX+9mYakv1sFL7LRg3uiIeQR9K1yHc+aeugSM3hS8R6Fi2s0
fwyG+xSLajS/v6Sw1D99p/9DRZr4cxrm8LvrKHhMsc87joMznEZL/z6P3XMrSKrGbjAXobl+D61Y
t647fXiOSmU7t/qqI7DiQUd+Xxv+ljxbZZ/lKnF0h3PtuuFaY2mCZQurnRqBcQPwZdC8DOOovnU7
np/GG8U6Hc+MvANS4hlvmOCqh8hojIP01i42W2ZoARuxOjDaZommQudFKMeZ2A0sdtOmNoXXdotz
rPz1JdbXcbwxbGDy0jRU532INOUgVzkCJR5O2qwm6rEO7S+zNxbvqFd+Eo38V7KtkmzcVSlCVmhU
t8FRSOByuPRcYnI2CEVcTrUOgwTEjqExRdqVPjjnOISL5bjGT11Rb5LKDn7kCRAYGJwgzZJvfaro
X+wqR2Ogz5M/6gAq/NyCGtMaoEYwxuLXwEfKbySx/TKUure1uxSqps5yI03ZUc0hj8WsHO80z8ru
KIBRfq0D82vau8c0W9B8EPGjrla/9h7rcj1r7CeAS+Oh4gNfFxPPeLumJCyWZ63SJWdFH0+iRyYh
OWSLe9DFFG0du5gJybjBNLJznyYn0TSTUKVMr+Hg9lBnuv55girbJdhOe4u1I4SnZO+HPiiBpQmj
PL5Pw/7Kp4yA8BaoaUrJCrnTzO6f0fOrz762FJWXK5VkQdgnGovLB5BX7RfQ9QJ5DSpHrzYxGLyD
6eZ/XGCvcvZhXMJ91SK+Mb+SMTGWHZ4XOoBIlfBRtnRJj1wefDVuh2VHKDEd4UrdncNHCXGjIjGY
8eqTzglB9RsItq9IquYvkZPPpJ3gzfcR7ytXx812Ys0ifKgcZ5YtGInqbHhq9hKBfz2Os5HtFHVQ
DnplF9tCCbwC3lek3SCxe/DnILhaY35aP+f9YNw7m9IwC4R/MgsLDZty4LKGsw3tz7wqBtCNxvww
WNZPCVMt83hKO/rZyIvwpa+q4282xFakwbQJZji8S91aDsjh9HdjmGCLa72HJJ6VgX7oaiPd8sfv
gagtFjUOOaMbkQFb3bVctcZhhjTbVlTCAiviKW7n+aZD3IH6Ocz6sqhvu9kJHngKhg/1cjCLyNua
FuAC6ZCY9EZg69UF3bGMl0vYgcoDwgDH/9s1kkL9NhaedpaJ0mnowyck+YyT1sPEKVwc/KQusx4y
C1mMRUJDDondOABLnPMlJGeX2o80B0v/s/afoAznp3WHp4XJfMyD0d2sCHNtnKKH3NzZGI01ezRi
EIBcRvdOc3y37DTYwIC7zq3noQns5yj83Db+8CSRNB9G0BXNcJK+oJzyK6V0SYQHICzXPRTY5/lw
gXzk0cTtf2kL1OMDOKRt8leKTsHxMkQfsVvG+iY9iyEeOpAWUPRnxGzRqwmKAEu+UL2Rvtx3xt1U
zs1ReiMX1foonJDbBTj+olhqdTdF2jq1nrR6kzULFnoMzC06EjnFm8WTxSancc7c5GeILkazJ5UD
ID9WbtffIcaZ+3RG27QuNJv6M0CdFMzjQxmU9V0Ma/0C55G4yk8CB42xHqogH8aSCfkw1l/McS9j
p3L8E4g38GMkpoziDi72eFQmpWB5SEpX87PvTTBWD7UZd0/gKO8lHNXx+yjBPehz+XGUod9LOKRK
4SN6twurxkDWZ/SudB8PUpa3BviJstmS8S6/BI15kyUY97X9sDN0Jf4eFu7MlyMKX7Kkc/d4ERbb
ekJdEjXb9slGtfEcdl6zWE00T3IYebmy6ujVI5wRvFZjF2IkytcP8YJm72zbXOttdsxGPDbn+SRF
N6mfSQ2uA7g6ot91Cc+mH+CP3L/JoEu8iJx0r2Fetbt09Fht/1XUrBofQlxZuDsfVMUWBSQMEAc8
FtYzLZrucIh9Si3kci9x6dTZh1z73OahuTgwSEwOsQtntHP0P9nbdve5A1KxtGF1kWd6G9V+viY9
k2zx4CjfqhFdUFuJMNuwm+INhpy7cVIzu5HeYDYPnjbFj12KJqe1Sws/2UuKZh7CH1ZY+Wfhfwin
ZIZ9ebAcz9qud6QbKPYtvI11ggxJR5yXFWSLMTvGTCq3fedWziKlcG+HQEO/KZ7d22k5I/HgfuyN
zVfyTcEWk3rzM0okO/G78Vmr7oJ6dG9GrdLvXZ/MvdDNRwVjwFpLPg0ubhh+01qHAIj21u5b5wyO
ztwGSuMf/YAXJK+F9mbASlnerfLOjKL5E0p0+a20jMV/WRvhFcr71VjcmfkE0icHF8Mr4FniajIk
pN9rKzz2eWc8tsvBdr0cg2zVPgczb9Btk5k3DXDf27XpKWfKgP6DjLUKXh6+NRxkegG083Euw+Da
0sZv78Ojxc+atOVW61q2B+Skpr1WIxvtT8vVU8VXt/IJZLZd9W+ToWNAsZQoMxJkW6ctg/2lOik1
yUvzMsR1EhKf0gPUhkqA1DtdrdF201zpS5KtN6q3MB0eWSOQka6nK0y0yz9nrf3aliMaSJXpI8uf
mIiAlQtWAT/OyK4yyq8QSvLcKJ+g+FbbsnNASXnFjTYPNU6DpHltFlXWcZ6c3yva01BEuyTgISjf
qcsB7soL28TqSkLyTXUCfpuG/0MiFHgQMQxqTP302Ss2EqwdZTd4PmJYxgjrKp9979Sn9a2x6CAi
51r1m/V07TYwpey5H1AFWYbDIKdKF6OYHZROeG/MYb1RlFI/Ggg43g/o9JmbeULRKjYU3OOW4Dpw
OTOo/l4pev74YbCcNhZCj3PS3l7GOq5inRrX+SSQJoEwxVngbgdqzttcIE8IfMXX0i2HFdYkCKfL
nA+wqMvwNSjXlOFZg3w3P9hXHIR/2LKPj8j6ouA7/lCXXX6MxiUiTeQa7kbsQ6RjHZf8Nc6t5uhk
qOOP4Zc8cMvNcqtROL9VIuOHCaTxKJ2xaAvL6RTp6U3bqpvL2N/mOyGWV1aZ4xb268JTHJ41dPZu
GqdX7nEwkWfUhZ/WhdW4KS2/PF06GlYXxxLcwkZinePN91VyK/d6AZsEO6/pyadCa10ZtUJT655q
3JuLox3m2s0///G//+//+T7+V/CzeChSXvj5P/IueygQr2/++5+29c9/lGv4/OO//2npnst2xrF0
HTUt1zR1lf7vX59QyGG09r8ARY9FFOTpFdjubG9FCRQ6ly/5khuVDLpkzg0YuqSr9ecRp5dGT8cX
nbf3Gdcwd4/N+vxVDpQr3T0pCu0c5/X04lk18joLpVXTUhT+y+lO88GH18OINK4Zq19RP30ax04/
6clsw2cboDVcoZ9nXiFod1065PWwL19cBfAJ32BN7x/sXFV0rP7y4AZ1yAMlbcpIuOOuGbpg9LEL
qGCAa3nUg5VYmlGK3JKKU4RTWPGWVESMYwWHZEIfHVhZegTukKyxaIpubYX7X0YU1WzfjTgfXyaB
IM1OcqE0xXn+P/81XP3vfw1DVT2k2cnWWK5laPw9/v7XSBODtAu4i6s0AeczWUH9kLp1TcFQa3a4
7ZZ7ickB/wjttmziNYSOHKytDvi1bjbxjoor+i5pNdzDp+nXA4YcOVjRgvcuwGrEXdJwAKXcaccp
Gppo3zbVD3R7d+8yH6XbuHdKOwbbUCW7jCgW9MZLm0IDFaw5aO7r5Uw69Ir8gMTc3AGI0LV460lw
nV1arY5iwDG1DB8qMhvGdYuZo5gxF+8bTqXlXZ9qxvuGE7nAGNRRfSVDZdJkNmw6w864klcgnIrm
fLnkGuOSae3ZD9KSS3bFGB+kiZ5ffI9i0bpnlevKJcFKG+t/I5f0dMVH441Nr84X6PSf/9SGavz2
t9Y8x+ErR5rYsECOq7998xTFNTAby8NTVKra1Zi65O0b3CH0FA1gHAzcXRtO4Hn8gnSdtKcuteHG
POtTbN11ZolhXoN/7hZJq3q/tr1IaW48hN2cqPtrTN3wVxhj9HKNvHTuQtDfp1rLBjLpifcyeckX
bPLm78acvWCi5H2aECk7GErXn+cqsB951vMMczv1e9C2cAPC5g8/pFI4k5G8xkrHR/ihwbhzHubv
yM21wxR9t33b22Z1l9/p/ojTOPc7FBurhlIIyc/kf0uCxt541qA8zEmeIkqPtIfppc9IowZXBmS4
ezmoNemGME8axElnFw4t9C2JSe+oR92h64xgW/d9u9geMi8syEbga3e7xvJxYV72un4OhrHfJUMS
8fZP0bj29ZY8FLc+/HTUcOSgk1NobLa10pqdYby1rfH6InhtIZ2HvzJP7/Uio0uZuWERsb9cxCrQ
wACCEK8XTquqOpMDy3ATjDWSgzgd8HjXKCPFWnmXpfgSDYleYntSlXflEmtho/Oac+2fYRvFp3W0
9Jht/OY7HbAQmbvMkGnShJF7rwwA+SS0XkROtcI5a31rQFQxuLDE5CqebrwWdnS0+ji+7mcAC+Ov
g24XSBqgKA+WmDL6bx3SDIMWFk0FrFiaMuMyzrQV45yhW/tb/NLsUDpzPNzM/t30wZ5gjWUAIGWC
0+nzLgyRrL3QvNTa2blKmF0HyNFSKBeC2EIbWzr8peMSWkll1m3msoVUvyhFNn7tosraNE053mtm
at7WldtvpWPO5jvE6fNPjjVX57hNE/TkyuwrwpnSj0F8t9FK46QiOnJHErK9c0aHA+D3vQkqf2st
TRdAhIkIPSVtFeDEwQpAlu9kjlrl9wZe2WfTdXVtI8OtiB05KKflchJY+/yqts+m3T6sg+QaeBHk
B9ic7kZG9/C3T2yMyf6T0Y2fy/7k6BjvlZ1+05BjRsnfNR8TAwEhLVobMVn7W6NLz9LVLYPsni8f
hb4M9zOaEjPZf1FahI0sTekwF0VnvDRSUtuMk5hO9gMX+yFfrycXLbWAZdoC2Vn+dxk7xCDVgvax
NmYLJLIx35YBwlM2EJCJrGWo6Kg5dFDt8JudsbCNK+O+91XjXs6qzJw3tu5OxwhZOhsoCN2eWhya
yTFv1pijxO1NygJeOtfY0FCggHQLbEj+A+lqrFGHRIz7gzQ//C8pyZExqa/G5T+WeDYP8Eb7xZfN
A7CzxMtiIh/Yhz/WGPDO2//8itBd77dXhK66rodfm2N5nJrWslz4sDjjea87JLGMI8YfC+IrtbX0
MDZmV372z/FYDVfIcPkPpoIYaTtU2XdTVY8V1kafa5NXSVXMH0eQ6hk/lxkmZnmteTwPKKBX/YgG
u9vABV5YeXPYdlvpFdFp6Z07mMJWrhofBnsOir58tR7cWWkPTTREvIlcKODJVC7PWBf9mGrUH+Pl
MBoAomK8uk8SC6P6NRpq/Xp07W8JdM4rJI31x/WgKkcc2OM7aclwOZPraElLByMQ3LEfWOWW19qi
9W54YVdv5hit6ErRlnciqu/NpBJcT5d2kMKg+bc9qDR6s/5xwDJerjwvl5dJ0pQziUmzY+259/0A
y5pf/wNKGbxnP/xn/9O1LH14pISgHi/XWz/dMuHjh7/8HEWYN6fW0K4vH2udchkinyvN4rOeAfGL
Pdu/ZZtkbEbNyf5w8aLbwrYZrkEkOq+TB5KchT3qMtN40BZqiqgsfdBeWlWXeMKhELxs8S4HZP2M
7WS5FXt+iCzScbnE6KFOcfitx+ob/De7wNl28Psf7N74jqqFf570Etc3SDA1Rlm6unWUxQVuNlPy
UVm7QfavL1r3MzmR8jTF6nhAsQrhrv5n0inOGnaHJN/Zle0fM20w+s2cJTj5hqPi3URDVRz6hfwh
zXiJydk60i5L/6bVqBd2dm1ey5ulcSrE5UPtuL5nhG9sdTow8kjXf/qTOr73LC8aGRNZRrOtOwvJ
PtZdR6N18Fs14vTNdp1jNxXmV9tz3C22h8EtVrrBQxWTFS5xIf3qwzIdUL95bq0RSwSs8vYS51sa
dEP91cIEax9WuXVODTN5SZQMv8Q52M815SG2wQsxPcEqTw26BowGUmlr0OWbdd2jeSMxnNXNu9bw
2TpNkepteBQ2sDMJSncVe2BMPGD5G3P9Z4y65FjWin/tGk18lVQFuYleran05fUBiGnyyAO/3IH7
aD4VXWZgD6EnX+ysegWzhNnHmO6w+RuvxxB/1E5RtDs716mXjwVLOU/V79ZYxpZ0Ew39Oebpf912
1XtHvZyZOSbykBu5+2ScBGUelaTvQYTrSNWFwV0c34hDbYCSuOpb4Z0ew3UDM6scpAmMEYpSXUTH
mef1nTjXhrypz34c9MrzmpjXPLMF0tM8CFhyTJR6l8R5c20w5WWJC3JJ4nFTPPznR73mesvW7sNG
nDSYZqsOoD7NYjNg2b9t/dShSNmk9/ph7CgU+8D9zlrbBFSEQBTZFK2/ImS1a/o4/Wlb8c/EbLtP
sRnCyq4yBPmKVLt1QcvvFHcaPs9pfscb8cc8sxxBT7DdTZRz3vDliPaoq2YnaZoO+6iQ4gZ5T3qN
0NzlOP89l9qgPZkg6iUcNmZ1Yw62iYwdf9VyzOZzM30JtM7+pLlj/9BFBmLdavmG8ap/NgZkIuIl
4xsqJW5LqZqcpLfsozddee4QjHsWF0RNuW/HIXySSFuVqBaP3NkIyOUFZZS1Ux2r7BQGYLw9PU0A
k/51GMvxreKLfXQTVA2C0o3XTgPtNr47v9rSLdNwHUG41gicfWUV1sbUvPku9xpz27hh8WmYsmyb
zZb7Sk5BRzs5nTEhARdSYrnzRWmH7ypAwm9Fpj53mKn+4MFxHap+9CfotYOujjF6CA5gONZl8SYG
kDeq2WurpvUGv47hzUWCDkpqBye/UJ4QtDpLGEuFEPCy8qpazU3f90NxtOwZlQM/085LLJ97EqE6
AlAbKykSdjtHpdT87+iXk39N5/gRYpl3ilFwPqkuqSK3MlR0LTqkwTXkwLN/GeqOWbyxNROc+zIe
dsJv450QurxcWodMdNLD9v3SfxuKmpH1EnTu92iu1Zsw66a9CsDtk5IbfxZeZf+0hlccL/IfRUfG
Lk7V9BnKVL8p5+jTGBpkvxzdO7MUTF4KC1XGaDaAm5lp+tLjRXMHYvxeNTHhwi40PDVKUD6UwOm2
Osi7YzN2kCKU4WZJXV1Ly9HCydqUZX9jZ61xpLb5R5oq6ivg1K8Wztw/bay+3Do0v+d1wUa77qJn
M67cQ6dmzlVY4AZm2UCT8mUStldfnWUS0MJNOQ7vk4agt3dpi56wgBQSZDGRgc9v1xasurMXznit
LsCHv4/QE4ytIqV6mAxFY3Ha367gu1/NFZsXtiVMFXC+KsLe4M9LXenvikgrH02KUdqxU/oMPlDl
8N1Q7Xsf6djr3sluJJQafU0JIm2mPRgRbxt1ik2Wg4MMzh3u0DRLEckc0sbZDEodXOkdDGoI34+y
wR3c4kq1AoonS0hRIIiHPHwum18zQMetcSkJXyZpk2fu66AzdhJT23SXjAYS7k13q5q+da8vBzmr
9Nbmu9cYW/JU2mnUYEjIkyBqAzbRo4MDdFmHz64eVo9GhDrm8qyQQ2qn2s7zyLDKhMCtykcf8ZrL
CLlGVhTWvs9gs3nai4t23f+j7LyW21a2NPxEqEIOt2AmJYqkLFnyDcoRsZHz08+Hpo/lvWfqVM1N
FzqBFEWiu9f6w7EabSxvZLVtxVM/Nk8NX9Fu5UWbrrLST7LPtNOXDm2Zs6w5NdL5OIEd2kCrLl1S
Bhs1rLR1PrQo46IzxEJBpP1wr7f5uzWn7mUylQRcjzmfkt56v/d9zJW9GUYBt4/5sg2A1vSEvo+v
QuKZJvbEQ8FbTuAZ39o0rnYtJm7HeTYWFx5y0zlWpZ/nynqVX1CU1Ffqn0nCUKtbkIG+RxPsqdKF
ONulgjp3YN5kIdykWM9Kzvbc6uqz1mXpa+RyJMOC4LkZq+gV7HU3pa8iUtTnQWtXHBDT1zyc2uuM
+Z2coIITeLJZJyDwITCMiBZe9yWSgjMiR7JaEms+1WX6Q9bGZcRgFQIVkio8JRZ5M7yUt60LynRE
Nf5K1DFZYajofLeSg3x2jTmq60Zt9bd81pWdHGp3dnQfWhSl+92b910Lg94MnOdmkSqEtR9BjXe7
nWRp5UCPAOFr3V10XvZ+VAXaSX8PXuaiL/WYcVY/1T0HdkHe5N0wgnTFIxjPt7isnzkzX2S7oo3D
pnZz6Nhgdd8xbkUvNdmoRYEkJ2pTq2qK6q9joewx5tZ/VdgC4gZhfW3SSvHzsXJuo1dPW2tM9JOz
AMW6Ef+/OMz2cWBle3ncMt2gX5OtEXt5GINgNKzHevrdm5GLXuekBGCV6+l6yvFthF1rvIy5SPfK
2P9d9ZZqrbr6S2G1v3s/qnJuia/Mc1GyOA6Ry65HkDGxIxiCGFO8x321C6th+gE+/ecUZM6nwIvs
bVwUJA7qGmxLR4ZTIJbwLRl+ypF6hqzkXJAvyFEm2nkNu//aLKsjQTssxbu4XZVLVbaF4HHvV/+9
rSQtPoccWdll2Pivg8BV0YsNd/Ny6Vp2tRryEWv5ZoxIoGbxo7yShQC2s3GmVl+rwyIDoaNooebF
21BhkohXaL9pS614c8Ca+ElFCliIOn41DDSGl2EhumjHrOndVT+l75xcWuV5qEpta6Etz/HFGr+0
MdkGBUzQWS/VAsUfOqTQtwoOEq065XcHFIDKl2LfsuNjhuzwLGI6symuEQH4GwTSA5sz9yxrAVyj
fRD2yUpWZaE07Stbx9eJx7xfR+KXlETmAWmeJbdQFoMbASrv4sNHexOnl8IBQaEqprJRVEf/hFJV
4WeqTdhxPWlF8NOyAuHHvel+UpV+3Bjx1hSFffF6z0QKKVLe8OO5ad3g/PLGHxXWaj9s2838ms/q
RRkdHM5cYsCFYY0HHRs76Ibd0RK5eIzDyGVPKuY3uHEPd7T9UIIuK9LPOFRVKy22j0ZUIiJRlPn3
uS/27QQqhxXssTQHUC5mOlymMgu+9Jqm+gF2ui8FDsjrif3IRYwwHPRW/9yg53ORRd1XeEJkVb36
aJNXM4YKswDO/NE+Wp22yYGrrqs/82WvGZ9wmBmeMLlOPB/2hLfwyH12+/pKU0oUiTwv+ybUwTih
BTrfghhauGIScTPs+Sab1BHlb0sP+62syo4q1v0OL7+Ltgyrk8beWyZBk8aIeuSCeQ6JDshhmagX
lfPZyQuAWyZA1r5FnyIr77/FY2ytFcN1TtFYlZfBRE12gML1TR3sxzGw1WOdNdXWTAI8aqS26P0S
fluyryeksv5lyiLtWT4US+/dUsb0LkNqZGG6D5X81CEDucmB4j0qUeWspgwthjktl1TRnzroU2BD
Dpj/CoiHLzxyFF1hJ5/RVsaeNPNuuTepzw32Dqx9yWfUMsNHp8fCSFadVCNf22TNJp/y9DO+4iTh
ofPijsVg3TC+YJjZP8lOxyJHPirsbpLomsPw8lWMUF/yRh3hASvFJWVztptGHf/WXMuOiHGo+6wv
cb5IbGujqVN7E3Ok4s4oxs+9ClJVnZryu2Lm+2R0CEhnGSmiclikFsWTPmnlV1tkoz9GsfkSN0qx
HoreucyWB3NgGNSHeUaFdwjd6MB/rntMCjbxUOHtaxLZzmo0vEPVVQ3y6FHzEAqVZMly9VE4gVNt
0Wys/MbrcZfD4K0lu5Pk657zlrrr2e/e62WnFkAYl0GyscqKfF0vjZwY2oemzj6FaslnE6jOTY08
+9YjbhaLgYMM6f7b7Bj9KbXSX7Imi7apLVhaAB/l+CSP23NgZPfxilI4twFjVWh2Y7yDtI0WhVuO
xyapprVaqcUxV83+zWr26cIJayy9OHhjm296yRwr4q9IUOZXJxHFqh2taRvgx+RzdijetZH9XmfD
DBxhXb7FOFctzTNC+PjFolN2r6rtr7AP+ks/KwZPpfoHMa7y3e4E2c0m6Q9h2xTvvbUBlK2+5UaN
fDUspLVsroNW+GbvaOTt1elapMNb2qm4h4/u8OAikL2Zo17bC47ib0GAFw5J+Bd+Xhh2psSA7Wq2
3gbHFWvdQYIXgQX7bUK0wQ2Lt6pXi5MLkQ2BMpqbAOZSZ8JYiVPoRWOuZJsAk43XkcX+tURf7GrP
FS7kNBFaTx50zla+rLpzkOzzqAjvE+ImRvmdpX8ve+U4m+zQjphVC0Z7foujaDwlo873aynSKvfz
sCsupL2cq91hGhmhr/4xoKxBJTkl7MGPtoAY5nZye7HOUrJYKw3uEUKeoBDlXeRA2O2/CpQfj7Im
2yOzXuc6fm2taWZrI7KHfB2ExQDvzUbqHi6ztpmybPBNWx9zrKeC/kHLiTpsUVHea9Y84k5F26wF
k3K/lHOCBKKU7JF3k1cDoNNEcIKJ3bG7hAJ68qREwxfDEgShqzw6h4MWXHLNxDl46XBivmSOpkDq
aKL+SlTpl4Ek1xdXlN1KD5T0sXZL5VrH+rf7jRYJXVU849KZRe587nOIDU6C14GYR3JDIO50X14m
Zfu6AIQPf7WFirCOuhuiFsNc9GpGe40HdLS2HN1cy2mh0btbr4bbKCVQNYzdtEZET1I/9U+Tajnh
k9WUzVW2q0RP5SjZNFuNRnodohPiNwXb8Ubz9WaGD+Fm5XOtWtnJ0BFsdh0tAdhkFa+aYqH+KAc7
BJNh8bcrJ+rSEqlZHalK0V9kryidEI3EKt1ERls8iyjJbqZ5uw8FL/8tnobPaBOW91cWRt2dzRgb
iuWF5R3qovz9Zu431GJxfzOyKosiqf96Q3UWNnsIGRh5Ly8p7/TPN9U53UPYho9z5KUXpOizS6Ka
bB4IZ4H9hsb0p71rNBLRIii3Hx0uyfRzXJD8W4bJ9ixTE/jy7oIn4ZFY6TpWDXCQOcRQBZ0jHol6
3wrYSgAnaradxIPiveyFaRY8YT0LXb09FflQH8njYlmFF+nGQlvMPIiqHjdREhEBBsu6Dooo3kot
NFmMZM/WFXYYf7VlnoZ/AH6h2yKygRRiolGbY71tjbp5tVv9uXLC+IcZa+B845zoCm4egu3O0XOT
+AJYmn31MmLgDyoL9bvWEJG29LZ78nSCHKRz421s68prkRiXOhkQprfczxZRyZce65+tLep6q8fG
pUIqGRJsiX82fjxveWxdUKENftZGvVXydvw62PDndLYUVy2rgt2UiekgJyUBptuZPs9vGZOkW3Hf
llvYW9Nfk4QRB7thmZSjqfU0xCrU8WXSn1dyJlQD1u1kZu9IQGkbXUnR4tP5rVfQZ3CzSMX3IUTe
87+OmBiBJNn/fQ/44dl3JHzv94B/vp7tMHsMqvcxU8RFFjos70sFUXhdQFPeCC11XdaMLnpiWDJ3
7PflOBEJb+UgMJUmZG670V2bRZu9KpmI/VzRtJ9JdhS5afyyNPdzaxXBZ2tW0XsxQSprgPT2mlL1
Bznb+TPbW2araqb/me250Okmwh48/vBd7mzHl7zZvIzBbs9GdtFCaz7LDhnGLkeV7yyuJhJKp3SJ
tYkcUrCtpMDptyZGUTPVt5HVpHtVa9N3132RR5Z6ZANT5AtNZHLSd/vv5n+MlucYOToZNNsfmuq9
C1vLPPA8zR/apTCLRajUc9iTNsVC8/Y4MIU8PtjfpdlNSxpjR/bD2lXLCXXWiu+OyhO8N3v9BVHJ
v2o6tRQ+IBgyTrrLSFmL6m78nivPHkcRcCNa+eKhOjRzhvgchqmOmdtU3KvdkKUbkgXjXvaiI0W+
fAB5hGbzs97lu1737M+xoU1HxNjIeWcJccvR1lbD8n4lgV9y92WhtnG7bzUDGT9tEX8vDZsM3VL/
YPrrZd6g0cPu1Qq7hPBhZhHg8hKI7gVK+5b5LJvsaSr8uhDlCbCB9ayKHsOBf06A/bgepFO9FdVI
5jXpuiqQfTcjdX4Ig6iHyY1cqfxet+J5MDLrK+DZed1ij4uWUNOf+QKwYkTiHYevBb4NIY+wBbRB
wxu3MmSpo7NwxYXJT6aSFfOj11X1eGND/tpppH84SXXjrmuN8q3qhk/A2urrKFTl6jrBZTTL8g3M
MUkwRbE2cpTO8cjvYd2dGzOFJ4iWxGmYjLXstHNLOaiOC9ppuWOaKSQASPScZK9z9bjZsdKW4UQJ
jyU50ntRsXnK/Y+6Vti/e2qY4z48T7Hh8O8cP+blTeQSERrPeo7gKMrK9gGF8PrWcwK6euIWoPtz
ky0ZbKJ97hTJSlZlxxyFCAPksb6XbbLIiy1kfIxpUvjnwu2m1SCqIlzNqJweMEQpfVDl8VUWg4tY
y5BXT4kbliFRomZ40nU2X7KKGnWxBfpXrFSzsdZGbKFVosfm6Cel1z7Koiry7nFekpBgtX7IpqCc
28e/xjlBEp+KCqD1MlYOyYjlHBLI0UmhuUdOijMq0WngHmXh/rn6d48cHtlTtkJlFOGsZaBsk1f3
0VPcGbsQdV8jLOITlLj4JK/+r+r/q81LeqQpHCtZf9wPhjhUU4gFipiGR1kQkhgeiwViXoKp5Dnr
bj46vT/DZNukYjOaAWaR4+VM2DXIT8tLdaiSB4EwoBwrpw5W+AdfT07d2IxGrQEUNtWH0JiDNVAV
jLNjaF92E6ud78Q9In6KrnEtBxAfDO8DzIrU9G9BqzxoHznYiFusKunVbG4hKuIpUn6qOASqrfq6
iap5wrpfYgK4i6fG2LidE70hVk2uuvZQxiaQ+hkT24Yf5lsdaslDoS/ByqiM3/oCbKAKQOMgq0E3
PmQKGhMdkNDrkGrPlmjFa2OC/BuBiObkZewaoJWsWljg2n7QKW+ocWoH2eYM7vAEV4zBRnlQSHOc
ZE22QzgTZwMfUGl7GcdVdJpHxLJltatdd12qrrVno2qQglQ/eUCSLwUeB4WjrrUpc89dXyClifFR
gMBEc6txLCE8BLVmHSP+qi8KuX+RooRtqKdrWvefu16xYJEO4W1WA6gALbB4N7zlcRbesPeMkAAX
P2T/sAyqujTb9i6sajlCdkTJ2dOuZeK8ELEsL64+hK/F+Cw5KzpWu+dGLTKiuyQ0J7Ut9hO2OBtZ
9ZZABDgI605wWW7h2CrcAog/G7wXi7XZmdqbko733RN6D8Aqp/7r2BjVyorn4hqMoUKavR0PsW7E
T+mfSXhZ3ycVYDPkJIOwTs7Oa1kA5IohUDfUvUhcZc3IwOC0kNTIh7KmWC70WtXMQBYuE2RbXsd/
TZjAFre4H6aPnSle2jD5Lhb5wToN+pUNMvIxNDvrSijrR1np0xekr7ERVVDf6BtTvXaR8VOO11ut
XoUG6a0Zp81r5WJ+LjsiFRPPcmzGRy0uy8VELYIfE5iPUe56W03aiy1FPoaIFHfkGRdnsY92WW2s
YugRycjbNV5kGG7/c0wMQhdtqAFWty1clHy5n8Ch8vCbKja62rdpbl/V0RRv3WAvcSN2ypWGornb
D+pBxIo4h07EIU9LghfRQZ10Z7f52apskE3z1z9nO7UZ3WdHtvn37L4Na59Tx7SWQRhshopzjHvF
GVadvlIwi1z3XQ+xXIZjqjayNwB5vrfoEK6mKnCekM+Bpi2ge7NhIqVuRKzTelN+8kbrPGGuB6qL
cOxcP2SRp73Xy8S5nUkEOs7viVE39Rcv4dg6ul5xKvCRXtWSzR5NEe8EqZ2BEPThvveTbIqlrVva
7vtDPuF7VXbiN+wdQjMZNna+AY7sXGy7BlaR4P35UevcNbBy95KOormi6dZcaZmM7nMzxOUTUNzk
ibOF8I2wnt4IzaFoYg8c9JZqF2A6SOT9WQ4LCrKGhWkiRIybyCpEEFNC1CzBZxsZ0/Ag0yDGP6uy
F3+k4WFM83CjGx0rgDBfJ7VMX8j3srMELb5P8yT6VObGd2khLsb51aj03wN0xYa8FxsbxQqba0Uu
6zK1z3aNIvtHSx893+U8ZD812dVoXbAzhknx3dhhuE1gKO6jfJ8tn4Sl9r/byrjM97Ia/Bkn2/RY
JXpVnRHidm9xlx2HkuS3rGGSo+zrMWYJbJFbX1mD+z4HQjzIXt1pSmSydMK5dj/BmWHn3KuTdpBV
uZGW1cih96Mqe3N7e8e8GIZ+sSIdHD8vc3JqkM0Lll82yavIq5WTCNs9kdp2kWepeFQn0b5kkdnH
djB+8rTiSxdFSCpm7nveevMnOUAdohgFGVggHPPuAzIteK/c4fcAeYdo0FN/cSF8+N+jRqWK9pw6
f9/G4XUM1Fm//7nNxwD5RhpRf9ENUT5zsrK3daNYNbHaOTjhzcDJTLfAa9hsv06yMR31bZlb1eFf
7bJTtt2nyXrg6rs5RyF11wlNu2oCcDlEa8U3xsZ5Lz2oXULHWdbrMQJja/k2EJL/7wAhXfXcf1F1
TMfzNAeGjmFBElFt3f0nGhTcVm7bWmkdWOvmfYQ5w7zyNJEfG04f0/0y499AzmRpJXDaH0pYNZre
hVsTc4eNNlbepyYKltzIDEJAtU2Ce7RFbV48NGOZ+2SkvE8Cd0Qihtaxc7DEWAkfbJf7SY6M5/jk
aBib6svApnVzlDagbcpOxPUsMlOuuZdVcifKhqCUspGD4xFrFzd03x00fVfQGuxPlj1xdGmJssuq
YZH2gvO0rfqaFOMyQuPNtkWUYYNNLc7TVzyiirOsYY8erWLdTI5dN8FJJFR+NENvPIwEttYRcrr7
bgCl5CVFteYjQkujRZNI1KzbxZx491499GxYf115kIPn0lhpLqZrBXplh66d25ce0fW1HZeChDNV
T8Uam/eVQeIV7Qv4jHAbDR3C1EuvnnXBthBDxbmHqmIowW4M03GdaGoMIw/NTKJ+yaOzFOyVk8fZ
Vr3j5HVrWUMm7Xe7HPbRxuEQmF/KccJ1ip9doRaPsrDjorxffbRpmn4ZY8fZfzQRcMLDbClkG1KR
cHp4BhHA+EeH7FWmIEbZIq6PhDGsw70tQHzUC4G3zlb6HMPxfsyzMAD0DZN4ayRA42XjXz0f9QGi
vOfYIWw25n0U9zsYYhF/NruLNuq/e+fCRc4oxHVEn4V6m9BRqsziJispD7vdFJnTSlbVZUBmV981
zD9Osknm3QorvVqLDYpsylGqWEOSJOm+tLVtFF2KvlyXfMGIdj7Z0CUewmgYboSjAMUL+CSyKovU
1EEX1U58QD10uNk2BzohcFReJsgCWS1kl1jL0X+iDfLPcIvj8qc1zjiIL006ttDnCtdEWZP3GRF+
2DhOUmxkG+IyhIhLy9uKYn50EDh6FHHZ3aLaqh8Qj3iRtdJVgXlhjw0/FmEu2SYLxKIOPTIAZ1lr
IeeevLT+JsfLJuxMwO3XzquRDiSNVLf50ps/lKEz3kYlnPH8A3ArYFfzbdfhOVeu+pI5o7EeNT1a
d674YtWFcsRLNt85RTquctGVCNBF3UqbtUs8sFNQjJloWVur770WP2qu8J5jPK9w95m/ggFvdjUM
OF5kmDcomfT7cWwihBty7B/H9kgMAeebMdmreWg/hlaQ7EY21Xgs9c659oyXokaLwW05Yni8CU9r
skODd9XGG2AMDrXYVbbZPCj5I64lYjlueT2mBxrvaLD3WpZsU6NM90llJcDIM9Q4wskvpxkaSh7Z
VzXA9dpQlfGYRzEZSVd7rZyx/YpEM8+X0lTPpVJZgGpC9kFuGe5Mp9Y27ZiZT6ByV+WkhzdZIJKg
HmZADtz8P20gLdNNXVo1EMz/tA0ezvKRkgUHnNyj+9ywMQgxZNlFDlOBsj2Q3X76mKRWysCzJ+jQ
Qf7PpBTy5UrTnGQn2yZUxx6CyDv1JhgN32im6khKFPMbWS8W5IWsy8JWgMqGE67bKMpl/r3UMYs7
akhAHFOl19SNrOu9WR7lFZRzhs5LfyNnydbfU9Vy9ANB/keuRHKRCpMAbfmlkG0f1Y+2f41L5Fom
u++XH/0ft+DH6vxe8O6XQvQI00GowT31ODbt7yIOseBIlyJxrCjzZV12y0Z59dH20ZHGNeJFH93/
vsXH7N8j0TvfVTD7VkEV+0NouVcF+dDnOOsPqET8AD44P6k9/jBmH+rrBpAP8HQRPM+ZKH2FKM5P
y/xZhiOghwGbWZ7i0ZXnoLkvvaaECRaZ134QuGHGbfojd/eJoSU/KzH2aF0F4llpy2ZXaJl5MJRM
h6CJVp8L0PdrMjnrWcU+zfKAqIcIGqwttCFPxlxmL7gLHSzcJd6jrI+3bliD+huwUGMC+eIwCV+0
jl9m1yTfWvKAL3ovNo4pDNKdWfuezulm7EzlZWjmah8rlt+OznCy8WE5IcKfnWpzo4t2OnhZvqRc
iXgQqMzXhl17e0vPD/GcGIcuROgBDFl1Km3jbQE9yAd7ssQdXQ6C6+CF1XPaCbtFOU3R4vekJmHH
B3pL4nIfoTx2JmyKCYqZ4cg0T7u8HJKdK+b1pLTNphJLYrxsETcCXLYzwlAlAQZimu9NepgUBHkc
aLGIGrgZXujJTam1bm9O7HCChEA/GGz7G2L7+6QgGR+N0fDQpUAxWVdWQsESTJucn3OYXE1PMckh
JCtzSF8yBCu+csTaJKHb+ISls3NRhsM5QFZyhXae8rVwlVMQd/mrjbbwPkfHbzc7HOF7gGxeTV7d
jbvvJZgEf3Tr/gpV0z1kUzJuk0BTXkEcnMH/Vw+QsvO1CHJzhWNJfQIAn72p04anoLaaBV8YdOO8
tRVB8K30YtdUY37KXJLZTlU8cVbEirkNs1WjG+ZaI5X01Gumtx7RIPXscj00trHrYtM727r6Bu4P
DYoWScUKs5JDQrpsFYX6D8ce0yMCY1DQzGeXx5iTFvmxT8BTK6W6YOrC8lAYhosWaFwRYirVva2I
ozlU2qqxS9+Ls3bt6Xm1LpBMPjt2nB1tNnTQPnylrXxPtcGNjW7wuasQ/WyF5zwnh5h9JTJhxPlr
j82JJQj3xkA/VdfYTcn0YnRV/pwfrCG+9q2NwTayNngLgM+JiDtt7bRmKz8r7qYW7MIm/QmDYuUY
GA3ZHTEC7VuIfwLxpMRLCH+q9UOXjFfdTmBSXxVcsfxJTDGP+7R7gMASBskh+Nklk7ZtcBM9yqLy
6mw9YZ83FW7iI47THqsSjfdKeMh35eneUsxtbWa6vbHTqluVvf2uMsDRsQIaomd2Qu220sfiKAvd
i8v7lawqpV0cvaWQ1RCHWx7jf0b/qzsjQkfOf/ANzpTHevEJ5Gg35fd6kxffIuubU1l8DyJnhT+d
fixEph9nM7I4orO/zaAZtmXgA1j+gpsUVu88RQAFYyEMmcibV/IS1POLrUflNipH4zgktnF0Jmia
kEZG8G+HII09v4h6IiQDBmCJUHaxRYrd91zuUNTlKkk6Vv0aDHHlIkSNA8fkIJvjIQu94hkP0IjH
u5GQph7F1R5Uvt+qr+pTeqhrO9dWYyZeHeFgaba8A1hptqeWh6l9qcp8PHrhMB6VpfDUdVZF6C4W
fX4MlkKuNfIKFZwIEg8hTN8OFW09DKifqcnQHQkCYQK3XPVW/72si084cNh+paZ8AtWyxBKVs3YT
KwLGcTVf8yHYznF6RrpcOdaL+aMsghhZESUzCfunqPs108GK+cPk/08zq1cLNO+mJcxyHKY5P7IB
6pSsPzZ6bh5MC4CHrQnOaA7ZvN7o8o2pdqihICt6LDzxxSgaa5OryUQyo2hxUany11Dz6iO/Unh2
fLDmqJzsBCPPboIu5Dk7+YdFKJOt8lKA/4j1+RhX7Xy0WhSjCJ+jHeaWR+IV1ZG9vLtzkpgNSa4e
08VHTtRld/+Yft+Ij0leZXnV369S9J4PrcG5L0DGAzi+LlZh4YIhVet529jW1SgEmnmhh4i+EjVH
Wbhq1Ry7FGoWlh1gKyFp+GVR+BDTm6OIgy+4PV3rCjxgGVbtKtG1NSi0k1t3vhq4J80aj2EsbkkF
Cs0AB3Low/pY5YTlNcd6r20leEzGfl61SX4tEjHiaqJ9QzUesfNmOAnStajBh8hi2rkL2wNxWRtI
Qqq2typtwrVtsyOqy6zZxshKr+DpknmtTMS0wE0CXnyd9EBskXhJ1ogD1JvQwpNCiYeQkx8sYaXk
B2dm2zxwv6YKAXDLbp+nohzXYxm6TPGCVa3rkW/PbbaNONlD4BqeI4fs6jj1oNCXANiSXE0tG8N0
B3EpcHX4oDoLbz9x/GnRh2gtfaNhnbBFLge0FceqNT8quIBube3BIqvbxmvZHFhuvYm8iEVCXAF9
4pGpDrCjw9HaQ0B68sK1Upch7BZ+E1qQjzv0hgxeetRRjePvSaKZeOeo+SFPfIyDdf7Kjr0MUSYR
XLI0RJ4185RdGGeXMbHavWu3D3ag2Kc0Kg8Ja9YxDuJdJ5KWj7J3kDnAQjXDSszHjkts6rmYN9BE
8DpTwnMai3KV1rW64dlqb7ClBublZK/4QqobO4FclCgVrkYjigZxlG0GT8ewHsnFTeqGr8KEPTeQ
+Amddjyz2D3xG6pPeYT1tNM/LMuqD+n+XUUJbx2T0lnlrgF2hF332lUdspWa9qV3ocq3bR0dAW6v
rNqesEVu0Kjp43TjdG239sLqXEfxIY8MEAKe+YRBLGShwjNh2WT6ym2AkndZs+P3iT5xU1z1ooSh
UDcb/lnz3naFtcvsfjMOegMLxqx9kkh8qYV9sqKY/6uSJLfZ4CunG4eZ4OGWw8R52f0/NDHaadk0
FgfN6Dka9Cq5Snbj6TwB3e9Y6MlsrIYSaUMLtaxTpsa/kqkTYPUX5aQehWrispgKmjirqcgHAdXF
8zRl8fOGpzCdHN9SZpQiQL8/ZN2lmbH2Ukv+/nZKf1hllW80VzEeFQvXXyIwvzwzQTsrq184TJ3m
Rke724K0PLjqU5IgllB6805XvEczi4pVqrXe0dKAvJcaOjJp4m5TVM3Prfc4hlqIjnQUPzv5GHD8
yay9q/TOmhiSBeWnvSSmi6Yf5zPd9ryjFqN2Hi2BbC8IHqFUY8RBiOxcVbXyNFv4ZQHt1YtqOipZ
N+8gV38pCk33XbbFl2F4KbIML4cBt2k2fNqGfdSwqmvrwc4ia4+gPSqvWv19nNiuIMYRnFiNzklm
VftpfEI2z/ItqNq72nKSk52ppMejR8frm3VOZrjuS/cpGnGdMOo22bUDiCSDGLyfBKnzWM0qT/25
s2FYmxo2X+yohl6469AT+qrtjNLXAMBtx9Lz0UhzbjCONFDyxbr3hLMs3BYkfqdaVT3+S2GFkSWh
LSRuwexBvEJutLOWN5Wcoz6/kHBBZzAMGiRJUHxNPb4nwiY1qaRxSKrPsTfdfEQrjT8fYvFcudFK
meHnIxSZ+7pLWE4z+/Vceq9TqrNEIwC3C+dyiz3mFx261zqYSdfGGqjQooyzp2IEawgeehWqY8vr
5cD8c6tcDRFwBKQ/09VA6GY1Dc54HIR20cOu3gqW5yfh5bAqLBhDLALRJQyLF0wtH5C7O3eEl88o
x06Yi5HoK4dt4Pbe1bT6XTax/lSiMja2qiIlWsXiaVImw/fGbvl72IrmlT1ta7V4BvjfbFyj6taF
0n1Nc9FubbfE8UmAuDBCvP3SCIk4wxxBBXJy4h/BYT+Y1QGsUoHmXRkP0MThGqbuy1yYyicvUS7g
pE86qvKPhD76ra4mHIDsZjhrUbt101I7RUuta+PhbAtjOKtKaB1tXFjgOzMijkA784RYZTA+Z6FA
UPL0cxzN+lnAXls3yA2tZJWH9nGckgbTkWYEtz5Xb6EJvrotq+atLIfB74yuexth8vuebfRvxHR7
gJPh+BayZvvwGGFDciLxY4Rg3rR86oA7kNz05rQD0Nobb01nQ9bmC/1mYkqHZEjtvAGXanwEBN03
th+cfmA2r8dWQwDdJDZTgvZ/47zDN6putc9JMwN6Nczo82Ij4BuB6F/LKELzHz2BlzpW/oez82qS
G+fS9C9iBL25Te8zy6pKNwxJLdF70P76fYisVnXrm5md3YtmEAcAK5XNJIFzXgOwE/PTuq1ebJjF
S6EK6zlscwOpjaB8jjKeyqNN3czx/Hw3NA0KQGihPEKBYwdomgEIjDPM4AjFOhDalgasbKod/erZ
fbUJdNigsBEx5Inq8ezFkbmNUzGeCqfudyb20Eey7NVeOI12aIHlo+yJtbALeAB+levvlDHFH8+O
093YV8ZBAKZcZ5m9rGLL2cMjdFb4LPCRYB+jU9KkaxGpbGOj9iEd1W0RNNkNhHa9E0jCzfwPC+2l
/LlOMHWMp/JLAd15BUhIXRYmvmO5ebQj84SzmMYuSPvRNcYrqN1fua2QeGHxr+rVPmH9AAg4Ww0V
bIqBjXgb8gOfwv7j0CXKIeezLIzR9VZUTk+WFw7b2hlfUSzsV5Zvz8+9wdxEPUIvZZpVR3YniziH
XqE52rDLERhbDugALlxDH5Yjtr9LZ95KxJbR780+ezS9d9dR9ZdcGX+GHTtzk/s1VHatEsTXOs3Z
THjOmw89cVFaVvviBjC/YMUDHqqrTRyQ0lVqHdi5YrAZb8Sli3p3E3i5vnDsEdtU8redfoJajwbR
LMYQu8mbBn58VXnZ3vLIrRsdD9QoC8NNhnQokpzR40i5faGl4WvpNBAPFkY/gbdpD2WkaLtQiR54
ca16Mx6W2ohKkK7Wv5Be1uy6ABsifpGQ7XmbC1BuahQtrMC0Dtmkdespb3M82OtjqDvJtvC1N6I3
WOMN0lniyVKUU+qkG6sEP6mwCLxXbfp515gWLyQA2FIiCUlC0CUFmm/qLo22uvmuF5mx4fn4XHV5
vtSzuD+33PCUHY1ghVD51mnr5JgZAFX7soclafcvQ1rZ28D3BdY13Ve1KUgpmNl6skOefYPfnSNS
A7bfoLgH63VNlf49swR8IKN9CfwxAuGxSCd4fm2NSoMS8WZSynJdCM1Zpw4v/qpFgyHEFwbCzhpC
R/jcuJsqxTyyUDsPexuEnTzzMpUtdV0UXuLQm24FK2k77n4oOhJkmpugTOkjpWM7T5n+fXBImlEL
Z8U5tO8PTpi6f3lw0mJMDECyQpzIg4PfaAlEpwFP737yHtB0tA9CH3/WY25sk37+QiK3vo4Oan/L
JiLpia7vNfAifdPnU3No8CoENIfcbT/nCrKq6UkVkaLI6qVI7KG+qrrKDR557DvKkS1HXuIKDqC6
3bMQ7raj7JY9NaQnfFubmPEycL/AP/rkVfRMPZhRNm5t51dS+fW+axXqJrW7VKGhHAyc7XHngZqm
laq9wyBnWcJOX5ZIu2phbG+NcZ1QxHpE8+aSoiG6jEQLjCtHm3ag/PgCdRWPnA7OUp6sewE1XEly
HpaghcjfbJXcdn4EMbV/LEp5ERTTyp4Kcvg+ThsRMs8qSahF0hjs88v+WIZi1XbtjfJaucDUEg6q
BsDUNtqHdsoM4CGlCZFMrMNgHwbo5BgprrFjYlbIUMz+kFmSrUcwQciohY9FyvsKTTMFb+DRswUS
RJaBHl/tr3w/fG4z1Gd15yC6Tntp02cVVA7KC0F9aYv+p0nNd9tNVbyr1JDymcb7bQLahL/ZGqqm
sSwGYA6KMl58D4mfsm5eIr+mMuf/8vs8f1b97hv7uxYB8mYzBv6saM1vsSyTi42Vyx6T3GDp2fYa
SZ939uFoX2fttG4dn81u437FLTTdTQreNkbcUToy/GmRVU6wwHqH+6p+TUw7YP/U/Kx77KeceHq2
ymST5G9VEZrf/Eqc7brCzgLd22z8EmRZsUBzHGvLsXjEMavdOJHzaAzplyLHBT5q3pNBe/Fb8TNP
Wae2wTc1Gn+5UZ2zovBaKgdBQF0uUo+uhvKRFe2bqt2qdjt9qyJ02XwMfvW0wwG1WhSCVIqSa9VG
qwyxjq0cHn70l8BljcJVIc59hzplpqYxYMEKLU+vX2tR06wU/UAdIUtwas4s/1czY7MsByIBss/q
rWvJvHHnRg5myCkYVFR/4SCz+uiAbHiT47C39r+qojdWpTW6izabvqZ8MdjNsx9pb0VleJshK8Ob
P5gWiLlL4dmriI3zm9MMe8vu/YUJcW6L/vGL4mbRdaaRbmNf4RUlvB3paG/Li/ebgqhNoRrBPvf9
4jGokx/oPQ4LV8PrXjeU43eHBwTLB6c4BJT6FkjzY6fsdenSHXjA71h1J/skMS+9y8qrIKW2LLCs
JKWQA45VDX4SmERURpmvInTQePyzoYrA32wmUi4rVTeRcCvM4SLPDEG61YGRpvYFvBK/7qDw1NED
/uX7oCmdnW3byrKIS+ViFPxTHfxmLGxpuIVT41JFo3WmLJUvWCApr94IYM5Kk2leLymvxqRCVw/s
dKdbTXhT4iKGaBrayBR7qXYFFt2QV/FIawfxVK/tUfCXsCoXTyAJ0PJO25MIfGo8ySSQtihAIn3Y
YGUJ0PYuPKsdT2FzStOTG9tQeKCyLgtn8s9w9lfCDtG8rfr4pwpRjNV6SO5PQ3oUp7PIhFBY4X4Q
jhSkyF8oeE7E1kKCdeogq49jAptJMpoLz62OLc5WC4nsUWMS1Z+DZa9ssqBcWjH2bymJ3Lkw3GE9
FNTZKlLDfpMNvne1teLj0PvoHYBa+Qzrhobp4wRyTEyTdHT/GForGN/HI7QVFNPR5W51SoVkCnlA
wkeH7zC+NcjxU1pzr2MNL7EekYWYw3KU7bKEwB/tPsplm3WdGst91K3uLMMISV0cj8pfAkcOK8j6
QWrNtD36rmmSHFl9su90ahUvLVCyslMq18jQPIJ0EQ5Csjlfw0j0PZT9kFe15dzkQc9+VpiSXVEc
5x2i8v8ExEB0+ByQOWgsTmy71iy5AKmYqTtsw0ELEHKYp1BYxWcMkQk5JS+ncmXHCYUkO35jVTU+
lWKsDyppl7u0q+afa1TNvzrh2GwqdIb3mhWMeMR2Z+696Vs4qj1pIdU851ojro7onYXsgETy5pbN
uR0AdIwerhJpk1CfBOC8Vbz4S9d54XaKVYpEA4hJPw/zVyOq36T5XxyB4pvM7r3QWWrBIG5Pqf+F
Bx98HFQFlrbdwsiM9S6hHCA2aWo6F9kbFG19ttLmnOh+m0Am8pOt5qk4W836DCaS/xdQPM+daq8U
4JmP1YycKpCwli3JK5hbY53oj5KB8HvkB8bKXpluMq5iYVxRl0aNa3a1uNtYTJbAHS5DomvUtXz3
EZz7/7C+iAc72s9+gtKBHLSufbw7lONn1mxJoT/JDviHBTlG2FLHu2F5MUXQwe8G3VXvOqe7Trbm
5MuwqY3jh2zw3030qvHYsZ1NU+8cx/VuPg4FG0OftKU3N+UBmlpyGIvs52coiJDphTe+RInDVFBq
YSzOvmunLjPAmn/PHBo1XLh5a+2ppPs3lcz/bXLJ1OEvXW7kONmBsp/LXpg0zLfYgARShtnwkGSR
fu6nTqwyMqgrPazjq6Zp8VWeDZGBFL47Vos/OkZ7yk+JlW5kvJ+SzrwPadiDVzlwInkRUXetufC7
CdFNNYhIr3H5z4Niq2JVwh9ZtO3wUyrQ58NkrUu3a5BfnOXqR31YVDBwzrK3Cv2l7SjdczE16oPb
xpdoHpWQ7z8EXQ0wBsQuuzhvXBfw8zdVj7y9NDcTOanTyFJY881eZxhF4FhvWtFZNvl+Tnqrtg+y
NfJ6tPtXLe20hwrYiAw2oi7OcYOWgPRXY0PU740mDFbtEKuv4Zh3JPmosJmu/UP3sCfJmq7ifyj4
FYSmsuckHDPwM6iB6yVmWX1ovBUFeF05VnUnsklt5G7kWMvIPqZ2symKnMrW8mNq11n3qfFQZM+O
sGxKyI6zuY8lawIRvqYIOReNK6fVnrEmSK6eO1yLueWVkfY8ZWsU56N7I8vVFx5R6UV2cWiWCOjV
ezlZb4FUjb1Q17I3ysPkAKdRWYQtTLyAFOHVMZpLX/XpW5ZpIfBf4fKDCMQJOGO9Hqeh+1Jyp7lI
evz176G2q38M7VS3+mNoP7YXNFirZBeFJfC5Nqhu4Ohs4ELFX+rs2WJNY7BmDzzu+xYiWPsLMbng
veyQv8pZ06zkIDnZx0T6BsfVvllm+o/J8EzHvRxWsw+18Er5nC2vqcMAX8jZVk3GrqsSZekPgNQa
VE13WuR7NzdU2mXvU1+uJn1rk+n+OejGxZuK6L1G3WHm1jRXFbO9Bd7x1FFm1xK160mOTL2+lM0x
U6JHCxtQ2eI5Yj11ST9ggDXB4w4USrixk06vSXqFctYglWhUOzNQU1irOgrPMgjNBFYXlhkLA7eM
+8CxNrFu6wXvcEiOi6DNo1Pde9mz0qfqWsRCWctm3mjwlQNQMHo8ZM+I0bhPLvSHuSEHmCVZOup9
pzFvmoOl4sQD62Z6EwEL76Y29YN8QdtQnBshvvAmqQDiCf2msrvPtUm5ANg3XuIufuVtpcDcpTX3
YVqrXCJ8LfcVhuGrILEW/Of/rKbpXR80n6W94ZPd70zeYKl6GJsp3OJNZz5aI2YdqdI2PwweMlre
3MpGWrbGw810VgFP3WSR66uwpzRJoZl0bXY/UVAFxJyHUsh/jFGxLtuUwsPRyenVXdeQem9mlhvm
kOpOrcpsNXp5ebz/KdOedRHxszFIEkmPoskMvsOaC84ylKOKuyZdAsZv/iHrtpSYtidY2EyYCUyP
qPVgRhrOouHia6TNtPisyU9eIoIbarI4JxVh831oXYRUwvS1sFp3S4Hd2trCK1/zLD+T02y+Nw4w
gNxU3GuT1tVJsEFeVabXHvMOKoAkymCh1e0aLX3s2owMuVP+6q18V+h19UslX/bvk3mMjAyc9A50
cSVABs/BoXaVISC+R/JwRHdkXFUlEnhCpaaQABFbyNtg7GJ7Ffdhu5fNfw+DfvYxbGje9Mj70gur
D9fqkGBQpUyogg09uRKFHfCsmiBR/PLMEYGzMjUVyRkkHVZUD+o9wvEe5qa5/vDHGR/vI2bkfXl0
vTC9BUqwmdh3PTaZrr/MrcZQi0eoJTr0ch1v1RaATcg6R8Gs2XSeWfRYyJODsClm9kVYj6csBHdj
cL+ehesrO2mmo+n4XEcIQG541YFRaSHbnkkJbaTpTqSiqJsoqpGcczXEKgeBx3Eh4Jdtm5HnDsoP
MJ/yUkSALMD0AdcQ6k7pB7Y6oUuJHVXm7IRwVLygLG2X44iGpDsCf+NMHtjXDBu7RG3E/B377B0a
OI0qW7KtjJW4It8vYAydfTaiExbWOsokPaoQURA9ZlM5HoW9MytBtrjuKVaDd+4W/DxxxdZ1H0eC
3DoAr4HlQUgeugYZTeAl8aU2p/HwOVaeqdM0rMb5bS+bQJm8XesUWA0Urv+QG81G69kAtnMrouJ9
wXKRQiAteYCwUu4Nm0TYZwxsVY6sIQc5S3a4pGwWap5VaJIwF+mH9Op0+drtC3JcnXHl46qPEzJb
e4GeL9mrQs2WTduy56p7BYXTSntMTWR+EOTZCdkbwhBfZ7qCnyHb2Gw5Xy/Rw+6aAN9OFQcprNY5
gam9KsPkwFvInYdUU+AFJxEghLkpOwYsapnox2srbUW8VELfw7UPtn2ATThFTNNHrsQcTnK0N1/L
fkjZ4N4vGeWRsYQ1kWygiCqFcC692fGrsZL/vsXaB/ACuRT57oiUMToVBe5920RxwlVTIJrRsCZc
OQNKDSsHkRrqiliLZbpf3Q9DJpa8ZbvjZ7ynAtCtynK2pfSMgq+GwaIYKWh8zvPN2tmWmf71MyTP
7peJ17a5Ces6uAn95+f+TEYwM79vz9omCG5Z9iuVqqFTjp2FZQeYPIPeUMRa19D6scJeWUlnDNQT
9+Qc/R2mfhN5ex2H00RUm8YcEfKem0nkY8ETadWl1PTgy+husMIwvhiwZk4IetfbUSDqIaW7eGE/
3x8Ed1vpwBoE+vDuS1bo9unua2dZ475LB7SOZ6tzEAf89slWrTQziJ4mUterOOizbTRze6PajG44
eawjSea1Z60WWEkfvUYVxzefO1SOTVNUbzrPaP/BcARu1W20AJKGZDg2M81RnsmDfLbX2XsWjM5a
Idd9GDRDP4vUVeBZIaSZZeFXyVsSYHVYp3U/kr4jMxD59mNM3myLRNxRNLG/Cni6P5kIRe6HAKha
MlOgh5m4JoxlDkzwSUbI4+dLm93vHgXcQ1QExisJvT4Yh++xMSCOyr/v3OSI+dQU6ynLzXQR1oVO
MP5jQCcm5WwGVIvUehSPDboTy9wyyZsGQZfss0sLHfk6uSabR1AIPxISynA/wq+oKpZrck7dETJF
uFIGjHp9xIJYnWj1U8iifudNNqXdUbNfxtZ6LKchObmCPXis981Vd9puVhZTt+bs/i4P/1WHjGUW
KotUyO2Nm3voaxqqWITqOG+TacqYPJMHZZzUUxqYKkDznKc9xazXeMajO/bf9rSJqi2VMopu0tN2
6FpxiBzQXHKEjDmYPSytGVauOP57YBrjV79LL3UT9s9KkEVHWGvDCsLh9BU94nvcnQEiSaN8xF3G
i3m8PcezOR6jnrrPHIGUhRfEC0BgzqVEXPfVTL9AmjG+hH1koRCAIKuTKvBD9Q6vadT5ttbcVAfv
QS2DfHol52GvsOeGjibNH/UqeMIq0UvRDqrJnIsWhuIeNI0HMEYZREBV17VPkOImsnolgrWW/q3A
Q/yxbjLnH3GRqfd4pDK/78Cl27mNoYnnLfGGUt9dBev2eXWt9wKsY9B/zYwKcRi96G9mq3a70a6V
HYb2mI45Fn/dQCUmsePmCsLLPmSudUHluMchb0C21ED4QMYovLGANpoSpQs1wYLBLJW/DO4s8ewY
wnrUexZpbSvu7FKAGepxVJV4KbenaebXm3pqTb4r9qGU/lCey9PsJJtO5m40q/bOWMU/afwWT03p
xSvpS46kAysnSrJ5QkkJAUUKTUUfvKiF8+AmVfRd1YfZrWCwrlpaRB9MMRhe4y7QhbFmE4Qpj4OH
2FJNzXKBJoyy11Q3fpSH2jtZqgF8qi6Sx9bzy6Otdd9llwxZjphLHVBOpHV2qCOcg9NpyBNmyG4y
Jt24IdV817TKhXuC5IqXIMQbDSPZDFRW+rNLKaJUcba9x6YCrkAYRYdChfccJJr18Hk2ZaW7CofS
eghYwq6wFZgO8ZhdIs3KEE3xENzWnXgFOTu/xXrycfCgBJRKYF9kfJakXepe7SPYxYo0ihPtYewQ
LQhTo9r4pmd88WZg/PzE+RyRBsPHCKOozS9JUdxH6BRZFkWjHrssB20tGeP2P47spPuN5mUJUOZW
PWH60zgqWSsf5/bJGIN90Hbv9WQZF5Q1zUucl3Tg9PwT6Zh2V0UCmwe3+4k+THdusGcUtqEU61RR
uqXLLgq1Ah0Zy9mkUWgYkmgZ2odxDWPMMYwb/tzmTZ8Po495YlzyWhYRTjjoFQGcafUaRgbj5CES
lb/JXRMxmHmGjPnKYMJczw+p6QODRI6C7aVPqnfrzpqEZJ/4tIqjLLJR9U8yJiUKpWxh2QxiTWp6
XMqYjs+Kmdlm9T3pxDc3wlVPifg+UiwOArTDEPjK/JVsKlSsSUaZPNutEIHaSSkOjY7ZeY0w3BKC
A06WDXY518jHD10afFKwoChQde7u3l0PSLwjxZfBz4ZLrXtruUZQ4q55+Ix9Zm2LeVzTzbBSmbbF
5eKj/bm2kPO6ssbNR9Xcm3x2aZ5yscbJOZvzk6zwehMuZcnvST7NRiu8yl45NgxLcyd8ge4sMAXw
KRRgS68+hSZcYHnI5mYCAm+JEGa/+uwY7Ky5D9G6YVp3LeoAvd63SGON69b36ocwUSgh3B+ZYRVR
O25YSxuYOh2Ap+fPU2HYGziUzsqY9+OUFarzWDfv7byRb+ZDVk0Lq2lKFPwYH2p4DYBK2sZ6q8De
AfcfIkxwm6b040zG4jk2zLG4t4rNAATxR9WACW68ITxYlRc+YSNanQCgv2fVED45lrj0lorDdd/z
zMSReDyrFBq6Xgm41XwQoLCKN9W8tdcc10ZqJcQn4N9NKQoLxd9ZjwN1TU/At+iUZEF1ontoZ6Vh
dlOILSGys5LNGK74E5IBVDpSBNZmqvyHs7oJ6sIT6dTi6MuPygLztqJQhfXv/CKWr2T8aOim7v+T
paezIM/2LdIm91opYfICwOkujmDZJSaDI/Zo3uyv3VL4W1uKRrVz1krA/+I+SWjt/9OkMci1Y1fP
/8AKwRe5tgyAEu1lUwq/4m/y0ZS94fivZoIRzn1woisgo4L4NavNalW6aCaixT++2UWzSKN6elUV
y4GfBO5EGaJsY2pTsM8UdpdeadSPxUCCRvNQXjVxRP5esMXkFYP/ZgknVDGRzbOKR29kZeDNHR7k
VQVPHPkRJ/SeL/gwvMlPWHSTenEmSORQFF7QA/+zb2RkWA/4IUYOxUyrofpSQko0yxyqvlzM92EA
yH3q1L3U4JJjOhy3/8uYOxdy5JCws8W268E5hqsp0lBjzqorOQ73as1VKHmWRCSx8xhs3h8dOKyf
W8RJjp/xAqTZ0RzjXYZmhsylygyqZTQHFHcpK8xp2zgBWYbKd7+TidpYd9sdOB5jKSeMSqtds9E4
THlSHlD07pdamiCPbgfh3lKE9ZT7urZn34K+HAXnp6KwrSeUTks1q5AGIsJ7+3sMcC9Al+B7ZGPc
hYFM2CMQqka5d6bAnZ7TuK9WTk4dRcj7X+h8x/Na1i6r6ExlE9kuWnIpK+MiUe9xGRrkz/XfMTlM
zvp9DTm2B1l1vxAyOmtwODfQtSB3o/xHzzZ8MViipvDZB0fuzWmdmRhnzCM617jec2K1Jtaw0oaz
PERFPZyD+SCb5L63sQX8fAADujABkSOCeCibDERKP9YP3fw89EHJhf14M2fBPRkm4mbOeBNz998R
o3K3iDOQJobmxAoJQ6PlPf+ilqWxc6BlLmR6RmZh5GGwfKg6cXvwR++L1o/hsTRJ6OWRd7ejkFVA
3UlXPsXxi3x9yEMETSq1mo+QfPX8nnjfrs7NRm8OQq8BpmXKcBvqarzpTQE9EEzFRsbsXhtv0A6g
3ySC7dw87l62dUDWGEjAXfT6+zDiHRGFLNgrVcNnJCoO7KuitcxBzXGtzT/iiZNGaxjW09d/j5fx
jFX+DYxcvEhC9STS0Hwagk47KyO4eZn1thUThT7PSU8IwOkvKgvLe9K8poaN2M2wkVnwqSLvpWBx
J3LglKJC8WzVNQfAWuHl3rLEnBe00RRX5rWQW6WP90d1o4oXVI/VByQz8Vn9PCMTjrB5tR5wpSQj
OfbLadDUtyjN37VYj3/Z3bvapjPEA5hcnsbGt14HwZEOlv3ctIWyKrBVuSgKWL1h8uIZaWBQTw0q
sOkdQBIXpusv/jEJ+7XCTs7NNAFV6zTrNfRif4ONBaR42cRFZeW1brOXvWbvoLWcufq5Kgvrdca+
l1ntPXZuqD93GCfKSSBVs2sWWF/lHPhP00Etu3Zpwdu4eCFajU7mX9jKVquuxy230X0A8zKoChTc
46S+ypY8oOVHGm2e4RrDsYo75fAZN4dMpyANTqIGK28BG99Es9N8FVneVZ4FuM9EI5u+z7glDGeH
N2i8kDHgod5Vmw/yIpVbU8sIohvp6bFiGThjT5Q03X1KDWfqMRld9Ti4WrVFz/+trl2EusberE+x
kkKp6JS2PrWBd+9OeoqSKxkzYwi7mwA0x2ocuxL5kFWvq+ahVXwSkXGnJsf7aTqf9p2XHOWZPFg9
kOblvR0ME7/gedA9ijuB5tTmwZ9sPu7kHau5ti/fIcDgMFOKHv4zcn/llL+6aIwfRuwqwyWDZUu+
Vf4v0xWK9bsoERg0NHV49VIEaeOJyq1s1ooWklSkAxJNeYhNcDnmZAU7yiKLKUPIPp96HIDvc4uk
ATSkT9vPabIjVdGltMNsiZ3qABBdHW7yYIRkn3sUosT8nPiMW22wp/jhnAJlRnwEAQqRn1PlYDnV
iZNXOWucH0Xy7PdUhwoOEmoJOpFyqiu0cV/wi2NZ5xmkxBWHqkEc7+9NRSuuPs49smUJzXzkkyMo
5akBRdbSfCzmA64JbckqXY5ygc7hgBDqS9knR4Hge4Ii4J5kS0WD/qjqLRDGebaclVjjrwyGJKkH
c99Lmb3agZsnkDGS8kmkJNMn9KNkn4xgVgEN6P9nfNr1PgzbaNg5AHbWdt9bG332Y7N9d4TUUv6z
+dkrB8tedR7szoM/ez/narOXm+Lq4JEqw9pYk9Bf/pj72fz8u2EAUrrSnW08Z6urVGUPKLRFI9PR
zujkGyGgWha9OWZA8/1T4zXu2Z3lFMzYsg5YiyULQyarS6+Kl8jvjLse9d0H0/luGHm+01wqUlIx
Uhu/onGkvLVJ8M9wFH5rMRt8+xwt1SiD8Nsfo2V46L7BvPDvo83QNdZoGHJHzzrPsVt8gaPzWJXe
rE4UVS8B/AAZtttEPyP7Wi1EW5ZfwIY729H3GqyH2uKLkoX28n6N7KtT4/BsImoVI6XB3S5MmBaW
MOMLdh04RvSa9WJOrFoRuy9+WumTVPnMNf2lC8L6rYoS8t1ln9wUMrC7moTw3vk9W/s92y6H/Kc7
POVpYf6aZ8eIkb3FAWnGqXSSWwZtbdd3zsfsQIPm6IvySbN6/HL8EAyj4w/vjoYJk6mrPxtYezxq
0csfMI2atNr7iyfZVwXd0DcxYHTUqwB9eosiRkOi66KZubJFBd07CBNMlhMb0zY0DXFV2WatGpGk
z8n4xQNmtog1Ef+FisAC0KvyzYmUYDVnPS95p5tHTAzbdVKGxZvpiqPb+MANMatCo2p4RtKm3FZ4
YcNexk4kBk0AFDKJ9zYwa2p2ZXiME+xIZqRTqkXODUywfhsOEf5zaCB5grBePofOVBzvMWR5u+XU
8GORvfeZJromRY94SCLnVQPsIjtAz1I5u0pkfg087Zc8wU/tfgIm5ZemqsbX+eR/PWaePs2z/nWd
/5z+e4w6ZuvOCINHy3c61NXCNy3u2TOjUfncsMtCwjt+lC07gSUUO3Z+MPU4fyaDzLIButjK9Yfu
DOA8WRkJFk2zJ2Phdu2T70DSnJ8IMWW7p999FJvvfRKLJ/s05snW73nIb4BPGaLiaGVVss19Ukig
KcwXe2ouclM2lX64LHGWuCaUV84FMmXLAC3C7yrqI+RmmlckyxbTzD5MiwG8RUHyNZ7PQM9+nMmY
7JXjkD34H3o/r0JSB/JSOIr9CGkcTQ7tvfMcEqZ6VO/MqNfeG+OhilXxFoaKufdH/rIcVY3tF7za
I/ISencJUmiIMk7hpkHFstZPOo7ZzwJ+Vu95EUpRtfbo9Zhu20Xb3Cy9VpAdzFWsDdTyPSg1VEHw
d2qKTlkj0zutvbasd7LGTL1j39ckWjtcBa5VV2X3UnQItO4+TFas52Ess42nycY+p0bw5D5s8hCH
TtxsqSqhMcMwi22B1vN/f/Y/j3NTTT2avr90GqPYksv431+pUbFvDxEpQjawuTb4iiwb1NY2hWiw
1kphKC6aET8LCbEIwqzbyn+/Hoqb0inVY9qn7Q1xxe+u5oqTUVHnNNRGO8HV/S4LPLKIE6j2PtQM
KINzzaecma0GCJONLPcg3tguQsBWW6gKQDVNNd/IMptEq8oz0NfFBZqPjR9G+89e6VYvx2mNuR47
1IVnKy1Ps8gaK1YynGXbUcgBqPDENqlTkBDFv2qHnXNwlofCn4IzqZKlGngo0vyO9yS4d5pRU9mI
mtM0L0YruS4t4l2naPZRhuRBE10nsD5Xg5VTYOfoOEBNMWmrn0yN74w0Bnp7lV7etDYU0Etq57sC
+aVTfPuvbnzSc/1Rfq+wh8mNefF4/5ojS7uynWsfiw5IEWSBH5WuT4vcbmcaGHhpb/NZg29iffYh
0n7Jwrss2quw/vWFr9bJsrILMLPl30X8zzGYCuNRXXgnWarHyK9Z+Wpiby2/e9Fbx3id6lpfg3HE
T7XkUdRHjUFhXVfegKEdcbbMvmku0qElzB1kHrOlVVjN1e0jZ3wWz1bVo4oS+iyETVsNtg2So0sp
GSjFA2UsrfJh2Y3hBpp/e1LHqbDOSVdBIpXlHVQRoLyxI9gZU1azpPeMmzz0ft1eJ/NHNsDRv8fR
RX3N9cGFR1+Y91HqvOo0CiBln7FGxO6uoNhdVL+k5p2q99zuRmKFuzBsSpiUCOQZ80F2y45ohpOr
cKyWJVKZW+nr1bS6ttMN4O/jjDSVsdLreD1GGmUaCVUFf3zLHM86ySERlm3X3kE6ZJ6AoxDQcwkk
Qp1OXO/b+3GqgWyYfTy9VtG+FonXbPCNHfdTk69xGeqQbJzYqAjtlEGKONWIM5/GFC6p1nrPOGb1
W9iMQ7OQMTnElvCKrPaj3dA6T6NM0uiKox9cY0T2Y1ay9qzEOFh2f+3mtEylY4UTawkyMcvB8cKl
/Cbmb8xHaPYuGihD8rua416F+Nhn6Pf4P+MR6EWbdPASTwy+db9rpkviz1Q7PsTv1vwZhkGJF/gA
9ahBAcXRbjJjE0fUZwfs2jUbi8+/W1QBmnVUzNl5lixX20aPQGkzfKHmZpal4giw5Hj/l6v+COEi
9PdSsxtztNsdtpDp3VnmYFoNTkBIKmx3NxL1fDxLM+F0uw/AwNwvNDBOMj/D/yqk9Ls6nK2BirMd
CoiW8nSIp2TlGh1IvrnHKbviLM8+DzIG8Fj1SKPNg1Q4z5uPH3kTeu8yeL8miiqoW7t4GMjgH5eT
TW/+E2prLkMSpsfPYf+HtfNaclxX1vQTMYLe3MrbMl2+bxht6b3n088HqFapVu+eOWdHzA2bABKU
VC2RQOZvpq6q9xH0h2irCU/YWFMPg62P+l4YVKzzQqfSfZejfUU+9uPfgQeBaE/v/36Mu+i/IY7D
+9F3pKrdC1K9z0BJRlnurS5AdJICzq4PtIYsB2s8GYjsvnf2WnN9gbMHYiAAgjNR9jjHcgXnzaaQ
UtYwvkJdd4kLpr0CUqMP32w9/RrpzrDp9LY/tmPSH2FrVj5ScVkJPajENWaYNXRw0Q+WZ9eD4lNY
tZ1pd+36W5jsAwDUgwub4gsSSSKJ9MLn1g5Adimb10OeTy3Phmh97ZLQJZQb/Ju0KaDC1DFSUOCX
usC090hagHLw+V+ITc9amhWEOnvyLWelt9TvWu/3xdA3nOtw7WaKusq6EZMipOtUY7RvezVtv8xG
oR7UfE4WclD2eYkJecV1w61sVpP6ioeVS3169rrhglHVA39t+dBsLEPNMR1Ct0Cm4boQMFmGSvg5
N3AGDNzyFA5DRWJMAaNs4GbnB5O/sGzH2soHcoAi9K6ak5frg/r6PP734LW/GuqNT+Hr0EPOvDBE
DETbzjpeGe/8EVJqZzkq7clJc38e7UTzOleOomH0MAdl+03HIgP6JJxzufxi9U3aLJi+jArilUEU
/4wnjGrrfhiPwcjW4dQPcXJj4Sa4ZKW49wrsP9XGh1gajW+dgN+6umPgewgBImj8dqfG7XyH+dZM
+jRUv4pJ/tAfNY0MtMyvDr4zn8dQgWUssiAfqdnQTb+PPkpJskseglgspbMZUxujHG4Sb1hFJf6q
VCjfaSkDZRXLwm9Erg1GXcEEonGLG8NpLmHyUwZDHCAVPP9HmFKO2k0lAJc+upTOeC8fOfGYCEMz
/6dsyUNCynXdlUIRWZhVyr4al9WFo+rZ4d3x0lyXJvYxPhT1SypZfog4zF+yONMPocwOZQgsrWeX
BPb1c8aRoZwKE9U/8Scx68lb+YrjruQzHAbcLRAJzAf5yV8e2LkHvcgl/7qREfKpXZhRuAOFY1we
87Jv0FgU1gg8XlcEeuuWaCNqOtXnWkvmbY9cyQ34DOpZwkDcj4FlJVPvbdPK/SUfDF0/7WrK7EfZ
uqwD2nj81CeXAbA/6+Vgsqm4ryEWQoBYGGbt4ik02PvJ5onGs7Z/cQvMowUg4G8ReNj1LxBXPkU0
jdARtVqUusSyJooV91Ro6t6IEpY08mPmc7xrUjS4rx+zzMApeR2Qzmsf3Jhwazk+djBi6ZPwrNvP
bgxvWGm/D0NeP+kTGXaY5pRDuqa+pXYLxg/rB7Jo0wJ+1vhzaly+YXYLuwkDV9Jvrr3jTzret/yH
XUKEY6aaez/kpQddF0UHF26CYQeLIoleMx1BR7zs2kPND/JgV0GzcXAQRZov6x/7sB+PGZ5ciyqe
+8ca7e0vc4AFahH57dJP21OjtdNtYyUe5Hx1Wtkm37YgNtP7Go7bodMAp+SxWsG0bHeyToQM/XtE
KyKa/11E0mUVOgbdp2t4c9muVZzilmAukq2rxekyt+G4AJb161slfusmB0ZcMkGL9cPY3F1GO9jU
K7NKNplekMZrTeNFQSl0GQd2dNK91HwxKT5lU9E9TUDTb8mm/ZBRRVB6W8vomMRH4KNNRxwSWdIV
AT4C8tTuFb722DzBcRHeAmhnbPpIcNOF2LhaKN6qC0qEX0Tzil+WKuSpZnkIXCXm8jpQd0CcLZJm
K9/xspU3wBBOU2PvWIMHoBsUCWTnPGDdiBkOJGUhCIIZDpaLSA7m5pOhdf0ejQxU7p2gfBlykDfF
lE67MO/KFzUGF6dFhnojR0ML+uY8PMNbdG97037t3AifGswPFmqFT6ithN43y9cPppXhpZoNb5OX
pr8bbX7FZM56nduoY+Vptl9CNjAbgLTh2c01e+/mqrqL+mGAQmKkKxWWQYzP5Ua6ZUmTLD3NuauK
PrQPWCPmQfPeHkRNTwbKPhu7ics82efbA3oSut5tJFSiTcGk6K3FQtpx/dMczf5pqvRgBZ1WWSIU
YffsdjPlJIczHTVxpEeXk+p+RQnOub0eaqtOVvaAhYvsczt2VuAXwhPG8NrxGoeK+XzM4xaxOean
qR0uCt+dG33px6iSBGofnzu7XFdkZW4RPbJu5dkw1MmWXawrRObe+7xS7w91bP2cImupIyH9RDYD
F5E5MtGr8sbXbkIi1ewtdW8KYXYPFUGEvx7ewTuiUizrx7KwbMT6lp9CcCdblhapK7xivI0sKtcj
iPFMiX/LkjQWjt+ojjlnTRzkmdqqr37mtbuQ/F+7ZYce7tTG+x457XtEq1bTBqku9p5eM+wStpAs
GAdIFnYxUc0etG0EJvN8aaItT962KOqVjMlLp7mz6xZnnQzr7Nx3eAIjUDeGdvaWT5mF4ME8Hutk
sJ/LERXNpMneINFOu3lAzMfUMdSg/DQuoOs0u9lg6tQEkDaRIa0vbTKVfI183Xgwfe1tMi39eczn
J6fRsVzv4yM/wOAtSXx9lQAOOVtj6hxnP9ep3qCypXqG6eFBalcKWLKxq1ZjiCVz0RqHLq8NQFjQ
ek/cJpJ10BmUvWWMqdf2CebMsOVWOEMTUJFD0s0IonfxyLrxPXtxzVeQck7Q9wMsffLVx8lCOcyJ
1yhs9Xs75Xe0nR01AimRYFtjFs750gkdAlNxYjYJFKFFibXPWZp4DPxETaN+AXYQ3SQdmXPZXaoQ
x7Te6TeyKSeFWlMvrX50l3LzlDuV4nqLkf+TDdm2bj+n2kPKLf4hrfnDFCZyKAKg+9WujIcJd8hP
/Y14Tv87fmYnvEp779I/oVYU51s98SH3y11uKvbA+ccB9W+x9ZVHmBsQXjDb2MBPQ27X7p86KCsH
H82xlXwprfX3gzMPTyhUVp/6RXxITURgp5tzXrNpN3zz3nLc8KE0p728s7emB3WucwCNUsN/QT+6
Z8/JLsMu0+T+HWSFVjwoIs1K4WbhINNGAKoV00FNJ20oaA2AZS+YPzksD3aaWwDlM7367peOv6/Q
Plg5WTZsPSFwMIf4lE+1BS40ceBPlW56n+Av2Rod1D/RlWoVRTLWPjJeRatZr8tDSqLg9OczRrYR
ZtNIANWobfpKvFH1RlkOUa3foB+K5KIWk5a2DAAmSjfsoNNi6zzW1kNqteMX3+VXRWOGOH9IVP1H
7pjBOeqKZjnVOAzK5vWQUPw/yyb+tmh6gG3couw0QBRw+UtYbM03FZWkPTWZF2eMUn4oVby1BWwu
V8L8TvUcNjICA1wo+vfO7lR08YF8SJDo9VCnLYiN2vl27ZJnGOSMZ7Q3xrNtpKgYmuYlAiWQh9C0
8XMrs32rNdPbCCtuBbTYPTddzzZTQ00/ytXs2TfVV0zk7J9UrChshCddaV40Q2m+VGPdUloMfhdB
nB5lV4Gl22075ptZBMgu2/LVTZwo2SoPOwPJuqFZB2OZ4CphBUuJhy1nFde5eLL3eFQ1pwiRA3dh
5D8VxMK1WnPu2Xo4+ypyus08NvgypuVRIteBk3ULWxQHkHDjDhuEN0neQBINjKda1RHNo2VQsb+0
kHf6YYRI9Yz+hOCWBPw07GYXoxofw1DXv0wRMF831wWuGLQaapj7GgEtgMU0o7GLVlrqRgf5AxCT
rMlCrcJ00RseQoB7s2cXRzZUp4tDMFkv3mkYnpDlyW47meEbtA1SkULXjr+e/Avpjj8tDU8Zt9c/
q1WOQJTd+U52IfYTHIIEucOpiStSt6B2cpxHQE5b1XqYnPJNaeY3TzHa+7DW9FuHJ8FC9qOdiD64
H7aHNrbz16Y/O0NZvTnuY6/jcR2myfSaGrx1BZLIGbqv/4Q81qXfSipzT40BjYbYWY2FWt/kI/jY
Z3lbCRCnkOgHJSoctmnIX4CCkD0SGRFrmreZpzhc/jGQlygs9bVa7+SA7vnBzrd886CjrzYG1ZOs
31jpMpxoyH0xI+hdVk9IUs43mgbcRWS+bfNeC1x8qvjpFdvBwKWk0SrtrqmqVKjpZr9qrB6ywPyt
KsOTzTfvdURvBdlJPb3z0GratYZp7PEIiG+GFNsXTDqU2zFHk8pCGeNMYbU5lUP1xPYQUVbFDP3V
3NTWuscW74s8aGQV7CS2z1neIZLp+uHOjSw9OYPk0LZm5t5D11Bv5TcyTu17vn4quVa+g2JMtoC8
eV9mbV4HQ7apLe78k6NgOTyyttSS3D7kqENtdDPMnyAt/Rz8zP4pQgezyZZFmNjVdwx+kn1PKuym
0OJnqyqDSwvX1+JG9o9i0KrDZ5964V72J8CItYWd/KwN86X2JodUDAeDZygsSnE6AFqcApW/Mw9Q
OeimfTcDcFKrlY5n6qpAq2ZzgSNdaHhOUj/jpl6tIo8lkPyPdNrpc/M6Kgt6BnZ8y34MTnqe8HH/
9Q1CpdtYAd5FNejfA7le3vReUB+v/U3u1kdxDW+qi001Y2rXd5ZxHsUhq0sFZdOYgkUKh+RT3yWm
cbJdMClvckAeEjlDniILkS/z2CnXXd2/XzDaYk4OKig0rPm701nmzhcKR2HfoDApfo5R6GAO5amw
Vho3fFLDaSv7Sd9TtMLDayObKHUd4jypH/EgSM9yeu0EzxcBAa8Mzuqgh87bFHoPHhClEu/lY+KX
xZEteoB0kasC9O07oAis1CPQq4y3pA/KhTz91L5M+DTmuaq+MIyy2CGp6d46Snsnv5dJ2Lm3QN7u
NEwYT2M8ZIj3IWaXZWV5bsacnVBdL93Ksh5x1mzuS2dGIRyKxlQF6sEmpbY0XLV88VEEXrdYPGzl
pO633gEumI8SwxzrnnVXJZAh/Z4SbzdZdx9jgV/YlxZXYEeihTdDCXW0rZXkgHy6QeJBO4ACt9C5
HYMvcZbdpJKHVjnz3vCBKnvd3Ny5FcoO5oyn3auC5mmDouCNP1vjXWxnPbfw8E0xk+lOdl36k27b
sCU8hxTULv181HjF3Z58EAIg50uNJhzyg9b7O4y9lFdrTtJ1nMfFyUMQ9YxCfbkyKTZ/s0wEcsMM
KEELb84zeKfsRtwdj0Nta1gKrhGZi7KaqUc/XVfZsbry95dlUOsY3prFnH9o8/ChnVD/W+s96kuG
2Za7T1vViNzsaB7nlo3RoRx1mKBWbp2MGDFqTY1v5C2KGl18UovpRd6iZFehapCgyLVe7mSaHVfn
oWtOdazvSLAZb+0cdSSumuDGLbz6yGwMdiA8PmN++CY3Ah+hFehZVNSj99DG94PNaCThM1rz11Cv
r5zTbCS/5IoIg+rgsixyTOUGFr6zu66U5HJpsjXoKVMCu/6DsVIqj1XgJ7eSwyJZK7Vj1Gtn8gpQ
uvBayly7UZTW3dW+DmTOCSqkmjFkWoeNA26uHJT+gPTR12ngfzUMu/5h8vX4wQU+mNk9IIOwfxDP
1mU6R+5WNr1ExVlwCr7JlpzTFM3zFE/xWU7yMr9FbC6LV5QzVexjZnVNXjo4tzMcF7IWuHeKkqs8
yAF5RtouPNlZBqNr8qaFb8X6z34diHWWGVeI/vWGe1+acFhdDxDVrGJJl6Ysi8whT9dJDUodV6FH
GELBj3+dYOYRyh52GpcTt6ycFyvNtmWHNzt3G+s+cVvggXitrwe/Db/X8Hi7FgcFi7q/xZLioFuI
q3bm+EuOy4k2+ljLstHTW4R69w5rwy9OMHQPmpBOlb//mWdhiS3MQrGb4qWbBeSrQ6xAjhYp8qZ2
m3EDGKPoqVDNdZuDR4KEB/Ms3NY9HrnG0HpvenjpVpFh3apJ+t5N9Kz4GLX52oAM2lMj7hzsFbpH
GlIBQTYiEyVNWBJ9rMsRyUf/pxH4NdKUeBXdX3jmVlcApLMh5GCT+tVNEVxI2OHcODq3MgCAgHTR
2nx0m/Y3AsnTN0vzycCMLw1mSruZ6uG5GECrbyf6Oh5HCcnzxwlsEozJsDhLlJpsottcnCVKba4R
F5Oj7E31TRcn2cq0sG8adLU7OnjKPmSxclfxmspjVHeXppY441cZVnjf1RkMzFyiMSuSr/xXvVHh
1R6jqMdqUe/iXViriDf67bizTW28H+ADyR2FPKReYq30yio3teDXIhw9keV9j6hNm42HiMjtqUSp
kX1I6FSP6D3n94aJNkljRM2Z9Vb8aLtIDQuxEBxWzE3Tpe22mcGShLa1cVn1QFTpu1Oc1cjX9XaD
1pBIKBe6dgOGLXxITPYAvo8818WId2qUVVBjCiNHIzEaKIxKD9/UcIOHuQnWc2Und5Pd5PvEJ+f9
TKU+2YUpYjGGilvBBZJaIPZHzYK2I2lLso186j/tuTdX3YxKM1xwFwAkXNygVNA6zVB2kk0JgbSw
O8Jn4EH2ZF6JoKWIj0W8pWELcY2XIW7713gjy5NFFGIHWgsL194x9JWSNzMJC2/qNxcMdZEMEWlR
UePVIuU0p/l0wi1Q7m9z1Ut3JZWtZSS2u0br5PAynJPcAcs9r5PPuJJU6Z2MtzALZMFi2jsbadsj
BeU3BJYEhlitHuMKL1uvAEGLRGODB+OU1Otc1eal3bCWu7wFPbNnaBisUmSGER0nGHMIAHDHWwVs
4e8xBarvXURIbvrUEdA23rfiR5emHJRhMkLJrFUNU3pbGzXcfbGwHGsMKbzMNNZR5JGb+VhfyjN+
RfnR90y47Kw7L0vOy7Sp2evJbFPhayLkx/hrtlMAbXhuxo2JIjrlbPo+HYoBFbDcay4h14FpROFq
wfffOJmp+d3PqHXLmkhhBe0FBtFFGuL9YkDW/J0cwigcTjodPxou0bJaIoc9UTyVA56Gydavwk0r
nI6xvLlFAcTcDhbUB/kf1mKvexMX0R18Fwd1S6fcoCRoXf7rFJCdyyycyv2QjMHdFGIiMkzTz1BV
kFkXa/gIRX9jpecZYs0vUQxW6juYxAmmBZv8kC/IKlYpIv+RB7iwSOVwQ03xMnxNDsjoKpvVpYvM
2GV7MIVKfex5bMqX/bRjwJWFFUGE+I18K665wDolxlYeUWA3r5SNaSMsh66q2GI74w9wT2x2MffU
LDjKQWU/ozgTrMe0ifcDIoTrWOjuSEhWmrrBGcztaqhKFBhkU1HqlYxIAfu7bia0YyPzRh6Gqv+d
k77YXbtUsFE3wRTGe6iVr7I/zzQ4BHYtDH2Ds1tl4VmeIe41r80M4ahrnxwwdStalmU5bdI8yI56
1L9ev9NNhmwdQnCvkfghROiUQ1KVnGwIM/x6ld49omyZUE8vKAL5aO+O7OZ/2YiLF6P/K7Kg5KmD
mzwNRm6t9cJoTqoGVLQxvRmbdTQBNGNC0MK14wtmzEM26jzH9bMElEkYmY97Wpaj5gFRdlykXWlv
8gcE8EOwvkV3mw3Rd9OMxFI9TPcoZfQr2WxB6qzyoHR3sun4yk/HnaJb2cofZs/Ci1CmReYeYajW
RpgnM3TMz4Ru0lwUBvpyd4YxJPWyEtpJmdZHB6msRBkxX3ahvlEFdEyyFSSjQZ5dDpWFi7YSPcr+
a5ii+/XayKsaglfR3OBpv74UMv5opkG9G0wvW/ZZEzxwQ4mXlAymr0jnnacmbCC9DuHCATb1azbG
3yk/jReM0wuIrkpEgad1toibtgcj8Uz803BK00sl29hD/Svtci/d2xmp08Sqv/X6NA7fZoDxKETB
jhToCpaR74drs4gmEsWynfsTriLsMP4WJ/v0bo2CQnCW9ylb3KygnOvcAEt3IW9M1xuYHJXNwAv0
NWYQ7yHXgcZCPUQzb4NqKtY+VNkVSrT5hfMsz+LoVomc8vbazW3oc6gyE/9PaGel1afQNo3uwIDe
YIo63Se9om4G18pPyjxMh1BtfZ7bWCJ0baGvKPH2T30/dIuZFdn3llv8hVzkW9rCsPMShdvxh4u/
3Es9VOayq13cAkgK4ulQ2csQfMF3BWGOdCAJWQM+3PhR7+/1Qje/sClmTy0i4DP9QCV/eEi8stt7
/owAtN4Zr51JbUQETDGMUzw6yht08PSzY3MvA06unFxummdFAI2uh65965opO1175NmnUFhdK3zH
xuW1jyzVyqEmeBfVTbnpPMAqlp3PDz3ejnceGp3AmeeHQXWmh7Kxenae2niQTbtUwr3O2gZUYNhW
S6N/1vSh/iIHTbEXGVOy3bLJqo0b3Gx9v4T6LTqdCvwjOVg7rMnaLDgC6MW8koTXDRJeCDtHcYs+
MP7VcFNJeovWrEUcREg8D91uTpKfsv9ykLMwzCmW85yYrKrU/FCAmVrYBVtAV/e6245f5AqGTf+C
mDUopMD6nSZLS1Hz36iQIx7jz8+eZ+okgmrzBpgevu6x2q8v6a+ZdGTurxLhZOUNlYswO2jb2POm
VwryiMbjzHmMu2h6deN1JqImB8v1S5ToNsmU/DtKiSrl87U+ouYeKW95rX9esY7ClZ/Bc1SmlZsh
nTuPsfmlK+J4i14ylAPRnAELfelhquMIO5+jvqflTBiraXa5wLMGtriChzkeuLq+D8RwGAz9jda3
Bzn/MqNoMPGBY7dJUbJkxrQaejxwLjzqsQD1UvaY5iTjSA4/Jt8jpN8LLN3lEhjoPvo0KHHL4VQM
h374PkzGBxalmO1OGN3EenXfY+WqIXTXQqscKEn+UQsA73u07dba//Fov9YCsBk5lrlu7eV6QYZV
sTIcRhR1/la2SDTjbu5tdVfjBjYsZAiwF1wU5Ib9Y1gO6HFRYPMhKiJyFKHKy+SJhPA/M/BdRYmd
nTlatclxDtDpvpzKdik65Vn3huukcpDnphKml15byYm/RsnhP2JkM1B6yG1p8pZlXn35aEOf/zJi
VMGpD76nH/72kUWWQk37/DJJfpBrvkJOGLIcHWhnQgmyDIQ7k+qCSgiKfRfp4RFA1PsBew5GkX0I
ws21t3YrDd9aEXoJkENCMSZzMPw0SmvbCCDUspvzZ9UsbFDarXM/JREHH7VxFouXRsT3NnatwyXc
H4N8j0w1mvYiPhYHtTFIXbWRvpIz5EAQKPnSES/TV0q/80tFGOeAWxCOB3pzdPIWixi395GGdo0W
jI/ozewkwKlF8dZ/jlgyHpIFNaBh5SdNedsmRgUmJM5+1JT+87jUvw5ArtZznLnQESidekCL94Wh
LyrVi++xNDUAGWEvtXlf3yvDN+QLkhc/6ct9LyxMpMSNis+8E4zZoqLMsckHxwdTU2fOTp/Sw1z2
1EI111pPUYL73IitWVljb1fYNl9YRy782o5v4uAi+8AD3VgIExGRSGDhmmASCS2b3EHs66zOqrXM
HcgRGteRf8L+mQMHkBRIkhuUr3rBDW3HhcTuSjp1NcEXHSKEyH1TwDPGjxg5LJnYtp7/xzwkSLAO
N5oHn5Teox04r/pUZz+8qUDvvWoes576BRgqb1s0RbCwChB71L2iAxg97ODayX2ZcovnDjmCHH2M
hWtbw/3/HNFZ2VNTxy0Wl11ze9HwGeEv9T2oEFcLATFL6R/Rh6iucvojThV9OUbt21Bt2NyD3t/k
WhmcQmUsTiyqnXWf1MqjYcAjwf7c/2Xh5K0Zv4zRRaVTq9THVMyZwjk4ocVTnPzBdIBK+/4jbIn3
Od3pjznydbwBz8nYjZ41bvBnMKraGv0ODD5FEaAbPYoA6OYa5Dppz0P+KxwT9mai5SMwMi3kPDbz
+WkqMI/5iJX9lxDTH25QAd17br/TtM7+mejWW4EQEJqbWrhpKrU6dsYQ4g0ASoNarfkmQqt8nhd+
mv2mMuc1OC87fbtF2XVa87TGbkJDSYe7Yv0Q19a3XHPD7yXu8oth1Mp7rHaHY4A640qm4yLtjtKA
9TVujLco7k1wS9q0U32EZSLxUMT1rCSNgZMCEk3xY+6RP1TiZh+ojgkllfIbTyyk4BvNqVZ2WLEU
tSfzue3AQoP8RpmwCNBVTKcMcUVwh8kq0cmaz5GC/i8DbWclJ+HYtpzd0jqGmvnQGH70ZYDud0sa
H/cWVPzfhhDDnsqfur1s2uWbr5MnC6ocTfQUqUnuKOFbOJDUdC2jOUexazzik7OV/WjUcR9MPDbR
4mLiRVxQUAtE0+1dXfT+UR5sN/URhTbfm9UUw/DpdMy1PkJqUBvRyh3HxcA7X0+l3z003DoO7YiT
nGzqs96zkMMrJkiUGzAr/YNWlBkWdJjpyEHsgkjKWfZSDspJSa8HWIopxd43O3YwZjXyVZoxyHN6
54tSDckeekW4DaukebZrtiBV3jz1rj4cGuFeJ/QLS3FwbT86cMNIeVS49r0cyFUFjLiHnoXm6028
DIVIIaIv4fbSzlztZ1J0zsGXcoZiHuLNS7ON1Vt5FRTP9JshLjaD0hWbHprsATepn22UZD9wHHgO
/SJ/MvtK27Y2d444nv2H2ij+FlCNWbfLezKTmpNsUhNbWGh+vyLfBz/pgYU0ex8mf2p8jwaw710Q
6U9Dgw1rkPGFiHlubcs215H+GOMT8upwRYyhuZ8hmwNW0/UXdFJ+IlYw3JSi4iPvx2HfrY3Y6y56
otY0oJ4wdPfx+ISmfoTVj16ArE7dl9629/JDwURhJ5wih9znOIuwOstPqkAhuLCTCjU07mQrryxv
70Y24vhiEDBH+wWBhnE5lqG6vfZhFvjnLMvQm4WcIMOs0cYPiPXL/3VWn1PSgRDcCDgpBeTrjEtb
vEY9dUfuFv4JcGT4MBTevLE8GDPqkLJgxPOKH5PDV4/9AIiQWN2E5FJYwApIyMgombzgvtHWAwnJ
F6tn3xGqA05JnXcKXUSteqEkNacqRTEjTXC05AZhEGak4fgpTPbLsC5D8oHq7fRaAZCVYYGWvF9t
/LiaI64mmyKsBG++mIEXn32TPXwqK5A8MF5sCkab0UFECzweWwElFDa8bnCrYV/w5OvpUvZbSd8c
JwSFlknIKr9tJ22lT2Wxl6MjH6ZCrfKLPY3mve2PwGK4mB5Td4X0Faxls5yphytu7R9lM+h/41lb
gV/hDfmBtUIEzV7UMWrMc5DFr6ipIe1g1s8Twmo3iHK3SAVW0Ws9Il6b98W0RU4ietXd5E1TzP7O
yV3qRWWyl92tVk37bMTJRU6qghEuYemPRzn672urccGSXbxmk1mfr43M/lvntP1d0hbD366ti3fQ
z4Kn+HHtLn9VB3JshnGaHSNEoYWDqrbvZ0bJfcQxFCliFt5kY45nowxEBMNfpUaCsJ+IRmCVETl7
dNNmH3XdPczb6MbU2k5bySlwghbKEJqnwaysHUKuzxGqn8h8KinlQ+SSerW28BZqy3ynFCW7f7/V
VjLG8iz3rJ86jNizo6G5b3hmIfcgpstD8nFmzna6IvOSZ+a4yYX0Uuiydumd8N4xB+3eTJUHds/o
IoUNMgklLkkS0klt7Y8oOVlGqajbo4PqmMuUe9bBreqf+WDF38RJ+c+JSapA9siTOex+yhPtnxMR
/F/F/E8vIS8IuvTM35QlooIWljKU044FwPha5OMuzdvosctEBUqLyoXsl2G+gdCAzeLplYfLLvTT
+BGc2n+EeeJqMkztu09hVa+waQqRlb5e7eNFpwm1+vHfV3M9tV3LF7Uoc61KBfviMMKILJngN8hC
lmxaZqucZJkr5fZyGZVyC9dRKeQwKfb/17nybcgXklemLq6crq97fZPX15Wjw8fbmKK238IrdJaJ
5YKZ8LyzFQ/mrarY5q08ixu8UPzEHDFqEQN9FzmLytPVRT6341YG6rKzqatVatfN+Tr5f3tR8WpB
kZq31wu3eYKRrXzNjwtf+v6bi8r5KcC6y7v9dFENJLHqhJ/fbWigOBAYyuVPcIn98+N//F3kRV1b
HbfyjV8/8//rwp9eP/ftbG10KymA34fJS1fGKraFyO8pLh66ZDvDrWxChgPwkdU4Vw5Cjq9s/fsy
oj4ilPhkRKGHn6Zj9/kf090q/zy9sYulvNjHdBxI5kUZN+o56Ehi2gLknBjfsnmKflAlZRuLIjWa
kS50Qgwct6XfJw8BZee/hCZ28x462vBxZOikVb+SYViaTpQ+GYVprtMZ6gderO4R4B/wU9zqHmeR
e6vraWBHsmi52f8q0IOiJ8u2LcujhSbKGrM4GGXvL/XBxFxM1EGsukejCDVAE6fXBxkm+53AwmZH
0SmZ9ti1dKiyHuXZ9WDggUDN0X0PuQ78ESybvmuUy8wBC0gVeDgnfg3jIfC+ozDcIIzyTzMGzl2A
X3Xw++uVeV1QUUBDJAUxFOWTsIMcDiwerQcfJTGgcjhwm0LMDQHJ9AtJecjIv9FIjB+hALePtfIs
t92yUSrPckNeoFL775Fk+hT25xyJBuD7959z5ELTNI3mUW1e5KXtPHA3nuKgez89/zcT//qe8AfT
l+GIk6eqdsVSPp0wLFCWyPqbB/kMQ8yTBVn/AgwtO3nuxLdTsBXC0vwcpWlnOLX9C9uX9yh1rr+n
7ZyDglMjBCxHbe+pvvUQD/4rBaXwe6cC2ZqNwUXpFDL7NCPeJ8Vv4+LXqLrF11FMhI+p7RvEDx7c
0H2V4yBZPk+Mgwo9HHHFPv8tJw6gYDeR8dzMVn9oEh8zc7SVwM1oEKssHpmj/yy/wUrk/WzLIHmm
RFCtdXdIzuyWsOj8y5xqfJbWFB9zejGnDfPkPFZFdnRaY97oxa4xFX3DoqPCTci1jn3Wm0I+ATn3
mt9YSFXtLVWRcoGCEiy8elGWhS++T68legKv2Myby17tsntjjpPtnOCDbGRCfBUsb/iAyae3nk3h
CzmOyW3jjBpF8CH+UZp7ieRSojReRvE43bHs9/YdurKbDHunJ7v0XmWEZum3hQFSs+y+Kflk3CWC
6TaXGLJhBUDxlpbsL8ICY4KZx2qptizTFXwmN2aq+Us5LA+2alC9z5T7WobE8ctoY+wNKCI+G01h
76s+UHeUOqYbyzPTtevEzWMzYYsTgtr7hvDQuajF/ixhH2+a6u+ymJ6dPonfpkmrlynI/i+Bwf9m
m7n/h7HzWm4bWNb1E6EKOdwyU6SyZMu+QTki54ynPx+aWqbt7b3OvkFhZnpABRCY6f4DZiVdX+/k
uy2H3C5HhGb5qjvFVyvK23OJAttRZQGxCkhKtM/ThOq/d6/0pPK+Ik9aoFIPR3MlurZx3O0jzZ1P
jjB9UcMrd04XK/hgzuYdZWUNpdYoOMU14Mipa1/rAIhk4ujjIUbR7NlwtR8IZBQPQZJM60Lv11Bb
Ke/9eVaYEwpAQdLhGbuc/TnKcpE+NpHvo3/GFWrD48nFL3WZ9XdsyKxY5v95zb8/8X+LC8pz5gRq
9RWAdQrRxVSfeJsjstcMI+rGNG0r6+7HAp/7FDvQtV/N/TZiTb0dmoQ2Xmn7hk3gvQQPVYBml0pi
sa4S7QmhrmxvILS6LamxIIz4heSety0Soz+GWVi+6rN1C8Om+WK5CQLzyFbd2vARH/B76lYykGY8
bKfR7h5zfFHPpY31uVxJccojKPAGPfLSOrSV2e+a1DE+m+amrQDxoRlT7Uebdw4kvlcysEgopNV3
gcTnoebsi8yat8IYsZsgXPZ36Vnw88ukBsRUEVLVQzZqZjV2OQvKGn50TN8ofQFY1t9GE6ehbuNq
4Oz0cavWbgPkB9w6jgTHefbtZ8uiiA0bGcWZxq+e8SbDGKf6kduJ/U0LlNuqanjCVyZfsd4ApTAB
cY1Tj6VEoOIpFZ9GowQF4tveGj/I+s6aAzD7JLC2nW1Un0oz3OdZ7HybdQXKhFPOT86MajH7KG0f
a3X1gpf3D2uO/QcnzJA5jmF16Lr1tQlq8s5e7b74gZ5uh6op73Q1SI+6qwTHwR47dqZ2tLVyPXq1
SgMbWf4k35TZx65zoKK9XKlJ8/ld/D3CgANVtSZZ60Zvk6gaw7sinNDBNEf7i8XW1+WR+YEqeXew
5hE7xKBx3kLKUebBy24FejuMpfHi2beiFiwNYGwyMiOotoz8FpbdCkB3fB/5Y44OGROGGE/EZEQb
pbS6LaUW/RNp9Y2wM4a6CtcVFp4P//+IOSryE8j6OmwRjlrhD4tZSI5hdIBV5sDfBEGMncul3ya4
ELtkgNek5WYLlDEbLxFpNZzUKiw/VpjZ70ixdazYRu1JMZT0PaKwH9u8dF+xH+/2SUvWVKtN/9kN
8m+XD+nmT204Dy8axdxDA0hxjzC6s7YW9iAgv4fMcMKnwEmbx9YYXqjdlm+qhpQYyQnepktTg6+3
GvLEu8vc0HqpSfBKf6FXznFQtBYGiVW+oVpACYk12llGvbcCPb+3TgMMUqm4xIeuV7x1lsjVteNR
5kAn2+mDUr2wTSzvFRdNYWyts9dCG01IkwWy2Y+8RbcFHpb4n3I26wNnYW7/1hcnDXbsJVJx10Id
vtflJismHhW/SmNS+JKmPRbhueteNKhJ50qfSeLl2Us3lhBWli7AzC11l+X0GnJtypmr4GTdwWvb
/DWQqsWAtjom2xjdwgvJq3I8IWI9npokGE+WC9vw0hnV2brSdPcoA9cQmXGJkxFHplzHr+EgR10k
HYJh89u15dRLE2+F4uK0iSrNOvFQsU5ydj1c+5IwfiVxSx3RqvN69a+Qa1/T+P+Jaa3gMm8ax+8t
/M23GkuuCl/Dz0Waqfel+RgrI/ia0jCPOVKYF5jW3GUY0CcZ/mBAvK6lXDmTviXCBnV1lnqu9Mvh
3TvgP6PXgb/Lxt7DO2vT8o30SE7IuCjd43KJJU/rqptrXwd/CNK78kX/JYgvg42280YluSjrSw98
oYQHctMe534RECZzu2tcVKyhSfXpnpJWtbq0oyks7jSnLu7GXyPSBxs90HAp1Is7mROb2E9eOkNY
vtu4Q2Mdd5l7v+nCN9cZ4q3aInUxdt2AG1sCeRgM00fLtx4EtQ7f9x4BpffQNhlw5ghJaDtwRP8R
WmuKvWavC292MTSJ9aG5t0LLWjsxbvFXoeeLvjMpL3IFDFyD/xqQC6RFPK+bfkoQ3wetKDifAWjY
eh7A3cINBJkonVe4oqU349oOKoCU/wA4St/1CterClxocKbxxB5xY5Zpt89HgKeaa+dP8HzypwTa
Lf5tis27LCue3KTPn+r5a2MH3oM0qsGzbqoMSwvH0pHX1ymuA50P3e1QdkqyppL/bGfGcJbLRYA7
76DD7aQlF7h+agrcfVv1kM6vCv4i7X9tesWC8fPMeH2V9pfRBhXKLPO7m9CrPdi2wlive+sb3hvp
sQ0Me+XlqbYTbd8Oe5eL5q8VNOYeWaVydRX9lbNLXHdrqUNyCb12m2BbV5Sn5GU3AlJdJ5OGkfZi
bCZNr26bo7wkzWF+H702oyW4yVXr6OjL0s+vsUAJxx/gnr6mRpu8RZmjrac5Mx89rV1wq6QD/Npt
b3QfL+AQq0E0qWwTX7SufMXlcFjN01h8nWoMNjWYxKuypmyQRvj5CJS9BxbgNP1LOpfdVu8ypESa
oAe0TvEBmj41qmVUgwf30Ck1X10GLxNIind+M12ma1UwUKCEyZmFYfagK3BpqrxCydkeofEVOFvW
uX8AlzOvpQk8TrvVLe2TtDqsvp9bl0wGkUGiaS+F0aNnrOr3l+gE+Gzu99NNtAzqXVht62Y0txEV
AZFQsHBJWJdOW99IE0uIR0P1gkeMgrLX2Jl5j6G7UPXxfNsVVE7GYS4+5jhK77057Lc974+zMdQ/
8xAIlRyMwm2PY8a2sUdl4Nqf/oqQPhlFuBRbTdX3t/Vc8Vz6NUMG/mpepwGiIzkPo3/zV5yEXD/I
sUHerLJR++RDBdhff5brh18vKpe6NBvQJXmDTPfyI//3j7CW37aDyYakaYefHWiQRqntl2zK7XVn
TNqhbxSLxIpa73Tsb7Yq7NWXIFL0Y86zYC1NuPruraLbb9LCndF+Snp1JTPbZboagKIP3OpRAhTf
B7Fk2tM5mi30A0v+GpUy1bdA1rcY9mG0OGXhQ7ccEgBXm9kMtY00ZUBC9LnfmS5YveuEUIN6TakV
cttykcthRAatbvMWE5Q4P0ifXKn4zwfqTrjtLy4GY9KeEZmK1pdyqedixkZVadxe2qXHW4h1tXe4
1k8bVTuDCEfQbKmmklnIHpERuMTnCnpzVaw/S3FWAoIG/TzS9MiUWrpyB8Vozd64PguwFd3kRdKb
7MdNW7kX8W4Z1dse7UQ5vcTI6a9AgcbWMvkysIBpgwR/DWcOzE0/mnG5A3WAckMb3BhGgGluUwbT
qTPnqNzJKdDd6RQqGiR6xMdIqCFIuoPquS9cF3rXpPBMQHHFsrGYLxAyqeJVAa02QqgECHvfoo95
7RsRbryOXs/+L3H9P+Yu1xsCEBhikRwkOmqrbNuCstA+/XVWNIn+aVTNbDVX+v8YHZe+eRn973Ey
SsLiPe6vz7h+7t9xERpsBUL8S65SdEBGq91gaxBRZydfifd6soHVjXbl0mzyBvZP52BuH3ZZvV6C
nVwPH0VV5Bosl4Oi/B4so3r7mQVX91Bq5lHH1/tDXA/jHcyNb6U7NR8ivO9Oqj2hSbQMRrjgHVXN
TSF7MpraiUNJXnO2Mpp7FrZ9mY0YwBLcjfOCCQjLG5aU9Yc8VkB4qmPAY3sZjdsnE03eB2kNTQ7F
2xqfQ89pX8HrSG+Rt/ajj2pON7kePFqkbBSjjnZKHnVnCrTZCWMzHJIoVD6pUcGexmiNz+jsnBxj
MH8aXb/N0ab9CokeayfyTs+m1UXbJnhaxPKwMA/yc66hQbK0dAURFfAF8I+lHU96S0V3ireX5qKg
ImfDqDg3TWTsL9mlQBmmTTsNCMYNGsw9tKPx1OvuzGhGpnNG1zFau6Hx7DmJDUJNq8Id6QOWobLW
8pX5Z6Zq3g1rnXbFPjM5iQOJpRbFrh7meivNoFV6rEKHnzNOG1CarJOW+eWzeJfM070NQfuL7bF0
iKrSfo0zY9w0nmHdh2VrwvfUrBul6IKzFYLVb3WzgJZVueu2cMaPVer/GJDP/d4Exdr1FmsGzRn2
ftnaL8PAktp1J3g3U3GUPIqX6g8I2I6PKJeWz3OuH8IOeYLZdQdoDsBmJRcjk3KciZMa2G29DqsU
5/aygeHd6s5tNwXu7bVZuNXKT+z2PFeKOYNrJK6Kg2CbWMawrsN82CaF6q4wLKvPfqB+N6IA575x
xvTeZz98tuV0svUS4+S02qYOP0c9OrcAfPi05ayog35e/sC8a7yggU5Np62mvHDCBlq5x42LeIKz
9l37s91W403YzP5jQeXkbmhM0FaV8ihdYe85hxnqxMoMFP9RBpy08zZ60LDfXvrkUFZ2tUp8YHAj
dZ14MUzcZFVc3wdIb68zlbu8nkhkBuWPBo/aVWf39quWYLVdVW1yZ6AVeYwbiw1cSH52E7pz9eaW
zqvluvnPvgb8flRiKJuoDM7oV6gj+VS0xEoLuzzNisPHxo+xpCKbgPQUwGLQYtdQJw0UvqaxcsiS
PsSL9D+hXNVQ3PQlMudplRT+sIsK/Jj6sc5UKHbRGiWSZxuLNgxM1HqrV9p021JjQeqss/aAZg3e
uom19n1SvZBeH+FRmT8VhIf9SGm/pwslJcnLat9UWrfBn6xiH48rrVO7NSRYLO8lfZNp9pPq8Nte
IwJkVn6LsEz3qeWf9ZoPOks3fEH2v/GEqArA92CXiO4jvg2khT/mmmMgQVQpmzZM8YQaM+ul6yO+
V4vGIzKpxi23xzlb9B+lqzEUbYOE+jrUvGALJXJ8Mop6egoVhbSDY91KF+jK7uQa7XduxCJD0wp1
J9v1mr3ESggq7FrLa10aQTxVB0NH41+aclDAraLQiLG8TPL6Or53sGW4RuQ1nFWzisPLz6F37sd4
AUgAK+1BA9vpnaUp1V0DO3HdW1H0NfCVo4o2xAdoEPa+6C19z6sv+Ji6QFqXAJk5+ICDW3VceXzj
/6tqKrpF1nq2/WojcXL4TXyVtKpx1su939rKDtwmzsR59JvTaImXDUKBRXcjMtUNAl0HCJDqWhhF
DX46TzF8iyygANQD40PJCRkVpF0A6ONMvteXZok76dbnecIjDVmV66hoB8goKjaka38FSzPJmmJP
MhRLXre4ddVZ/76c5KBt5SQIsuA5T2xyb6uIDYdtbYpudj8Ypk1tHbOH29mN6jMonXjbR038qQEP
MSiw68cY93RHo/bZ6r6xB4ViH8o6T57sHrM7CWFXikf77LzkOmsbw9DdTUTt4aPhOcZmCqzpIM2p
hczTQcS8laZntlueu+pzoevVs2c2/Jc05cOM9+NtjO/7Spq+2TcHuWRt8Od917GNDHc42xAWwAKq
3aOdZu0pG1ycGztU5RUdLKyufLaQGdnGgxKRyazyZ9PwvpYIMryl+DWgbd29xbjaU2pS24dhOXRW
jQSjW56u/WZe56ydYx1qBbFy6MfIvU+K3bVHzsY0Ri6xguN5HUgpidzoc/mWd/q04Y/drvVAc+Z8
ldYa9id1AJwfj3asPEIz2hdIeQ/TDlyqtRIlYIRSplPgFK/SmrS4efyzq15sZJRhvkRJ68+Jekya
ff1rkrI4EU7lqN5l8bujNbJ6T/mk+0cRmb1qzrre7G+qDIkgGWiKEme/1AZOlzrh38FlZut32fwl
Dkm4G+rpIgggLzMAcnW2YUmaIFWzS9zhJ55q9kl3PetUL2dNDWJ19dupDEXDYJ98qoOHwmxupStQ
gIxaA6uZMFGx94267Ig6AMIxMc3A5lWjfiCrbz9Lx9x2AZqU2NINY8bCA++2MdyYdVmsTGxWTwmb
d1Qh/jjD2vq9D4DN/xi9zgj8FMlGdQKd+4+4oXzoazOi9EjAfw+VD7zG/fXjyAcGhvWGsMF4U/iN
ciuHykO+SFPaCftVYCXXgUszHFkxJgUAy18z/orjdYrHpX577cZo3FnXOJ3xhKjqWAFeUFYUaqfq
JGdxMJd4Hi7ty+l1HDOEdm3ElnGZIwNuSoJ4JadymPTIPUSFdmjn2bsve7O+g8mwCuFoZtsU18Pd
FA14My92eBIiZ+GI2CcSrMbhOtAk3WVuv1zp2i8XKZ06X/81kPU12KjlIjIgV6/6lKwFitbOrH6q
HKwS46wpD0kdllsxUpwTpVg3caSeRJjOs7JNqKT2i2HCoP/HJInyHeAvfHv/10mBVZuPpe3+oI6C
TYHroV5CNWfEgvxzDLti49lOdauro3Gu0bXhmxdqn4zR26lzF38Pax4cfYQPgIY4+CFRHQTF4XM8
lUYCklRzGnRCsvnYDVi2DMsjsm4y8z5Hx3016vMiY9TfdoGdflD10gcG7ul7q+2nD5ZnnySgDbJw
nWZRd1+Fk31W9SJjkZ1UX5ErWuV86GfK7Mp2guJy1IYxeOZx+UNmWguV0Kpm9antC5xbx9ZCvzrp
P5vI9kgEya4arUsGYXqjE1SEL/FoXRwwci0aD5qO9Uu1gOhmHbct3YWDZQ9q+NIl5kH6JWwy8LGy
Fqie6mqg7jrcZ3zbCeRqf4WJpLG2XO3PMD3N3licYgrN7uU+mRCWU6ux3+AkBv1CksrXTkkqSy76
OmAAaEfMj5z1NUntxZhIZxVkeFNF9ZavyrQvrNrYV2lof4w6Y0u6f/6i+Kg3dRC2zqqilI9WmBWr
sJnUL1SBECQoUMjtdBMNYxBxG5kxdbi78518ozhZoW5zEzmWj4KJrb9CqvAuTZHxujYvylAGuy7P
8vyLFvbYxM1NPzw3uHututjNHux0yh/mBD1rMN2vSVpPN9d+A5fEg8Tyb0U/bvwj7tLX6cZ7zJBV
ExQyI9r6owXuXoWKU/DuOV+bMaZ70vQihzftckjGrHnk5l6baZ3dQ6R2HlmwW8dygiJlpR0srZTM
8c7y8moTtGkXr+cCyCDOD+X+0lYq/Ysy4IeJeITzyILLecyw4B2rMHyQC8I2r+6QTdrLmMaTaFsE
lb8vtHavFuX8czkZU+ty0v/n5H8OSY/aG9t5HKLf3NezcCyO7Ou+yA0xixvCrz65ezAUxb2bz/gt
ToKH1uEW8or/Qz/QFCAfnlNfihdSe4h0f3kVaw9Sk7hsv6W0kUKsOPr6/GD3lLhX9aLTMCvjsAv6
Qlv3QzatVAdDo9QK09cwLlFmA8Yuhsg1cjEXQ2RbV7dj6N/YN7JfqbCq3PS2o976ndbeYkjC1jTq
wm/1Efm7dvX+8ihgIRxiADzFyouy7AT0Z6lMRi06JEtnkPTZSQ5YOr+fSfO34d+mX8NtLZx3ZgMk
LpyUWxSqeYlhB6nczh5plyAvlZ2MuDaWBhtnEYENMjgLEnMJl/HCN7RbKufSuPQY7ipAEOXBR6EK
SR3nTggIIUDUk211366chBr15g1/q24nEXMwljdul93pJRpJ6OWjW7GUMVBB+09zIb9l0fzeFLTd
tSkIud+Cf83NF8MpNTdz1E6jlEwn1KG0gtFYFvOUbrTIL7AI4Du4wwtPXyUVpZ8WTJp9NKe8PFMI
ToDEz4G3Q8Li66WpLyPoO6X2Ed03NAf8fO+4lbOLgsh6dWafChAYjEzvXvvadV5jL7R3oImMI9zv
9DHiv7eKFzxHDr/RA0XwJWgbdHBaLbvVoC+iyDSOmwBd48/t2Kzpsb+VU4trva/lj9WQ6UfXGJ3d
XFrjcWihhFRd/tkmcfDdbovDYPv2p1pBnMKB7ITWqFqemo5UGMKZ3uuvUIBOl9DONP8davjl5aqh
9R7aLKHdoL5ftbTH366akqpiDwLSoZjHs4OYz4EVwBOiql6+iZY+GZDDqJbjGdXW8ZzZxlZrRpgy
S5ceJNAr/z6dksX1MsrGjUz+17UuE112rQfscNao22E7368mN0gXo0HjNcXfhC1jl5z7xbX4OioG
xzJadkZyZhPxHjz6ZbzpHdTuli+aAvIR4FhqZid/+TZKZ24O48op2QRe+xL5csqwHGTkr3m/xYCX
71f42Yfd0S11Y18usKkEAs3ezWoWj52pPl0OJmA9u53P0sILQjk1RvL5AsqaeiCAna5NexlFOb94
QmRSLiY9aZ4hZFplyhrxDjUDgZi+1n9ereJqF0jX9WpygbKbIKbH61jwXwUb613rPrrJUO/romof
0hrtiihyxw+TATfXCyvjW1y121aKgHZob2yrCr5rPkasdalbH9SwSBFnV9WHPHeyvZWo/ak0vPJE
maDet44N82MsMDBkq3EvhyqdHJxn+3x77QtKJ7wvPMXd2zHiyX8NcDfpPF/ZRv+6iEyQpualz6Ft
+0dpSX87hYcCSM1NltiPIbSUZt1VwUGPAPeMFWIgc5ua7IK86gAbOXrxdCU+zo5drmW0853qUZ9b
Nux1/BIpU/TiT8pbFtkFwFDi44kfHqOzeieDneWOJ73k5046s8EILQSg2fXPl0HQy3B8fBW+KVM7
Uw/2uk3FWZpOj4IwCn2P0qrD6FOyCLdHVKx2fprOjxN5hw3iuGiLkzJe2YgkfGat/IIGz/zD0bw1
MCU4RVkYrbR08H+mXX1flpn+Za7MalUgiPMBxzQd/Lk/PbH2HLeeWht3WHDYyJmjsle783wzsM4+
DJ7v3AbLJ8cGHKc+CdkfKhQ5jb507pBMN/eVYXYY2pHyNXtAk2ZrmbdZYcY7bN/7xz6M043bdNpr
myTo7btd9dkp5tegmbsffpkjwxvws7bj98RTomClqObdpJX2F/RRWdjoSfgxBvewLmNNf5JPLjIQ
r4qW6ZuO3JixKVmZI+HBC1JtulPdeuGD1VM8VobEp2BuBJ/MqLDJzMBRz8u2B74/Hyyckj9lSqGi
A1OgtbKE5UiDqapVPfV13t1DD2aRufSD0XI2mR6rR2eZNVrc1Zr9sV1IbYYWgldKO2MtvLWpQPBq
0gb9VIR2/mbjMrzQ3ByvL05aXxprIcFJVA8RETpSXrxZGPj+iqJmZqyFzXaNkmu52YVBB7awAD9P
FHqU6j7sxpR7EjhIXqnWuogt/jfLclsO/bJqsieyddcBCQ6WGdeBSZZi0ln+4zIx7OATfP4H2U3Y
VuKsBgdvDKCEyYcCORHp9zvbOTa2P6AajmUIoo4thr1B/2J67Fc9I3uCUdy/DFkI2VVVtZMMOjrg
0cC1tJ1AAVBq649oXSJRsUytzay9N+38VgaDQlEOKORoa5Z3ziXvlZt+t/drZ95KGmxMeainvjYd
pVkr+o+qT6w7aRlpsVKaMGMhpzqPM4RdSbANVReey9BEcq2wqe5XjsXyK2/D6lWLX32qb8FqCKf7
FsW6zxre0eu2qbUnDeLArjHL4awhBXiDMq+65xdsH4x2jjc1y4OPRh98d7Isf3NIb+GQQyYJDfc1
yZy56VeurrabPoYRZQdTtFIKr0MFL8p2lJeKs4MA0ImErbOr8aJ4mnHfoYJWKojyljeebpo/HT1G
0tBtv3JRa+V1pbJ1ZluFG126u6wkrS07FooS2EyMRXaomtg8y+5EBiTOQXHnElfI5mWa80OoW3D6
ll2M7HvqEePvPHSPbY8hiaiMOSJCVvNS2P2zs6tjd3UJkvhr5FBzg3hK3t7kEALvOzQL/7S90AvE
GxBPJbu7WGEYSMrdxPHwKcI+9eD2bO26ykAusI6j53mezn3klXfSVWvGe0RoLsIYUaWeG3N6HzVC
Lzj0um2enDCycG9KtA9ZV/SH2jJI7ZeG+iGfKnUb4Vazl9EuJJ/uGGZ/I6NZVP5EHaK9k8ESz5sg
NoJnI0FWN1J+XK5QNBl7jOL50tJ4iaMlwaep1OOcGot25ED6G8XL0rWksa9NSWM7Gp8mo5LG/q0p
Se5/zM1ivn+S5P4tOFRZWi+XSpZR+aAcG+99yI/iZKF9yhXKE1Kdy3AR2ILfTQ5S0tPi7EvSON69
qlbRq1Oz6lg09l2vZOsXxsEOUJH5sY+dE4DYgaLLWD6p4+LdNBof/ajEZStw841F7eej4zoJwvym
f2zr6AZbU6iGqnF0bKt5ghXePqV5GO/8OdHgrtInB9sMPqmR6p2kpVo2AstMSnO+hHnRPSiuP31+
afV0/BwqA0KHhlHvpyw9zXaBfzqOIahbtdaLjRfQqrJG7wdvI9TOpnTIV1YZOC8RHLttks/pGXXr
5LyoGbrTfD+lTrfNSiAqg1jiSbsMkQi6bErL2E/3SRqWa9vOH3Ei7+5E5HAoMEKeWp7F0rRirz3m
npKuRWQvx9bz0bf1bRnzhkdpsXxMvIV6bGK66f5yuLx6Xc4L0EITcEYwG9rWtRwUra6dckoei1Sx
nOasDC9B12s4Kj4CJgbaiHcW2zEujY86D8a1X6jzSZpRWmyQFLJehhIFcrUvP1lRYn50VaM8eIF3
mCb3markTbzwRMTaSM6iedqHcVffXvszFeCJZ9T1b65Ipan6O79W4Kwt8+UAo8I893Fx42ZYsYXx
ksJZ9Cup6JgbJ7SNnYjKmR1Snc3kfctcF64W2nNYgUBLlNLQNVamqjMFuyVWBqUrRFEucG3j3jOq
6eGC7Uim1jtLEsHMPHs/z02zuvyLQ1t7b8twZwDhQ5Xpu6jGQzNLt1Rnqovmd+pA4F3Vdvxc8/q/
aXSHZpil0VnDVk1mVJHl3ddFDeGuMetD/1Z7uQLDZ/AfKbBoJ948b0Ph+o+gxvzHHnnNHdxXay19
Egs4CDXOws730icH9PZeA68NESzgQlOoGo/+5zBAfPciuY6mTLIOu4p/Sq0NLAg4KyZ32MfLGeo0
72fSdx0FyxMjRpk4J79l49XMdbsl4+881NgYPDi4RFDX7nUW9PRRU2egUqPboCqO0oUISKvw4sKj
u9PVu0vEEmuUMO1ca26O177SrEfMwnkaY+yHsypk6Li+zQyrwuRBrZFLWNoUz/Sbno3sb30SU0lM
FcQvro7ipfTVVdGMq0tkULjm5npdy8B1u0IKSe3YGptKqtx7IzvGdqiybz6GfEmnWp/KPMN56h8R
yoCdyBDZl4hG5Q4IWXQ+dl38yYt05UNl49nmxTky3LCabiY9AA6vd8VzZUBz9QoMIzzkRbLJ+VFV
Ovu04bjSStO9WBKIUrxRs/RUahcejtxX0umpsbayLGuGEIb8vNxTMnCZfbnlrjNlXCKvsxvd7REe
8usPepBtKmSVPqaaGx0bH8PhzosXeSiRLWUbU0LXCxG1aQGsbqbYzM/gq8kYoxG5avIKOVPp/G1c
4rGbIqVSBXvT1oejhFyiGwtIfGKFoCmd9iQHc4TPsprt2CxX0pGpiCrbxmJiLZ22BFzCLudBMbUn
c0i60+9jMjliG1IWenD8PT4qOlTOQIm0p6Fm47uoHG0Esp0Ay0EhHWkvBzy3gLqlX0DcTa/uMyAt
p7/6JUIz0QxaZsrgdXo7Yo2hWN73wOu0k5FgIiVn/2pKn1I6lHLltEw8bxOH3CAyT0kHHIYm/4E3
b38aeZucWiB5lzPpa5aB6+i/+jTdwWqjGHd/xaronOjksMbKJkOstodkBlXN2jK/78zBOOisGs+W
27tn1AkLf1e2IJYyXL7WVmuFKF/aw3TEcdMiE5BP0Y/MVWPE9/Q3oVPyrltjZZd9s+YFC8aX6QlA
NyxGcx5u6np2b+GiuRtsLXK+R2a+KT0rfppb7If8uVJ3c8OKfF0WwZPSGDM/Qor5IQYn91UJ13SJ
lYMWDPYBvLK1kiYOzO4m7AH3o3DJM3is70FiGK+VNTyzOa/v9WXRs4xJS8ZgWP7W+jUmkcs8s3Ju
+35MAWAaw+2Vs3DlNyAK8yOY1RFeDRFyuOrVSXOJaGt4+CQV/V2iu8ExdZo7Hj/6a62qGOcE9V29
JJ2iucwffo2ViROfsQeAdkGS1tJxJO5Up6C616K+Kp25kyu3ep2U+5G8JSwZmtcBS/K6Ki5sVpOj
Yc/gpUtOmyhgR30U/aZB35SR1X7p5nHahrZT33hYdzwpg/pDxr1sEXgOcvsxgLl5wpMw2pYDZB9c
LMy1gwrhaXRdNMXj5l4OWEc299LP9uR0UeaSgV99EnGdUClwspA4wSAFwdYc49O3SkOXx6vslhuU
puPYxyRSgbEFmfZQorsxhBgbtmqg75149FCGJgq172Xb1HGL6THEaPUzmTSESfJWP8mlbeS5D93Y
zRtrKZAWvXECBGKeKtPDWWLp8tDvunF1HyEbuuTQLfXROlB7PI8USvm/Yskgq2uTbfYKFGuxjQMF
CGYULZZkrfVpzoyXLLWmn3X1gQ0d5btqtg6sU62vQ5hR022n9sM4BEsqzHUfDJPXxFD02blowvqm
dID+UITV7uTaZR9F68kO8/FxdML2HplN/xBgMLMdeCJ+JmO+pqqqfeQe8Q+l4rDV063xs0J/XNTJ
LdJsb12L0VWzHORMDk6vrLrUVW7EAEu6RrNTURylMjbVarqT3z5EiNxjFXcrv7z87Uq/Go5RNHyT
LvyEVFQnrFRbl0mkbKVTDqY1jSs7yl4NoID3dRNsXCdNb6NFS1m6sEoAiDb5BxQqTWfTW8MDxE82
BGw9HaDB0bBXNFB/pGxr3BV30ThYmBSrZGmydvjkUavCX/INXZDopjF9NKczpf/UGOF3bRyUB1Wt
Ua2oO1b3SzhKmenGmYLohCK7+cG2pzXa2cMn8jfmfka/aSfTi7C50Wu1ezErxThDoqrWMh0ZW55p
2H/dFp0SPes+xrPLZeWHUnJ3Rjvd1rnFsAZbtJbXuKLhzbUoOMkBZumMfeSTmCqNca4ckijBReFX
wL8mzc5lkkT5sYKjh5u/T5ILOc5MublnRa978UcFR8dTE/fVE4u4H2mRNV+6zsHRvNPUexw73FuP
m37dsDP6Eif9U6o21Qsc8eSmrKJ+KxOs+ZviA1wGAvb/KDuvHbmRYE0/EQF6c1vedLVRSy2NbgiN
o/eeT38+BntUPdpZ7FkMQDAzI1nVIxaZGfGb4Bj1WnYCPN98zbv0IPOsMBp3KjoT17CFaz6j4XgS
V0o0rG1KBLFF6etfdpXVxkGX5XmKm+phLRnjx4mv4/LyVZdD7PhXDyDsRVqB6joPDYpYYR6z1vFy
Zz8NAT5QS7OW1XWW2j86T9XO0scjzHtydT29mWm7l65pWSaxnWWTPRs4eikIQMmXlIOkD+xu+uQk
inKRb7v+BUFQnBJEAw2EAtLQ/CKUmSLwg6efrXouwqeosr8I2UZaeAusrSGbQ4mcQX/gF1flaLzq
jULlt9An9EQK85ukq7q6AsFOgelBcll+7Gk7z0T2U0YtarinFgvzNdNVYuvwaJfAkReSjBzIPbaZ
k7xm3Rxc7SLsNy2oIFJvCruovkChryStJAPSBAhRvSZOdzONiZf4rNav9liH1EJhhcighCXHEqFs
ROy4gh0U7W728MeScKeIp0evGR/u15OPLGLKdwp6s0MUZs9GQpZ7yM0ZsezE+6wlVn6OY9zppLnI
cT+gY01mfhk1x8p9bvTyJC05eObRsfDMkwa10kdkqecnaVm202KYVbO6WiZb+hTt/LYDJLk05YOn
8WiZ33o3R6Z7VhP12Bf4Ziy4d0CUdaweHajle3OM6y3WvybLrcJGEKdRLvy0qV5ATCoQQMtwvOka
5BtaWGJK1cBM7asMYxCvuA4Lvo4X+LOvOu6zo7X5Ww3nOy2Ut2Ky4EeO1jdp9dlcXAyr17fS7Lpw
cUwl+7bGLheMxvoBWb3+sQ/n8jFXsMVE3KvZt3YMxDHOsRQMjRGBfQ5eGXYHCysr5Nai6dlqo+mm
U+SjfsRKBwIAuQ3AKzwEaEL/e29Kqqirlf+jaUbae/AvcyVYRvs8tjB0M+s9W9vshp5uemt8K725
dW0+TOpOuqXnPtYtAdLHfZ8cNEzbNzL6yzXucQDcMvSGe/3wS9ygNqDxleGYhYrTs1a24xkK39Qc
W40iiZT91/zLvfMD+EQP7eZIhX9eHqBdyJYY2QJhdJSd4+Mdsh8sP7wNc9ZiVPfeyke1llalegnC
GuO+RLr1BqHL3TmONX8b8vnBWsqtaa69dlUTfc1db9i7tRY/FEo27RrX/KtfrNdc3Rz22JvDMVqa
YmwUx/WnJnesB+kyoLrdgtB4lDHPDbEDEredpui+NgpY1w4ftNnx1LcCKv+NgnO66fRBfSurjMyZ
oplbGe0aw1ruq/BgB7X2VqkGhqaNo5xktAxn3sKzOz+My6VmLXkKvMx7lsEsOXlp7375+XE9rEIe
6ZfM9QJ0EYfya/eXpw/KWzr5/RMZpR/mIto/W5gyxmrb7aSpTKYGa7oE8d5qxVenG/5yLMU5U85W
9uWY2junGCg9zmaOIHSn2Sz3prLfhMjbsunEjxBnRbKxQWDv9O5skNcD6p9BJBowwbhaUQddKIhH
9ibLqeO1mK60ZNI8T6NAVupfxZx1NW8F01rvYbvbJDGWz5OhESl3FohKif+qvahjd9bDUXIL7oTb
o12kwfZD9kBO5TCRPbiy8t5Iy1DRuzjKaaJUv0+gC9erSNeH7ATFLWA8q26xzcNn1+Kh+6KOrvnS
ZZghZ7qqH8q0ATduNzl5fi9xzms7c9JL187aTaL7rmxgFGyDGpTz1iknxMwK57aG5i1wmLKljiyx
ckDyqjh4Vl5gysmn2Zn7O+olP0avJVET4ouOcs8t9tKO5V/Ia1ENMv2kdYn7LCGBawT7iK+Il6/l
PAfLYSG0nIbaxBd1uYoMdO7sLxaU+3uX9GshC9O9T2XqazvF1QHOQMifU80vOHQOGy1A6zfM04tE
ZHFVHfg9BhcADvNLomLgQm49//+JCDPYCVHGhttyNe5d1dmljgawZT1OZhSdLUV7/YB2WU/5JRyL
3AiuK9pFYCyp3SMhZcInU4oDj/30s22ARrOQfvqrjUhxF/5fbWGhkN7k3RfWpsB7fHL3iJVp17q2
ikNQxNlnntnvk2zEYVvT/8urYa+VmYrpOLurfVCZ88NQau+TdMXKrhZMkpWpj5xWechIUN85+r/y
+LWF/i98f/w1s3qTIM/PL1B54KlW7/ywtN66Hkq0aSjBXzpSyfxPJk8OgOKhKmv3u+spymbygvI1
73lbAMJBnS71kdh3h+CEDarzJFeCD4T3SNCqlxiA8qUMtR/lMNUvwm5Oly4EVdYusfKWqKVLWhIq
XXqHNVXDrSxdU5b/no+4T8IQOUiiKpdkV28p+j7n/qbuxAJu7ZyT6Hucts75nvsaSv7SNk8PgVdf
CtvXBwCAdgTkc9XmwFstOWFmfNTSfv7BezfCeb2fH6LM1J+dAZqrDERJFEL095NPbhORW6pVA+kL
ZqQ+TucQS79lA+pmOUTmUz3Z0deWnYKGBtWmbYoY83Ojf67n/iys036hnhY485DGfpUeu6peU0p5
j8JDnRJ0QqBT1xcZrAaEAKrMdA4yMeqc6ITfOmDRhRDL09e9mhmKazIXOY5873gxtmqx+0cTKdF5
TVv/pPynrfWhf30PNoa+9q14OoFZ8sT4o53mz7kCkclpw/AmhyhSvlVVYR3vXSyjwtuUaAie5AXI
GfQAwFSohYdO+d0urjCUg9W12SVZDOWkv3eKv2yfx9kwu+p+LjRvh8JK/EkOWcvDLkni+OIs2R3p
S42T1QTtizSmQEuv4WD9cZ8zmcMXB3pH+HeCSsJmEJMupdS+ahANXyM9pUIAvQZBtJIFnGmVAB47
HlOmGr7CQzUws006Mn/LaDpVkEkMGzUJyp6t2N2ylsuAXBYuKisj6rROb/2ZGg/VYgg0Vn2waa3O
/KI60bAHJeA8qC5cHr0IukMWtoAtI/8RzTh9l8b1dNDHDv5RVydP9gyUbGnJoUgTY9N1VDik6Rix
d4HhWG6kKbM0W39WmsS5SVdvhd3RrVzw9stFlDaqsV07T343f5o1u3511Yr0Tanvu0CfjuI6mbvW
s58pw0s6JxWVxvkkrpN+m4wXraVgJc0qhatXL9K1/89JbgpXb1rKRPdJOVVnXlW6tq3Q2cclF/yD
uE+jgBadBz3NAcHXeFN7TfMKadueUcL5NXZo+ug8o5K4DXBKeO1CS2Lj2CQN5Nk8CRFvVXYqqL0q
fwai6O5j9BcPsCl6Hr54pSQuhiFHZ/FOSQ28xNPaPv/KN5I29cfsoEDz3NhhS6Xx1yC+9aVoyIf6
mfXPZe+fpdaYdRruqCrZvlaACTjs008r3t3IvvRzaD+XA/KkvpEcpNtyi/ia+eG4FRh8OsX+zm4g
O/ycpNY6ZqI5BnXaHP86SaLcFNUsmRSZlbZN1X68hg4Aem1E8BXbE1L5ZfJaL/y8LM+Mk0Gp9aWH
ccyaihBkFzYahc3fPXUwtg1mwk+FHvH81ov8YMCweut778ugBM2fvJvJ3XXTV2/E4DepG/1aRgYm
teCfdjF+RT+WD6Yq152ckhe6kyVwmLwy21uaOr5NfYLxQAVQWx9zJPJsLF6yRu0vMjr3KACZUeDf
ZLRSg0vj6e6LDNrHchpbZL7r5BNr8bOEmFWTPIYxWlvOcvk5a7RL7rNlkyny4WGn6tvKzE+mmxrf
Sx859cWU0rW6vxIKy18KN0fFxXeMS6fgPxVDuN39DB2m1vnTJ9Qha/KfoU6ufrjqz9B46N6vqvTD
opNnf7hqjvavriflJ4wsioPe5sqRrCQe1qBW9TAq38BSGVds1Q2MBofqtyzpyOqGYfqIJk72yk38
JPH36eFAGGr0/zm9tsf36YZppTJdLut7DlyrBEp4U+zydnzXGBHhEM/oXIw801dpNbpvGiBZCIkq
A9ZGN1xloLVnSEpj0eJBPfEL7KX9HogjH6oJrx8my5yfV/jlI3VcSXcBaLj1u5gZ1L+Ziv8mHmeq
6ZHZoq7362kyFsMGK1pzJ+OZpgRXOZt1/f3s3vdhtgx7LpoC7+8rcLO7ys2nx8QPPGyYtb207gcL
iPwjbNxyn9rGxBOKWLDC/Ibk1KlgT1pTeOZ+mh4/TIt9hD3cgUwzUCl5D/sjGjUeShMHacqAoNYx
pP84sL6X84a9iZfCMPqwX5VONzL9w/2ycgl3ufb/YkCCI55yo5cp10z3q5uSskIqQ/0iLTnkakF5
dRmUQzMFPTZpqrn7ZSA31eomfQkXPiGp/IpMFPXYtoBps5HJfYHVyuTGqC0uVa/74V7/GuyCMte9
fY+BeYq0dBjX62SlrpoDTG2kYxYrWllNIJ+0mPgsC4ss51+pNkISHrIAkc5ccTL4OnWD7bWW+uvM
3i+Sizn0B8i2DWU6fGHEHGa1gPGhZoVqFl6cqs/0BxlezWTW8bqMHjso1riHpXoI1D+P2XhGmGYY
ZDavALU8e+t39MpQhURJGeP20HWVDxxkCZdAnVzluRjrjTUOrX2Q7LqpNKh9InVwkIw76Oip2zhN
pAJ7XhLv96C0twkKc6fAsbf+kVZKgkyNgVlZ7LEbnlv9y70p0tbSzDxIjPrCabmPirT1vbn6u0Yh
qPWcPAqSmkXufoLamr65n2x7aN60zOk+xW11LM24eSMPH2Od7X1bx1R7+SKmyp/B4Ix+wjmlJkLi
iplNYIBOGEdWSctoOZJxUfShP8pombg8+5yJpcMymhuYAIWh3z3IKGySN+QTewTGGFwk6OWLxUbh
nedaGd5FuaQGG3UNcpuRn+zX5iLM9a7RtYw4pfk+UkYaKFD+0vfOX4W87iNS+JWr/eeFZGQmy7ld
PbOUGOY9rtam/sNT3ZfJtoHC1G65MyZ0JaUJJ8l8zhrLPcUo0WyMpSkDaqp2cPv/kMY9FCvUN+Cr
zkW6xtnCPNHGY8Yiw3cC2utf7cH1r7pVIqBoxAPwCJJgENNHjJCXPlQ/z6pV/on6y1aAPKqSK1c2
d4i/LACedEa80+nZ3CHRY3zN7fH30tKMp1Ztyy/LpKFqm609tuWrVao73x2LHxVY5a2GsNuyeACW
R4X4oLMn/azGbrjBtsddFDgImeyOnCluLvj/Np9g6rCrRJQyglm+L6qhP/UThvMNAkldWKZf616J
r3Fshzvpl+kJDJrciXXEm5tFcTkcA2SoLeTWsL1FzMxJ5zffs+3HvtIvsVponAD28wctOWlRAr1d
0rc/R31QZa9o9SaneRmV4MAaG5YeIy1eyGEcQ3F6U+oB/j8naw9DYbP0fIwZAErv+1TBiSRTxmeS
NSklEF8DHg15hH09rK9kjr91oTo+u5Wf+ZsadHps6PFN+qyK0gXwl2tPXm7v+IbKAuafKuNaLDNR
+WRxe773xzwxbhAlMQKmDHnvd/xuN4ElmrFkDzrkurLETA5twO49zccK9Rd13jQLpOU/IhYbxRcf
H4t7hGaiBK6noYawb1bd+hrtg5/EUCF8Jn7h79E20ld26Z0dasXBH2rUTmchkUo/lfsJWEwePsZm
8WfU6/MPNq4QqMqqeDaCXnkIYsXZUseaf/jDcB6TckR/GYMXw0i9Q2059W+uPm4kQAmxsy6jOryS
alE/aUH81MmeDaQNCO2q6l41v/ohUgWQ2RuW+Er2UsaUwXwTLbp20TAYlE+JE+rfdTPw9mU/emek
zI+rj31qUD+n7DRskZxIf8s6IPyizEy20CxN72+rzr71mdl8a1oEJDKyOy9IbCRg2ixY7npnX2MV
u5jO8+xV4bkcEzReixntRUrOr/mo1zvFSuxDuOxHTaTFnitVVJurWxoP7b6zrBMc5i7ceqM/3xxk
RKAowv2DbvOfTbfVDwOvmS8JYFEEif35CAAm+Z4jJZVgwk16NGVpjeandHMzhtR9vv8SvdyjVFhf
FQio2yGrn1QrxP989DsPaAcP9bVtmuzFMMPqT3cARhwUex0nuCfpakYruC0XyNRY2SSKrh69Sc+e
g8XtE8jaZ7fjJ5tqTb52JXrfn9wBhTh/zKlI8utMgE6gqrO86GNSgDjRKHtp3gekGaEAh0aWpx2G
sgmfYhY3G2yLoB7rFAqMDCiTNN0Kl2wl0acHvCiMr5n550y24c3Ltb1tB1aDGFCkIfcOfXKcEiAn
2OscpWmp/XtfvvT5S0jUqHudXN9uWJxv20Hx4V6hL+AmlvkqfciK1krjfpKeenB5kBbsEq0ifNb6
PnyAC1ZfbOBmSEaU03fLji9tPITHxqTK99YMKEjoKr6vgBimI0K2ERqwurqdjbj/LayT5zQLzL/H
ONrqoef/4Y8d+lxNaH6ulHLc+zZME8Mxo23etHh0muVjrNq4jFGaSDaBbzRXzwn716A1rdNQqcXW
L0FGbwfgowNo+5c0s/tXqJ/GzrMcGH8hbJQhRCdkuZSPl/hm8OFC3skDkR24e9xohq0QA2RgZRpM
trMPnJFfE+/wW+aNW5TUeW01GaRLiO/+9UO7Vn3KCnZylD45WKWHV1bCDaKX/pM3WzxOO6u8hNb8
PbCS6dnpSx647qAdQtJON4lYw2p2LHGau1jNEjfYkX6MTRXPYj3or06PSvVyP8ptKLdnbLKOSfTE
IYH/z60J5qy7Zk3+JBH3fjfW1E0Msne9s2VgMK3kOuknL9Iu5NWDW6Uv9pPZok47gsCjHKt3w5k8
/0X65JAso/8VMlArfACRzlIxplyvFo8rh0VDPuoBnN6m78LfIehohzLSy0URJ/iC7LyHvxEJ2hix
5s/9tLCDcvstXFpUI9NPLrQkGZN4ffzDRAv7tQkH5bMzpU85uv5PMuQ0SB3kOurMEq6a1NvtIfcA
/HMtVYPGai+ifDI62Vl4cjOn3Ckjmch3QZF5qkOUk3IMGxS8WHax2ge7CqrxDcV/Yz0gmIK/neJm
j/hQTGcZ8BvVuN3j3BDQrFGplzX2Pjdoi2ObW1cpoKqlShrI8XnwLBVZZ4yPddaCylAdh0euCeya
7jFq9dvc98VGmjPazKeow2ZAmukIWFMZ8xyQRqY9WjbYGr9qi42s71nmIk+TkgecbIjPa/O+wP/Q
/rA/WE/hBuEarFtXLKOSBzmYaTQ1G3esKAS1LYJn0pahmTcSlc7eNfdV7JhHT0shy+H6dxW7rTCC
sQTaJ95Ic3DgASJa7pz7izuPM8beifkY52VgbAocVQAq8b6RziBmpGY3/wi0oritptkjqR32QKXv
YOLmvISLlPC01BLkLJZagrTXU+mtRR8Y3P54XObolOp270zlOAxBWPC8yzH5fKtRDjk6funt06WJ
C3O686esOk/8iN8wiM+XOtV8k2bf4EUHWupT6SIK4TV4gi6TJruunoIo/C5B0OzRQl8+IEQU7lyA
dD54wIGwHanym96gHLuNmtqCCdB9FWSdMljlro/87tTDOkP1xX9v3keLWu9OgEODbZ5UvAwmr7ZP
srCL9Ac0VfSndVk3DFqw5QdYH2UN976Qc/qTVXfdRib0y3JQBpgaW4nBz2lZ/YEDCLblnNSwyKoC
mRpW3yefRO7GkRWjy1PpaZquuV3zIOsbqrG4l+MU2O2sbEqOYmZu6oNLfgQ8giF25tQ/8F8ogr2j
pgFT++i08JcxCF0+Qr5F/ncNhfZ5/RCjIFvuWFiay9eUL3yftX5RjEF5WP7B77Jc/w6JCnrbogAb
mutfLtMpjUUnz2peUrM7xxCReGEvMniiiCeSd/gxbBIobw8FPPt/9PGWQDb3yi5S3GFrgGU5RU5n
kE0tFUTBojSAgmYo5blZcJH3pvxz5Z1jrqOCk7w3ZfQebPMK/er67vfOqxw0OpqDb5nYaxhWciiH
2f8dHCPrOWBEEMnhD9W22TyiTBud9cqNz0U3VI966OJVEJve56B1gErjXnfW/RQstA1z3Ezc+CbQ
Ud9WE55waXITtKiMSnNesBeBw+g92ArUF4iT2H431hOC7fUL28TvsutpyVQA2giysz2U1W+DfaGO
x7sNBdBhJ10l3psbw47ts66k7l7rnL44wu/CBDej7M2mfWKOD3dwqvGtkRtL7oJ02CFZG7/fBjjb
uBSe8vnDbayAAmZTxjStDvahWsA9B32fhTurcpJTMoGF5zWuI6vF+gXpsHngoVnpoGlQS0IQr3uo
Tf0G2qE9RCD0192MGqVAAcmlQzH1K/+0tuO8ix7BipPQBWW59slEuEnXaPqRLQIWImUxGd3XqQNU
Ki0g1c1LFlRf8zGurqschlODRFuavqKlZ8ThVAA7CM0A7m7dXaaU6kYQA7+CB0Aeocfjdsa8dwdU
SKO6OrVhASrcr7ElyXRF3fco2H1KGl/95EDY1dwe75ClNZQ8wRRDR8mvAC6ybcO62/CkVs4BRZBP
UW46j8v1cqzod84w4OixwzsBgFviqM9sDuCMaf1nOUCBPfSx6j1LyzEtfaPErnqRZjCp1t5sK38v
zbyuustszPyGvXD4rDdNc4iHxrzomMI9sf4NtmNIphtoWALGmT45AFjU90WkDltN0+KnJrZxW2GZ
OZz7qPsqfffgQFG6x6zmbW7ZvNOH5AlY9XhZJ5Ef0B4SbO8EVdSPo3kpLCVYWWMCD5LmCjJq7I+j
zb+b3dIs0Uze5oZTPiS+lsxv1DO1PQp3vOsVn9wKujuLmpHvHMpFc+l+6BaBpgSMzQFAWc+7i1FF
rSnxy6k5qPbNevzQI90yS66pTvB1tIHiBmRm8EBZ4t+i0PZuWFTpOJhU1MVlRDpTRSGoTpDCgBR2
Ncq5Vfk5Ed5G4bADQqQAu+m92/06MmqqLF15I6NDRuyHS8lp5bfVJnTIEEtT5k5lc7IVozmakwej
zmmQhaSOYJttdm4s29/Vi9GSP4DfGVBYuOhmy55tGqP1Wb8+wNO22/IP1T3KL18OauIN/CzK8bC+
xyIv6Hi8Ur2Nwvzru4w+2yDrVppatgWTm5+6BaQkB0iVJH/mlzTv2k9J5RSI7evws5eAhIrdQ9X1
LiXROTxXk6V8sto2WXJB2R+Boj/P4PverCKPjwXC2WnuuUclaptbzD54P6W2CQ7DshfllP6H3XSX
9Tmtx3giZ2HzZ4MTC+xdrhG26uJTbzRPXcqPa0hUag+2gu29gypWlcRYFatYB6deBz7UcqGQ1al7
yShIHLvBV1/g4rV4t3rZ98GIbrKDatGwKEzyIpYOLgzM4G/q0DZ7JQn425xsurm6N5wCc64fZuA5
c1cfpjYzWBODFl8KJuuZNGXgl77StxW0r/gHug9USu3zL79cQeZRVKZ9v+z92kPJx/pmeroPymU0
dVAvTvN3GWBsnC2Ox93ibjz3XnvMpgEd3H/198HIelJCCj9b5Aazz04cRDezT/vzTIaaJSElFumT
Q8F+8CZnaewZWA4Ov0nrQ9w9RBmopiZqhTbKL5e5X8sKPGdn631B3o4Pvg/80tSm1th2jlLu7gNq
MERbM8nMHVUJHyRAhI46PkJoXuioFuieeZEBOaiwFBDCl6N0WEugnPGEKa4VctnuZG/hafdbS2UD
XWA/DlBgUdG5a3TI2f9dqEOGkf17l/64z7tPIfUdbcsQTKpdlVuz4F4PGjRDFzpfQPL3xXTOsZKg
+TpD1YssM79qsf9DWtIf6qp60JH320mfHOYsbbfARCaArFxH+jJ4g3JpLPmCjeMCUpgOluW7F1gE
9dUvKQXrM5sBtnXmo/hceYB5sBRJhoMlI6Tto4dZVwGsXjsLu5MqfjRLUgArvjhX/x7HjtXswrJP
dX2AAe23KzJZ8535lOmYsMgopdziUfeUdWa8cPij/qZFlrHry8Ld4dfVP9q21T+idjk8mrH5l+Na
+Um6zKV/HVzC0nJf2lqwRt4n9ixwTupYfpMraD7/bWSST+lvZ2dzsrtfQ+nesE5hRb/sobaTUiIQ
YmBZnFvoheSNf9ImDQxIoTakXw13axgvspDsC3PLBjh5lS2Dz00pLb9X3I2pBSb/i0e9rbYBmsOQ
XYbRW0+p46OxJb3raRPr+l71ahSN71GUGZsrS8/pZPRGsb3D0Ltc7w85tgpbIwPkcB/Qc8yVwrK6
tWH32mvw7aSsOLQONJsJzqoa6qt02r1fqwzvQYm0tV+KgVJI/NkvXW09ovBaAmm7l2p71r0OVB3c
wDL/8d4/9VRTgOqM+3ufhOho1ADuUX6793suCSKcSzR+Vws+Fp15Hdm0PPnN9vBJzmp3vJWaY17N
WTH2fjrOqJSmbyZZxD+X0AXs8yF08BPrCkTzPRQNsreyMGwJDUBWH/hllP0bhntxpRUPgjUTRBp8
muPoVPbt312mwhJBkGfSb6neGnXv+jnxDlJbumTinGKnEtZ9uZ9G4KibSRmr86iqj3cLFIDG400U
xKTPS+zq3FkTdzN14nWWnMqhqqL6PPrDY71oit37E+wxrvAAd0qtp+rGL/rwcWbXtWuNsvvY6S4j
rmKGp6hP/1yjEdpZXJQXYS6/hc9NhAeE6DGMUgRFZcJyaL30m8Yy+HTvj/2sP5RLVmDsguI2tyXo
JqXYTg3p9Z30eUm8mH4CVdg2VhWhCkDg2pnVvHA2xYSoqcqkQM/T5CjjchgCkO4Qb9BTh5d7uw+8
zzYr75QPPtSbYJtEQXIj35zcyj4cqfz+bMcuJmMQJIpN65XJTQZGK4ShIKd9ly9yWjC01on1EjTl
Sd7u9OVXhHTB2U/hBK2XdOVUaZa/818fi+5DnRX1pacQfZ3UObt2U5hdpSln0scSBT2o/4rBO4P8
udGCe+YC0WgQJ6f3K+iu5iLvbuYUu2wEy+dBu6p90z0WKRzHIUuT3xvgpW7jR39auWej4aOWL9RJ
mjOJ3Pxo64X+OXLSPyXCzv1rqWfJN6TIUaJhDSQ5j3HRq0IWB58u9tT6v5vq0gSF8T7qGe57sGHX
/RmlUJ3fcOTq8V4DdX5xEcM6lnk5AM9LqbJFRvBdHZybZZGSjlpla6M39kebaCP+4Xn5ucKwfD91
qfegTxVAgfV6jVGX214FqOqmy24qRkNXpHaljw1VhY7DstMclxilor3q8i6BTQ1KQPpyiZE5pI+w
Sl/FVi3Kk9vUa0JlR01S34AIVA76svuJ/Iq90XI2oX+4T/zIfQ80kBs9qfr0B4v89xCJU4tGv0V9
BgzQ6s2N9MkhZreatX1+lVY069BPm9Tety20uhFM1UMXRaw3ivaMHQymLj+7JEIGMSbJKIt/yljz
HDLPMnfzSJ5ha3Yof5ra+FIurJux6RbDBDCVUMe/Qz/St5ETVM9Vi5fmoCJ84HcNtiVR5GyDNHJ/
I4WKyF7g/wVabxck00M+KzVO3RBTw6Ieb11foWAoLNYYra6ozJvlR/dPnwTKQRn0N5l7Z7yuc9fL
ZAihLFdW55K7DXbZVnAYgtgYkuod/yl97BgcVu/w50Bz3CEd96acqR+jPiA77mFo392vI58RJcik
RoM+7z0pmo3g+c/sWGx2G/zBnRpuE5KAV2nd/w5QtvMFTvMfkfkQ6Xrx1lR99GzmzdcsdouvCfny
cwBgZgfCtvhqN6MCEjeHIL00O6uJNzr7kkdpOuGNxVFMec1RNmiyIoVnRdZRtJq0ycIyorY/8QxX
nvwy+1u6e9iMh/FnFLJEH6K0If4QZbdkgSPPm77xAryBSX6/VmcEf4v+03otfVQPpeFjVlQZ2ecC
Y9admYXxsfWqDAUyP7xEWeECKGe07yrnxcOEUQaDpSt12zfXIYdTVn+1wCyORZIPxw4m+OfGnINN
vyiXT2OI5kysfYOsXu7nuQofCi2IgIy1/I+yx+kHtIU1FKkAFEOT3HyZehMYaNf4LNSWxZgb9+mm
WupesDUBU4eI504pPq1ujlJw8XeAziLOqv1LkYThfhy897P559l99H6GRNHwMoJq3/8v4ooJFASv
4aOfmaX+1R3jLVWhCSwj2G8VCYhtjJ7Rb72WfVpx8l51nJ2x/zsfmu+1ghmbHvouuIrAfS7Re8c3
Gxop1gARuoVcp1DUamNmi01viznHpu6B8T519utaZO7ZIVtm16IamjQPndc1X5AXOrCyx7hzMLtj
b9b6wQUe99sCWmorL/gcoU19s2ufYtfSr6Yzb/WpqoDTFsPZwDblZZ7yB72orDfDjdQHFNkXgWGD
vPtUDCd0TUEHL01sPmG9KIVxlOCpGqjS2ji2yGhQjp/yPuyeZdDUDx3/8G9NX2BX5YafkZVWH8x+
cgtWAv157B1eRLmnPtiGOXeUyEH7znWtVO2ugLw0/RkkY70PVPVU1Ll+aA3YfKmHpRYEMG0TJU72
2das8VOVZxsZFGkcaDA/rIAMq3RpHrjDeg7YgZvBoS+b6lvG1s2t++k7OFyWEr5uXcmNNE/NOLHd
cv3gYEA02a8EnDElyUwy9fWuJSL0nNLqKbn/1BchMXbIEUK8fBQMkUCrz4Zt0qcG9jkWSLnlIPP8
1GcNQ2HVYpeOjemuGBrrs2FrynWw0hJTCsv6nNfN/Ixc4ElaSkQX5tNF1M2v0qNm8WcVJ1BA4wzp
GmIpjh0WF7mW1pOOrPENPEhTPqkNI+hOWNlRUYxzW91PlIvvJk0Jnp4ZGy6wc0WWzgfobvUDMCoX
4bRFHQjv3KVevIyPbo1K+NIpQbECR+agLm3p1Lv4PWadc4/MU5tEz5wc8dZLrmmv9y0Vb07ngPsR
UKB21vsyPplKTlNG5ODllumdNFN3TirF+bDq5iscDwzG5RRKMsw+rcdHO87q86/DHyLX0yFyFF6P
07RZ2/5gzFe0GiZlK6d+hf0FJl7n3Pppe2kMeRHuirQG7NboKOotJS+qrGW4GmlKWw5rpJzWPcQ1
s5njjRBtpA/NU7c5IF3wDyEigMW9YtA6JZ5P7pR8F6TYL8IheqNOMrhiy+6jPwfu8LP7YJi50ymN
8++rlaRcWOI8RcfUJWu5D1CzAh/Esl/t0P8kf6Yke7dJ+e003c0YNfNJbQPrCaZaTvKpfFwjdCcJ
Dli+T9t7iKtV5tP9Uqgd/A9p57UkJ7a12yciAm9u0/vK8irdECWH956n/wcrpUZdu7Wjz9k3BMuw
0icw5zfHt0RmsTLGhFv6Xg0OOjGGhTNI7ZPVWfE1zMa9GBRdTZ+tbces7otwbJ8czwQT41BYJQaH
LunXGfyCTdPL3aVVKTzTzQkf5kT+WqS68U/NLkhfCSZMe0Z88vqAsp+l16fWnXBZaR1kMV0+OIDC
4IMJ+xXPyeEsqo66u00RAwsnabrDTxuIwfKVfYuZsaCOhREB9cyL7KVoambUr8LMK2+jchtfXbNT
7rNAUu/1fKq9sX7xnV0fyMOEYtRbH8zRxHcWzXasB4z4KAztKPaHsw0K2k/XAgV9mzpQ/oIQf/hk
+6A6NcVwiUUy7cOK0zQ8kIZPM1g6V4AAaaHJ7w3KetJJxVk3NOMRW6+IImuyR6LMom0AY0KJuQ16
UzWFaXcveZOXZzFBzEcDiIB2KssAYaBfnLE7g2Q2HkWXMhA4cRR/UWUs7U86C37bw5VSQh2mHhQd
d1JiiI0uK9a+iYLvc5fYg3e0qvTGPYuWWCPnkZaGNVVfTKuJAdz3rL1RSd9El5j21+HaQGD+9sBA
kTMlL28yZsBPJvxCakKFIPmmQ57VzHIeFadBff1NmTwLnKNJ6gzQBoK+Wybb27Gz1jlKSMDmfDGQ
SBH1jdJToIzKMcsdiCTxFBZWnGM0dYlx4QXqZCM6eNFmULaLjVF+4ZShHG/JMtcunz40G40i0tto
0aVPjWZF+7jX1PuqoQonn8TwIreYF3y7Kiv4W7OkbkekGsVkMSpSjeU0WRwLjdB9kBUskBG3IbAg
oQa1IQg+TyEUKi9C/SxXvTKsBrNOuTr2Cu7gGZGA3Q+L2zFJ5S6h4Coi7HI7JuHKauknJRDgfR5k
jyKCFLUNBTpxFG5uddVzW8SixByxl5pDueSuK/g5UbTFgWJ4jlxRRo3gTYSOzJjobG6TDLrhhwSO
yJUN++QqdnoAFrWJBLCoc+SHqaR3pwkskW7grnY7DhbbHuHeQYR2RDAnrmqN+si82c3hniLsf/b5
Rshtp2JO367Gb3aSPrWrv8YbxaQ9r/GxfatzTICImb6jbXKDC6S8tl/cBp9ZsfGJhl8kybYug+rf
VbpSHrCmg4OaIH+7DBitrG2F+LSYLPrEXpURXA367Xy42LutWwFv4Vax3EQFQUUUKzyYeGjoZC+t
09wlnax3/qrKcw2jOsPLCfjF2ZFPKzuKvXlTuI7/c/jDnNIsGfFaJTq0E2RxWmGeogWYpKlVfBLn
pvkE1dTWoyx72f43Z2QxOg1oBHH2P0XWk3D7rwGc4X4dMS8lIYoQR4jzItyBbFeqCAe7THFxJY8C
fJeb+HksYEQRR7tYDSz+MZbVB6zolkrrKxjDpfspQvskZhYV8cFoTO5FCyXOa9Ln5e04DEXghIOR
OYpBDKA6yDowG8WqjeFbK7sFKiBGpQKAvTPpokRT1aFDRzrE3Uw8oaAAeKWW3B1OTfF0yxHqsm+P
MJ+C9ES9E0ojcGzhsXE1Sg0Sd/zVYVf9F5eyws1vkxRXDo+39m2m43LGXWKFFhLjkoulpab6qah7
/aTHGPMFJHGyqaVICi8L/fSvXTFHRX8PN7oO1qI5HzxUedAu5k4nLJaIDbyj6LqNzrMlGamf5Ch8
/bfWQJDSwX7t5FtyCzzObW97c59eldQzWTFG0WGK19sfJ4qD9fZIgg8Ho2mlDtDIfpCqAVp/A1jK
MPY+Qf4BLESEL4NhdrfNX6OuwmmMHBUDoZiIEvRIRfqJPwit2gALrahqyfxH2/yiZqFyL+S5udKk
G5nKzZUYExsn/ypPE0QDNuzPCWK+p7TPpk+0t15NNeKL+VXXeLGs9CbBF256O1DZAj2e3wox0Z5e
mdgbVXuhwjc4zP23I+a20nmr0kuih860lWHnDG2xr9PxvpWm2jetusRDmXyKE5wBA8VzTpbl1Se7
zsp1NuJlmQMia2HjLDV8x8+5bRgP7WA+AnC23ki1emhiRnvfUe//ikHVohpH6y3Jmn6bkClBd8A0
E12dk2J20ySKcqBGGpP6aVqQKZ8zA/okvFsCmSqkIzGfUs4Q0mLUnbHPWQ0GGvDWDY630prfdpve
8Ze5BCxHdN6kdeibw9+n3nq5AOrXUSdLO03HSLCjDmGjTUlzSa5/2LLq3il+aT0QIzrbTlPeVxa0
07NnBy6VNIl5GhPUDci9qJAf+vCxClJ7oTlytsYYcUwPMt7Cm5s6oXUHsl+99iqri4HCytfQikJI
RbjZEnDVXrW6sDcNSlVC1zS9TusWpoI7UBcapNQ4ua+HUJvq7gnp+o2N9VQICAx7ORsjd28R5bxf
g0N4AaDXoirKkofTvXXbaOGdY8XeLiR1c1B82zii34u2LlrxqcqkXAHftJ4BdNQQl02J2rDUWFEY
bXAt0hI9LRSiXyBccAQTu2ITVmrBPZIbrOY+cUxgOdqiKOxm6WIUfe0iRb20/BPNalmx18muv+rw
kOTe/peMtlUK9dIBqRZds2RWGsLgt7mwgfV9gf5gJ/hzXoZjsuMPpxlYNwQT2U5vcNkZQM3jWt+a
8kqMB4WLJNK3fnxg3IlmPIbJOhlKHFhnOYgQfzgQ9ZZovJu1aIrNbc7Q+NkkDXyvzUpvCeQgJvFN
delO8o24QCwdcg8tAKVik77GqStf5w4D6cpQtBIRDXCogngK4GFc+q483I7TJyYqQkdzo/ptQ00N
TdGX6HFxjCzpUXSJQ6k3/JzoIViixEM17tvSSweGfjMOTbURzUZFZ120EBhE066UZy1xg6toOQ8A
l/WXyC2aa6I0j6XRSC9h1TsHsR6wFGhlPlD9qLsfq1b+Ou1kmXfb6f+j57/M8bqq/hQQQxttDwZ/
WLyYCADXGuXyp9jo0pMdBejDEGM9V7b/tXPA+GvULkMCL740KWnxUXM9bI1aygm9Ud25VQMBOJOq
pQ6b+T3nm+0XUfM9KN3PpZ02F61BdT3Y3ISHtpq8u1R8Y+6kGXeSyV2UHFiIRjACfJc989lFPw/h
qoVHYU/mO2Wcvg+BvuqRkr2aZBd3BhrZbQHt4U03rmLBUpKttT6m3R5ad/8c+hS3TQ+Uy5oH/aRs
8EAs+nvTQZLtgIh6irx+X5uaufN9s1oMcc+tbNWg9mkkfS0+TvGdEJ8uN92bNGz08+2znr4rRtA1
gPJ6dTf3lX7krfWBLLwsliv/Wt4YRxI9brC/+Q/Nucawo8rLHpWtyBzO/bc04zTaDQRaxajX6HfI
rrJV5cn5eYj9fh3Gmf5kZdj5yWrofUuIMPKHpP8Yq/jq5U7zpqm6vEy5eLonV4HymZ/IoTH1aBlp
inqnG26y8FvdfvJQ96xDZ0xOSZEEJ2A30tqWLfUpswuywEVhffdWYIySZ2gnF2cKGrpTNHGs4VYF
BBfXdh0TQ3TtRLmNQFSnbYmZzQRDmSbNBxInaqmlLPTthPWZU3ODY0b7upepWiLtNufa8jEnlTXP
EyPzHNHEAPZXMm/O8ImRlITcAsHDW9fX3lKIL4QMI+EntBrs1Oc3alBdl2Y5fuGQ5w5ijlBzFJGM
RtOMrqKrD6rqPBCUwzHPwkyF882O04+HH0QebSVdKS5pJqftNymU1M9aorZrLBV9qrEG7So2OXWb
ZzVJtyUIuVuX6I+t4VBwhXcKJpq26DJ1jJTxngBdNh0uBgonqrdiSf7KMA+hDs3rXcte5Ha3JiJe
nwFcJddh4vp3g1ttWmKtyybok+s88Pe5YlDWEAe6mLMsxTSlTSlXlKLxBGRxqhkxv2UTPaeT9Byo
nNRuU79t91rVF9fIJugeQx58kC3lse1K51A6lZourMKhqKHqLXct1/KvXTHh1ism3ObWBENJkIbt
SnSKSYXrlsYSK/BsH4N9qf0I+Z5SGO4ptx+pq3LOuKM5597DK3elTXDVQeGkn1o5bhFlX3S7USs+
iYkOyWkkGNMCfWkfvbIOMN6b5sVDF6wNjTdJzBkppOT8lfYHyUjlTUlJ63SR0r2lbQAbNEy+9uCw
YIKnydWCB4EfqScuY24zhHjOtJTfZ+RoghcaMnjfaoNPgaU3E1HbOWPd273YDkwGujnRww5X4NvZ
tRN8cltjWBVO3+zFqKFqe75bxWMTN/K10cNPWRYEn3DpUra5ZVO6bWDE+BPIqATHzqq8u7JQo5Nd
9vZK5074vUVrJ4BMEqVu3BX71Hny/7EW3nhlEyDXDa0LLxpfpdB7bTq0sMpUgSwb0YexWqqty387
Dm+ObqNwLY4DoJVdfN27q73AJn7XZxdTTbKL6Bd7fx/0EsdHFjRNmQbA5tj7ejpqPrSrEmXX9/Gb
lUKi6ZQcnDvqCGfSRPhaiK3VtAc0lcq8yndWHwbE5KDLmi1WSNFiPmJeZXp9pyj5PvfwhWgVgszx
w1jW+R6CWrbKSzfb49wIJDOKxju/StXtWOXhMR/a+hjJebPt8QWHeQgEV+aVPMshFtv20HbveZie
sSGZcLIvBeYa3qI0ors8lb13jOnUhYkC/qnVqW9Bm8w9cbloVVe5u20qWb3DV25YSWqjrz4MRCjA
KakgnhJIjmZSXDbNtsO11qHfu/V5raudbCisEE7VO0sesSmIpDLYiUcSnYOWfEWPky8RTyNBk4Ko
ubg8rzrVL7eu2LUBclRxvgoDb8SOhSZA+AFYNBw4Lo/jAXnYJKZRVPcrUnCV//qp1WXczc0nPKwk
vmoRWibRJQ6YT4ShHr/aXlRsRdje19QfgYLZsGgRAOS6WOzOm49wrTCtfmburPqhnDBABtaTWRyY
74kpE/WQjO5et21jO0BX3ZtjY10QwFbcA9rlp66W7nGHcrHKdvW9hxgqrbr2qwQ7e7oBKp5UBwPE
FhOqk+y06gF7KSpMYre+J8gOjQFo4puXpGABde1HiAsA8O2HuOzVcyfsJ9pAWXxoVoWfbh1ZTYgo
AFQPCc/v6ukvXfwvh5MpZaXoz+IPfv5bn+eKgXkutKdn0Zr7xdwowEfSDvBeOisu+CToAPjSJP64
tArKqETTUsbgVFned9EaqAJ7pHr9oQ7l4dy6afuoGUm4tSgPhyzPYGum/UPo3cZsaqGWI5LPrRRr
5h3GYKuZj+tWBhWTg+ksyfHLMXUhk6NfGcmHoi/rh7F9GQy/vkSjB2xYd4MdYVt8in0V0dzUNw+Y
XPAsyqL82VdPe0WqBTsfx+/FPJmThe1G/UlIl5rMMHHx8T7fFE8f5ExC2FSNHp+c7970T4PQTxGA
WHM9mS5E1l0yI4lqzDFaDFlqQeJ9yhEmPBrk9Z68DhtTZwzlo5ja65FDsYKkTOU+6hqrWGMtPhRT
bl8sc2wPoiU2CGCUnWvyquaPeJA2TjV4EAQMzh773wSJ6FCpolUQc91Ui34EOWuhTTJFoWVUrN4K
90QoLYw4uvFQ6Im8tIFBbuFC4B1kQRROlLK/UtFdP8i5Hhxqy+NXFck0nUG/y11oGEGN4GoWxolf
6ih+x0ZdFRuyGx32JX/9rm+Xr2JIHGkoIKsjg1LBKWksj82P3qi7k8gQg60t16GtZ7cEcxll0ZHy
WoqypnxzmQG/UtxjFpvRPSmgVYMbGqogK3ZXSeojWfpLGzurZOPhoc9U4ywkswSW/G0rOGNcymoK
xVzxZEkiin2Tk+rW46PokGI5WjZ2BeZ2GneDgOubaboK3YmS9ykRPZ2WrGlT1HYK43IdR71x1oeM
c5boEpsYD+epXzQ8fJxv0oHS4deUe8Nx3oxtTuFYqPXHrGyygtJB2mZXAu3Os4OYJ7rmI8Se08tk
kvJLV2nBsbH8Ah0o8PEGxRSWMKn/yU+Tz4jDOt7nn+VTulU+9HrSvfn2VIHnetFDXw7DplV84PJ1
Exxrp93Vha4vMDkHNjRtYopmLlJruZsyyJXbgOgTo5lhD5cG56EAT+aV6Kodg8gYmfhtpjvpjtIg
LLaMqrzPXB2n44689S11ItpRmf9qh2WXHkTbKlBQLZNpvmhXU5VSobc4jVResRlkUii60bpvlZ0D
84THGMbtwSGD8LmvJi4JuOxrn40KPnYYKkv6GFz/flA/kR+ngxJiep/H6SDnHw7qoXNjlRDWkEmJ
gJeqpF6I1C2LHP8TWU0J24fcRAJh8M4ULnFPOG0aJ0awbXrRbu7zkCcCLCq7legTCxiUaO1bg6ru
YrqfFH1KOlmMWiQRKiwUKKRlI/bExks0LBvNgjOGIv8cUHpPRs7wq0lMcSIPd5PTC8eKATFlXiU3
knhR6wg7574Pq+RVB1gkr6nz/7XwvIjldTZltKe5R6wzP9eilKJ9oI3XD/1Rx83/mIfhvpg+Ud2c
RCnUutw+b9vtf29q3Mx0XdlcxNxG/T5oXXyPKLE95BTALm5+ma4Jsy7QW4vaSfw2TbUvr5rUL2/+
lx01hZtOr6zVbKBJKdcBUGJ+4WZafuBeZq9lsbG/SSSEeOKmwChWGSiim7Ki7EpCBY6yG5UAxlTi
KItQqVWsZOvhMm/GThsumbUunCy4iKliTHSPaIW2YUGxyDw/wPpQRXDOcoGToI+Zjp+HxQq9vxHL
zd1iL1PK35f78GDzkqjyr/wmwsMtsxTajrWXAu3hQ3ZK5KIQgz7EYsKU3ZrTU02kS2vPd5LlnM6a
R2/ZqrktUmPBNFtrXGktHkiMWuUS6Ld7lUz3ixl3yuGWa5vwo6TAv4oukdITm6mrrjBgumXoAGjc
mrOgm7JhyVKuiZd6d6Nk+c96x90pmX7rGChZ8ByVGDtrVMjsxagVjsXaC0t9I5o4s5P76RVjJSYr
I4lsySqzpRjtKCBDgsXX1ZuWastOQndhkE6mVfix8pgbn8XQbTEcVZyRc45oFXr1IJ5VrKBmJ0D5
2vPtooin8L/pWiej1piaeNgGp9su9kzsQi48iT1YlMEJGEhNHBvBZGZ8UXzNPFBO/HOjTU1jbIoU
AS6dsiOZoF7t/Ge7K73yP3fF1NtRYoF/bM+PJOYoSFOWYJ9bghC/noIlHli0LWuQsYIsF7Xkeqeo
Imft6L1/mpvB1JePQ0QxoNpfW6Wztx+mkHSMq8VtjlhCHGP1WogbC9Yg09LiEDH4YWnRNw+IeUSK
vkSarW3m/pxgbXV7lnnSjhtbSWCIoqQ5hBghHsTePzX/l74PK//3pfw/PY248t1oMT/B/75MlHSc
T/5pzh+fjaPmVJ0Ow1UcdXu42zKUAfztoX8f+6flPj7V3+f/NiYOvT3Cb73i0W+PiIsYlb2i4z+e
079/3N8fXSwjDq2iBj+Dee15ZO77+Kx+X+l/ePwkRvTw8QP6rf3bw/62K57WP7dLdeT/ynILbkmD
9JBPG7HXGUbysflPU8S8SU92EHt/PHaeMs/78Gh/XOpfHPthqfmZzo/2x+U/HPsvHu3/fak/vi+N
JN0D6AZ6Pr31f3y288D//Gwl3FQiKhX+9kn/ixf9x/cUdz8iYP/2PZmXmd+Tfzr2//P9+ONSf3y0
f3w/5mc5v/N/XPqPU+aBD2/3vJQJkyyIPKAuDbZ39mLgAuIycPe8NLoK71F05QqyQzr9SR3TNpTb
R1nirMVE0TePdm1IrcM0Og/cVkDJyohmoLidlgHW/HNB0fQg9SxB7eEmMeY4VlTlqtB6+Sx5aX+K
Mk8CP2ENbzYJ7joN1GcHg2Hkc7J2104bJzDtUxhbkO9piU1AGTs3/cmwTb1woipVknk7whsQs0V6
o9xmi4niEGIQZCWz/DAvYEqddwfK+cO6jjZCUIvxAXV7x3upKsVcpN3YHItO819IARfkk1PzFPaF
/2Law1dozXgKTa00BOZA2eGdaKGDhxxIQZFo5dpIBApmkFjVix/lzgkWGXyCTV4Wk9EUMKzDb7u6
65Xqskc+9LO3nXfFXMIfFTC5EGBMgK4QcbgBpxnKxMo2XWnrfvLsRntJMHMmL5Q/tnLkvfa1bR98
P8QHvtQAGbncXmt9Um/EaJX37TKIJOUgRtU+eO5JqF1N10R/QVJTmdKhGYjXRYK6/Z3Ctq/Al5QH
Xw6hqPvB5IWQdu9W2i9JTQTbpMQDy9X67s6CYHuHCcMhaFP96Mi5Gqw1CbQAqJnLPCMHDHOplHfR
YzLBBOfcOse6xhB1WidvJ44woe4dlh7OmcDki4sMAlcpuXtyAQNJWfBkEXnA5O5EsMHa6Jie35mO
jnavhqM3EpCx/Mx8xuhMBdbYJRgE0jRNwtFgohAVTc3Ct90tsnN1BVreeDYNbDIxaHF/jsKV3I5e
lFIUxGSth6OboMJdi8npQK0MCCXj5+gwFpuw7YONmJyOlA8oEFo2YrKu69oaioF6G0WG2qwVp/VA
wsqsLCvxOgYBshWTs6xwVvogK1vxEjSCWvgpSd5OrByrTrXitrnaiWN1DW121hrazpRw7TIKn4g/
TxffpjY95cQTXh0T1xab28wxjaRHRzKwSJy6fT0/h3pPznYcw1etq4KdERXxWoz6MlbzEvT5vRgF
ofeNahv3omd5d3Zq9yK3fbiybMXFAFwqnxqKNXe21gHemZqZViuXNLGvUj+UT1pTVk/tkCy9MIse
wlJ60ZGaHSlTG7d6FmXLttZ7nOg6bMnbtDtEjpliOZZ8hQUYPdTIxLfJJJ6P1ZyqvWDowg0afzgr
jqG8thFspFFNypNoNpqObQOnRH3y0HGH7CmjljS3EHjnlZQ9GXIEMRQIwiGOqMzi9+Juiqw3kf5p
lyEudVhEqn6vofHdtyZwJdHnU2J8b8leuyk8GN2iT2yyBB5VHTkEhKZjxTy1ICpPcjwGZMtSYkAt
nbuqbeVT4IT+5HD2MGodaAuFqovIOqhNwNfZNXuCy07G1oL2fxQbMRTw0701azl5HypsyXyEScGI
eaIRFv4jEm3u/qyqeYn7jNQHppefsyZ7A7MEqGcwcOCpsnpde/qwIbNQUDVzmDdqVFX4V0+dtVv9
HHGJUy+iBn5cr2XlxWu/NX4bnXF1f+tLJ9maJeS0MXB1FKDqygfDo9jqCcPH8Roa/SpozHgXD1W5
tbLau+fW31iqUq5fs1i+pNSdrnx02ds2Ng+lXlFmi05iqUXVuGvs7BDrtXVvloZ1L0XImdWRuK/o
UzIdFCZ/OYvKH8J7RbG2IZzBc8Ib3Hexu4chKYHDY1PqXrGVLC9ZQFGQzpZhtps+bKoFqqu6hrdN
jcptN8vIMudtG61ryCCnZqp2EXtijk2MeF3LabRsfeJJCqKHtNPvkjSQr6KHEMNkaOJbqOGYIAZK
R+6BEEKXFn26pUSk51LMK6aMeK9/TbGFvMy292aNr1iA5mUl+sQmTZ30qlnP+KpHdzZprGuqLVNM
wp/sSH8KwSFcirgun7tJBmpQkHaWKq98hqVHpTc1QCCDuDl3My+7d5Qyu+e2YzuEknm2QRqgBQCn
yI/uYQJAPuTWqK6sXJZW/pQNHPM+3UceGgzdD5oJ97tASliu3dI2l7bndUe7Dg9x0dv3je30VEv4
6tqtgvitlaJPdSF19/5Q8lYCLiULWiYLRZLIGKXaAJFyeNc7t9kaiGUeyAH7urxqvdH8bkvmFfse
8BvJlDEsNTD2qt7vY5sQhF6H6aPoQ9t1btUCGmLOOTCOsnSnBcV4kgdJ35IWCR0fLUdiaNemzLIV
bMTgxaq6aoFTXYVypzq3VqctSlvtSIQM1kls5AqPwLkp9vTMSnZEpR/TogGDLvpaY0r8mVq/ijXD
2gy4ki0pqB5Og43Xt+eoOEJaSvwJT6alE0npEqCttYsKU3nGeyxcdRpADU+XjHs3lpaYRI2H1pze
oRI3uHUhxclCasLnwZ+i1KR31bLvfxhD/a6ZjfqaeQ56uzoOdmBb0o2JYNjs77BC7e98rr/2el33
GKr7yirLI21pQq8/a0npHoYKYP2ongD5AkOx88dA1tetVKFbGMzPeqvFJ2MkUul62A5ZWZ6ee4oU
113bja9SjZ2DsuVMokqLNNWcq7WKjN68in2qYp1rYSjXTOpNdLS0PLdkTqg7CxTF+nbuG0orX3tK
pazEUWJACUd51yvQLec+CHn5irLHt1zmTjlHmPXsxvH3OGiU74ZTLsasqUh/ds6CUpT0oQmAnPaO
jNe7SiQuayVK+CIHJ9U0fUsx78ydUL+2ZEOudmx9H2wlfasbxVuretvt9bIle5DX/J25GQW9bfpQ
W4b+VDY22irUb1Zr15eaywqg26jpjC6g3jyqs5UYTV3czP2xULdSV8dnteiNRYt0s9JBbJrtQVHq
6hoDEHoaM6o2zcDo0SZZ9s7vCm9towhZ9XJt3vVwJLfyGGa4FDsmLm0UGdV9tVO6KttaRZbc+5QW
AnNLva+JZx6KtG1eo7gklpfo3V5Ok+HB7vh7FDPkYLg3vM55lv0a0xeKinaBkntPoIG/xA5YPStp
hwuW8+E6rprwqBiVeV/bFlebQOy+JFX33dE766HFE4arSSDkpWwW72m+sXBIWyg4GT5p3XD2nE75
pBipshpGzTjzrc+OoJPSjZ0GCOd9kHlehtVVnvXLpLKiLyklPRNZobraITQOqy+PeVxnBPPDZpO3
SvVg+loObKq23gbfvI6VT6FAYp4VMwl/jEb1hcov9XW0bG/Vkfq5hir+81YlyVuIbQA0AjiNPskX
qYkoZtcU5GdaeYFanv9otQlPL4NQGwwoVXnyqMil+d2IjLVlacp75nTFEseo5F42w3AnG1axzzM1
Xjd5Ey1rly+q2hj6bqpAugZloy1rJa2wkuoRRyBO45IPQm1cvvFZBqvAc2o8sMty37SshtaQIoHS
KPjR30cgxp6ofrTAHwQA4Yo6WyuwIO7UbHCh+Wf2yUupc0z45A4phfH84RaoTDvvCrsaubrC3VKI
u/VdERnDxgnAx3uuWW4Lt/TOlponOwzenaOTReHe9H37UOTBD9MEGyP30mnSukJTUAG/58VetES/
2HTTjHla45vvUaS127lrnuZ7bbN2op6TbGUZT4maLosx6R7SqYX35Lvmq8O5MxqMrHy1XGrIwPai
aQ/ykXTel1HVkwvebvkVDxRv2WRVshXNWGrya6yibzV1QuzTDNElBsnooxmUGhdRQlygMQZIlAZe
uyqGrl5ElWafuqDtnlv9sW/C6gcFeEtOSIhJgjclswWFC3wEGbzrGNZf0k5BG+Vo3xro2VZSw7oO
jbukGq5Z5zsHr7sYFOYv5dB8yGwPc0HygvayxVx+kr2hV06m3tsup4phmXhjvsHrtNkbGvKCrLeL
F9Vy4F5oKHNF0+nTdt1X3DP7qtUvLK4q7lWKLO5tCusWrWIM+7kvG6MvTW9Zh3Fwu3vRH+n+vWGW
GdUZnKSXXW/tYgiDZzGI9+43cL0J0toU8HxXtS8xYJBDD+lwicNxxR18+Ny1MS7t7vDsWlm6sv3q
s5BGQjhTgDVJ2EiIttggUKMz971t7muY0jNF9AutJbaN9l5xmnMhN/5Rk1BrSy7/vVzV9AtDbbuL
lafSgzuYd/ymk7esgfyL3Q1yl6npNM7a5ao000+SmQRcTYX9sB8D7wEri/TkO9+zJAyPbainp94o
r0qYV+fUUyw8ThVq1RX5WS6d+K7JyqfcBBnS2fl17PJPrTUo58zIlDPFr8Y6lKRy2Xh+eO9G2kNe
yMqxm1piEw4xr89uD0JuZWNnhhX3pOPK4+ZgKCqGtEZG3UJs8XliSWwZ/OLrqLuW2NZ/UXI7WHgY
f9ylbvOpCTRzM6RNz3cg1l+HuMJPcXCOrhGk66JwD7oe9buIO4djZhjWtqoxkOsjYgEW+aM8sa2V
1yY7p3buwyxzfiDxaWWDkkOvo+aC4sqvva1xZ40M6NWkEnDZkmPamjwOyhCYuIqrN1/01HyVShBd
oPYXaZ6ByvXwC1GVZny3XPmu4g/ywXZc0FIGZ9gFdF8knkPhLdtspHY3I6g4kSbWkm1WSDQGnOg0
uTx6mUtaNCicT6OGI666SbOg/SG13Trl/tNbSNm7Ht9Rp20cxabrA/OITzV/RGFx33cgzMe685cq
1SVfo0RbRe6gvnlmfjbhzHPvBeiemn93O8a2+YoMhgLstnw3c4s7dQXL3KIZtIehKL9QOOruuJZT
dn5WLWK3Db7hcNEt2iD3NoEa8H42RfvY9+XnOCgRkaK0fHRHVYI/hfUv/zV7amLcHV5T2QUj1nyN
LgaEWBVeNbmAD6D6w6uWIFF0tMp5a4ryW43u50sStvfBaFHHVCTqRQ6wr3GKQLq0Zp2AYou/ZVFt
vGlBUHKz7TqHCB+Bq+X7TzZMYhz6lJfSN5U75H0volV0RcXFR1wvcjWbMorl3awlCmRgqEGVhpsh
4apZHnCnSnz5Kdd7eyEHTn1sMO9Y1alr4FKTuZu0ooQjw8huBfGr30xp2n02pTidbz3WyfdQL11D
sy6ZZzqLiFjWxkktLlr4q67u5k5jarp+Y65Ii+YLE6Qf9mNQ9Cicwn26Ad3bIl+Ti+4zylHzHc3F
bWfq+Wsos0bj73PkqDffLSbDo+mXeDakl17t/QW/twztiGldk0L/2jVu8SbLob/21KrfCysrivTN
EpLZQm99fcVLIMKjoY7C6Lp19z7WBHdlT4EQ8D7/i89dYTYUzrPpmAVl73qyLQLbeU0cKu6rMvhC
AE1f4qvVnksqN8pyJYjDAkMs9gSFWNI685RmLx+656lcPC1hpP0fY+e1JCmyZdEvwgwtXgNCpoqU
1V0vWIkutNZ8/Syc6iRvTt2xecFcQRDg7rifc/beUNz30c4JFz0PNcBE00/NflxEy+3MiuiaaXqe
Ejm7qlmVX5PIQG03qb6JFuxwF+h7aBOtCDwxPwRaAD4D4aCrX6kKxsu5Ooa5Mz37VY10/UJbNqIq
qGZT8Z2FJiBRrOfDXHyZHAxcjhVhd7OC8kuiZrHnB6V+FrW63L1JTcv2M0rjt3R4FKW+WlX3iQ3H
sN8VxH1AudGenZaoNVC0uddnGuCUhUMTGIb+g6hOFoK80kniwyX5UnrkRosncag1/Tj1sXIvcrka
NQckpE9piByYY5h0RcT3vqrBSZLC9ttsqISfaYpyNkLfeSmT/gGy8/Yb0WujC7hluLOnwLqdpyzy
ArtN/raK4CACm1UFjJVCoBAqfprF6IKe9j9bzAZddIgK4wL48FWVIvUG7KTmFVoTfk+lLwAChq+a
Hkl7AKjmGXrHfF9HnbGrgU+yWcsNt0fG+rmABvFxghZWl1rjubNalvRa800rDAIC1braZ1IOyJl/
uZs0gD5lKpesBWz4ugTIt0maQ9WEFwWGhPvZcZq30gxvCEkZH9mqt2+Z/pAHefVqYeR8ZoQBqqDU
VBP/Yfan5zLnKQRm2ntqMFaIzstZuWsVqTj2dmXcoM2cg/9EAgo0ypM4KA5UFU0MTRZrwz5xbaCa
XlCN6cGcEccUbarBJq5RhudrOW2YlO66XCTskW9HwxIJhnc8liETEDnbXcAjAqMlDkTVxRc/cf5e
JTk680Eq4gI4csgjl4zoS5T4SGVA2PpFlOUqmtafUqI2L8yP7aQCnE9h5zt1kv6KhGqjVus3kjPE
D4RjGtguk3gfgqQ4aAtpwTzE4d3SlgiN2C3VITkYAu2xrVkEOMRKWYBFjW67okKSVUwFLOWk0SM6
r38SKQvL7ppy3lN/qoUx+c4SQ6QPZJaO1s6Em/BnlmO0k/3EfIa3OztOJRu40tRRvJ0hxbDmqPi+
tAVxrrMvXBQ6JCAwWqcTY65pRFx35vwA/fDAvAqr0WBAY6UvFfV/Vogz1Eh+iPv4LbRagoqiWHuN
4A47imyTqeor+x31WBV408ELejPq1ReJGNqr1IalW5RK/DP9xyg1/YcBegI1ebYd7Rypl4jIvINt
afKbn8xPUgBdk+YPr/nMdNG0eg+vS9fs/cx+jSrZKkFIhkiaS7KW3OV5HN5radk88G66s1QHX3vZ
JyeKlkPAVuEc2dFXUZSFVXkKddQF6JcMzKD8gVxBdJcokX6j5kWHrfI6mN14FwmoLZC08Q7NG/JE
j1wg8jUzBtsxRDgLIjds6TWIWldp2SAemDzmy0S0ZL8ARiIVEmi9dKpnS4n6oxqgEJQB3r/GS1Cd
PQEvGqQph7SAyRuYoPpaqr3lDbmuHIUS2gRlsSdb6HILrTNROy6N5aVxvTRuGkLk1WSMHpzCb65N
oJ5Gq4HoZGE8zUYfLdg0fYxq6EzpsYtmVWVdRCVRz4TjNngORG07OPllbkpYtpZTnR4vDgy1buP3
2mvWS+mhTZsUxQ7eOsSL2WEO6nJfGOkOlUzmK6czbsBaopC5ZMUcJkvBAS7u4SqKsqBvvCS06aTW
wj1TAA2Slbh5lHvd42On3m9MektREKTafWk5wzUJElc2QZZiqslfRtZqj7GG9K2IOtZS/01qbflO
X+KOdTqgVzZaeBTZ0YySizhVGmGey0HX7kIQRFiL5+RW1nTYhbd8prWzRzwO9AdL9VYRaVkJYAQa
bdlCq6OJ4+nGwID2aihMwnAiY7vQMgRQcXiWVhn+nINfilVI/6SAB7VcQiKubYmJ1YL6Tpui4Ca1
iMQymrB8zooEJ+lsBj+b4VfblPDe/XuOns3ZHk3v+k6uC+0cJY+979SPbOtKF12Y5rjO9CKvOETE
tUu1o1sjy5J59LRmyjxZN6ODiEAVB5x20Cs18u8yEVsq2g1EXR3m5XWIdn7B1lLVGoMBhu/UlSRi
QXO/LV4CnfhTkYreU1utNOCV0GMZ0ypYunbo7IfSKBxWT0H/PdUtjAmN+ha34KfmLipYQpv1a1f7
mNxpMFoI6cERGDyOyVBgGUIXbzIijc/eQTTQfXWCGS6XLrr1Mi2y2qDAcXBoZ7QMszUjivFNxCet
0HEyLa22pq2u27s4KtOjqIAnH9W+FF3MUrMQD5GexHpVPGhep32j9cBSl+cqykVR1FhP66MXWYMW
olJfJMEdv7VufFANiWbdirVQ5OjhxXcUxxVZ1WqKfQORwUksgrQRDWl9AgMqau3uV6YHyqtSOfN1
6oznLJX6c+5EIL/TAdYxUAUF1nY0g/33VNbKOF5q7UaUi8PWTGSzOIEAqckrd6uAEjI9atGc7gQR
btD5/R0Ozt0qiCrKBCcu38oI/zdUx6Jsq7BDjG0mEfPuVobRVj4PcfytgNdTcXZyaz/oLdYVEYou
ItRFwHoEUO+CXuS9KBKVolykBqAV0PcAA/lA//x+hmiSqUWo7bbW1dJaXEvr80O9wNcE7+Lop9VF
gy56o3QU5YnQ54J7jfhv0GzEfRIoi3H3J/wC83FEo/XY6cH4Re/m42qWJOTcDaLEuMu7Wr+3tI6o
9lJBx8gKbmeiyN7kcI5PzgwwUO+dAwsk+SbqCvuUT4N8I/XB/0qxhbZPf2oXGMFtK77VE1RT4yOL
bzh7ilupgA9JLEisxS/hG5N/FgsSMyr1U+ArjStqB8mCfc4ZHxDfsuEy41vBchJQ/JIVnw4ghB17
TLLiwzLmce82DTILWhpGCwSF8H8J2WW43OJb8RNGJEuH1GFuEbWaU6XXSM6OehnoDwbOsJUBddLv
wrZRbn8ToJKViHG4FZVqCgX4BMfaEUtB89Q5LeCq1AlhUyMLg1P7VCSPOPbqR1GStO3yPYfdXtRJ
WQZRrWNCNZeiCpzqfzf48It9ry6bEDsLzgL0n5uzdFCivAORioPESnyYxFtd+1JEISxoUf9SyRoA
c6P/0vqV9sUaFoLBVIv3QUerum47LIqDVn1fP+mY1mUoDqLOf1yLc017yCp1+lqxTfX8zKlu5g75
67CKr3Jh3FS/eVzThb/AmJ38XvE76VhZk3mIcQJ/tdGBHNCYNsdSO2TT7apuGPeow3QQm8V1Ztw6
IFS9Io6d10KH9ajjBlAIfxHESihF4QvR4zW31ImcarTa63tLQbK05f6tUxVDRyIGEiGhwKRN5uiO
GUKalW4iQNkV1n1XQ2q1MI2Lw8Bq9XcLEJxIVML/0zX62kKctF1DnGBJ0Pe8X2NKdO06qngPFeAC
AIaSixQryksdNfPel8b8gAFEgS1iqs6EhjSuqDXLMbnve/81TGgro4/4olh7USWat3X5IPdW+rC2
VuCm0eBqvsi+G4QLLxF6i7vWGtOTJewLlQE0Vunk5mAsADxtOVQLm/UQ2uMNCypX5KqFwnpNLZWi
GXa88QYQ/e8WS3lSRd0uypHCnaLSdquwgo1eRmqvtwgYmOz6G7Ry850R5PJpGpyXbkrlO1FkgVYY
PSOMHaj2YoP5ZgK6UvWLwaB8RB1mAqpYynJ2JwbAPBXSLSusR9H/RRGMb3CXqvh9tkHzh5Nwi6xj
SLRykLzc+/LY7tUc06z7f50Q+nPztP3K9svvJ1lJ0Z+aigmoz/LyooMEvTRmX15EVpNVJKfzqHFx
J+iINY8sEJsp35v0PM9APW1fhjCJYKh1C+CV2X5gBO6sRutP6jiqFsbIaL6XnH/WnKZP2a099GcZ
I9whUDNuf/mii6+3+PgbkZLtqqzmYb9XjMPQ3fdMGKKFnkKgFJlOfOjwbV3HcQwOdDbFnWW8GvWU
hVdRMWnGFZXW6EaZnOi+yPC791N0tZtYOjsyhIiRxvJ4XMoavPmKkzluDwOPW6lNYV/gVsD3lhXt
IZDhk/VizZfvsgVCEhXxjcUiAioHLd8ZAXt1L5Ur7baRof0Freb3iPENfxdMTbc64GPPDFL8xyUE
PvgQLCy4SXUvDhIClGuqbdWjFYAxVCd7dEFi1/dTbmBRCX0gMlEJUaTFds4DvFXftwGaOYCRILHu
pdkLx7p6VpsKmWdfLl8lVYvdQNfrL4XBTpCFbnuXpFHohi3CDDFhb4R+dHRkfULy3YbeE8MRziT/
64RgkDfoSvkmlagpVM0P3/Dnq9bq8tGGKONASJu9s2e9u0sc6zkxARA3Y1kec0xEXt4kbhgUE5hJ
DkmmjAc5QvRclCE8NT5l/viSFrGMTwqZ1QogbiTFxBrKbd08sLYvg9jK98g/dPvIlhKvkjR2m34U
r4ewdg6j1fu3k4/2ueGgzyXDon4Rh5QAYvg6s+IuAPfnyV02wsRjOG8VppCdktTZnRrk/lusZEeI
VgOQjUzBvhN6olWgY1npQTvutALxx0AZi3NfTMVaqwPYQYUpHlk+cI06UeydNYzVLlNT1bWULL8E
kNVf4Jv6ndrKREVcLOBsUW2phNIRw0RzcRAttxO3sq2JSEGtnxOSaE37Tu2/TtpoYmqLuEpRmf+Z
xAvFrdgR0bXzEj0t8qKpSIkyaWoB+r4COW6PqhOVF6ca+7PZli+a76iH7fajJBzdeoKXqi0IQhyl
G11dJL4IX7gMS6C/toSCm7Pxs1DMkuCN0Ng5RiC5TBbtMmO0l6qxMfJt+bgxoaTI8+w8EOqAmRcF
wVrGhy3gAeKiw6zGzV/Kcmk8cXiNW2JQLqUy3Td49Akvrfa1HnaQrnXxyYpZ18UFsR+uMedgBsyg
BPmLtEC+vhHx6MQjFoe1kd+qvJI1LYpF+60p+0LzNEqohiV9np2aJU55UowsO4kHWDC1tsAqeQFD
h9MXUdPlscMRkaNqlWvVddLuhqjDR7CUb49fvExRtr6irXqr2cpEajuI97JlP7XrIpl33oamf9Kh
ZUDDAnc+L3hrJoleIfIdUUXTetMpkZ+Ti2engpUm7Ylh5Y63w3bvoizoOvv3iSIvnszWWqQ+nfIp
++GPb+cpfc3NI0fIzjUZX2Jds+e96AGtpaaz24Pr96DVwArVGmO6F68LY3d+2V70lhVl2xvdspJU
EpC2vXBR8/k8x3a8vAQyFQVqQVyNXMq4WNsC+g8ONT46+nMmNbMrCpiJ2t9JPSO0GWWWl6nHLDgW
F4O5+1LjvqdzLklxQHm2+pjPIiihuxY6UvF+tsf1YZivyfXp5rW57x1/b6k/JpvFfh/w1V4O8fI8
tOV3/pT9U5k4Q1SI07asKMMi9vtS8oBzWJaGX33i3K4jVYxJceiWiUCkLAHaEXkxkP/U5k9lUEnw
Wraaz78gasRl11+YMmID6yp2ibTDCrT87e2dikEsXuynsi0rUp9O+1PZf73UdvlPp4WOVWGyCfpd
tMyRkYzm5O/kku+XHiTmzA81JZvqFG4LqqYsIylOFfn1IuJK76dPhFug5vZeKFJqX83HpktP4uIV
jKHerO0l6C7X8SyGqZi6to/Cp7JtJG/t/lRWKAtyQ3RF0XC7jCjbsttlRJfesiK1jvit8NNPbZf5
0y/1igpjYPCaai1szMvXdJ39PifFuR8K1y/x51LR4EMrkdwahVHVz+tEPog59sNviVafr8rKKz/3
/o9t0jCWoLAtmywTi5hdRJnIitT/t504V5yW6Kk3x2pzWqfV7dbXaV3c3/9KivcRiZlcJANCnQjg
+bY9CPGpEX27U1D+0XrA73IQ0JnFFJbiUGtvxCQh8hlhi0sA5fsUV6E00rWv29QqrvXH6Xb5UG8D
TTT51G4bY6IiDhwJ//Ykrx/5T+P407l+JmHFki/rzZv5j6mUi/OyeJ9dyENgtBtwXKhzetAxtJBG
xf7fxdqH5UEoFhjiRraDuGsriFEV1/Ymzo2DeBjbzC+yn8pU8RSJXhOLsyYM5b0Ys7lI2oRHn3Ss
X0dp1L9OBLbPrlhtoSIkAfdbRr1o7jvdyxDCqho19oc16Hr34j02vSL9XmqmYgG6vlOxABXJtTNv
b7pBllfyO/MkOg1kfaknzfkEeej7ExH/eH2VovBD/v01Es+n1fN43jrT2sfe17zi8uJnt94qUqJM
1P4pK8r+dKlUbXRoUzx92duLmxNN26T4KyAalj1D5a3TrVaxw4NYwCGKly1c0k876FP+6ZbVnZiJ
RArViI/ZIsyyvZkpvwJNrS5JhxWSyLzq4sOoefIjLA13fWXDvhPig1GkGc6Evjp9+KSxKubrtn0l
xadxLOJkdoeiAOSKH2FH9MGP7cGIlDg0BtH/Wt4eGvWhi0Hvb99oiUDmA5GK96KhNBqKh24v+yDg
1Fx6+SqnRBWeGqBOMHIRa4xQQhSZT1XjACUfq6OYc+Y6ZSlTgCDf9zwy0XvFyHaMjo/RbJrs87vg
bwnWOiQ4y2zXNY3hiSZKA7c/NIh8gNeDXvP77ah44kmKA2shuDOss7hL8WbWqWpCIBfWPPtZlFVx
5OwwsVxNY/oZgqo5c96nF5MOUoZP/KcY4mkR7pW4b7kRx5VH9SKGSe10p6TDRDTP4w0LpQyrnIr6
ZvGdL0ayx9wIm/zyurf7k4h73kNy8Q09pFeCO6R9g2TE7LbIUJxjGXMdmmDpDirbv0fH0fZGM1UX
Fnr6ng7wl7j5D7u6dWH9oXQdamK5vfXvobGrJVQCy8L7mm17ioqV4Blp25MYXusjW/aWom+Li3ya
g9bxLQo/nVJKuG3DEnpE9uITYk9I3oiFqZ8fCh12aNSx8B0iLsUkD/prlw12d5jG8lHvdexARIkC
2z8ZQ/aI42ynwGWTBf6tGSduNrePZnYtIsfai19NoPRcPI476NIPQcm+mx5EZ1kGF7RSO8MoEe5T
T1LRsD1J9bMe1tq6SV13sevKQgxEMc63xcGnMk3sFkSbNfmpXmT/+wJjPUd0A9y3Bzkp/GMTDQdQ
ZNa6Xfqvqw9Tq+HdzpvjOtFqPMb0r7oNjePWV3NTd4kZGk6iCI863xMxp6xJUSryIiUOZiDRKEDB
gvXjcNDVGfIN9Hz0xthvE8e6DBa9933JrRZmfU7qsUCfFuvHux1CdJMxNoNdh7Q3qJn0wwDcZlEx
KNf1jDPL8Yk5BfOi4TpZOJ5EjyQAZgJqoLoQTfhHRUkPYviJN46nbaf2kX0SXa+d+7WB+O0Uo5uX
F/W8LhXFnX363T+VhZ2zuGaj27bny+yWoykfiOJ6WKezeugPcFdexW2Lq5lNUByz9rc5RVzRGhsZ
E1L4VQ1zZd5b0ow3Pz3O8CSL+g9feHHf64dyHT3iq7YOJ/EPDaWJLvOzWeteW0vFabN8ZL2met2s
5LsPC2JZRQGz1PV87dYfuuCHpLh5PckLL2i1ztw1sMCdisziI0HMwSGN6YXiGy/2v42KTU3Cmx2U
0QHcZXuO++dqjsxj2ugHLbdYm4reZDVpCPCmhTq9/e7XiwZJVamwzS87azEixA8jUznj+CEYb+t+
omN97qLN0D1lhe8hT3ua63BB3v1rtfrwBNcnunz8RUo8RZlA710ztujnvk9beldMXlFFTHvvKwWi
kS69nn1hpscWBMPasiQycjM6jQQUoB/JLCz2oGtSLPRGPTRxNyzX+JCc/RIjQeVHCPlFJx1GS0+0
Fj04DCoerci3kMgvqLd1iSN+78Oks436muWel42Buj4k8WiaMGq9Mlehtxa7egNDwlQl5x603Ozq
sToeVBzYYrhqWfts6DGBMOu3f8CEgDbF1w9LronwtX3Swf6FzXkyXQdHMKZeteFhmCiCLf/w96Pq
vrVzDUOuWIOKbikeM3d1CeHeXxQFnO64PX9HwZEUL9+7rWxdy7bL/4IcUV1tILlS/TTg896n2NnO
efYguoToDZIzzQzrwR1mQEIn9FuIBmJGEr9sjla0Dy2YHj+MGpFcD4WxS9XKOmVLj8Ei5+wr1G/O
JfTFywJWquWjpgAGGifM7sjO6+ve37Ay0JShzKpsmeTE6xAptYaVEcL695l0vSlRt3YaJZHnvUiK
QnEQb02kNHzZrv+P3WbWY9kVHh7wv1FJUtdNnR3pOeFqUjkQFKr7qG8N/9rsrK6Vjo1Vdqo7QEUp
nsy6shPzkV4RuH4SydVQKV7+mhztJrgY+vfWT4fzttdD8YCFmG5Wu0+bwKn1IWWdU1g0lfkZ/Ge2
D9Jpl5oZYXeYlEL5lx6+jDg8T9PRWN4j1D4EEYh+Iqat9RVbxOHukptOX8wPYg242FHT5ZAvhxkS
vH0UpG+iSBz06qZHDeAsmufh1XG45XRZBY/LiDTbGrGJ7FWev/Xh7Vg/qEBAvTg/9KX+0LcakS0S
blXLIjaiUUZXMYG5sFgI0uqkEw8O7Wa402s6j4mjb89mq9tJtYJ2JtGED5ptJg/drGlneFavwaLE
FcX5fPSl6CfBbKaXS73kORVswAGBSRjzrQZXe1C8wJ1quK1e/86WJc4suIg0NwoMD1x+eok7Ozxp
miYdTT/KgNfiqChmW3vsyrrkexnhQF2yKO18iVSjPqhztEMk1L/O08usoZWXE/d3zVLCnWQns1Dj
wf3WSxMXJDDPOURAFp+T6VdD3PS17EvzarT0FSmtO6DbEUzNduS8NUBYPaJuZWY4abfqgVaBT5ea
wKFKAVDMdrpFp/omZ/PQyJCrqLAARJKsE6dg3Nvx7HCjXuSM4X7utJMU1PHXUv8ya6F8RPbX9JJB
elKSAI44CdyM1nh5XmpfzPDvHuRQs6yHUVBCKmBxaiJri+P/VzNkR+gvwXr39S8NWTnJjRWWtkRa
egR8zh6UZoFbpXHlzdNBSdT5ItvxW9SNgJoyJJHgc5d3dVwMB1PX49teQbl60fTJJZOxWpj3eRDs
yonJsTNtyPyNuD0qSCN6aVxqCBcH+TmflRfuR7uMhBVcHB/XI+Ov8HsQmJk4EgongQsyHATWan5P
gBHFYUgJTK5mtXfN5QriMpZobbc/5xykApLt6atTfBtLgDmTM1ivUVO9GWoLfrSNs4d2GImQDGf7
3hym3NUjo9lvH/h1GwUJfuLNoB/cDnJVqyvze7jc3CHgIaD8e6Mur1RbCCsCK0w98d3udN9xM1Ob
XLNzxvs0VHzXhy7Ss5esrMlX0AklIT7qWcrQgkf1EHdXpE57RH5Ut0mAZQFd6IgmLpWDmsMhOSPb
UB1zJ92ldqegl5l0p6zsoaCPxsQLusT0rLkGZipHOxR8g/vt0IG9ujh5RpAab7fS8ZmxP10wZ3eT
byjI8MDl1kv1I0IQ4PjqUUOmzIW9O3JVxwh3rW0+Ol0e3+Bd8XeE5RJJLfXgEawmwbb96LdKDLpj
jKFDvG8Hom3Xw6SbqMUW1zhVDZS2ore2TxHObktjV9nZObESRAACC11UFEoIq5fCe7sM2sdZr9vH
Jq73fQ8pnchp+ajcZoN2zso6uU2WQ2pBi19P17kAzqM7I7G4wT/EhuSP85yc6sIaL2Oi7P8x4BQl
oMw+x2qv3UCIX50g29+NY1W4QIJDBJgNvkF4bg6TTYeyIcfwdL8cd1I1G/dG3R9NK2vO9VAQVMaH
70aktkPpRyCFtGRvdminDuO4syGrvPrkWl/WvdoyCvh47ZcCsSAiGdJ7xyhqt7Zh1zXmxDkpldx4
UBACbTSy4BJqvRuUtvQjKZyLjfLoBGVHK7f+DwjuE0IQajAzxdTqxziOj1pRgNI1OvuvOImelQIN
TWkOelTrGpx6FlwDAxIWECyX8q6tQqjEFxJ8KS+NExp8uKpg8nPbIg9w1k0QEEYlapWmFFzSLnDz
fP5at4q/S1PABeEAdWmlP+tGXb6AhwWU7gBCLXmNWWcGe8v3tV3ZdV97v0DNKE2+SnW8l82xgoIj
wiyQdBF/27kt4+6bHhURjBk+yjI+fck08blHuXkeK4iF6aLFOcnUBpki5ynM2oepm9pTB8jPHZA4
uAXl9lT1OKElydnF+PnvTUWWdllHVCyo3oUWgHkaq4nsGgjBtolkuYlJcaTh+KxB5Lb/tErmKmz4
QKcRLhb79rFd1gENVMK4FhaIBEEQJ7sCAucQ7wIrHmKeeoskZCJrXhmEOyeG8lPpLEBDS2ckDrTb
qZD2uoTeO7u5Cp4qtZuOTtbWO7MglkVFCzfJLQOnOI9PybNXYuozqOVRvjO8NktaVKHGR0yto26Z
d43uw1TYAOiBUzvaqaoxuoZO8FmT3VlaXL6FUvtDAc5245PXX1n+cq9o8FX83cpnMqtbCe7ZRhqI
EgcrFaiBv0/yHW6BXS7pxl5oQc/avxrRPUjFTh1hUKgbt090doFJ6XVDj8E0K5iyk8JyOwnYtwQg
oE8rdafLinFVAvOL4+jGRWoq44ra+K9ejpuDZeroGiauVkX6qc6wJsTRzwFGZuQxsi9mNdQnY7pm
uq0cdBRIXNxfDFMinncgjrRLqc6q28rXtCxbl+nQvk075XvUT7BBdDHBa36T7ou6iF/N2We/gfsf
O4aCQ0zRylvFRL86VewzYazYLLQpuFigsW5lRaqQkIfpWOmBK83AWjLMQqryNC10Nl1X349FpTzl
Y1BfCM39lUAQURjuCPzq2JnSvZJ9q2pTfoVYdzqHWVF5piINx0TB+Gi0vXlnLYdc7x7rrrop/FA9
N3UIqiNRJ2L65O9lGVjAeBRt3+U42yHt3Ml1gqOcILkbo4EGwpBiQjfryK3QvHdTDaJWrcgdl7EM
Itcwv4WG+b3wg/SQOLmydxR7OGhxe5rNsnCNXg/B4g0jwR5t5dnZ6Jyzujw2NauyGhAfO7GTBK37
LYtV343V6ZqaY4sidtKhF644ezmGIQWYdXtrMRJPlWS+tn1VPZqhhFloVL0UmM1eGlD3mlv1S4J4
K1+2idhJnUg3rU6aPf2gvgytmZyCXNurWEalwFD3Tqo+F2M/36iIQu1SY5Qf0wA/q1+ot3mNwIMx
SwM9DNG7tBzCi6X+hI5Yum+N1GffKMO9kcgjX4H+C7BZML2RfSG0HA2E90Nsl3PN0pPCyYEziesA
Kp9f8ujNH6Z+pzWxfMj8QLs1JlRZm2nIXDu5k8PGuc79Y6kTk9sAcyC4FqsNohNeX/GG5lHrDiwp
0nxqIbTX0EhDW/gA9AqfnYHqVB/azzZr10LCIBo10Muo2mvaI9je9YN9XmQvPeIJJDpxei40+V6q
rdpLK6ncGSjl8HaCUyS7Y82wmxFA85RSuzHk0NgT1uOC70f2s7aiY4HXq2uKEWiC8mtwBv2Qdp10
QRxq8pTIhkq0WabZWM12mfOVAAm30XM8Jejde1mPfrBcMSOORX1GKwR0ExpdrI5OCUpibmoUz0oT
T16GZdZyqu+xokMjBEhl55T9nYReWK35YIXN6kuqyzih8/S2Lhv7Dsk7G2WrpD2EDdw46HYRTikP
JXFP+yogzG0Ksjt7rAFY1/pQXqZBezXqsOdO9BGov1nez8QYn8PJIoTeyJpnRTHr54R1r5yp8YMo
6lmvQc+N/LGo7MtkePINSH7CHqYGJ5bcoLFHTFScaWTTfCcp9ZM+dvUzsU/a3pkCVlQOII1AyZND
UUpomiBDUY2df2ZG44eJlF/i8aWbbhjl+yb2Ceq3K+ipeH2eaCzKNMUzR80hGBQUGkTJj1or1Wfb
KPH6timP3GhaCDiqOPTaoP4+mjn82qOT3ZtVb8m7UQ6Qwijipw9lImml6XzRwuIicuI0BjkaTeZ0
i6wWrot+6I8AHeQnU27HJ8sTaXEwggYe3QHT3VZWKeZfXeDHtw4xXE9VJI/Qjw6vW4OhbwMvrSHg
2srM7vATqXSCx3ti4G1Z9i+qk/wDEUPwRCBU8NShin1IwGN7W5lWV4DXGgL3cjWNiASr7ePg2829
OGMutPmetdZR5MShbQasypOq01/t4Mm0bU+18uja19BxqKaWnFUwLk+Fn2p3nTk9iJw4NAbcthWo
g5PIynk83Y8zN7m0V9UqeG47QAsoMFtHUQaaoHsAwnBkFb+0oNlUoaQEBrdYW1RKVl8bHQWz9Rq0
IAC78/QBrW9RluZS5eWZ5O+r7lcpddYTgFDryen6cW9nUYPYO3ozROSP6OtI4aNoEmUw8+Z8sF25
VYkxJ/72tslZ5ppEuj2pzYAzB/2znWi8HoZhIRHP/VMZgLkuOu15UNFbZhHQu9aSHa0sei7jozyY
2nPCeuZZnuvARQqjO4sGA5uoczxLiHcv7UUT2FMS32HDG4z6OTPV6EkqnfyiTNAfpEkdPcXLoVxC
S2s9K7BUkRUHO2SHWhFWecEiVibIykClAeC+l/XCJaBQfykRb3EzTWXFWOfaC4u5YW8oKICKWh6Q
c1qg9W7hzNpLkJjFXTGWP0RbJI7GJ78K17pk+CnzWKY5rJD0NpPbvI1/JTA2AJCuw0vtW80DLi71
eYzDbB8CZE0RPnHjqeyeG2NIHiSLDf+SEwenWFQz/XJYy/xA1wCwsvfwVfTI7OXQqsUB7Hd8Xc9C
HGnPBD3tRaWMLO+1Qud9u2Tn5OaOeFLlLMpQ9Zou4cLuL04QZX4PwD8EwbW2sHEP5MhU7kV21KPy
cfRBuy13mSOd+ZBJ0UntnNg1oc87d4ouP5ctIfGyxsasthPlGZOX8jw69K1eax9FkRmZCK3PZnYU
J/ij2d/22vidRZHyLIrS2LnTSwaGyNmqZRLAJPV7kY1MHpZc9fuqiE+VWit3jt4MT/owwvRRqn/z
cRyexGG2Y5RhjFZZPpi/y0rHdudCia5ri6mw8SsQZ6/hCzjGFgR0YYdEtaL44T9afycYU4pJ/g4w
W3vjAdiepOfJvV4ZUPyFinIEht0+Si0qc0WrOl+nKjzr81z++h/GzmS7bS7L0q8S6x8XItFfoFZG
DtCwlSiqs2xNsGRZRt+3F09fH+jIyoyqGtSEy2xESySAe+45e3+b5OrTUinp/exmn9HGYnYps+/E
dmO3IvJaXMUPhsHcpG3r/nlssh+yUfjYYmPlKK9AcbR2oLhpElRYky+5d2sRJB0Uj0Ur252qmJ1n
WqVycDq/WvRLO2nA5LrUPYjncSxDV3lHp2g+ELfYMaDFaL7YWv2tN90j52a8E5HSegKww1RpT8IB
UDF89gWRTjOULuDQgvZH4jxWE/AX0zUa0NCxe1Dfqh7hcKwGktDkZ/70XafZ6bXm+rjm+hMCTxlg
vnXZOrrLvbW2WphLC1LImvlOYuTvUz7bu7nLaDfUFeNXS4SkKmuEONJzHZbEPBt4RY0u/ZpHXT3F
jfh0+vy81m4a6uuKg0Zvi7fY3quOTm1HWFZNF9h3s1b9phZC2SVZKpj5lvnDkCq/cDxCk2lTSH8C
jWXyybmhf6uj5WqO7auplfKl7guFLMX2Z7OU6jHfQiDYT5KySYrkURMDyDLQaBSjo+5leZ5dKyxj
aLbV6MOdT5Ftg3qYivLPjUZwcKsscMXSZvVu5XRhdBXxGIwL02V9mU24hoLw13ypsguZOxkVol2F
2qD1uwOQ0fSXAO7hq01qP1RAMrYBsE3Z1vwyZLJ866V4yi0r/qWV2bfKcoiXKuF/YS1h8mC2yVlr
l+gkpq44dObSXEC110xQwHBSh8bPWmlVfooA+IcrlFcxNetvDfCM2JKPqqhg7AybgHR36c1ZU7w6
rTSDNU36AyQBzbPYGhDI2vbdCfQgpVmsEkqSN2QKJtF0HadxeBkie3iRm0XMLqen271Cr9iSJup6
vt1ddK0JG70Zd7e7M+FhxwKHgDcO1fiS29uChn/0v96trZRdrgvrenu9lgqbiFqrgdXHf2WZeblL
5mwJb3dd/KNn8jXYO27PJh1Lv2VJ2EXcu92QM3ZxzJkW2vYQrx/wCACov921hxlLHpr24HaXKJz1
LqaD/893E6W5rWC3526/n9WIt9Wu9Pvb7x7NdhZMDN//vEKWHbtwV9Kl2P6rmvXiUljV6+3eMMk4
SMy88GIZJQ8TyWoPiBZyr8yGiq4Dj91usinSAk3GSD46WwkkbnpyDdX4gXBgmPsQVB8UValOojWv
/8fjt7sJTlRrWuXdNNAk8G6PxdNApYKwfXf7+ZnZDxp7NwvHqXUvcmnVfbfQd+wNwQF9e/B2Q7ac
N6mc2P/1EA1C91IjqPeHJRN/3uD27O0JA2P8sSim76TSX9SumdhY6bXBBD2xL0MiX6Sjrsf/9pjE
o7RjRwtwYHtJpXf2ResTfkQgbhDU3Xd/7rI7IamonJPDtvwwBOotH1lHy+5r+xmjr6cL/fzbndsN
8B+eBElCwJwcGLjc7t+e0qUszymOJL3U7Yu53fx5K8TFpTfrmtjfHhzh8+FP76dd1hbrBdKtfsKt
RsQp924P6Z1+iCdrvS6JPGKxbOHszOYrln3qoFH9c484vz1VX/Q4JK75mlvZrl3t+un2yk4rw7VY
1j/3UtkGfbq6f+41KHFJq6qfb68kCdzr1k4+p1FjvY46G0dzdP88V3S/9IjN6epazhkcUPPalNpO
JIv2WMxO/argxR7zrH+4PQeCFEYZ2dn3XdGUOzNn3GA63VNN1u9keamOTtGwHbSdSt4zBmBAXcQi
SKfmOVtJteuT1XhC086OIVO31qfsDqAqKh/eP8c/h17B5u6gT/RV5KTFnuEQdGQ0dXt0R8kSaKj2
FQeSdmct/b2x+adz6cSneYHdebur1bUOVsamWLOQeWSECy6AanzIik6QIB3d52DM9op877Iu/Yyp
/3w4Zf3VhSzo4efPgRCKZs8J9M3pYQrWSlaFjbaOflVu5paqOjf4xaEtwQbJnltttD45Po5sqqzX
yaSnEOOPTYpceUPgj8+PrNJ1GauUnrL0soujO2bsTSREdo6ufuWKcu9GRvdZutn39oYhk+Rm9SVx
fTRWjQPBWJ+ElzxZsZ5CHW5zNAJa/hAbkXHvNhzY20PZdnP7l6Nmxh4jSOZFOL2gKkXPOLg8Zend
PWnW68tSD9fJbeuPjFkijphS8wzgSr4olAGanjbc6XongtUQQItFK1ENKind+e5N2O5DGe3tMu9Q
xHCTEiqFNymoK0UhdMuo/GQqnwuJ2aVuiB8vzHE3ak4Tllz7/Hia54NaxcJv7EwHHFJ3u24htHau
ouS1mnLtYOvY92055YRltPuiHNPQNo5NM3cvgKVYY0aglSBWH2/3Bjf6NirLcLGFXbzKFCwUbiQM
29vdXElG39QWeVwkHcgh5uo5F+pblE/GvlrL8VUH5hH2hm2hjZzt5xykLs2ObcfcoVGfHstUL170
JU73sZiK0C763V9/+7f/+PfP5X/GXzVsVhnX1d+qcdMGVUP/j78M86+/NX8ePv76x18WVbyJE1UY
hEsKTRX69vznx1Naxbxa+x/MmfFaZEl6GIV8K1T7dEOZtqvq8AnqS+SxuNSE5m73lzip7rbX6Gn9
I7ZW1rWm1R5jLvxBXa7qn3/dHqvNMkJGwbMJeXt8k6SO3l4HrBAmMF7nP7QduTF2Gvi3bM2s8nDj
69xuKB4oOsr+6faK3rG92x/+b//yl/e3T+KzbiRrHg7af737H/uv+vJRfvX/vv3U/37Vf/zrXX7o
n28afAwf/3IH6lQ6yMfxq5NPX5y2w39+8Nsr/3+f/NvX7V1eZPP1j78+6ZgP27vFaV399c+nti9K
E8Z/+2K39//nk9sf8I+/Lmn81f1fr//66Ad+1Pq7C63HcB1VU3XLcLW//jZ/bc+of9dsWzdd14Vn
YOiW7fDtoxMakn/8pRt/h+fDgEwzaOg7/PRff+uxuPKUpv2dLbcrXEvXhWqpwvnrP//wfx5xfz7o
//cRaBF+9i/HoOBiQ+9aOLbjGsD1DNP912OQoYIWj01NwsYcsDkvgBmM8uiozpu5JnQPurK42vqP
SjVZ9zXRXIZKZ5S1lF9WWQP4q6zdYulUZaRmAmHr16c12oiia9RdmijQs+VY5SI9JbMtQ9xVjwzu
XNjXSTqqgZpm2KWj9QAOeT23hmg8xShx3aoy9bkQEfPKLitLvWgmSjZMO8P9tJ2e2UR06sEOhmud
/AbAGj/O9kTT003zQ9VZbIL6Vy33oVcCg7IKWCeL0l1x4TVBkgg6OmapBFqNITSjFYYZr22JVMi6
A4MtimQuxCJajjWB9vdVpPh6bLwm8OrOluBvh8RHbK/zFvfrBobnJp+Lc5sik7VKtGWxplygXyaH
NiFQNZHtuUfXFLbaREFQf6trCB56nswhcY4E9qqqDv0SqLJlF3FoTQtMUthyTZdI+pfeYinKFwD/
jGtqkV8HKt5xg6yBTf9R00qM2N6y9UE+nXXsfAnlNrQk302q/dy0TrZPXHvjAY8ZKHo53nfRgtin
SF4mNze+ONvD2Uq6B3xewNbY+oVp84sMtoGJbdZf5VKGfRcVRAr8KLRZCaxON08taZzqXDrfxTQy
bY9TwJzoLlHO0Xth77Njz7Ino7p7cvX5xRDVcFjkgN2RUUzjuH3Id2XuwHckP9CBPCQLbjM0G6E6
VFVQ52YbjBVEPrW06Zrpv5wIulwD1OZSN1/qakjKBjOkiegC8asJIsR7yXx+HunJT+OLMmUvpl3Y
O4eKL2QdItBWM01EWUtH5QV3gu7rfu4KrMsWObDT0AVuJWVYQaHyx24R8A9fMYFvBwe05QzhzknU
eEbd0j5QKdy7oPF2N0VJJMB8sLt8mk2Cpz3V6RD24CeGFOd4fYOepHFTjLxF1/g4uwgoFhOYh2mJ
w8oaehx08cHMZ31vM2mYTfLvxD7q8vk0k4B4lIXm2xU5siTPmhASIVh/qOoM8yLLk0DJxyCPnemX
mhS/20n5QiYiLhinGWWZwnhIascIW9GfFvgwyKl/ttqg3/Ppx+QqDBkMwIT65FulM93rlgQIeWr+
NCzFX9Ba/aYh+RLb7gIMSJt2g1ULz4hKmheJlpyqdfmKVTU+6ASWkxlQBDAZOs9AJBGqU3FpsIf1
bgls146lp9L0v0Ce/y7LAmUh+we1ZM6HtqWnKYuOOYftQriD49ldSuU5tXv85i94rAEnd3lgROPi
Z4073G+AjV22oLVUZdac1Ng6LRTUF8NeD/QHKgHWcUnIKbafpsrWj7paf9Nj3r1x+Y/TIvkTM7y6
wIqHrK3R7W2ZemOy1yQbxYljVO/WA5y04TMar1bGdqiiBtk4J8Eyi+6M6rd1S/OsdSNbXCHGIOGc
QgsfjgmVH8GUHhKO9tRTe0aqaM/6e42z/q7LKIXNGNi9nnCGG1klw6WqgIwoiIZihr2e3WK1bazY
3qXzZ5agKx5jc6Wkjr8VBmlrQ7TT5ugq4lWeOgH8M5XNflxkg4fZ+JErLds0scx7Rpj8V2N0V4Ik
FU1aAzp2G19xtQuCOchwagNYm+FgKYZr0xSnMoFf59p65FBSTGSY6rqzM4DuaIuD1EnykM4+1/3s
6cwtJUfqkGTzoZvWEoxD7NfjrIet2iS+yYgwEGRyh3JcEJAP89WpYhUYWbTvLKiZwwLjRqFrlxW5
eb+CY64cdTjGMboqJbGdZ2kOznPibudt714rl3RGJ2nCgVPVtyREGDfqrmu75E9Qa6Jrl36DMaQp
yC/YmzePj81QlY9zfYpZ7Y5zUt63HSqjccwfEyy4zIEMTN7xNg9FfHG7qZwYvbc0Io+VwUb+/lDO
TAsqYzLYOCQJgZGJODEtINHYOs5GCymrFPWDE1dh7K7tazWqpLlEy11Nr8aPiSoMHIeEF0Jc3sfV
PSyZ9QI3xZtlw7DX/eDiRUKAtUvUcQnErOshw7jZi/PuGU42a19KuqGCtqjTx/cmBihvD5R4YvRo
lpFdAbkX+4oISLsD35Q8d5z7h2ZdNDIemFu7Rrl4qZ0733qN67HZLMt9x1f9YsRQU0XyI7ffx76p
jmJWBmi6uboT8xYaU2TrTgLC22vK6KI7QX5mt4MW9EZnki0LzmkaTecYEbR81mE5HaZyLLASgTLo
InhJ6YphJKeTateCNu4o4rB2p/yRyOA+dFsY1iuik5CmKOYE/arooPMhaT61srCCujaMnZGOjdcV
6bM71Q4pH9G7PauQVbrl+xQf7VYZj13mrkGfu78Zkqb7ucXHyyTyF+IlmG7p4nqV5kaBo1l5mDfj
tcgM7WVAcGQr7VObreYjvhDjytx70OFa6ea5bY3+xXKzt3nmt5ZtNe87fbfQz30ZbBYLK9Hsn/o4
hTETm98sbKe6S9W7IuK3d80I/q2YfViwhW+jCtgP7XSYaqXcRWxHApHosbewzfCNrDshyLL3yFW7
E50UTsGlsGFy0H4gLtyUzWm1Td2bTfQbuuPspUTOzjWBnJ/K4aKskSiU6sDf+vLOckRx3zXs8VI2
FYGrFb9wKgSmRUi3YmXfc3fqKEh0EBpzxhUOQgxSN/XBSpMHyMYMfIk3AGDRu3z3C05j95RZZmiA
+NRk7Ser+sPMWIbJa2eWoIa5ZX+p9jBCjXnsFdL9dAafu2Ue0EKNVrvjjCo8N+27Aykex0gnYNau
VZTF6dGsCX433Px5WnLnCkGptvTq0EonDfMyKJPquXK7rznSGoRW+rd466XXjunpi2kFtntJk5zs
FA0dyWpwvsgJZcaiv85qs1z4vLqHykXl0UpkMJHlPprIo1klnkjIrYKiVJBftYvvohijrbAfXFTN
I/pyd11OLkqP3maTJX+D9cxD1KCmxzS1aJaTRhrGGIN80GIHIqT93gzKQ++qync4iibyyYSD21KP
Vl/Yvsym6WzkCidEsk2RWCOKvAqaOT0tcXV1LXid0VjeKVoAecTwTcExQunx1GvKq+FuTNShvWdv
ilamTHaxKU1EM3dGB3i+sYzrVPWvi2vPIAzotTopco6k037Ws8vHDVEgzZoffbMvRPlrUOHVsons
d+W0Oa5woNzngL98XFgcHw1qU0Rh7EW1kHn2gSr70rT8NxXkQsQ6z5UCu3K6X6xyPkw9qke9OKF1
pHQDou+59bbrLBVzR+a977BAP2ytXNJnGOWyyY/r1o9iVPjDap5nLZ88KtV0nzPsc1LlfjG7ZBe5
tD1XydkTMZcHk0MnBtCCIHM81bi2No0rH5ZMcQ411xOu4KWXAVvBwzmfehZQsAeDyleCcMlQjc6P
S+DYbnpNwPOqTb+JuZQumFD8+c06Rn7u7pIxzV4zGj+p2+z0CGFQjTj6ssCfb3r7W4qw1Is6Gudq
PYASFB+LQ6aSmg7njKBr1uWhfFJ+KNXwPppqdVy06dtQqtRVNraDVuhtIHT5SIADxU9iP6quEe9I
zu4Cei+ll6quCNjm/YBCz1ha0LnJyHkqancIaidRg1WVwNWVak/sFErKYT2vKkk+4PH3xIJkOyFn
Ti5X08IqW3ABW9v3r3XntUy2iy7aAj0X3xstvuaqkwambn/nmqbBFWF41CS6j9qUukY+xTEfmlyb
x0whVwIlrGeL5ZtBXK9XpNbOGTT9wqRqJFgqStkM7LtOfuAQGz3cQIrXAlpLl+2AWkw/sfX5UDjL
91IhZHfKU1i4PXgc6Eitth15XRd5jsjQjKY6XgTw5SeBXy20RgQi6cw71CRmYL8BB98td+QZlR5q
FZ26bE7oXAOPNQf9m8qUJyic+jBjSfP7kfK0Si+61bw6aFx3ZEwppyRTKy9XmiFItu9PyTuuucAy
9dU8yALwXb5+zzF4+iDHjEOE5hoX3NGy28deFWSGEF3V2fNDTyyr3Rz7Wgq/6KbXZJN1ObNmBIqo
f5t2c1YBCkIp3kKhwLCkzVtTMZlNs3TdNQMj/hhdv68XyRXKV0iLMAkWq539IoMk0RMm5ccjW785
BgtplNXvWe+vszTKAyICy8F4MnCdDMdWTYJo+/jiTQtowA1RO5Jl197u72Ehs040ADyn5p22Zksm
GydR5u5ax3qs+a58MTBA6WIaqYadh8moFh4daxsRpK/29uzT+htCjumY2CWEW2SH3HPODqHCOsTE
0zoOUi4vcxf90sYUkUnFdcPupwNMaL7HrDhwLateLK2E+MP15Xk0yK9zoMWy7mvk2jsarjm7I9Pb
8gsQwveqsjxVxa5NDIc1ssOYF0cJV6vqOMwUuaaqEERg5pZfqgyq0VZEhzwdn4rG+EJNWz/jfX8W
bDga19y3s1QvLUprBUhqAs5mb00i3ZVZ86oazRvScu3bpuT2NCSJyFMKKq1MPytzJxMvEH30m9YY
exroQ2sE8k0Msd8MM1W5yOF8q95Us04nuntfLrhE2jU+9q0/D67ta2Lcu7nCoHhkLGeK8Wim856F
ZLqatj0dnZ6WRW/1Dqo/OFlKtD7ggH6BUR2dnNyGVm7IInRpei+GUAJmcOLZHoWvEa8RsLRgj5mi
9NxLQ4VXgsRSFPVRSyHc250Rh+yjtLV9bFwk+rO6MlhWzaM9KvQHstFTZ5yqg0zKc6KZXWhjySH5
vS9gyVWTP1H5rv2Eknbqn9h6BG1pi6DdRM96zLaVyzHe8bS55gU9fH22zXBSCQGLjUL18wE5mt7t
NF37md3+hGwWXsGKRY29HpggPlmKmgYqeSG+YutXdXLeeqkpZxcz6IXxaJAiyArh2lN2G+vkuXOu
B0vbHgs7Kg8EXbDVQ/cGjJb6yip84tiFX26z1bar9wzL1oNp0cEvI4JTdex7NM7Lt2JNPrq6TXa9
Gt3jtHH2mbUShrEqFKumyYYmPogploc8XutzWq8LRym+igEGfRsPJ60dMRuTfWbZr5OqXyFSQHRe
p9+IixiAWsoVfP/LbTN+u8lXvEDjrLGvI0lvTRVrzyz2CgcH2eWMIM3K0n1TQAbIiHdJ29+8dyl6
Gd7+t9tNsp0TRgZaMokYJG4/RAKEFZTgK/x2ZEZKFotxMuRYckCC9SWpMg9bA7OETIbmvgezFoAv
Nv3OWA6q09MzKNGT2snDosMzt3FkjNn3ZHZ+JW6m3xVTdIp10qW6J5Xdx85onQdKROc+gcfqJUBV
zj1t6TAvwBVnPjRy1DRj9Fqu27KEkWIaCe4bewwhSss1towAkPUuv3ZaK8wpjUfNqS6FKtd9kXAh
z2xsKIsRgTWc3be+UT5kYvwGrEXxpilXJirdpvPF5gCPOScCAltCpsW9t5QSxZFsyyAq8LrE1eBr
DTi02w0bW8cvcWShB4NE88Ew+ogWaEVUbGItYXWF37YEqynwD3S/rWxurmWNAnytp88uzeiiGUhe
8JQznsQZwHAwRn47/jYQdjMcZo2m6i9Co8x32GrGI6dTpD4D5r6KOerusJYqHZWLtiD6SJXavGtV
59sk1UM5R4z5O/dV6Mqzm67fGUlHTvJU9uYb8Ib3UQAtFBXHa1eBN+vmnSPDkk1dggXOlO0D18YE
B1vN7zikVqjbDWTxJX7SlfOsxh8EILSe3kgM44lEExqPBzpzp6lY35nrMBlVi8d+27wzmjKRaBSt
89NUjHu7Wy6Vk36govFL0vD20byeFgclgiWJZlIOBlvdUI+Mb5WQX5GJDcKcC6TceeBm8e8RiDpb
OuVqafKZTvSlnOKwb1cvsacPSwZxad/JRD83QkJdGQgXnFuu48smsdtoQhrix/Fx6rTXOhLUDT0q
UlMwpe2GU+5oh6Zyfk5x9zuHWJeUP9t1PduldSYDMEMp5Wv5/JACYAWEl/7IET4uxIl4yeYYKxY9
LHt5VOv1dUoNUllT3oVVEvP64G7lCcigOErvHLG+2XP/0E3VVj+OhyjBcGp3PxQO2Fzd3CCGg4ZY
U3alrb6zbhPxhqaOIqc9NAURR6RDfgq3ewOpSHcRST65NtElJ9bDSYlecn/aCHRFWhVsUmgvly2o
OutVi8HBqXRiyrw/zTGtCUa+vcMWZmmnh3LVGTGV0a4rPuJEmr6RzrToGus0Ta5XgLP1jKWibixK
iGEV4Tp6+VFr7Ytc258zCvOJc5mdEEj8kOEm9DE4citTS8Khzi3RpV46Cepih000myLNxpaOhpgW
RpmcMwLJdu1Mlxw92V5a5DlQVD7pEUf+0J7M2vg5TSq8DjrFecz4dDA/ZIrnpKpBoLKX1oBMo+jc
p1XyIhc+vDnCHTe6W/sKWWOKjWbLcerXn1kTESxHSmlXLruRHLG5aLDsIpIXDl2MQRrBRBtUGmjo
+kjxSFG7jpb9IrtXNrxPQP4D24CcajTSy2mJ+Fxx72saGZ5lcLVY87ELBb2aFeT/bi3VB3u037G9
HOPGeI/ZnK/AGxhielm2PBhZfm/l9Dfs/JHe98OASssbJuWbQmlcZ+65kcY5cgHMQ4a4m5kqtzMY
QS6YC0L09achl7ekFwHE7Lu6jks/RQgE1ns9wgF4q4thnwBJ4OIJCjoBO5oOXo0OEucNrrIaGi4d
v/QyOQK1eiXPmtniP4zuYj1js4MCf6+39F2shd82705cWEmL7lSqdjujn2bsmYxcCeXxGhJAaLOq
576173pdZJ7GbjPCNm4yye+YD6w9Zo0+amUouvmhTfK3OYnvCAI4OvBbHVYB65uqGOdKzS+ZNB40
6p6+b15ntNnQ5+JAZwzkKMo1GSInwHC1S9g41yt9gXXmtDTfK6oMegq2foZKftCQ+vRKaqB6WH/N
Rv7YdDkic2RsxhgaG8g6AyHPDiQEl4evzL2jV7SbxIDXIHf8hcZf1nSHimgdTzZsEWl1GEiGsiaQ
i/2+ctFuFLqhUntf1in2KQLm0MhWCt48VGVxSUblPm0b/KL1Y9yZV2b9xyF2mTsrVAxbi3eY9yOF
fzHrP9rGeeFcODgqX58ZLUtIOX9fYKxAhKYcJJuPgFrxaZTjBxWOHjgGUqWGVg09pRW9KwB0z1yz
H4g+T4LyICpe0lZeiVRJ/AzSSqywF4BznpXWD5fvfpry+4SguzGk9/UYIwlPXc3AF5BcdJPWYt3s
03oilK55ypXoNKvOqSHv0lNmM7RmwY4aB6qxHCXzxaAY3JmBfsp8wia8l/FBEQWZbJnbcRlRJi/H
34SUH6p7ocPotCZvM2roOc3CeSlfMle5MxIXhUYb3ZGJQfiM3YXog8DrE/jLltwk0wDJM74JrXmM
TSZ3yfA05tNR2KRPtonpm1QpSiGuvWq+dcbKfj39TGxyaBkq+oQHE+8o7ma0Shg4WffM+HvtsNMc
OF6blHFha/ya2fM7HLIt5OtpJDzbvJLc8jtOseFsOZzIORXSMdS12M9adJ9zZU3ryzg0zqFbYzoJ
1R2eo3OBUzaT9JsR3G6X5KESVBdFQ1yTPLem3JrpX3bvTodt6WrBv3rIgvwqZnma1I4LZiteLGHT
ndb2Nk4NKgBxt12rEUHc5Sk5OBlAgKn4TWjx7wbPEQGRcchmbK/16gld4lPWk/np4GLMJMU8LGYv
UbkAF4BwOfIJaImu1L+PKOOCaTXD1HgsKp3WiwTGT/yjNdeTb/YrlR0nnqG7L5oB4W1QP534sHH+
tTrM4uJu2GyPabPk+/LNUu0fxloi0cOyvqzqPQXcbi7pC1WkX4pknLjQx5+ym77EtC8WopxQzRBX
FXTkcGtdH5CGRHt/ZLZWS2JUyLGFL+nPBUVI4aDiXLL6TGeXPr3U78ay37lEnSBSeFkM5PA6Ppic
EIuOCs7p2zc3rTvcYxgKOrbLgF/bIKc0Fnr+TBDCpUqAAWGOoEwhHLyp38lxILjhxnPbuGDK2hQe
ibOkrhboSoo1cO/sWX/oG/A9AxUoUuq3Tuk+1tHWPal071mffBZrxXTPep+LlaHQ4OPDOGrDRJXQ
lo/ZSEByadFGmZx396dcNGcXsT32RPmoAwFCPiMOKejvy+2mqmOkaGZ2nm1iyhRBD1nD0kwPKi/2
S1W0KBXTKexj2hV4xs3ziHQETP4mY7vdRIZxqJny7/XOuaZEjYXjwGUbEIXpvcxTREKQY5FSO1Z2
MA4jvkHD7jGoKmRvwHJyGbl5ayrzg57+pp8h7qMRj59TMKaMHWDAL4VsnftWtM4lds00gLPfBXOC
IKYcTxmzh9Ggii4VyfysIoev70x/mdQ2bBrxfZjKNy0meY/WPXlRk7KLnfSnnBz9nDWUByW5Mn4J
WsiTttzZtaHd1bl6V8sGswKtOk9a0+w7BW1ABDTtkaqENOdRYiAttq92MRmm91i41HghWYdl0UPC
g92p9qxZx4qQOTQyJIa3XK9/kpnUHKq0wc3QwjhmYJetFa1cqMuCPGywtewnO6xljgXZu8MdDQ2Y
5ayNtsmn8uR0X3GyfmXuQDanSrooY95AMLzILbc4Wew+PZmSsDElNPuNgd20M3deR0zQqSXG75BE
inIuY9pKPdl/smhYmbL+KaqpW2Au0NT+mpyWCGsg31W1dcfn6k0qc+h0mrUvjiyfv2fRDvu217fW
PX3iLDX2MyUwmXFceYZeoXknf+V6D4QD2rqfxfSEipzdHiO3nZ2SC1xvAkzowvSBSTIc2L7H1rAv
LPEJQuLTLdkfVmbSvAyEoz5snhBqtR9dk9Pn0Yi/QeGknyOyaHLMA9loHbWV+tZxyzR0DDMA2IPl
wXlyKejdKv0Qmx+U6GQRugQUEutVUjpzMN7rNCmGhjynMdmNdpZe1eaSt/I1nUdfred+r+fDdKit
FDffKyZa/aXJJtBQOezzOdbeDIfw4AXW7X7ZIKHEd4G4YPnjbNYDLb8r2YydqtYG+eYem8p8N6fm
Ky1aIzSNltz5zUso9+0wzg/ZQhUDVc/5sFzWkrTUcP4UIvXpaUJLqgO3HhCXViYNmHwOSr17dhuy
6qaeD490pXOGkg9Jw7TW+cei18VuyqbmaM3Erjaq+lTE0UsrmHs4Jso+Lumq16t9eyVFODnPHDWO
wmFdqMq4p8C0di27gbh6JH/uh5IjObDkApt/7t2DFRvNDq0OTOZ8bw2k2+HZAJWRFy893TBOseUg
MO9GHMP2uVYxXidVxDe3Puiai6wNZDpH+CMolGxXVZNKvaKhmLMj1YujNXtE5O3TC47e5r7zc+YI
ftlcmUwqL5zKGvK59X8xdWZLcQNbFv0iRWhW6rVKNVNAmdkvChuD5jmllPLre4nb0bdfKsoYY0BS
Zp5z9l77CobdvA+4O6LZ9p+sQnAUjI1LAacQEXYV/qIvR39ofTdMKclqjveQkOx+qgwbXxtn/tki
fm9sjRszDwpxlXx2lSyOuiGWD6aVvwtgPT0ubb/s9Mxe5ZjSPSUTxgC8Nvtw0eQSpfpSi+LQhzFi
cs7oA8GjPEGNSR+Kc2mNI4qY3QqAR2eE5xg4zblNHUlniS4fp+f5PC2yuBg1Dk1XLN510fwODQyr
g6+dx8burCi0HeMpHzoycxbm1YRpZUdJ2qK9oAqpl/5vI53uFhQT4iQa2mn6z9LmGQkxe5m53sap
VeYbqqoYVaYIWdNStmGbQ+dn5k0EgzlT8RLiRrUDRjV2V/+iE1PuuBo1QXKipjXU3hXlGjwlOOOH
nWnf5ShSj/5sF5euLZiMm5l9IshEXRhy/ZYCAW6/+Nm1WxDtBr5y7g0CFvfWJEYcBA2Gc6ykv0rA
32QtFXfdENTPsRomNPbLsqfll++N0nFgzeTJR/ZT18GiYk7vPXbURGfK+UPndPKblMAjriH/y48n
vovZudDwetKW628d5zVF1Z+isdJ76Qa0meLKfuwmmtLpqP/qOfnnzJn4IDNy2syhRfAd4ZlbOBF4
aGM3PnCOSAkyasxfGq3mTo3d/FgEiGudRp6Fk9SX2mvrS2gVvBngengL/V/0NbLqCK1Uw45sHHXq
PQy0WOEZLfl4BJ1Gn5Wa9Rnk+Hfr9SH9wFZffl5869ghd90GXvUsG/b6DuAKioSWMFb0XWo9m9A1
NvEr4rgwLxa+lhCXXWvW97nW5YWuzv9/+e/HOp84xVaV+5/PkJD4DnbTIrddx4hhKeIzbPuCjtR2
SGg+iaRQl7aS6lKvL6Q79nhw/VWqzATcsRSpr05zCYCEXyx0G+1GV5woa7/E3jxcM+7bnbMwGvDb
JD6NGffuypXhrv/EBTtGdhccf355hNXvkqYSx3b9VerZG8ie8zDzQTZxj4bnDccslofMaeZLsr5k
SWWdQ/NJO1VIoeqG5593HCbD88B6uPdN849lOyQfr1fo593P186ZaS980n//Ll4/ITdCGnimm29L
s84uGS6my6hVdjGprWieT2vG88jw13Npcadfg0+86ZoHeMltK738vOubFS2a9wgV5DNCqeROGeYm
Y9fbKPkpppwxXI2nt/LMcIvsKbhD4h3cidEbD7YFlZ1A2TIl7sstnBczCJ2R/zinqsdixahrpSKg
h98lrcjvfl5wYp3ifA620mbd9LKC6YVJz10UzQXsXia8/Go6LuhWIwAYuRb+prKAtRNm2jj7waII
RRxuRkEPPj3oE8n5luOvD1tooxigHbAnfWdB4t+NLWfWn3cZmdzTZNOQTocc4o7xHtfotQhVXJtS
ATxGnxkQE8OUQV6WRQ5MN0CVqOS1zIs9jvMbrTgmSkJzq0mmiDz8GXIlFV+tKkiiGGRdVBrJpyj0
Pcb6/NAE3c5Ad7nNy4aib5J3TmnROHJhNxSIMhnDGP6vQHr9RnUMVUiyuKRp321rYtY5tem/S2KV
ND368oq1c1+PEJpoQIx3kkn1YR7iNy1AO1IT7pJMfCeN7ZwGYPaNJJBT+3xPaVsy7TL7g2t13j5g
H/6o/e5SgN55nkwHz1JKx2pUA7qipqn5C1BH2ezQ3XYz8CFV976Mfwkj9F4Db2iuQQAuni7ogCpG
kMXYFemuUu3qFLNgOMhKvctkor4zuud88v37sSXbdbbd6b0JcwwYWVXgE9g062cOQ7LX3pRgRODA
ZvpN/JWP6VvoW+OHLBF7OmJEw9DMD25a6qNOSqC3c3JAA2I/FBND4YCe0iqHvXPs2XhEgUmDUjd/
+tynCbX0F/rONvq0+SNjOE6IcTKce9Q4uzDDirxM9psbv3rVZP/NOk7lmVLZSeAYtk1SZbEyUdja
dbspOUnfAagrjoKARhAkYEKqQjQPQznIrSm78dPV7zhQXlMRuK85JslNX707CM1ZtTwODm5xtAZy
kUdB0GZPQyGajJzDmBQT8oAD3KG/w5AWND2w2nUYimD0Wc6pfsyIKdymBst/hmR+Z8sK78PSXfvR
nH+lBcupiSj3dWb7tDiXLwSVLtr8JlBtenRyw7o0pS+ivkSWBFzod/lgBUL9LWRLj6QoE8a1On2U
a/RJ2VvhDdFTu+kEzBh/sZ70NEe+WjUXM795raPGz3vmS+ISJHiJMtHCZegH3OQugjenhYTQFGrT
WlKAJAnta54SKRo2lfxbhlnk5br5UB1RrzwB1glxUsPpT1IC9+VXIPLxrz+X3AvYZHYLXFRMVVy9
ZRnkbrTtFgiaUIeEFLaDqpY9fU611XRKbio1T2whzUtuJtlFtY2Mgm6sfo+j9SJizA0kRJ8SYpBc
v+KGG+o/Kn0TOpZofjRRD3RP2RDXPztBQd/K+3n9+Sh7BWnQXvIOZu13PLABlZAIzz8vVZddyySs
DpVR2PTyBfLh/3v387Gxn94naE3bUc4vTFLCK+b74o7beDsT6Hud1pefj/+8m+AeUPirYZ9lYAdL
t0sOP38R5lZ9dbNzsTj5HcXntgA/H7EtDdtQieQau3BnkpH7NF2Djxv6teWK4Umws49kA2jaf4j7
SoK4O/cMEuxY2KYRMShEdOV4rsk5bK7u0ZJV9yVR8FysX9ME/Ornw+X6d9hHGarKGR0efs1TS932
8/EsCPg362cU67u67d/0ND4WXjvs3JaMtZ8XXRGduTFFsbBuc6SDfMDULupsfoCG4Jc6nO493CL3
asTB9fNOJNKPWsLVcZC+F116MwMT4yX9sCP5HPeTOdDG4ci8T8k4j3C2HIp2LtnByuSgs854qm2v
vHDe3oH8oD3yzfjEPXXW+Li4xQHRBBSiyrunGbpsVVDuLceebpy14kdpLoexIh/ccpRzyeC+0mXG
sRN4Zn7wrHaK5okze17k+X21TsRi91HSFHQnAl/ykIm0vbjqWVomM3THvJlNOD+1xmPbWL9jptJh
m1inkVkyquIndLcCLG/j4kqZjz7Bqfexgbms6X8n9lDvmomyjHOB9Vyq3r0BIIgcIiHQWObJqUlj
8VDbHaVt/mj0/q/KH1qSMIw46k1ErHPPxMkq/RSDvDPve1Xmz54fVhfLD5lP0e09BIaqyRme8+dN
mkzkbiKY6jd1W7UXUIzflAv9KdE8PmH6z1etey5Vk+0gr5kt26+AT0I6d0AznFkiDuRtYsxUTob7
RjwdaaVDru+z2PRPbm+61On5nq4yOttupuVQF8t9BqABTfryx5OWdTNT3HqVZd9pj+dXWsafsJ7v
+drjbTQd+iKVfePsIXbAaPihJE18QtyQ+xoiEn3Xv46ZjwYs6SIPqfLemfAvzBvTy9vvTsTo/Og/
vhRDURP8FMzEt3oTowymga66lUbRPeUy+52R8bYNE2DXnIqtgxFvRb9MX1NHQ6nw5uJSTe6y8aqs
wAXRbZmtO+dp6OrbhBOe56mT534ggRZ4GTqJOPSgk3nde4g6tWhd+Vp5nTya+BoKbR4sr720KToQ
hBP9rjG6meizUzvOahf2uJqYntu3sieMLnM4SFlMgQ5pOnwb3fixiJQz6+I0cBeLvYune+OUjXlo
Bpr3BB3d2U1V3FsOM0yirDFcAiQofTnsKuaL24roC6KwQEknRnAbPCAnnur7TadHppBe/jQLJz9A
qFKAsFKYNOTGR2IlP5m0claltnvPGGy5L9/MAqCystMLioe2NLJdb7aU+e3ToMblquzevFfW5B9j
W//++VNetA7yE/MPbAd9j43RJMzIJKQIrgVzPD6GesImuN7d5O0sAVbWqOS2ciTIUs5oYxYEx9P4
6q4i66VgDWcoFjLCFa1znztBsOU48OGVWPUC0U9RvAI2RLUw++EbcjPnH9ASZtALjAmjOjYwqVjK
xwkvi93vcAOjO677a1lhSeMMhC9tDiQPJrW7752GuIW/YtfLQxZzzKV4wrvn9NWmIYOVO5rc6Hn2
3y3OpT7db7wp7YWzIefuzOxIb2y7+0pU9t5Pw5eiVzs/ZhSQNP7zMBDgOCINmBleNtZQPzawFdfD
Ec53p+nvA91KagJ6odhOLk6lLnbXUp2Hxkc2zV9CMzOGrPcGZScycnrSKa60u9gjDLCEvc/BttvB
j/fxjeicYnkl/HGvrqGy8W4q0R7O6Dc3btWX9168boVeZd2j5jE3rr+ou4UcZD11bx8YxnE1j3aH
qLoOH2Opns2MZoE9dz2MIRZc3/B48kbV7Wep6A+aRXiyYsUBsDDfRPtcZW33itHD7/E81uaXMsr5
bRYdgSCGttAkGvulVdMbFlQMsCFxbhTXIPPJCDu1MTzEOiCsua6cX9w02Ga8+W408TakaqzObc2g
Fg/tvGkHVj8t/XHLGst0PMbg4xiL86jH4NXjTicwoH4hfgx35Nj8w8s1v/IM8sXNgz/1eJvHQry1
QtibehDplWZTw34xQCxItxJw8VtIR+RqzmiqwtFMn5Wv96aTElGMwOewci/fjZyOt0B8Y83zCGwU
Iydgr8OI5wSck/BoOtPclBmiq5yY1bNlVsFWZVm8HSGyQCxMy3da78QT0uItlSsuDYOD+wnMGRMI
Ub4XCp+Q0MwKwpTqn01YoP40Pwgl6h/BVHlParbR7S9R5yfdS9qx341pehGuLSLcQJT12VBdnKS9
DJlkCuDm+TWoL+liuq+9dfi5NpU3bMKJ/7xyS5KGCYO/JD6apCIeVcRhr9q4tMKiOWOYWs39XW7Q
12cubx2GuZ9uXdc+LbOXPS8eDSchRuIRbSMyBi5N3FfjHWqBb/AjSFLXqxWSVPXLCfy7JKwLsmNQ
3Q7T4B/TtnitbCBxvq+L92SpxWZaZ/aLQPncZeXbZD9rrELvqa08hIrTZeyGhhIgdN78gK2cXz8Q
NIH8HZLWe6W7rWuI+GVIavvgpPk/vH5r7Vun74xVyEeQdFK0DpyzK/tgm2fmk7c0VTTMi78Tll9T
FhGG6r5AZTX41nPy1vu43oVN8UreHAxQy0zf14phO+FVu/v5yql9tiuBcrFHcReGjFi4lmh3A1/u
7JFeXBCIFn/y0B+EzeOWIKCq+leDqJ2bM5j+saxQHoajf7UkT7XFlOOEi32PF87et8aY7vJpbN7H
QnvEgQ3b2UBfYGkno9cffxRtox5t7zOxZu+hc/N3i+ny1WQksnEHyAapxSfCJWFpVC34VWfp3tui
fTQ7V6C1lftJM8l2BuO3ah3rvdUAyxzP22NOkockm8p3j+HpEBC3YsbLjYpo3AyBqojwFb+T4Vjj
yLhpe/wqmwSTVYGRybPCzwIbXFYK/5gV2fdsqMeAQcOvsVm/2cn+4/Z9cqUvEm7CAvJ9MJb1YT30
vlM7vZQ9z6BEjR1kyXSzaAj2SzC/hx7XRI/lc1z1KKoqD+eS7TwMeef+CrzpCsJVXqSd4yPlu+6n
PyP79m5JuRUGYT4n2hxvzTJfi4BFZ1lve9F07eOs5afftss7auTJzMAHuX1ITkVtvGdyPri6mCKN
2O5QueHCzjdQHOXO8J62kM8roQy6g/Em6LTHL4/p+6Cb5yak8HNJWj7gTwdjsX77ued9CYBCGxrL
84kodiy/Y6fuC25auzOI/JzshzoO3atyYZg1JguA8oth31MIRy5n2BO7KKxCr2kO9CTotC9vmUjD
C82vcTtol1VAJS/OYrZEIebTHcKV6hDGhslpFDmvr4w3oLcgtVNEmNrkvjeYOjOVae+GIE82y/rd
YfkxHprUFndM2h4xO/7K59Z6B1aVHjihoEd2A/MdeewLiz3KFmrko86XZnV6vhp5Mr/3jSP2eZ8+
0lBPEaku9nuclk9xM8e3ny2kitkE0qn5Z1WYFRnF4YtCSbVlc2C3mtAz089m9lM73Et9djQVan8O
CslhkRKVHJsoZVGJh4ar5mnG8KYAgLaYGCHzjqdnnslgxMX94snKvyZUlJua1va74OncYShhR4e0
fCptt9wVUHODLFterSTJL1PflVEtnb1Pb+Vprr/cnjLEStPfgxcg6Vh/mE2dYM0eRpg+VJ89LB4K
JDwQP98OfED242Vv1ql312U0uZ3hL6sYbQ33vSFN+YT4WgOVfnQ4sn0sqbmlAXzNCze5VXn/6BWE
AM+5+NDhU9ni9/QyCqKW5sUOg613zE3vIYAK9Ohb8km69nCnpYvsoC9eadCoF2Oib55MBqwqdKpc
Uf8W6klv8rB9NlbsNj2FyG6a5beTdquasCbRch8WC2IAD/cE2bf6PdfMb+BcHSeh05OOxeMyJvPZ
rPrPbASNXGJrnQfjSxaYPr2CnQ5cwLnxrfkgXwWHeRqw5ozuIZhOIk5W8VsV9VbZvcdG/ERPrP9G
mMgoCUWnyKv4SeO+2RTAxV7KkGuy+ApK2WAvp97h4dRtG3WF5hipUpRVYAoNwhAeySmdtnOZHmCi
hM99MD0J3wm+RfG7D2weIC3Dp7EsnzJoRPvCZS2yK3r8uV+iKbBK5mYl410G10zqMoGIaNLbYlLt
NgtSIAdj296oXwliwSN5EyJ8TbvycTRF9e1p+jJdUP8NDC/ZmqGFmi4bspPTMqjxGZVem1SEx4Ay
ElsK9DOpgweVTP626/pzFxDxbAf9LygEyEC88okzMEK5sfmEaYEupLKugtHkjWj5MWrsfHkYEVYw
/5kwggVQ3Ze+uCqPUnOQhh8RTt3uZ2i8CCmm4jfOxUe8Fg790ZKVp0E911sDh/sbK8D8YTkGwkB/
Tp7c3vB3SMTGa6u4UKOBxpceus86kLhX0boBbgQ5/cpcl2sZsnmAm8dkqCRSKHeoGVog4qOKNkSD
t0a3/+i0T19eb37ZoqveOiGrCPPCi+4qBfE6iw/o6qqzdKvqWq0u2ACrxBOzA6DjekjPZVgDappx
DkibOTf/Gkbe+nOM3UM5G+mfDmYZai3IIEPgmiezbLxIGYNEch6EB2+2rHPncaxMF451XdW4+34p
Z3anDMmNw6YQ6OIPaLNyqwgTPlYsS+bGoqm0621cXf/5c92p4jDNsD4KDqpXsxmTC33gA8s9f1oC
X294YsGpJIW9K5w8uy+s+LGL8qnqT/WkExhOKwDKCK8/L9xH8VVhrd0JHO6Uq5qJuISK3KWLca2D
GgfOlAH3nzIiJ8l4SAMZXEtX4Vld7Dzg6JafFGDz88AizKf1nOuNprp3wbUBNsIf3hVCs2bi25WW
XG3VfN//+WBuPRf0be8gXuQ4DwTD19K/rimBJPcqULgtMI9daqTDdtTAMn9+Hqb82f1Yldl1Gl8A
KOAMNFJjl9t0KiaTLpM1FD4O0RQhFjqCEiZtTknjowSdehhZScGuhUYShVAyN/c/70rFL2ZM5LfL
0HZXobdHnGUUYBnXL7++i2ETnuKQiOOEXW6B27MxUxook9n870ud8RuvejZgadofSM+SndaYt7u2
ehm4avsxS7uzRkm2ZhgGpIeVjLBGH6kFgHy2C48jfJ+f80YiOZHWQ6MtvVdURed6DXz4ecHzueB/
JBFDz5LWCTY7K+cIRR1IGbkmb9DGgvGvQD8ntGXOPy+Wgi4nOmOXrR9yF2wN3Df4bYXEBOrE26Y1
koudxwfH6+ODO4oOrse0y0unM3diMh5JaWYymPrq7IP36tqgOs33TpdgVgEpsPFE/s+tU/BOYIjW
HIVszUeIoaacfsTyAmwNDpzZlRK9VjWCdl2DeenZMaB0ypAjbPfGqHg5e5M/7BHHPg9+t68ZqDNk
xv4yCKkijs3OxlfeSyXnf55YILVkuCTzijIh4WKrztguXLszucv/Sp/mImr0HmPsAbnRzm5xWGN9
s485zWOWpu4cDslrnKRgDPuO5I8Osq6Fz7FI0+5k1RDGvJao5Uqr/sxvKoharopdz/tkpdumtPhW
1llsx7h17GJigSMLbRhQyZhrssvPu2bBnYPucb3yDJndtAgB/s97oxZ6n6j8hvKyI+EPW8EkxG1Q
PQ51FO942f0j9zsRbBOxXkh/VvQD6akbGqbJVlvkCRgI/7YMgDGKrpd/yIx2AyRAR/0ab1FndLQM
hous6Mt5TrMWS9AM5piqtOwSELyBfvm5TmoI9sMUxwcZFI+1mwNBYCp8CDj8O46Z0zLL/swNRuDp
tgRGfpbzrg1GKm7XQhTpJJdExpAkDRcQeIaZOE+q+MjisRoVAzQY0rdoX3lD9jwnlrMNAtjWg+RI
5RmWfWTa5x6TgVWc+xfEvPB8qmHtXkM0btrMz8p2550KXRt6AwPNfCMWLsiCm4EHqRS/FroYu0KE
0B665QyWhcItRqHX1iNAIDrtP+86w2KgSwZTHki5w6z9RZe+jtxuoaaCeZ4EVBZ8ZSx8pbHxGnSQ
P/8OQAepPHNlRbPPs1GmnPKtacQU3dIMzOJTH8wIHlocGehvp8TGKg5isQ7G/1zfOUG/lmfypbQI
yLO9+b1x7XLfgzNvq7DaSUFUISjdomBw7bbKjLxE0r+u5mJH4ncdyhej8inKzP7VnwdU+aoBb9ji
BnMYsNtxnG5ZDM0NdSOE9AnH4ugYN5qzzd1YOOjzbSZmzAP7bZD17Q1xGmTAxsQVBr2iLLOZrJWG
EiWs1liQbn24ObxQ8nUhqn2zLCJ7GIAU1D4gj854dkhYws1t7ggyeiD9iEMMFp2FY1bJ1st94m1U
XATXxEgebMDXO5HGydbpgTd4dgBIDVPRliICxpVyJJEc7IYmR1aWvOBimkSgFGPy4JXttcbDceb2
3uUhD2sT1T36rLi8thXtOyvBqIiXk2SlOqKOGa6J2yBIktOWQJLyuCokHGpS6i+Q6Y03X/qe4syx
tkv521XzwUmwbIvK/cXmZW1S8AXbcTRrJCkpkPEGk7KqvPPiW+FGme7MWDpzL3N1GSdLHn3LfUEO
fD9mqthhpcEC4487VCnTtgpK9ctIUQrryqE3bAZHJwg/Lag0RTF1X0qr5yWcxihwu+JclAgnhgxR
VAcug7BvVFnKQdMUm7Y8rv+FR52PXd1PTp7bEjmSozXhOn306s+M4oDtDg1AkJS/CMZYPQxXEmTG
w+C9wG4jRKA7xE7wmSfQS3zZoMgY7fxA765HWMNFlPqDiPD8MJrw5I01Lue/L1qwTWmSBzY0opDw
O/WNVC2yNz11jJktu37/x05A4qJqwMrdwJTZOjQ9t9BtSfNtoHAoP/zZhZe9DKonxEU8X96NIfMC
MpAIvThnT5RlGMBQY0XLPaD+lKfzdnIahTBn40nHOHMoTo+SJbUd+FO9vnTA6/Ok7w6ifwA2jM1S
8MMFuSMjkbcTN9LIIXTIDz1xjhDBjAMZN1y8BS97QZLBBFBzs6CXw6cdHFZ0FU1t+3NelNrJpCOS
R+cmwxKgdM0YTBek5mQvtsTBKH8rfLsHGs7XQxsMIExB8lD5arqrYZlQ+8hLqcsM5GgQY8TnvqnC
HnWWZPHPFvKl9OD+C9dAwLS0X6xl+ZQjDSy6xx+aY++e2eVt7BzrIHJ0WsHMslbhxvv5SjZiRtSI
XUYAePC85KRWhGk23JXEERDjAi9VFbR2u9C/xT7yzSCXL2E+Y3HGjkGpNvt7O1R/SKQl18GTape3
2j8OhToFAqOwN6E91gvngA0Fb3zxMUmp3M4wyBifKm7oGfTLsyQEalPg/Ng0YfpCm4upzPqS1Ga8
z4vg2YQkv4s93XMke14Z0Oe0+YzR9e4R9uC4XJ3YRLosl5+XjkkCF4NDqCxhP/nZHlP1b1XF9n6o
vY9GTi8MvOrDlBCaF4zmqc5Xhmoo54tl9uFZoWfJBPIaZPEkMiLezoEBEJ6CepsGwmlZQ3KcgszL
lryNdBnO9oAVyS3AaOBaSzfKWeHT+E3jIDkOiEIn0uKWNHmENmwY86uAyeObnTgaJnSWUrT2HnZg
vbG7FSdvBR6iwDBi6/UPnHnUeabuSC28Gvzkb6iS0QYxL90qZHTcnOYDBArQf0uGuitlllOTssCd
i4xzpD4mVk7sQx8Xqdk82KqaubYcLemPfVd2QXNmcGk/NBS3rTWIO5sewEUHSxr5oXEFYFs+h/Zz
ESDnKnLhoQdx+oe2PuRxcsvzznrXE/VQ3rrpq0hEwZGVZWoyp5qsDxVjjfeQckC9iFA32bSA79pB
WweN3ir1K7UZC4ycvhS//bEvLlbq89sCwBsx5N2WNb7krMMv0JafJr9QsjLnJwgNcIdicfNL9c82
2EZ6w9tUAakgddP+WZQdnpN5+viE+0FoedJqUFC2hTmg5r/LCAkIwosuPeNgVcU/SlO2XYsWZ5Hg
LzGtR3oyH5U99Mck+RKdZFhs5Omhr0AysuBxy3Mb5NaURUqkYmP4Pd1za+4eitSrN7P/4fogaXRm
ekcVmPU+mWg0l7H9PFZBdsokzBSVdA+6/HaghxzRh/7T2NbvFoujeItud7eE34a7NIdpAZlsGbBg
WQZYxtGrhTvJCWrbUP+jy2RSUZQMVArxgASgOdPMIpGGjGqAO1c2YPoNSFh2hZFPl6K1EeiwnV36
6XcNL3crlwlhsd+g+DfHAGEVZmrwseExDm21b7tH5b7qxtD3bY1ibPbdfcWVV16QR+7EzLxPUBeX
WB3yBYpj+9fN8HwPhB+fyhQRZSX+xZLULtwfCGT8slO7aU3cYnXDWYDBqMJQsEsoV+ngrO42v/A2
vYltwmhBbjgxILG5pVSbAE5mOK2XBaiDP1XXpBpxK6QCTtbiPTmO11G6c21l2mAIc8L4HgGKSY6O
/ewHk3xWFdqEtqA1ZaXygGgH/cXQnyRpYxylq8diMj9L2YzHel22k4zVepRfIY2UiDk8uSkgcguW
siIIsYtVbCux869Ow5FZsvVKgXAdc13cU7hsTYHzPAn7F0AAw+rHbzblENtPgcoio5/8yMM5slvM
+RzPHCYwFSZ7GPv/Os9tDnQ7ImPOnU0zSwcRqHlIOllyGrb9LfE4n0lmE8mFCXOr88mLwGynW6K3
rlgJiisQL9o1fHOp1M5OALLEpxUC+0jFApuh/MpcaMlG4ny6sa6htQx3WHfpwTjhbjD0ZTx6g/tF
Sz7f2CN9eUZEjaZBXySYxYeMrV3wKwbjRke1KsOtt7o4zOF5Vq1Ni438qmmZDkOHLgZCk4clBJYF
QQAYjtyHKfma57l94HfLf40TgBSrnjw0AjRG6xcPE00jt9pjqu3Z0GS0VHa6gRDlRHMrbiozPsul
4QnOMYsT9xVv03wg0yMjkW6wXhZJjKNN4x7NhYmsn8NrajRPcpq+3Wk8I3HadHEK0nqCUNElVjRx
0O3TEAHH4nQ3o4qvdmq5nM+hgsHN2NKWi/e6dP4uueg4wLibIgPr75IvVMyEWsad60S6hM+RgoOK
flLMJDOzvanSmwPW/uTWkIDlZWI6upmcMdh5YX8j8oq7Mse2IJKUeXgCcTaMm6ubS1TaPOzbIDZB
soFswELi3QY86Efpe9+Ba0RDlaFxVGG6HWK8ktNHWztBhMTmgFFaHEaGLuCHIr5PwBw15hPBcOyw
VOorFFN8dULvJekcg4iY+l02xX27SKANDraqCbNgzm0ZjUFMjz8gPA5ExbayGib9ro4oDRGw9C1o
cfxyvdWt+TgNFlil9xllWy/978Jz7/IpQ/Xtf0+YCh8yC65G6hRHwtrulfTNoxg4K+rlg0MJqLz+
ht4IM7eDWKA2HLhpjBYj1qVtgEh5O7gK5Re1dVUZkrUEheWSDrhxGK3tREsjcaZHutGzb0XYIhq7
ZY/EgklgWjR6RnWVSQYGHJ5BEswmc0s98AxjiSgwN2Mdfsuy4Q9RRx43H8emSkNF6OvqGVIHZMUE
YatSp8qsNVo4RGVkb0UwxDij5HnE3fa+5BABw/wXY+Qe60kA87DCcjZDq3X83Nk2AiZhC6tGXIh3
evX6hAC5Emf56r8G/dtFzNAeBGWDCNRpolW7ETWTp4lIMdrutyoUv4tU/w5sE5GobmykKjmPn865
UyKVtJTh7gh4pvMBz3RPJK2Ze1rEzTZexkh18kF3c4MnAklAx9MLW28y0L9yzILRb21tWA9nZvDr
gpSgxcex1Hixf6wNqzn3RsAIAedUVNrNgoTHKwn9JXX5v80jTF3vKYQWHB8ck2PKeGwGyjz3tfdF
zjSFdIMdwzVHOgW2vmHHM8gaTR5q3fLoYa2jAwPmJEhD5K/amDgFdk8VqYu+DtuL7Ik2AjsMJs4e
2V/G7CsYBRI4vL+ua0d1OVv/w915LDmutNv1ifAHTMJN6T2rWMVyE0RZeJsAEsDTa6EVuroKjTTV
5ER39DmnWSSR+Zm91z54efZrWNXOKjHLZDijVi7m7XTs5NpqJMpOz/tD1RRcUFFwgMd9/FFZGhfe
QYJvePGz8K2zs0+ndfeqt0dI148cpjxoX/pQG+D3F2Ve2TtkL3jh5gNhjDKwSVFM5JhDsDmri+oW
blqAcqry3300zy8VxwyeX0JrOyVu+B6+ad6CBX8WHSupG0w3uf87TEnX3Ms+Dad8tmQNB6fvPdzv
TURgZrfR+xobhK8Z17EUz6wcv6rGf/NzGKD4FenqgsjPjkMbJNu0026TanHeRDTLox2uYXyD30oG
ieS62v+LPdV89rw649+Vk4TpjrcTQY5TUU8DqXGFuhoTilzM2me3asJtgo2ixWtcGfm7QXrAkBcM
UPQ9AwF5TrwAMVZmRdvatPM3L0TMSpmfWrhoYt3BF+Y/RKX2x65756fCX5BjT23VJQ9+N3fPrXAX
Rcm/GBpYumLTN0gi20/eBP4G97GteKNdbDHQGJD44KiamyAf6wPZ6Dhu2i2cBy6mZjsS77BgBHZt
yfpZhsq6t9QIbRKohacDQTHi9BURBpknpDkPDlhl2MXBLvPJgOEzZL4hSZnRh5mzg+ejdDMGp6GN
6EaROSJ98Fesu+CK91m9oqVay8ziltGDbFf0GEh6am+dtmNpl+E+Lq1m55MP0HWUPxPG6jolxcVh
TxlArlYV2xF92JDkZeDjRVdmZcM7dbJY5GjRlgg2HoeQ3X2UJ1uZGrAeFSal+ZucSpw+ccU936xc
9O00siBRGGrxOjk/s9QX5MF3u94ykBDVE1/eY63d8kyl+9DoIC57uOQSbzciDsca536YwXft0ID1
LhAuCxN/1Lrs1ufD0cCcNLBfWoN8vBrp9DPoFdFvWOSIQuAxz8s/CUvOyGZYBpr2cESwZ8fMhVhZ
BThlCM80IRKSQLQxI/fBaIjombz+YCEOL1v/z3JY5NqP8ShuNvOPldeDd5uKL73FGe+emui3jZH8
5khYtk0XRvvWK29d6PJjF9JBj5AWu39cCR+4gaEjrNKqPaiFVRf1JJMmbrVHC/BThdjg+CwvaO5s
lH5h8kwAJLrkXotWxJdEFwt9tQx981VHq70ZY7TVXerbDyX4TjyJPN6akkT9dfgBpvJmjbb4AoCN
tBz3/TWrxvSIZo2k5VFVa9MyKBIzTDqNCnZBTPE2ZWjBCv5K3yrqa8Hu0eh0fVeGPlmxttiwVIZy
Y910GEVlWz4hG2cb2WSPWL1PA3M9i0+4F5iHyoSJKULlknxA7AbeFiLbk41FMKCO0P3myQwYeOXE
EpDNiH1rllUnknkKYjJHzENkdcemip5TMz8B4bfmnQBPzkniTPUePwxr83UYIYcX2Y3QNY9ujFFJ
KNDrpFNHgTzgHce1zSi4fpkcj4mLtHkssCvQtjGbDtJ40c4vsMcWv3HzczbFD4ndu/wwJPzaAFI3
5dCwXhDTezhJcrF0zUcMbTDnyzpn79npOWUpC5E9Hik4I+NUtfUyy4kPDUd51I3g5Fb0FK4D8aXv
SxjM8QQVsYrGRVkljLkI1HYhAzL5iD2x8zA+L0JNIQMQjDpCOE5teB5S411WNdQo1p+ee0cvS29H
ZO4i/gqNBl+NiwImi5uv0XtSRv7hZvYfU1TKXHs8xAblTmanH4GBxVCYm9Q0uM+tWXEzN7sqmLIV
3/etiHV/UcqvqOoOufZUU2IysR7GnSPdD7T5x9AnZFJHpAn8hjMO1Ty6bkCuUSW6NW7Xdh8L892s
8qtocNDjqlszqFCLvKaNybzkTk7pCXLb3nOHW+5Wh49OM3Qkr6QQ5gBWl9JAw+bXUs2jBIXU4maF
PnvCqd6AXudvtAKCEwy1DlLMZoHIin3U+BfZ2g5+IaS/TPyitT0SQu1yZ4Tm0eFLt/SrCmR0CPGw
Fnue6GoXCLX1oDRgTnUfiZQqfaoV1HUMQMomPA7FmG86R//hNkyYrvlELZBDudWzylzOAK9VDvf7
1Bn61+Q4kvlqo22Z98K6QlfEcUNuWEwS5EIV2kl3RbrSO94QFrD+thq9bWjQcbk++lE9TWBT+cOR
pE6mAaLYRCEpv20HsScZFfv0a27JDxCTkM8oDY8EWWLBVPJJspVpkAuuy8jOKYv6DbFvtDBYSiG+
IVqJW7gYBWEbJzN4JObzbbIJVnCL3D+K8J1ZKNtcyuYy98Oj28pvr+3XaIsrgP91t1kGOnd57urt
KwHLGInbddkOc+8N0NeowTq4KbI6zo6pADuq+7p5MyPxovSWJpshqDCbe6ak2hcq3tWlujadePPy
utwZpWEv6ynYJYYhVoWfF0ucZa4Yh1UCGycLId6lDbpQJoF5Hsg9IgCsHXZS7uymF0sbXLoa2Zq1
xXiO2uHABmxRl+5eT4EjNtpGxYywLV+Mq3YOBNL0FsZogGkJrgKPrLnHoMicmzZCbyv70QCcIewt
dGCAbykhrqBZnolezknC7s6UX29q+G56Lt2K5L1tqBSUl3ajg0JZIsFw0GGL44TCABljtXPwjjsJ
zqPQJoxBiwtQgnV7GSJfo35IW3oJsIqYr2LEDFM6PYt+G7DJ2iDH++L7ZS78JP2rmciCsg0eMs3B
J4dDlfcwSNiCfnSEpl8h4sYLspnX/18nCwjiAP4rMeL/ChZYRp8//z1XYP63/2esgCn+AxYehYcn
LBJn8X7/r1gBw/qPIATX9U0X0KSt2/D8/3eqgLB1i4xBzzBNGxfyf6UKuP8RwtAJFtBN33EsnT/6
f0gVcHRBQMF/S7ZwSWFxkWfZDv9Xz7ZIvvs/UwUAhXaiNpyDYbRHn/JvMSWcyab2rBTsLEEAr2f/
6mI8Bj1hfLI+A8v2thHRhC3JtFoZbPkSmdcRqlUAfm31RoQyfw78AlVpcKrLV6fTYSCoQ+dODiwZ
pHFNWpxdjQlgWVB+VzTRVpOhqXPwyDdEB5cUWkWEKzPGacD/tn/TqCMqxwWZMTLj6uwVDwPaWII+
zAY11IS1kD2vw/+5PMWydY6YYB4EAopdhr+iy5U4sOdj5I69W+VJytG6cyOZr9Fw4xYTDifUsg7D
aeN0frhw/NJYhDytTjxJxBldCt7dvUn07rskZFuMb4AETxdPCsz1McItWycXP4z0NY3hWx6N1N15
HcClxwHesWedaLqQjxC5mk/8YprlEQPx0rGW/RV7VbTeUg3FDhTlj4vmZ2kZ1dbD5KoqKkzMyWBj
qp+g+qLeYZqQY7C3S/uFTNEvghiRNzx6WfItYUTQZvA2s2y6miXUNgLcblmARRxD4Hqwh2rRSTAe
QcjVUVFVZB9mrT9FZcoYqTBJQfsXO/8bme4eDdQxdb1j3ETTsiPSLWaI85zQzCMR4g5D1pBb2HK9
+T1i5bFtyXyvygJDnqZ9FolY5a557PyqPnoOAU2gtm+xzP6YO+/8UdtYRvxnB0GM3x7OgKyNxwZ8
1qL0enfjDtkag+smdFvy0qCGFVqGkVxL1sLsDx5r2wEV8aJnwQJrIWEYCad4kQzaynPyAxvHY06m
1lKOo7MJO2Dunles4lG+4ap/adX4MqnwVZcVo/qhe7UA7yxkjrZvjO92XDrAwdUxGtINcTHwwXWp
WMjYF/yvS61WFDJ26qwzac0XNkQJHruLiWYpSNN7jNV7ZavwMrXZNpAAbfoM/pjIGfd5bku8j9fs
nL6/ClW/eDJy9r3mgw6K6k1NrJaRkadWQv90yVtelPEGIlMDiad6aam+0lJnHCsZvjZ+huZRfZSo
OBa1iW0sCh1Mmrxay7k3VvKXI1Ei2ZWI4D6uP/gYvjJB1YF+6G0cUN6kw1vdE0+exdqLtEtn0ybE
NkkivLetVKTsDs7PUDHZrlGHGJN9w5dw9XDGMYAnHFl+2IytlkzFfyNC8aqexLWoQsJqF/pBFRbh
3EF+j5wQ05/OrgPFxIjyBwZfJ3KAm2zHBH4RdrhfhIqdi8p9Im6cTV7cXIVbUZ/nv2HGJDVCJRMl
5Fd2D2x4n0LcTwuvKo9hGK8lAhd8M8i7jm3YMSGZmX2I0xZtmz90rf8J+OcIXhC8XHhhnl3jACzQ
gKZXrCEr0s8Jss9pFGBbnBrTZDKeSmCiyd4HULHNeudduRsMgekOSsKODA2gm4OzT9A+WT4gesZP
ydrnU1VM6w4OiUJLhIs3tzIMRhzZ+d9vCu9ssQYAwuSs57+6LSU/nmpsHHbON37+ZNH6QB1wmVgl
WGmvq98A2V75/Om+EA5G+xHW96CZCHvaR8cNDPai1VdruxvikM3zXF7kKYNuYhAIACkPFO13xxvp
5PONyRJG60yy1MxfT+dLX5bTFtjZzmXpt+5j8rstXkGkegJY5PwXA2do7V98LQ+JxUpv7PunXK+v
gEXunSmdRcoCdGFFs3BSdIQd1ocxwJ1n4izO2EzCIk7Z5ZSkwLmnklZmZdTyK5xR7Am+4wksfNtH
v7nSnplg+4irEVSSfdBblNgBNfrXhPeIt5b1hxXyHHnEtTXGdzlaJ41mExE7Zg0vzf6khXSkKIt7
hvnQzEz8V8J9j9nVGOht6zLaB219Q1Vy6dZ9HnCEo+VQLmDbCX0O5vJrO4Xf/iw/Kr3pVBcm6yvT
eXArPdtEWJWWMWbFxj47/hG8+0yxOxtu/JGU3Udd+GwrKxwcHtCRfcd+e9H5ol52UX6r9emtjitQ
7cMpauM/Sv49ZLyAdY469oUrlxmjOmNelKdXXhsGc1c7o1U9DQnYPDBvLOEHmO1NGt+J7kRUOfUQ
AGAgmvKR4vqegM9AcEsaL5EAiIKK8WRH+GUr1j96WO2LuDQv0sdNjipAd7sXn6fFZsQxWR5iWlzU
mNVxLRTgDmGjeHb01vu+QlhlvrCJfpiUupd6fKsCQIi+nE5JMC5HW23ywXwpeiaAJjCC4CnhStii
ARFbMLzMyaB/eb/GbFtzNLGqW7SaQmMkWWYHDHnOgpltBS/XfgkH2EoTzCmp0jsKrHaV0eStCmwd
uIqqe1KWJ9kl75OQmwChbqPcq61Uuqp76z7YILD8rvgilOzkqQKWc+mcbTN+jaKQ7GW4z7rBS/Yt
pD6/hfJ6erLYX+I8Xo5mVe+1SduZieVQlqDtJaB4ITLzg20Mu/tR6By4HTa6PseHEnb3TrnBplfg
Mw2mmCdoCt5CAsl561dJyIeZmL1xtUJ9F8U3XeTMoVF2sLBDQ8fMnK2dMUL6Jc/7MIFYOAxhYm46
1d7ceZvb6NkXbkkuVb9hail8cZgIBebhGY/TPJjK84gMnalHZz+JV0NTRM1Y/rdVsGxGb6+OgYl+
o8FTFWRoVQJhPs8aryVuxaccek3Dos7vYR0TMocdKjRHLNf5lSVPu+zEiJgxg5cFjBGBFT8opUyJ
JbrufkPTxmiifeSQYNe2xpylxYZ+BITxzEEcbwk7XDtjzsQG9++q18YH1UDXiTO16X3nu6uY6DTl
8DTeTRtMUBWGs4kcrSaKuoOuxzsYcO9OHWm7VsuPKfRfvJYk0+XWbNors+U4qT8m178E1CD2syEc
NvOyP8MP0uo3T/LAZ3WBVJj4FPBQEnnRgIVRJQeRRzengtwUzNw8HG3AoBm0bCL4GWRj+famqcYE
KfbKcGz2eHgR1C2yW3Ond3fiU0mH9krUJ5UkG1m+2YyK50oRRZbO8njiP9XhgebAULcGSn/qWJ5R
F3FUTBWpIGWZrUPyaRfdOpvAghEif6/fmpSvLfT5cdaxnDSP5cMcO5g1cTzDZFlj5Td3atbCexJV
e8E1lm3CsvquoMNS8p1KhliGHeznT64cPpXnvTa863zI+HlMaJX1yMmCnR9d3brRi0cxTnCR60OM
IVXk1qV2eRAC41qZGKVMZkgLbxCYOD3M6Ez+Q+sXD9DKGB4Es1XZcsxXOY1np+PqyIKNUApTulpq
hoVwFStWZm6xb32NE1qMyHgIeK162e5KP3yI6+zRGQnFGT2U7L1zq1vtoxsbG1DebTTbH7J5+Kki
dW9KcKV1031NsD1a9zlIk7kILNGa6I8tmp7dNE3vuNy4NMEWZoGz1m0yKEaLPQ24wX8fAICCY1uN
n2MVbWNAXame/mo+GS2gbhaFz2OUaXa1NBlbRI3w4bNx2wIPBoA7za2KrbOmKbS73bCCM/AT8HOx
ZmzKEyu8P01Gxi6cjeH++KchRjLc/NUPDATFbs/uyShuhsE4L/wZ/H3vFH8BtgTs2MnZr8OfPuqO
XTdcjYyLLOrZeEfLoBK05skcX+xi7S7jN80IT3pIKn08FTvU6+ZSJF8WJMd1iT16DZN7m/c8CBoh
iZughQ9A2ZHakXvCqmfypZyee3CFo8leoLL7g3DZomXYmifE4iybQf+YMDVTa0GbxZlu+9PO0bNr
3KZnLDXHEQZe2iaszNI9mkfjQCTsawHTsDVmSEcgn2rhwEli6cwyeFxGCooh+9zneOL27YyEzRC+
bdd+rYmZmvmOKHFEdEhx8nptfYlxAaaXPp1orGJiNSKHOIxya2WYJBozxFHTv0ymfAY1+0PK/cFz
xMOAMJaFjeJFzU/a3AOyS/XT6Y6o9WQQ0qmN7b5R4a/hvSC8Yg1XN0eT457Kst7x+U6rJiCX1VwF
SfITGnAxm9zN4a9kh7byb31j/UA0QiObHaIaHhA6YwyIYCO+xnhCN00zQwv61ccVP2MwzeSh5Jjw
9Gg9SxScjKjsE/NTg3PGl+zNrIOVSL0DdEV+egnhpu7Hd4w/3CO68VeTp7P1dErfMtkPLigcraKF
NRr9MFYYnY3qIvLpGbjorzURpQCMbKM3JotJ1a0n194P/TMi+phZXXzz/f6hDIyj1UNctfvmBIz8
ZLkO6QQM6kGoABi0oIqb9rKXpJCZXvuckNdkCp8raQYywBtjsSFAbch4DUkGHI9DPBVBfwNHBcrP
vtbn27r7Az1EgPDorhzVXB2ECUtGzjLWX1WZVGsM9WAzcKcT5X1gMfWb6iXKUNABKsWwWzvdIa3U
pssJ4xWueoLHxngwZV2+9ZFQMpggBokbMKgIEhPmtW/0euVz0S+miKGyP96sVt9J8mjYg9317jIJ
fUd41Qf+79+ECBRYgA7+q9xiEhy2b6kcaEg662iPLrsnLdokKP6FHHeN779UZLwtQxiIgSsPsrVe
GdOBRmWDjRkNBy765/RmddZnGYJFnCirvSEylsaAjzFV82kGLJCInDMAaAdeJXg5WTw/KsP4HUAz
kKUBYF6VRyqYI9hQhHHhyIzUCRgxGhwLaZ5dnAiJdlZABo+g8jaJeu6ptHZFEp9Ks7HW3DvpQsv0
m2rcbFtXyVM04C7Io4kmBDsLYaQz+MF+r6Yau6D7bJBpy8mGfN9Jn7ySge3Q8bXwnEfhFd+TzFlN
UIrAGBuuRZSTrY0lKc9ahtWuftKa+l3P2T5pwzotySIBpLbCH5IC5wFWhI1l4esCW4k13Aa2zQNY
bnybBlcXRqPeQtML5vwy9dbbCDFZJnNyi1k82Q7Xmz+or8wyd5Am5w1r8NESE7mlZJpRPvilGVlk
tjEeAhxCC8NQDvuy4VAhLlgYRHgzENr4ZvEgJjq5On4dZ7lQB3PF9/w/5iw/WmYkXOfPeDt+CBV4
UcEcZ1Vt6m4yEJvg4pEVaKVBN0APIpAsasLsxyKbz9U9yk2j/jULtmcGKwOOUTCZlTM9OJN5hXTF
DNUl74OhMDu9GitExxk7qClA4WsSHmhW2UqpeFO3J8Lc4lPh0QeUffujE7y16gyrRo8Az0UGHQFV
E1IjtyakIYG9U+YDahKHfd+e/VF+YPHaUGds7N4mygYiZlkwQcmzZ0OWcg3gDbb0bwOg8FAj41jF
JbdzzXUCKQhRW7MNs8ndNazHYSbBjLI3TIbTdeL077jAX7OZyVgGEpYy0mVPMdjzu5GI4KSgNcXe
jeKA7VEnpcXpEvrPhCEmccCKhQCDHmBsUmirTBnlSi/ydaRXb/mYaAucWnPJEX3Cblq1ZtPNxeZW
E8Mm4zDgLS6HhWnLd3Li6X7wSyp2QVD3/kY37Hd6rb+J4oWeh4aSZCFmj/R7TXfIcjYKRnaPhhYz
ScCVzEAkrKH24mxbZyZ+z2Ry3/qEXC/ctXc/b+cxh/lWZPIj1Ug794s72NSbqqfXsnkp0uI15vgg
NsOhMVccTZb2a3cihmlmUs0VCT5Tq2NzJo1sC9njD0c3UjtM+oCsWeMNIjrGyEKNgq/XNHifcWos
BCFYK2kPtyTyyQIBBObEGshk4ylhru9rBReUVX7Il6oiGTVtWd73pZmvmCxSiI+MLQi/sWQ7Q7Cw
1otCfKVh8Tbi2VrYttPuAlvzlq1rQZM2EheVVLDDiA/WVKHsT9C8e/3Ubkq0GXiLO3CUwb51k0cA
nSwep/pPyOGOqIF7DfcaQcMUw7oOei1nUUMCqEh/fP3mMi+p0E0AKrrWiVJbVqJoEdXFbBu2lrkz
Lf20uIy9twJxFC6otQ7jEL+rUbvQMU1gfiacZParT2QLw7Dh2lj+L/Opdz1jdoWkx2AqMiFAEPLM
2hjKva4hZUD+wUa8OliUT5Ajf73kzY2nbqtYVy6sWtHGpFeW14e8RbOIKXSf5s0cC2u+mWF1o4y/
S+Q9nKfPrHZf6po4UPROdlw/Vab3MbHPB0hOA/HnW6T81bG/K3SH5VB0Lfv6qv8FQmYHUhsJdE3Z
6+jhH6pum9ZVznPPfGmZ6Vfrmx+ymsGK+sZRQq4cJ9tCIxq3yTC+CU7rhS3Hx7Ghfq9thm1B/Fca
3rRWrrD2AOJuRNvsfOykq3gIvs1qWGsBGm6ME6jUi0ccVfu486MTgs5lFBmX3AW9NHj6SyezCxme
D6wEMbWS0bkapxupFhifZfdGqyO2hsR31WBAGvNHfez3pq9dYpfKNm4QdZnvY5AweEAbstKIz+kS
TqMwxrACLwMYnw/RwfGOreezGkNbtLNr88fo0boOKNWvScYPLuCNpyA3x2b68jWPqZdxAVzPrKNJ
+Om4IZhTsqCL5U5T0+PYfWBE2smmb0ibrT5y0sPqkd1rDjpMBJ9ygnwWC/clb8jWzJz+VuG8WbpD
/GomsbaIZH9yxSy2VwTw2ScxDEiIg/KLr68NiI1Cl3uh35qtRZZ5WD/44qELoAX3d6zhX4MVP7bM
WwA8r1UaDNvQDD/jQjyrJKSkJ1hGusa6qqsr8YDfws2qZUPL5PTZneVXvwgnLnqL4ZTu5KcRFj+0
n/KnsBhtqqq4GrzeFrsuxwMRCj3Y10BWvxOc5hUqjhY0/jyxwVDjccxalAKZ6h+g+qCq5KGz51Gh
Hb4L4DJoTLgYOmrX0vvsk5Efq42OmX/AVeEvnATGpgzHe/DbBWw881hsB8RPPhKodQvahafz4mTx
0cvI56wkqeC9+61XGupBAY8Ttc+izyWj3c5j0o4TqO/6m4zLR7TzVBtE1kHfSuHOBGTo9Q+9l2yy
AeX0SCvJnpEW3VPdtXd+O/2DL4T+VFrJYeiwWo+18RF68P28fvhI+mBWZHmXzIH75SLcHCfD3IW9
WEWB/YLukuw4FYNRQe1lCej1DgOnyJ+wPOL6xQCCLMd7GTUpaRWCs2eUl9TR94hu+Lr4DlMSn1Es
75kV5j8+5BOnlASTgO3rRHhGlrsiW+h1/sMOcWBU+SbolunTSV6t2HrAMGisEnc6NsX4ROn9OU/R
7ZC9qG4gTy/d6rl23vQw+AYW1u/MyfgzZ8VHnsbM4vKTTuto5ebPqFKmAELiI0HcKbNxY8QTnW9h
XRzJ9K8e8FZJQtYm2qIhy5uVkdhnNbjwXZSDOhW0rlFN1sEcSrHEgABgyN2QSkrypURIlroa4KKJ
IHjbfuypLZYoz4kQFN8jH3PtvtcB4jw3b/NdhbAmXpRC958QYqxMM/kE9oECFM9x2TIcsZLhKzA8
9uIkDZQF2WGWY2DgJD05SgnNGsg7i8v2BzZFtdI8yrNKfFUTXtHADl+ZTWi7aUgu2KrPk4DGl/ko
1G/zp2Szjad8DLJVqvvfOrC4ssbToOfBd+WAQbZBhCxE/YckosSRNP6JznGJiIjOU9KCTQueiDl7
1Xyoj2G2150igJdLribkgXsyZ9qkDoTMsrQf4vn9aKKuw9z3oTvWe9VYb1FGK5gWU7ow48ln9U56
eb7UETluklwsaOj6NcNpDGtuQlvlvnQetzkqQmINMuI3Ufxv/C72VxCNKEZ2phVd0o6tpmSrqbJ8
F6jqedD5kEgpHB1EXhYiBBJa4mLb5vUaeQYC0TJc9Xb5B0D6GE/VHFNVrzMh8XmQEYiRDROFtTdN
ehnIuVQFMN3NQA7gxh2izyaGLrW80PYP2ATGW2AKbtPY/bZzUo/h6RXRTbNmW2GC8sJkjkZfuTfd
2liWGPCXRX3GxhnvwXMyIWHUH1YDy8CgNreoX/FElQdrKv+IgoIqPJY3gCWfYWM5u9aQN0nyS4c/
o3PeFDqvpRcToyEN7yFnd3rIUYx6du2tncp/1LPcZDaLjLpi7rhw3FTfTszTw9eeiwEbTPYd0arj
wqcn6CDs7Q0cFFpDmwA/M1lZk/5uzpCnIW4emjYogRWdYWdhy26paQKOuNlAR72Y436n9PQqdmpp
RFQlIQEPQqPcTscPj8Jv6zom0kjek06jbu1IvV54cu7Ky5gUSAcBfpU9WDErprDbmHmFzqmKujVc
VbZh/p/qJQZrxXYlnZw9vhCXSoqHXwjE0k3uPw0q0payyZ2VCLRL6/srRQhfrTXnMNFPCYZhDyUs
boPgNuhOeAjpouEr8WHX0WVQdAASKGw92FsEW2uB42gfV0y9lezkxqqJajU2Es8cVQV09IS8lvll
JxuExCR01sGeL60E52PfrED3NqEVnhxMY5yb9Ee+5AvHZG8hRZFcppnqVoOtWAatn23dzH8LfG9l
5iwc8YzX0OcamugYyPAgwu+oybCUkGW5sqhXCLzOi71uJpSyURIjrksurHqwN5cG0JJHs1P+Y00+
ziMO+3xrBYJ3peJlo2fEzjfddKaMB6XkUZXDo1/h78YRf0YeHp7bMjyjCn5lRvmWkGkGT879bKLB
OlTzPwq/E1skxweZ2b+dMeUQ3ZrV2KC+czLvIY1qVJKoYBGbnmGx094RDbxWJd6Acig7/kJ+pTLX
I064/aR4wNsCWwQL1k4QVRTBiD4Im0JcY1qAcHfmUIsihPioHpA+NoF0D33EzeNlw1VPR6pRy/wY
0zJ66IBm464iE7gs83qjM+JOyvQe5OkDSP5TCj3WCWzcQX7FeA0N44r9x2vTNv0GsSQ8USgLVIoc
rMS1IjOYkrOGoXfHs4uNWBlPYxKvfZOpSz+wqfSS1zwk9FTWY/7Wp+/DmKNTF6wu0tg90081xyjU
sbxrD5rb7DzCQ7dF0hf7PnSflKO43mi41i4yu6sIOEFLTq517cO5LLoCsWnet8t/v/UStMveGJEO
xYWHs3d09pGOYGD+nWt17fXfr7KiGPdGnQNmUjYzwb6n/aSVKikLeO7ljTgCmOlNcu3wXP4D9/Ux
IWdaxyzUgvkSYAFPC97EvEOj4JEXuaw92vtIdHM4GyYzS250I3xiv63xsGTdzkkZKuZceisyktlC
z0rbfk+SgLuxzEqtQxxhi17lch0X1bnFdATa3h7WWejdKoAXpNsz5AV5/ulNCppYHMR7wwlwUnjk
0MwOEdOMk1VnjudEYydu+Q1DQJrRtsad1eliWzKTZipT9sTBdJz8VcaP3Xkot4T6LAhfOAwe8RON
ipaJ7mpbJREjxyGXe4txHWsU2NSZP+M98W2OVgCu0iWKR4bzstPZTPJ1Mk3501eqPqJKjZBCcl+z
ngZMSGo4b2tDT790SLPn43zUMZZfC9siQTHQulVL6VLkqtmnHfVkixMYFSz0ZkiTaLlbtacKhufI
hQL/6IKwiCiqIH6seN3kDXmIXplqsy+82p7FatjlNuzw7OpJSOnVQnWBimx5TsGLWLtmY1xsvT4F
Dg0gHWO7i+MuevbD97Sf5L22u5K19nCtZ5lf6kN0Hs8e24vnUpafueD8tyMEifngpq9diH51Jrpu
zAoJaJB0xzyaYx/b4lWLsletwu7OWYDOyKvIfpy4Y3PH3TeEd25DHdlqmTXhg2F3e00m1enf76Ao
hw+1Cd8hNrQanpUtDv/+kXkSKx4pEUyio2GZ1X22nIiIoCQU0LyLATCGIJhq7HS5zvJK34rC9dcR
3X7OvtvyLMTQvWadOAmPspwubRVPK36GEuiwQvCSg3HAsQz6gIHMyQcNzLH7iWXtrzYSuWypOoJG
bVmr9eewtF4kYnAiJNXByDAdjIhoi9T+UzFZGqZT/vTKOzfMMl7qsvtiWY3DumRjiPviVDOWiUIp
4fUlXwGBBWt/Mkn41iK1ifKUSMwSqUtq3xnyq+UmNYALEDtEyJUiJXe0Pwi3g2ll3hvp7VwBB6v6
11aSP57CYNkSUrccxpbcV8iiuzSz8qWv0YN6yQ4RCschrNNl31A34QYK1/gU0dB20ckU7c2LY3ML
TXue7oh74TlfItAfSVRht5aNCAKILsfV/12/aJX+HrZo53GtgNOvH3jzGC84JlWGWPTm/yDqPJYb
B5It+kWIgCsUsKX3ciRlNghJ3Q1vC/7r3wFn4s2GIUpqSU0CVVmZ957LCZTAXl59PSJVA8URehyx
pvxmWOA17U4jo3YxlMRU+tXFTHKLBOiqP9HQVkudiPI0Sw8w1esPTIeLwB2JCOJuxH+fPCWXytFg
GBVs4HG9TB2YUB5a0JYThlJRCJ8Zn6dKvWGrPMyzYYKQg5uYhm1DaNgMYokHajf/fczNVZm4JxWG
1cXtr71DP7A12IHTYVjCh8423OPclhWtYQ2EbJbP8HLsBgTYDSJ3FsaRdRoQHyL9XW3fMAWyxLtk
6NU4CyWqYJuJcqSZ/jmYsj0yHrUUFUZE9qNbaBa7KB93YZbHT/Sq36AZvA65H5Jjbr01jpmuphL7
8nCbff6GnHGlnbkPRfKihHqPQpO0CPNMLx66A5MSJ4uyPRK2BKNbW28SEb8XnYv+nXBVZRl7UGYv
RqOu8LzIrY+x9NaKQMne/Rga45vQj7e+6T8Y+t6CGeifaFu3Qeg/uN7Ct+bUOIPgb6G3W9kkJHwG
H7qu6tcmU+9tHQUsAcytLOudMUgPHQfGQumvQgbpB6Xxntogi1FvyxOjBiZTA3y6dhrqndmQwDEO
PqcqQx9WaGeG51b3fhKfTUnTRX0KOrQh+F7HY6aqbg2nfswqufcsjSFoQRM7g269KHmDYxIGDo6B
yjX3fgtJYWgyGOlI3lXCr64dMCxQj+ErvyhHHZiIVa6Kj3mWnbfdcOyIqYF0WtBcMsIPrR4/pIkm
ZSF/22L6qbu0Pha1MxtuaDhDr1lWxA18KN1CUl2Y7laT4rPKOnroRiF3bp696WPdnmqHgrRkCovx
2fS2joY5qSU1cK3lyR8x4Tgi7ZXDgtEsBxvrXWHSEs790mD8SqHaJw5CgcH+QK3MfMxXzSu/n3o8
DBn72lvTCbulRdW7DFMylpRDWiUFmyOKatu3Lop8PTwDGtyOnTpO/TDONV2waKsRaA9D6aEgJhGr
8XPL0bqg812/SQPZoVbUr/Y0vQ+BUGciaCtWJ4FuyQSDhz/x6KCBXeiSRnHlDbvBaO+MJUAj5N4S
32+HdyDcd377CgC2PpCHe5pqYg/DKoZyI+YLW2/3KftQHKfqWYtQUXf2b2c7x3zgZJ21M99SFFgn
bIorNz9RspGQPCHGJ3zGUChk6MfiCpOdsRGRuPfIpeijEGXj+NPJmWrGjobahIww64SMY8uNabqG
gzg/HjTqqDM1F8U3Cw85g89h0kcvmdZHryE6g2OZjB+JsNSFBLV3k/OfrMO7Z3kMTnrCSqvY3uUp
yCvbA6RCbvc10pFLGV0V7JIavh/ajr8yS3Iih+jx6TagfCW1LzFbhixBuYZ/i9DRRZ8G2h7RcI9P
Utn7goB0dE1TMAFR1GuYS85ZZsTcg6StOVssgL9xqihxFDZBuOnAwh8IQjykQXJpRL8PHQUCNPHX
Gq9E25J2hGonX0sdMLCe0HrKS+awWYnsnt7y0h6pbVqreok9Jk2KUDCu9UtfM/nqCJAA0Fitmxp8
ulve3UH+m6VG29xzDuTcNJu2c86jn6TLbijUNtTaTZBFuxFyWdzUvO7uvaSaQ91HFekWe6Fbx74u
5JNK3sErYG3sWeK0TxiBe78bnwj4XFRkuG8UaTxE7aqjocWvbTAhGcjczxzv8iqD9JuIrtyIsnzz
Uu3JdACVV4Jzk/Qc5A20b6JRAqzGKLvIGCtqLkdVMwJ4G3GO3EKHQTsn9T9NZR3ajthxzErJ1jJB
g6u2vWYDB3YIJ/UC9Qpbjufi4eNOZzwZnxN0KFu69hzPUa+ClSFNBY8kyF0l3tNgKDl+5gtLpIBs
bfEb95xLCU5vzdw9kZm7Ny0dPtKGSQA3h9M0WECHvYUU1w2UWNo1eH/TytY5FtwnbhDSXnMfpXRR
LnvX+PLElDIZpjUT16zqfhiFW9zXoCfJicXtZsl9xMqXAg9jDSYlwpX5J5MFyvSczr2H3w1luL0b
INmvc2cuOsZj2YPHISx6BXAUiY1D8B9DHxsLaLYfIeuvOlP+4eyCAdGay4gGyEKeI92tWTfDxmDe
WgLkiAgYSbIeVxtrlxSYZ+kbyrJFfjfYyHLN6cqIc9WWebXOQqS1owJI7mrpR6TmGHIpbolRIcIj
ATRGHbjuFCz5KZLVU4SV0a7waU7oFk9x9t1rA+MBFExphTvT15LnTCA5DvGZs/ZySya2cUwKr97U
oaFgEw3Zs0bl4SG02HM1BDjgHP8uTeNk9agggNPRMNbdtzzOxYFkKnymU2w8SWBeApD2iiQSziWd
ER1VryJiaSP4D0Q/q8SSu9SzXoJC4egwwU6nWgGMEfp3YUxLJfFm9qZwD5KtJ/TtctM03R35OO9e
4TXriUHyha2kXdMtZKUAmdMYQ/CiR7V/6hiapTQKzvj6mlXAQV03MGESW9qsKlmC6KMDMOpgt0q/
uj0aUVGSXQ1YCcAt/ag9eN5QbTuuc2rJWRlPytMBf1m8rwEO9iBNDhhHcLzNH4k6+e9HYPsPbi/c
NEeNI2jXCh2LUh/bzyn2q2vtQ3HTy5pY+RwIRNxo7T2paHEzV43ONA26e9n4nDvl+CyhN9w5N0zM
uHz8Z1cJQvIJhQ3JA5zhCem8APZmeVSGc6b//5tPWX/z+uyV+CcyjvrpaHv1Z5GGxb2g5N4FwHlW
NDfzO8YDZyM1ZLYxhIKdl1v6SjVDt+nSkdLc0hvg8mF2QIwDGdA2p40lp/6OXj5ekWuibwdyyo35
U8pgwXI4QUAEOxICHJ2RYrxL21jDt/mplT1eIPFU9yRFn1BFpzJz47OqjfLuXQYjXQxsOEtQKnJX
SAEswmd6A6+9XjIlaIIgu0dZ5XK0H82lUXOzamN6RzfrPNt1fa61NL1rNQ6owHS/3UinLRofR3f4
oybUAsxv++3UZsWZIHqg0qLZAcoLX9q683c6/z2rfh+BcwHibbK7Z9vZ3h7GOTOYEXaaFu65K5yJ
GWePmH7+xVh+aFyW9D0fvzm1Gg1LmXEEAMa43LcBXRM1R0EhWK8R8dwjT7Dqw15zGIzQgxxXpjdG
z17f7zIHZlIW1dE5GJ3ujbDWtelFW6lS98WmL3gbk26Xc/baFq1tY06igaLzh7KtIPmN2G3cMcj2
QovzV8EV0gwNB4/xqUKvfcEvUd4qwAOFHb9UyGEmfbriu/JPHuwAuPf9x+S4nM5NCGZWu0EyQROi
Y37pd55aRV38T/N7l3MNRqeUTus916ryiE6TzYhk2IOXt9ayGuN/hVOifYDLuCoMmnwNa9HeoMUf
ZCyjnLY3ypIML6ysv1dBFazTdpCbySaffjIZp5PMuU85tYEzMRiKSHon9ILX6WgFny4BBQ6a4gl/
V+yQ5tBWpX/zuY/wL3vNvi3t6pSbSO5iikCqBC6+kctsQjGLSX6g1zuJXy4oceENte8dAMbcbb0n
i/G/mzTG3lNYQoh2T/o6RwFm65tCWPbaI1a5yxLsCiZW/2Pcjf6l83MUiT29q8q1h33dmAt2aXGT
RM1v8MzRdp1vVQ18pm3b3pG0duy6TGGPffUFIstg3Yen4HLKQc/ULjwvUUgCAcwKK/32cznc9Vma
l8J95pzO9xdlnh0dI5vrX2wjBbE+HG37v/C7aOimfXrJRgBQpq2D0Ah182Z0XNKxbpYocFBFy+5v
aVvyKOrBOwiZk8+BnHhhduPf2hjsNTbPct3q6amsIzpIcxPDbEZtq/VEXDx6Gv7UZ/veRSae4Iok
VXp8SpiZNxCm92HogTiZb4owoK3hOCGSp/mpQYDwopkq3CZhyn3jTu21Nr13PcD0W5oh9RNOdAib
xm12qWzhiZRrchL0g1GraBllqtgOjUzXHMbwrkYOEM/CIrq5qY8+xpj1mDo7gdrvJS/sgICBpt7o
bQoPikTVYhKk8KVxuynH3L5pdLHXdKjhD5VZ+lSX3bWI4Tt08bVt0eCNhMDeBpBcO2Vw2Vdpm3IM
jeNDKwf2du0bDPL4yh21JjwiP9g0DJeGprpbV0G/geYjFo+nrQpQqfIKYt4FlaAxhTo0deUex5ny
0UawHJjXTwc1kEfyeBpa0tzM7H2vI0pjUlN705LZdOFl6bIJtfoQM41GWzuKPeWDWI7z1gD7PwEk
Dq6DLHnW3irzEVqygGMgaZ70EjQIc/YlUPJiz9yyuRll1M4tvWin5QGoxnaepccESnjzU1lAJNDz
NNg83u7ccrItpQ/D1/mrRaoRakXMyn8uhqrM+70DR235+MlWFgu2PczJj58cdA3BzrRP4K5xIQHe
18824diPZ2KQKXT2+O3xLApz5zmCL/WfP0lPx9fWVKvHMzsr1VXFlyCLYWAjbtI9v78+voTvZ1Vn
GFofz4Cv7f2y9aEt8eukUb2mhixJQuOZ65q/de1Y58ezQCLz9AyjOD3+YTNQXsbEcv3n1+cptFUM
UBMlEf90okBbJdgO2BJ5CboqC9c9Kovt46v2yNWl2rFgJMmLm5aFtwEJQrLd48V1YYCFAzfP46t1
WqT7VDCMevxb/BbNQRpuRIotP7mvBvvYQcD/z+sVeXp2jpC70hjmJ2cJHX+/82+PH2xrQ/3chO3p
8YPcro5eQUahGEIBUreGBwYm6t5KXFVlHgy3qU3GqzXMLp0nrbOcJxS0JgnWtPMSZA19VHgvLbAs
poEN59JwfJn0EmplVx1hqsidImJ6KauAhqVkzYfGrV95749G6yIgp7DcYVO0b8P8P0Wske0MI/BX
BgcNVqWABOhpGGjqjcaKlBgE6NOYIR5kuK1aI8L80rVrHQ8Ownmc/lmO2stJXxLT1a7p0MavMp9W
7DXBDSBKcBPup6UC/S2Khn1cFfpznruXuGujLdFsZIeRP06nM+xQDYZvYxH9TdnlIU1zX9PYnIG5
jcUvCLvV43MCD9M8Ctg3zmwxMuctrpk+5ND1e91SgCGyZrpN5bT1naLZWrYPMGz+FGUwg7FmIK23
gTnz+APjiArBtbXPxPCcbShUu0KDbrx4uIXg4WrXx0NkX4Iw0d4e/0M3ADVJ+hGyYeeJSCjtKueV
sqSGWWV9/qMFjI/EKK6ejVklYmB+qvKoA3YbwpsnLoAGuTvuvCwTVwvd6AYvXbMe53/R4GLad41A
3anmEDSWMtpz9sng7I7g3klvUgwtWpXs+fFFS6psxy2OjAHolCBZ5YbaH7xVhqsMomuUF6zGRfkP
hiv1lbSG6xQZb3lfwMrKUUT7ATm1YzEs8wIQVMEtLGNjomUBXsrEut0qeGHk/q1jFXRXHfsVU+Du
Basl4/h5V3ALLdinFZ7yocnbq/Kz4KmqQXUzd+mn8WZblvfMpX2gny/PxDJ96k7fXsx0OvUSK0RK
mDjn20uf8ra0BgNAEFg7VkY0iXrEYb6KXqa0+9N6uXkeWmHtaH87y1yftEXhhxwoW1pBceAE5wgf
jmE1G7OaNQ8JAfJewICi9o30ShoEYWZ0BFZ2RTs/GsbvIebOYWQ50NN/ijV1blxTvwyiVC8g/jYc
Y6Gq6dGvT1H2NoDsBfdUzvHraNXVsNV1oufMwNxo3d2SSIQmWYhdkxSr0TX0JXkGRH/MczSBl2pj
eQ7kSRAyVzP/zkC/4/Zo/2kWLU5/KNOrTrTZJfDueDdwDlnx3iw4XoSASV5b7Q/SHPlWtzCdU0GM
OAh16ilO7AR+HsGE92dLEJYA9IhgW/TsaYtj0pj/JksTiu4gR26ndIPV/G6+zYAEP+mJvaresKPq
18eDth6thpRQP4p3j/EfqDVWoZhGz/yfCAQvhju/iID1oUvFRE6UVyYTV6tsG1z71slhXp/KycKX
wXLSZua81d7oODvYNwDUejQSgyBo9ljd9q7euYugVxTrWoeUKPcK2l5edfUxkbO79XBUyGK8wrsO
OADhkiKv6d2IjOLsVtLbpQlydYv2jLBvldtZl7B1GfwaCncLg/5AfXSlBufYxcoUQvA6ZMC4FhJ8
09EOswrPA5F6jZ7ruwSjKXTjTVSiQKLX7i0qzC4rd+w+3RILTGZFBMzN3y7yWUSk63dIUlNbe1uv
CPo3wmg2GgX0NtBaKu8RbYhmDOMmthI26NJ7MoSGp3iyr5On2de5bEILe+U21p8YDB/0Mf5oDWc9
JFaP2Md3rqZOjFHoAuFHVyav3JTk7wTixUjjz0IkJ+VMxTPH+gttG4ToJGINKS1hZL8LRhhfXuXF
O8eV7VtrnmhCqCtlfvIKmH/hzDICUpLQI2Dgqckd9HQCCKc5ijCptGelvxdzRCFxmPRd5wDDDjb4
5fER0cDdxSXdsCTlMKRxg3KaVYMclTkGcXwkIlpzQuLjIeY2Wo9d+5yV9XssiVJM5lDF8P8/AiS4
KOfoRTVkZ/uRxvj4DkK4s0s7hzUmXvSaAFivKaGpkvl0/sh2xJzQLeI58DEg+dETlX3I2/Q4zqGQ
wxwPOcxBkRWJkXShvWOC7mpTznGSno3Oy2V+H2GVjufIycYH2zkSQmlFB3cOpaRNxVCVVss2jIis
jDLCK9s5xvLxBW+OvHx81M/fR8D6EmRjwrCMzzdkYgLsQL9KSibhexzK5ghN1pz/fvT4HFLjbGuO
wZkY2P7weMgwRWzYpL5CcjlDi4BOdw7wtB+pnebjUc6I8cdnvW5O+Hw875CCOaQ5OISAag1VyxwL
KskHbVrj5lRt9tWVRIcy4oroqxAn2pErOpYEjFoF1smOzFEy5satJxA+NTRPVsM4R5M2hJSijmtX
KBz9tZgjTB0sOT89qabtHG/qz0Gnco487ebwU3uOQeXNWrlzMCqFoUCZj023mGNTwQr2qAqpz0wO
RlgeavUSkrPqBASudpF7zB0iWAG1RXMkq+hxc42086o5rrUkt5VGCTbX2vBe1ECoK4GS4bNG7u0p
boh81aVL+OuTpgFyq+j25XM4rBkTE8uIoSPYSP83TvmaQdXOSJtnPbCcuxEyn8kh/r96NNdbSbIO
GnvOiwNscy75aVkT8tkQWtgj3uRAgg5qjrLNyLQ1620xR9y2c9htNcfeNm4d73RFFK7HHHY3kY5r
sl1+V9lHNMfmBq6070bt0HX5mKBO/tZzxG46h+0SdhOvZWxjGZijeJM5lDc2aXEwAoT/Mkf2yj54
DdHb78M5zteeg30t/27NQb8uib9VTfRvNIcAYzopN4QtfhIqzrsHyYoV2rkij/o25hBh0yRO2LUI
FnZIGKb08vGJEDpskT48zjHEVggHJZijiU3sT2oOK3Ydo/1kOv5O99X/qyHSAT3OGs7ket2bdvdB
j03r/ZiejzeuiQHoPmCecrz1O+eSYJO6CqvZjvN3EpSAEKkEm4ghEYdIPomjRUYbqcwV3iI3Ks5D
Zdp3R/seU1F+1EkHj4eZHWGpwLZy/JItHF9eN1BFcmoGhDO29iZZzRFTFp+BSyyTouO+BQuQHkMT
UnyAistNfNrGvJd2LpA/m2xywDuRjb+HXt5tYfm3p8mPkTk12jotw/TszNnURKb8TD7aKkbHFbQJ
NDn9SPYlrjKcevarqgOK1aS23O2Uj3DUmdFFcyS2bHJk30hRUoCVW0lG1VD5P6zuKX5MM0Dg557j
VI47hbCsoZ1Mq3zijEjPt34ByBTD/SfBoW5Qz1AUhyxQCC4cWOJpWJoHEZcoS02PAYQzuKihmMDV
JrnjkfwXJZY4cQYiHXz+aAiDf33dBoRnlsj5wyxcdqS3U+9A9+klEQAAmorlPHW2w+mUtPo6dgUG
vsyYA8np6aEris/03wCq5EfObcs0AIEedgNxFJWSyOepF+UYnx4PDueTdW2PakGoeLkWPfhlt69A
pQWufhNWhWBFN46G4dzcYiRnPfCdU45EgfzfzkN3gtpNVX6F+vlnbFxMcw8cXx2ctODqoldbEllL
J9mOwyPS5/D4+EgvSaEsXf8PClJ760gyRHPFkB0QN3P3OT9+DoUP5xB50cNI7iJc2CbzhaM+PzCy
y46jQXK9xonOIn7+8Zn/fa2Kxm99QD42WnyThdzkMOndfz8SxZuDZ/NQDATcVvPDaCDgi0e1w3ht
2TsdbtaySw2YsvPPRv0mdzJ213J+Ro4qqWFmS66Z+ZuBFjuU9HwqaXl7qaCUhSZ6DBmd64judp5z
kOAgx1qoweU8ulpTHKsGf6qKGZymJQMaZ6j3EibYEYpYf9SlA6DeT7JVrFIgVvmiLCb/UBJmT5ho
n59FWXE+GsKUJhf7z5hb349n3ViRqzx//n8Pj8+lTnrpPT3cEkEB2EM/VqDzjkKwmo4FGrSwThjO
NpbF3z7iFXJEdsUETtB3uwPiOx4fDwbS13VpQ0Wxi+nwiGOZKPYxbMCCq5W5ymKz3wsSchRWVoAt
1sqbmnpFWiNm0jg+Pl68xzsUR0FDtoFLooXWP4PxC9YB/dVXLS4RKfUDNW/hI1oVGNlBBZfvttEw
QWx1+dkRluCm2vjD2/ZEe814RnOLUcAiCAwYCVCg6k52MhT+0XxrVWEdx6Y9kKkl/ua5vYtcR0Hq
RvWCteQQ5dYzo24a4IhsaYUb2sfUToQAqSLewGIdSeUpumWltfk1LuNTKGetmFVUr70FnZ3OXvsc
d6BPuhrPsoNLZWtZfXQuLTAxXOZfZl73x4xe274ShF+NQ5McmQ8Zu9KoiBa2kI3qDHoPOnEcJuZc
KBlT/swUM10bvg+eYTJzAFuoE2N4LdSJDAXT5jftYUID1EMg6dq3kizAhPE6rbhlENus82E0HToL
x1lVv2jsnj22uReQ4j+mHQEj4vzVx3A10ols0pwGP3yGWnsLytRY4VHiNdFxI4L74OxQiHOsZ8UO
VEbCElIOhJRoOAINivh2lopXDYB2o/ObXa2TnYdfC2tBTTaVq5E+58PVtEor30285hFE/rKuu30H
FrRIGRDLIrXB9Q/0DyCSrDsAY8/0F8U6t7FjjcSL7Azp/YC45hJyPP/FCGHk+0z/MoLG7JGUtcKx
npLSrVdoDdxXeB1Qi+eP1NSNC1X6x7IhHy7FPY45sFkZ+qhfCnM4C4mDIvSJLMn8J86+iiEaE2Sy
z97nZgnE9piyHYGfJQiNrRnbPJsl/r0B+k8khrPp2B7Q9icP59yGnONiSaLXsTGBd+xiiWPMIQ4N
/mNyFTbz3RR7Rkq2RlK4e+7+kqMNbPbGqDS61719IaDroyNUMyJs2qrEJmxtYjooZVkeTFJAo3Au
h6vnxCUQUOl9sqxovz4JW16HptBfU4iRcgYleUWUbiTQt29CqPK2/3KAsXFe1haDAU3QHMq3ctSQ
OLBFi6CiIQUamuHTR0BS1HLUmm7bMHDgavLkN9UGa4Qe9zRLhu3Ul6telTvGmdbatrK/qWl81cae
0Fx97ZudPJSUfWNgrrxSMruv6m0q0b94fjtgQiJMzgkn/Z1mLWFRs3zHdI2rYV37LDxmtBN2TK4V
QSLNUsdtj8Y2k3b4PFR4IuNYW1PxJxY8rtLxhn2ZJNou6ch562pHLktT+2J3QlbxqtkyfEXfsVKA
udjOOC5ZvrXX/fw1i8xfXOTm0QwMEqptpDDh1Hz6yuByiNInWRnFNcQPxexa/pax+O17tTXmF6/o
IXH6esaaZVzwzsWLQOrlBhbE0soZbAZZBT8f3v9CNOMfpEra0p6da+h2wExHFiLkdDqXLJOdrJqt
Kop/gglyI7aj1xF4nFKrcdCpKgBYHU25Ovf/9OTRkus2B6G/Tuhct0x3dnQv8cQPpsacTZa7PAOW
7YycdsexJHRemy3oIyITr4brlxnpQfPHjZyiFdDXEA5xM+7ocv1V7h8n9l7d3rI3jQKyVZKctrFd
EeyIVrPAq5y6qWjPALjqZY4Rff6HM/8PI2W+0wNsAHqU/WQzyJOAE/AUdt0+heinQIfBWcS1bARD
vogUL5WvkKCMiA0X1UgyvZ+F0WqMfIhqI9EeUcUxHhM56iEHv7rdjKdxaoyTA2O3zQMckHaSL/G1
A4nCwYQ2LfpBP8yNA3peD3AuqC57L0AM9h2p0sCTbJq8zZZdIto0+CIQcFa3osxaxNX71A5q/CQU
5aWsXM62lXtuaStVgXuR6cVDt3PBJCbPML/GaEx2boReWG9o6tlUII7i4m1an1yLNoe37Yp81XUQ
Cd4qmdjQnJyYeFCDiUVNlKHjIEm0rF2MBfDyeNAXTWdtw3Gyj3XQ20twt90aLgw2CbJzt7qWIoyX
ibntHOktlR0fM9xjTPgMeXk8wETfGYMityp78SrOORgmWXZ/Wvcr5dJjz4b+DQHmRW866KQq2eOj
8xwgDln9WgZuvqbb82NS+d/LgFl8tSp0JuFcT0MGj7/o3XqPr/Anxm647usEZXE0voPqtNZGRN0J
iOtZRHIZluM7fzdrs84fAqYJSFUtT2DZmH04Ld3rwV2UyrlLFdH99j5KEkTPE7dk75WE9zJsVgm2
CvqvMXpe6GOePnjAFXAN9Xm8CiOk7lIfvjU0t3kTle9INoeNCcAF8uW4ES7YnNpe+0RTIJww3+cU
VkCVy0jjyOrmUXQmKO6J/7QfQy2ZvWTsegUKfvxJb/6g/4rIaEAO8wtHIlVwiKWLsIpQQOluD41I
2eSY2U8WYPuVZsM38PKlcLRdfGD+3S8YJhOfYdASTqFMkPaInBsa08ROZ//VQh/GWFhsoyH00V/z
fvZ2+emkac0BWf8xNO3N08I/ehNaLHi47q0oeZdtsTfnfEln0k4tzFBY55hr4qNwPX3zgH87uQt3
AjkeGbDMcSPnMmXtP1oLcOsz0oNLQfwvU70pD//wXzPWacOMGQKzeZg88w+8RfRDQn8tUkCvIW8v
qczUCyXmh0aHbqI76nMAU8GFvCLPRNtHesFNPWbtrXd9DyIN1HfC7By+Rden+G7TVRjdniV7VNN2
CpofFOM75VVsz55WL2gH5JvMSZFwRuF9MPTgGE72uOhU9DPq+o9GZwPeDZWCBbDGS1Yeo5lVU2bx
uiG+itgivFMNWHEPWSg71KkjQi4Q/ksccN+wXNQ2RpsaWsACVwVaRsQuYVy5ixBQ9MIdtXlgiJ08
HLewFJZObRHtq6M4M48sISsSNJAKYN0cSQ7YSL8z0CuyORYhp7WIZknZ2LdeC54l+RGWHRO+UXaE
q+UaMedx8dZqwY0QZKby2cQAToAsqiaNQaN5853qPRybRT2a8NM5rmHSX6aT920xeUG1nHzZIAkS
I6mvLYy+UC9eIfBcAbIZi96wv/FmiqXp0poqSRXmPvSs6k+oMVsLgdBrXT6Q35W9tB74Esi8vqxP
yBnMPf5Y/uzxrCs6hj1A1bUfE97RaHCqA9BcPUeOIIUv5gKwtPzQXDoZdf20ZzydLUwFl8tymm/N
ZLsAG0RmQi6e0sChqvAYgev53nArDH3cNwka9I1flWemKOE+8bM3iahi/llVvm/NWG7eEvBUlKkm
9aT3FbQY/tKaHAdPOlfpjLS/iJVe0r3/RfODY6EZaUPVR1sghHPKiHwUThda4q8cKzmEQUSPLpPt
Mvf6kxLfiRkenFbEKB6C97SoPwaHspRwDlT2vXrm1lkjSLLZ26IfZWJTUprerTzxRwW46NXo7cqw
oA/Lu16fizamlePnT1No6cuUdu6WGETdQAuD+QfIo8J5nfTB0R1aGGCS0jBN4PWi2thlUZSx6VXs
smaP7Xj4Zs2xN3bnYgBvNkpNFJxp5y9jCx9UQaMoEcbJhMRgzeGFaGzz/A3RlQMn0LszAYRiTRm4
I8j5yzBwPs92MScka3lE56Zih7WMUxZrCUWHWz+PBhe3cprPhIo4d3L1REfv6iX+RVnMt9AQrMxI
BbjSRlxVeWcvpsm4A9GYrd39k50iZCm1Jzes/1EXCgaVB77TWsSVynE4BysvaLZicv8YouGPt8uv
ulWnfDQIrtDyp1aWdFA0euyITxHsNVm1y2WxKc+q0H61SOan0DznLT0GJTgf4C17HuYU1ZBxGY3M
o1YoiDHlv6CCAdYlmL/VdOv9zwaBNYIU9iXh6oLZQIdpQnseRYRz3Kkpo7J3RSeotLWWy1zSN0S+
yRsKFq1YRR7hAibZSqFCmqwT3+ym/U3voE3iglTLqYZhbQxSLV1hrx2/2re6MyCDNRBCeQOQsd7c
YjKmRIkI8Jn+oDS8JfP976fZS6kb2VKGzllT3NhNp9Zaa555RyTLTjata3RCvZl+gxr4sNx9iINS
Z6SjlM6ZwiWaIAjYLmOfDNMSgYGi8WGnNhHR5HdaCpMwjR/yl9Y2YlDSZOGlEeCzjHTA5boW1uhj
nU0VWEsQKE8i0D4GDxGmF39xZgkxAbxG5bTn3PCPu4cXucKJnLNSuA7bZJvbX4EDM2904U3WxzrU
dDiz/xynetV1lkqccXHuPWeh+9F7/X5q0YymrbVCiHoN8ubfkG9bjwDsGn8YnAHFOeRA9NPPQH2o
fAyAeIfhtTTPQXNpBeBrSmSaqMaX1aZfPbClxVTr80q1LiMcTjSd7U3FSUG3ciwhRS1WtUKCGeoG
WKCB9jpJN9l055X+GBN+rzmGrA/Zs+mRcmUCOEHkId7BaKsKWZUSTOwqciDW3SheEXT+en+FRkAB
0crom/C890pgaEg2KEvNfenJA+CKU+BaX1hfvS2krGrtZRLGodkuZO20y6Hy0BXYr73XvmiAK5ZD
Ag7K5rjiD2++QzAk1LJkmRAYHuMLd1EMhKy8fd3Qcg7UjxcSQlCW1A1R0KlVm/pvaJ9AwOEQxjy1
VApweOuDKcxZvZn8EN3gbLhSJA4GMhwuCee/HFAiNids2KjxtOEa6H//j7Iz640cSa/oXxnMO8fB
nTQwfshM5p5SpvbSCyGpJO47g0v8eh/W2GOMn+wGWoC6Wiopl4hvuffcMqIJ1T5inO+sliBj1P1P
5pYPUSw7eBNlUBcMK3rC6Hi8W61/SAz7bEfVsxUPDxxKRhxvTXw2VGoZsJ4nCmMMOw+1nF78dD4a
RS8pEecrp+yZsBMsqxygYyrWRuxezWI+xuQVrYy2QRfW8Z43D6q1b1FbAlCIN5Fbskq5SaFh/s1h
I8PGj+g1xKyYKbHHD730LrYM/hSPUz0VMA/LV8/nAOh0eeQwoVp0vhDh3AnV3ffoKEir2pIq+dOj
ng3gGz1ZPsJ/hByflmy/nNG89RFvybTeRA45FLridef0MEZhEOJNfSi573E+fNqOehMhb4jI1LCC
tptqnCg6jXrVz+rMnJKLHL5MCFt4SzrpZp6sdwYFAKQ543r8sSUnU4ZWOfSOdchG3RFHO24QUfWI
qpNtSQpWPNybdnIAyLL3Lfcxf69jRqOhPepBGY/XPtUwkvngYGq92Cu9/CWNsCI3Ow4DZfLtTcPx
4DZTvRpFLre2RvndSpz59N05Bfg1d6sdImbMNV55YNTUAHGBleGDiCKR2d4n8jEJy7e0JSVPb6rT
IHqBZ4zHhidGWDVMt6LUtpL1EKFIL5Fs7R2lC28mKEMdWS8H6W8nX7413UT2k53m6O1PEuHVilzb
aG/rb4Mc9mSsqE2N4TnIjPLooP3clFVPx9eTN8UJN62NdnyZE41k+mUekGRiH4U9C8QMGX6nxsA3
s+tCGAargTMk1TAfJll/cmM7qBIHZ8iI4iQsDrkRDpdkxDTR/3LbYVfgEdlnY9GD3FYElLlGs5/L
CDGiK77cto8DjrptnsGggjBacZ0e5skDagdkaBWF9an0IIWqqfztJUuhgR5w3XPAr+eseBkNNCex
MAnyGg714lLqQpgcnQ9KhJ1cMcUZ2wA65RFZZQsKkFkwQybnaZwkVPCMNAgdcgdyARVMGu3MTNEe
aElaoFW07ohYeQu9bKJARe+ksZuiDkEAEEd7wnRowuK944AHsdkp7fARnTMXgRsCk5t1N8P1Obta
dRz9nFPHDBHx9z4WkbFF9aj1+rZ1SrFBSr7t52bXdKQeSZPAo6ngHKtt5DCpRGkoYwKW3VNYm7Cn
eu6ZWGRXE/1uS6wKcteWTf+CbY3RSjiNvcFpmFzE6PIKwmO1QhrzbkwtEEEKItRMATFHIQupSGM3
wpK/qt5CBslQuH1KdOsmRqBPBUm2B9eYXk0LdiNKEQ1QTl8EruuzsUnSi6ywdC+UbhLvmPRrfc8o
pQ90jTo16vyNm0P5bD3txaSOnsQgH9Gi11a9sbhdIFqEZ2BqyaYbLPwxItfXaQmxBrgNCFnbYMVp
iGKbmzBPiby5SyJwJhkwkGK+pkCoDxF6SF4eQIiy6rVAWY4U2Y5oz1sHMCF6XJ1R1a1hD9dq5PYB
Pci31kRCgmPHv5RNqUXM6kqS8LDG28W7ANs9d9UvtBM7X9UX3U4I/mXXsqkMMt/gX4zUJrzRvDTb
DrbubBF66nigyzLIJi/a45yjblryVZ1ub4ke0aMetOySyZMSr74fbuoOfKGH3o113i9PNRDvFuOl
ADmuTZAHEnit6QzCllDaBvSJ9d6x/11WN0ypWoBiyroWSrc3Zua+8372SdosNPxN5iiMgDbKMPNd
iu+D6yiEQOdar2LET1UYPMser3mw68RH0Pd1iKbzrCN1J2b86snxOSSMZQ08KvP0aB3NZbhl612y
CqRpcnpX7AauUxxdxD9OudzAOzrMMUssgU+Oxy7QvJkgTVlgiEvaS29Fc2BHClwh0T1IKzHBuqA2
UF8QVuR/l9Yc78o6+61S7ewmreRWEd5qZHgGLqvZqkr8Hht+44q0CwG7ldkUMjhbQmSEGDIczBxz
S+mRPRIDEYTSBJ5tvOVJaQR12lorh0fRapBmQS+FB2+HLzbukbOc2zuDTII7Aj5PNBCblnnU2SVF
jZ7WMLdJ5lIemtHWsLPHZIxIGYPkuAZh9PSHCjD3xIZpybxzlLG1J1DtPcsgQrRzKLNVXG7IZ9XX
0AoF9BF5c3gEbfkMfeaunXoTRBKBy4SxpUgNsqPdbH2LvrH3pqX0/dYjLKdmo5NtyOJ7jWqU6PQd
iS0ULfhpLcZXQaFpDRdRYTIIwVc2VyzyWr9+xbcMdUJrg7TGHOgxQFqJSd1CthMHuAK31icPgBlD
hxCWutNNRxi0IayBJBWnQk/vsIS0L+GkyV02kpkiWR5virk81RqFZxV9akn4BdPsZHbV9JLNrxHq
GYyM7Cn8mTo8LwCcRJlC6uXHbDLRBbKP8YjDMtLLXKQ3lsX2Yy9ZIZjKd7dWuBN2PxxJkNsmY5Fu
nSj/3UPD6tpKPrk+9GLy3tbOUk8PmfmYGAId+HC1FEpGlE30MQpkQo17qrG13xQFJ+Li8DIsUW9l
nEY7qTUPngExztDarx7J95CSE6jKMDx6xKHVsTGvTVJ+mqSRATF8NBt4jQszhSsK2r6fE2bIUfOL
e+ZiAo3ddGN/p8li68WFBvSTu7oCNBY4vTFhSSDv0I7Z6dAlhhupue+W6VibyJ/6oOw5BJQL4bQx
xz3V3rvvS9hQmGXhD9n3yL/6TVX5CdVqYa1by0XyjIbMbsvfhLMwzlvTjg07RLhnkYMoSlFzFLlQ
p8QHQ0Z5ckgYcG+Eaqw9AgqwgAyIwGrioFTGUKynMH7IyUEcZNzcZLeBWMEbs7NbmBNPZBpBnQ5F
d2iqDE/kyIinandJUzm7jPe0dGx0DeO+TKIDCgRnx4g1XHu0+nr5lkRno+m7gyWLH9QEn2xrHh2+
yCdkbwXUke3s7Lz8CVJCY0DWVNM/pWRNrGLCeENbDPti2ZOM2DVMv7m5ZaQFrUifB97tPI3F4zid
lTfVSwO3L0lJ25AyqILEHC+JxlBjRpbiWQ4x0SF3JBO+ZutK643rYM2sKfw1VvEzbF9za2fQdowZ
up5KiqMbI4eoNbGLeEAgduK7AxPtgTzPtV03klfmN8gn8QdjztNwvkCRlvctiQMkPQcOTtnbpDpy
lbOOtxisKrzhPQSWCpK2LDbCb5KjzjtkZ+EwgGDzOCQhSt4eI5ewXfrHjGCfCNHIQKJhi+JdxtXv
msjXRjdfXT+RHGID83Dq9GrAnpJpgWoR3yyjzsBvoGBZzMwTs8YuMXIVltNbThqcRsFPzMBm0Kq9
Zda/C+4cYDOc4gs7uL6fIF4dqjw/sLMP7DC/J4jnLmRSvUoLxu+a4C6scv0yKucxRZi4mhTkh6KC
ZRN1DD9ryY7L4RKm1REB5uBlKuDSfYAsHno0+6XyPUaA3X1iaO42qzvooVdVN++G1THYxoS+KpuT
mWZjkHC4rLQUqQQhQxrYgQq53uKUgFbP9EvvyuvkGZ91BE1H19nRKZgfblginzLrQ1rwlgLOQxZz
C/lhAIeuGYz+XQmgQZRIAIXN7zKg4/fD74KJO5IKByeDz0Qit1x3pxfhna8h3fcKVQRZk7wxG2OQ
t4SptWjNkuinkqBvlxTn0bWLrW2rt3xMPrOyAfHeEPAiUsHGl6CrrOAUaqJyI6i4a8Q2HIJetoPN
Xt1NBdXQaOVX3DksjQXZUjCT4pr5J1Fs0b5eWABj1340RoHTZpAHRLvxNnMZ7Dbq3s6a8M4xBB9i
0z4mtbzpw5J32jn7rEqyvaHrB4C6YG4FI+yqqCiPRfUxpmQDz2PL94Zsxe9tMtgsclT7SYpaoE2G
51n5p1njQiXeZt00rkHnQPCxmh2XOYQFlhww9THkKr7ZNcLwiETxBPhZpVhAsiTBzKZ9dl1rBzEo
7HXVGNdcK79zuCN3XdsGmbWMM5PmXRhVT3XN/N56lqWp31I7MW4y6YsLhOUzQorykCnNWZVR5j5H
c0SOHqPD2iRBdsmO8qbpoI8QPTwEr47sVwk7ay6zif1zOj1rHkNuD4+LUZsSiEzlBBmKrntRue5R
9v3RNzeZjNmZ87YP1CiudTl8MMZcZ4R1r2mCn4HqlOtykcok9VufZT2sLu52y393JhQn/MLfwt/G
Ys52g4D6aWehTsQ2nnxjdjFzDfvWzq6T08YnnPFG9mFNJfrlumaM0WdbzrgjZnL4hD4rTxX97mSz
ba3uiLj50x4SBALDcEJ4wwYIt8ZuLGF6k2tOyiUyqzLM3zXJsrOMmo85Md88A8crBKh45bvx8Kjb
7lV62APhLJGTYVbHpAPEsYgDTnHbMzRRt7TFr0BeHt2rx3ednvSGLXBTWJs8Nj7YKAn2CsSsGI5K
d3Qn9y1+6CHWJwQ9LhhnBmsqF3C17NYmaFw9+hJTTyg+OFHeky/fzaAaWFzfodVvnSWFJRbGFrWR
tdKlm+w7rjp7IfeRbl9s/roEY/3b1/Tv0Xd1RVAQVWX3J5Pqq6pnOA9x/78+/Y/dd3X3UXx3f77q
n//XP77JPz/li/7rmy5xW//yCXdw0s83+d3OD9+dzPv/jsBa/s//6x/+5fvPd3ma6++///WrkmW/
fLcoqcp/SfIy//x6//jtlm//X1+2/Px//+vDd01SWvL1l+rnL338/Zd1VUbV//7yfwSB6d7f0C54
ZMEJ3bBsXXf/GQSm/w0rhYncy9Z917XN/wkCM//mYkt1fd/0+Mfm6/8ZBKbZf0MdZwrfMwzhGXyp
/f9JArOgev5LEpgnPOG7iBUsRMOmI0zD/tckMHLfOwQRyCYNGP+RLrQbwkW67bFzvqb0ubT69tsx
OcSr2mS7osB3JLNkmD8yioXOdg+BgAROIC+HsPK0oBnMbZmd04bNJGzfjAfnDpaIdjemMCNFkM2Z
dgcZ1YAiVZh7P9p18spNepw9s15F8dyA91T2wYuZmwgx/dA3kNSXWD8h7dcJABCQZCvDhpD3e19w
kRqxw09iPXcy2aelxQ4u0RZJGFGHjUUGdCbAzmY+lN/IUaeOU/+5MaND0U7eLxaI48Y1jV0NhxpL
vdpYNe9e16RwjooFANCivqAXto68fw7jRAkwRfIgtfJXNwzJvvCgG9PYnj1XXyDpGcPmyVRrnVmm
UV6B/+aHzgUKgTvxLh6tSwayAlkriTB+Y9A/IveQiKzWjVEp+HZNuGtrv9oyS6L/rrpXjP8YqyTU
dGWQrGBJFN1tJ3bmlE7HOAGLqjskZTUGiT/4/T6nQbyaGknHjfSIpJrQhiMmZb3lbJzEMh6V9x7P
MgvsuASjF5HspVWHwi65cifF0NNN9K1OcoLexeRhmD5yZJ3Cv+hOPuX9co289HHa/xj+kzY1jxqJ
IgfWB2pbJeknHSPBGo2NeGJsNHj0flDp461xkFQhnS1P/vLBtVhCJBhg7hJZnrXcNT8LQoEwQkBw
t1KXYBLEgqkwN+EMXlaLFkcO+XFlp57cQWSbsIUrbZfkWLKXlMLzLnPmgMdJGJNaB1nG8SZ06Cai
Uri7vlJqpxXRW+c0O9Izf7eAQbXy1vQmYQRVS6hP9D71ahtxbS1CUkqx1qbb72vSH4qDN9DD+Zk8
4t8lsCCFlO6a+VmLZcXmUGCAqkR31SUCcTFRVWg8rrHOdY1Al3zGlDBMBmTsdjl9yZhAggZogXkC
6g62SGby2zD5K8OhZDSzIOxNFT9W41cTaV/9uGc22NxCAwWpGO58p5xPJCI5MGar1zn3N2iZv7Fz
X/HAvEWFfkZUV650Ah7cBk8/Y8HGHh/9Zl648tkt6lgJjDXOxjEvA63obtk8vM1D8aMNv1AR3Ue5
9RLayQP5vM+jrc42moPEBv7ZfwiRfs7mdNUHT21ywfA/xjKWQemZnZD5IBqpuLv5SENW6VHlzgvt
mr5CaVkRu8FfayjnxrFBow+X4NdQiDOmlV3FRT1q1mrvSIeoBaYbKZtSF1iT4lXptjuVM/z0nOze
HWxAZ5dxSF7IPHqG9vS76Z2b08AEFskvr+seiW2TsNWMM5wzjLTsnR9yG7BUhy8vao+SvzMVxA2N
ffVdTyA5ckysx45ZK3CVF8JeAUxyYbo22bkVGrswAqUhIUg2tBGZm1AtKHFtlXjJJyBGMe1o4zt3
jkaeaBeNajXoyBx5y+gr3YDrT0JaQB56FNQcPODzbKzh2gjOHNaHitIOejdiV5R0z0lK1FdB2M1a
gIQBk5UH8bAbI4WRPvSnJTmmPCRd1R5Gi+DDtOxekVWyyYPGAC9pumKM4RDWptc/JYcX+8Qju/hl
TdOjzCTNANUjyEMd2tEyTwtwHf7UQtXgiGkoS2s86LO6Tf1A5lOdHTpJrZDrMAEjvf/CxiNH27xI
rPZOyDA9ShqUVDV/3Lo/WG9+qjw1glbHcNmTFeig4fKHGqiKDpib2ct6ROQKGV8zh8+ima5OyoM1
SxaUIER/M33gEKviz/Y8es50LHM07lPevVrd1yST+Rmj7qWHtQuThvJGlTkjv8pcD0bzmdnIOupI
7t0hIpfIqIbAsppH3gb2FtLSo1KorOlNr2FHo4eCz6v662AVz26khbs4yiRkhm4/ioyxoDik9lBt
pVejxneNZF86kqEtTCdM6dYmwbIPUzmpT50GDb61JyJ5aZB8G48arrslT6x5sN15QKuevOeVhQqi
qmnlfZ2wF/wdLD/WPpbUjZZBpaikPgUJG7qdXKyjoxp+ulCQKoAaEdjnGZCc/pPb1VtpsUmaptzf
KbKBH1E5/PLQs/UVfEQrXhKu9PoD4w+bHiN7NgsGNI5NznhY0CgnnF4DyQotxjdMH9+9idHMtYoP
lU7Tkc1G/DCEx5gMrLwpnoehXofp2GyoZW8QH97LTsfnYPe/yapkeAUA7AxPxVzh97q5Luz7rLMe
ldTI3ZxbiP2DPFYus4201DATDXjdLQZmHqtkzesf7ZGqmGzscdU6DqSG5Dq6VLyu5BbVdHmbWh0q
TMQm254JkA9NmH3TpO15WqwN5nZolJiJEB2NF16BEQJW8gAnsGct3zZpFFQ3GwcfnW5dH+dkDCCJ
R4GmWZ9pgV9YKEfB6pHRumDl5hTOq85QCNppfKfZA24T+jijm6tPCBEu6bctpYStqbUT+eBQ8+ku
76K3yWPIPIV9fpGfhaaPD+R77MLZCqa+XRfuaK5H2Nyj9y2bN1HgniNbCCS+YsrSneyYV34nmoMr
7RnFRH2de1I7XESkiuDRMff2tdHkK0rH925qOszafFYS5cmr6SQiEbiDE65DpLKcqR3dBI2W9xGh
l97Mcy8CCIc75AbxDvEcvtK5OCgEwszN9U2lmEMyQypWhB+9+H2VE7sCWkbVWI0BECJOG/yD5ZNf
NmTG3o9nhB7lNoIklPild2w3wyzfCFVne4s0ewNQYKeVOkYDh1ldxzN6tSr3mqLLwb1tdcG0++NR
UGbdHqJO3+BbZRgkic9z1dFIyoc0TR+pD1Gp6TR5sRh4wlz/zWzA6rijcXS83jk6A3f1QPtW4P6a
8BHvIFAcMKedhOayApFhc472XjswqtEzf+tM4ZsrCxpMV3mrPrfezdmq17Y/3DcJ9lUCahc+M1Gu
EypQqepT4zLWjpLc29Q6pNGYZ4P8ReeIGJCYg9Ev9k1RPfI7X8aasMDYUkQYwIgoB5BsaDay0zSu
tHbBNcz5mfsBq9iE9IU4FacNCZ32CsLEnZgF9xxHoBmOnmq1a6wdSUvXt5oAfc8OtSViCQVo1wG1
Q27xmKfvKf3cOmsUXOiIpRjmbGw2c4shCNvNqsGUyfGl9wG7FJM/RVGvI4A7GrN8ShPvg10QK6wQ
lYgmYi59zzyQD8VPEJtVsCw/h1mcJux6+7jUiKZG3ZORvDWnZshIttEuvJsJA4D65rhUe3mQFrIN
oll7b20H/6sW3Xta0y/0vHlljuRB1qUNZYOAgJGIjT7+VeJeJyoBRoWa221DHDfaDKrMVPh7u03G
lZw6Hb0W92aJdJySgFcoCbqRP/M7YxNhSQA6FP+AuSE2Zt/LInnIF4nO2Dv5ycxQs9a6vWeXheqz
S2HxFYgT/NLG25FyQeWp/SzitAL/068wWBpojr1XhbR9NRJywbIDcXxTMELju66aqEV7FDJC6Fhh
ThY/YGh0zFVtmS7bxuEAMfdJmWe6DMZ2g0e2YVs/tAZaxsKxPix/eONOadYq4tarZu07STiASD5S
J4/1iibTO8wENcefhBDJPs3ldXPRapa0XsxeZCL2GNoQqz2i13Bz5umnn7lZIDndWO2ZN2SKzs6o
0dGUQGEGs+kvo22hODnMmUuP0FUktnU4xXIdJ9LyrJNvXLJRcokTdDXODdIeOAM24JbP7CjiXTvz
mrd9/eBJQ5wMGT23eh8zxVIBwTTM83PjsdZLdeDvWXnAvthOZDtSnme0/2pxvMQI68vUY3Ou0Fbo
5iXCrfcgW5MYNYEZ3B4eMo1cUoASH4Mf7lGcoDcAarLO0x6KO+g+koFQoXVzdEj7qDy7DWF9AlXn
Sk9bSR+5+MvBP1sOLp7Zo+voW6ARcmS/ZyR0h9HXjBYINQW8uthqEdq55Y9gPs47vcaBZzOEdHFo
TEt+7hQSZoRJY1KTfq9Sn/kiP6GBLAyT7fTI6/KFOU96cmBe5+hWaH2hYDMMbg8V+lMw4jO2BJU+
GVqGkrjVL0qh6C9yF3QnH1Lvy7Sbg03OxoPWakRlmaJbN4N6xWQYHyZ/MX0XwAnnEo1EGoZkTTfs
c2IuZAYCjzU17z2HUncKE71e9yy/3dLYCv4TuSA8kR4W7M0SpQbT/hCTb79iAlHdhTZT34ZYxIK4
qOcxlQ8o6+AhYAA6DgOt8OAQyJWTZzpgxIBi0j/OnhFdFNw8vZ+PQ+jeD5GdYMhGCgGHKa29Z5C/
4w2/8J1dZAersgUNhDL32QIAqqf+GE7I/+IBPULcl9Pa6jVjk9s8zES59TsYEtP93GpP0F8QcaiJ
KyNsLnVOmLCdEgoT9zLaQxnK70n+1tYZp+mq0FhHmHpFdod/MamxeBVYOcdogulf59oyrdlhHo1o
oZvTx4bf9vjng4luJmSgfOyS5G7EyAjIhkt51NMDRGXAvmwjcBg45C2TdFjh1IpxANDuGuo09WuS
9uwT+N2gd6P6Upr9j+q0/uY47baSXsz6H0eKia8xkVV9iGDpb3oLkmueMo4YYCuQ0WLJ658PZEs/
5sJ7HqvqO4fovlZ0uJsaNS0cCUfd/fkwwr/aIcaFKVfyy0S6TBETjuNZUz1R38RMr3JPG47p8oHg
eH1FtqyxmS0SwzDtyU0tyQcjPtc7ykThgs9gTtnUG2xaBsaDW5Kh01fpQJQuTa++82qRvC61mJWm
6GdJJnw0jhHzmHaW3YOwtH7TgiZdCUmN0bOefkkq+0iG/V4Xdf+BcARVs6s1xPIgr7bYTmxaI20f
NTDzG4FWltZFKOhT4Cxj0NXvpe0Eesk6MQuzn7qyd+h0ig+/zdp1nEwShxf3fsXhQBrgbJDAYGQn
5gI4FIb8rtE669bbXCAlHoK1kVfNUbL/zF2Qsx2z2cR5y0WXHOb2JYFsgxskBDPTd87Oc+mS/nxq
2Rb5uUJNwZ9PW6A4W7AP6wGbFRRQr3s2ii7Z8WuTb1UP3XM32yRutHO7+fMpMml5mNTia4OD2NjQ
KXXImecmMy9kTm8B3kVvVkjFS7eHZywssHckrb9Ilt2DwoC3rpGTbHIJlN6lEqVs94ZtrHVw8hgt
XELK1k3JUH4veRwYDBBhkJt6/+QBckcRIRDS+/Jx8g4e9+GavmW+oQeDgmR+F11d7CrN6QO3E/mO
3fO1IJP4nBH6tqljBkeCMKrYZnIl41QnIX2i/x/R0uPGeO7w05BtyxTKlBUv+hKeajjZDIIqMtIM
SdwNwHLtwELpZYpt5Mpa2R0qm1QfLVeSIGDrY7LUPQ6u6Ig+sJQAwnLzXLbIh7yWJAjXRn3S4dgM
SsulOZjbiBSU5LEiU/vd7LV7JAzAjRUaaN/SLvocW7usYz42R6yYmlbfpUIMYKywwPVm6b73hbrV
hBF5PRmPc8FTK0Kon7OVe+QzIJwFiXXAZsOh4NcjfXLx2bSUGhamWX1iKc+GwLPp9WK4aQjK2geL
VNpeuTf8mgwVs2+rvo5jM/xgr35zIJPM+p2YiNVt2uScAVxcDb4ktyZ19ItmRiwOyxhTmlf+RKSs
MrJCCu402bF3x9+6Y9dPmKiviTaTtojskcVdR8aLFGKXx+kNPKi2KSPP30N43PE0MtlEBnQn5+wl
TDWDhD4EJczE2SRqJY0tp2QosCtGcUisjFZfMkfJIyTgPbwZ4tZjDTlW6MOQD+NLzn+p8tEKOi/M
sDGW6Sm0pbubPf8cVxF3tl/OqNfWnu4aDGrsnOBscBKTkXKwZFF3aayRuPbCBI9sVfseBOzeWOBU
enxeaEKHyZ62g47kOA/FsSCH+GyNZbXPmlqu7Zp4o9ZFsskl6TCjDG1oi3DnMl6WZ4ey8SnKU+/R
trV75mS4Cj0qPLQ3qxHzyBZXghHEURkuyGPAQZEXlL9RbFS3Ae13EEE6DKRU8X6umJNW7W8sy8MD
C2Kyigp773bznRAE1RQM4b5qO15bLBCdwnyBmhsfdR85k6bFH4I67TMHRM4B3H1AKR4vSPnmjZ8T
0Anch8dFYRS1ewzrLEBOjoUhLytte+Pp1pcvSDBlIKLtBq39jYP7hA6VKZ5i8GWl8EFHUgpOC1IZ
+A5v2AxvJOMKxg8/k3CZKhFKofdov/CMMORKkOvpnXXGlqN9xqn1Uqtz4gJ+iuE431iTLlwG7IsG
0mxiN0OEmQfUJFuGUuJoxSw60byjDlSIMltCQFw4c/ld3RbE7LkYRE1ZM1FvnANFYnWkJ8GkXww4
GNtj5VRfXqmX1zDGGF/qjICU24oAqoi3wji0nyZGsqEI13DgGXtmzSlcMrSYwsV79u7QApvRWIXK
fTVblpoa4dq3vjPk2ZDdoc3ccTObOP9i1wi36ASrla6BEqh0/O5pz0isiGsvqPoJJbaFIkORJzMU
0a7IHORxOiz3xiF9UyDir8Nf2FWY6goqdUyefcprTG9j2JZpkQRuFJurccBA4pYDyPAKDWJ8qgfP
fOLR9OK3pFTjjgHDVGPa52LZmxFliKlLbeV2XFUGLVPvtu0eRBfuKYv0gXkmU3Om+BLGkDNWcoFI
d096H/JzG9j8feVvI7dFydODn9MzwjaTYWf2vbVmq/LKOq4MRpaZ5Fb4zWjSsfP7L1ZFe3JvqFdN
+LXRhZ+xpV+M0d0ocv5KVJqJ18dXK8OEKiPjPlkK2BDXR6LH75mXljt/itemmxUnP503hUZKRI1v
c1DE90h2mhsXC3DeGfHWRRC61ksqKXKhmJNF4neoOGdNiYaNSPVbXJDso2LcpLpLxFSe06JECY6y
0hZ3pon7tRNwG5Ow3ce2+Oo7vdqxjz2JTKfu70q5NpomsNre2oZTtI0r8kIzvTikurHDdyg3Ksdf
BFYs3zgDiU9EFRaoo0i4EEnPDHTuWEv2+k437btJo16dhvLixvJnmrofTPowdoyQUVvsDNskDldp
q11CcMs8meJJgymr2AQw7S93phbes1BpiR1p8KcM0W9Dq9kiY13FhgN7hRZmoxfutha4lFTcnQfG
2kBg41PVJeXxz4dmyVK1fFJ0vCG/CW5xBJRaefA5bueCCAoyBjriTmBATy4ib73ap0ZaQnxZZFnJ
xJIdRVrPnmzHD48JqCaZp5QX/O3NzgCDtI6RGK4uU1snez2hV9QbhrEGzB7Sw4wBN3FL15OfjeOk
6I3dnD53tjGFdEX+ykSp2dN6Jkl6H8fZePPY/VQCPkCnt9BhyBlrBeIPXC36KhlNbdOX6KSKiTOf
Wtboa+09y1+FZ6FSlMlzkVG5NX7zRpJhsfJ8dJ2pkyU8ceUUlJm6iqHtgkgC3C4ZOussDtBE5S7J
eSGias8h8HKSIfY6WB1pXCAWC1tIVY2zrkZa8mmGq1FYyoHPjo3GspcphnLIXc3aL4ixBEBZJizQ
YNYJu5F1CJOWDG7o4rgiTJold7lHOoIoBVWezF0sYnn0wvLNsbyg8XwC/eISIajrQbDXkHhkRX2x
jYdWK2vemeqzIVPG88pxPXHZwUJxf2au2wMiyfeqRGHXcHmThaKvSJC6ongNvMLWttMEOEEW/Y0g
ScTpcyquo2FwGZqLEupLpcVnnOnzSeXxr4GaLwCHhL3VuHRDZ2yxPhOV65io4DLAHY1P7A9c5wS7
GpMcu2ifE8QKG/bGOIzDj9CsPzpMFWtfZFVgzSmcLtGbW80kfKvLrNeWu/6iuSSL11NzHMrqZ/kX
QIuGiewLj0fEA+CWaxXePCM0LppHLAxqK1JkW6/dlUWEc17zUyQWJEAV6rlwU3vjEygF+r/BNmTo
iF8GRIZifOp7itL+Efg1Ub0AzhMMnsus9c5THMZGTElEtUvXbx0cRiZhN5B9l4MEJuB1BZcwVSYX
ZR3GLDscgkPwPYrRigP4Y4TPtRXnWLJUC/LkddZwqBA4rePJvfgMaOIxggLg+iLAi/n85+fS8uaQ
Lj1gjJsz7EyWxy0Zeom3wC6nEOdVUhPEiKgpbbK10jEk6TyMK8qIJ8q3a6/axwZCXY5xFW6rOHr/
ydJ5LUeqZFH0i4gAEvtaRXmnkimZF0LqVuNtAgl8/SxuzMMopu/caUlVReYxe68dDQ4OV4jnGYxf
u9/wi85btQi67BRbdMfgWcJTIgvW3MMXegjTI/tuitGKCgbaNflxaKxX03JJ9AQO2imCS1BZSfXq
xPmtGLWLPWDV6L3xPbb9dJ1crJKZMTrQJxsZPiMw4hpKE/7NjAkvl0yw05ZZvbvLdKLqSxPqhOPv
Rj/5W+XzhwaWER9AD4fL/+pz1GUI7Kljm+IrT5FBWRTLEBpes9CzuSzRaBNbQuCSEz8VFlAKhw/3
qNm/ZtS/KGhhK6M1n/XKfjiaxe/UUS2H7qHLEwOSTfOUF6AMGadJ9EBc+HrfYSVpr6Fmu9tRDs89
hOKV3035ViGwXpNu+SU0UnaFAe3WNNurJiEl+ZP3KlUvT7zhteHVO6ujqO1mc0NrB6wxLQ7uwCzI
YneBEKwPPOVO2xGeHIZ3bhqhPWy9W9ZHobMnbvKht8mb+VRN6CT1ZsF5y2ZnoCpyLaQy1aRYiNL1
xmm+4QYoSXzx7MDVzH9Tyf5B41IgxwHyQbEFGQboC1E+5kMNAvCESk8Yu36YHU4wRq3ugBI6iZzy
1JkeNr1EbVGoXVUC3snA6qZrzIbRz2zym9cmn5Ug4GyuupPBf2BHniM7KrcQusjJcnDaNNkTIubN
iOOMjG7MdkZGuUTsIwEsBrg85IsFXV6XzGWAbTnfC+l+RWY9sIKvDqOydpbn/Y1t9ZH0BpZCzWXw
7PxQ45Y7XeBR8XSYqlbaIMJEw9QwZ2UGc7KgNgbjEC8KySQ95QPrfKvBnO3P8S5qnLdmIl65Vwik
ptRLN8muilNYEZT9NInSb/Ntg91qTROucWw+PCPrT/TBaJpeG8MIzwxGKdincdtlCIyl4oOFeyfe
kqh9NGXyz0I/Aa9Kj4/tnLnnz8ifb4sTI7AsTjllsGfPzIpy2oWhMkCWPPFLfLEMfy0mces06G0F
ZForb9keD1SRdHlr1KUJO/jwz1wt8uoRLMSUpRJWXGpuBSxoNM/MWC3Qlx5zDju1/iZ5SYp3K56Y
2eMa0l9BpsdQDAl6lrF3mHx9OjiD/9DakmDuhsYOrsoVwLuzwWh2BJ7y1Cb9DX04KyEssOR1MTwO
IzfcDxYbl/YncXHPDLLCVOkf8vohOqUxmcAtFg8yZxNCYIlj0VGkGZ0T0dNnTXune7lnPg9hnmOH
LbbpGCXPdo1uEVsaZNbxwx/kRzqFf/DAhiSn64/U6XEHRziH/N9J83hUm/GKwu9ELRkBm5iJwySs
AP14rJPy5HKvsJllxe5AGdl4gC/9BXYbpSykVkAx3RshONyamFONKbyYbSw20UhCZySIhEepemhA
IGGCJJw8YZOQYyAM5om/AzLlxjJ7bAFVqC7l4pYtkU02AgHEoOG3yz0n30QJ5hl234FX8OlMKzQU
SiAQLZggeH37rFViWDU1EehWmxn0sHlDPG/yUs5mG5h/OOXY72G4ZkntNNfIQl4/z+LHIPF2ypNv
PWw+FSIePB4TyDBhfBUNcaY9qzCr98TJNpNl55Aq5O7CRlYQIQXVEe9mSGZXOdbdg0inw+hRLOZY
WpbMTY80NwNARrfMlBp7WqfhEudlpc5aQFXFMyjIilg0rxFyhiZZ4uuG+YAMgEUL4QBoBYi6mch7
5GPVHzXIsmRq2u65SGl14Cs8M43hPSBGbuUaC82KAmuLKDwlBeiZJ3BTuMc8HeeH5RTPhmEaKz8v
bunyZjghg6M6z3wkxowRevZgR0P2N3+pvfSyMOAAdQzHZgU6bvmSd+N81MOtw4QX5QOCGLZI67Bi
VjmmzL2KZciETFEDFV64VWCULMPssU43/GX2xi4SAyF5Fr7JZEjWNXl1UtFdQueb1p7lv6H8yp96
PKAm20N2J9FfuheONRZfuEGTm5Frw+paFV763kVEFpohKOr6beqd6RZ39h3pfxXYMzZzWdTU0qZX
Prqe4iyycn/93x/N3hx3na6KzX9/9IyZzNlo/FvmnbHpXYc2LRqvjqd+liUA138mDpNlaW+jSeSp
A8oKJL/6sCjihOm6hxju1aj373jI+IvIdj9o2CE8kKY6GYu70OD30zwqgFA57sXUyuHR99mJJ3i6
l6kxPOS8JXCTksYwFL4i1dHBZ8lTOeG86tBY8PANLvBMsp6ZgbUJEvb2oViDNLV6xWD0p07i1xii
9Bac608niuPMjKepXuUbe4HtCC+VJdz8axjGk4dvTDqgrqqUJydbxoY+MlamruGQb0axhEmWbJcb
G1Mn6P8xtqyDpqOCbzF6hQW7kEziVIkiJNHlGof4d9gcRZO763I02Gby/s70PVpEsnjJzecws43G
0dwSi4yKrPsgVejcVh3XuW1M64bwxnVvHbKCVSvrWaq2FQAM7Hsthzm9Ubk3yTAKAe1uFdcUu2vK
lJQ4o2bmhCQsdE6TPXhs8rGJgRC97DZdrQd098VOGzD0VVnzyXzyS8uKo48TejXrLOJV5dKMgRXo
tOo11XAnkSbAthiWw9Q+R7V1QGK8h8Nzxm9TrKsu+kxAzxpk9eK4AjRcWPU1E4vhk6TGNnoZHQj4
qFJcNLTNB3TxZMcxuiEukBClNn2RqUEPKJftTMT1zPyUKN4YLE2VaPCpotdaWL/ZPJGnHubZxkmI
bDHTA0UyFJ/IKQIKHRjDZheY2EXNyPsxO+NHN0nhGXNMZ7VAm01Qkte+ctr0mw7fUOPDfkJ6KDGf
ByQ9snHN621aOpd0VM26JypKevK3nvALjI37GxF5su6X4EvT42X2e1TEdd0EUOAQApJdHZWPBuQE
Y3YwDAJPmN4iUobuQY3g0cv5mjwAr/vkhaFPkS04JNAOaDLmC42br0JxrJJiCftjbT+XIr9IQ93U
rAnWaP0HA7lvigW0CVj5MJkmCxIHsTRXfj/xVOHEX0Fg3kfo3tqBjsGePID9UWOdGLAm+MfbgHr6
KuyRXIOCks1bzB2Jo7a6ZUIJMsS6zLCkW0UiiEao4ZhLDIQu5n5eelSCZsaqoSXy24wwhA/M0rFY
o+K0EXDMXjKv4FB+zXX5NZoLCDojahPOtemU124kqiPWBAwiuwnvTlEGClPNnlCpp0m5y743fo/G
6rUSkTqaZYb7vpU70ywJOtQ4Q03hC4SB+m/bEaClV/2Hi0UVa1p40Afnag78CESYZax0CIKk0kjx
jFNNQKshZ1vL2fyH/vQK7g7s+3woSZEO2CiXARqS5tiSPUxmdbWLGfPVyoLuLcW2qs3hyrghXk2C
j34X8slNqBSQzq8n6owHVnCG/poTJKII0EOwqL1P+L7QtQ5fLe3gqtblN2Aei4EJGk0H1NDa1HNi
WlMAOFa0Uan4iVE0IRWO+OgLGeAceLW9v+TOaEEPyHoX2u6L3Vnn3G3SXY7Ka+0s3nPxZgr7Wen+
BpZJuGLbBiojB39Cv8PmVT3nQC9CEkz06NwmhSA5qoRTXrvHeEIdRn9rrXZzW0fclqW+wUCADRmy
IbuyHLBK9KwpfqQcLhGrWOeqloQnCfjRE92L4S8DY8a6KfvcVap5dICUnkp3TsrgHYud/IMz2V/7
g/qiEW1HAwWLUvgSdT8P/Er/wLPYr8zeRrCQRT90ZTyodnksreRSqD3pHcBCxWOo1G7A2fIWZXSi
NaY3A0VH9EwQbKqUHeDutzCT7Ju8KrHsMLSKspgM5YFCyrORmACrP/sd6WgZUIo07f8MEzpjNC/M
ukvjPct1xelF2FRdPmzmF0XGjrzWFUJTd35yp2dgua9ur7ILMGgEH3W9H5nu4vqIdmjZOOQtpche
aFA5VP/4Laj206o+4hW7zkI/q5CwGh4G7v3O+OgnfQS6j4yVEMZdKcfNqGyHDW72lndRA5keK0dJ
12YXt6HVyIwYk0MFhGatQip47JRMemC+EF/4weQCMPqQ3kQKfsYTEQY4HBwpWUQGKZxrWzIEbxDl
RLJ/QYaFkBDtsNns3G60doM3fTgOipAyQRJrPJjJ/OH4h4o9Jbu0nsAahm/gHRJrWLu+PMRR9Rz+
ayN+G9gG/3SvP818doMOCIFW+AURHu4r6fOX2Sf3xmKOjsIuWH4Xw0TVS7kkIoSRNNus+gxmbygo
Kbq2YCDJzkFUZXKkrNrGic4YlRmTfHpuwrSB1Lhh7NnlSrSyALwyvJdMyjBRsB9hnFbdffFWoJ9f
+eRpMQQ58xnOifBmauioZ3K2lsFsfOwGJubemN90U25r8FgbHu534W5lpfe7USUs5rXN2azZTuQR
NMKOSBlWNuIpBKnE7j9afGkotSMRac916AKfy+RLqjUfoiQAFKCqF+WKeRLKyIYrTmcUNBiWTcJK
/NoPsOSkdocslG2NSnCfTFhZ5eCeRGtbQa+3GI7m0dzHMfXKWBwtDfKeEcMHQ3pk+8UH6qx0U03+
qu/8K9wWPJK8Ncbil2utmhNs+YIWMFqzFSa4zmbaMnnhEdxNf/BAGDuRZQO9CDFKmiESqMGqj/99
4QUYEbwBa0BwSOmS2lEgFNhdkd6UwJ7baAtUGgTBMYSscHSMJdXMqmr2jvFIId+X244P1tYxQ4jw
XXXUAU7PRM3xX1M7Qw1EcsLKQYkTSF0zj9iJKD0xi8DSRmlIJf/CJudZJX1DTlr+/y/T8sdi5seq
PY+qJdXGnRvl1wxhDXAcla/F1DANQ5dWHhA3BAylN7aObsLQhHH0jZGBtUc/lnrT39GfzE0YL4vs
kv5c9dM5YZrZQQ9oy36b1tXJmZ+j6RexAdGLiXqJ/PgoSCirCyamYyKfZke/pYxZZqs6JBpMqcQ8
2ahG2szu18zrCuOPVtoXL24u6LKvJPOcO4fZqwtWrg7NB+ZWfHx4jLj7cH2SozeUztlVn9h6L9FI
8HTX/vQh2BuH1XfFhaGBcHaTag/Pqtpon5bVfSBb4vMsOEhJwKbTjLZJzsrMxGKxzkf/PpgVZzpt
bxUeCj/vdgUdLZjsD0eIDz7SaG74iZ1sXwKFHdmm8sGzmDolb02Tzei3ogfyrJ21+NOwEfJtI5sj
Ka0OlCPNVnX4QAVasdChY5svQh8oYemTYceyNbKWxOLmE6nI1mc4bMAATZGDj7zxDPwuJVHom1TZ
fzwaaaCSa0u/upiF+E76k2y6U0eoCFRPC2eKZ+3F4KOp4sARcAERbrK3Vy95rj+JLgcaVYGcCKmj
cFN8iUrtRc1qg6rrgJaFdgbR2iheyxGFfE+5yijt3eLOxAtz6EqIRt/omR4wDBkEYjpcm5b3Rx/0
XWvtmEifRodhnF7HNy3mgitaHgDDBJwdg/tI59euGJ9kzQvP1Bx5KjD9wGidnePTsrushMFoo26P
ifHJWVyCv1meY/7CRFvu1/KKLvQjSzHspAxETLomi8jonHfOPZv2Ll5whm3h7psJdQnMa755zKzb
Uvmv70W4sbMW5m30w0fzNoblPmzDOwI29peChpShF0Oz1652flvfeOiReywT6M6Kvcns1x+YZJY1
3FtVUMgSBmGJ8FUxqFz+5cKeboXA7ZhEx6Im6CZeJqUS5CnoB2ESFW1LLnIS0DmcRfWWl8OL2bu/
uj2ScecFpMgiM28pUHHk4VaU2dM8+efUrtiUFCX6Rj+A6vRCAMMxr5eQtPo8DdAJOKxNjv0nDbDK
3Ht/5pwbzmUkEA/sJaSsUc4VB4mku66QcWVEzwHwfPElcqwUJPOCmtQt61u03h8MwPj6yJtCKMLt
x06gMMezq4ev9EFBPyZEHS5WllKuLTnuGeaei3LmMQDFlRrdoU2jeO3UjB0aMrQW4X2PfK/urF+/
yr9Mz7uX/LMiyX96ZjXCb+W6gLg+Tk89kll4zFxF52Rq/yaa5rD+S3Sc7eWRyF207KcagMYqor/S
HAVlUCIaNOVMpqf2cN6HvPw7Yh5ocv8+afXZYShQtepM84xGdM1BeJUVgb61LrZZyVngSWPeqNDg
fHc6KGHtWYbDj2uCIec4acwcwQLGGB0yFCqBtZXwuPeif/H5BBZF/dKkHlsrM3lj1rcDFfRgdkQc
+SamxG0LFPMjov2pnV6iHmCsO5EAbmj3dEiPueAw7HgfQdf5tHisbWFnPRdSvDWt/UOiGxs6c2QB
gaY91FuWwMniJvJ0I8BQG26lHpKGHn6BArcY2xk8jZRCfgXsQyBTt9mzpF1+wMyukItm1PtBQiVY
oxiKE0pp1/EZGntrwb4C7jvBBngQjugyUR9O9Zsh6ZWz/COLXa5l7gh34LeIUQvY4wKwxQLT1POE
ULu7GoTC5QB5msa5KMskfbWBnhJZjK+iXD83RnvqQpeiKCVjRZYHnI7Y9zzSTXTgjvRi71UxXu2c
mKq2qI62x5taG7+yNf4BuOx5cpFNauLOVP2FWcbBxJslIS66angkeXYrx/kMre2hTcOZJe+q51jc
9RRtK0S6CREqxA7P4WtKjOTK1NfMexElRCGmEbLgAMSz/P2apm/H7J4a0knt0kq3QEn2fOQYLRaB
y5h5zNK96Zb74l/GmyYtxZDS0eyNZauBS43DCE0ZYjVLPg0NotKhvbL1pzmnrEWU0sGQ9VwZbTi4
+SZconbj/YZt/e4O4uiNPKqJbkC2bPrvMCs/LL/Jgr55zmLWZ637PTl8G20SR1ZwXLqTwe6alsEk
yDkwl28MEfyutQP3bHNQPf8AIRcmj3D+JZkAoZmx6hzVHQzr3ErUCEJ1Lz4w2xKZKwHkCbHV86bk
LVu1u6if8apJPkh1eB/q7ygtWZ+GyKwWQ4AmslvkVmxoYoi3SQh31UN12nCscEPwChTRV2lggWME
jn7Vy9iEz9ZF50QCCfxG4trBUt9J32Ib4X/zoBMwE1uOHDf552acOWPKR6TCmpyNLL/ZNyeWQivm
XkqHf60jLSzCrs0Mho+9TQpa++yQn7Oe8xFBtbFvDHsbEuDTlEiNoWQ+0hx9tlX5x7TKdw0SXLNH
pG47zqmP0J71rvmpovAOANikWA8fWjb2V61IL42P5LGs+mtWTM52ViHb+/YiyQe3NF4pzW6STdfc
s0g/R4KhIHajl85z/mQEuRiTDd3N++wK2hX8+p+h/lM5DA0sj7l67eeIebkk02hCh4p+Hx8Sx5k+
oNoGbRf15RFk0wf7SugOOuwZOf2Eka4dbMDvrCJuJrlHKy3MdGqc8VfF2jXxUhr7ARCy8v65E6iM
wiBAQeVkfofFfTLw21NWf0CpZBeo+59TnzPeiFCXmkBF/P7iAbKiGZMfebdAT37T+is36XOBMHzj
olZM6DLEJRY5zAQ/rTMTq2CGn7MbNI19d23icunmnevRNViIXtndoHynqEX/bMDTz5gEh7F7S8bp
7urFCwR8gLCAj70wpwSQ9VMF2WOdW8zvssT8qDPISZFxcg3jM/e5VVIxpAegJzubygULwafR+cTu
pNaW0TegjzIka3skvEp0aAuUToJFWu6VECRrkDaRZ0HjmPJrAqvBkfYGHvpXV/LD68o3vG76qhD6
u8NHNph6YoBb4zROjv5sDSQK2RXEiPHuQIqlmM7+Absi22K0/H07gjHJsfJUaNMtw34p18pvsNcQ
zLVSMXTT0cHubsNrBEehMZfXKPRHGLl676IGSW0Sq+L8LzG8NMWtGbR4+4ggusUVvDOg3JiMFGEa
OPdVI29OjzoRgGcIQhGPf6FxfVoIoaBt8qql23wk26kHHbWJfShb/M6q4w7vB656K9MQ906kjzba
HeFU4I8tVCKBXtwOzzPMgBGvPnpvFByzlbRPrNLemA3dfaSPyvY1EtRRjzrIir38TdrPqd1/I6Iw
bunQ2SAWum1okKkN4wH4pu8CotSfncrdEcdpvHfZsUo1HcKE+OqxLu+zpCQVBtA5vQfKPjZJUzk6
l7wL/8YzOHRVBm2D8ocJu76p6/Gpd+Y3F2yTizfrrABTrlSJIFnDjdZm/8Kk0s6tKzZS9vbdd7yn
bHK8ddp2Hi7r39DOSj64uARBYNVeddXBpXf0fVtHWpd8MR5y6V8SFD8qmZJjC642XnwOEv0ti8N8
Jtm7cg7wfED0cy9l/5qx+0eS0VH0vX8EupZuZYwvrTWaoFSS7M/hWnHUNw6+N9mNLwtBgejymbMK
s897Muv9iduGB38xOLeyGrazk703HMeZvdNAge1008mCUic1Mu6YW/uOzclu3+bRDhfXpHcYFydm
kw3nITGGwCwhRCHaRLlnotwqtRchNJxZFADA1xvG6EFrdz/CTf5UMfkvy0/VZJTbMWv7OJSsVeIZ
bDIKujYsaFbXY2zcAATfyM/i6TU8IEeFs9Ot4mroN15fDQJcQp46ihvRYrbxa0jThnOJCU1eSRO9
vpGfeK5vVsIBYfdWsTerlHuioWZkT1acBGeFqVMTysH/RFn2J8TDg8of2pKRv6jo7OMBQhFmjIGE
tMHQP2Q+lcXbWDoHP9bK3RSqX4LKT4WWyaBs4bPac4q4y3zzUZGvuESod7yRQiLc04A+R3kJCqrJ
hyCTdzhs58kYBtQKob7vCTuZpyQ/NCZ9UzrlNRHoVX0KGaLpWy9s6JtK8UC56NxtXyDdQt7LY/rm
ewo9kl7DHymbGnt78l3k06+d8fZSQBwrvZ6WwFmK17kKstGpcK1pbaDXPP+gQv8VTus/Q3hfFMLf
A3DTIJfsMRGY0B0P1A8DEi4HGAxnaOSsdQYWmIK4dUCXbiycgM/iKe1J0IZBNK+wREBjSmYC6ukP
jEG6O1KgyJaJnW5fpPF4JpiBzMUFwNliQ6DiLwekDl5y8xB/MCJYRNYxLfHWG/hZR5/5nTWkRtBV
90qBmR/Cp//yzf77Mqfuq90a+t74TWxONYkMAKlOjC6paNGID9ZOoEfaZN4I5bqR2UawHoJg6P3L
WX/PNvASZy6wtngEPnpuy0f56rHBPFZ9/VrYYQG2BDZq5t3TjO1fNuKAGnIPUTDMBarDsA2YHVwb
dP77lCXMQVsKd4jKXzC1pjca38OssL0zYCN7r/Hv8FoiYvR41lh2vYpmeic6yjzn8Ythj4KDq0Ma
JUqGoSjcevaSyD6YCRh3n2ijLWDFhKRkJrJs2k7RAhSd9H7Y1YMYiYw2QGP36EWNZAwGC0mhk+om
0jciKAYn/VENK1uddghjNlFKNlKRXR7Gy3iMJ7c2E23hiodbFI6zLy/Tglkvs5ZYY744dQ44J0Pf
qqThXdXQ+BxlMexZ2Z3++0eg2WbBYCFB44RNIBg60utmTDAME8drK0gyQvJqhfVnlxGUlEb9jgsL
2nHeuZts2aVPBm6ywZ+pKGwkXbXPeVsXVf/fiKOTLkyj/gzLu0Gc5G4mjandBE8gMjMW+NN0SeAY
HEJnlBcrJRHA6ipWHdCucGSd/Hz4dhFD0d74EnqhvEmDsaHnwPRoDRB6Ik+2bSbeCZ0DwtEh7dWi
6jEMXcFkPHtFlzYEsi+/cUnaq+TJYSARKOa9e3tWjLldb+32cjxgjp2vYIrexwkkmvSnq1Uw1qjJ
yWYNxRRbQzWjwrIORIXQKyrih+07GeOnLXKUT+VJnQUz8ZmDAgqFoqoxknznlfp7WOoMqtp0Z1aO
vabPrCUvTVuhQJwHPBV8xo5hyE5DVx2Z6gI+69iYzr4Z4lutuubUNszZRivblDpQPNGzVKrrR2eE
Jr5vhIjIToMGwRIsIe3JX+J46wHbXMWcLCut5fpICdPu3ewTe/Fn7Wj1PXaZ24wtsX4eV4QX7Zx6
Ym1EfauS0tslpCah7xV/HFE+t8zT/LqsDzFRD1VI2zc70L+a1F3PqZiQyrX5iImBfzSTGkLGA6NK
NMfFGGGmrnA9+XWV4v+r351WFXQUKbO54tNq3Z8kAq7ST8DizXm6iGTeWFWW8YESWKvCZjuULAcq
J7lGUq92PnGO24xhts658MGNMXGxArbSpTYt6cDQ0NfS6MSmbfi/tY3+YjbGxakJaWm07lE2iBjQ
P9xQ2dBsW+umdOBExVW3r/PWuuCcpv3TmuaBrpeQuREjdmbPhJ2RyI6EpwHCR29PFc7TLrqeeANP
PwivdANh87zohRlUDZ0iL8EbLRPLzljfTVEo9nlX3Kx5Zir+JHHeQ6S0vZsGyIobYglXsiyc7MnJ
a9WPb6n+KR7Z0evuHnjWzNIs+SMpP7jKsdWnscvsS2Und1kqpnC6jZA2uNbUS2Yg4aB9wSXljxcV
dm/ccBiCUtPaJiP42Sz+5dIjWyd8MXqe2RLj9hZKPgtSsyLZbcQz4ReAz00ku36r/0HK1N5phLBi
Tf5Jrk2kx0eL/SZZuuW2masGumT/8IuweVnAw9hWkzkwzZNBo/pGoht3pgdECy22PhTNkwaUfuP0
Cm0oOeWRphFRkKCCgmm9lynkfWHJdVVnIxQ0ZAdZot4SEAmeI9DaGkNyldZvGzG2rzxzL4Wz1rwK
fhYT5iZHda/YE+IjjcOtChYN6HZq22MzA80Dd05N2v2nQ7eHz6LFJjCHhDpqrOPAyC8ktxGfEg4r
DfHxlmVgBGKuNy/94Hl7IxsQWuQmbATZfdkJAzHfTnZGzwhDpnEACAUpTcehCF/rlLX2etCXoOlc
0a5iZ5pt417HQ0X7ZXxJb5ebnX/PiFDvB3N5Gxg+wFW5ymQkDWVm1gPMGuKwM79WYQpVgksP68lB
K01smzHWxPzZmDqywZYvskM455lDuXPTV8Os1sAB9UBziY3nbnfZFu5KKy5wfUXIhBU6r6EH+tU7
jASsNkiL0QBTxLzaSHFID+POnF0a9p6JUUY4vLJd0rkKdvQEER/bxnPIRjDbTS7dZ3NkuoXO+ZRM
oAPKkEQbsHgrrxmrQ6irh+t0Z5lSL2huvZSirbGqzOyiVZ1PZCWSDMAdxrroMPSUvTQPUVcfzRyy
MjhhDSHkSlgNH/lpCre6DqVg9meo+m4NF8KmGWgIjELfeDM8/ao07o7KIWwejkW2F14H40a1O5je
CJI0II3c2mrDntheexq0wAQ+666biOeZ1eJT1DGywNNATJ9++grXeIkOYGUW5LUC3SDujTXwbgl2
Hl2rOhbEy6ySwTg1kPnOCu++Nswp7R0akqEm0sme+0815MYLAII731W9hHjZA9QbDMW4s4PFtihC
5mRYtheqAJZi3GXkeLPnpIDMho0hUpbVg0K9bDUnvJafiYolZrLsX9mCtbCgOpHT0A0blv1bRwBv
13Ri2wpkx13Tn6VmHaSa/uHd8dfWBP/SNZxjZ3FCJ429szSmvUYqGR0xB0L17IDanizsJU6597v5
ZGWsPxV6op0LjyEIzfig8BITEK4/rLYV+yka+3sva5D8MAIPrqJCJSCbOV+lUebG2l8naqFrZ+2I
qWfwjlq1mAEXcnmU/aOB4W6wHfusJCiKLkpeprCwP5fgHZsMYl9kDBrC+hcMK9FyTiluuZr/uLh5
kBoi150VLKLe0/667JYCSJg4tMKC3WuXHJse2b5FUXNi/j8c587+jgUI4bFHp66NhGwk5ASsJlZR
4L5FUdrbbgzNQHbJK/MCziUvOlLJwRpVvHq+yYvWJzCBbL/622fzVzTF2yHyoRkhe9GnGiBw0915
QhHgwxFrPqXmGLsJfXaQ9sbCNJTtUVu+WNHMjP+/P7ckmed4mMoXOXveZuEA6rZdYEzlS+R27EBt
HXWxOTVXhkjxTent3hjm4ehRXhy7rjhTC3DYhfwtWn4Yp/NccehWJexNgiGZTXRgtjWzdrY+AmjG
tZlgWoN8Qt9MZAkHBREMBsGgX8gWEOLj08lQcbLvB6dZb3oUTRCTl+wu6y7IAWGvkeydgv24PmbW
kTrw1JZURuac/5097CPz2LwPLYo/RiYR765Gt+r9VqjZh9JAHDujkhXWSA45mQKRdhxR0a9TzW4v
KlrMOP5YAg1FHuSV5Xelhend0psLs+Az5o7lk0p0roBseYoJtpgHOYF80CkoEkMy4vCtR6aZ2xwC
kpEiWLeNNZsj5gx1yw8w5I/aj/VgBgxkekVxamIIXiboVmYGaoeON2AAyW5i8n5BEh0zlhUkB4tT
5DHA95JsI3tGlYDprfXcpiyQc5eoyR5zmQ6Atg5/Mb+C+izZw1HLvXVl6/Ik1jp7qAk7hxnuLL2L
Lq0N9kMCjahSFnZZNBxblCYralHW5TFMcZp+/zKA9mRZp3FkdBd3iWpWmT4fOxOQbUa+wgwxYDvp
HStwk9ALzYDLNaJIBKuISG+AuQasGAQ/5Qf2gR4x1L0TSD4nfICovHrWbQLNDDfmMMX6QTe4RGeF
YqWtCUKQ2pFkIZq4/pigQmGHmfydpr85YT6B9MFOlSBy27ywt2hoCGck3bNU5a5cSmDNQlbQyZ74
LSdC5fDeqx7Y5zOGFP0pbA3vqUn1P3nRxhh7rY0ARnKCmn1EaZ68gnJzcGTCrFGVE7+OMX2AnOQV
F5q50sdzNpT+Pmqj6jVzwQ9Le0BuHtus9DnXXhqRxC+Jhdh6MrGCpJGzimo3vjnVsEnk6O3gDybY
+zccIF+NXjyRanGrUKeS44rCMDdPuhLTy0jxFuPpfCFqYXhFAhk4ioCyxiw3vlW1yEqMoJ5TbIIE
kJ19AZHP4gxGdcvNbSV71qPcXT4o4tnr4x272qOO6rtSrXGUZvsbcVTC3Ye4OSL0nEfIU8zZja3w
GMR2CDgwiSW70Rt1XP2Vj/UrqvcdSrXVUCTFxrfr4q0b0ocZxcDFdNfbTo10HwDn1l1mfTMbaLG8
oo0Y/sfdmexIbmTb9lcKNX4U2BmNHNQbeN9H59HlhIjIhn3f8+vvspB0S5mlSqEGD7j3AYVUSZHh
4UEnzY6ds/fa+przpYSSQUegLctn8Y2guoSBEiV5W9UYTsMKjiwAwMqb322SpD77ZNIwzsOX6NIv
3BgWlhD4BpTLHjcxXeINWKhpY2RIOzv2u5Xu7pJw8lEMOMuWsJRTEcfPKOGYqKM45XhBEWKVMGQT
oR/jKfxsT8Fb1cXp2aVhR5Rrie+aJnvNetAQSBQG9j02G+0YOkjvRz1IrhORucg2cS0l7FxNaslH
0x1wPhOranbTS+MEPHhlWa9me9jI1hzundba5bpDOqBhcW6qc+vqlwEzMxvoilL+E98OeLaga4GK
EhJMsmXBjS81LQ+mFIS1hYIFx2HD72FsxwEXyRbPVkCMtTGK3ThFtwT2Xp3OS54DM5t2oyq/SSjD
sZbkOxZahvx28xCK7H6ESwJpGXu67XhLy+qo3TzY6IR/ZEPs7FOHrJ5Zd7ULcEj4ACAb7OKbxemA
cwxHKNuGvhSNA9OclEOv/WHZtSSmiGR6tPNuvPEjMAOhmd0QME9iWcOgBMCNXGXeuImRtKLeG86l
ph1YfUkqnWECoX4fyVtyV9aEjUFwAgGa330ZynHexWMoMQVLc4XsdkS4S9oodBGi/5LeeoFVeYh7
7w6ysDz3OgO6LE5edO/dr1ttN1qMd7yu7NelxVm5tgWEidIyjsb0ikrepGelsr4JAMGUv/fJ23tI
Mu5C2AqGg5TdtlHVyZI2XlJQmBhTxPkyjW9wpHWg9Di3I6ZAuJMc0x28lP7SQ73nQMLuopdnvcce
JSWUG7McjHcr1u8o5ufHZvQVoiNcmxWA5sjzppfQae6LjoG+0ZGX0BYAOLSB7DkmwcWmlvrw6PoC
9CMZQZ2Zz2uXUTZznv6LxSaKcmu8aQILp7OX1vfxtAWugTGbweH9ZFl8XDDXDr7RO2u/rk0euda6
zXybLoTbzucgBjSllY/Efg5f3Qr5n5WlxtNQN2CVzLG8wXY37SAF0I5uBIZm+PA3cYBBjDZA8RZD
lMrQeX71h/FTQWP0KS10gO/0jkdjzG+K1u63Ux84R7uYoc+bgdx1RdGfLPeUUhwdhsz0VvE8TJ9w
rhyMJKofWyTFC7ccxLGxpLMVssA+0Q3VRlSOte1C0+Y83IxXtALA4hmtH8HZh5T9FBOajc5EiyWz
5MF09qXzMDhEjyF7i7Zl3VJpax3Ap0GemwQ4GrI90g/Srr8SzAh2kv3oVSbNazWnT1K3gsfKLl8b
qu0HFfWYqufNnLGsmHXQvRGSxGNrv9VjwXSCXeNA1i8BS572gsUhvH4QcP9/Bfwinvn4/f4N4feh
/dtTlH+GFfy3t/zLB+R3W3/N375E+dfmj6Tfj9f5FfVLofqLgWEdxC5kByJ9ded31q/6ku2AbtR1
y3FMQ1cU3rwgM+cffzesXyzXdE3PcfBeoxAAwEtr6+NL5i+MHnklx3UNg283/xPWL9PK71C/Qnim
bRmO4XiOtAzDchQK+PPbfZQHDe/j/0Qeel8mfAnBINmJwE46mcQH8NToE/fxxJxv8vYAmtY4kFfq
n8yfXHA+nmZv687dl722jgYs7hggs5B/hvlJfSu4VGTZFu1r0FQMqKdW7muymUPrXn2bKTsEHPmy
oKJT30KHZ537aEzS5D1xIBsoStkAbtGsb8VQoFNBhpfIfTaKO1ALl4zJU2aq+UNx6mbm79NOvYuY
ZmCPnExmJyWfiBv/aob9Sr3JgcfbzHayhdPSZCf1/tw5foeEfMk7+0lUh1J3955OwM8IJLdtiF4t
nf2ANJWKczfxWPNQbb0yAmvG60pcnrNtEc1K/gNX9k79QI3uM95Jat/kPWzMO9sTxHLcDEl5H3f2
Nhzy0+jhsuM11AuOgzKekEPKm8rznPqF8TxYqhE/vno36oL2kXdV38v46oXz80W9+Qljku2IrSOS
UyksuuEZrAy+DzHL6LrXWItPDGN2RbuafOuuCsQ+kmLv0FhxAvQd/PRa3gDWOTmx+ojoK2rNcIGx
MY3wkTrrwk25L6fsBNP1ZPBZgcrc5w2heK7cS8e65DZX2HD26ut5aoN43xVWdYwIwyldDXKXdZe5
pIpN1l1d1i91bdw5eDltxm0iWzOJ2hfYg9BFbw2bV3ftLdboi/onneRLFD8aIPwd76bik3Pjfmf6
X10XrfLEX+r4iIzwxVCcm1JwB/Jp9gBZCbOv3BFiEpZyf22m6WlI+pvRvgwOOvvJx/74VX1Drllb
M9yGSbay+HzQeFwM7lDkoB+/Sm5kp17T72w3+fjV1XfbFCFV1fK7WVsYnlt1SYxQ7rsyfadL9k03
FajEWGeT2AeWzWjeuURj9A1hHbC0YuNxN3/8cklx6rmEeAn26pqo11B3W4TWWZudi3p7c95TO/lr
MroXg30eTLm3uHTq2VPPZ08PUN35Hf+e29pafSLgbK4Wz6q6loSPr9vB2oLHX6pP2CZ4pHLxlmTZ
ifS5LWk+J/X0MS6+TB3zBJr/6uHEiHXKeozPfE29hUJz19CNtyM3kAMeq2UGCqpoO7/2Ngol/Z6R
s/p56jXV2hBygyGd3wee9jYZPPTqEiHTmmnKmMzExqO6MMSl8Vi3qz8sxL+B5P+Wd9ltAa6Xdclk
FS1/5cvvv/zj7x+rmG2brJWCJRFKuvn9KoaJE+sE43R6d/kpM6bdbHHU4N1EWvSu3nloOM2irt29
yyxTPZlV0Z46uaJo2nKA2jaMmHqEdWVTvwjuTnsytz6/7QKNxckbrYsLWUt9Sj9/4wqk/rP3rVbn
P6y+Zdn35oz/CUsE4lfV98QCxQzh7ec/xoUo/68/x7Ysw/akaTrWD9dnQCrYVyNCPM8y78b4LQJn
oFbjhOx3NJItnIUxQnvJbac+f3XFMp5wM2bRYxUAg3AtW3Fpc+/StfZdEluXm6pUEwlNeWFRBuTb
aA42GrpJoGgDLGxoiI89RN5AR0eZ1S8DwTJzl57mtHtJM/+q/rpaYOdc7tV92gr/zYUGph6v3qle
TI371Aneq0FcEo+Q7eTYxvWLOQB2nIGm9PIaN6x5vz9G6n27Q/zupPKi7snWm/cx6bn8Xz85RfCj
BvNBrUV4i1/UepGqnWoIvuqkYZKPfVLLHekKe7XkmA1LIn2a91qG75Txd6gDbyt7q5f2RecNA45D
TB3+xd1AufHTT+mHu6Gw5G93sbq06vqMOIXVKlvxTBemwE4j9j+/M/7swRHc5NLWaRdSqHx/A9pu
zjy6gO6i9nO13RDbclWrXFVq65//KPtPf5Zn6I5BTpNpU7l8d7PXcVmTfoKaFrLrSW3kv9cIQcJm
w3anbjW1tantWy01yeCv0BFTMqh3pzZJtWGalrygf111g32ntqERJRY3iLo+6o03MXkDXC/G7ttQ
55diG6q4TdV1/NgTZrln4H2nogh0ujSZdac2tIH//LGcFt7VRN7EyfaEQXzps5v//DoYf1JygTOx
eRQRVhDYoH9/HQxdC/LcZXrVNBsp5ZvOiCTzeZDYySPmj13w1dHFVr1ZLcB5TtEA6mvx83fxZx8G
LBfLtDwco477Q91nWF1ltSROrnAsMGBnGWDnV9uRRV3x8x9lGH9yX7sUrNxnhitN/YeflVh6HOKk
Rcety4uq+vy62rY72yCOjm7px+5PxaOe4Gn0/+K2k+py/rjGeoKoBUO3JZecTI0/rrGJgcoF9lCM
QZ2HOstZpVgT0szbq3/WjMKGJn9IMW9YtJY6tsHCqF/U3abKxrjKT+q+VBuL2ibV/qFK4s62dmPr
LNX9GnTORbJ0CbM4hWlyGnL7Tm0g1igvanmaFfUPkZy6HdUir37GPFDCscSFDpansqe2C60toafb
8fyxZMHB12LtqqoitdN7hryWJo8lRU7gU865xUuNADPA98K7RKMDPK1hrKl+lioXLYRro849zOam
xbcTSksYmCm3mbqnAIf/1V2tPsQfLrPjWgaHCYg6LiklP1xmLUcJy+jw4yBhGvF2JtTKn5M1ZD11
f6m3qdb5Gk8x9l715KryIeK9/vx2M//k+eKduIbrSm5W48f0ErvyI51xTbyi7UbgurFN25vaKw7A
q9cxMFDTuagKQD1y6g2pN8fwg5gEAUUadSMFNniIiyqYVFFk8S5VMRMX1anOg7+4bn+yMzusiZYN
Yhik9I+LokaxUXn4OFYTq4BXzxyWrqr4lsD90vwv6gDxr5eGZ9Cxhe5ZasW3f3wWwtQO6SzyIVED
82ndBaU4NGF58Yobxh1rdfjLpbYmtu5OfTIN1yCFIKPOVl1krLJixVly3ybeZc7cS2OmN5qGZ9kI
39V6W6biDo8U9EY0kFhr47x5wSSHD3epDnlG7F5UcZXq5GC1WMTZ6lXxpc4nvtG8qPvVN3K0QcEG
K8bF062LWrbRBC485sshWVguU4akNXDKaFg70CXogXv5j28gtSO6JqsjXhjdVOvZH6qyYnByU7Rc
pY9zJPKBFAd6MpNOJS+qevciVmdVubNnRDyMGeli6hHWsKTkiXaSrBEkrfx2UNLAQgSbJtPWH59r
W778/O3+a9XgENLDDs7OqusIE79/t33Nyu0GEyYVjQNJUL8o6lTg+9cqFvuPk4AWbD5+5H/U2DlH
n2s4v9/aH6ObaJ/8d3LT/70WGf/76V/5ty+k3s5/v9L/jAwoQ+ciS5W9RNDVv+kTnd7KNnxL/9gR
+ue3/doWcvVfTGHCyPVYoEzLtnjB4WvT/uPv0iPnyXQNspxskxWBD/O3npBl/KIjQlUrmy4tael8
6beekKX/IoR0bF2Xgq9TW/wnPSHWge+Wcs00bGk7xkev6o/3fR/60gfd4G/jHlA20tUyi/s9SE6e
5q7g0Iugd0jl41DiBp6myVv1TvDQj/F5NvLHvutfSxB/4IUXfgdXUQMU5bnHKBweCqfd2kUEJggu
dpA9sjti+RjuAXXCwUgYEuufPSP+hHzvMsXetqThvyAobpVn+mddQ84w2ubBK7R3UmiOgVne2FOB
EEC/D9P8rquHSy/lzp4Mht0t0hbF2XtOy+poAsBzcCMurDhYpUW7L0H3lr5zZ6AhgWnQMwNBT6oZ
QFK6rufIXJO8gp2pGWiYY7DNGhxx4wzNixhY9NYsPsUxAxZny/5oogUTBcHeKBNi1AczXgQo2hs7
yV/LYNxMYkQjF36bHWItPcSejr6twLFZUYb/z7jJAv+AdGENQemmq6DqavMO4OgKctlam2knCIzJ
TJbnkMZVQnBPYZPVWzHbb0bA5D5Rvjbyme4lQe8a2+3ajstjbRJYiNWefNAbt0wQCCMrU4c0L5+f
cs3YVqI+IsnZYAbCpT4/RC1Jhm0NC1+k042Wz6vWHB8tY74qcxawIHKNCuKtk4NZlpi120Uywbmp
sn0GLLZugZxgMXLjap1G2gZd3G2tFfeFeeJ2OjICQf4mDriz8QIwHDRqYnnjFtbOdMoChp/NvGXh
Xwyu/9DZUJAJ8XVT3ATsH2NvPEyywE0snNewLT8P47SmPPqq93JdDenWyKzDUESvo0l2sh70wBQr
YMDxw9Qnl1pm9Bor9rf+YZQVmTfjzRC2j2bhPM3MSZzIvzZ2F2EsLV9qUqcANe6LkGzu+dGevReA
KZsyIIOqsR2SrmP7VsAhCroQGQ/9uLFbdv1DRjDxYCSnWbeIgEaK7TKKtsdLzqSbAcoBJ8gd7p2C
iWC7ARVCjGkLvdS6jXpB4VclX5D1r8oM4Jof0ZCxEcH48jWBNr7UHAI1J0DdPvefk76x/xzI834P
zOYpcWrQ3aTBtsUbgy3MddreiZ1VNg8Q79X7sJWOdUS4He/0ZARWUbwFKUm7zMJXSZg81rLGEWMs
tTy4gdgNcMhYWC0Bs8gdUxGRW5FtPZXlLsxV67GzYTkBCrDtC+oBnGMRNoxGM15dcOOkmjIQtO/I
i94Crw7WDsOOJEW+BOUbJk4Sf0uqkMwjiKsaop1mdA4Z21MYM2zLpSBHq7htOv2bGcOjakviwDX6
tU6wjtGBjpm1Qj64zEbC063izg3tdlFb00G65bGPRpz4maOMVzwEo3Zqw+LBGZyraJGPNtOp8bI7
S2Oq70KNXUyYSZe9NZzqKaZtOdNETZnJJOntlPnHDjmaXwW3sfZS+vpd6RvHWJdPIpk+h/gFUZFr
b+yzq9DTya4fPGuTdgTDNgHS/K4f020JrdEdJ38ZE2GEXCZ4SUCUvI7alEBwQndZxsMdY7+v5iTI
lWpduYzMusbE7+O59wrwiqRo1KjOturf8smrwbcN8Vpv+Bw8ErD0hB7ajMGDszqpImFoEusaYn/Q
O58gVkIGht6lk56L5zotyIoSXBq8NSqNHcB/2xYLynQb0EZiAlklz7vVYMYyCY24Y+MnsirG+zhP
rpbtfS2wZi2zBggGIkQLRgFlmz+BSUM8TT4qc6PC7909kKlngn3ustZ7ZWF8QxZYrlAh4HeIJIck
ZPezxORANmiGZzh/bTWZgWubHTr4ySVC0LCyBYcHg2yCEJPkyu/DYZu77CVQD9AYIpUCptXhY/JK
l1xvRMqWh3ai9DXmeqb5/v+qwvnfVL6YqtD495XLtauT7Ct84/btu+TLj2/7tXJxnF/oFZhKW8af
zkeB8mvlIsxfOMPwHw119PooQn4vXWzzF+lBDJK2S6qGIRw6P7+XLuIXg8KVSh5DvkMJ4/wnpYuh
zi//PIRi8OQURX1mC16KLpOluh5/qNyrwR0GLFbeeqodZ9VMpIkBi8qWMg61Gx+tCRGMZzM3tB3M
IYJgxjKAE90DgpvZdgf0Z41VgtatiQpgcjVjyQ6rZdqFXyrT1HZ/uLi3v76t77rWXPx/ebfI37AG
S+FyJPuhIVa6pOwk8YB9TMDM1Yj0WnkN3pPaaFZZxcHVzILXXsB+6kzl14xizlA6xHEsVkuOqfDh
yEbD1jAku3oCjjChs9WqjOEPSs7NNORXwDfOY2wn2ZIlc2a/r6Zs1xfebewBm0RZHJx//kupmen3
v5TqAhgmU03DJMTU+OEjSFx9cjsm4euh68TCGNq+xXeafgpGkaI5teoTwlMi1WlWL1lE7EOvjz54
nSB6Hg0zJhy7Z8coG3PYj2W/qAe/AVmZvMUWuVbUjuaFuEl/Weakag5Jl+9cEzqC7k7erRNpz05U
d4cYHMMwjuNRtDPc8bbckG2v7Ow9ICsD6/ROB1M/jUV/LJscG18O1togiGSnZ87Bi5M1amNxrWdi
23q/ApdZyhIq7dKQNFJM03sFNlX8xRBD0In/4do5UucBEbZqWji6Yf3QAC4zvTdqD/TLPGI2t5Tp
npBKbRtIstYZf+56IP2XDPMJZ8kyfPBxgS0nci1ezNx6Jf9x+hoLdFt4PbehJjpCD49NDWTQyMB8
YeteoELEPxwApdPdYUO0awSNTHtAxw1xdN3biceIAAHV3DU74AM2k9HGbpEj9XG8rTzqNUBV4E/x
s4hpGgkhDbBKo2mxhv6RjWNtZd604tdzcedQo+p9+Rq56mfvCszvyy6VoH5CsH2BXzLOVf9NdOWa
bWk4gOt0sA6BPxhuNVLyMDGQM9mFgX7wUHnAlglAT3f1oq2Gp6kiTl5M4xpjY74prGYdd+l8JJkI
lVoF6L5Lv0mVU87da66EGElA7wPMgp26j1qym2KBPjapF7lCe4pQ4hGbzmLwgMhgrazu9VLCnMW8
ivKTcEiLF4Z3HW7I4dLpHPVnxxEN2MbhU2WRsz25XMMJ/cchzlpyu6Ji07rQguFxphuUPksmnscc
fLlNJqbQyPz2qGxzepCmHt14Oc+wO9PuzeX93OLrZ8Brr62QNNvCqJSBwAatKeZqV8w2WXy5qW9y
ewQsQnbCQB1nGRW5D3VDnytE32mOS5jpt4IQ72WuCgK30lHjFlJf2VGx9QkNFFNV7YGS9wsSGj0s
0osUG0iJmTmANUWlxHEqCpYxUipRV2LRJLm1Jhj8NYAS14eJv7YcDcGm3tgrOyY6LMT8vEyIJ72T
EdrGUnhY7oODX8nozkxgsJbGNOzcVuvJhCLcvEa6lo3gnT1Nj9a9Lh6ES655QJ4sBFdmRwZVsJDz
czPlw45V+Taa7GM8+OMOF2u1Aal/XxfBUUJaBI8e1Sd47A2xkIBTE0x3oh+2cBUcpMACgVwYHxj3
mWNdczqF/aTP5n1DuPiahiZwoCzaE/4UIQWytpnV4odtCK2cUcAfUpDqS1NO/IpZbxzKkeGo13Wf
oMZyb2KxOQwwdjGrVPtAtjjo9eA1m8txV7VRfJkLKss6pUMj62DrjyOMlSmpLmTVgxj2pph1uSYf
bSQLvIPPtDEr+KcqD1chiJBPWRu7L7aSBHi2BKb0Ga+/7WDZWBAR1rWASFF6/r5wg+KIKSE5JAjL
tcjuTsAlDcbD9a5lBLioKAh3QU4ZzlcT+1JwLELUJa/S8p+ZzuByE6wPcy+zTTIzXLMzv1+2kRWt
IbpMC0Oror0ZFJ9nVI2XpnT6fTe4D53VdDu/tZ69wZqPJnhBSa59CnSLEAOw04Xpxpz28TG47Bor
qye9d8KytGnK6NbssRUUGYcmJwP3m6NCp1+m/LjnzGhu6wITc+s8ahFRc3UYpjvcB8DcBF3ZrMcj
XFruS9rp7Smp/DMN9ajJ423Xp8TOT4lcNbDYiQBCMBdaCNU1Tq4ZpbNWigk/WufhNfQ4ccCPiQzo
9ZhHA3xlDK2Dzqs3uaNCU/243soEMGugHRH9kaAsjVc6GC0xvyhWAyARuj0+FiP0worUo17OYuPN
1Wfk/lTKms1P0eIl04npVcujNzlZLiKTcNq5GceSgvej23F72xm+rahUStdeDkeZTifqLcgdOBGX
2Iu/maQCbsOy2U1Q4aAN1AoZwqsbyuhlK1AnirVoZTm5fsllXpI6BBVGZuXb2HvIvfkLZtQYTxru
hMLrqJBqYzqT2PUtSXGxaGE+slWIYVsmyAz1ClVE0rYocE0HWf+QlYgwE7T2/qPT+8OepvZSQ/Kg
jjn1OgtxXJEyB8O7n/JTqP5oQuukR4m1M+ZhOI26rR8cs1y1bvDZARV9tkg7xoTHQQgnCXb2riNE
TYEKpfmYjKRnFCkWGysN3+XskKyVJdMhqIjD0KLAgoGpRS+RqAi4tM+6ZYnbkePhDX01iCQeJ0sC
hwiHqQd9MYlkvhlZtC9BiznNDpIJ/7AA9UVYi6fd2gjPDQF/p5kC99x59gsZZONODLxkkd/8848J
RkecV86GM2gGsd5Il15nf5uYUF5h0AIqqcN4E9azfZ1xYu3numchTgaa5iP3AA7RntRzceeIurym
hiIsm8I/VgFOoYFNQgwl3of8GNEbWc2anq1TMIbnBCXoWmjcl40rSaZIeEyw16YXIFUTEXiEaVIe
nuvGPeWl8TkgcHgB6+ZJmHl+rgx7V8RtsOp1B1l78MZ9lh/jva7xJCUqMETqzmdincDGVs2nrtpG
jWOdcVJ9BgLpbJIO2hn6yerw8f8+/uijHNOx5j4K4ZYHHHWOvjZD4tSY8+3gdSMqJ49qjF0PSbdg
hXdDrI9WhSHZi6xnN2jvBm2KnjPDfPSInqlBUMNaIosuTKMnz/ZfxZD1O5cCRbggZT/+AN/gHApo
JMtonuS6q0B7ggjydzFn/ue+ar66Whvc5HHfPBreQVZpiM68mxCAZdaRgN6xpCjqfUpSitA12aMh
E8icpk5o5Ou5ylx0wJs5xZWD5fHc2hnegm6yN5WAtFqPZXjq+3VcdOIR/thZjpgJwaGaqypjgqOh
PfbLGFW7gz91co+j+gMVsQKpjZhcIfadm2baU0T4x37ujAVgOm/V8J/bOW9uLejfVK3TiUirU9wU
b7o9l5t6KD0eQ+c4O40Jvw2gxTzQZAQL/hpGzMfp9kxobnGV2tRLwI4mUMQwn0geIQJGiuoWUT6K
byMRa9Ej1O29k4lNCoy85e4iA1Go1ksqI4F0GuhfqTzxDsggghBmEl1YzAw3ihZZ6gzrIoZrGjdc
PakhIzcjWH9D7a6KETuaBjvZtIBHUvZdGe/ua0adO/QA2ZHugUK0vooGamPZDO8EnVurBAICfhXa
AFgPv8zJ9C2Asoo/sc8WkIa/wGIq11YR0nRIANzZenDoOFmeczqMoPKpyHs7rOE9F0d/irA6GOO0
nSJwAUWaukc5hKysKItz5bOWXjwA/2RHdWhMtZPWbqUMNtmEvRKFS7FJRZ9d8jEztgMTeuzrJL1r
TdQeWMK0LRrKbT4X+nLK42AXtKB5MPGtazO/5RJCGalaao5Zf+CkMxwyQjIsdxB7UdLqSv3kpom/
1rEWgMLAWTpx7hmFeY4TNzrHpH0EowUJPR4eizDlXGeMNRitkcFcTL60K9/Q8tsYNOtXu9mk6eg+
fgrmNNhVWvEkTWFfTGmQdtHi3wC59DkLXQ2cScXoSpLgxsTAX4VRTyYHjuEpxeLkuuiPoXM0X1r3
brZIbjdicS7lyAnMf6o7Z4Hxp7kNq2Bn6Mk7ER3JZpCCZxXkipRq6Y4cBvni7Ek93CUOnX+gIiwA
oyIoWcRrGcXUboaA3O8mcs8EaH9LggFuhNfdtE1FQKRgN8vxWoucfrzrpneNfclKPpuxp7drOsMj
K2Mv4eBwWhU8ZMQxDSbHi95FFY1+YENTbNwPUGh2OmysYOq3tsw54YeeIDmjxdHfIY5vBoB+8COx
GJg3jltj74h7beF75hedhhat9oHSJOnHNawsdx36HTBoYlB3xBqndIcZ/+NbYxDKdDgj8WIYJdnv
JhsZYK5gDgBcuq7N+jCcixJkBkE5JP+tQ9G4C6NEeYqtCJ7acBhCjjdxaF9LUhSAtYS3boBRzWlw
NpAAoREwYB7Jvuo2hmrHx2Nt3QxByyhdPDe4Lh5Rc95GLRBkdkoGG9F20DWODNhMG2osljnyU72Y
ExkOCaAXpL+ASAqm8gVizCCqdzDYZ1FUJHAPJBOVzW1gQKg0ubwrM8nck3A48tStn28G27LPIIjs
M8HPKw5NwIDNwmAF9SRxcDOpWhmtCD0rnklND3YDQYU830N1+/GHDw2wZie6UUUSNtlTbJXHmZP4
XVBo1bkB9I/E2Hfaaw6H6TyJCQyZuG/msb2BDmo8FlX8OOhZdJPCEVjgNBdHzGM3ra21tyBui6dZ
of6IJQ1t99phYjuSQM4Rzy42AQnc7yOHHXvq59d2CN11WurPhcMj7rqFe8HhCuPHy71PVd2tZWnI
L3GbfZNAdx7JIONcPFkspqk6xPaVcQvrTCwc+Pyf7UiszX5nI6bbtuwTy8Rm8a6ZSUm379np4GPl
Js3ypp+ZbcM6WLewJlYE/eknnpxjJTMyVd3+DRXCfCc9osnhzVQLwiSf3KqP9tB9sYTYvX/Tgyfx
V3XkEI3MdOYUd7cVkWhLKmFvj3U+OhoxQBnNmYm1FCZMI9gLVwv39NYnsimlmln1c+7vUq2G6DL3
+bpFDrQZMdJcE0ZVuzhIv7au8RLQMnrO9Bhr/8CKj+q72Zgm5HQt77YiFu7z0GNOIyRyQi04bcOC
lFgb48OiUTCTBtPFgZ2btn7jTzejjEj1ltW+Y4y0k5YyqXscBQjERHfgTP4LqdAMYuDERBXE1XSU
XC/heDucSi8TjMGiaK/eGHmXyuIAmXXousX4KMuAIgdJuFv2W2cErjlFdo7tZHgY+nk8ZvjdqjBp
npx+N2CN34ZuwpArH7BvkLawngXjRcN5TntyHckL4PgI0G5hWIN3znzvq97U57Y25vvBltptaXRP
U3zhs9GeIVVFG3vywp0k+YAnHniBE3DQbmE9TzCBIP8P4YprdyL8VzxaNSE/JTqKDXg5eNmFrT+H
TgUxISuOfY/F3JGninbGxp8r4sICQZSlI+CBggiPKsu8tbWA1oCuYdhA/TYN5Y3DmHIVg1Df4K98
03SqAANgY9NET9IeDoACSTiZffOT8DV6nkn5OXNN0P5lOdNb6JJlKya5HDMsnTFtv6vdS/oaKb4r
L0jgepRTAkkLzUOL4mmZGBrTTL82n+JkfpwbDDQdowF/kAnaGf2dDUVbEcaQ4wUwgscZ1e6yYWff
h2BN4JQIOOZRB6e9ZThA4ND8qI+HaaTnPwfOcDF8KDqkU+7JQssb13sks0t70NijiRji3wZN3Pde
sLZx73dZiB+0aruzzDLyQuc5fu4gAO98QGxrWlLJc5SyFFdyqvYfX7V0Ha4VhrCPL07y5IRa/JTz
4CPaak+2Jk5I8ManvhLtGRwZCHg5D08+z/MBnzepoOpfx8qptnqqN+v2mSPe9Ozj0V9OpulSi/Yz
hSvJg4aWPlh6Ed4T+nD++FuWX2KhZvNYDcTvQu4GnaNilwDK8U2NVVxTTQqWlGy4uhnp1OpveV3l
HhMGgssexio+LetpcMf3vJp3YQ+xxB6ap4EJF8oAb0kgFV6Jad6V+RCTlAi1I8fUaopyOqSRaS3K
snocZetvPRsewtRT1ZYEKmuEBjJruqHKpOkXapKsKwLFCB7Fh+hASsceTiqvT6kgAUAvaJH5+8kN
d2FBlzaWN7rAdRaZt0jZwANOACAFMIaFBkeM2ZIDHM5dtMIqyIOsNGa44rbOY2gBnLrgv5ibVuA1
dT1Svbq5mJduZx+KRqfKJKiWvzUq2TvEOEHexqbknjYZJTM/6hGPTyw1kTSO7ewt5jpJUHpW50w6
T7FdBNu+B1mEURkxvHNqW4AiDRLxFTOmic5PZN1OtUlsgyCVMLSJ6SE1dkcga0K8SnLuTEoBzj/l
bTo1n2YvaUhqKB5D5GzbhI+UkAkP97X6CIvZms9NQACqX5z0uHkNbVLJzEb/1ElubRdjwaqta8QK
IFsWLU/eNFkEXWiix4xKCGPdaZsAQzFYGQgzB2MAKidreNRO+FVrnS9wGaBEdUREBLb1NmOvSzpC
I1ymfrEP+4dYaDJAAv1oYV44aCF48N6Jd+WMXyzu2mWYU6Z7OK3vasRuK/DGdbSh6XNnjuAMjGz7
X0Sd2ZKjyLZEvwgzxgBeNaFZSuVUmS9YTc08EwTE19+lsmt2XmTd1dVVmUoBO3y7L29HAZMwu6SB
gBkqaQB6AlNPBqtKltf92tQhjwq7Z3iwflatD3pWlviuYaMBEXrWJlGeGdBhssodnrZxWq7b1mPe
05qQCi1Bsk8+0EFeIPI2+6WM//oD69kZRS7gk86z0wCyQCvliqYdYydNCjIgi15huqFI6B5bCS4T
TutXKne+aen8GqCVt/zUDSZMxFJxq9nQrJmYNbHpYDjjnr82QR01o7IeHXpQ7cX5WcIW2C4iG98y
27gH45fVZc4JmNV2nBob7TJ3TlpzZqtxtBW0nu6oMPhhz9xH6phOFS2mMCrs3sWUC7OxhuLeGt5P
hE61MxJrA5W9jZoqbVZzT2ayH+ExJSL7m5TUITwHzxT5Z7ssEUuLhfJXnlNNbR0d2oThPaMTc8eB
hJPqXT4u/Yk+zhh2PNhg8MEm0IFhPJQFg0DT095i0sBNpFjXwiLBkee71uR0zxbsWNI0Aoou32Qe
2f1ktF9JCwUbI3cufYFfxfMKWliffEbqT/haAVb0rLzZEaV0JlTQDEGyAtZtrbcmgM+Dzn0bUzXT
lUCtdC5ajSTunNxx/otadQXR0LGjDqIWSTYT/aMBo7Vul0GcpjaAP6nlyvTLX6HvvwMibCPykd8j
gxmKllfl8c6y3nPbSvdzDWmrCGuS3Ahym0RlJcMgtbIGTzBwe+ckqLuVOaLRNrER7lXt9ztOHvS0
bJ04xivJc2vMsWYUWXtWTUupocPxlU4ncsM0AnZ8oV3WX8qMPy+w6VqgdcbOHaDr9hGjzCYwuOoX
pNh1GycUai0etTlgF1x/ZnCx5r2jg5223XkvNMVUPYQImueuENJJSfTzMRizceUSxOSueloV5qzO
AT6pNY8PUPPWtB/dnsrwRbAN8B2HJ1mD0WHwCZ3U1PWEWJ9Ipm9tf2qPqlfTzlLFCz6S8ciO9oZx
rIgyd0xOQOeWIwpl59Dc5hOzOHjcMcuhFrtFTu9GV5iRJ4yPEiHxrO2Ay4lKSk47wYdDgfgWYNne
cG4eisOhsTg4pIgubz3SrjfEt5Ci7GuoqseIS/7ut/QU89V+t9wetsqHRDP1r7Opl/c2kXejIkLT
UG+1w5a0syXR1fT5S14u0dd4FPEwDyk/e/ybgSzIfyNEllfJG8WnY3ry5NhWsF04NowZiq6kxzxS
elgP4ckMqTJ0CUJCf7Z+Wv5UgiIfq4gf1ZFmkxFg27ijomCAdvz0kwjKvp6cvz4l9W8IMPKdzvBu
aQ7MtoCoXwT2wSl6+MPNWUwsbeZWtgfRCYRgB/RmNsK7LBmPV2EY/K2YXNRUqG0fMhE+s8sKFlBO
0YRcOAGKGB2oW/Js27r+t+HEJEwmvnOzpoionT8YnvqbqEIToB7ThCo842Ko9HOSLn2W4bRxrBIK
Uw6KKEmeRO+l3/du9Xc2rGviNF/Q4cxdRuYK06t37GL4OH3v/CSWHfuqu8VOvF7mEX6a6n6nWOcV
JNZV16I2U2XnrDuVXaahcTZh3V+00HfHNQnPjSTXK7ovrLru3n0ZbmUsf3te8ox4g500B9YQcpTO
cfGci2eK6jjUWC46kGRtWcZbCsB2pjE/Ms8Fro75Jyn0KzskHoaUKpyWimfqLNQrOZjghEyttlOr
9550D1m/JBvaZrlzuBNDQKAugccmh7MamDIaUFt2UlbagZEPIW9nZfU6u42/naofE4mJm6rLU1lT
oQI1PqogWdJuvtBkWZMoswaoRzOGwMRqgyivym6jY6PdWQ4P+6Qm1txJTOdGMU2vAA26J9QYhPJ4
bn1CrrCRABgHV7sqG3qYPQvlkieJJt5n5arjuDyjnTXmaxiII2DOfC8TF8M9STF/1rehmhjTTJJI
eqZzrmdz1TTeEQ0KgY5OVVbuUEcquw4OA3SYuZ2nfWGJaxKO6Wq2JMDhuKSKVpn3sgJf1VIOtc45
JHoZTQYB2B+2Z2DQpHb/Vl39ZxLBG3AkZDar+T1O4bW1FRME0chwYV0ZqpGiKljNABOWqHKNt95J
MSOqdjfM6FwGZYdZ1SLIl4ImXAs8nItrskmkioR7Fb3RbQKBDyD0UIrEW9cP5LPCwtq1E/qMoYi4
OshwJzvomJrSqMyq5Qv8zk5lwaZcHPmaUOsZNxAmlV//dX2dH4XFkYeJwULzH0gMItZyBdNjZwVv
nuqXbXh0Qle8EjsG99ayn/MMkv9zA5Bh+M7GUPCFTdHMroymtxk8ojYefP0fZpCBjM6/UuQiKIbT
CwfCNvKkKcEfIEeWrCtDr9jT2/aYRA2sdfahPz55QIJorug7A0Txb+nimpv0sldM8OslN8Aq05XR
L+N+Wdpuz2KpPkHAvuedjzC6tC9sKyJ3yNd+G1bbMWCl4oZq2Hl6+lmQ2dqpqQbakMFdajnP40LF
tfdEVpZKrTvHDSKQEzCgcm9bNcWuf+JS6kAyqJRPJDQkIftfCY6Rv+Z+WUG8AcIlA5v/WebvUMXC
t87HYica2gWUpKHJpwELFEkRhTG0+7DgFpAzyvWjl51L591qLHotp+YnXpHkhRn2h9Jh8sBYKTB9
tbtA1eHFmBGzvGAHDSw1UHNcfwghkFlHw+iwHnhGyo19uHiOwNgWLt4mDYL7SC6We1xNmVho7jy7
ACKVgN5qcHRgBXhZPFKS0hZya0qa2KDd8MDR8DlSja6cYzo9xZl4h+8ENIa3wC6lj/zb9ODrYhIj
Et00zdbI8mzvDP0NDcT6cDhocIOEZk/TA8Nive9n6WxAMzNRt36yLdwxR1922bL7nL49sA6zO88X
mYKuaf52T+zLc0Es2qC4okXTa2o4JexDy1gLPQyR1ulCVtBv75bL+I+zc9j6nCLJZtOw3uX9fz7Z
X40Jh0S1ak58TruOmbH32WFKFbsba/ZXQWO9DSwnI5nUb4GfPTBavTCKrTLG9o0EgLSJpUTb/y3A
ZTEGtg0zUPUL/sOmn/1hx7oBkrztfgwsPldJ5gKzYaPSBOY5T4dhX5dwNnHDgYZEWGRS+dmx7CVL
HPxoCit95qTNjdNjqfXkLZ1bzMtJc6d9pd9P4T1JyvmsptHeL9zJXJc1jeeY51IRSAKYWuxGx7mE
MdET5GXqJBEc9p5Nw0yTsS3uQ5rQRGxecOZOhZ9fkOi9rSl6e1VSqnAoQv/gTWO6I3NG5iYU8h7G
XYTXRYPe4An4BHUDTnzRJU4NZ2K5tdTxf5mFAG+PFVqm+cHUxkDYQ803evknkyqMlMjhNcf2gWdq
tUbd1NukFFu/MSaicunEjA/hOPfrB9GHOe0u7qBPQ+CIo+JjUrknKXxcQO6dm8YlKLMxCkFzb2na
pS6FWf2UpOFulprhrTKPhhsjvwNa7hK6aYsmXIMFsk9W2yRr1u78AGB+2HADxtk+Nbr0EWbxTBrp
tluadO/Y7b2FXrnNK9/fDj0GpUqnFyWFyzVrqF0lTJ52jWgumlbcbZ9Nx5ZMGVClmTmkiv2LBKK2
qoA4Mi9COLLKdj+VKyl+o9P+chLH49eenyibETLtrWue8fx3pFnx/u0Spb1z5z9H8krgx1Vw7w24
l7q18XHQYwSm89FkYbqDmUMFzpC9qkB8SAFxXuJQQ2px5Y6I7D7wBDd7Zwa4knc/QivmZ6hAiMBl
YTXMtE8v3Loq2FvLxd+ZFr774qlKD3XLiOgPRURpcX81naa/VqL5z57TKUoFb1bn5LAVGKwg13bn
cojhllv23i3Ubx6GfLZyUsDPnpDFRClJqRrg0j2zaRiI5q7+/U1igh1rNMVqTmZ4Rga2eYDom2UI
fil6A1fuYMvdMHAoVeGdNit6E6nOMgYICxUKWJ/TB79witOfvZ98J2r+6074Wysn3VlzxzrNbqiM
5mByyo3lTeuWJIIqL3O/TCvoi/xN3M1A1IizhEa0fj5pCQa473M+Vetn86CU2W3shoNOvGnPYwwm
dpah6c7lToC6PEhpv3iwEJYCDO0oAW2D7FcAVQnreCvQuPdUBEOUWvZDe1katQGc/iwUfyqgZrjD
0x+GLo1TDAGXrlkGaOsp/+SAcw2YP530eYfL4bUIkwxLFe9WZ2ioXc55yFKA+Fm4IdI14wQYw11Z
L+PKn7O/8UJgEcE6h+4f7ucBddb38TLzlHZdiK/lE122OCXbFHzxK7MR+tDmVEDlHczhQtB71Pj+
btJZvrbbbiHS0b5lcWez++QsmZRDeZgsBx3DhiGQ6n0xmCxduBiiaazlW+reEh4L2ZjPR4XGd+S4
sesQAE++wHuXmwlDicVFnYf+1re775S3ZlWk3kMM6E9umV99PxPRZMYqMuPsziR3g/U4RrHNFr5K
krvXTafGL6eL7yX9bRjSLdYbEakOBwWniuljkBjiNzLurjRd79wWmyHC/ZfN5mUl0U9Oy79fys9F
qJL3ps64dG3xatWOETWsPygiXgfgee4+d8TkWQYrxmXYKutP8KziCQZprAaGV57uPfb6/KBGG/Qj
ukrsWD6UKxY2gCM/E68tXhmIaUHg7DQTMhls2vOMdEjvkb8YPJbLdCXyyeFAGkTDVMdHY8ExETRq
53W/pyVMVsUQXOZny7Bb0XnKjPa22GHHnx8QkHHi5ipwOLHuIRojDBr+aihRis2kZePdcbPMwVWR
/0naCcZQDg1LDhFlIdO5w6KFH3XdjBe31MF6LI1yrSElbziLo25QuLNF4bZk+EekywB1T3y0OnHP
dL1FIUq2n/i4DrhV5aiwazGAlJtodF67GLnbqq6iWQzvjk9rqNTmwwgrM6pYXSU8GIs2BnoR0NsQ
ZDgjcKl5l5Ej1z7vIRn6OsMKooPfyK9IfcWNzGH54TKKrmr7VGRV8ZaPHWC6jC7Gxtkv+mJmiXXI
9PQDrrl78tjNwEWjUijLD6Mzvi0sE6MB5aSeFVI3/LbFpZTacaZ94rnmzQtsHzi8/uVb8a5sAywx
w8jtRdWfI7XlISkcjto2+deCU4TOjnZSZhHdqRQYDFnkUHW06KXcVnEFn2ByQMP15XuRhf6lnIdh
1THy+jWakVVjX/WrwgX/OZRw35x0XallPnVzV7LHj7tN6Fk4D54vbWiA5DIt2krDvN/AdivWZlGk
EMH95GSW4Xkusjlq6iU5KdWO+xkw+dgJuiiCOFxnnf0k5LBbBN2+pcX1my81eF769iSDfQzMOSiU
e8LB756Sxv4ceXLtSC2YJ1Ua//mtM1EsjaSBz+y/FufMSemkPcnnS9A8wYuMHm3W+Iepjf53hWsb
lw1yiYF0UcdZTNtdZ53slqcKeKKDcvH1xrr6s3QmW8g+uyzWn9xs2I7P4Z1AUXr638sy5y9BIJOI
d5nqgrGCesUqoZ6bj4KuReY/LzuxZCCQJlKbnqd4wTDg4lLI8v9amG7bKaamBBaZvy3dYWsoH4QZ
000p3O5IzihbTXnpbxqfuI625pICUvoL8qLfND33FZ/l4xja3pbo9rSNEwzcmIsO1pAcOz5b26lL
DdajvjpzE7uTvOjoPMJN0fWzuwksJqjEqdErl/hr9Jo/lJqiIlvAlWOTkE4PxdUo6NST46uZSwQH
F8m5ykcOzCTfchw5awe2gG794hSYNf7PJ0xZDP8NU/K7k46x1b79oAG1ofGCEtB08ag5wAsju2++
foqSuxTtJ9fv3tI/zaHQj5vcevQupUetXWGhy4Z2YyxpdvFHu73S4xGhR8B5baBPDsTYb7NGUt7V
ztT+6sCr5Zbx0698728eYGRPqP6NhxLEJ4bmQ2BTG5FP3mvfkzwpaPgdnFfLYipbBmqk6nSgTrQV
1W/Joqo2wHDO81+7bK5T9hU20w2tFXnZcdSehOS868M43zlV9claoL+AgXsYBoWxddyITzdLLx0t
XSs478Z5oUCEN05OW/lsiLD8oYv68lmvWuZH3emHQafs1XHqm2YlfQcZ2PktOEpEerDoVDillUIP
LUo8TSP9l2bpbZD/NdEoj7gdcH/oPUTHKIzGsdQ4EY0z6R6A5NqO081AtPlijc/NWZ3QRY1h6pSF
TDmSFrxiwF/eWOFPbxT3cEjFAcvA2Q6KdM8KG8aRA3G1muOV6XAe1RZGYGENalenFC4mc4ccnSTF
hi7l6kKl1Euv3GpnaHDnBoXOUMObmWpaUjdJo0KY4na5L4elwoBgZCwVOFAhDP+cbWWfjKy7t6ET
v7qk19gpfiBtO9duNNIDEAvM8+CWXYQ+jdy+rzTddeWSXYMszx/eEi6P1MPTgJX+1hXhjy4kPpjD
ouN2aamVqeaCdvIi2VrZLc9KdTW94jtIG/GeKiO9TrX52wmNlUME7CMuG3vDG7+2x7GIilqG51g4
2Cfo0GS2pm8H1R6rrOdQm+3ZYcQX7G+Uy38lsWLy4GBp2eY1D3ObNYQU/JY+8YzNtFCAOoY0kFGO
06zBYZnYsIP03LuKvglVVtGi4UeIPl6FDUYTv/gRiFd8rNCmmvfeXG5DYKn9hJjbQzs9Bb5vHN0N
OkaycVpYq96QnLtY22w8EN6fDVGGiUzgJAO2pBkDWQj1K1ZVfKQ90WJJBnI64d55RMXXxEaRgBo6
B4+c41l0dc6lbW29ShN4ld5YfDoxFG0uEXHu08I/u9Nr7yLKQ9LMMWQPk+QAlvQBJoyhowg1mKkW
KmYYLMzVth6OpW+15/z5six+lPY0TfbasQhooa7yCTmHBEI1F8+hcVSxmQNA1TTNdzSDdSIKPL7u
ynDPQ9HIY8q7cpHWx1QXNRCh/jO2c3tHeGFcT5Ux37ue27HEM36sGUMx2ygex0i7nLBcQmh+vTNy
pvBm6cedN3YLuRg9rnDlZ5TIXtMxoD23zB6a9uOrjQ0js30HTUINW02DumHR0BWGhj6mhf0o5o5u
Z2e+/Xvxn/8EQGYWYb0duD9zTTKo4g8Md0ODHziZ/SnyR/+j6jN18xa3vyzT+HRir2265L5bOiHX
gJQqFlrMxTP3ypVtyORbW+EBl2mMxS+Id9kkHIC3/XYKai7+Vju/QhnDbZ6qLT6HI7v95y2GVpIZ
8s7OjJObP6r+Y84PUyZWJSueLwfHOtY8NW21xalFgimhTcS+kwnJ9pQ5M5mCADkOrMgAcr6XgZm+
FW1wgVPJB6QVX74qayTTDA1dpclmZqV9clPY3RbGfKtEQbJtTmCD0dIGRcmaM+FrlXL5rPk6KTUq
nWtc9cu9LcPnFv+0gC1ecyiiK1VbxZ0xJyTIJ57+yVBvCYq9x3WfXhXyLyaL6RU9J6MxrxFYEd2o
Kcf+3UxxBKRqgMyNV/tKlCfC7t1eMJLsRrZ+Un+WfS4pWAuqdzTSnv0i6OCcpvb3hAA6Ryg4pz0M
JLscZuTZ+N2mql4VJIlY/nOzTQH3A3tvNkkr3NOwSPrcUjFtPad3d26XKAKXNr2o/EouwuPMqnjj
c9jauCZGy9jWyNN9+mEF6kNarvlKgvj3vzabTtblLbXCHxVnNp9l8GPosdijc3tX9PJEiPGLG2u3
cfQ44qLJ28iV6Qd5H6TYNjRXRS+dh2W4ck1hnbENVfACJJn8ZWwvu4He5WvSH8eUab5L2KJpSktO
pKDbiEcRjPA5VhdRxuxQ2IalFs/WvpAwXpFjxwSfhFxOki35xjHJRwzmSLTKS9SXj8AL2aw+WdNA
5c7Y9tsYg9HWGqDWKEyfZ3cEDJxlib2nNW5wH42Re48Ev+OOUmmmENtYpZU2aesa+7Wl3f7AvQ0z
zBSksBglPoUkiRqfvhdvShZKQG3eDcfTHCxZl7gNFkETW3Gfed5uGoLqknnwGknLF0n2kw2F5spS
1s1Mp+xYOZXewYr1WgLYWFjYOmn5u04wS5V6fvOazI9a/KKhguPbaNG+8Tw9Sd60fZtaAfV/eYdc
zGXYZnynHE7G+78Xy+0o46RtCqM6/Hgjl0+wbAed3IEwXswGenLOBG6ObvajoVhhrbCDkPU5gHR9
h7Y8XIa8iyYrlsfkSVWlSAcLxdImtywevqtsNI4aK8Ql7Owj03v5qJ4vOLA2pm0X3y1DqOZZydU2
/UIai4/KLzEecXoagkVc69H6oKuT+dlaDhlB282SFNY2K1DtG7vj6phb+9a0ut5Maj9AB7g2CMzr
JqQyWIcZEZAlYHKZ03flYhMgEv1RUp95GGbaQjP8mS9G0RIhIvRvl3N4Ct3E/ujolwwHc68nfC9W
Fl+1UOUtJrb3oqpFcYKxRgzKOAbHzswiN84JX4n501PDK38YVqnsNTXNz2xxKDbASXc3CGaumsTj
9lVTTIMwwDENLnNMC5KUenppmx8NB5O9cMiW4YhYjqNI/mMOzWiXMAH1VOSe+tSHKhCyGcnmODhX
QAVOOZu2c1pllzpeOPnSMPAyWXPykgQOLiY9gtgM4ddZOsB4Q3PHdBkBcjaEjRPcyya3ecwW6XJE
/Bm2heG/tfTFcVWQ6hfOUTqy3SkbmIzNAu7+76VwOcZIzqu0tKrjUnrNWy3z4sVoJMjEkQ1y18Vk
qroGzmASvMQll1QcU+zuoWmRDk9XMaP31ZxM90PGapu3Kj/6PlWn1mhW2GenKCFWfsdghs5ICPJU
szLKUmqY2OCKvXDtiqpzdoF+XL+0tkMbRMw4gmhrnzp4yhvL45vpsQPuxmTmuRFTD94ik7FRtbxN
DYPtUjc76uCv4jl5F9xNRk4RP72sPAG708yXFsqHZsWItZMukaz7qAYsQk3wLp5zEVMqGOMahDdX
rn0oE19g5gy/zCJxb5MzCiyubGONwpie7SdgyEllRKZI5pPf6Q+nlMYlX6hFC+Qhw+hw1RDir4sd
/BwWyznaCOWH4lnAqzQXbtUQUc2o+7ixjZ5uVB0H6ArwKsxMVZc0Nr8d0otk/wrB3cVRl7zf+V3r
0ZyzBHdSAVGjp2abNT2fJqwZOP9N+1Bwkj1NFpu6Icv0XtBWG0nfunJbrb8707/Yppa3QT2xWYQy
V3IB190Jt9pUQRLeEkFaEPLEqW85Sk9CziiX85+4oTxgtg1KJzqyqUiAn9mmsJFdEiyim6BejBMB
4d2sY864Ts3RqiHMqmUD0r5MPgmv8h0a1sWpPfaBldb34dmvFruO+Z0t8R59bfpZlR7NzkG3BRMx
caELroZYtmvqNcEjXIkqYVrA6J0vA78oPTo18324NJt5UG/TRBOXbY0D7K/gnaYoNPGOquS6rcEt
FK7CPhx2B7cnzB/31EHiuuNvEgpDAfinHavZdJ+Vpkmgi4OBt5jDg06qjYkU/BsTwqvDGAgZhdL3
JGkC+ITi1XUkk5sahzOQhe6QZdxK40Xu3MZm71VX97a95vQ5qsTwj3MpLq4tN12WO++qnLJtL38O
sAD5C7srGdfgOsV5Q3ItHiL36e19Nmj4PH9YKE7tljaWZIuSZ61MmzkpCInMlhwvvoM6RXnnzHxz
DGne7MCVK07XuOzq8FdCoHbV0eT16gRDcUilevo46g+H9fCqIdZ2A9i3heWLYbTUWGLsUdye1pNa
BcXrqIr/KB5KqdmWc775949jYKRn6Jmss5hLsBeUu9ofx2NGkIWCYl4GR754HrYP6fbDhkLmSxNo
85ouznLQy9OuQPWdWeqHXXg5/fP8RCbDxVjTBy+9g8LrymJazx6/UwCEOCfN+E7Fi7FZFNGlIjzD
9N6VafOVm6O4+hChuEzL8Bi3BkHhznytesteD6IIX/69JBOJuX4tqqz5QQlEs1OVGx+4a1BWms5U
IVIf+mssbZjyCwdultGqtQ8cR4KXKozp5CBuJWphf1nV5HLBSXdfpfHbVKftOU3jRxfot8J241fb
bKr1bMwzzhzH2/qDHF+mGVd1wHPWi/v7RIY9IYVwIGmDF+PJWmFP55p8j4q2GRHnxTs6trUVXk57
Z8zb12rTvUAC1atxjO9FTcoEqUxuitCj0yiG5Sb64Wb2vfviju+UJ9NQVBnxt0hDruIEtDAgMwj3
uUXhNBWMq94xizNGRBA/nv2jDOV9cY38UU598UiM8rsuPLi1oX9zqmabi092kgOJGlFHATbWN65N
c8O7aO06O6k5QE/2u+TmuOdG4r0JjiPP2+gucXp2DNRgvDdUYWY0DcdpfGk8ExKvgwi5WGb6g4Hu
gJVYvqZY53d+WQ5XR3o/ez82LlU9zTcxsymywkkc6/EpgfkNdxazj7+N8Eb441XU7d6Dtogzc5iu
Ou+MDxylOP7QopGD6LufAXN40ILI6Dcn4GVE3lOdfeScgcrUQIosq+5gD20Fvxj1r2opTzOdcxKj
bTe1XZ3MoTlrkvN3N6RDXuaPINgNhGC+QqxYnWP9DbUfnPkmqHj3yktrGexyeVk5dmxewW17V9F5
+EPdDgc6hzBIfc1ri0IzdorS2l4nR0IR7XkyhHPADjHucAiE938v5lTZuKAPRJZdMonnwUSTkGaa
kiPBGLegsl2whuqNhQPlWYp6bYdwPy1OdfHI9+5UX4i9mS0fC96caPDKZNtxKmVQ5X7eZjbLma67
kzHfy9Z3L+lTYNYuy7LM5jxmVW4YWQPaTsFPajtJ2pIWnw6rMAsjj2vxWBo1m9sm2OWx9S45Ux2M
ya7e2sCP/HZaEG5ZFLeq8Y+962AFdZ7CZj1cw0Kv6EabopBsQNTbi153NCyCIvhPT5YHLAoHimpN
UhXCtq2NHybBalAC9KnDsdHsfPZOTMtRnNTeWndwC5ZZzL+68Flkxopw0PYx8B2xr1yFeyURR5w3
IwVnFQGohm0irXpJr252kQ4HtkDNw/WLiHtohgPXaW9LSA98jfiyim3sjU8s0tuUVCeJX3PN6ijd
kbK3z07pQrnis8VJlkCj546vS0MXTvjstGTfGVz7wuoejRCvXi3Te24uH+NsilvdTfyGgEVK/ZQu
Y5MNee811WPIq98gewKeIS4lYXJChcZzglekvxpd94PcGy09TltcUQ1uQeppVAvSLqZQ49s4uuk2
zcx0k9pGd6L8qD/1OQoAi5zIKEqaejJpHMXzpQtbJrlnRBxL+JmKIOscI06OmS2OJh3AzeTTUrMU
xtUbp/jKf6tWMJ6CbNZ0igbOVftFtw/xmg72PJ7+vVicC08aANDRbLm4CypXyCmVPHCwGbVsJi4z
O6OLmryMZArKZxeMgnFbN3uvwYFR1nJ8jPlAQFpVDZDqmK5kLGnrUhT66rGQJGI6vtkD1YGW4dB2
9fyu6T9J8B/BLWwtSICTG7Ok9pZyw2qw2zU6cBDHPecw28u9nBFO5pQnhtX4y6kXuNq9zn/VkNnO
uaU+ktjqozLlo1Vb3rvJWvbsZ/3/v9jPf+0NudedNPZN5fPw+Bd6BBg2r+mhug2s/8ElrKthCb7D
QEZNe58CKP0538uqadtP07P2cYsnt2fph+oTrgnmsdk0ZLMKk+RP6bkNZXdsoarJWcUV2hCKCSJy
SNbaf6uR2ws343tdXIseWlwkFmSXrKez1LXbBPEi+xxte8+5BspT/J/mT16PAyxsDufbf78FlQpz
Zlf9LT46Hf+onZTKPtVKHiAPmnPlxejYABK0URRVey2ULAKtc/uWq+pjYbnJaSpYk4igcBOa2EzS
fBXQ+BMtdJHGSbDrjPj304/mFsW5ruKvoElu4hnTMeaKNk3yl40IPzNLbwlPkl9aFprKZ/0lZQcP
uZsOGYoRcm0JSZLLbWbpv5r40FwzpAKgxVjaUN3H9AchwJtjd19M0gw6CZNktx1Hb29n4nvqwnfZ
iwvC3nFQ7SZHv2UWjJYeFcv0rf/SYHwlWPVVs2VB0XjiHoy32G8fs2nv46k1OLHGMiotTNkKQt7E
Ngk76bvPLYJ7K4F558ONrUu6qDf0WiRE/0/QxfMh8Si1aSvFWb/NyEliP9y6NZXLJry9wXe/5fTi
K/HTmdBC+i6ZaIFIS9xthNiyRWxm9wwgDznHe1RWCXz0uXhDAQln+Mjpr0lzRemahGFfN3uFCLDy
OhuXyo+hH36VUMi2yiN+bVGzB+98FYvstw0iyJ3bz6UN58hzXQar1H+3UiavOUhuTmLclKL5wYZQ
vq7sn7mvvlK0a45E3AV4ihyXwP3MJhbveDH4C55qW49mtKOJ4nc9B87BZ4WzES7owXoemPXn6a4Q
qXfcum+ilFjPi9Y8Tv/H3Hnsxq5kWfRfes5C0JPT9FaZ8mZCyJIMejJov74XdQtlXqNR6FnjAXpX
KZ9JRpw4Z++1iQ0EJyBflMSlLmRMfVj3xaqVjJBsZq64/fS7JCm/fUcyFcj9q+64EQNtqpqEo4ok
0uZ+EhGAmPWIx/aWAyMDKuaur/CQSYsjjXKZT+KJmSiBEAUG7GQKV3HapnNnjksqJmKU79TCRPBO
6YBdvSMhndF1uAZz/laqg2tRQYdhyZND95u5D8C6KvcWdhcxAY/bZy1sV4LdARoXx9sJZEnrWtcZ
tezr6Re9HkzFzvhjRs07pkG2Ax7lfM0YK59pC91FRhR/8wPC8pB2WkijAm4sQLEcTjrULvAIvsnv
eoFQeMJ1cuQqJMrNRyhrUKrVKKCK8RGI2/1Ia6BiGNOSVLXgWGXE4bMx0hyqUyzDJkntCup9cQ9Q
4x64wjJEnNoLBE+oIp/Z1Jlf0JAYf0RrnuBHPFrwC5FqEekz/vkWUclZO87TO4l8fuT/lcYEBtP1
T2TXhxHslGeGDyi9H0az+0kNd8u0lBN4wYSmxZ6ZwUP2R1UsS2Lnl8TirpM44FxXWAvDZhOcvoKm
umPGki5tpyEj6EWvxjcgxWTLmu6roWvH1NI2ESmwQxW8lpUB6CQHhuBnVwNv8QK6xzcwhGdDSeDn
Osb98cOhzqQ0NfZWl20ThwFTpg/GclLmCi3ch0yNd0KuvsrYuqMa5sRaPXgc5mmmdaygmrcz7fYt
9YajWSc3jR0Q32Zrr33j7n0z9JaGbeOvCeMHHEkcs8gSE3m6aUL9ne/X+t+c976B29yRI0p7wV37
1bxEyzAGXOc/Qga4siuTEUV+V+iybHqb1ONOBcdA4/4e+hPkD4tINGKrNPvR0bWvoMzfWqO4ARlF
20+HdpQcBqRZTml/5EX+YEZvGAqOCEgfg9L6CqLumZi5TZopPJ/NTUiLnSbongPrvjZTzrGGgBXi
Dq9J4PxEwAo48Na7qZc72ttiFUWjZMqmjvbgP1lqdjhz0CxqYBgp57qp9fJlREkWp/6F2/orDhnJ
jla/7Xrv4t1MJgaHHGffIuIOXnoTJ33aYwtvSJCFcHNZbnq1h3rXTuXJo2Jc/H7bSBp7YVZotR2F
5CEvvqbytssKFzBM9VMM42cR74lKJ9fex/AcuM25BfACUyxcjqHL8Tk/WN69qu1FJFQ1y1Z/sBpf
KHXuAjlq6LDFK4BUmRSbIctvQAm9QN1Ak9CupTfS8ImY69fbVnc3Q+xy3BQoZ6m/870s1TErNLz2
ipSd8DjZAmWIedXsQw4xnQMXnA4aYtFLXb9qAcnGQ78WnMmk41xqzGuBl+7rxCOepFtJ5oalwax/
fDQUK4hvFi/Nk9a3N45gziIdvDxuSiA76TJe3dGmY0xSFsa+8NiVCruBXOqlryqIb6eM6UA1feGo
o2Fgy2gN9efTm4xHupQfdRHUy2E+W6dKn0WN9Aka3ACARBA3+dcIrfoiyaIBfXH0kOvRwixBSEi1
1ZjNemMKmyo4VC7slRKDptfgm3dKNoQ2O+hW9i4zlnWVridDPNjkYtMYKPSAMM8KpAQ6fDJTIFub
11xoOwBET/iNxoX0vfep2+m1VEvTyqNFzVB8gYDuXa7ZvIhT7M37r0T0B3cAcyLH11CYN7BmyHJn
/jz0TAktgfcLxmcCLFQhUix1lvJfiMOysDHZp2KX2urNzOvHuCYjY0SyYKLUaoz4XiM9evCbn8D1
38WE8r52VyJVj8wNrn5WXmpZPLvxDeQ2EOgJ/09fTDTJTwi/LrWL/RdStxLqvsQ5ouqAZVC+RWUH
7SE6pjEoNz25S7hk2pbTi6Waew/PzMouH+2ovzqoOfEUPgymi5e8uxgWxtZQmXeUPR8GcJVMVdzY
430pV7UZIXob3jBQhliHt1Wav01ZVi+JpxRLN6/3EmRAlXYed5h/T830SJ+M/cX02X4I/PUCca8s
wnwn/aFBaBNo06cdJdckmxG01psv9UdDhwhGB8hpOFL5sJIWpuhuRxjxmT281obNtZEGL/2t9K2H
yre/TMRci7gzWV+T7VCR/G5fzEjuzTD/FCHyzL6paw5n4wHxPiaZgh75mFMnC59w51iFy99cXcP4
9uwB+Bn9NUi9w7sgSUl0r7RJEAh61ldRPU1hfcs69WBDUVY2N6KbP7SD+zQF3ROtmjd9FIeG8JuS
LvfCcuhZFhSKTfxjmxlFVUReqZdRsMx3UG2+wm+NY7qMVCQLcxrewfTu/A6wTGGEt1EI2kTwGyba
hYy/t1EDHyG06i3QTp2JGi0wwPu5cXnJGB84SnvBP90BjeAZS+NkAe5z5vdyJRMFctQFZNQs/sQg
QE2ofTIKv1Vbw2vehsjHneTfETV61NhgJhFiiajRHKPOad30Wach2WvsOLaLuDTswos/NFenljOP
ZQ9S/9XIXHpWPmmjprMyjPHkwIBibGU8NQ5PfQ1boHR8tJs0tBr0FT3gHHo93JKhmNb0hxlaYOgH
MSKxkRgMu5tHGiDvmq3e6wrzvik+JkRkU1X+tBqldj+hEmf0sUVQyWpVJ0Ai4nIRD9lz7lufMre/
dM05CxaTYewJEuAO81ICZKQN+tnCopmUZwyQy7orj3hDDlZbPfbV8BHa1aaV+OtIHaIAI1geNrPL
aM1dZBbdFpQCd2nenWkY38Up5mUnTBf5BMmD1o41qZBPQ2kaEqlbeVgETUSVHC4advIwy1+Ax1ON
2nguRdKe0i7d1kqn9O0HlmZtWNJGBR6oE1dK3z+rPQpSs/yw7Xxb/eKN+5RXPKn3vQ8drkKMzSiD
QPG+/ExgNvWAlRYjfV8wJBxplNt96u62bUyKNM3/SZHXLIKCG0O48IXab7/MuC+ldpG9vopyj1sY
xAIU269IIBLpiGpk2gfJxa92DcauvMXipBshym3HxfmFQ13TeeWd9kufdej0cbQ5XPduzPkzMHIT
Ics6PHrdT2TweR3uIAgVHqlraljkMioX/cQz06fOMUo/wgoNzTQvE/NPHvwWW61235McApzK/lLB
j9exNk0IPPCLY/OqW5sZIBbF0OoPCCQehgS3ZTbguS4z80trUrqQw1pDh7Yw6+LFL8YClRnjKzkJ
aN2NxTeOboO2ukNQP/CE86N6tEl02xMlxvnV/gjM8mYKvHfffWKm8KoKn3sAvhct8H5hainY3Fjg
RZdwLuMbe5pV6OJCXkFE6AKk8XYnOoZVlodq0NZa+vi8g/IjyNJlVDCO9jwEP2iGiKo5xkp86Hl4
F4w1ijlOClWUAUxnRcgj0c08qduCJSFy+jutbJ7A2HNJDi6SjmeT5CdJYJgM74NqQDuc+SeNnQnn
z8EoxicQdZueqj6XYB4AUlp2+1hN/Gh97J4Uyg9h99g8dOUspMheCcnbqA7MQ5e/lFohl5xlzMWo
k0wf8TIFRnlEv/ER2bg4szaAh0Y11an0LY3cs+N+l3I4tX72Uw3mHTbxF9DuD0lSXUPiitE4bidt
12lIh+DcPgGcudZx9jD2aHHyEmvfyEUx2k85PblAPckyujGo8EOiMSocfM7VQVeLxQcWOx3B73xC
xZp0D8hKvoUDMdCLvRuPDPXcxn+InaX0GTQy2cTRqhmofHPi6zR5lFN8a7hoA8sXM+LSLGxSJmIF
JsmPFgbCrQXOcsjUCICXEBiRvXI8aqYngNpP+JXH8EHjt1eGfwcWi2Abk+lo6K1KtKLoqlftyHIw
eorZesuw7isG3uLKbiMMbshsRDpcFJfcjiA8tAdr3MMCRAkOPA+PJjW0+9R43utgJPd4jlAP2u3e
NZyrJxn6oCMD+tT7HzHLTmcrNPfwBMD25e+upd66rueCSU/KHc5T79+07rjTRQ8AzbzlyTwmsGfo
pKmXJKoenFRdw2TfmA+0ey+UCJ+GX0QLHLnsI4F1StIfZ+I0EjVvtgdGnRjyjQ8afmRQm0KMAftw
sdvivUgRRiJbXARmvdUtbhM7lyOqSbzmqWmfG9tkSXLowRvNHqBhQvdoCBAL4sTtTICCoRvv6uIR
w8lzXch8djAdLYNXoVGwhzKpbUYbOI6t6nLVmTE5ev2dkTtnv8SAUPXbtG6WY4ITBolMK9pnCJRP
gW5fZN0vcJAdGVSchqHCcRck30hHRayv/cKjlUH+GZjTGG3RGJVXLLFvyAdPNlbGppMn0Yr7yhu3
1mxHAuU+mATVF6TjFlucQYtk5qbwI2OPQ72ayN7ssOkZV8PYeEnxOGDXpELZuUO+H3CNQ7Q90d1/
TSo2vKZlrfLu4pJ/dtnRo5pxTfJVWiZFoEW0JcOeamGakwY70Dk4Q4xVCMFtgBW/z+z7oR4+ELcc
bQMTggJnD2ZqJGsgvvFZoUanNulumUhEolWaIEElaDinuINh1+PFFMjdl9O8UsEMZtVzH1I3VsvR
ZC0cnOJQ9N6PQITFms3WJCQq7hHoOpG+9rLS6gJQxMYxgSZBgkdPxybcgZYH8fDK5Fxb/j5a9Oyy
TnAMSSlgwZ5ezJEYhlYxTSxxnWqztRaRII5XJ3kxRLP354xlUPu1z0baVNnPNOpPtIfAAHz0iXeT
9PnBdutb2AjbPn2I0nFnVPMgGWqIHhxMJR95CiNuMOuhdVnEyZwmrEm7UeNLL9JnM/PuEPadLD18
Avu0kWFxI3P1noUMdrSufdMD3IdBFSw9h+7BPirHkx5A7WtN+R3V2q2V9m+xCDZFNw/EarNaBTEK
4Q6pSUw7JDapCKLY+2yLnZMr9BLNnY5vzPE3s3R50lpU6eqZ9J1q0Wv6S9JOu8II1nUWv4rCevAy
7cM2rG+w+1eHLAVVztQq5qeNvg2d0Vszp9tohruhxN1OHlHRipNuFOnZzosbrObNIf5tDZXLKLE+
TV5Vb+o/LN27i3L9Gjj2zeBE1zr5KprwAvppoo/HLTpZ1gtSwj5EvoCIqYdq0JNsFZKBB8RtWabb
MfNXtKo2pTewHVQ0wrGnMEyvH9LAYa2ALQWuGOePkJe2bx9rPEcc7BrCKdp1Tuk+qksvsccO1SEL
0zW0tng50XTFJwQooFTPDsppnONAUgaEY7Algft7J30Aky8zbct0Ckq+pl2VaL4QhCxHzgJNnh78
3Ns4bngvrfFhTaX7kLQE1oZik5nhO7zQRed5+8B7rVtiGyJmnGUIvkBzgycJp6lMxU85czDMjMmo
3Vb3vn7EvPKaO+z3Wf5BFAWbQxEdeuATSJTgPzsoaUIO2sO1uEJfOUeTfgty5LluxI2vrGubvAZa
dgwbdRyKgr4h0+ZYH24lO5LjsGUqht3jhI6cE/GjTwM/zYfPhDHKIuC7Ijsx6cZkd5mcMOGK5If4
9J3jVrskoLQVwTN5pueuCY4Z43VN0hqhgWaY1qcfaVdCMObsujO3LmW0+RjjRpC2dpqk/HH7nn7q
B0OLb6Eg/Wbz00EHmyXSvuYaS0ibVE+xsR5TtjTQWVjU6+Gn2LGvP8OdeY4hpI6tvu2ajlbxuO5s
ehHOHYKZQ2p8N1G0t7P6SJTMrcmEdYDqaAXDNR/whXFqsumrLq0SEFJRsPQ1xfAzT1RML/us4JWA
vKKoSqN6Y9dElCmCwht4kidTfraa+yhl8d5a5jnqu/k1eK8whRbArnoUDrqjBaxvrCSoV+mBpsWx
6bqVK0EChqL+sV3tecK8kpYkwoMdAnRBcnt0Bzb5FVC1qMgaS/TnOKRrSaLWix/dwB1+7mvnYqj2
EVBTsUgdAScyOLhG62xbZ+aweVz5/lCn1zz+KolI2AGHGolxlnKnadEmT9IAZkaFp12YP7ldYQob
h61fu/UjcrjvNkC7rmHoIupObYqqKN6kOzFj/2Y/YMpXWQjMHQcN/tT1ZMY4+oZivYFVUMY0DhOy
GnJbPkwdBvC0h4OmR3dMD8qNln1EbajtZNcx1XZdzkEghIokexi8oCLmPlyWBbpLUev1jU6nfBmC
xuTY39VRva1jMEdp1hrrwNxJi8vG15EFcMEeft9kWWr8+Zeu/HRdBAinar2vD+wG1aEPqTkVv8pS
kKe27DPudirGwcWqhJR8qFaWFmlHY36DtiE4NuyFS3NMnCWStPZYD0l3/P0X/U0wdQS0LsnLY4sp
lHuw3ixgNcemnDt8oSHHDcaUd91gGRK+tvGHscJz4VbHsCurY5CmGOn/+X4FnWjlRdCBGn24OqN9
JRtmVaTdyWuTS68HzwLUDnLuRce4DeFxA9m5mFxiVLZFg/dhkr22MCYWKgdZlpAIrPQEfbDrfvVa
eJLx8GpaWQv4102WYzui357UxYZijk8GlZCPVouWlYouAaQf20ySIw1GzM0OosV0MJdFmgQb4Ven
ZBDPYRi945WlE1uLp9bwn1wFLMq379FgpUiHsOoaIn/OQDoydMYoafiz1jvSz7L5CABMkGgXJ5zr
nO/SOqCVFDuUuAktAZCp8My8xPmwNXdYFsgSF7L6wU8j1n1m3ubedC+gpMY6nKcWDgqBq5ay9oku
m9UorTWI9X7pavZmnFSF3YOb1pq0LyR1H1w4ZA0FxQbNSLtTUQm8o9NpGXVz2V7CbnOZPeYmcdJs
JVR2H2jg76HMv/Qm1EXoVm9OBlFmbB/wXSPQ7gXUqZyNMPURSCG+tQaOalJHPs/okfZRvGcE+NlU
7dVTjJDMfmiXa+V4R4EUIQK7CinktrIK5i/YeSWWX8jmr2XDfTuza+IGUB2/kp8btJJycYesOcNJ
tDfM8AMCd7pyNFqgE/of/OXBMRh84oCGavP7uuqixXPrkd5Z5vdFMtFWOMDM8CCEwChR0RdZNTMa
VNtV6PQns94EGidRGKIoXg3aq+wF1jieSm/VMJuph+qZLvqNVZ21wHZxyOunis0TXxG1DXZP9JXz
gND11nYQPgzN0C10NzgIe3gCvFgtZEOTMPaf8sZ5KPv+VU+DR4At6drQim2kePqmlhrQHIB8082l
UcV4OqIjogXtWx1+exNUQ92Xz1WTE9A8ILUldIzSpnVgU4E+YuS0x7dKZy4yXlPTooKBVp1Y5IrC
flhpdf2SCv64EtNw+5omIxhQeYyKkl5Bo34KrSdnphMbZVQUkdlUYqULz2WBfcRYuPDs1r3v9xSq
2oreplq55beEA8hJG8NJmfFc0rWPA520LdhPfsS2WFXxrqU1shS4KzAihpiPFHW00M5BNF2d/JEE
1BuSBzZBh+AsSUuM7DwLKzb4bCXg46Df6zZK9WhKUxhDZVB/lmGy7qvwCAzJOSTVmoPrs+w7jr9g
fREBJXtkfA86QqZlH28GyWw1wbIN+2cnU4xeFj6PwmGYIoJsYxlSEt9jjgvw2bRUUQWTdRWdPEse
cT3fNxmMdEgK8KEF5zc3ZTIXuwxf0Qx5c/qTX7wi35y9+8GKAu2z9NWnV7Y0GKsc4tNwZCSowWyi
9eO51k4axb7HlwWmkzk8fXHFRHueArBw44VByoCHyvzEaj8w6gN6FWkNEpfBnzadEhsaJsQ42D4O
jCav6QWctTGHAYOo8hX5xdIx9fjRbF+xdDe7aa7gkUFt5QDnkYzLHLhAtwYunBwMf/p0Cyk2csin
pZVxVLJQZXSLZpyDxpor4Bym0zK1lgWlxkpDLUPRnIGCQTbhE52yROjUbAaEvIskr4wN6oSQEGgP
SZYbEpvgF4i7Q8iGZkt6ZzzJvatFj81UWOdUCryfwjwiUGP9zJxths9kPVQEP1gzA2SgybYe29/m
hQeUUSQrPRw/tCjpXsdiVzc5ZDbGsmbhsAeQv7DTknGYfStPOuSzpcyt8Qj9Xj8Wef42MuI9Oq39
KWWFIlbjTNe5qK7D3eQWzbI1DJykXhBufbOt4B+wqbLrmatSWAxn4jal6tbzOR8nP5fSyOiIZghB
53edXhJBppzb/5rzhf5PQZLb7+LmPftu/hoS+f8w/tEmCfR/j09ibyyyj5hM1m9EJWr8jabnK/4k
J2lEJ3kOuY6u4QpbuJ5O+suf6CTN0//mAjgVliPQkc0f+0fso27+zfSAxPiO8FzHAoT5j+wkzfob
tEnd85HVGwbjAtf8v4QnGf+e3GPbNsm9Lq1LbzYX8R+/xL+GJ/kUrn2mtQScDGragHGgK9xYzy0j
iK02lMU2Hsv4Ne+w7Uta45qOSiBuDGdf16K9QNJpL7HQSW9vULXjJ743mux7ZLNetmAxcNCrkOZv
6p0jYtZi6xz2rnuuAZ5PC7OtASlqJbFpbeSv/+VVuP7PnCX93/Ms5z/M569xeOJty/SE95dIIoKp
rcAbUrnxe4HXrRG3XWR+j/grtolH89ulCr3Nhh25eSvWjFMDM/uz6HDDWDmncUFNAirM2P2HX+vf
0374tVz0X7ZJDC+svjk16y/PN1hXSXAaq1A3ArWqhui+MZvPynF8itDAXbih3x+0ym5WbVwwO0KR
KV7NEcl0HQ7/IQjeM//yNDmo8UxBbBamZpwDnvP78X8Pz8KvT2dsNWJsW9t1sEVw8BA0gMm9xLPW
mOx3eZHkJ8OAIG02Y7rsx6LaO/14V8UO5swKETVMkng61ZyN8SICy0EMs8w51kAm4YOdtJObPkX3
bPQQPqc4OI+FUAs9Mq1NDZPuLHDlrkZDOJgBLf/8+ynTAL/UntxPxQxgwj2orqgd1f73C34/zbTV
n29pzd/yz6f9fqAxACJ6YS6Wv9/JwPWEoQLCyjBrRQHXouuAwnPyM3SBYes14wqhoXnGdKgdYlxh
fz6lC2V9iLtyX80f/PO1RWNgyRhn+GlZ1dvfB604VAuCkfTNvzyoIcVzlI08dv7iXhXkd7smIdMm
+GM7lAmSL9uCtzS/73fpRMlBRRAQT3L25jcj1bGbdM3p973fx3WZ/P2DqhmTleUG7zh+3zMMredE
h+SwreCm5Rz+jr+P5Zj8phVaxHFrtPj93Layz78f+X3ThurGMrpx//s4wH2qFwkI7PeDf/ncWnPF
qYs+AsCKJH6UlEZEq8ermipMRbzSbaCLlQo6ymMypyYqats7j/ObyA+nsx4wXFBVC6aDhyAqIw+v
GtTs87tJa0IJrI2ElsoQLCFmeatoYJ4Fvh2ND5b6QL5LSDdLpSPF0w0vfzLwXK/siZY7x1TOaRXI
+xH/9hLznH8TNhtMVCmG8/I7dR17XbLQrIfe9lc5F9yyt3Uw21QA4OOaYaszJVv1PHlLL/Ue/Kro
t23O6LDXMDvSVZmZdcUWd80t6afDqZbpsGl8wmGqEideFoMXSpWadiCGElR65AVkdlofeDJvkO4S
0AiO4TR6tENHLe9XUSvwcqrwNsYEu1He+KJrNW0teJKQ6pFsiGkHNfCQ35vSfYGDDfSEoAlk+UgZ
ii7cTIh0KWYwVMlG/44HVIi0UV9RZWIT6coX4B3M6bRXqBF6tvHRonqtuk4I5aktUT5TRwe1Fu5H
u9hwr99nygrhiUGVQ25/4KTIEEl5ZGLhYXeiWB0j3Cw4nu6Js+oXY4i0kYBfxwxOfUVyVNygXc5t
rqZgXFb2pG2dyiApgayepchwIhqPMibaXMzH5+E8SNHsktZDQ4gPjTzRNaSubDek7dHFQ0ZWSIug
AXVR4Z0SvNZh9D1Vw71h8t3nO2edAXW36O/7Y0i3GNFQbdqfoRjqNQLkiPz2ZUUxvw2bfMdwaQ3Q
3O+QuGHAeyn0/qS5TrDKLHudk0nZFrDyrU+414yuU81cEHNGtDHPLxvHE7ov/g5Ido0rrjiF154V
3ZlucDvNOXdzTINbXR2zO8Yyu0BKPZtIqFa6U1wCApXWU1HZi5aOAZQG32ePhYTCeHNFV+sWuX+0
dXsMIqJp1kZqf9eqRdNkOghQWo1TtCJCTSv3vu5+d74PSoc+UaXztCWDAeTOYmBBx/qsKexBfaWJ
rT7kcF5Ib1CFGe/dMrskZv2AMPJWdTjgBwXTwfG8G7CLlZua6wHpGP1VZ0dkAnSLfhi2uOdKji3r
ZuoTxhrhNjGFtdL68hWFYrCrXdAFlnVDQpC415v4WhnU7BQ5dNNLGHfa3Tja6aHtonwfejOetoi3
zRwT4xAaV1q8TDHMNo7Sb1GqbQTTzJOOETWK3Xbb+MjPo8gFHEE0QuVOb1EM0smYimdCV81tKla4
IlDPplh4QxuKV6SYiKY5NBkHELZLIOvKmGr9msSci3xojlbHsNcV2UPiiwvLfvGaQfniVI6Lmt+D
jjw94XrEYaTd1p7CGNH3Wz3PmsPvG5dREWKW3uE0HpLv6jT00juuwb//k0Ex72dWuXES+6PPPT7w
+1gQ6wX+D1yxu8oWG44hzeGfb0Lf/dd3fz9g2KxD1VjuE7ikY5k+OTERvTkuDyPFqmeiYMHAxDE0
g6XQeEt7GusVfhwOpWQTjJRh1nSeKvWio4lnnFxudXY5A9SHY6BYRb90G2i6A7kkn9Ocxg2CSaie
Z+WoeMmZBXGKfRf0A3RoFyECWt+InswqLvyQiadD1VeS7oFqnJl6268sH35VrLHm5mg2UfxoCOVI
CSjJpPetDiLYjtBXG9V6Ej+6cNHIyh52WAeTdWvLi9npr7ExQaupvXM3FhdS5h5AzyerwguDDV2B
U4I5DGYNQS8miDAx0mahS61bz6V0fmoL0pgu7+00+KE5MDgoi93U3TgsORt62kAt6PnJEjmu0fA3
JbJ9lk57m8sGHx7agzDXcClBaANCgh4LQuFaaf4mA9uNHSa4smnyU7v6KBgfMg1FCZZla+Jv9iO+
FLNIiAYCfT0S0FCGCA0yaNAsBoQBDma2zFOMP1IZ9yK4H0Rmobx0l6KoXyx8P3S3bYDEtUH3du24
/VV2PKsVaDcOzfahXP2+YL5GAJtJPnhUoMslfghUxDzEXehdtENhDOaNumpDJNON45Qnkx1Ui9+l
T/dfwSSG6G/QH20nSHr1ZzWhjmCeHDVqU3filhzE2MlPfqqNS5ge9cL0gSzTQYeEbZcbnGoLLSz1
pcFpu01Ud9VI3dVi71rXVc1GMFprDhPnQGUACpjcpTiBurOuy3DbynxvefqtKxw8d01zrPCU2ZpR
bqopO3WJ90LY532WJweQgxe797Y0DypBx5TksV3iOzAfwY0nACmZqbeLiEUXku6d747fRUdnwsun
C2STW31UVxWOMcVBdU5rC4QH+6GHr6hrzKNgOJZ0k097V73I0mWk66/Iy6ZvxfazQuzVVN5P1oAs
1YLd5BDXmDop26g2estSjUDdIc/ip09XsuGSpi2290ltD3qgQ2AqPw01M8JxZHoixRJsMMyV+h6g
yOdUhtysGmAzNP/E9SXhBdiaOtSoKoOSkw4H/WSRidFdQBtFXQJzJyN5aQnmAf9q9TFVCU6yEu33
hIA8kETU2SZbdkR6euLQTLbIaStjxAZ5yQsRjiuQNT8aGhGG3wz3vlHOzOHZBnq/SkPGPNQXbSRM
cwrAvTfpPEk35AF5vyQ+Al/g2ANVoH1V1gditmma4tpZxLZxZ0TqRjcAbPODnqJZZKcqAtBU7Sx6
yVXmeP4qm9JTLKcTadsGcxba8gYyC3DV8x310Nvh3WhQXci++THrcgcRj5cwuhZj+00aEugiK7+L
BshgbUrIpxdcvPTagcJfamPAtuy29IyiYRVqpURyscpbfRmzvC6h8zD4RRcLO6lagz+DGldto3E6
FmBTFxhYdSIfYrYPyz7RAcUchWbKqFEJGA7Xg2OT2DNaz0WgI97scCxjYtvpsJYXdg/evo5CqoQq
Ok1Nke3snBh7y81Ia+gee6JitoJFGIdWfRBdQjNWt1/tyDiqsMGISb4vI05sUQCYy+plCo01USu4
wAY8kL2yF31HdojS2SKAHTpYwzjhCK6kNfZoltpMwUsHtBe3PGN+rB7TzP+k5/9Q5KeycKGYK+vi
JXF1gHCAXE+guVLcvcL/SpG0htL71r1ZHobnzqQWOrqhfWsayU9G5t56kM2xhOi7DkTMvQk7veSZ
o9N4U6WKO25QDair0F3oQnFakuM6Vjm1ffkYwJAe56BENQ0s7a0FvzflpBhmdP0hsTTArNGEo0iJ
rO5cd+5DVWFaMJPcBbztdTukyzEpSW7LkM6MbGaB4NLI6IEvgxtGC8pbqVdfY9Hl5A9KYsgnJuuk
xiewuKggioMnSVxZ/v6zSjnT0YbmE34/688X/H6t2WUQ738fhTjFZ/nOUyo76CbRQdeipT+TS3P3
EqBNYxQ5LovBhyRuLCp7sNbK928iRsCIud88k4NqFM+nDq35boHsBil5a0mevenAnFioXCA/nrPI
laRhAJaGOTKneOFghZsYwNuCQU31YrYmbOZG/8x97VQXcFUYJUBnMFG7ase4o4AyPHUyiYZzCo/S
G5mUWQKrlSGSoxbXDOs3qEk7RnPYQSEwfjRgcrn+SBdplab09hioyaKZFR7uTeSSvNcTmw7WbkFc
Swm8cWKfBmO1ZsYIfglZXO46u7JHMUzvHWr/xNQ3p1xpkrUq0brhhqS3zWAzr6p7JADrFIv7tkNH
23FwAz+ygZWNglqDZ44Yu6/ZeRE9VKX71EPcsKJS28AGoYeJL2xMzZMyyNw1wHuIkUGsQ+IVyZUk
CNTk0ShroxuGRU/AZalAYJeMjGXwT1rM4d0LfzbiEGMoDq3HLCnq/WJN5ikzHlkyGkIM3sc2eZ5h
iqUXMD+XPuQghOudZJ4o7oUOFSHGJnVoBgS3/03TeS1HirRb9ImIwJPcFpQvqeTdTUZL3cJDYhN4
+n/VxDk3E9NjulWGzM/svbYyW83XY94lojF2DF/izmPjhQiUSMusIyXWtBPYYLCdfL89gJ1w9m5N
bHFKWmspnUcVlM98e60l3w720G4s5E3xMPI4lfVw1HWutlCKzyMctoF0orGtoQaU1Qvf0XTP/Oeq
WipC16AOpJRxj1Z1ARjm7ka8BER2YpMq2n+2xtdj3dabiHD+7y8DgnICvEWUlvqFCIm96iY45mX6
MxXswJ2JgA3/pQtqyPB2gslrnU5FY5uY6TOUeDfmINUr2Pd++rgVYUq4FJVgN02TUYEaLbLmGli7
WXvj+X0wBX+XOdipgb0Hd8v/Z0Lif8KRn94kYU0z4kWlSm6GNFpNxHY8BXVMEpC1gZ2L6tLSCzV0
TiDJqvdB49H78fuo3r3p2H2oU82vvumFKOIC9mEbMU0GOzsOINJ3Tspj41jRGkRlMtqniob6NJlv
hoGTj07gu7nR5Bf2fUVC6VabXxPJ6tvSHvFk+hmjFpHuqvA4Cf0QOu0l8Ac2JY9dy6hzKrEoSw8i
AyznrZYowgU5pH3OFdGvP/gFb+pugUaR92S57/L5edRsZVDA1GkH66m0X7tR7rC9q6N03ZsyS77B
7Ak3/u1oTbNiOWRGsB2ySr6UD2O3cPAGdkSaAMo0bDntqA2E9wu6YwvZLPJWMfowxSV6ttD9bUu0
uS3MU8fA8AdHhPp9Ch4n1rlGwJD+5+ZYvGsb5OAi/7JQhZUQGT3HC9GRZ6+TwleXttd0mp1Y+sYX
+knMgebwm/gFak+B200J9ZxXPA6jyc0/G9+NVm+O1xGcelNTuP5XPjjoi8MeSJ0V/lC8nLx23KIL
eIMTpeOAu4E0CJwXyLVY3a08VO285QKBChTi/u6eWV+QPcFGJmL6Cbrh3tPsZcwxC9m/uMe5FA4F
qwHkraPEb7R7yWElURUn26RiHTghpK+W9LUoRlRhpZccyvINetZRsGu/IOhw87E6OKznYq8IEM4E
Fo2gaEH6qhDbTrjiPWDf3zQzNZUXkn4S50k3Piv4JSOj+E3hTMfW0sVdxwvhawZNSO8CkhOj9BaJ
IcDZBQHonoT9YcQWuYpS313iycheWtsomLH1OV4cvYWehM87/8ImvjNH36VEaDgL2/w777QH3Axo
ronGjGINjf9KnNUe1CyGN6OBAuBbZ1Ut97OLdF8ZyG4JQ5A7NzEvTvbEIp3BubHT9UR+mPHcdeSZ
t/MfMTKrr8aQ2Uqe9NteCuiCNuOIlYuozqXGMjL0J4eHoQGgWjWp82ZiIHdzcnDq4JbggSGhs+ed
7ThorSRfNVSaF3LWsXNlbtw4AnWjf5dafP9Gz/wAhZkU4zch1XhpJivfG4wTmOfT5ITzfJLCW/Z5
6xCEON5IaxBuem0eIcjYe8N7ChE9seZTCJGQu0MPPJAHGcSVDyxF3WopcNoedCPwqrfZHLFoUeAv
VUQaLlKU4JBXHc0U5u5YT8uBlIV4wUiwm7vkLzUZ92TtvYSSZe6YW3bMnKY1B6QqaHz40Nut2czu
aV6hHjn+R9qYyPR5+DZYPyhqWd2l6w0dH4DmKxq+e1ZZMg7uT72HLKqUuYjDEYVSCBtlFwQ3WVqj
Lmvn4SI0iL7j6en2KTnVQUEui4E4U3/PNFdeqU69yWVYjcrfje4fJyEjZFA3TW9y9F2kisk0WPfM
uP70dpcTP4MYitXMd7eStGe6R1odEMzl6m5yxz3PeXLEy65gH9ffdbde5nUyHgVo+02V017wh3eG
/WPeBoHI21IcuPhlTCLXI3KkSeYdS4aaPl86uHkRAIS/NlqEyWKxkzVvdkmwV4bGIJxhX5tVymR4
NN+9Mf+z9MbdmqD8bSv3VS0L8C0cyLskC3oAX6Lb+W2wnzoSL0Iqy30wVs9Vl5anqc3+NoiXDzZj
YoGgZXZlh+EuebW7CdmwmhEPZmc5GT8WhqXUoUe1mJXaYr4QrPs92MtbQBJo9F/xo4V5GhMiwTL1
Y4YOXJtUAKXI8dmpEVMlUAd3FvbVm/SOVGZMNf1Dbou4VfIlnwGFBZU+EIg0sVYNmXFKxpN8Y3mE
QDSeEhCSjuq5TtJcb/Dn9pulG2Pae9xtjAU3etAzEDksqooLrijYCfTt39oqWZ27cemr+a4tqKtJ
+5wjD1gW02J1Sz/zrtK1GH/4B25GvkWOY1FYWAcnpzRypulT3QzvQdK91daUn8Ywna+EFSHh78n+
MOwJPGn7Y3mQUHRUTw0TcW+xL+ibt0GCmY8Bwi71J6ZwDFE6OrSuD7Cdw7pfWnYA9V88LuMer/tx
wMaKJiF5xHfbnktId1R0l5u62IfWF0Gj8DHAefd8ZxFK21W6u/l6eOz6o+l7TwZyvXUpzmZAOqVN
W2nwtG0l0xu0BPwdbPn5uOAZQzyPBnuFliu43K0QV+yIV0s0n4MiUEMXgFF9ZpqrtG58T6oK1yie
3GbZdwubsLIst8AQP+baaiJTkPAVwlPZNnM9o8BgAW/YVzeUfVyh5uVH/0ZbNfGMs8hOfGYL7YDx
zQKZNRSRcGm5LfaC9FbcKLdhdeNl/0xMKY+mEeIBkfU1IA2sgpBSzBwBpte/adsmgqKjhc3M/oex
Nde5g/2iKLJtSx/AcJQuKSGSFQMTJUsxpHvA3+s0qudx/rQVj5EIhTz6quHig8GwmBw6dfAlcqdk
zp9P+6kczuSP/s31klz7oLxyexIJhqAnkn7Iq+z0W46UJgqrCgqZw1oWIiii/f/cikkRZd0t540E
7toeT6HF1LTTM2OXOG99b19N47rxM4yLC1qNGITBnZ1UF59N0YYUJhhI1GKu0UWrbMO9CfU5b06k
in2W2fhA0R5sU3uigV4pPLKFIVeqdy0mjgvOSILQgh6yq186DAQPXJA3Oy1H7Wj/S8YvThegQ33i
oXFofyCeXnNlMJ1r63XXE/KJksaL2GyigFzXvRzWe1S+uK7xAmw0rvKNZw5YY4wt3FOfKrQPQRyT
K2WF5LgULuoeIRGvF+GRNPCbVpXWodQP/711Xu2+hdL78QqO0tR8GjqUMgYe941U9EvDfzpU8Gpx
y50drO4nlop5MxcoqCy8M/g+8dSyMt2EOSkqWqxdTOOQ4i9gyYNSXgrGZ2FHspidC0TqRfLSaNDM
+ZL512ZuIV0GOD1KTD+hXZ/qGh9Qk2ZAwpiLgDxBIYtNp/ZRgnhpjtaWTyCvKYrgRhCregs4q5dy
Vy0T19NiPc2GQ/yWNqKhKo7Qx0WMfYhSk30WCbOY3vzmRjalOMN5cbLze6t2p13vl1dUchIEgHwN
eDIiZvjPQwNdo+z4qavCjAgfod9jn6kNI4lXX2L97/pPpbo/iarwhUnbRo5/DjpAiEtLhSrC6SFo
3E9AwMCQ8kg4JZjOLL/oH6dMICLgxrNKVnRaMeDNuGOaG/4YblKkTdRvvnNopJiO9e1rWuCMLygj
fWM6ZX57de0Gf8F6cCYWgFmNIFXXTH+s+c2nvp/dGp+3uNZLTl5pe21aZoYBnraSUKSawb+lXAvW
7nrOWlttvbp6Tws0wQ75k91BVv3fusTJ303nLoCPgkzJu7FE6oaQqqDAQ25276axz4lZZDbHpNBq
8J77XXbQVvivaHG603n35neWv60d9NFWpD+O7fxyq53r6Rapmv8a/XLEImZV6AmxSUQdBtgNxkEy
Wwj28hMTM71Nb5g9LRPSpZWhFwfNVikXQRO+5NuZL7giEEbqZMdi0jHFqWCLSdNZcySyoI/9pf1s
B/OkrPfFwrkyTc5DOwqIf9IAdVMFJ7PnvTZMcWfK4YmpWBXXzJ23c01RaK/i7MwUWXJIH5ArI7Ec
LEJj0PkNClgUbjhcBdQ6TLrq6WFG5RjDg3grva45A3x8QKb5mxTC/84qN8LOAWYWMwLEwSN919XI
1cHyAIaarR8x63wLMF7PaebuJfqkW373j2n6FgJ8ksZ0oc6t1fz1Om89T2ietws/MDsjBmvz7DIK
9DCBrf6uMOy7bGD84VrqvYKwf7FQAewINrIf10J5kbdU/7yO7R0LsSlmG/GU6+Sv12/dkYLRJQab
LG6O53Ztf8PuuDCIL7FNaJEXkdNOaxQnBY8BV+Bfxwv+CHPyP+oPcnTup3AewJSt/+zM6Y/gos71
J202UyKChyMKymeT/mIbhGhUe6EuozYBCxPaBBYmdkJy9rShXqDbLpvwhiZfByabRNnE04Bf3TZ3
lqTsxTi7s+qsuAYOLk4xiF2TQW4INYc8wyJ7Q72hyV0+eGH/1cAs2dS+qw6Szao2ah98SPHTcKZF
mLawgmU//azZEqMZdEiTi8qW4VUifwlNjAs/ae+TopbIcoH7tv1Dpj19zAvnJJfM3Ps9EyX3dry6
GENWzR7LY7R719XWfZP02X1V2xGJhMX8JBUogtXhrp4LkwwAn9ApOZwMn7QrhNubgOzjIZTlzrHd
bOcwTG5qrkXMWIgqbTDsgfJP0pl9bmb3jevjBrt8XXEIhWjsdxmaGvgwkvtBfMkmezVvTRWCSkY2
/rAeHQfyIssHzm5XR4uFQwld+WYI0+nsthnnGBceaYk7VUAjSrwpGp0bnRCWSFzyAIQGjKqrYQY/
kMKZ2LvOL6AP1l3w4/agcN3dQvdIYtYU++CCSpTq+ejBBgNWoRgntSPgD18yf8lreV1YsLB9Aru1
bbXbnToiimqfkYFEaKmlf8fiyEfemm0H1r/nZfAPU5ZCmeuqGDJMwLx7ONeB91yKL6jqHnXhWkcT
Qw3sLd390LXRupQs+gOykPvOOsNfRp1siojQ6fXShwa3Xan2WZc8Da6zmWfm9pmR/nU7/Zj2gPVz
okw3haQmEcn03DSJRdqO+AHZygJMcy/V+Li95IEHLYudBD8YsTAbRuRs5NIGnjOe3X3SIdchDSA4
S1P/yjaaIbJ6RARDROX34EY3Sb01ZrD/Kq2f/Gp9DpbwrCzWyGpkDqXvkGHeFCA8qEG5RMZAdw6B
jUnOOn7k+o2u7lHT3tgYroo8473rMF04ZLnn7WfO7G0nJZN+zx3ZpBRvJSkHMXZc52iI8EHN6tOu
AW+sNlrPQWR3bsvkMFv7B22QmKCA8+L1t7+FfTJ1ER4yHtQ4BYx69K3uC/0BGxsxn6jBEAy3C7FI
yIuNRvKrjFZS4OMimGyDi8cnALFkz+eEd4GdMQ0B+M1/RAoo9DbeCIc4V36HeFyQHSdj9qwrOzmo
GztNlIRZpMn4ERj1F5uITUkRgCw5jVfysi5GGVLtWctW8n+hLv0HaTBnDw7ZEbEVqX4OvUo3EiWc
EOiXBGNMcgoVVtZvSrt7CPKA9ak5XBY7eR/7Se6oQ97dquXPKWosv3KgdsdWiIK7d4ErmACIgpVf
FIygwce16HuWqMrolod+vBDMQX2O4DqeCcLwaq0vdY5wmBhFwEXBcvQ65SCokv/UuO6GEF2VzmkB
7LZ/1HkIxNyqmZGxKNqZrvfEvfhegvOICx4Eqqr6nZjff6h+wj3f7XfyvmmFQoJ6fNmfbCv0Mff0
4RkiP2CVIkDho959kZinQZRDrET4QtQ6x34QD2ZenhSMu7h3FpAhZgJdWcyP0h3p6fgzGq8DbAwp
oa/J12pts0RJVr/U7O5AhPTJQ16Nd6Mrd5UNRcArvYxw2GwPJ3pg8kUGUOACu6iN5Dxlr6hF8KZz
iDKtyq/GhGvBp3nwevYoScpGxe8mVluGfcLrX+6NwDraQ4keMmr7jFPEo73OqgdWuFihlHqC221u
Apqjgkw6W9XLoTZBjOGMjbowy2C4Au4UXA9pU3zZFVJ+xbndCvWrgtHc3jXENmNxyBE1r8ZjuZB5
5DNWsQvNrZ4BI0xpOYYUEsDCmNhxsRig8o4YyMNZyKxPg3ILSDdIZd5JiTY7JL5EgGOmh9PEFqwS
NwS/BK/8Djfur27Ucenq57wUDCXM4U3OTQdjuHypbInkUxJ4XZdsU/E1Fnk+4Y/EsIBEKy8ZuU6l
9FBtlE8kgxNyei8TvoSk0DysASY2s25PHi8jIpu5T3Hf2zfEbjNWcE3GGEI3GZ/Go6wsQL1D8dzZ
FZuVpiUfXAJa18fRIKM06XCzZqLDtcHez8TMlFYobBqyvSOiG747J/wspuG9FvxPOF6x5L0buXDu
4Lnf9Sw5wrb48nyMJ4Bf7phNqnsnpHw2BLs0DGGexD8cVHtDGcUt9gFSzKk19LS3XZ0c6PqffERo
m7yq7l10q1FpkBOh6OrKnYe+DZ0I7Eac4O8crnhHFpADhctsAl6ZzZksQg54ppaHVgc0Tc2wTyfv
J0tw0bo8JAc/CQ+SWiAaFpfZ8rAQwg3pGZgZWI/MYeXrt3k8ofwmID7hHwG+ycbIzPqrD2HbHdDL
tFudYkV0SxY/Limwe9+sfsJRj4dMpz+1Yf8WilxOtJJ8fPO18qowshJG2Ra1Aqsk44+i042H4uA5
AMamMV+3suIBGxFMGqGvtz4Le8IEsGwP3Q/Wn7McffmFZmprTgRfUCDHzlJnO7tntENMz52w3xLV
X0lGALzHZoq+j4r+CwY8M6yWdANGtULx6QBgwa2U4/NCsbnSQjXRopm/Wgk9TgaEOhJBT84UtTVb
DsKjhukogLGq5vZGE45MNcmUAiM2Y+iZRQRrGYBq3YAzJf87he5jnQ1xZhbXylrbM3oMTRV3KVR6
sUaiMpdSk+lEhjhV5YMwkuIEX1s++qzWykm71/lk0U8suafjUTFqDR1GJkVjwkuB8tjygnnzcQ0M
zfjZZDWqqURi3rW6ExfmO8stfbGBOJaKMaXDMCOqJvaoIyyvIXOMyGmCl2EasnMZzNDdq2DXSQ1c
i1xf5i2voXXCdcmpUYd97FbdXehBOU8y/eIbgpd++367NIyYaZwTuTa/rnbhnEFL8H3/J8isLxL7
mMNJ40eU+u9U50QBIUdaJK2guT4kfYpCVv7a1pDFQoMoqwxgQkQSpy6eGQs2xtaSzq5wi5xcSy02
AmN2HJhEkaV/lLWcXX9WlPi4NIRBuF4SkuyOsZjMFApAnftvmLFw85X4ZJisvRjrpq90Ea38qz0a
w03ATGRNSRmxkpr9ZA4aT+V7pDNmeWuPgR3j/hvvc5M08krOf0eHVLIiJZo+mYPnzsHvn2p85SOE
Y2t6GnneB3U3h9PAjmJ87vwE7UP2YknCnTLNc+ZRJHpWb7NT6ZDasGCMiKO2YMQ7kdKjvjXpJ6wx
3nawWnZSGWpPZIng9PnQEaPwFtQCnEM+P4Rgo+nxMjuqqaUO3WR81VxmqTNT7wCCObU+ywSzuVor
LFBtuKjTTHTRgC37oWMx1JHjOrhfnsl7XRE+EqW599z3OD90OR9MjoZscJnvqfzemN+KOU23aMi2
fkdXLXv/1w/K7IZepYQcsIyRtmQYvHApWSCuj/aSPXLyPLkKCgz6AXfg7FBOEDBs+ECiRMY7cTO7
chpeiavY5kl5l8xdBSGuPzXgaI6JX72u6fjiIVhqsBBsXA32Dy1EVNbd1qADqQqELklrISVzluw7
65jMWb79ZiymwA9HTWVCx3EBjR4BzGmOLfEwE0EMHzIkhfA2qU+sMaZIScg4dLqtsJhtlwUK+lzp
6r6RjCv60o48Eojeei+PbZU7OxRcXx6Gl9hh+/Ca9sYFYQDvuWv1Ty4nMwU3m22zlv8aNuy7LM22
RY2Ew73xJBAluTGc3GXbOes2+yoAPF1D4f04E6LHsSDZgHJdroSRZZ7xjgxjm61pdQHLN8ZZm3kR
+rO3DtvDXhjNixnwxSkDAtCn1fzJyFleHe1dPKtpyNRzX+YZeLUzMjrqWNMf+XRRWvZMve1q8E6S
SqDDxbgBBVU96mKqY2U4dyOwjsMcJjvcFdRbA8Kc1c8AUyfYxUf5xxTzj6eLlGp0vR/6iVms/hSI
sLYNz9BdVtHVq/AxKJnwz0txT/AErnZG+ZsxTR5LYxbQVtq4Cfk8x27lYV5dAmXtFQCYY8OVK6+2
cr4tHE0u+wzHewwHSv/eSrg53aW/5iwA+Cnv8qyiLKZK39PG1wgb56PU3QZ0lHnuHbppf6F+ZnqQ
OfNdBUwPjl746z2xdHaxR6Deq4PlvQBvFNeajRtQ4u1QifebntzpMqJl8pFjhIyccGYM6RhvIsVI
jmCBHF+WXgXax6mqnyHUabYSgaDmnw/Z3F0IwkBX03wZJckL4/qA5Xna4lNOI6lNluTetyEt9hZp
RVruCPK5RJ8W+BWSBJBjPFCCl2Gpt7BLgRMNv8tn3ZdvTFyfENvDrpl9OlLmo9JuficBFaZDtUaS
z7XMwjPJ4ccyJ8zcavKzI1omzh3XnD0EcSvVl1zUAWw2vsIh/y18cvJUSFyhQZhDgvYcdT1OVZfp
nCxheuCQoZ6fX2AOPZcLP6Xd2GxfBr5XgbRPGH0yFoPjNtCAhnOC9UDLEY+FKWi/2qjBpTn/kJd2
1sWI2gzOazN5cT7bXVwlFvPXBZ6hwfYeC3W7XVKTJBXuocRBgs77khZDdYChnKLwggJ2n6HkePTg
DdTwBoTWLFoG9ZV1gty527FQ19hDk46IoMr3iIoDplTm4hM+BQvNTu2SsdDxdrcMsHkYj9Bs5s8+
SrZN3wlgV5S5hk9MmkA/s+2DGqsplXgadhPrmdA5eSHoiMY9DH6BgDp5tUrzTgcZ6KiOhFmWkhdp
fw1IeDbeypTdYnpkeH3JZ2V9VIF8yMa9aGlLLD9444qzYkwhOxXSKMwl90jfhPcBWOTDbFgcFSm3
iHGL8EqDx1lJimjntchZJ7RsDaOyTN+Re9GTw2lhlRyHuYJb2qCEzSJvLlhJFU36Ywza3fqihtPq
p0Drg8dS/0NPj6B/AIISOh5Q2nYpom4MkVHVz341oPVfmyOiCzBZHbcD6V8vWZ/RCJqkFTq4L0e2
qSORbdhAWdZQERlDuW6duqcbC4l07QLQRZL53NCSxLyGtn8JloTXhGDWBraDFziuxoofVcrD4BDq
xU3FijP/clm8bXAkUmjkcdqp5Jx7pwlex5YR/0c7oRdZl5+JEGFm8RXLiXA9yokiTGYpqryBqFzw
OBUSNW+hX68TpPRK7BxPPIw8q7hN523bqGw/muJH28mnGbx6lXbv55ozUyGDwqPC3QtT5sGppLFN
lCAGmtn6qEA+W3xd05uclpRbnhcLvfIwa4a6VGauGnepjc+Jfb9mvwQAsnJQXgOyZX5WgDGqMk7C
0PtKqUa2ZoEWXyie9LWFrNW0uz6zaCLT9WVs0Cp6bFyx4JkAAayLI0Rcp5z6Deld9YDbgm5MscJD
fE1SlzimkClAurd76CiFvak8ZKGMea7ICpJtHUwvbUbCbua/tMkfI10+bU2PqweTKs/GAWXscgAo
SBUvNa0Ur7V4t3si8sQ/D9SxJPR9j8sdXKxJ1wmPIruHwXi3pMuPbdkZKhPCeYg03syI3ZCbWo+p
MD6CSj3YU7a3TZeweDBgo/fRGOVzPwdXgcaMnf/0BYDKQu5BXd7lvNjcmz7aEkGh6r/hKN6NSYKr
bX1tUZPn6GrO8FuIk807EZepDdBJ8lEGezufhrh0WFdnyz0kjwub+6Pbpn+FdskKCMa/NmSK3bvI
1iO6uChVkoCyiRtZN9bZSIj96qCVAXZo9d1g1icjFG8dGSLP5BydgrDyY8eb52Nu4UCxPQPiSfrP
d9BjOSbYH3byp2Ec0EMWjDKxrw9HBjQtjw9xMXkCJDBPX4Yc8wwfx2aUK2QpgkwOJAlh5QRvAVEh
tjLBd6hj8TC2aLnT7D6p0yGmH8XMVBKfqDrWn0G91SX5e3YLl9TnQ1bGsM9GSS4UhYuWEIuCRL7n
YHoSkV5Ral+SYHpw6cyjHOJJMhLitIZ7N3GfuEzhvAbVTYU+oy6rmc3V5yRDyTxn5Ys0ukd2/vux
8ES8WM5DgBcgVe4x1PbMwCx7X9L+HcQXUgQ8OmDPDH/ClnIT+K5YG7o5uBCYAztOJiTZY+wwwDW2
WfWcgvQpx3WrDewjiWe9mCnK8RH395DIx26wX1nKvi8TjD5QHExdJRNEtTbTXkPcIUPlQxLtYFBS
1ukEhoKWHiXmYp7h+spEH6rSJO3ddP9ZjNE8HokW2SiaEEjGIMMp6H44TTB5rQ1eIQodJ3/hTA/3
sl6uaZN+B2X1ifaYOUHPgKlm1KYBq2zchYQARUh63RdJZDlpeCTi5HVK1nQL55rlni+3uVP1B3Rg
ID3PzD6uhQCyta6/DBCzfVrQkKixCbcdgQibRH8XXlAerJ74NULjgmwqtlabHZns/bb6m8AKNLTt
8poPzcny539123W7dL6do2F/qiRvvg1cJJ5rkh8rRT8h2e6SArGxLfcmM4f+Vu79ZtwxDTyA/9Yx
4WzvvB/3rpoA+XjvTs6Z1/rWyxzk1yUwD9NNJOhaO0PL9CTnxEP23G8zI6TJaT+wdm/R8Seb3pnh
PTTh3hfWq80xhOEjyqjWVZJ+Dj4D13p646Y/WmSPI+0Of4inZB3F1jir82eyhvZmyjUysq+tsomF
XEhL+l/wSVDeuwYKmZWHPU4vYbuC4hiYJktTvDVJew4USrvRXa0d/i7wJYCE1VzvLcLj0pGbPAzr
p1C4xyVMhy2wL0pcRsAo04mshzGw7Pza/TuL4tSL5qlBhFB52YlaJ9266/phiVGj4j4TXP9eKVM/
oEvbjNWwnumYdwN8D7/S8CRXSYSMeOqq/IPBOBN1JBteYlwcU7OvNd7qnPUxjhQuPPrLxKRLmm3+
VTqYqGDGL5DP4Y681WnPSUVySjHfmZii1krjjDADWp6gwOMSgH4MJ0SjjCzRqaLZ1+mWtKwHjgkE
BtIAAs+kN+mTOmpuy76icHZZop61andpj/I4HNa90ff0nsX8vTLAQ9TLOVSJ4mqFzXeSLoekZlub
mrlPEcaqtexg9mgxt499l3zgunpE0k06nDU1J5Q/N5i/LPSjTkEIovx/M1aeS40n81ZIsmjSMH4I
tObyC527jphUptLzvZdpDp4GIUnqBId6MDsioZeGVV9wsuzhVJHrRs1T03rdwsO88It34MlFFbmY
y+88vmZuG/+0s3ltB8AGVmXDKkgumCIhwRH1vjcy6NyAJEpUqQ1x9LNxqdsQOmxq1HGRD8D4xoEo
s1IW19xxnLPKCW8hxfFSo48bHTDYld359yM6JJYmCfEJSr77lJ/HjoP2vjQgRvLJ5WsprnYTcH24
DPcxLH8VZ9nJ7Kq8Aw3icN9iHLwJysTBtCascWloU5O6Z5+t9N0w4/Yksj0CVH3EvgXNZhYgcU08
pvpgd6w0+u6a1+0u0fn33PIRzlVh8R2Un+yNufrs4YCa7y5D/5iY+cUP222B7af56QFPRxN7siIZ
TLzF+avT820O7PHNyTV6uu5UlJ8Ggi0K4PFL+QM1y01+EaY3kvJyCoe/81gy2Kimv3MFPjhh0Q5U
fUUwJPYC+JBS59IXacyUXZ8IYYk6ANCbVOI0py2EBW6/EEiAtaVVW4NwGawTRMg6+WteJQ1zc3Va
XOcPW8zPcuVHw69TENL47JPcl9nnSQZMgPtq25TmQzMV6gSr5LdzxRN18GHIJ75Lq0sY/T8cKvbZ
YTWjE+KPZ9yL/g1An5UMKIqlHUhp8I94YY8OwBAPf2pEtiltj822xPT936QP72D62mxUnwSU4La1
Hsivv2kaGQfGeu2wUQgQKdn8rKX5wWD8SNUCZncJsAoxO8MDYDSYMmvSD5pwPvf4DJTbfAeW+icm
xdVGHVvdRsgBa0er8dl4jAjyewtAlBbV7ZZDsd+Z2MHbq6G9f/4tGUIlXdQ6I7hrTUCaI7ahJapz
rdO7vIKlO3b9e+W2/Tntu2jAs8RnlV/XkrjN1DcLooDFwUZcldnhS135xm4FD46aF9lHHz4VXfDH
DjeuqvgRJorAoSIYYgayhTiNumRSXO0y8Y4DCqVqqerLWBf3ASLRhSzHnT1bn54Dyj/3nDtWggRk
exc3N5eTEzSvqV092VxZvSNhbPYoQpxwQX7c3c9d3x4c8i4gCFHlyin/th3tbpy/wl1NZskAH5MK
HtCcWIhxKNGaEW6ADpKTp+ZzIQsEgowMYsNr5lee3XgOj2h9sse+h4BTBMlwCMPvtM5JjUnWF21z
YhaKFArRCP/OmsWdkWd/RkNWT0NR3432SqIMr1fO/nSkmMJc5I/vo1N9lDX4qETKnUq7O9cpf9HR
gAzLGcYV6KDZqoKcDoaduEXaAQSKHcML7oZVGVHQmAtC62yPn9w5LWnybjooGsY0rm5E7KBreoZI
/b3rh040Sy577X2M9HUiD1LcSQ68OASKQGn0DnY3bOXp1m/U63lGmCyX5D1pe15s6+6R88UFu+uj
O1X0m+GqaLjpNRIPK+6IOi+0fu0RTRPABNI+826Lnuxklnl2mQaE8eXUX4OgJqBWtzst7P4SWM55
zD1owbb5pt3+HmdQc/bt5Gh262npe9gNGZJRtZclY67UGhk4E8TIQTdPqN/GqXlBT2XGlVAuVQDN
vmMS4otY5n9snddy48qybb8IEVVAoQC80pOikXcviG51L3jv8fVngHufWCdu3BcFKanVEglUZWXO
OSY87fSRgC02qAwzBJk0BImF3cakVbolOZlwa68MiTvaEW+v9ukjhEdJ5tK3Yxsuuouq2Y+5/Wak
3SJ9rgBveOqT9D+8gbn6ILcELQdTtRgvHU440zRxE3KJ9Im/bk09EPr4BSUr3pT2TC57wAhFo889
KlNtTCwFB7/+m3dZx5lV7wynezLa+s1ayGVk9B27yKWRnNNbEz4CZxWd5xLdkZA+qDCFTdzJh7fS
8q51imojYES+GagJtgRvsH+w/Wz6sANHOePP78M9gYAZ4hT9l7nK3iUz9DBFHI29HVmA5FVBYCC8
5ZSp4azb30QpHbJFhZhGxISBT1vLZj4OBf5YRF3fVp1Cw6aIxlPqIMmSI4VfTH1aN6/oyNRKB+67
Cr1um7T2L6eMrFM2TgwShnyfz8TwtB3wuLEdb0IhwfH8X7i3HszOyzZmYhGk0WEjrWabtlT6qgm5
XTm4cWmjoHHzomHtpd2FHgDBDz6kN7Qc+3puPlAb/YMWL0da6dEOShCTGviWonr+Y7W4uqj1kfuE
GJIwyzAIxyewtyXNNPCJ64Ee6h5Ln7mZ5/bFICZYlHjdxWQh/mygadQGXTLa0ptCAo7whObgGwwv
chpPJDL8wj3agKi2H5llQ3MmAAqBabyVLAfBjD7VoGkMsqnbzj4zzJZp1cJDIFBmpkc0JplcDSQO
5ZUYvrrhV+Nf626yb83EHpbGDV3kYIw2hN2yG9sy2am8xw2O6tezvgF1xphQpzc5R2/aMOaNV/F9
jkZAn43PwFZvo2CAaSd+fkVutZ4C6zIbCL+EHXxKlvLtPCGXEPMAfIaEdCLT8rx/SuOQUKZ2eG0l
NmHHaNehQexQFgjKNpxarWzUVgHKaFt/X0oP1FvOUqoRrOPVBLSS9PV5kK8hv8xkNt1ugHC7CUJe
VtUL7ldio5jcZpu+bImGUMBsoxRzdmYJi6WO6Y+Z464Y+a54nplNmfOjV8cfiTk8MnmLd1kmt+6o
uS0hHmy7McOCJvgNJB7ApSo8W1Wun8LUBBZoxuUODSlJ35mb7gKPld7RrkXvePoqdJCfXJJU130+
oOLiZgaenLEuPHHUHRj8sTqF84sh2QP6UGTPEnLdRJutU0j52lw/d97Unfg76nXQa8h5bhadWpk2
u3ZGeCBnyrrOHd4dk57nyACvR4h2bGF5fMxBesyzjDyjNH5EEal2Ltnlu6n5CZCPv0WO2zxNurma
NhznuM6vS04G9Pd/gFz+TvNCHl0VvSBtbB4l9WkUXzP56sEKqMaZ6DjYjKYt5VmTb3QDdGKeWxBm
ZlmBtReF3PVOSP54pL196UZqPWKZwO2IzRzyXrLWFYMHiVOMQu6WE75j2DZ6XaMnxMTUqzAHzRd0
ejiEEB5uJC7yn/XdI7sYmheqqjgqzmnmDg8FzLFb2abBesyW0b03vxAlPWJAEAE2QkY41Q7AnIGa
ejAf4VxkqwldnUGDli6OtJI/GFrFZi54fyxzxChni2VYdS1kE2xbO0C5UD72xAHtWovgt1bRLM/K
BwC52Vugm+kEBAB1gO2jcg2W93YJbRlFkb71pCxv+yZoz/HUuw+ZE9O5aeqzESXqOnN2u94fpQ2d
ah0hndezNPapg6TIJU3+YncyWlWGcndOG4aXniicvhnsddO4zWXC137i2Cv3GcKQR8ibJhN88ttq
/hMAliHkv0+gc8g3U2CF96f1zGENE5u8ychLXpZv05gDVq0vSFZwI820slL9YTBfDMeuNhxrvduc
dN7t/qidjOcA3fvp/il39o11MFodzl3OXgUYp+//PMpK9zq6jrfgJiDNx/1r6eOVuH8Qo+eQKSHN
HX9d/HD/XJyAptBxJLZGnttHJt6IqntZPk2j8RG4KDRnDhi72dbDhQ4XGcT4aHLyeplyBSivbM5I
1B+Piew+m5Rfw17iHFxQuGd/1tZrP09EKIjyy4nzeN8SMLP3ocE8JI0l9mbebqUXWG+BkfXPimeu
CPpDRhYNbKb0JZaRevPJ2NiHzY9Ms+wZ2H+6qqLaOHFmE6dCFXINeBJ9I9LTcFMGxXyIjX4NNBy5
m52OkEwrJ9/ZqCWSbWjRakuE11BHC9KbwY5TpLDXBTYbhtQ+TVYkUFdJTBdKS+4QYfc3rnsuxsGW
Wzm4zTO52+1zP6UXJeyCPbsQICFV8GgUE8PFrpy+scdqHKk2pk8qhz3DyrpHFTGNNASy/nUyiBVU
qC8e9PLUB0xPyJSrdi0DlNdMh/UWKc8bCK4SBCbfEfc1JBfbuNyf3b8r6qmCTLN+ngSjEMetybJR
QQN3ubpUkGGS7Wy3KNNS9lXW4BC1TcrUiOijYG22SbJqLaf9O/i/MCTJn1lMyIvQGT5rUet91Ywt
kdSOdUOuZK/LSNoHOjfpNkidH4dp5q/lgfe/D1zTMt4qVT8bmbsjlseC2za5p9lLBeUaTzURUYhg
m6skZmXfurK4eKTpbMuxs14ZJXKMIpvwJ1JArs1y2thFUp41Kt2NF/jeAxad8sVxylfXq63jFFbZ
tpw6vTE067Suy/TLhjkTVV+qVwKYUM6LvQgtGHxeEuXB11wepb5pLAVhhEDbGi6dUf2eSlvvm2Bq
Mf4MKrnMPmVGgqikZuhfiQOT9qOcfRu9h7TxM/rktXcgw4/g55rzaIfDJslbfbaztrhKmWGDIef6
x2oemtbxLlRsRbI129zekHvX3CqXoC+ARpTay9NeGPNpGSi1ljHsQ/Jsdqosp8+pCn68HoSUE9Ga
VW773UZJ9pO44qtbNE/E1uTFjQN7dAp7A6hAiUoqrd9rMBTPTY+Umphtar667W9qaNVqLgAxCJxS
YGbs2EPNpLmyippeKqp64+A7Yf9CFZgRMeZDXnTD8VlZLwykxbngTQbvLsg6JC938FX8NcO13GVB
OxEohFvZlTZIYaOzDirteeXGoQv3iCRiEhCiBFC0X8H8j6jm3CoUO+pHcR1UJ3YJh4n/PMJLbe3d
hLXGFrz9kSqar6o0jwhn9J9Wlc+Uw4Esk5fOt8Jzi852DWmZpWZo3zobJEUeKeMaBlGwFvB13xGu
gANdHkGi/u/n7l91Wzke3cZTm7wKv12Q13+MvD00ZWd/UWoziLGIaPdkwbKcEqZV1qZ5AOEXfwoX
zkVlTiR8M/lFQ/ygqyl4CcmKQvHMrxmo98kyvVPhksSYpO5nT7Lq7+UBhpgeVHn6ni+GrE6Su7hK
6m1Y01EeIOkKGD2PJnzoNerXc6L4sXZc2DeaHeCVKCfXiq/ubdHXTxxG/BXvmbGv6VDt0HTQXRuz
5gkA/H+/MIlenVubU+qyWDmh8VxHhnm+P0Pu018sI7wun86IFyxsjKSpAf4+iU0qgyhSIE11eb3n
UE9wp85J20i9j/Nud18aK2Zr1/+7SH7WcZhedE/pW5pmeVMVMiRyJ8eLiYedUoteQDakLUnMuCMg
eed0fCjBQj3+GXWI78JPzJe+9LDIaZah2Oz+QWCBtDXvEjB4pvUBrO1k+EARm0SbpMwjEyd9+tYM
IVMZL3wJRlnvHD3A+TKNFkmUW1PjBsDsYL7P4AKz4HD/HJPzeVMJ13wLm+S/31IwKDr3GZyUcpjq
pyTw63PjDnTasWmbCXsYpiAg71R//lcx5e3zAnRcq7QCJq3t5hlktrFv+qlCkNwyOBMq23RFj6ww
qb6INUTKEnUeF/PSyf7lZia3gyLTxqkQkM5tQ64zGrlnP0qRHDPE/x15P2Ool70/PakGhONGVbLd
o6Q5uU76E4+9/mNjMKnjxf1RGh1ngE4jAW78g7B9lumqSZ/+fVRg9P1/P/fvV/99tDA/KNnMdZf6
4rtDyOA2fvSHjYfGRt/2z3ocpwPRkZQ1DgMDnWbg9Pr4+b6/q9rF707n4DAva3FmgUVxkuE5Suw3
oGy8YkE9fVqa+NG5dcaTV3FiKIh/3HDqrp9IQrQfQtG/AMarn2ZY20+cSSeOojErvQAIGqWcqTqm
TbcWe/UWIaq1rpRH61RheAs9Rcw0I0gVmebv2TT/80D+74PlS31NMmnZnDlaxs/EfucX2NwMyWk0
MucPOEBnBHz0ZL2c69m2H3xJSucs+32TLT/GZy6XDjkhmUDC/N56I7lBPy3P+kqXzCBmu8GqnDd7
f3CDCxqzABgRRj283WSTLE8VSyKeFwt9cl6AL9xSjufre0URDKw/rSn16X6rDnE63bwSrZkO+LH1
pPTJGpLho7UvcRdNn5xPEK9GtFNdqO19fBmW6qyLs+RBzi61kIneo8PuF2aoRxQZiaGMD3Oqn0dW
37NPUNk2coF0hVlOd8REPOLExksXhUuPBegZh6Wtcjr90MhLAQaIsdoBsqL1VvrKX54MNfkywh9t
0OhReMkdFVxmNxkeBsHuyEm6Yir51oycvLPxq6jeishbGsNo7/6/jxTzbInM5Iokh8w2geXCYerw
5Yj+ONp2T8/Ak0diktdtWZXnoJyIAFnemcoO/u/TFAnxMgVCICjIUqDY17+iJ2QY4W8F0HrbAj47
pYy4KgK0N603ORca4s4DRMZN3TFzynPmdLJ5w6AabERBenBp7vs+Nw86Kr9pcyGaGeQBfRgi+qbZ
sMOF+8FDtD2HtFT7qh/ekQ6zCvYuHAcO4KpmeoE3ghsH0+XYB2824kNlDX/aSV/Qdd/aJNv7Ghp+
O23gARzynCNfJg+2g0/bDr6hJeN2bfZ11fw2DBf+coRUKc+LvzQkXc/4hcWwOygDt1jMBbyNZ3yc
lCS0YfyTGQogf/Fc0JuLNiQvPhcCQ5wd/VMwzBf54Jxm3NpEJbZ75Ua0deWGkpYwBUDouzo4wqNp
t6LGMDKX1N8earMswXIsYw0xadMvUrCZ8YHGG4vBCGOzpgeKNtRhag1ZlLoF6RG2ODDa4xWoypex
TPod140OKfCJlSYQcT302VdrL/830MwVcP52VSsiRiF39gj1rGIr0RoahRc9OKM81SRKbAoDqTXe
7V0ZuK9mB2JDmLRNTToAoHrqX0RvdHsJkg+9sM+QZ/AvTtB/DulXXCGKDCfi+kLONH1EFEEd0Zpw
/eYTsIreFcufmEkFN9MALuKhw7DyfJf0kl8uIlg6DJnemRF9dWGpd4JRyWuDgkHpn1Y72pBEvdKj
rMgkNtpdZfnEQWURRxVD/y7nAftp2cktB3eCIsisNaL5N7fAoXB/22im1x2BGiS4l09pvfxflsXw
1k7w4bxT1IqdSVEs51+DGIdj0WdXqDElFEUrPDSDfirqglR0iW2H9F70WqRPHxKpn8q+/05Cj1Sl
iT6SEdVczgmgILv/VpwXSFMOsRNjXLPAJKVC+BvmOOmuHhjitDr6k7t9sXFqSDUNHqeo4jtNszuE
DmHW46LOpwEx9XRE/W7YiLChFWnZRKzkzDjwaYXylJWBjUKTPyl2vZ9ibj+t+SmocRuyM4Z7glib
xvK2THQBAbf1Z6Py19a3acHMyMsmXe7RfW4lru2DqDLyeYLquchUs+98fIWidREx/J25G9dm08Cp
z0lFYBJ/dazFwWcNj7HATGKnDgyYZsdBdeDyteIHrpqL0D1KprzY1hFnRNsXLeCd+prm+oEDN14v
S5qn6a0ePOfZiohG7HVTH1vqECcYnKfSBRZUJvEh8t3oVmt3PmQBnue8S6lMMuwtWVh1h959MkZw
c7hXLlGPyG1CwpJl/j/dUq04NSkkwkIEGOTJN9Ft48YfBkQ6WXAJwg7zAyt0NlHxvDhJ8TejG/zo
It0gCzI+OwSze5a1y8NKbnPkio/adVioGzi/Y0fzO+9+YZmI905q/8oRzR/7FkyTAcYBImi2dqz+
xRtZAg3pTUeHsVddaBB4c1wfRcnBWHNYm0ofxhczRmMO7BNkQkECkLFPIi5KYg33TScv9FBIXNOm
9YT6DvsU10hW55ccaf0TCRHOBZPDjgbBR5PGE8tqelySv56SzHkgSa5Fpo6uFC6gy8wEuUoWVMUx
pxbC9ucJ6vKpfRGiIaKOY9A3kLonNHOAY5CKdMs4GZ/Zk1vU+bcEd4ge/g8glPb5/iFD/61NY7zd
nw1dCsUGJMHxXl9HvbBOc9P99juYdkEi4PrW1KKU3PbV1DaLjrBZzts4fLPm+B8N3OdPqMS2yGP9
bZNk1RbGA/Q5643lGTCzsZjjlk1TOMNJ2UvwZuOFZ8a0xaWDhL2pmSG/sWusoyDOfkTfrXU81fze
7tm2s/iDbLefDtPPa6YQQKaxdYWR1dyyyE9v9O3jUHyDrct+0rD5ijmpvP73FCam9yG3eyR2gPoP
qdEsJ7UQ/5jjkwtvm053jFMco34akNq2HCGI9522tI7U+t7sIScePmKPPtHQVH26j99mqszFyfFL
GD3pOEgzNsIamjWcePvh3lHBFUi+bCP4SVieDMaucoUOn1Qyq22RV/jipwjwF7XzmH0MhBatY7ed
nhQ79i5qyvKMBm5bWuA8oFXU50lUzfn+6P5B5/z+Ic4p0Db6aKlufOMeheFkVcFWkwDyECcjE63B
pxND2Bu3MIlQZGLUPEe7uvIi0spLZLDrZnbUi5I0kvEcYej35+uALnmXZ0tGfXNzc4fW0dx4Ldit
pbMEG5vh+McIG+HWylo9hjkaphTPxcplPT3cnzIqU4/UlURvzgqO0L0ijOoTGho9bORgvqpGtIfa
1hV2gxm+TVlc2CA4Bd0fxv5UXEwtf/lK1XijMk4RHI+I8A3lOV4+CD+IeYEW0w1ohSMdhunh/iHy
RkSi/z6/P/LNJYuF7tAak+3FTir/ev/gmuK/j+ySeAsxydP9843rsUfef2sSQJ8dZbUAAb2W/hsm
L7bykdHk8gEFRQaQfalgaYNAbQiSz3HU3svC8jxq7SQ7oJ/x94IrpLeIk6q2m8css99lUMZvMVQn
aD2kjg9ZGL06sv0xR1pGjA3MTY7OiApAiQO2cfPt/nTMQKlze71M7GlYHURN/aztF2R21TEew3jN
8SE5kO1BS1/a2aMTzsWhbXH3RmaSP0LrG9ZZPXmnvrL2hK+Mn0Wboce07P7kEUT6qGKD6JehJLRt
Mfn7E4I4W6nfpUG0SBDU5bNNY26PTdw54o0B9qsfjIHR4/1RXkzWYZoC/YBWxToYNKPXvVNDiFr6
T8mUh5f7I/7xgnBcVwNpKINlFlgdZqZ0yGerh8Rqofwg7STVDuDk7t6FdCM/Odaz9aq5HhvTjh+Y
eZYok7JQn/B87DMCzzYN5chHbag/jCjk39r5JNynRuOYG1cytpx3Ixlo3hSMD0y65PfX9d+n9wOx
nWTsOMHMW9Z1B/gQ8su1zrrJ5s+J9tfRBh66dYxZYFGr3xM6kc81eu1VoevqMHnu39QcLeR7qbUn
cdzaaiDWHwFlcSTiTYcka/dv81QW2R7BmHe1NVVSFUsiq0ZCbnXWPYbJKB9h4/y9H5QVfIhNoweG
aZaSCFUFMYuzx9zEy8ezGzkcHCPP2Ho98DzEIVZQuUtrPXslD51sFcMead5Z2asDKo4UHTwfQ2Dc
rIFJnhlMZK9xymXebH9lldfAJFQQAAos8QQrGXiFePPi0vOAr5fZfxqKy/rYDzBhcJ+y3R8ms6wP
NCGyA36e6EUudeH92OwQjOPNhf/lRpPauB43cT0/+aOa116SVZ9TEv0aM2n9JdgIRU/HruUob+Ee
1W+jG5zqwUc1h4V0i1+nf43UKB8S9sGVuTw1DIM3wM8ocoyJqWL7VdDlPVPjMhsuHP97XoztS99Q
yq5dl10U3/79DpBS/vfIdxBlQ+zL/YaXZtivIYF8eGAubykttHfgIk7f9e/zoMxHd/KfOLBgW3B6
NA4pDa58OE4pFpRoOY9mrs0bZEMr/c/yNLMgfYGblBsTDBDj90VDruPmRqnX3OiG29RWy9G2mThv
o+RlbZ865JnZNLvbOCMpj2OVs5mHgoaZY4zhniU92LRl7pOM2POmU/G9xMYYrBtgIN9Tbp99W3HZ
BxNqz9X9sk48SLzL1Y9l2XxzjB4N7tSt719jX0DmG7f+KQkWZkBVmA9aJzmKouyVDm4OfqjOfoDj
rsHKYLaEgb1aqAbPrYfLPbfM24wTc2PWPtwvQBqYSAFzNXVoI4Qe+r1vjhjqi85mvIjydcQktB2d
7tuEj3UYQlwPjQj+sbuGrh8/wpsmdQBYYtcBEwnCsle6Kyjbm+rkG4vfLu1/xt56mabSOaS46Pv0
mjiJ8WT3E9xTkWEYyJ7DFrVcMtAoU3N/xCiujnICB6O5Dla9eglF0u/mgjVM0+ndVourYWwavG4N
aKiqQtpKdJs5GNBVfNrBdlJuMDWDCjaj25hxaghT54OhNDnvI0p29Pz5ynkdPQNPdZOd43qIt2Au
U6VMQE4qwfKH05X7YquMguAtQTRpBHiSoFL/GLDHEWrucBbFijKEEVmpGb2uYIj2yO8rXF7y3XTN
Gi9TSMyaKS4BxW46C3dLY/27UQsel1dhJdwFTMY4yA5Cd02FPh9M54nI426DkvMwJlCX5qS/egCE
r4MMn2quuKPqFHnyyuFic+SnGDDpo3LKNtaSBe+VHFgHw5w3biYuwiAQiR7uvOO4ViKTnDdMv7a+
dJ4D9rM/iItSd4t1qQhQ2djPhTb1Hk9Vt63yrtm4wHDCGIUrESKgehwL3nOAn3qJXgCwxkSqirdQ
wsGuVwZBW3l9S/oC8b2bW0cLzjzuIIgPk+LMWeNT26Awo8lTIiBqQ/kgLf8VQNoFmX57zLr3rELo
VAP8itIzzcLiLEV+GYmAgpJZnWrf6rZhFvzR6Krod4jkgB/+t2GTGxghjAM2DCZ2/NtbHBqEI3b+
yAw0ZVCVlvInIL6KVIPbME9in0PyT7gGNjVZ2hjN1SFLUJfI/snjnIh/CvuTWrywtpD7AmbBzosf
g4qrO+bbkcFfPOY2CzbgfbRCWqCGwI8sS39rLLUY3dcGHcNlGruDDSImCrGolC4ZFWTlqa5waFSI
AzSorVBjhbF8suh1FnvTnJ2tOQL0Ti+Wh+rAMLDIBK27iFz5rG/47b4a/QNUpdehIvi8tDvCuwRf
KwA8cZT0T0AsViw8+T7rAC5BHmvo5IQsFfJvnkcfY1C1CMoAD4T2IYrAZAGU6AmHPWWTAeXN1MQD
LrpOtwp+ezIjWFKk50YXaMXb9ErkfbUCrUER3lVPCNkWeflk73HC9dxKc7zrPMc6hEW8t7OSUOWU
of4wu9QjwOJ33cIJG9+ailyI2gI/Oop22oWEFvM6bscZ2FA+CzjpCJ1TXNwC8GXKfHVVoudxkrcx
JBt8NgcBal/Qsidi1pwXrnZgD9cqKnCAk9ThmMZRivl7iV3QpXZ5cTmHkJSzRLEJFHS90Beqqxdb
RsPBqZv44sgKYT+YSVP1tFN6zhsFUSwYS0KICm0OXlb8tGpj827mMfDiml5Iy1zXt46O4zxiE/BJ
xRXDBdHsJ+qnYr+EBQ6arQYUOd6EIT5ipfyb1v7FHScoUcq9DIXzCc3uu3XDB9efACCkG7e0fzoH
LQp6pLOeIQDgchn3FIUBKDjPMD+poqa9hYqH++QlsPznAbDnoazB35kBWQWF8wze8LsNcXt7ZfFR
5+7esaFtuwmKFV2S6mH/Q/AhGK7M2VeoWmkiFU9DPmkEY2DEymaX4+U55GFjnc3Bhcv0zhydRHmj
/4t6IEFb7yJsnptt6EevhfJ+gyQAmhttO1o3q1Yk7pYhAs0mBdsz4nYVbGmmQ6BzEv0NUM2GyuMv
J1Y8K1BBVa7SG9lL+IXuZ0bhGVXndLk27Tb7zTYK1Ql6Qm92xS7JPcQxVGer7KEsxtfa8pOdqPQn
Q4ld2ON1lNzcUUHupU2tw1wxUKt0Dh6HqNpwhL3RpDxVnXPxpYvdNAdcEuW8Ee5DonaUIm8p0v5d
bXdkkdyJZF3CbL98KFMH7lnd653y14Wp/7ouvvFOVHTKhfXSVT8DWbDboeHMgVzymNdu/UyWCF4B
iyhBFwPMlXRKPM6HotHPcOJXsygImJOo4xVvt6no1ZloQdaNK84NSp6UMSKkcAhZ/CPQOcWae9lx
AEx1s4KpQspAD/B4PaB2L+bUWfco+VYT/LuHuK6Z0wXhbva6jqNy/4g4lsm2yQyn88TRxCK6geB8
rccFtuvWI0zCEjlBD6SlhZtFryTi/yiSBAHSOYipIHmh+43hyT9Abyz6P0gc5U9H1BYOohrmfNgA
GnUQoS42SNGCExGEpTCBDTF4rJGKNjQ6gIU3gzOsg0x8WOGI9nvBo9Xy2CfyFC+emdTK91zq3H8l
dnmSUcJ9HlkvWekjvvdwL0jkxPRvgVvBf2kZ2Q7EO+xJDkNtXmYc3aw/kRe+2m1VM9RsNyNng8zB
9oGAErsjge1jTVE01+qUmcnvsfH8q9/5R9NLGpImqreWEKHblHZPdiqOkaSPOht0AzrJghs2Trlm
orufFfiwPiIdtO2mba6dF1VDdPMDAgi6qaWZDSTSNL3gkb1/2WNyIOagHzmu9HTiG6Scdr7xTbrS
srK3elDOgWE7zo2e3mxlVR+GLOdnOVXARQGersZZ8b3x9BiHSbyPEzO8hrZLirvHK1g37d8Yfy6i
xLl4q9LPdDD0mQaFyo5VDCF1nLEz13WNUUxNJ9G54AunWmxo9jRwJrlw7W7CIN6S1xCH58LkDI4J
w2CfW2cNJRNOk9S0InqwSMaSpDnKTj241IHb3pwubYV1uvDQyGP5PyIpqzZGY2OX0PFu2fTouSMg
xpewkfP4Z7BoR/m2T2SX6a6LacL7nHzGDXi43JVfQS9+u+EXlyYmcA1DyKyWiAF3zvY5nhjTsx+t
QL/NwI2RNnbhoRZEVU+hfrCq5BVbHpXIbNEjr1ug2WhzBrKKq9L7CWfgn1ON3CrJr6xt36gkEXt5
fwK4iX5GhHpLY3ylbMdflRwKsUEasJkceHJFv51b+a5Kiq25IbM0YVmRDGYsFwJ/FNMKwuC/Bgdv
ZvTBxdjqR5QGbw0Gt7CPYUZFcLb7OHmOBuy8DBRzxjKuix8oJrJzY6MLT5ESGcZrXMgM1Q96G7c1
3ia0cWs3HAieBqRhtqvAddqVqalDR3vN/B9z5tgWK7/LdwNgJzrJqMNGEvJ4HwkwJulqIx1jwK/Z
FGtL1uY1DMd3J2A4YtdgVJDF41kJUINJBxexTp6GxkhOwpuyLRbJeZUG4xc0VcGUM94UFW1nRGJi
11XRq6XILU7FcshubqIJfqXT1a6ROM39r9YB8CYZ6ax9FiqKKUg7OcJpEpckPT5kyfYKPhsIdcd4
LfE9D61GEBdc/Br5YzdbmKyp9rCWEJza4+epapeANkmMcf2aZOlT6hcE1+JopR7Dj6RJUA85A+OA
Mkw8gBW8o5rdLAlsbkbeuI2X9C8GIpFkKjRXtxfte3BWLHI2qMdYv9Sj8Zo0Du/rgIG5Gc1sM0h8
w0iCkhqtlSMMlh3l6lVnAvUla0UaCJMxOEKkzNbvsTuD1CqC7Ngsq76VEPztGKAiMK8MqJEYWq6I
c8Ha0Mujcxzr6iX0s/I1tsVt5HJzvfRC2Nwa2B0HaGqSmLFvmh3aqcFKVlFzGmf8CPvRkZc8sX6q
MMO2EtEMzk3/zVS31O9z7MlFsKmF8WJ548kVJouysi4jacT4mg5IHo6D4b3GTMNXdZ5+E0+Ce7vH
0SZpKoTWzkAJv3KODrRlsn/aRcXYX4tEI5Mu1IMj3XVM2x5fc03eEnrzMjjCofPA81VHWKpXHHkN
QIj0pUNkufZc/VApkysMRR7lSbsLiuo4qi/Nq+plC+UkTL99FIcrGQGH8tyR17hFYxg1wETNGsL4
jLK/0wZuWRBHUIi8/m8zdT8EPN2vsVaXjD/fbHkjGYRvMqEtta1FVAZFaGbwxrE3ruh6h6tcTFtX
Gq8W/eHNWCBeiHB56WF60EAGXT9iRsPswxqWKzY6yBawf9qZ3NRnMwQ82ffVdAxm/6Dc8sembuqV
t1jose+3TvUC1xkBqPfEnjjuB+x47uD8uFK+WD5G7UQ0L50bh4gKpicMPGfbsn6FQbH3K86t2mi+
ES5vhVv/UdMAYsduyn2h/jFxEplRZx/zdHq3hPvFKoy+0NsQPrRuGJ0GVfVoVnH3m+NxiEkEugrq
yjAhyMGnD8sJ8FBDrgwSTrRu99gbzOwhC+b8merRjHAHy3a61YI5TdROj0XobagYudxV/ncCYLX1
KwJzfIEmJhbsoDOdRA57Y5J+T+3w3nD4WTGqs9d02bkskKOJDoVMx1hy+lAJo05Rex/25PwCUvGP
4wD24OfVY3o06ugPrBC96lErkyL3gcmVXDhx08Ie1+AQZYpHNSer0QGFj2fwtYq9X75ne9u0/kjQ
1W/IBfgVR6ApyaY43lPFgxaQhHf2pjZbk/w3IwNh6McpZBzKz5Y+Ex0K99Xt35XTk/PUN+eWMYHh
0xzzDAbgsUUlYZUFHgGNWKP2QGn1nFGxPTCShBzRRQc2ZcnBnOGNJ4hBK/6HsTNbjhvJsu2vpOn5
ohqTY2jrrIeYR5LBITi8wCiSwjw64Bi+/i6o8nanstqq7otMIqVQBAi4Hz9n77Xxbin5IBz8jWhz
y1mStJlCHHwsDCsoklSePnJh19gikCluXOk+x9Wht41LOegWHgV5pKK+Aw+HpT4k6Dh0yEb04T16
FLpeSGVIAB3DaRsfj6RmKd99T9s7A3MuYszHrYjxDQo4cpvOCTdROH5KGhiTzcNUsgShnjsVeFmr
Cpd56D9kunbJ5XDXua2xtkJiMDqJskVI6ytsk1MTqrsUHqIm0mOSB192fSDusKaHXXx2EVU6cKqS
RgUnvE8ZkiBZ9nBoZHDok75ZYTFdgSzHiK6LFDI/7W0q4C2Z1ygvtOycY6ub91SnK3YOLnbi0Xex
gtoQmPFxNu6mPbviqDHixY75VoTyOtrFbeSIc9pk31OsBdGs7mJGGbKI6YPEZDkba3vkviAXMIhQ
JTR+QH5Wzz5gR0S+YNZAFDwuPdPIlpb9OcaDzZlZ+gvZLnLyqwuHVJZSY3unMDg7Wf3aXLTRZnLL
zorOtN5Chr2vTNo7o1nU9GZuGDCTAdTKfg14+aF3Qerk0Q+yR3NshDBuTGPhDVR0IS6BaWIAiroF
I2teo2gEHpJcAWFiCWeSsejC5FUHbd7lSGqJ14JQmdxW9N0Wyiq+t0+9uXYjKo6pI2FAD9Kd3Q/s
IwHPeNXQnG2iB8IrhwXim2vmNycv7Z703C/RprjvwkpfIIFwfIuNj6wCaGWWzl0xsMAr4gqd+AUx
OOLKBFPKaKgHHvxLVsinhkgTDLacSubkvLHDjOAosgecbDaZawjLqtdB0yDKJiXYI/JzTIpqREOw
wxIyT3AuvXcdw9mgu3NkiR8IuDVV8qaAUUVfFRW9Q9ptCTXRA7O11Yf6mrjxnIKHeR2z+r4pcuAo
RbsZPeNiK0rBoS/2NFIB1xAIvpi8PXyrN9D22pQzctIkaRVZ+r3yzFXZusFKpIz/hXmaKDc5LIEO
cQtQTgV+rKhG2u8lLGRDnK+z8Llr1QkvyoNjzSqDQLzNnUKP1vYC7TEKVL9VC3uDvjcpPnRDuw+U
BqMm7H0YLquU+B4g/D1GfaQDUlUHP8vecqggGGQxO49MEQsg2QetPPVNa6DfH+/GunjRIb2upT6t
Z40t8TQr+m3H0BEfeVavOiu4eJJtSnaDovcFD2OCNalGIp1Q26Llq37UCHB6Be8j9o1o42gpnIrq
ReQWKg2LI3hONGnrljupJfvU9J5tZkCCjm3Spbdp212TMbxPDf08YXCZN0vVNC8d6k5Cwu6GmpXV
TfJtRBerDpw7A8/N0Xe1GsrVWU8517BvbULbUcuBZI1m+kH3gR5wMDBMhQlQt6Ta5p3o1rgtn/JZ
LlgbDTP7onwqGvvS6jxcI5suq3O+iXHDMk3dBxMq5dK+la2T0DvHje/BXhk5s8D4fB59qoa6IZQt
1CK1po9+QBRv4gwZ3zvjOz2hmqcZqFJsBtspzl5ILsjpkHrnkjwMiRDpVHXJW0Xp52TO2SW3bm32
CcWxZoEDb3pW9UQdQgeEeRmsHK+1DgZR8nAV5DLBlE6eIdwkWEyFo4F9il/Qbb30lbP1Rn3fmO5H
4gT7RNUXrscJ3dxtXrnTMga5hsH12YyLWRdPBZXgfwpGfzVq7Ym2EFkK3XiMbeFDSLEI6fO++pHo
i8qBx9EeB8W2Tsn31OXmR2WjtagCVPyhjcqWyWKoPeoWD0rDA1oafJeoskc6z97ok0kfCI8KKIRf
r0MMCFHg4j1gvQfFMzbqIYBZA/v9bFEo+XGn32gOtz2iN0wHTMPBQRWrouH/j+LpIY0Usndx4F74
RO+O/QBfKSwI2oLsf4Ux9qzk932KxjkeGKqPgQ9/twF41s/96cm5om9iMmV2rI9oU5Sh3aF9oeUX
uDfz5xgGwmWBN3Y5lIhqYpfF5GMBr8GKRcpfCiwN3ylC+Pm5CGnDRe5bGMQ/tDGx1xY7UJFV4LRU
3nLrkV1VURH0ZYy7i8XJ5rSiOUByBekDpCuFcUHZigsbV8Zp6RLuBH0khC+d1o9ZSsw6NdRHPLXn
rmTgzblqARkdaixegSkcYc1TXQS2T9eEO4OxOBredBc1P+yoV6xBM1TJn5p16Q1cuBXGXLDNFkai
0acSgZoDAgOLdOvlt5PREhRgY1Ez8GdgHK8twgMatHlDfkuRO/uBiVyyLj2rIQ0l/yBtUMG+TtlV
Fd0HdcpE4JxFcDhakmZbJeJFq8ajl8tNGRL/ozMtpTWeEJqe2SEs4jxmVOU3d1N1qiv1QTzHpp7l
Hl5Rq61PvmQypbsKmzCEOAQv7Csi0l9oS5xEVT/4ttjD0KOTSZQUCuvZ4rt2KgOQRV/DDQzt1zoe
ibrS7/zE4mdmcBwFLtO1xVOQBjxqNG0XTnnwnei2NrX3tsYjDrXLrN2n7DOrYY3nFroaoOQ7jEjl
yssKHJd1/+wVV+V1L6NpuFtvMC9dJPINJpgU2+KTloA78KyLTIisRdpIlh728t54DudA1szujnpZ
wdJHg2xlQ8gQqb7PW48otvjeLl8Kv3yPWxFvEi07kQgM1goB7NLqCk7+tLlp0Hgf+AWXZqLVi0bT
vwhO4MKO+nVAexdAj1wWmnyi5//WJ9E94TjkyZV34UhsKlm9JJWxX+kxoa258fbzM+f6Y6nUmWM6
jqOB9pJ24050n52Z+WM52efEvXzwyeFGUSUuGfbxMaChkvu5oK/fvvllVKzhZOSEzt2hcL7i/MHf
iTRfKnWsgfZjDS52+OwBSfj1veN3Sxw8xHKxPZoSPA2lUUSCAein+KVocBH33HNsgx2vmQqHY3iN
w7RRp8aPnmEmvBQtdK64dn+MMJkYmPrCOEsSyJSWEi3vmScFZ5e2F9LHYpdr6Xd9Yvht5TtTo/2X
ihRxHF7kBWbcp7qLbhlPEt3GgmB8VXn51uTNZ6iDdHM5Oua0PiE/nJG3N4tOOl99gYSlbKh8phbw
vDPeotwjADtDcY3STM8Bcg29uqdLg60G1uGYdhsgFvcpNLoU5zsF/gVvZr8R4JBMHCEGKgv7Tk/w
w8AsLHa0lvEQ6QwCx+w6ZhfH0V5Mc6CFYxtn0C4DfWum8cwo6JrckJmyJE62W4VZdO/X3olDOVjK
wDgTlfxge/qGgIEVBAZtN0tIU2wjq6SlxxZ66R3GaY/acJpHJJs+GJauNyxqtAAr3VQvkq97Qfud
XtSxx4ewD1ztKff0/fzg5uKpNNBpk5TFcY46xyEg2OdZXxALjw5daVdFjvHCcxldubK8EPP+CRNg
XdrwsOwSrDgHnjkTusrKWzQvH6LoDoUOx6apaD6nSbhxwnTlKQ3ycI80UIVXqDiPbhZ+VgaAwXCa
C++SYt9XD2M9cTRJ7osBsSU6pEWoD3u2OXdRcnF91iFDmS+Yn05FfnILEjn0LFo6uc9j43lbVG7m
dsSpKgXFVDmeZ37eQlicL30rvgQV9AlKy6AuHgK6m5SpwQZ4yjkLxdaE9CW99g5i1dXI4k8dm+Fk
Th8FMUlLS8gn5mNXzTauzKiOSpB333I08PH4Un2sXKo8imLvwbSLz8HCI+0xvBnmMI8k7h40CsLR
dq9NxpJk9g24XWWn24mhMX2xnUJ2tiWhRN+EhEnQ6Vtq/aTeoNAu8EqvCmnYax9NLrGJ450U1ffW
u8K7ehWoyoAp0aDTMnmIWAzJ476ocevr6axYZFOyEC4g+SbEZJL7WAUYTeODQdtjFTng+olTWFct
Xx7FS1aWt2Su8kXnklfRUzRywu4duZ8DiH2Upw4J9z6Z7Xj/UmWtNdoEbP5sFsNEPyzPSTOANu+s
WKdvU1db6wYhBl5I25Lc6+MAMqgqP0ipahJxRWO2sdqoAT0eHUXbPQR4GL10uJEJuMTOn05Fpd3a
W8sjpC/PRo1eETmtUqFSzOp3T2uvRAfpt/AMjmnlihs3ULR8cuuafTI25DPXNyxFhJMb5lWG9W0y
gSJ17zB1IdF1y32tIlDgBEPhkwFSpfUrQlhR8REM6FT53irbvYNQNBjvLJ94lVDwky4UBCTBuNbr
GN/Adq/m+OlpHNIVEAoa9CDde2pd7ph4Qo2DpUwl5VPs9w726nKndfCLK1ZxHZsPtl1EckpmzwYA
vXQAdDSk7KeZGEnGwuus6mED7mJWX6iHlpPGtjXGbJeyoLJFQM9O/ItJwbtJc8KJuueaWrOZmATn
nbOxUk1bjnl7RrVJWDTTHbbth9yFU+MKZFhTt59TnUGB7IqBqiqNnXvXoG9XOo9OyppWs6ZhEZnT
+LKXMJ7DGj28vFTBK9S3yKXNE4eak+VWzX6eD2gQElelRZcPjwUFQMZRo8qC5ZSQYaVCciYqk25V
zpwHN6YaefQhGUMuHM6Dlrww+3Z3qkwfZFUaK+U1nOLXgTNFSLnfcPbQoBsQEnUEtwDTJxMzk1sN
VoxuV4cw3yKJQ9qu/2jUuZ6Kt7rPq03Sl4BzLIPIsJQDlOkB0ujrASdOf4aLAvMTLz+DUjIfGMk0
Bn87xzmh+vRsuZO8sbksTYPE31ck4lQ0Hzur2uTVnK2if3UhDA28Ei+7xqp58ByebDe6SVT42SPz
OXe6PKiPsAX2mhprHLoksYjpIxzCdktr/iWkZReF+avKcGy5JXpMWZtHIgPrDejoBz3PTWAOxVfW
+/WsF41XDUeisSFAF5F/V875y9WHa0acSnlH9PR2Zc9MEBgRfCAGpxzO46T+1BuR7WP5bHQUrxGg
pBWV/0GZwMoocfwghNGgHUBUPY11IrepeHU0iiRamYghzBZ4svY1+pg/qLaTJY1gIaJVMU23PhRU
jt0wGVX70MYF/ntC4tdsIKsOuBrznE+ffJcFBSH6WVyKYykOXjErcs2rQCPFDUW3S5YfnexAtDhU
43PKtldZJ6iTkPvF9ID0/0qs/JdpWds+c6+o5a/se/PPTBBci9SCEY2PFbKnwFAh3N9iD9stugkq
VkwYG0ZiULND+mlK711/glz01hMthVyPmUGQoo7NCCPFobTwURot0ovoJga3bv4DZVm3wBbISh98
lkFtrIKUUKIo/Exi+sVQG4jyy8BvzUlVfduwRWf5wYp+mKlC8KjB0rSZn4WVaSxzmM0lCsfGquql
XpQ45FDqey7iHBT0Sev5u9CiPdoVyBiBI/bQKrPvXWhhmY54uHI7ebAa+Zlqxs5F8wzLumOA6lys
FDUcyA9jECVj9z3DbR5HHp9FJpMnNE9jR6fVJ+iLDTq5QbTLdCrnIGKkgYW2o1sF0n/OB/kwtA2b
oU3T10/a+8LClkx/R67SqkWE5deP9LtuzLzms5BpEfZfc0ugmAGcCedND+eviKlMcpKLlpmE8FiT
utYXZMfQ/l/2YnrkTGAvftDvvJ8wXCzaYaCZ5SBpd5p1KgH8jMAkyslEAEN+edL2d+iigaBTjLQB
uME6/FGn/pHR4VHyKWEbZHdpWF9oT851yhRySG+y6TE6AuWHmTeJi/LqfDeV5ND5m6YtUYmMdPYS
zGI8TEA4xLkITBhieEXabkPGmoZZovmKk+dwxHcDcWiFwuFKvDr+ekQL3vQwYYpEzPXo1CyiJBqC
55pB4i+jTK4wD6ECJSNdlLLZW4pakBFiTHMu/iRAZdNo9Hc8sA0gF1GytCsb0Dli9CKmG2VQcC4r
LEoUY6jqClmT/plfChIzY48RnlHB3J/yQV/7kOvNQr7wEO3S2BipQclps/RrN+PcZPHD6emP1850
Y09nU020I2pCMKJk7qpjzzoYxXe9wLARM+1vB/U1y9GX+NLX5K0GLNYlUaMTYsLOpS2racML7cls
IaH8rbS2YvII4ZsC0wFgL4lcDGn69IqamJ43x/8KfKdGzIntVGKtmWT9jPSH6REToJSDl4imz8bw
f476FxFYc4sWmlkz66sNXsjXOLIb29Dv/GVhVYdI3ldSzxlMOJeKpJWIyClSNpnZszMTKd5KzEXo
RXhXMJzy58Gjhd25L4Rwo6pKqzUlDXqyrL4bUIvxkVxmcZbcqMG6HSrca8BSLl5LhxpQ8Ksep9ou
U+LRi/M3eE2Azaa7SijIfDGKFXP46GEkRwgml53P6LoiXYkpidrHlQBBR1gL/G9oTro5MuRjJOg5
7z+/EFQFMGWQ54qTnBvCI4LmzF6pR5d07nxMxsmP8IKD9GHML8kOLhyxywFQQKCjcONDpf5rMIoG
Fs3SL/jZ9pN9sCDkBtN0ceDAruE5PFnOxswUUaqBqBla+IzbC7pb3j5uhzd6HSPT0uzNHMbjQG9d
xdYLN5hP00qAXQjnOA288+DznrzcIfbaT+6JAAcrVHtnhKkDp1/EWCHTBOkkOyYaL06nLe2U3rDI
oNBm/S3r5qozpgsBQAvTztEjg8eiPEhq8l0tf+WOlwE/em4i/Kpo48o6uNQ6fTrQAK8DtU8dASYx
reFmGmoLrGaR4sVH72s4aP1txnJFn1RX0DfOkhawdjR8uD5AwY+16fqvju8c8oS2AcMUyF7a1L94
GedbK36L2radE2CSrU5Mz1sHJjluiztnMHAx1VbFzqENa4sK5MrStwm6aa9FXvnkETh4iAJmt9UQ
lW+GmT2OFpnDmi2q44if4hSmcKp0k5qdWe2Ln1ecjnNlbkFxmuep4vRrFjAPOHcLrK1Zc1NEldzT
t6LgGoJ3QYHz1pNMt0KAax01ldePzJUw0zrZW+ZXB91166Vi99hnjiKo4hFeqn5wjL5dNTHKXl8F
uCd+qNl3nXfgZrHFniQ6naUkjk9WuMZjvLxpVx2sWIiVPbbRrTmxTacZc17PdO+bws3PVVPDBoxz
jRkhQh9O6OUtO8XaGynTUF0hLpkvJJ0xXrkputNYlPrDfBFJ8AvvSksQLNzqDbwRnP1mFz81op59
b7gMxpLs0xi1LdMUQlRpmzs9Msu4xx3P8MA3gqd8auh0+I996ESHrLW++xbnN2Qr9zjGOG1NiF2h
xLhYMDtQ1zrMmb59UwGbaoG+gVxjwLRO9EPE8JdQMpDuh9ktNzAj+49h7W7Tisl/Uuy1Iq9P85yy
93rg2l76ZuCpWkPaDRbQArFVOqDlZTKbA9It/PFP4BftuqUvadabKdCjjVtzgUoZr5DNURureA3N
dT5b0pqx/HPi5fbKzdG9ezTloii4aq7+CkEDOFGRqTWoQ+HtKyZzq1iQWhFP5XdrQrOOkIK2zWzo
scRn7LRgVC3zLtes11q3uCP6s0Mi9s6Ku3KRjDBJGYkMo/NI+Kdx11Ng9sWpssP4ojTHISZzExFf
vihdpIuIR0wyTWl+M0kedwVMbadEqasNpP8Uh6wqnxoDpHJ24ODqLSvNmjZjYmBuTNto0yME9gTo
ZB9iqT6a5NPbzRJ+HjPvPq1xd+TADIhIym/xIllbRBINeYPTMbKEsQliRpA+xgSiiaoNmvCCRi99
+VhM0Ngjje5CVq8tS99xTFMxEcaxGoDiCMTSmkt00asxYI/tfYkAWf1ou0LxsHDAJWcEcSBN6Qis
7s7xGmp+jWmLlmQvGtnohxAAejupEANLuCzyMVsJia7YJexybSSfJQyqvREkT7Xrx8tvv/3H3//r
Pz6G/wy/yjvSjsKykH//L/78UVYjRCZ05r/+8e/br/LmPf+SP//Vf/+tf7zIf/+Rf/THi67e2/df
/rAuMOmNl+6rGe+/ZJe1P1+f/37+m/+/3/zt6+erPI7V1+/fPsquaOdXC+Oy+PbHt/afv38zDOfn
5/vHx5tf/49vzh/g92/75v2f//rXu2x//+ZYf7MMl8GCoTu2LTCEfvut/5q/Y9t/023XdHTTQ/rO
SuJ9+60omzb6/Zvl/w1hKx1Wz7F9Xzct+9tvsuzmb5nib+BYgJb5unAs37G9b//vY/9y1f/np/Bb
0eV3BPS0kn/tf/ut+scPZ/5YruXqOkgE4eu0snkHgndXfbzfx0x++dT/Z6I4nluQE+eW+FLOuqGU
FBMOyxG7p9N+dShdVm3TnUUUcqYhVwrqpgn+0yPDrVKE5Ul50iYkwGQS8Ni5nFRaVN5CN1Z1o51s
B1NmMTFeLQ3tO8iSR70yTkpjfi8yjy0PhAHhCYS9/On6//FB//zBLC7erx/M9lF1QlPgE5IV5lu/
frAMXUQKbw+Gnx3BhY7M2WOiRes2C0iHEKg+245MUdPqpiN9i+IcgviGBGyFV9vINkNYNgfNddOZ
RIm5I0JSr4vsgaMA+ellhquYPuSy99AdQCfIES9DwTGtGl6fYcAZDs0l0BuiDBW5M7TsMmtgEK4N
zZ08Ru1Eh2lCQAAClgpHNWj2zCm05kZC8m+uhPFPV0JA47Rs07Ac03ZM1/31SrSOU5YdV33VZ3W9
iZ2yO1ulQxszGvtDa6V0SayqIplzaG5t19tjbs4hSpIzMJ313LHWXUXXTiF03cRDlK71Knbo/Fru
6l//yGzjrz8yIXSbe9riDfv8yP5yL6L/cUEZBfS7/bNMyw8jKOx16UgFerfdGrRuiHbIsf5A5ujM
ii8dcSneMF7UV6Y58vYYpWewFFFcBPRC+uEQD84hctroOPp0x63C37eIwBTyz9tYiVeZ6U+eUMWj
q/qbgax1mJZa1Xz6ChWM65MZo1D3WUEmb+Exbcnd7PaaETADTWY9qBdqS8fLbv71dTD/l+sAW0v3
0Q9YoErs+Zn90zMZNzAduYnMldn2N5EK3Ud7wMqt1Uel1d3BlNfaawWkXofMkXDiOuBQXUUis3ea
Fd10Q7RqyzEjeo8yMnxsvH48+1Zrrovinoijr3/9dg3xTz82R7ctTziuIGXI91kp//x2RWvkSDt5
3h0maquiDcqVHtQ0/3RKgJoQZWQeSD/KUruNPByAJpCVpWhKjulFlN8kvnihF60dPc75/9hlftlk
/rwKmOb8mP+yvgnH1i1Ht0xD2J7513uKk33bwtITq8HV7PVQIbavKFeKtMYvpid3jprDInHr1V7a
MMhRyd4d7KefDs0YLD+84yzcDcpHzKFViB15Ph0zL2+kCZeDofqzN2U1h3ivPsqB2bXPTLcrerkt
CLCnoeSc7NQ2jmZCYBEnU+zrnr+e6Exv4bX22xAV+FEByQT/Z2sEQkbCx9k+lC9pm91n3QBIbJQr
naXuaCWgzsXUxZe6q38YyjGfHN3Z4xrfMXK0j2Vb54vOQZrF2rhMi7A7WP4tQYzDJeSO3/eVIJNR
2nxMdvA+fc3glNEnSagaqarIQ/Hu4afQWU+N976NtVVTC2cz6vDysgw2iBf7i9ggrlmltOYrKqMd
1d0Kwk12wBYz0nbyOfZUKaJMX9u4VjwwI+/MbVS5l3yIKoYS8IDtVPUMbTmcIn2kjKzUg1RMn5J9
19BbjujNEipgLzvPHy4GPOVlHjbdXtCFRl6OnI09DTmeJKNvsuyzNBKxI2whAkzD7zpbHiyOuXdd
Lo+Zp+hVxHJfD5FJGzvhiR63Uy06MpunfTkAkUJJ74puuFPo53VXZqcYK9AzMMd6naUgWul+jF2+
yfUByw2CQBIiMsGi35AHV4JCgl9vn0o6NqT1SVJvQaX2nRYfoHlrh2wyGU5xD73TJt+60taXbZrj
tcqMdEL6ZOo7q0aMyUG+faZNtMsL13tpQFMwKLKehNDEcdKaNzMZ9BUoqgLGvJYfvCy9zSOvZk5S
z8Bo0CzoXdG/CA3Un+6bx9aweiTiOMvqBNZPpz5HUzKD6azXkFY6miXjQCea9+A12YEscX2OaYAZ
5uAI8qfCewCZvs57jZhnjPnRQYydfdOmITtV2O29VNsHkcpegpg+a1/QH1cKupsKCvVA5NO0rUw0
23VYNHPL2lnLNNFv4WM5Z+b7jNq7S89ddMItZl5KVYjzRNM4SggFwoF0zay2OGcQ0PvIfKATb0Mh
NS56bYrbtpD089LvZvDJqTc+9/ODbTInQUiT0GAzrHFb97jC/d4sd4EuZ04SE/mBbOxzQJLmv17+
/pfV2nE81zZsB/u3jhn/1+UvFVUJVA4oV0M/mKlEHNyUTnufITMtssF4tFw0MXbnYR4jBKfxUMLX
+UiEio+RhftuW9UmFrUuFtCylhWT9YUXM7PynewxrmgQRoxx/81W+0/LItA5X9ddwwbF4BhUSr++
6WKENk18NVMR84R8yr23c5z5QWrvvW6YgNatS9Nyl2VoDZe6Ss+MyiC0hXPRousc8Ag90co72x2T
R1RT+ULHoisrfzwhTGKIPz3osFnPSQHj8d9c7r/uNvM7Nx2O3dSsruv9ta6r8NaGcwGxMkLaYB0s
olwk5jqIzHsuMBQPmmYrH4UiGqm+nNcm0vMigzTxtt+MwPUX5NLoyzCSQEw9lwSo0XwaCMBbT6mV
b9t4vMaDqrcaiKSdhmFwPWIV3nIqXv/rT8L1/uvm5FnIUh2BLhJtscFT+etPwbasxtZRKZOzidgg
8EnOKxv7ORJYLUCS0Uec1KNAYwtcWrtGHDJ29EMeCzGYD0ymVkYkDdAAArlrYO6nWn4lWB5LqAH7
1BPhCeAHcB6SazFOVNHK6Qy1KTL6TlZPolRas1DqXUjU4HhKjKa70cMKAXFtHji53nSVG9w26bBS
M+qbY2J+0CBht446J9YIWtUeR9jjPPdGcC1RYa+wbNwjRSwPCAm3HEe4Ewaru+dGl3deoC+NseLI
PsXpmWs7q8ZwouEu5Wv1K5wCfZuFhXvupvckEAja+9qUxzb1sF0OaxXoGv8ESfWBW8M69MjJcPqE
Bxtx8el/fvE9iE8hEsWfX4LU0a1svHEU5clB6mxdKFpbgrEAv9IIMelV7YCzkKGikeVFwMfW6uh6
Z/XQH3A0f+9Hy1m3uesc0g4acNk1RNl30R7BBdDPyDySuPhUsYfvZNSeVBmXtzCGeFrsQxDQDp8w
q4BBZoclsKtc59iJRGQQnBpdrHLwjjHkwCR3SAyo+uKsybw4V9MRWj0G17ocjq2isHOaz4IT4TaL
Yvtc+zFTVplKG/cuuUXUPJL3K3HreOr8c/ArrWrauh6FyJS63xPMZ+dKV08/EY4pfItiYMwoCaZb
WaUxnEd3Iu15HN9IURT3mv3R0XS3/Um7jAhAn1CqHVN/7t/gdd6WyqRDY4JTTdrRPLTNhGfBhJ3G
XQ7MwPXIuatBjoWlgUO7Lg40DtEARNytAcjexnpvyXNMcbHGudpzUaN7rVXlsan9+77kVGbZ4qTn
2qesdTgKQwX0Pci+2qgklI5MjrWIzO+AngUmjulGd8L8zeBvoWvOcFsaxW5kpl7jztsr2oW8vFwn
PjESFYKxiLLDqP2bwdDVzibofA0MXmmmgfkhlpsqUU/t7NalSwg2wCSAzQZ6il/PNi6NijDikn1Y
ofte2HZeH9q0PA1mLTlIYu1A1/ac4FkdfBvbuYX8urKS2xFC7SqxUVrLuOUK5o9xh77aL52HtEXd
VmUNHThVdhcejZI89H2r6htVJs4RerBzDNU47+QNeXgMAqdCfwq8vFinkd0ee6IKl0KBnRzFJmXA
CEIgeg6mpDt46K2hjbg0khBIcY+VAWEERedMFFCdxtCDgfG0c6HxLoSI05OucBximCMb2kt3WRaG
u3CoH6MhARTVBgvpRcXRhreYdkGS8yFjgI16aS1h9KaksbsJLVt6p/KijLSFWGiRB9ZXb03bHYvR
/Ci6UOxIHKnvQAnSTRRkSclmGs8sYdB/QKwyObA7zmr8UkT2j7QVH4rT4JIohTfTChoMW0Jne4zf
kQMzRmdMNV8Zm/+L7Jt67E5UlS9Magh4cBOWTIKjGS/BYZmzYJG8x2Q1tfrMmKs/y4wpQTIN040R
Zt0uY/a5DDNGpN7S9xFflNHOUHRAmpnUFLgMxmKJM3dgmoXlqDSn5Siz+qCXMucvST1edXX/g8hK
whEl6CuCqb2VVvvJamRgM1Y2Kvx8VSeq4AjtkAJjCbRaU3OntaDXJ8XkPY2DTVaT0dhjkA+TIbuY
JitjGOZXFiHz4poSq2T2bJd5jiIL7zoNZmcVQ5c/BV2bn5wxzVaNrCHrx4ItWTn5ZnJr7bbtVzWC
o0d41A7epI4oGKOiQ+4fUlhxJ4Bow1kKsz3VzDekKyGPTvW+aelM+DEBi50soo1E2HUgXmHZdSOh
7kRE9o5m3kcPuqofemeoDmZsIBAv1JPwxvy+quS73obWlff70ozxExqd/lC5HRHyBUeQLAiyTZb4
8SqzpUPArJ0fxmIMDrhUGIQhIrzHtarfZ4U6JX3xnhsUc9ZQjZfEP5i1GR6ripj7n7+DuMJoJMfz
6BupdfKazjr9/J2rqi0v5e2pKd/tptQ2TCqYXAUmaDTw2695U43bXpS0ks2GuXO0JCSWOUdYNbch
E/q16PHvk/Cln/3c1s94m0sSn2NQI4a3olbw2gWLSbpw+GAH0wzhPtWTuxS7JpTV3rLMB5gViEwi
M8RW0H0fW/xl4VH+5Lm5WC7ObMwZMVxBxoiFh77T1HGCf38kOQD4C+PyVgaXXgoGIGCoJhLsaz0k
iDETwQm5xx+/DISZnX5+LW09uc6IdsNJqgHWYyYMVUSx+KTB7C3Cz+STvV6ORPxqyRWiZb4MlE71
DM4BJeDk3ozZ9yzsLnHf0H4hkucQZ5A1g7So7zifWWvZGzmRZzZO2TxwT2HpZVCdNXzIDbhUFwwO
c0ScenqE5sQxqxcyJzqMiU1Ab39kSlaN2pZ2WHcj5YgTT4znTgTHWPYSOP/3KsDCR+I8o8IMb4uw
tfDEqz84rEVuEfxfos5ruXElW6JfhAiYAgp4pfek6CTqBSFHeO/x9XexZ+LOC6OPuk9LTQKFqtyZ
K5O9l1JConLNEWditccgz4APHs6u8m9UMI5HDTPliW55l57pk2+6Fl09VbEvx3rjDbEA0s9hypBV
zZF4pK292xjWKA6VKT6pIAv3fqNp69HMqIL0c55jPWh6S5D/K4hdrPwKxxAJx+yg2wo5fqX8iTxU
TLUxz2HUkR9J7J/SU4xlPxhnxLduZbVYjhzDsMg5asGekeqfk5bKl2zbqxuU3i9tjgKVRqC8f9QN
fZAwKfRlItiuBiaNuV79GrZQI78O/Yk1DMM56zt/yimObg3Keg+GUTA2qkS+6k0PKltV6b8GSYjI
DR48VpE9i2Tdu5gsE994D9kTXVyqkDtwhbqgfVVKPn05xMOVGsI/zR9YkTr9OWKN2SZMESSuclf4
KzxNEJTUTq76/le3Xt77VMWoWagAFzERKIa9clTasYgqQGYm7DtSR7VPj0AmnooE1DbMdGbKM8+j
bcQw0nOBmWg19GDFyShzQBuwtQJ/WMESA4SZA119Rb8rc+Fw8WCTFTyPRUxjaJvZrFKezZaSRS3V
m4Mb4qEBFB6vtZRu86CHU9YFZ48rHSM1EQuqWcSSepN5EWLpoAxBADHpP1RQyhPsD8MPRD6KJYWP
m4tMFrsG/6+XxTvh0Ta2/Y9WWgT9SWO9kZOZRXFZzHqtbd6q3uGgnWjpNXHCYko2bJjWfaZtqKyA
V0fRORPMXyJJqGC+9oSD8ibMwnuEbLKnQnbtRmjjR6pbCtHG3KH0NnX2AzP6uc8U8YaQEGNXrKK/
0rgpouJ0ErbGhnTWrW7wC4+sxZgU2uykmWHIXiGR60TBd4IFLp7rhL0UqzaJzXbqjodRScWPDgWo
t2PGs5yPWoMtwihphRtMRJqyCOxzYPsa4L/AvEcKMS7sPOGXsNxzmb8M2XoxXMRAS06FyDcpox1u
T2L8DOXXgdd2P0I6Pwrlrus2B66epLbEXpHlN0+lYlBYofkmMik48mTjQVrQ3qM8ov7Ays9gfei9
cfV87WGL3jG4jpdVFJTHhsJQbkCzPXOuQ34fdQrFbUQnszaZpNNVwzrnxB/CBnqherX2aQrzEYKE
+bFeTTiJ5z1jzi3OsNCpiPcnmnHPXL8JUUDWVsR8FQBnMzNsoT1tI6DLRL5i9567VxrzSsWa+eXX
zDPNoO85riDnDUHevLcOD30BMGoXRFAFvQzhSmvc/lJg6gEyo8q32pEIhwa5H5VEMRPUQYPCFuBo
eLnB7DzI9hY1QqtCCZVtqHKAYMSCgcG30g1tHOq6k2z3tEHMY58sku/H6iyuCC73ssZmUStYZNCh
wi5uZ7KSA/MW4l8JQdlZ5FMEpNVNsQjzHI8M3G2kn+HO3pANsXHVXDddtY037lT2OtOskzBFGoBa
gZot+5G+IlWve5UwWNMuqaj7Y3UBiuNEVGamtDOrQfbXxRrGbq+0GY8XLoZgR0wrt/LZxSTH1tbq
JcZ72q88EChBCCBw8I1ljYl6VjlOfTA9Dy9J1NQzMKK0iTbpD2Fs3GFuYUzzkjSBm0pnnvWSTsb2
0KABvcG01kc6lDuNNQLMPzkCJtF8DaCWYqi7dGgLIulFsdZ18VnmfbiydeXS9o25+98Lp81hUWFJ
nvzva5XEbmhKkipF3YsdJ7f/vsjXr1raizhLq/RqF566U0+d5xq77PUn//3q34vUU/4fWXU7DEuW
9AooTrjxOrvghmEyb+z+vRQ2SiItnxvsH5eAn3XW5fp7Znq4hovM0HfV/78AQ2aGRCxoHGq+bie0
SLyycZFqLhtVMdat6pAOcuxi3WAHPPx78WPnHnbjQs2tdIGN0979e/HaJFi0miAcnkblVn2VsEU6
iKciIFDlkqoqUzhAL/roPAmSeAuL1nVDFn28LRAS/r12r0RgnjvJQsf0tKMcOCEwwxk0I3KicwNu
OLzGeCptlm2FcxIcXjqLfftNz3xkPKU9YaWY1Pxrj//+y2+L7mSl7PARfqlAeP0JV9KKRRuLQ/ut
4hxY2vJD5q9pjjeMiR3BrnReX+fjJ8mJHtp0MpkN5OX2hQitvdqVGTGPVNAmyMixDknYEKQ5UqMT
3xzoqwPMuRPiSXJLjOzLHzQgtK/fo/8FW7ZmVtt/v+kCMpvSzZ6sY3aQmyIGq+DYnnokCzpNhDnu
rUAfj/9e4qLjrF0yAIkZV3HU4I9ZFB8iJDsv/AH9mmpz7EKlOf77VaMDX6yY6OPe63CIx104BaWa
c/S09GVNDPMN3I98cy3tZgy9s3W4z3WMZjSnNPQ2QXBfE71ONxJu8rTsLTZ0qStWNlYqkuLxlBO4
SiM2Dk0DA9yBOqNmnZsQCsc8iU+poTEnY7vyodXKm2zN7qlioWYgrVLtng0TtbS9axVTwdamVrnT
sTBu0XEJUnflJSvAJCrO0fSxvJUmBy+jEOW807V+goppLoqhirDG/bpsrGtuP6+tYaADjp0jEDNk
ZEtDY7U6U3RZLKJh+FWQkxYyzvpjHMR/PDTKadN56twden/7n5dCdtbUoSdim8NpKxNzU3VxA8ZS
fMqGzLk1pmAjsEKr0RAe+va3GtRyzwxUX+m9M7dzM5kbWem9R9IVoOVokWp64b1bMcWhMsvOUJX0
q45F+9+f6kffWdZWcwPTrk6lpKDF8ZWlNjAMjGJ/jUaP8WfYgvcjfGUbAPhAtBVNqR4zZXj909gv
WwVCzRT6STStw9Fetrzvbwli/1tkYxL13KbZ/Pvaf36jiLde7VT80OmHVSqkmUW3Hkmi8S2DadQe
w0ZP55UoL1gidmHEVKRyonelZw5ERwuwtIR+LL/uN2SlJ3k3Gt/JWN8tyhmwPfCE0Bdqqq79Cq3K
GwGWA8RZKhD6EBh1lJsqm7WauhGWtdaQL9Yd/hX3nMA4maaec87pI6xZl5l7ZNbSJ3jOurWlIXrB
7iia+VkqZoMM/8D+fVQEoSZ5WG4KoBUTOzmg6B6EwI2PCggpJgvJ3sBED2yrnhdcCiSYiX3nwd3s
g2ChlKr+4iqWYGMsHxyY1y8tk14wr7SWIsasOrpAMfC3N/5vZYZMLwJ21i0DWoeD3ATxFRqNttLb
8CHpQrW5i2GgluvK1D76xrNmqTdQIYmJcZKjcsJHihhtyGqPyfqp5TUnnJZMGaBkaiJtCoqS6pFa
/qqHOSdd50DJ30OLvL1JN8shNI9M/NdO3yu/RmUfQCfOLIJj35ZXTkPN92dSuEQnzPTb96WyRvcl
LMocDYKgIQd2HA4kFzaQNTWQLg2FeRYeRcUF4Dn9e+eHybVrgz9gAhcHhfArHBso4NKin1Q0fOo8
EMhzBpSyw7hh4tAC3zCLw8DZbcC9telVidZrW9WsioQ5g4ClLUslC7fKYGpLcqM0ylJZvo0zOs+Q
+Pp57Y9viWZp87HAl1ck1YaZAkomvXF4xpWpnd1hMmJr4MyJXXtcZunwrXklljZVd2bJuHRKDxo/
/uS5hau4cZlkJi+Ny15HtHlg1uwN5GeI7Cxd+qTyMeD1WnYs5Naj1v3ipoUySRqiFEZ0cMqGWknk
otE9jolIjnp+KqJ4RfUI2DwhvzjrfqqJsWwq+Y489N6ZCnqG8SvS+C0ymnVPpNh6ZVTczIG14fGk
y6joZN7mJ/KnVnB/yd7fBX61l60GqcF6lG2r7BXf4Ok2gG3MzElO/2ockdJtsIvgqpnS0ziFcrtT
mfGZHZURQh8WY0h2N4oxdrayAQbDUcwmYxvV1r1OXvERJoBtDT4yDZ6+Vv4qvZrzk/CkIT36g+DW
SGbprabNssQ8etRPT0KdnyQa1+6QLGrN+koguFoBLD0HisIa89CqDHtjDmRLAa9fbw2jhp/M7SS7
/oMcGLZy29jHPpZVZsiEFmtSdugfsGyaexTEU7zID6E57ATIAGDk5AK5BxS1EgACh+eV33ZmKnMm
aG+t1BZcQdSMkuahIoDouI0NGPu63unnjMMnw7Ckp+a2Bich96D3FpHjLrNCv8R+/KS2dmmzyvsm
/mbI9DNPwu/ujGyv6Fw8o8csssm+uBlQ/siKIk1KYgCtvRESFVbpwfYgSGNhA/c/6AtZNS4og+Fg
CADtyHNQOZLyE6fJGSEsyMQht9lAx6BNhXg0qn7mVAUaLbDIivXd3M3oB0EHBpwCXyMJ8EczSt6Z
nb+VqRyXqsPaRx91tUpzEugOdI6CMWtseStGBtq897AIB8ToaU0gCPMII0oYkwReNXPcfqiIUwge
WnQ+es7SJIXHWXH8bUeVuuWWdvE+8rS3WonjncjygxtfbMVoMRZToVTkqjZtVO3ZDBOjl2+UWFLh
YYP+Q1EdwfBAHZqQEIDXaJY7TyO/4LlcOi48CKir+UXnPBJWNFQkFhbxDjvuFC36Xva8U4b4UisN
UqYakrACQoHpvD1EXCLTVFAo51ofAYVHS/Sx5cDmLwp6dZck5RMFGfoowIEWJzDkPDoJRNXRGWV5
eDeTs0mNL/oxO8C8RhI1/b+8gIUTJwRZssK5yAVwrS3YmxqSlrFpeZziNAKvR4tRHyx0ikqmQGGu
jI6iNQHpmeGNZDVc5x0npG+n1oZC7i354TnF2z+2MmSTpu5cxpDdosrxazUJ1D+fr82qtB3nrhwh
kZjDIvDtg5neEl87IdYp+5dtVnGDd64Ne5IkeTm1rT5YwVtamWGEn83VeC69gol5Do/B3SlQ1Wet
+Rd1RONQZeZdjfXbVqhSk2w/kAz1NNhbFDfTwAzFSm/VRc4NNBuS7hlkObaYDmR3BNZNax5ERlQa
3kuz/qCZzEdyyaYQbRj50r4qfP3he3Rn8FxHW4qnllD6GR1oaNgI8NOySqn4dMJ3Z8TGX3l/ntJ8
Isfne9OCGfCyewoi2CrvwjSox3BCVmOp+gOKQOzeCsYwwBKvY+CQ24wOGKgKIn7tXZcus2ccvFoU
XjvXmVu6ToTiVeYdAboCOFVPBw4xpXh1qaOJxvJQ9AUkTLo9/DnK7S4lEKIR8kx6/nFuTEIK8WLB
j/8iPK8Dh3MRD+wyx/fQsvucRFtREHUll3XxiiTZ+eTNtDQlfIyhbqH37mzQepAzhkNfKFiKBiQs
JTvhd0fAGLsI6Fv97KY4V4izhlUULzJUX/wYgN7D8AEShdYV4gAlQUMt1d+ooGIQNM7y1t1S8qeh
V+Lgh6/UnDpd/KhjuI5FcIo0lDcTe8crMAKE54WgFT0DB5LeVKKEC1N0V8vmG0HhY9JZc2pSaS+p
LmmI15GpAaG/Q0E8YpLkKtkja5hayF2gd+BMWmHZrFw3o4PwlRI3o29zVH5F4pcLGhBB5yVyobOR
JybIwZ/+q5lZC+zZ0LMarv262qu6si3xR3iZ+WYL0i+K+STdB7CNqhyg4tZ3iapmaAbbKqYXoVup
q9jf4oL7c0s2o/qog8G1vlVL3+taAXoKwiaPJALscMXfsxaAQhlZ8do1L60wsdX53jsjzHvUobPR
QfAV9+q7hnMpjxGXOaSQYGQGLAqqczCcRdvEpr0Pp/rRHJE7RqtDjHh9rp5aH0dS/VPGv2TBRMIn
EPQAb1B6B/c3eh3rtVDZSx0xfkQ2U8NOwSOTvgIVSPojoCmfHChjEJOMCVQHdp5Z4H9EZXLsZLeD
gjUjf32qtf5EeIRzeJ0B2CPtugUQSwu2N3JD/++//TYv6KmlETLv8mtnll8dm66FatZQygncaNvs
Q1aR3GgqTCa9pxpPpEOzDcO82baV/O+vpKWYJC/iflpmXFsuaJytp/KC7NLHbEcwFNDanSQe8TuH
iL1JbGIqSqXYhIZebMgXlRtQAUhRqhGjdhXapqlsbfPvV/9e6KHgECDCp2KskqTR51UABbor6SIA
zHb2k73ukS3WSq08FJllzwaDfCHJqlWURckVpPgmJlwXta3/ETQMLLz0WxnJhFal5p+Tbq+28MID
eITXUYmiWZhCcYs6DRJNZWmwUNtuq1nIoEUh6IRuydEWfxGh0Bn+3+yzaKHQ1QoNem4EMWAIuNRk
eYudoV9mZnFRVOOZ6MW4yCISsJ4HCkJDsgyrbNgVSL6rjIK5voxPg02PeosT+mVVspY0XW5yf9yX
Azlho25uxOCPJNXfXf/geeKDIT4nDTG8c+3sdO3P0+JHBAqdPma2HNW+D7uFYrGYAbnx1fJph8TA
67ad6TFIoIhHVWPDtkSBBXc2NNjwA9xvNeEJusK69tAKYx+F2VeryJsI2SzW3o6UzNwqycWKmJsW
kxHzujJbCTv5YYGa1ln/zAkRcJ6BXU8XoZWA0sx6Q6HisD8pvZbORTdxtfDNSsotrcLrPvlTfHOT
NucR13Ca9ZBOOdzG6jKojI2S2u+JL9/zFcUbTyKQbLpjstHYX9qouGcKlpHGPGUCz2rqg+TjVE82
Lar/0m/SEYTzwvBp+C4asDmpc+Pm5PrNrcN9IRWA7M6JMdVPCgjD9Xz+pvw4GvY21/29n9nvsWv+
ErVZDV2+qqT/TMORjqEuOdM5QVUw04f4xe9M0v6HIduqytyb1VCmRX3EqxeRHZlZnkKtfwPVfuBD
DFGH6q2iJNs2epCsOlGndsDH8F6rxpuZeIcMqXk8FZm34TPABigOvegWeYYTbQS+xRP+O2ND3/bj
w9W2VlNc2HJCVlURlnjHnlTIgoBw7wXF6ZBteDuqpror9qMj8pXxuE8N7ytItIUdFjvTSq97xVWv
lhIwsnMW0DReAhH4VgJ/avWbKcqp7NhvAsFc6j1pkcSmpCAwFmibjO45mTPIMlno63evL/dqoI2T
subLqRfP/Z7AWOjfq6E+ZlTftc08SqtT1eMIa7vmRqvDEV/JInHA6SQuV74Zl1fbB1tOvnBa4LvH
JkK8BjRhES8HyeyHbI23MHCTCRUqUE+GZ8qpWBXiA0o5ux2WOFZMDz/KrybCE7aWQ50YJ1wDZzsd
v0PLwWNk/cSUHyQl5Jq82VQcIgJfo7pCFBPV7msituHSM+SCrN8iC0wgobq+FCrXtNUjOoFhStWT
pYs/J1G+tUxcKyqPcp3ix2Zc9Yr2IWA3ct6q3+F7biVRQumQwhsPmVudZVrv24yspf0TUl8PugMW
hOg07Nvxb0BvPIcfrySI5iw8QCxxTqhf8f5yZBYyU93OXEZ+/ZRB4nLETLde1wC0o3yADt6vyMtA
AeIY17y7n/e7MLTOvRpDuvoIwYkxBMMgQvFAOoirbTC6AAZw0zV3U6rjlEL5T2aeqz6+suFfWpLa
UlJAfcSh3uy/Tfxug3bHbfukOjaYjlb85eL3N1R8plb0EQhWEuZ/7rSIk0tbGzqeM6ipVTN+/Au9
Snebd7CAqETyZqaewLb1Hx3qFyYEbtjXV6VRUoKnkYstM/bvzFWzQe1JsoaAnXi+aCaD1LyznwOK
60hOlPBxQFugvIJ0p/wgpBBIG0sQLR1oCp8tYGMTLEoiGLy4Y/CkGPfRKg1AAtTX5sGBDkcixjVL
iKUP0DvULUb67z4xL51r6ey9GewGqPi+tREGlGjsTdTSVMq0tYgU8RZCEXbMXx4I25AtiHOuG5Y+
Egf80FX+UId2F1f05IXJWvpy5bjqjLqyG93jUaCfiNRi3xx3BU9XYKIzptgrkaoTt06XCreibaHg
dsGq4x0e+6XKsTWy/J1GabQI2l2fd59BSF4xwgjgRGgb1trN7GPObTi3Z44b/Q09CnuoVOCVlE3L
8Qqj4FFNgrueVZDbccdp3bofyim1J0vfctYNQEh77M4dh1WrLvPZaGJVY2e3qOvI5GMrGYI3yRbH
G2DY0H+vslvkMfXMEXBR5LpzWfecXg1A7HCA1o20aGAxjUlimHvI18xIUwDb+otyqiDuVYUPAQPT
FiUfX6UcjklpnkdpnmCyTCiUWdQ65gPHrz5xXF4rUD6psTMzzgcN3T+oeN7P6GhHu7h69ipIy5PN
mgYK6COighRXLTnNTnujXmPdtP2KudTBDLq9LEkW4AIimPSZt9GXoPFpElo5Fx86t2db31LH9a06
IJNJvp9EUa8hVABTGIJLbduPTN7T3Py2q5TWGgZS2PbWylBtZKvcHHZjrq4dcD0zZHQhqMUq/Se/
dlQdLaU8tkON1xi0o8YNmJH3S41g/yL5MWB0zp5l3ZvBu2I+d+O7Vo337HUJk7Ub2l6bGthupobN
p+A/hx7TcqfDK6MUjTfpRtyVEOrgvZlVsKUEKpxoCk1SZVTwVjLeGPxgmvFAojIGk4tNgJbbabCc
Pxm114zcnZ6IvyQA3yt7du1IQSdG9CiGS9jXEXQnJ+vuUp9kjryXJcyoNGC7BaKqzbIrYX7mCta9
UxCHVYVr3Vn6Jp3cUXFqm/aaSguHt3FuneTJfbwbymdv2fuujj9H+iInaQOO3QQL1Dj6twIRDdR/
zxy9XukEMSYFmt1UtulH07bLgQsjUpMHuyUafyMAZ9RvTfusvpfYGeemycPFlLssdFZAc1GXzEXj
tneT+HioaBvckjulgPEsQ+9CsYBQnFlZvlNAeDJeqifNwffA6s6sZrTouCc5dGRfQ+SCYaRLEZay
MvAJ6Kl3Dmv1m2LwbeTN4acGc2SXBkxTEnOE2uFDZ8RJeQzERcoIKDxpV4YHYCR5LVRCZ0wy+isv
PKRQradmoL4LJabNRGNIarBCNRl3STYoD1feVdf+giV6wBX1Hdes4cS4+oGbrOSkhvcLsnpTnMmk
vSlKRqCnRSHx+Ij8sM3QDmPy75QmIBDOvTo+Fonxm/YsVUOEh4OGnquPUckeeqgjjclwXqUjquwq
XM0gKRv3qYwmaL7XoXBULoPTrLog+1JxQqBk8TEF8XcfW2C8A0DBUMJpV6gRCGJ72b36lAMd/c0K
6qfRDtc6B/g+pnCGSXKfKX0BxWIhgMnm13v9ucpX4J1ZcoqziNNKkxmzeswPuVOsCreBLMB3DlTM
2Frzazfs2bQRX12LuaWOmcuAlmceUv7Jgv2z9Nf8fCw1kXwmDfdjri79pP4Za5onR2B8k76m0yQG
3ux3+Q9zvWmZCvyCDoAZsjFrHJaMeZhDQB9Jl5qRf1PDoMK5JvuHVcCgvYQ3VQGx1fXzilDQJGnj
pRY1u8xkS6Y5FhDRJP3Awsdn4fPIEEdorAiRXvJMeYyaI6sB3JNsdF96MBuCMK73WjKeqR3ck4Q8
o0WzqY3Z5CW8KQybqknsoDM0tbMkGwHga/zGb3XznZowd7llbDr1nWIfEt56xf6njCDfDPpDJnU9
HChwBZlg71tX/oYjul6fvI94B9wyioHVY/9DnWcIHpG6VTAwqUX+VIH44F38xp06A57+VefJl6tX
N515rRKFi7zleVdjwOOMP84jeKkgUIGN6hXR7Lx+KQlMa8zhr7ZKdjaJfpcwgSZJre5Y3mcwL646
OIwJjKIHYa818/Kp21cnUmBHS8JW6RW3mpKQWLYUfljBNiqZc6ivciLOq9tC+ltLOme4cUckl89m
qYz6m1MoP6j3v0US/OhqvLR1sR0or5mo0uJ783wqgJ9NtArFSNbKBwyLDTPco+4UVB66yK8JRKM2
+7R6xo++W3xS68p8i+QiNR2Z7p78nhWhzsWq9NuvRrE87rrqi0cGMLWHpaPZSzr8uELfHFy2XEXK
XzuQEur6bSy4KKu8X/n+uDF5jrdqfdcpBuQIdfUlRVb1CNbQvHIzv2XObYj1367giRXH9QMhptea
LwcPAcXTyLulO/65rFt8jpx6eWpxe4FdzSh1KuCQUqo5bPqKt157hc2El/6ww11L84ii9dNFjHsM
3L2NTZk6mxlF06/dSTXkR0ub3cTN2wdgygUE3TfX4x3DbIGIqs4NjeyYG2q3QRWfMWMPy49OijL+
1GV8K0bt2giyUa56KV7LhOoYTAQyNn1OfnNG51LGrY1q0N0oSV2HVU96FJF1WsbpZ1hAWacJTkn6
z8rwt5jaBn24pDVcVmDLZdF++5z6DcHapCXtcTDkdgh0GHLW3PIZqfMdFCq3IClfWkJJvGvputCi
M7hYeiq3Ts1SCOGQzlD5jAs8M215sSvz0DKhMOrkeCoLeQV/9IF6cBiNcmYHcMiyd9j6R3Jhp8op
bibxVtWLtuBpv7A/PUOOfdXgXbDUTCnyBAVreN/kRW49mwzcfjghKzbVEDX6Ga6sXa+0n3qcsHxp
7SZyx6nmapsKDkwcQIEQgg2E2j5IuO5jOrP+gs64xPGrnnreBONX9bqShWAHoZeMzrB2R479Nej5
8Iof3DMewJZBya+3yOP47FJGOMk1l2pugaVG37/W4bGK5pDbZ2YSfXlutCGyPVE5eFGT4vFRSW01
NO4mtJEQvWCrxEvCZj4CNQEHy79GukN+vwlZloZTa0om9EEN4t00h0kvVIijFkXDtllOqd/7jkr1
RpvDTxC53tw3Ib/oY/ebGgbGBu8N2t2jq0koeBRnTmJTXSckPdWKOyjICFoNGWlBUVEoA/y01KtD
dMXr+5GUEoHf726uqm7beOVlDZYCe+fYpECHkRyYdRxLgWutm4+EvVvno1Hfs6qhUtfdJAUWYnOT
m8aJUq4dlULbPqhJOyhL+K5biAPrZgS1Di2M5FitSULE5TKiASewh3U/NlRtAS0ubHqC4kOrJAv6
KJ1keDT4+4F6kDq15dGLmqdTFhwadCyg3UXWCcZSrjRAiKSLQcAxd9VDi7F+DN0vI9Qo2x8wzs+y
jHCyuxyX4181KjBslkkF7FZdKza7sqp65biddFcnqPYyPr0c+E7PNE/R2E05Ix7FKnWmWVCwVBpM
ujBZd/ZxFN0y9DjpUi31W6R0HLJGK4lI+bBefkzq10qr+OyUqoWAJe9kCbaa34YcURsm+3GwqmGV
O9jcJnaIY71qmQW3cqb08MGyvMZuma0Zij2sriBzUHya5MOgKr/rg/YbNe0tKgy8vg9GhVfJFnrQ
TULO4QZLyVJjVpMwL1fy9FNqym+imDfbjbaVT00Woyd86Rej3yUUiU1G3V7g5wIqq3JrSrCJwSkX
1s3CqvAK2QMVH4BG9T0jov7cpfafaJw/81x72pdGzzjVxuUMyvy76QVXwzS116DdnvYVJkJTedQm
TxxRRofEBlFhNp8ZHthOpR/GgfowKY3iGjIod1ztHIr6F372V1Fq3+RoZqnWk4K3SBCasAM7oa+H
ivSEF3bfTaFukoRu6FJ711L1D/c44DA3OhGqYb/PzFqz5KMWDbZod6F7iKmp+RiE8zQZssmbZREv
cscCi0tVnNVfw2wpDE9g8NggQqPemjvkuqdmkWNZ78vJIAIxHXR26FHRHPLKWlpO9bRVoCeDexlp
Cw1o8eqN9okY9hKQwrNC25QVhWetAWiguBy+tHRAM8yWGBPXgxQ323hNibtnqkXPjlGQWr73Kgks
3+72pu4QzsguePovmVKv6//8FRzqoOUZzh2zZlOjWTJPmSDPnmovvAilZe9ifoDZPqskN6BQe1Q8
k4IipZxoLMJd8tekL7KrASYMFztGnJgKm9akSnxkI9G2jGo83EW9wj6KL/RK8NvgrpuMbf5Fz8ET
Cwfb5ddXQ4a5Uj/BUs5mDkdz+gPAsIX1LDLK9xijwJTVCHet+tpO4oUUbNUnbQmFU4s2gT58Qhia
YRvm0/VwasnB2sF2Qjq1AiQfeIzzwuDyqgwFX2EUzWtd9VYyG+4kaGiX4hw/ax6a11YbQOte5b3R
see7zBR7Pb00RWguDPbepjn66yi07ZNPL2pUJX9DV2jklMulnrUo32z7MRLaJQ0rFTDTxv+QKuit
svTUTZGA5FJ85eB1CFihTPCdqcVxEJhPFIeOwjFWjbXIOgRb4MGCAtElF0k7J5zUzkZbvPdltDFc
Sf9VJBiAye6R6l96AmDJU6FqMkQ8ap5yAFGJL1uIm2CYwWxCR+1O0vdE2nOEuB9uY4+RMvWWhbk2
I6WB2V19N9GHKKjlFEiukVDSFQGdveyRgCRsxMLpd07JoTodjrEWr8vBPPt9tXUaoh7YJNhhr93I
jrB02DxyWlwHFmJ13b6VUnxC0puCUGPcKGUz13IGqyAxRr428s0Cnaro8nekBWoK3ONqQNOFEXN3
CnoIFGyyN5kzp4qK1pybiUKVs9Es9e71SMq0VWOm5zJSrgp6p7Q6MudK/KiN8qL64zPwM7DQfoLB
31tXI14iX6f+UOxLX96a3vg0PbFiEDT3WvfRReU3uPpH445H1VPe02JaqhKlHHWk9Hg4xDQdT3xs
qVPSxfNBh5sbhEG7bptiB/Xy4Q8DO68UEnmojfPcct5DwWMZMFsyxxVA0Mo7Qo1/mFG0q4r6Uiru
T2JZC/hrq8gihD+4Ph4pJt95z9HjpSBPC26rNonoerjg28DLYmo5wj6TuDAvuU3Iiu694NwAdn4b
a4efKLY/7Es5hH+NlZE2/T+2zmO5cWXLol+ECLiEmdJ7UpTXBCGpJLiENwng63tB70X3pCcKUVVX
pUuRmcfsvbaJvc6aijWdTrrqR6fDueb+KqPlRW/skjh8/fsrDnYJpr+cz3DutzKYjGVDPBELzJDX
n3hitdU0PhMisoeXFogrlDBEK0wGb7jK/2Z8USwq5ItIIOp5AzQRgFD+/bg7289ercChO3PYjhYB
g7B2a2qJ96GVPeVlcfXz/IoabFiO/ciQP3M5I/Wq03YNw3tr1AvClAkJ/ftgzA8LQ7A2n/CJBAZv
Pd9ayYyZhChPdYcothggEPe0OadcIOwJO1Ke0b6l578PFH3hkmGav51YF16ZxVxMWeMTabwF8mem
+X2kdhhrUGowbdymkxctYNHpp9SoDEyihSQG2LVXf1+rolNStuJER/lSe2C5SifqD2Zda0fBm/04
2U4PqW78z6O/L/190Oe/8X9/7e9rPjM6AnahV3hJAINi/iCKeFrXSUrf+79fY/4bzkak8PT/fQ2L
CUDUzGhw2wpxbEJSK7oRNm43O/kM8NWIbuY/+fvjylDiGOmQEzRLg/MUNM2F66xe+27cL7Uxbi5/
H9iPD9CJc4VCwOqrtcImvG0lE7+eRoJpbWpSv5q5ONqWgnmJQBj5/p5CD438/EG3M2g9OnKp+RHB
3wF04hjv9vzQ4ibuen68pIsjRfcXwcXBIszMZgrPLpPYM+yq/37WzZ/9PQxIUVn5E7LyCPlluO3Y
rOCesq18bdQRM6u/x2Hf21suUEQVkbZOzMI7dGK8VZY762a01l43Lhfyfx6X9YZKjTDSEG+pMemp
vhUm/wBpPTzWCMtgDtVSgzrevHryqNho+4/J/CFjB7i3ahBzttXVG5x7hIIRXU6WWGyEq9g2+j3A
sbWXg20BDlNe3FTvTjE/392cWJRVruHu//OwrsuLb5XH2d0mc8O81E7g3pxhcpl7rYgra25JyIBD
NMSPRaZqrjBx2m0QAA2GAdRc/z4QZTEdbD0/F6VfnxRyD7Bm7kfvSUxYkT3Vp/98SgLSxnbD8DiW
fnxpJ/VIwQJVen709yWQif/9zPfaU1F717Y2SZxPKuuKZ9+6/n3WVBX6JBNLMYHlDEekeyT00N1E
nVSbSHfN10owgEIc3ZyT+eHYrzNRx69trNcXiiHSSuYv56TpbAG95oQ7kBLvqOG7gHHH2K7Xt2nq
Zk92D32e6x4Z2/xQk06JdwhhROoNO7tz8ue40+xHM/5mzEOzB8Lh2fXe2WGT3zj/McLonSKOE58w
7GBlNcaGmlkvtfGzNlmG6no1HYJccfv7JU9YO32iHLQpHg3z6tElAk9J8I323vSZR3hOWvirQzyl
l750ddjykb13kok1Ww3z1gr88DjJnIUo844+4aD0yijdu1orHhma6XsLd9RCWZF4HOcPDqp6bcgf
IaO/MvVJNilp8zscKuFy0CLnlDQZkniP5v3voWnWc+vKH8C5ChF2pPFGlPUsAg1/jajI9n+PrKRj
dS4wfXYFgmGJOZHVXVSsBzndPdsr9pHrZUcrImiizzJUQ5O/g23wFDZme4F8212MJo83XW1orJFq
2OKZtXdzNGpuaMVoRQIOEzITWL3OeFFLGj5j38I94HJxDoExuAert85NZnR7w60h12Cfvdz+Po3H
CL7M/EX8zt0Z7ic6n3BXzoM/g+9XrTOjAK+pVWe9Heqbi2UA3j8eWYZaCytr1Tuq3WzXyzpFdsxD
Ot+zx3//SBR2eugjeyOk8JY49orPFE4T6mPnHxM31DZNaTxRjZA+mHvE7QAWRvGOyjqd1PiR6ixB
mIDcJ0+J09/Xc1rKRQTSgPiYsHmIocSUeR6wwjDqh3T0WDpZisUM6ZL8po3oS5fBpsnMswJwcYjZ
Z96AX+GraslqyShU49RkLlmMGM41F2OIkOXac4RCAy30gyRsbMcBsGmIHT3qNqXX34cWBe3R8VLe
svAYHCqrswMB0p7G098DP29qjs+KHWmdJZtx/tZ/31+Ek3n0ra9c2BnexvnriskDlWVAS0tEq28N
6lq2IK50G1OzyYZkdEdmeKX323N3RprnLzNwB5K0YXra/l0G4P1txpRLVOvhMggraGQ2u5Aa367F
XZANYbazkIeFdjLw0vc/cVh/VjbKQ4SZDL2hdVMWk/g+QCuGmv3tY41YmCMDRWl7LAMjkwiI4q4G
8AxjfG6i8jfMTNSJg/3OWnKRhtiSqx9HBaBTH9KBX2XGfGeB15A/5KIHTfHaZey9ZJrvp1RSEiX2
y0A5hcLna8wYtmJOv5raXANxq9U6WOauSW/4GG+5y2Bryh34HsVD1qKWHy1OMz3M/0kzu/sWVS6o
zGTsn7zYIIypr56NwPlXVoesDn4yamY3yz+4ID5GRKyF+M4d/1ND2kZWh3uDTmv5DNT14ZRPAYG5
KM2z4Rktyavq3PdYJ3eazG7RYyeIz0bi36cGfKSsNlzQLH0q/dsnRcQzbpyqDvFzjMNhCntmfXP0
4LHyzz07s5KFGwr2jBQNsnVCP33EALJCO75rU9pTETHVdpNHfZ5qDGkvkGEnb3IMNlUbfjlENsOO
pdiyYBR4PkPMAmfQqjWxzOvmRynI8PXLo53ClCHClcCw4B627d1PtFVX1BtZ1J9AVQ7KKTatrnZh
W7xq1fRudilD8WZ4Erq/LUDxcSxca5t3Zu2qR3qZay+yJ7IVLsg08XFN68LKNixtrt50sNp652c5
vXGDVDc4g2HG4Ket3Zpwq6q/2QaohSk5Mpy64GxfGQ5aVYz/sNQL622UWwm/NhzrI7nuD6FZIjtI
XpQZHUd+s4r9dhtBvsk8ziQkJoVhvERReJ2k8Rigs0HmJ58Lkm3iLmdaQSBJoVhcx4haiW/2fwbK
rXTUbvqY/1QM/zgmTiGRhdM83SKVOummZkHszmcuWG60YbsSCtNFmT6FSbL3YSW5k8+wQV/PyUoE
Hd6gHO6gUSEnZ5NAYAbDRwuKuUsmeZEk9T6zw0vsF1iaevOj4PZfFL3wFj067UKvHuWVWSq7F3wW
k/mhz9nXBHzRgxrpvxZTQzq1G/D74yLj9bNIXck2k41fWCx6nelT2wVo+OGj2ircDHn5UVTxwM3l
vYZBc0Ppey2d4dUepyc6FVl6V4CK/0zfuMO5+nIzbF34HpyEwrEU429IPBDH8VUL64sEHNm9EFO1
j7vyEqvxuevDeDGNr9kcoCMIykl4lUh6I12oBztT9JGq3/BS2HPP/YQOMRG+9mG6sPgM+sMEB8XK
0iGAtP2zJTqL3TZ69wQyPjZNeDwJ/U6JNtpgrM6UmFEZ5F9ktReY9i51HjnSLLCeErC0ykclBMsD
V0+Ed6XvmfWZJSrfznzOdWaBbmWuXJ9JepA3ZEhJki5q42DintiWNmF+KihPhs4W5V6ENOCqYq9m
y3NjGfeUIrv3GSuSFItektdUonMmcLwtVM7xJqlrujB8wMr765bOPy/BZDgnr9dIxRKt/Md01zyH
ODvIYxjxLy/iPq9OmqceAfX2WC9j0eZksQniRPoQtlvg7lyjetXGnNkW9w8rprZDfjZnfOVLW3AK
d21BEmyU8taon8tJPqaSqJWSfgGzzRzbZlKw6iwn8Hl3j723Yb0bbyuvGdlXN+sK88Y02tumCPey
Tb+rzA2WRHkzohWPEe7Uw0CDFwQEesRN9WHJ5NURmzz33mJdovVJDnKIfsgI9xa+OacnMAGpKVli
uBKB9j3R/3NxMqdXNvuWzEjXmZOddCY6WeoFm/YNltd701Q/pnLsdYdwzCXigojfgBN6Il7ZsOtd
HWdfajBupVm/uwP3exilZzts3926rdeB6Od4Q5Yf7rCxBAL4WE35NqqHTRW08aWQsNPijtwHtqFw
9qzHEd80IVmo3r1PsnzQsbcjGUjKP4GJHzDL7SIiCcnVZVH8NxvQFUlznn6SCsBFFIB8ZFu+xgmF
XHKcxZer1sdA4PscacUkPISbTE8zCi/Wpuh+M8FNRnsalCPGDw0zWyDTZTbHcELE4Z3AuaCMolnD
7e5cj19xrlnrtEWblsN15I1B0G98ITrlExlchMLQuieJTWTY5J51SfRU2rRPI6Q37JH8W5V4xee1
sNwK9pCPxjDJDUJefHaN6Xvmcu61mKCjadz/PajjCKE+twraKIR8zH0ynRskA+SsAnloEnm0Y44D
RnLtopx6CXsDDn9BxD2rsl1cNe9IJaOC9WfnaCSa5vKt8cZlX8gfR+d90sivkVRsZFnhvXLzkCxZ
vv/URQeWzkwsjW0we5YG2FrLCEvKwuim9077jXv7ZwA1kxW4vUV3HDTWjVOtkVMRqa0k1gYkESoz
Mi0AGCI6DLThHpRqT3fq7PnnYeug76zt4dnDaIYS8BYlimippB12AE53aZ2mh455UBlXGrzn5M2s
pX3xnHQrdXD7Iq6/JLPswEEwLs3gFTMgx6WrQGpouKI6VjePnjVmSyOGWTg/3+ydijUvObnBnzWe
5NB+V8SJLlRPyhyZylDqjaw+pZJ3C5Nf1AJ28qYJg9176W0GnZ3PhLkBZMfU7wKvGa6B8WOAnOXF
xFpC87WXFBrHsQn6axrr+clulQalY8RcngasnJHYRr5nkOmVpSyRA+eqiU0bXBK9Js5w6nZj5Ewr
hANnCNvAoRxMuGRoQpkaif7Na0fuClf+y1PxwK5peg6kBMPfBG9N5OLFcku1LTXprcy6Yd9S79Ju
QAItinmFiQEs+cXMxLfVSBz1msDeOhN+j8h3QAvaPrudLqqgietMzycXW9KIK2i0+ve4xCjPkEK+
QAZakBYfQAUT0nopy05uY4XZaYBqx0AL7NHgZnOhGmHscIn3C0p9NXa6u8r6ahlaLOtJTkKsQvWI
TuMzM0f9brjkxSWvmlnwFAGzbBL9Q05TxdFA624VE4kwzQE15YL7hB0NrT+W8PzoQr8yRuD1VZUx
IB+zimCGwkdVwZXRuemeDcRrrNKOdq4Jb2Jc6xiHRrYdO/he4dbHJ5dSLWHmvxoUySy95Liq9PEN
OnyH0O0r1jvx4MwiqnIIJU0utYx0ddIosT6wKx4ZdShxCDAZrmChUt8+q8biaICljGQGtkJPT4OG
wzr1YBfvuP3Q3J1TYXYf4IaumdR2bIC1d79W/loXlISTxGGfV9bBMrmd8RK9lob/bftqWkL92Dg1
4OG4bX+4QpahGZ4jQyB6qqNhOWU1XERbOqtSUZZXHoxcs3+ITYZCIvwIpy5YAVeG994GJ876Wxhp
1tGhBVlJ8EqrYBx/1JR+SLPrjoFvnE1bGKt2hI1QBE79GNaEmI4AdyOb15gBX3MK+3+xHj4OALyI
flJrDzE+trVm7apYbYwRXcFQbfwEomhci91QVPAxEWU0A887ph5mu8+BVZB+WoXJNnWTt7zR3/om
8AhLV5wuibiHFrAphmNPraDO6zsvWjJ17JaR1/+00hk22FJ4VkWMz4YwdkIPD2SvfXUN0Z1qn0iE
G5n7JazmWPXdjhyKX8z8B1AKwQoRJjNvCf65Tuq1E3C9Cd+VD7auEoCcGWB//b3qJv0O4pWssS3k
2G+r5spXeYoI3XlobSd6RGUF4BfHX9s8i8Y/RnbzETcu0rKePAKbv83Bw5GLj6aR9jiLCOVqrPDN
JNiNTjrLP/6yGSf2rYY+62SuvkeOKpdNnvqE8RSv9TgRVuFYnyUTvlbSz+PTeZ1QCu7AUD6JNnF5
u5ZHvS5pJasG9nH6GFFXXyoEVFJq/0wterSFtu2S8pXT6h7FLREdYXaL2/7iWbNptRTfxcTo3Wra
i8z/ZVV1Fh/8kCEDgIVlmmol/Ng6ajw5vC5dudYwuK+Smqt4jp/CCALs/iNB/0AuYxitp4YiGSnv
M8q4ozTdH3TuhBXbRAUA6WeCEhLLbhf2a4Dlmw3VS6ZDi0kHxfczQcYUJTasoor6pf/qcctx/+KD
H7Sc0g8exaQvrLGKD6qNw2PUIYBKqd8CU9N2bC21u0y59HB8bRPhmLt6Gnj/UiyE2jRsJqyp9CNO
cY0wniwdK3LXFranRTzSj1Y5K+c2N0HGxJiyWuQIe8uuPqjwSDnQy2Ef5RKTT0Y6SGflOK294D6M
xC7GdkKZARXpzSsYWhks1jsAHVsrq6g4/OMEZ6ZLgEOm5VOaa+QqVBdhYmH6wGf00UTjUTVlciuG
5Dcxqq/K9rbdMJAJYyJpUz2LNqUZIwwv2wbPcW1ZKDyBB/EOZUn6Vzi9lUYH4SqAxz4NpEx3n9UE
7oUhxBlJ5FvgYKavWWWn2dmiaSDsjplZDsqkjeLPVmfJyZIf6JMOayQsuEzQcDld3QAdmXOgWxTz
lnbMnDraArG6W7hX13Uw/DalD4OThZQ+EcCUevWlbTVAKlpJqkrGAkSLjkOqf6NNQKQVtjPRBaYO
btymoBX96GX4bqqMfh1i3AJLmtsZ14Ahk4i9fyWYGXoGtoRhJVf9SDBFi6x3PRpltzOVEuyGmg+H
sdauJmdVdOPWloHx1ifudgx3eVhV77RZ7lIjpu0au1qwq/AOkMULWalwq5tGTPmWc4O3nsBAHzq/
cekla5cBxqL3mF+ojDpu1Ap/2/kNmJw5Hyzp6Gak88RZRJwbfU6YuFj9mhhglNgDiGaJQ9G/nqjl
mB2x87L8VFx0r9sWHcJnriXObU0ne7HkEHTiB7pThdKqZsxXXJ3eH9f4zK5GLV9jbn5C+iZ7A5ka
lyk7moVLBOQ+ywhqY0NDYGsLFSrsrScxsD/sopbOqbBwIwXiqRHDeADO/D2Mhdqrpj0XzTbIw/e4
Sx7CsnkSOHETqLXJkByE5b1HU/iGZxiDrEj451T95IlezR7HhXLQRXgVlrkGHSLpLBPKps6G3wgK
OjZQDuLYWyH7x7Q+AunDeUvzNOrJBuPYGXTLNrIMbWWG8Zf0tUsLQyQH3mQGkbsCzAzbzms3eMOh
ejbetrWc8tbkzYn9DcZ40dM41IgP5hV9MIFGY8BHstNcWgpFLk0Qg+mfxk1pWJfKwj7oRk9i9F68
YfLZITTcPLq3DbL+XOvb0lcdzGpesOE0puspoEKpDQkwxvcxunkIhgznOyyCl9xJz6nO9rYoYBmI
1t2QGlUutJWTuLeEsSPWcExpIsiJNRVEO9Gy9C3K1TjoTgKDShvQOTTS3cIE59rOhoIkNnT4k51e
BgIrV6lv7KbZDcgpDqb1G1qUAGeALpIs3JeW32tgAhuwcWuF1rrQIUOizFlZZkNSbgvfkOkLfEDt
YCYD2tm4aokHrV5Qq7E1nDOomIuWB8PrcKo6ZCRxqtIk5ZgNpi6n5r9n2QhjxCFKdch1b53M15dw
CdyTAf2sTigNEPh1rquZ0DYiX8qPgU0cjvTMw19mVlpz/QsfTc4+ROCHw/godI85QVWPzBrN+R7p
TnNaIiZtfeU1Jc2mEz14GRxiy5jkEiHeigiN/JT7plywqM7pf933ropWtT9zSiN/2YxGfOyzRw4R
joIQHg7aLVxJsz3H9xj5yXAz3yIeiCotAULbWnSWpdUdi4jGgXk4vtSQoCtrZ2XfmKrLUNYbM9XJ
7mpv5I9WWBLTfZsTroVrbmW4TszykBuvi+vXhKzFrEf55dNeaT6wHzbLS08xok4rzZznnAw1JuCc
g2XWm54d1yJy2QVYguRCXys2I4NbqqkAdUufTsdOpfsosxl5eH58MkElRCogbDGetY0sj1VnnOsq
eezdiB/cmdr3ORMLbOE2bOJoNXVXrhn/EGr2ziYFYuG8emn+rCfNq8InACXrJQqNNQa9ZynnVNAA
tFHeu4csLcqdxqjVs3mnURmGrHJxP2T5xskIG/X4j8vJotsLYEORvupv4pEUyTS0DKBEI4geZ+xu
OIyS/VhkoGmFgLCKZz0tnPfc13/LKmdvHfe0RvMd4t19EYMQcMkVdcv4O5keGio2qEwfhbRpNm31
IqwkXnkVIpVgIMC+L6PvwTZfM1nSr7bZJpi5NfkqwhO2sK3wIyXRlt68FJvRjCtevLBL9WaG47TV
3o5fyfYcWWbWnfsIOdtZ6wkcrbpIXBCBpPXFzPT73A+3iVeiAwgYECQY6rl9SHhknseLCP5N7NWM
CjkvLanpd1NX/7TEN7d9HlqAMljG2kEK7TPe26N6GgtP36LsMNleZc+8QuAq942DDDsvqGTIW+el
qfeGdvaxC16KgQi0SBdHJ6/vGPkw1+s0H6N1Ip3oK3G4VPNGIw8LWidnisrJwOrurk+DHhkx7HS3
eU6JW+Nl9zEKildMYqfc/iiDmxEX74xW84OROT+uS2Q6v1p2hPyXbtWv2TqTyuJWK4enS59cb+kZ
dBzSGygeFPo95CJWxmBNosCZBe6svyqNoFAqQQwEe08P0FkAuFjJjnClLijsdTbmF8br6IRa558e
igumCOMUl8Y5H/F9JyFRpJF1rtTEMgThwEbnhVGreR5uPTY6FpcGlJ8/Ts1h8g9taam90akvpTLz
QCbVSxKWqzzoR+TJxrjFp2egKjQGHEswgpwmMRBkimbFJfhaONmL6eQh+Q7GgzKHk6jxfgRq/hUH
I+ypkTIQPVhj0Y85vfshRYm3g0Vh7qZrz5AP2jiee9eHl/JahYTiOUGV4r13kV3Mx86jSfAbBkxM
L5YZ72RTHVsS1PYsCtEEotAjo5lj4AXQ4VqrEeT1HTlgwAK3RsXAzwb+dPB4/ZdzUHHoDLdISz+w
keL7UtVX0LSUIZwNuzJNXtIw6fjZOeViwnsmqCXrcGhwLRLGGwE3Pw9hv69d4aze60RP96IQOU4a
dNg6yk/Df0CLRyRlB+Y1RftdrgwqohVy0GxD7Y6yhwN3cGqmj7znA31ahBZETNyq4O+Msd9NYXUy
sVMsRMPN3kSOWFdudUaTs9RcnJNSsDTCQ862w0eAxCz0K9Okf0Lr8z1Z8WmoxGcZ0976ws9WZgdC
pouHFpuQfC6DediDOJKZLUAX4ioxKUPgmt45OjoQlRrFeVVue8ZtRovkpk3S2cI4vSD8mjbsIvcE
3Z7CsLO2hQ+7C9LYjhLiUmt3DJVPPb6LZ6tsYTj7vPpEYLzISCMCkhcToyaW/ShzCtc6t2w1fCPK
9nbjMhyBf+L1bkjLJZ5sVF3o+tDvcXri4J1d9r5sj7x5mVPG0Q88R1YinQbJ0ko21JdXPYo2I8tq
3itwUlSHGsblabFccwMH3NvVtfcw1cM7PszHib0NPS2qeeg+mlcOl8I2aDx7tfIVw/swFb+tl979
+MdL6s+pSfrHoNwpBF4ruzTYOrjNnTndO16l45gybB88bZ/bFw6sfqux/qAaY9eBEG4DjXdY//UB
2K4Kv/rU4C1sIKgcCWOMrhqbYII/0CFl9ksZih/UpnSSpvc6GslmCsHW1HA59o0S9gOrroLB2Tfi
MIjuAXrf2r7o8EDHvvhliDEeIisHwx8UCXUBAEXVPg6OXa4rQiV2YtCmlRNDagosPAx2bkDPNup+
HdU2KenU+oR0r9tOs1ajwElgw8VwGROEXnWISKpMolrbt0RJdrCSlZc9Fi46phrzY+WFV1JB8eYQ
WMlGtcWUhLC3E8nJL/TgRCTIlcEag1QLxpfw1RpfyuugKWtPnK5xjvkGpJMOL2kg/BNm4qZkKDTm
QYG8yWNxUw0uoq7u3+jWeGFQmAVdcicq7omMbBpjRWESUJhm9bg0XIwU02B9F6G5lRND7KI2tyq3
r3XGkZjRRA5TFlMNwySaSDrxE/nrSC5j4V4osouVcrqXkokIdIKVHTZIxiNIcW1TgE2GEryoG/+s
OframUxyAsn52vR68BPYcXWX8PJAWL85NrHMwEfx2mjQpWALgoLKXUDqiX/Vog4ve7MmGCxbmwnS
2KSgDSMmjsEI+8Wlb7dsSbJ8FWiasTL1at1Joz/1UG94lRjrGNASWliMYmV7aQONKrsFaN9pFG1Z
n68M0mJ7qv2ln3mYKUPR4k2eHomBpn0KKgJLqu4e5t3RKlziQ9jsw6ZbeaTzljxhi0gRxMsq5pVm
fR4r+O+hKXcKwz29zKeVEQsP6zODN8esPso+PYsxuGTpisS5p7iLgSUGcFB7tPEs5Djjlk1BTax7
AI4Rl7QbLWCuQ9vfAGQR32zwnMacjo6adlZZ+lvpkBFdEEG6zUOWY4DH3+LK77bpN2HncotZ76l1
UQfiJD6ZPdXVxPxBt3ZgtQzK5hKHqi0+ogz2+zSdonQCKw/upFG4cid3OAVhsQfZHu1Ga0Jjp8NC
VzoRy/VIYmgXnjQN6IcaWTBlOBuXHSqdmH3F0oTetEhcjGTRkPHuJlcHDjwS8YLNF+06IkV8hclI
rZSk3RzLqbaurL8H+HrYf8lvICcAlkH36KaAwvUiRGMdPbdm9R1BvCBjNj6w9k2QNEI4YL+rLSZP
rlOlcCy3vk+2xWsRYs8WHpXS6Fj6qgn933oI700WvVZu4637KT/Xhf/mBA2h1Qxmm7LBR6Z4zRlm
IbelwCcGDTVddbW+lqM8j0xSlyjuufF9lqoISBWk2m1d2ZDufPVSdOU7kRfVMTW7ce0ntzTWzpkE
RzPmZbqv+sxbouuhgiz4LDDL9NlPmwcbfTHSH27eYWbGYwa7xQhTNxNtObOmEUVBFq7qPq72TMWD
XNtkxhjMHQ8DVdhzy96ovtmdz4eGQfveGPNEHqpHnB5CLzmQ+tHxlZvNT7Us6viiepgGKetBV7S7
qUuis+rc39A2Pe5M+5e9ABihKABJ7K/xUtFT1aQBRwQYraAtc1TS/9SkWVqVeZp0fCiW/OrHOedh
3ffaCorNtZzXHSiSH7HLkTObnPvI3MPGWLp+drOzmpoX9apRmZ/akGxU5821wFOb4wPTNzanXUN0
UjyoHbFRV8I1oXdL8lLBAy/ZkO7yKWXlRmscdq8qjmDdioPe8r+aaptOPuEkX2uRvc3BQWQIHeCU
HhqG60yrDonT7Ahb2Ode2K6hSzrp09DHp9ornqbQu7nKfSUL6AWqIH1Nd5DJOhlL6CcsC8mEoHa2
D54XXKRZPYCnP+pjue+H5iulKWzRplFjfkMltLeFXj86krmsicUoP81/b/4J2yw6NS4kfzw1qR7/
c1HCRa5EYK8jbvbTj87hH2rGt6q0ngCjouGAEtFZ49OA66lhzt6llCj59CJ848lPomox5tUP2R67
3BgfURg+6H74TCrBpZ/eUqs6eUZ+bbT32vJPjpPddZn/WqZBYlTP21gudYxeAeNldseJim6aOx6d
Ekecra8S1NXo8B6GKXgDtdLipI279O9ZlDPyTDSE9zjHGpO7nm7SCD6qWT+ZA8zCOt7xrJwD/PM5
5gktf0UPseJIuUKrBsV4hwq3y2t1sHHQE6O+MEgAMv3+K3Wr/fxzoGw6+1ggBvJBkKkB2i/emlYw
Kqt2kSy+BzLZDa9AGNWClcC1N7LenYpzlhV7AqbAfUdXr2AA5mAFzZX3BKz1YfCsdW/E0MhxF+uw
7lT4LSM6a9tcurY4hv5fbHPMScyBkYoUzAJqBE0v735G8h2/IeG3V8tBhJy6+UM2mSfkcpGTPMpQ
OynbMckTlIyxk1tWsbyGyHLxY3kbTBOCEr50Y8Q/EB2qmLE2v6Ko5X+v7wyAu+pRmrhay8R+mpEQ
yhqO2g+nwjFyvJviLYURJKVX8+HBgxMqLQ/fk6dWfa4uXDQf7qAdsjI/T8y24ilCEdO+T5l1Kb0b
z8sxjZyLkfu3xlTfPc1SPvVHBWqhxVnkzdbu7u7UDHpFyMi3XzrIoMhCP6hwQJW0quigSr0jrq58
Jsn8ZrtEp4l402D2iNpyXzxJSz6psNlNtvHS2XsrK3/TuawYrV3C0JSVp++zWkrFPkKz0HjXIB/O
kTWCILAvgZHp88ZxSWnOwrOE2DjP0VmI4/al0o5HDbBCOSwr5tgLKw9yVpAtwwBUpKkJn1rfVwkq
zmlfTgHOBBktiXKmuQ/k0qzeJ8nsLPdTZ9+qnlOSt9Z+6EfjMBchVhG/t+Vn1/XowzyEzkBeqKX1
b6I4PkSMPoUVaJraJPhRe0auvutmb2MWVHdR3GE0X4pk2NDt32pNnjKR3UMUpG2ysqyEzWrY34HN
itralh0QYVOcR8tgne6+xrZ56L3+Noj8Aa7FR4AEDTXKgjiOLT3pDoZ5sjAZlxIruNBtTDPswRKa
EdQlDpEvIeXJ/M95bvmOUT73rX09GVt3LG6jVj3ZvnWeZa14G/x96fkLcDijBxJQb747WzyGmjpb
3trlf6i2muc6Zy5p98uha259XbLGydAOmaSUGsarNKpdi6K4ax5Yna1wB32YLfdykAe/5TxfGzKg
+MVEZUp7mVsPDPoXqs4vrTRusUbQM2+MsW/PthafAt540NXoERBcSPOeRUiiJOxmO97EtXFODZTX
0FRyzhM389n5F98RC0hG/QE0Txrf6Fhq4qVUFijcegcl6UzPjDSLjGeejkBhOiFTw2dCOz8JSU+U
MqDy/2HqzJrb1MJt+4uool/wqr61JdmyFb9QduzQLnpYwK+/A+9T95wX7cjZcWIJsb5mzjFHli20
vktEj5zkBmQvtBC8BqlCUMc/zbOOysdAWscTRnXBjMj90Ej2wtJdJ38QwSNjxM+OvJAtAa8zW7N5
+HwP+fn0ZNiqRDxz230xHWPvQeoyTHcFPg814soZLe612DFS60y03V724Ev1+Fznt0L3/nldQ+c/
pEsj0imiqFvdrNuS0zIm5sWrx1NL+sqe4RuxqlF9JUwIA3Wd5ts0viesBNeR35vLxs42Vjo7PMy6
2DquRdnFWqr3a7HoWCEtJ796eGGJnYcUs5VjFO9uwrK6TBA5MSVVb6V0b8WgPUPES1PaihQs4aIe
B5ClDwYe595XRBnxjZruxzThTVSSzz8Dm0YArdG6G0G02hKSJSe7IdQSKmcg9tNIEHWrr0utxuXT
me/tZD7rBsgJihfi3WVXLQxFt1B0kNubpnuJjOlzLEnt0ntMBTKgfh7k0/zfBDCXKtDn6XKDxYij
Qesc5CqNtzSZROue9a8RdAH8cBr4Az6njuU76z7WHlEK98yxo6PJhiGrT6RgIiLJrp3ruFy/E5Tj
SVd7BEu8D2ZMXkw34eK1M9bX6adRYXBB9gp4IRY2Vp+gv5lmc9MHq1uSSCqgcG+spv9hbH0jEUub
Rutsdi+KK2RVWhoT+xZpt8UYPBrjBca98DAWjKlC8aVAri7iCj68WcEfF42DmxzMbBEPx65wk3em
aNvebu+1qI8AvtXStuhAmngyWHwS9lEk3meEl2nhdNMspS1CAGv1JZPYmwnbBb4KJN/M2bpDrl/o
76J0Plph/KFvBQ2bJtXB6y4ZAbgLt6wuQxqRDN4UV8uf+age5FZp+H88q/+eaatX3dnrRLVRBzJZ
JX3gx8Q1dg5a+QRz6I4a7ZZXE+23G/wbgcQnUwk+rqSXHJJvUr3wDhJ0ir6f2lU9pqAFvEPLVsGo
mvu9bVD6+RYEK9LBVpxi+zK0szeyg15Vht7GMugCqxqiKgQBAhaMejkkcXGScX8IYsQCimXNosZC
hUurJjSMt3ZNThJLzQgEQxK+iwqyrunCroYeBfd0FfgIcynhC0P+c4z4p3WDcOvZORikrr81Tjoe
SFX4p/hOy6Ql5bmxk3M4cRuwdabgLvklnAvhhyw4xRhs39i35Msmab7DIkM/rLl/zUQrkLNhvSE1
fqMqTt66KUk8SS8xfcqupdlY1m1orzVMSBvc15ILyj00hkjhsKc3bA+nhiaC7ab1xK4tPOAFhWYc
/3M02114H55mNvu5VsfvCOa4EuueuvVQ4cFfDAlSv5zZ9UWPIfNnSK/YUNy6X+Fcp2+NBp6bdQgm
2tMQzOLOQqF/MjPjVeEqYy6DR7WtuJV4nUYCgrTXzqhv9D5Q66jhhZPUjw2R9Ig0OyIACJKf+npP
ogT9c/HNXG8JOeazad1w1cZZQRHJJgwrc7YZ2WhE0gKrU8sP3vhhDfrhuZz8hMTXANM5FsEQKQp6
QYTiFoQ5fG7EiHH/phS6VE2wFXBRweTfCXE2trFcOplxVQY8xbZUG9gFsHdQHa05xTnr5eQtHI17
Xuyml1Y/D1U0sypNCIFLxy5efbfOiYcTzRZSWApFZ8B/zA2Z5jR3l6bBzcY20o2V9fm16T5TmpZl
F9X1WlQ4swuXNZGltDfE/QfLGpydbaKNz9O/JC5EnyjrjtyA5hI81DF/E2sQdixnmOqyZ0Ueh5oI
FLdjuKig+VFhYslnQDIgdnLG9IHLSs1143GddMMS3eIKPVt1ikpuQISPfziZe/f6/ETEZ/lmOt0b
NjKuVeUlZz2XhCKyje9G21wxTMsXnYAyEtvus8VecGu3KK+7ipzx8XlMyOtOUjuEs66Y+aEdwtXv
jw1sccR7jPZPVtdYmzz85Oi1Vj1jhIeeyYetF+QRKLmzI5KjRtPN1jI1P6qqxfftrzG/9adoa0Ut
W4bIfLht8y5tNsThKM+lBtiq6wuTJQ4u+dhMzK1uGNFKK9NNMfJx+LXkkZqsJ9/kP5pLlfr9WpTB
Sc+JdBlbQ3sbBIsZoyvbU7ovWUUvZSkuXW2/ShiO4y3qObIazWMdrMpqj31r3XVuuhs0exsaOpgg
m40tqmbHyWBvDM4z3+8aYmig472DdPmq5gwugusZKbQeqit3fEGMDoshDDh2RzBZmccZl75GvXdl
AN7K9lY1bHLsaXgk+oiin9patESA0a4/c5N+hSxwDTK/XOcZF884XtMSS3gzyAuQovdYElcER7TB
XbcIpeBYN+EYBWgU3B5132Q/0xOfBrvYlJ72J/T9ZGmmGdSTdoD249K4uuW5lCVZV/C+21nPXtnp
HxwFP3O3gc5qKxBexp33lKM/WQxDTH5Gfc5M78szhn+Z/hCyYfehNq7PDLE/qzznSOzBF3Rgk5hX
HTqFenHAsxEOiG2yWepf96ipiGCUwZMDQTu2RvD+0QWZCvPFDxFb95pGgTmI9pLPIbSxvKNAuzDx
P2VO9Vz3pzZlZKSSbA9ay652nmo2JLw9zdOLik3i2N2MyjnLhnt3QHIYWs+pKM7zN6yCYRUJjXDR
+sqY81TlLl5fzBBdqx+nPlyjmHqrfeNf7N6wXz1ijZt4CRGRqtF86XXvHeEZu58yhhEQwG7r0Rci
eoLTnU1X4R6xj70auv/VSdiOln0G3nBOrAnzyYc/4hwhgtAX+qceJZ+VZW7sPLgHEQLYAsIuJeQ1
ccovQpxQH5XtD6qnF632Vg16ibGqLyVBWBUTNHQ3LFiL7sOe5HkY3ad65uekOvgefEnxD/T72Y0w
D6uS/Kvtmpv0vStGkHCxQtH2l2kaV6LMfsDyy1US//X4J5nNHMQzoIxXPrv84TvF0cXZWt3klO1g
QSzMOj8hVdmjfoP1Zq46H9+w3824Eq7PVk+TFfFSoB7yck/Oxo0wNCLsVaFdWcoCtnDfQ6BbfjKt
QK2+wIC447c6sd5n+Ta+lmPHyEJbNhpSTFd/1w3ME3o6fWj1Dxq/5Rh3O9vI3kbGYcGHETJkzB16
ntBMGAKCtHPdmlPBrv/UEWyyNua+0237uc4c3JOos2czYjglOMKMhgzIj1H3Lnkif7zU+dsVWF0T
JOx5cuyjvt7CWPqrOiZpWeTcnCgkDcC5h7J8FzFrv9Jn3y/tW9E4PzJN7yguHnm199r0vcD5w/pV
/8yrcpn1wSvaOY9gzOmnKJunrETOPxbhP1i6u9634acApai96W61LukRrxknxoJ2o0CDyfCUYb/H
5VzVBhuN/jog/XTa9IY7sFuNcXRXuYdHc0IrMP400LJkboJT1uJdaJrPTT/jfBBpR3QjPVX7Amnk
1s2ie5FSUpcyuEep/WPBWja8YOuB8ut0tNB2j3UojbuLbwIt4MUeCr8jKMPACVL7Dz/M/4D6ipNy
PRIMhqjpPYpQWszfK4JS7FNHFx43kMR2h6UaWF3GfnB2wm/fZMvk/MLs3GE3whlZAzAgb8ic6Rm+
sajeQcu/dA6CPQPEv2Qq3SIPwgVQ8YFjXRMgEix1+r1ccgcJaUtjOoRZ1UXjUbyDdD4NGW28iFGv
a5yTWE7JgC+sFzuM7hKVShbzaZOt1y1rv2G5xp8M01faDwPzFqKHLqEosm0Eo0YVPviA3IYuPVtO
ZnMp8Apkrn/TkKHHOr6rqC6Ookg3GqTd3uYzCCLuKc7atWxmpaUDMC5KeN2pnvWW6QQw11s9L1MM
W2x6kX5ANl56EX+jFcAxmaZx3TuQ9bqEVWpYf+YEci7JDvzXCX9rJOafMTUfdlHdqzRa9fyAS0th
ZsqSLZSLExJlA0lT/Cdi3Ma/TfGaaebeDNkLJrp/oqu8DVGHNELLoTE59yE8OEn8Jxf5j9Cjv202
HoymfA6FellVzaweo6LFScZrkwfo+7sGMU6L9AL41EIJ/IGNBXTND2K0V9GOwxxPmFZeJdh3QqCc
hVHaEcsJzkpApKOLgVVYnACqZVzhvnFfeWP0dAlDFrK+j4I/4WLrVbOTeXX3h2YZC5CkZjU7lnzq
El+DMmNZT0m4iwrxrvnyT9xLwWSUH1Xx6rKWNyoEhp2hPfSUir0FYmjnP349Yys44Tnk7nk1YlBE
CyzqnautDUMDAZ6fVdwJchdihgWgdSJ9eJ9y810M1TVhtFiRrqAnLsOWqjQWmjPnXVtLTo1HmRJm
647oXjI0XqZl/ENoQ7MEX81mV0iGunnskXH2CaPPsXjE5MCgvL+4oYN/rA5vsC4wNLAJ8pU4jCWy
kljRmi76uLkUofYVjTorFuMinOniO+lRc9d2IZ+TMjkPTfrcKx1sRr4pYUWN1nhrDdAgrfc1JQjg
ojg8pKp+rh167DqbTnYImaFTxUuoA8cz12Hhfk9hp0C5YZOMBD1YA9sKmgF6kxsssHMv3X++bT6l
uf1mhv2bp7QTwso18qu1VpavDsty01avvQ3BixFvVrYXmi0EbKr7VGJvK3kddXXTtXDHdpojk6u2
4jgiQ7YzecdGLvjYZjV2TCd2vD4KZ1alqSaZ302vTVLt9aJG89TvzOLAjf7m9xT8dcMyoatPZVI+
VzNGK46h+DcwoAviOPBnZXfT9/61ifNRx9qrX3ylEZJfO7uFRX+J4mAXDNaVOf9GDtMKJc/asbpV
1Myc3IaqjhyD7Meo4x/wCCGkSeeDzevWNqc1o+7XkkBt++iV8mLiElooyEhOjxmyLsYVaYNoh/uf
SPNnp5b7KD1xDES+8ZAlIsI8ZE6xVfRNEQr9oSmvSTk+V7KAuKAijpFlwDq90kLWHVzN0zll4O/6
ySMion0hG3094ZDj+mnBWLJ2ufGJrxaOCYrTsQ+yGK+WK44qZarXEoPQTN6rPdpPmeG+Jq6+9SL7
TjTLV2LZmIj6NxZNFGo2RMBec3aU1VuzrW4dP/xQcuu0Pf3JpYsz29ny7J9rKCnwliQpf1r66ACo
tBYiXT5aspRn0RE7IQQ9+MRixr+g8kXr1lbcobT72NuvVRHdg4QFqygtsBG8UUO/ZxyFOlhcdYKc
7ih6ME3UNphf9IyQYxh/BC0Lvax6EVG7jXJkXdzaypUTdz8TRPOdNjRvUWGZy7JH0ONUcPBgCm3d
JH6dauiB3eSRzeRO20YFz6YI6z2Zcrsqz5jeB5ncsFG9JSMmqoHNFdE4iXWsEVmYpTK+7MLwFnYZ
7QO9DVasEG3+2Vq1rfqtpdnJKs6q6NWOuugZlfb595kH+uBFXpg2nyxncs5W+U/1Q/jqNqIFU0T2
xe/TNsBp3YAh4vaVha+ixcWRC0IWgdnrsU+Wsa29INjU6SCc9pCohqdVM27rCLhwO/1xw6462P//
weeeth4lZEDNfwQS+c7//t7v/4r1FbVYP+dFw5T4nz8ajjFf/N/nv7/dReBtBpj1CQ4DZsN1eXAc
jwcWf0R+i7egzjnVtBLkM0q5EtzLDH+e/782aGkUMqQblTkUh98Hj8Cx/UCy7jwzYYgaQYw5kMtW
H3DY/8/Df18DboyORO1+v/77pf/+xO9zqoFsBfKYF2TwsOf/39/6/b5WjJZuKoDrU40MNlWcYjv6
kiXglWpSXwzD+maIvhFFTpbCaHo7HRACvE6fZexz19dIzSs8ez1t2bL3hx50EjYYt61PUGSQYmUs
mL2/DY3XsTaT8pih7V/CNAZV/iJGPtHsLRNOvnkaTO2RQNRiumTvmTQnqzbXrtILx1UQ+Yj/yA9Y
iQ7NfdIUzaZj2nojFuOvVo4HS6kU0QlTKp/gtGNMrMpJRj6rZk1bo5RNjorM0mOblEjm+MMxeXzM
G8l4mdwNn+8aRxj31Wp8J8ewX43zoGlkrbiNMaRto67B8jlxnwwZxjSQ4MqJhshk54YGlvgi42j2
DBf02WmoEx2XoR/dlor9bCncah2KWQLaWTGEKDSHIoT2kzr5ZixNJHgzdxWNw7jPukGtGNGgvPAx
bwyxfIkb3DltyQjKaES2qrjpnKioba6Y2qzMJ9CwGKKM6pEKozwJUhhO3kgkoUZPEZIsdEGsZzwN
7FmFM4pHUzEtc94H8L4Xaiht66OpoyMuvHOeuzT8DQzTOfCZDDW72aQDi23PMsKnoY2+4ReyhbSH
HdcluX4xy56sbfULuC9/XeJixkylA5VhmLFyzSR/1R5NbsQRpkfUTXC7eEdiYpJ4CdaNHXlLZ6Z5
1CPZqMoRR73t3a1GvOyhtI3g6IfC21TKyQ4sQ3YgPeJjYply5dVkffvKC0k+YIM1JgjBkPRT3mau
95kg1hjbE2/YqfSN8o28ITqUqEj2DcESmiG5VGbaiytZfaCkCEonO8EcRI+kRgNjG9YYJ53ynUcZ
8XDNT8m+uScu7FZrtfvaBOVqbIro1jWa8yoEGsCWCCqp689UZe09DLSFXq71lLnJELOFLuwoxHSD
DaBmikNd2NRoZ0CzBoZb7CLDkRetLO7WN0x97WwUlj8t2tTil7H9cOkqR0b6jsVSjlCcsl9Ypeue
Bh/htemnYqurDIScXXroTQdtGZtpjiyBTUdQNOlG1iydnSmkYNO95OZav0kmyT8pbFKdPbAH9OtE
mhiD8xIUE+eRJQ2EAzydMGxvo2jODSKZ/KWzM/MyiX79+5tJG79zbYUnOLZ/4nxyPgWbeS5rN2Ez
y0g0MwiYC1ipXplcfzFe4ZNFBPNZhUl4J+UgX7pNKfa/T1lQaxiqbHc9cibTehTkrnnpeKw89eRN
BaG03LsW+IzGj4hCnXvGeOvN5B2ZPm+NN4wPVYJ9dAnGMkMCbj0H8Qt+jjorr0Ff6Edl6WfmBf0x
1ZL++PsrtuDcyZBHl3Fi3Rtyce6J+y6pkdLJtKixiBildP3OepbMMbqNp1Q4BZE4lUOwniX2taKN
q4NxaZtZ/vL7XRI4er/PtJJYMI12aK0pIDwavquX31/lTZH99ytN0+yVEIjoR6dwN6OLQtTy2JqB
d804inP1JujT/UhdtVAm37NocSQH4x1PNqYLS9/1RmGe+3kdPBaT5HaiEcLuTAXiBwQzuDJebZjG
gKUM44820P0B0HRIyTB9Bjn+m1sb9bWzo/e6cKuj5sBkiWYwy5Sk/32pNGtnpSjhwTmgNl7ZYjSO
vw+ONeZHu996oaIOCNHY+3lXPaONUzstJE5YaWa5JBLLuufmyK9CPb4wge5YLgFRYZKNCci4R5Fg
FJ6JbGMkrIicIdHXKsI5FDGXXvcaKgcnayGcT1E1ew7Yjecn5bfJa+D10bGrsSjV87snBM1z29G+
WchulkNmw33DRvoX80CwpGOvjn6fzQfwNYiy9Kw7io9GKxLMdLW9s5oZPdy4604inVBajuDO7c9S
NPo1m6PIZ/txr7uvBQlnC61nZpWSdupoMURb2oXQn5pnE6fOrnB4L2IGSDKMr7ptutuaoI691btP
tq0NFzfZx/FwEfVkPjpJhRi2Tb/sKgCpme2H4FlIuLbRdGz0gP186PTZLi4d/U238G2xRZmO1WDr
24YMDYJ1HH1DQqnOGlLXNH52zaBgwKbkAb69JlWdrR0vJaWJShEGZRccG9nBJfdNBlmhH1Ub3IcY
qv2g3EbU+O++ajepsLoXwyMytByw8/5+GWk1scUWQ0K7yt5rNSbbKZfhpkomPnYJcUHsH66ayoa/
eeP994vw/34ld80n2Qf9tWvnaIcABwgeuq++H1w0vQhWFnIufmby17rO82GH8nLaVf2gXcKWc7+W
5fiFcHZZTChz0KH/axutfrKldXDi3D4PHrvBnjSmZYU9YqWKChYcoWRbbNjDqtYBkMfsz3GYoly2
wcU0Nes+3XItaDCZdwgyrVrbDKg/C8oH5ZdfGrBj2sl57uQyqfWY0b667WCTYsQYOJkJWkVZM+7M
P7GobCThWAdh2RPiDQhzS5bKhCj2Usf/1ba7sCNQdX7WRwnhqXXBSGC2uw5ZrTaB6JHzlFV9MmI8
p4536vDcwua14Iez9Z76mFxXqazVZBCk22sb7CQmlg1vWkL7QPAz58VNPUsAtIgrr5Ddtx+P32On
yUfhMbPJtdC6UaVb3BJT7TzPnBnpBpvcs7V1HmhMSGig3DrsvzpHbcdZhaV6XF2VpY5sUPSzNHQe
nMI4/z4dhYXzyAgRU07JqQ1Yc/RF/eI0OFpHpvS/z/QJvZZMNYpiJ2BEh1hEZ5NAtK1MD2UbJcvS
cl8Dt0LsiYUAvxsM59+ncCyiNZsx4GxskRqSfnDMayXA3npOHORuYKdiP5hBsIVbn83BNIosMv0V
muqMLkhrcJhasyl9HBVmWUXrIAHyNoBuOuE9lRvqqNIa9sCiiKLmTVgGveGxsqWEoLZe+E6ALo/k
rpXqnXxvTmW+ctzK+0AsDtGmcV+FWbWYanS8Qr6T7Hq+K+qHXTwk3U9gWiD+PNs84bp6H1TVH83c
QaA5Wdo7mv852x1JFsPH8DEA5TV1riMrdMsrMv8XQAnhww5ktTMGj5p0jq5rONqBBEY6L0O0Iy6y
ukXs4W45cS6bxg6i1e/Xfh8wuLBu0e3skMz/S4iQYG8bHjN/hnPV7F6mY49eTEQQ6INwU1NzV8ew
YRtC+0oLzBYUFUrY3l1I++fExm6lKv9YhYDcg1xySzQZF+STnFaZ3ViXLndGppbYWviUeBx2RmjT
nA7vFkj7tWA2ejGBRVxSwSgPy+jCVrb3TVXWvvd6YdL8x+7Z7YaV7gARGJLSeudWyiCSH+IpUFr3
hrZxDOduVIWfUeuxZjUpSuu40faOhdNrCMFkjEhK1onWZqeRmfdKCXJzSp/hhWJXs2nJNd5A5RSX
EDsk/1rWdRQXlZNLEASecRRqIjpXdjUJ5kCg2QWgwu1RQNfokDeJiUc5GCcdwgOvm5+LeNOiKP6K
zSg8t+P4z8hFdrZrulnUQBvHQ72TFMn4EjSoibVRXq2OQOtRij0OPu7Bteh17jgMfiOFsi+xGJgp
GCtubGmbPhyKJxYP055p0AtgovYCDMECIMNuYersh08p+CfQxucoSEHvtNibGtW1e78VkBX6cVzR
nxGc3Il8Z0xWuaV/fiWEswNqnEt2yAb0GchFxdPvXwUTDUa2iKzNb+Fp+t1X0uGfoMTNjm1F19M2
VfwwbXnsrL68ioDBcoPvdlchZ9Kr0br4DaeJkNaRXQ0DFhcwZhupv7oYgx06h08rl8MZNwCJw9Lc
hBkBo6Wlv2mtCndpEJzTgf0mGatP5beEvBSwy75ZFEfkpGuXyFlD+k1/OtBHXYKppFGwMEdRN8+W
H+3baBV4hAEuYj3Zaq1HihxhNWGB1cnuKJSctvbewo4MUdaezdaZYJGPyj2xUpJrjRTQrTKcNd3h
XdiieCkHVazxuOb7IZsnI6ziR4oH08pwlSfAWlQonZ1XDT3sC81eYyWhH1WBdaazJesKzt0y84nR
BjO/0+ISVmJnjGdVu9uprsZLZxyA6KKzZohjdsSJZhVariIbcfHMjQmUGCZU9fA6RAqRU2RHm7pu
N5PdE/2mUyG7ejq7nIvxad6y5Lp1N2dpZ9mzKoyA5EMKuZR2zLARZQ2Oda051jUy1ybLvdU0KmNH
ecIA34uf66jmFqXPVt4Un4uo/RgEMGJIwaz2NNRE8eQWiWlx06wN34hXINIZRYB6WVVjKtZDHg1n
q0jBRpAxw1niiKuf+mdZUCabZUlo9oRCNB+GLUvw5GQFqkH0MEv1wZ+8W3DRzNLMzqJtMnRj7KMq
kYlD43gYBCbr4Mf2rQXOcf59EMJPj6DC7eNAa9p1NBA2asal68Of15HdrPQCP00rPT6KhBdJUZ5K
N65faq65ftb9FLWGzAF+04pTNVln2EE+Odl6WWxU3tO2tRhl2jxRaDqyDb4jY61evwmbt56C7q1J
GRGtC7uJ/sCM/GMAcFiCWorXqoryV2sCqWIm5rQdXRLtSq86jkb71Qf434qGA1PODza3Dq1PeXM0
EjhCPcJSm7rNlpUsiAJf6m+xaMWZla93dkUml63s/RV8wvpEE1KfNEt668glbIyso/w2+KxOdE4R
Z76rFj2uj9/v+ftgl+YHO+CS0BFuvUCuCcLIjlkyaQjWaU3VELtHcnA2E9KCdag1alV3DR+6Xh+O
mFehkpRbTbnpOTc3xBa91ZZ8o+qJX/VCeAtRYMhWKOM632K6PnXx1VeRuXViUx1HWRwwc0M3rwyB
DzCb0NZZVNaGN+2TZAjOUET/hL01QFhqmz0jEPEemeOZAI1ZBDohETXyU4UHgsppuv4+lHbnMruO
nlplx9cCPzbbpUs8dvJiOSsZutbe6sKPfrTk+fcBkROWBDLF8ICjjid2Z9jkCV00Fku5c9vgjVcx
PVElgYSlRFkUyHDVVOVPaVYM2wjS0XIyyugS2/q0d2uuut69Glzdbwmy4CWkG3Zo+HQ2aY6loRoA
K9uyBfnuSf463Etb9Cj2E5ZFtMVkPYajfYxD9KhmMbBeRGb8XH0VDALPdUO8umsBQEodK9yWwmj3
3UCaBS8pk/S0Xfut/tLhZNtYwaC2FomXmzKvH1LICCdojUYySp6ctqKuTBeBnYZPobLfdFKI1sag
Mb4ajOoJbVB6iMZtaljm3s6ZyKKdqLd53Jvrwk3/co3Jg82cmBnyPdAIhu0GXL16P3F3tNODPaGO
biLLXZIDh0RDVMkWh6tzMHUzWYP4kCsAbibLS398WHVyh/jY74dBm7kRCpsnzoUO8MvZyabHYKcl
Nc3YrAIhicH0ABigfa+wy3ZH5nbGdRKOf1B1eQt7Il7NcXC3fuidcdGokzZozZ6gHkxzVqBBzObm
WXp9uENPki4rPNtaoamrbKq7GUPoyrDWb4TFETCaiKHxlmCzNEBS5Il1GPu0hPCmD29t7y96jutV
S1GzHjhTL5pdVssy8lnsivoHR5a6Be6IkiGOy+m5GbpNN1Ex5ZlNZ4iroiVea2164o+LPPYZQxlp
R926S6CZMP85gBcVC1H39SbGCh2WUXNAWDH58V5BJl3o2hnC+1EqqjFTFRAN7YcWYBpF5DVHMiXw
ipGyLNEC6NfKl3MeYtA8x3XGeDctIOUowk/6wruRjkLoELtv2BomIjRX+CdC2dnksYtAGGdFpwk1
bj0+5XliXC1WnhAYspNByo9VacbJqYoHcNF4G3bFFgkYQaq9ca70hpcIHOkVL9+z0zx3IWD8poVh
Pzb9c+g+SxcB7JDYuDQCqCeoItu1NsfpgqXRjgbTpEKefm9qftsdVTWB850rhCqfsxfo13ZgT15a
OcqT8L/BPCbH3ydDV5JApdsbfYDqSg94jLme97HTiH0mrb99gFus8ox156KHTlg/LJWnRVtq1uqM
5tdfZBLV/hyFG9VGi4QLAILBgGWfSyQZSibTIh6s+KHZlElawhWOPyO/9Xm4opTW/tr6Mp9y/5CB
Vf5vVqf5ub93p/5sguhC2AxZFxUS71PJRmvG3kxm637VUMvMzjoNM/zJSq1r1asPt2KyUER2uGYU
jNrFYuiQ7IuO1IFyrtzIUF+yNJxWXl/lK4kAGmvCKkg0WErREG00xRUsCazvVL5keaiwofuINpu9
SMZ4neO8TZKTZHJ3pfeIAJyIYo1EgZONbQyR96N/UkVJmmI7C/XS9jDokzzqPsq73/OZqOytEpbF
xKLmcI3TYdv2JWTGUam98FgINIEoUZm5+YOT42Sxz2b7lx31+VC32GYvXUGmcmz21hFVESuiFBWA
ljmoZmrT2TOYuxhJ3T1ZrYYzKytDWjUyKLE/N2vfbckxlVC1I7PHTqStUsZvh0IWYM/uYgq34Luq
S9u1MSNZeRtoqyD8EV5cpUzRgzzdjLLEDhu1I/qtCkZqEhThsuvT93ZImQbWwONiAJVZweomw03G
jBZ3m5Ko85gY7cOa+i6mB8Uoz1YSYNCzr/VX9s/FPvai1zBEjd0EAWO/yt73QQwWa2ReoWWywKYU
tcCmqiPqYQMaunHxzNI7dCgdN33mWasqyZN1S4L7ATEJtoq+tYFikqXQOehJhmh6YkiYXBTb08Gk
lxpCYHvAdJ6LfOj2/Xx+tEN/8MqaAXsAQLnydJJC5rfQSyZ3R7zSZsrC9mjIz98SRonXSQGTNge5
JdNn17mj2AiVW1uW8Mi/A/mdlMB6R91/AdAByU4U+5LizhAj1oQJhz4rlIb7MfmLQT4D8XdD7BEn
hRt/A1Y8WtuVjxYbwc7KNQr/OaTyPdlxuKl7MzopyCUYJkeHBsEHSDsPvIVPN6SMLDhr/d7Vabc7
PL4rlArjcTwNUelf9PGHz8eIB6M8eyJyj4wXcaA5hJq2QCXWrPwwXTGADgGwdPukZvX/O0cMSxY1
zf9j7LyaG0e2bP1XOur54kwi4SdOn4hL70mJMqx6QZRRwZuEB379fFD3zNyZpxsdgRZFlUQDJnbu
vda38vargVbY9of8HEriOP466M6wGhr0QpM1XrLKa/e25+rnwBPfsx53hsloHBJV4/DOFP5er0CE
SYYT15KdONdbmrY6lncANoRcf5ZbVGDNPrYRtLgBkcxRwBiHwUiz15jqLLSI0Dq42+jNHDbI82Xa
cN5bVY4naQ9PUiPNFW18tXRUaV4YvJqX1oALTsIrnQ/4LNt6ItzHTnt1y2eK0ZQ9o3sbTp9rG6Y6
y3CixZc//u1f//y3n8O/Bx8FxAfmOnn9r39y+2dBzkQUhM3/uvmv7Udx+Z591J//6r9+6q9f8l83
+Ud//9LV9+b7/7ixziGhjk/tRzU+f9Qocj//HH9+/sn/3zv/+Pj8LS9j+fHnl59Fm7PNfv4g4SL/
8vdd+19/fjE/n91fT27+7X/fNT/8P7/83zT4qKLv/+vnPxBJ//lF1//hOR6NRlPwP9dz+U39x3yP
5v7DdgyUfMK1bdvzpO59+QPXdhP++cVw/iFcy5FC2FIyyrW4qy7a+S7d/YdnCyE5SGEJx9W//OfT
/h+v+n+/C3/kFKlFRKn75xcbKeKXP8q/3p75iTlyfliWy58yPd200Mxy/8/vz1Ee8PP6/1El/01l
eDCCgLCkiayZ/DlzehPRM1YXTqv00sy8RNkOJ0xpIwY99oyE2sF/t0dj4bk2AOURu/406sseXtYp
SO62zPD7zX0AduObNrTSY+1MUANbSonWAC4/pP7eJRHuojkI4MeW4LR6Jrm6tVyyprTARDLcE4Na
x64VH3n9fkGztxH7K++MdBJdfFV8i+n7cWncTUwW11mPdiJqRXrRpZ9eNIOgQcesCKVMQkLqSJVK
rfQHLoZs0+llf8y82ZmSlpeAjmgaePohiFVybr33NK4OrJc1LpRx2iR1grcKYOQFP5y20TvaKWFL
FLkAQFrm/d6QsKAMROwUwSAXqLqdVVRUVB3tazAgjCWX9iIbc9VOqBGrTMkZ5jVcPg80B+m02NhV
bIDhG1/Kc+Z22t6EHImok7n8EtBJDVO3+x0GTrD77Kxkyvm7xxJIVW+mqKPhKLF0hRMvUtxIlGKf
L0UI7JO7G3YmSCYWYVlo6wSbAiLVVx8gydlI8cV9vvQ+BJa1jrxrmSZ1u07hEy4tJqdnWaZ/Hz5v
lkBFhgQZr8gS52Qg5HNy7aykCeM91Md4xeCzXn1+E+eldjZ9wshVpCMenLLLMI7lNsnQQOJQMQ+d
TpU1b0wNzXDOn1/p81dl0DIyLSa8fCk9uXDUzmPuasQF8dXnQfiYFlyrB15BMk7jIOoE9VP6Z5xh
v2LCJneGaKu9Wid68PT5BB1C4tacdLC9dCSQ8Xz4/Grg3EjoBh8/H+80nziTMtjbVTJF/q8FWB/s
pF7/dRtfVrqrNCtdGmn+va289KFVubHsogHfnkZglGcxOh19Q62aiszCpo38bWGAS3f1xsItErKl
Yg6wtMtIX5RaE32PaTnhOUfMPFQrz8gYUeUJA6ugFQjd9BClFS4xhNceNu3IXNNaQR4RweWJ3JJu
ddj1h9I3XxUgvVWWm9k7HbcPZG/dh2b+IriALhZV+DaP84XeO/mPcMCiqlCGrb1q8LcEIMziUKvD
JuU7aztX5jm3B2TnhCzjU4ph6DjQzoIpddam7QX3wY/zpeTi9zWPnrWuvYS6OafOFcSzzs8j1Pxb
zNzrG4ERQKgyr9yQVMcVLUo8YuD15DzGSXiYxrZj7xusza4dr9Gg8JWVgXriUnwO7IzpbusVWObp
Iw53EqbigLDdhvVLi18wfxzY0Nsws3znatSYA3DVkRid+Dvby+wzDgdmv7GI9jWqBxLQyE2LYlX8
8Jiks77lvxuQhW4evIfW4D9JQMPLwRHl0+gXalub8Fn7+XuuXrsnoSSqbi35XRpFujCGzjn5E8Mf
oSfOjnqw2OCuugfAae5diwgRrTTzYvd3Hoz3QSb+i1dH2wG5G6pLCYTeJbJEgUVRozddIrMtV0bd
/4ykP0KbcsJLySK2TooifzU0SBpuQyBdbRnRgsbd0nPs6rdMw5dOTeoRRPQukzH+kWJk3ZPHPSzd
T+n3I0eEscUHeUgjLD1lBgtQT6PfIXkp0ci54DrNzygrh0Pn+7eKVu0+p3O303L/2GowtJsW+BGK
OfuU78ck90l16sSqBTX7bRzKVRU36RvYjxdag/MCNtDD8JpiHzThLYZTv8rLfHilHfqWx3OuJc3+
02h3d6MY6awMDkANYe1Sa15udKT1IUiHvVa+NJP/1cszonrD5taBPXiCG3geSXNxMtF/ndRT3idi
BYoN+8iQWo84Rqr2I9KE9Vr7ysLcuxGtDpYR3/JDxGAovekG67fauy7RBWABu8WqnwLjUUS62DRj
8a0YSE5N+dA0WXmfQCROdcc4JyjjY55345tAPFcykFl71EN71vVwL6Y4pKMbtA/sD4TMDb19dqO8
etUJHDHgIOxVCedJREW9h51q84B5OGhCCAwlC2AcDfc8dDYWtihzV7QId07q1WusjNOykOBtx5iW
KQF7CJyp89eYKd2Hnla/gDtBjdIAWKKq9J+yLL9/PpnWKkJe8/iWJ767iZ1meBAA8WaAzH+KyPna
VcAaZgDlazKU+kNgL8Ti1oXbrjTgXCbi2UvzW29p7gl6i3a16SEsEsnHEAYxkV5RcObqN08wSC8j
ewzjaE2HxMbhX0aZzoc45XLLXv0Uu+x8WukGr65lbfSkwcKUV4BLbWd8F94FSXqxVZ2nb3Dy+vsc
MeSqr+mDBU7Ub4MKBRCoOus8SVteZU3wYcV6aQuEG4liKpN7wx73IwPOwf2wynJ8WCCFgZZoCRAg
EqBDm9FEo007Wpf2o8IDJC1GIE1FIBykqeZh4owhU7SYLrlwum2PBmYVyXGrGHo/PLom20kU/dru
XtXnu0YaIC3H8qYaJMd17Pbs4qZzEQXdUx0bL3YFHLzjq7WsfzAYSx9lm30YVdgeu3E4u4E0nyP8
1DFL10M6uICJMXwZaDBt4MOMj8HIXnMSF574xOzCtjLOTh69jk7TPoy+zrfQtxnpCoCZfaoH5zay
vvv11N/ypi+fdX+80Yz8PUasRUkcfvOq4JeI4mYdlpC9hWw/xqwlqGHayVr71jhYvzRJanOSKkQH
XXdMJ4CF86P2h7rZVoGz8dy2Z7VO5aPyw+8VXvGbF3ebxI08QAnVza6D6jFpvb/VM6tEwwbYqvek
8+4ykFwwdkZGhdWsGFzr6he/BG7YG2Xet3DkB3ULtHDgzSIBiSs4dosH4vZwXWipsfGxrJXzpyf0
MnNVFu45ybDM4h4jK2Gs0ifVN2+FfUSXqd5lNVXz6642bZQVO8cKYEUZQDXLrKISHLieZohq90AW
R/7CA11SfppmmnxaRNFDaWiEQBW8DaAM105WuMvR5TyJa++VSKfEyIu3jibZmrSbbJXn8m7SP1uC
KzEPhqv5fHJGHYIsvznsmNfIMP4V6rrcFn6pvUpOWj8OhgdTJm+PAoyGTmnSZVPme9ZTAxkYh5vB
sg65Jrt5FctFB6a10w4TXh9aNhWWtTbkbYlpnek8TlELexcVZnYqwpqokdE9DXZJ8iJF8zIxqT4G
f/w99VZ78uv5U+o62sqYEnBmxMRFXhq/0Pq5u4HRPXlaJrcGurtlljenptNBtAhyPTWuvAsXRieK
B3QkODuso08u08KyQ++YMegsmolBLFxVMwRA0h9hB8cEaPTYNgQaoUTPGKVM2MIr111lIiLPO8w2
amzUq2FMq8Axtg6V6l2zkdX3sfEVV5a7txjvgF9kAUg8mix6SYZxJUdKxZBrJBdF7+gMlAJmRws2
7HhV7JZQNS8jz6Ih7K0ra2ZgSI6ATGVIe/zY3sqYcolrI4R2378Pmo5soXc6qM/NtxhK/KOLjHrr
pkW26QO6dzZpt2gCcK7WfAbpRzfv7NT7hLAwb6Ssm4inPXtjgC2EpeddcRVbT4kj4HLcfS8c30LW
Z3OIp2uMPuTVy7tlZ3lvTuYbt56ikTkTnSoC71DzsJOHOkWEuD4HkuqRkR1kVzvIvEkVYHZ0iFFh
PXOdZl3uxCGIWHSUTllpYXk+cIJMS1t63TufeF5Oth4e6YJ0qef3RpMfpl0l12GDs1O91fKFYZl4
Z5Vcy6jx9p4Q4FjnS4gXhlwTUqqbLB4qFEKJt5ECHnQ5ejdLWojmzAR2xkJqrnofx3XAiJvYzFrQ
3mNnkwLFWRSdnl488IdUgFO5FXWJNrnCuuHlCmY/FeQqi8ke0HRQmB1BrJ5FUeMRZH+qHGkwrbZW
cBXfE6M0qfTFhxaQzEZ0lEInoCab6Vut/azDIrlaSv3AzM5ibybtGVGJQ1UAdlEXVrLufJuJIgT7
XTsy740lNoQsaD2MUR22vRrYQBCjgGJhUVImr2Gsn2IL1Vdvmh+6bgPz0Ayf3IIWvYphxhszFCjy
04YWc0oXLPs2tEa1rojjW5Yy99bEBvbbGsWoUT6HY36yhAJw3GWrluh4t27y9zxTTwExj4R/IuFS
WfAtrBHZJrPcCdw2syFkqKRFKWMnJvutKB3Ssz2daTQB7WYP55QN8doryAgBdcSuqP6WaUlGgnJi
HPNyeESgBPqPoMo00PocQnAoNvKbU9YG2I8NF8dKkxtrYZiwYfRRuwu/cE/6pH+Xmq/dmU0529EM
fkiHtK2wxoRFZ7FcY9bn1ESc6GkkXwrg+GlM1Dv0QWPV+lV4iEsHL7L5O9aGge5e5h/QasN4YVSZ
s89bhA1XQpORUlEfZcjM1DRSwCNZ9J3L17dYF/I5GnN5TOHbT3aFZbguw+8g/A69JzBGGOUMRoOq
Zhj9ui9b9c0qJ4pTQUIhwSUy1wRb9EiumqRBu9jUj6QTxJqbOPxWnkruQ0JnNTa9rVbWaluAI93a
LaMbI1GvmY7DaSgZC5gZZ/KcLhJUR1Xg6R/x6Yc5iYbgoNC88BY0IQRSrxhAktAri8PyiFQDSMjZ
npx8HfbmCa/AtO+j4bkJIV9Z2kgTzbvR6aTlnSF9Zity+zx0cIoRSpgkfFaYF6M89q7Y8rxN5xOX
ngqJqTAHV+lNafIs1JA8WwwtFwlSZ97GMlkx+M42WqW7t4rPevzK0/Xj0YS7xJC81PQdOvNfg+XF
G40ixncwprg2Ui+YDyw8KhmeTPSgi0bpxV6NollXzFHdqV7WYFoyNUhmouAVkRFqa3thTY18zX3b
XTQ9CRlW6773WYPWPdKblUS4S8O9xu2GLMZVvkucceMvaYiR6ZWH+xIr2KBpF8WM6obe/a2xc29H
04sP5Px+toWzFqMzvKGzYBKGYYcw3F5bgrtq7prqjyJTDBgrVIpgPlsCLbrh5nXl103DXP0J9q5L
TFMQ7MdBK9aovBsz9pBsGWIZhlnFwAzF3n8fSrMjs0jvt8KexzAjFHe98ZiK6OOOCZKDzxHz9oRX
wXT68QV95bCprK1vhlBmCeFIujE+G734lVZE9oBTaXNRHoddpQfNswcqhC5LwgoYMbt0RcawLEJU
ploTvMN8qOcD6QJg9DLYb2NRt/um3JUOCqjo3pWEwaVRdYkMTrvmBY1LcZCgkecsKL04jEQvHkRv
WNtB2euaJp1PXMjg9+0Kuh823clWh4asWMdImYhYw7qPgjc1OB4WhOHg1vEJq0i7hGbFUGVG/yn3
K5lljNMiNgXlg7AY+vwZsIjYKc19TCjsFqIYy7nHmolI9e6K5oOsVhySri5O0jGvURbM3bMBwl6S
VMhQtWTTOMxJdYi9JBl2RMEm6a+pwYueApG6q3y0tkLCxfbptjsEvk2dbrxQFkAUDUD71xZYxbrs
nwZX/7CHxFnawfBqdOAUMMaOz1baPrWzMVDJc5iP9dsUk7sUOIXxoo0QDw2tHw9I2p1LyuemaXKx
yB35LSeL+wU2xBHfQvFAWQCsEhHtkWo6ugQ6dEQkNR37XwFKDz2g4eOlysPwJBuLWYsbv7tonxd0
1vDc+3p1mrBcroNMVo80TU5SICVvoqh5Gov8a0a39VXDxLJyXWtrmnp8qiTpnpWZ94vAYorLm2Bi
+gShpF1H2K+qOfvw+H+yP/rueeTv2Z1wNySWLvqk6PdJrqoVRlKgR+BRCIes4SgSwnQZGwZ887bA
nIVIsC6zZU1TctmNxO/QgFC0WHRnYzSmw+y86neeohMgsEEqyK+bwgufe4pXvC/eciAFw6Uu2LLC
u8hZNH0d+/17WRKoLoRxSjsnQFAixLOlqkMmgn2JkmDlNmEAH8v+2ZjetO2oCN0pd+9xbzjQrhH3
ODXJoDlK77mh0xcxbj+R78KpMy5FUlcrq8K6Pln2z7HGDFBY+M69AaFzBhKkgyVAdeB+aEZC6UGj
4TUBBJHmZLfS3SFSBDCgXxfPjW+zZ1FQpGZh/ghzzYXevwbQV55rcmWaij0/qmsWXxsqbCKfS9s4
OnX2gxBY+Ca1i1EwGY1jGKaE7MhfQeh0z6kr3oJIOrsG79cqDIFc6Sk9Tl9r70PWvzv+vgQ/RpBE
jJ1MAJCcSJkxKyhXKDWKReo1OtsiYuATVK70CJLY2YvSuo2plt0SP3mFPBOvOt/AnSQTFksCQhM1
XXuLq43edyuGanDJ8cpRtn5QhsYb9gvaKleQgzMQp5lPnEQSOcmSzZh1wkIwvIZ5uTYsZxcRK3f1
mgmj2zTsSfTZ6pHMLrkEVlwB/cDe8DVFKx2GZXVTARPVGLX8qnWDPT6g7NJ0qLLk4IBBw4mleSpH
l8Pao5zk2SRm4miTJzGVxNkXMZUVTMc3LqbOJar6u0zQnrg9U9yRiI4Y2Rfc5bOs03cUPUzDOfF8
ME27yDcfrN5vhTGJTV4VcKUbIL7wIt+4Bvv7KXIOcV0S1xj3zKqD/MgMfuaMD94iI1TNrAfIBKl3
p017dlxOB67YP52hw8FjNhq51V129stfucMcoypSZmcYNdYiC/JlDpN7Kxoo8khd6BMTZCdp62jY
6RDL3PjOJVOC0Bn/FqkCXnME2KUNDcw9xAIKpqTo61Hbfx+US5ufvhRD8aNSUt2j2Z5sJFxV9Ug7
eBMFiZHHO8sgDDAad3Wll8sEIf8QmN9ap9lCpo4AYoI8cePBWZpuhXtKTh82ZUbQxxezCzap4XxE
iQo2WeS2G8KfSpqdcbAeDB6SYbLGO21Q4hIYzO3gASjXagk0onMPZi27jeOH755d3F13HE/7WLeo
P1lIYBO18qke9l7PmJ3vUODMY9EQCUbvjqdSuq8i0UfAqhFbtzTzrqXxo3H8BgXK1CLtMsqlUtOF
iN3wriB4Xl2Yy8Yw5WQEN+gBWJGvKXmc18+vzLKUKy1Jrl5llgyYnfHMe5ityjomRgMwCtj21D+Q
k6XDEiDVRV1koJzr4MHPyod617mkf+lD0R1NYun/Org2+C83wIvJs6xRL8SA1Vp1QzP0iNxVWsmf
QMOI0xQmYe91FZxkD/oKxUy0kryQx6ogYRKO8DqQ/W+EkO5VxhXYO9XjD5n66OhZ1lvAa7lN2kJi
bHvhnx4zTjfds4I9iCljxqBYzhsvqbV2wRdNFSMJG8wsSrP8CVWET35h5i49ejFYA6J7lrEZNQq5
z6rgoNMv3aWM0xaxTua05nTDAYnIcAjd//yKTsK4zTTr7Huaexk65V3I3FlX4aBOn99KC8rUBtNi
UVfthl7bHEq71zs24HZp7CVzu0vZtEyjGKeziCJdy+ebbkjBNE0EHfuOyc358HlHGDNUn3H+G0db
uglW51IFCC0yqqIqiQX1LzamJhTxm99H7jEe3+gTqAW7tuTN1CqiEgu0ziGusqjWuVsdet7lkh34
CyHHcjtBa1lnfpTddHvOmZ3A3LLAIM/lLIyD6A2mFCg7rWB0P9+UNqKypi+YNDD5Z7mM5QtkcJLi
oo9Jo+xALSDfDD6f20Kz1LriSnZrSvuQlsOdaGZgvuFHnfrPbWv8qAczeDdk/shTLVg4WrBp0nDY
pMqzV61jtkdcimi/yYgpreCk61SnSuXsKJAI1bCjEqiRuZ6/TCbU4n4YxluHzn/TWBHaJ780CQmj
urRZGshNI8xb71Y6YIpTP5g7BzzforcbkkDG36BFQPIO4yvbMTTvsf6D8WG0bwjUc30ukJRuXwNS
Atg+46rjQ9kgb7U+ekRsi67Kf+tFQZEzNRo+eaJehoAYu0CZ2S5MxbprLbJG6dO1PhbAPCRjGAVZ
pCKYpnQfQzNnM+oUP+o3CY9gPYop3RcEie+DMoC9WAobz1MTXurMXlmEb27MYkSkOU1UvHFzwIsb
7Hs9DBYQCXjC18FB7Qf41kEaSGXNPKuZyCFCIkPQhJteiuA9yOMtrqzsIFr7tY1N4/p50J2IDWFx
4zK8zybU5jrxJ9eiMKdNzRZn0W8r/OS3KFeMpgvb2kkvyy6eRotPiO6akvt8UvjH6rgetpVntLwc
Y38pipLJC/4q5DbZohu6dh846m44IW6XwND/OuCs6TaykgRFpmpVahabQH3+kS7DBeLZJJrE8msM
AWVhkW53ZaqBAtsnVawDnH7EZ4y6lJPIxZ7hRUdfsU4S3sSMxJU7NPAH1IuAzUW+QsblQOvDa+y4
13g2Vn4eVOgTLdBhrDQN3T2y6TkJ7Czb2gZAHxiVuBZp8h6oVtt/3vo8lIMU1wnDf0fb+hQBKhv1
QRyD0LuynJNEKtCQkgxEQ5K/2CRjvgCZMVxJWRqubhfb5yInO8SdsnWesDvyZ1+FOx9A6SLnxWOr
gThZWoVpbMKIYb+soR7C7TlbfVZvSxOd8TBcoqCEAt141mLs6VRULfA8iiACAdD7Cm20boaiDiHD
qFx3yLlvuMAmJo6OXOd2WF30PoAsjFR0BCgAc/UxFrJB1dX8v4fP7yWEEhGXoMuDbGKqhjF9Slw9
JKbNv/mCarzt3SemvHiGCzxrTVD7KyYhLhtS1GRthZZrdPLmMjhZ/wo2bGmKvHjkxGUaRNM7bhys
XEenfe9CJdFi3T/oVJoPtya0EJDBayRatSPq90fgSU5De4gfgYHfyfIKsaXg4KYzvJt2bN6oa+M7
nZ95+nZ0ZjuOjRN1HzuGvvLwVz80pG7LluXg+Hlzsr5ZVMcH1RC0pFo9vBCdS27W7Ojx6plOX05q
S0c/eFTC+pmFhnXtA7ZLSu/sA2fGOqpD/70dUuPQaZ2Fga/135WHkb8gNGpveWZ/G4nSCKw8wZbU
HZyuAqSbozg5u9KX4Oc0uQqqVC6FZzOPG4k+J1NwXdRRfkiY/zCYmr/E15Yf/Gw6OoxX7lUHqGIs
g3AX1r3zqsn8WsIH3sBVhS88IxRRB3Q3axrkMaZcXpVD2P2o5oOiZwB9NENhqBlHzk91K3321jov
7I8M3rnmQTmJymLcgr/JdsQ1pevBovrC29keAmLeDpkzNMuwMIONm1fy4g7yfXAz8cq0rDlOjbkf
YDN1WTO9+jQYrn1sPn3eIkM73LsVfACA994BNma416EaOICimKZbyBZ6E522TZOiaggZy4gL3MoR
3brTgbPFy9IcG+mUK2GOwFtK4U0MM00ThWpuHnwukIusYPPmpsP1cxdcO+3DqQoeWuSzyhU2YIM6
PnSjld8MkrKWRRjNpDz1VhUkT7ilGK6UDOrJiLLvIdyVDq3rC6NPbRV1+qFMgm5ZWWm/Yh/msEo7
zSaXXBYNJoauZ7/gjB5OsWndoc2Ym6aof6OcR4fojgP2pELQ5LHPmmXTeeneknGba1VMtgRbdQS+
Pws/tU4M2rVFN9X3CkqE4ZZcPNIXxpLEAUz4wxL9xq5UWxcRKFkSBn+V8dTzBrE01nGwHUeREC4W
x0+kMS/Q1RIlUIl+xyYBM05S6StQIK9V55FT0+MrHZPmF3YQg+Z27s5+3ae0lJcpCRKYYVyVbQtx
ukdkxyzQ39uomjl5jIkQXbEBGAxKXDwhyyRdQ6/unp/KFW4+ME5dlSKRJbUxiky1ydNeZ0IOIpz1
aMc2uAT7xJwfAUMAdILDqLJqL9oMSRBOybYofkyQxDaJzaI0mOYbg/ZuDVUVJoP+w3FZyqQTEjiY
Ngc9Tn+oAmx7JTXjlvf5ewDvebJnepY78YFF15Q4ptiVWvAzY+akPHUubOIp3FxLVjqYHfY8qDMy
c7o0JghMzy4lg7yI/cQs1mmxniyztB9OOMeXlk/noBrmkX/ak3/oZMuOlMZYH1r8upaz9NEjMWYj
bsOKv/tGvsKnYNwR7H0l+WE6yNJ5C94doe2BEWMX8kxk5uTxMEplujCiEbSb4IDOioW9W2HQcReG
GDZmx+sfyOZXDmn31j2cYJX0JIg3WveTBKt+Q7Zhv870fNX26NmzOj84FQ25DJk8+V4Yk0XW34na
ehbQvhcWO/xFyCyrD42XgQyMFdgKD5QN9oZAwOxlPsGFGZHcyjHH5MB+Ye1FrHcWRNJKUefrSb4T
tjXQbAGFFGbJo6nMaKe0yVqn/kh0ZJqwb1O5WHsJouPWi9k9hZ3kxLMvDrbOZULU67N08M95JmtU
4AbgjNOAEpl0U4Yh0BrwdQrbuTgiNNZKpb+TtVOT10YYX72kvU57KAW6bcLXRg7mLsn922GVMjAz
Bbk7oKYZOQUbNqy1Pn6NR5CiQcZ8QVH+Id8VvA6IRYbiQd3m3qF0LG39KULf9EzwC1A/PWQsVP1s
okDt0Q3NREFAtpMZ0nu1g2PEy9bq0SbpnlXWthuGQTT+uQR1gXa2c0GjiMDXWoVLQe/55Ib6U10z
WSXGrN3XkKKszqUzFeO7TId63i84L06Sv6IVkkfh23T3cv/JNl5GjLgQJ1zGwUoVa2Uw0GFup12Q
ya+0Rl9ptMacksjmonFPDS6mzRD4dNBHsYxZn5eK+auHJpleWCX2yJpOBDk3V9sgJ5BLooTG+KQb
U3WxwKYzHVv72KrL4KZCRQIwu6zVhMJhQfAgaWO5+poy1t8gWLaOM+CSqG1EAAZAdVTy3hC8EnLf
7/Ds/y4Bre7pJqPX191sb4fpANcO0yYy/a2qEJxoamMydV3qJEUuOqTX2wgNzUYP6x+lNj7Sop12
VUDCSpQETKBbsQeZAXjD8OlFsfmevAqUzMCJavGu0zdNMa/c7d4A26TLGQgtTdC4xfjWdx1YTReK
DvJxQgjSahbIEMNYsZHKomgzDmLpIajbCNnngAQ4afGSrSo7JPgqDrGcgLuEgirIDdNQSOcUxFl0
MbhIHOQUfa1aEjrSHltKP36Niia7ppY+4yuvjPeMYxl/11Glnxj/V8uwRm3o2wGAmqiuDrr9EY24
mjlrVxJd0FbVNfu8GE0T+OClqISx0Vn2VpZmexugasbSz5zXYKqxnOTWG2pJtihsf7MYs/VIZhdd
PTSSGjgf7SvgMbSiXU6Mq+JSE07PFriWkGdsZ+ULy/s5G8ZVmwHnD6PiuWIlGEvAdDnJdJwFmwE/
ADCqBEOo4PQlBvWiKphZURLqm7xL7m3wHpVSZzhI1Idu/ga06x1gFCAnRE2opwH4lD6mOp5o0th1
tkXVYuB/FNUqNVrkncyotihSVT4c3QnNXlOcbRc3cEEe3j6SNZY9wcqoyH4JVbfBJ75lLxIA22wJ
cHE0Ha+tR2ipbKBaWd9TeuWK8KcRtegg6nhJmhVUssw/dkF/AeYULSuuhfiuL6BaFc29CpLm3AB0
rF+VEKewdt/T0fHp/EDs8/sDgWD02VGRL0Tcj6c4dHn8LZiAQn2rSHbRDLzlM3ajiYjWzVzwYmI0
Kft1Y1ElXgZvjW1TDgA/boBP+OlUrTs5kso+XTwAWiw8JbFmkpYNL6xIErUu23AV53DRDYmJKSCZ
65XADsvtiV4zhn3KZcBHVmt7wxXep7EE8Z4Rr2ctcEbvPJ2cczqM5jcsEYdCE9lcain4gQn6Pcn1
wOAKy2N03hrk5mPNe61cje1GyJSbklWPsX84Rn6p0DKiYyA511MuhLV05wOjLjs8Bp5DWFx+8MZ2
R256s4ohi62y+lmbumij7HgmvDzXicL7ZpJFZFDnBFCKFxnnzdnyxE+yNAgd9ogNgdYcAIK0CHhQ
PcCplFkuXooMsCMxsAb+QjJ+449pMx+Dru3oD+khRBLQI7hNtrHUBKa/KFwb3qFts2FtksWwsAvr
ShxPC9oiUNkl9Pt97/ACg66aoSTxN9uXc0etIiHFQB0Dk9PSsSvSkOwLkoJMTSRrUEjfaJ6TgjlE
yEkLhvsi2AS6aFdWbPh7Rb4Cfj48Lgru/iRBUvhJ7y+QH5C6waJriLo9Dzkne41HJ2lRA7MTRECM
dJh2yMZK4XP1bqod4VRRvfpnmfW0ji3edo10i//g6jyWY2XWJfpERBQepu2bdmq5lvaE2BZvCyjg
6e+i/zO6kw5Jx2ypTZn8Mlf61ojuPMWod0X8KbwB6vjs7XSTme9YYUibjMpBLKUeofcBbdHBpN3H
vqaNoc4Twrf6j2Kh3+mZRbErGbhdwUp7ozcPHJOewdmWw1geQ+4hZ61qtb2SVNBFKDsgo0b7hNea
7BKxkr1rt/U7ha3jcS7EUrZj1e96LecXnZGW2RKE7RqunkK3AX7wlUVtTGXX0+X5nSon95baLOOe
dSiN+Yph1jnH6cg7Mc0x6jijre9SVSYvlnJ5htmn4uW7Ivkc2yoOlEcPsU7QfheL+G9uxtqeYoho
JSWUMqOvvjPDng5geOFZxb61mtPePpiuUvvKMqx7ZKJoziS+5DgCqp4QPIF81IwEE3g3jNToM6M4
CwfCe0097jAXIEIKHRhe2DoHWxZnhzaOCGqp4Ufmh1Bj98b8bT1zVihc1Iph6cSqiG9uqjFjTk2h
+K6LDePWjg2EKpkVh6koOLWlDObdwfa2oeI61NaQMkMPdBkW2CrAbYi90LvVWWG/MBqz1qoJ473V
FznhSwHBEssIbw9keEedRi45J7xrGwu626bFFLvuxjy/wf3+VDYFLJ7XvnpaWa5mFwRb6dODlTL2
5XR+m5oaXbsDCTqFsbrPOuJBZkRUobTz9D2mp8RpN+AP0i8V6l9d455Tp1XnFhlPJVvswdV7qdPt
naYJRyDWjw3VrlDowjoLkHs3g5fgljEKEHJjyYSr2MQ66R1XnWlf5a4Dpw0knrlTSKZgE7XwJpcH
JSdtbVF6um00+mM1yXLlLhGHpvPKq971f4UXRhCmHe1GE+I9ycHApr4uD4TnOCgOmfp0ltNhSQHB
Bm8QGKmx7v09jFR5wk8hT/ryMJnyoSiN2vVRyFBAq96cdApSg1RrWbfRDinyTqjbPydM/1qG7xss
DfOhB+K2k9AaJ6zwxM1446QTSSMzRdUvvbON5Y2ZuAxPiGipF2BTNfe2JB7YhsN8ShP8v5HH27bM
1I/GZEHRZGic8KjMlOrtQ3/4Djvn4RTSf9cG60sZoX5JpuS1LSF9EoxmMKZXdIuG4QNPSgSwrO/f
DbLxudOa63j24j1XsejmLQ9cw7xNZRbZJq2xPkWKPciYQJZG4XxwePO8PL/jo5yuatthb6ELleRy
fzWXh+dXzwdVp9fMSfKgbvGddaLCceQWOJWfODPL6M8EFzQ67DLialnv33Q5zUezwpRk+YK6PZPc
QIjfm3wEtwBfDx+VyreGzbY01ppg2mzqF3M6+GPYfOtTdDRHcJ3u4gPWy3FFro6Farb3ZKjvAzYF
EzLXo0Iuo3Jc27iTkd91JOn3QmG1ogyvPuLKyt7bPH/BBwCi0a9eKFCkyaQa4muskUE2NPmV2y6d
l6hlAcibOWgzg2C+RT+NqBVPgp/3V/oXprWBQwyroyuPkef99BeSEP8QSO/ctfYh955r0TVvdV4W
5Mc5eEinhUhgdeFNUEv9pRNipEolsqOaG84YXpWXgrfL583QJs7WnQXcbk+rN5i2k0vsps6a4UlZ
rCYys6XvvKFw34+dYaiftY1DBvTlqSRjhzfQ28vFrOFYswCs291wBIcwvLE8W7qKb35TxAe7ZTGL
uXG/CXwV1XB1J3WOilacWgcvijZlHsrXpMWYcER68sIWoIWW/O8rF4fBcSxHBIhoPD0f8FONpziB
aV4mpOLmylgzuA/vesGBRPkWeftU3ktbtvesT3+kLZ+QcsHV+XRZ8X/eJC3RGKanXAg7xWiQFSVu
+hkCuUaaNjQEB6y+e4m8eY9eqh2bAlQNqB9nrdFxvxiAzq2Q8qJr03eHhga2lIfnV88H7p/DMn/i
KeRe/cFGWl0qn2XHr4jUQm0yUC3pzxjraTWsgIZh+HW8VOO6ICJ18mhzUDnoE+IRZ2Vn45vRwbtg
pds4XKmAmE3dZxd198iP8vWI2+coS6u9F+ng0Svip3CcB/AOz+8j4DyrDCzYuobCR16LqGxn49Ba
vqNF9jNvJhgL+aOUciYeRGYUQg1CV8dukS8/e/4Hgw9Bs9RnKr9GE/B2n9BIOTbzyci0+9CRpR/1
4eosRDjLpOSv0e19xgJ2L5vqt4AI/yL0/iUCbRuwCJkBlcNE3g3QRJrRmq+644b7JkKD46WmPtzS
uSsOWACZMtiluKQ+GoLGkrMeDRPruCrB5CysHI3dY59F0W/EgOwSczNaaZTwbD13nyR2dPPFLQES
dgIinN9xyVKLhe955eWmd66nyNjHucVGlTT6UcfcCTx5FIHdg1/1XFe9Lu85lWPodKfbc0vBiG5e
wmI8GLp5M7PZ/yS5LA4cdACYxBjpMcNea+psbkWTXkM6SIP/vlPSv5pU93VKBC61zDC8pelvaGTl
MBP67V2kdG77+rqBclWPvvXKjIaS+GGhN8VDRAVXEtOwPrc7zkTsWZbv3Z4PetZC9lweetTvtY2P
dsvB0IcXk9V7R5HtgUvN6cssusMoOVvaYmr31E3IaxZKeXXxjaUTWljryBHHOzQcRIbk+PxdRWEL
yhX1ZGtPKXXuDoenOQM6kMbq2g/NMqxZEC7T8kALBwjH9M0XRACNJzqgLhlB1ux4HXVsXK69nTO2
dIOHZH+LHvxCBuOwIUbB7tjduG4ydvXqmUSv7wPuqnHsVLCCqrF/gwybbOZoce+zpyFVNgUT+BFp
zkPvAzlc/7Hhu+6TKg/yTmEnHdRHNExrRmXiIjSA6KZsjB3vdx88uD0wePSeRKZmMzKr/rLrODm4
HVEfs6c2pciNoFwenl/V00Hr3fHuG+X42oT0v6PcvoTLu2SgPHdlTpq/S7n97vB2/q60Xt9kYdts
eefC7xek3/TcVask96ODNN0q0OwvV/ebd51I2cccPpTcZo4bB4VGd+NctusBUv0HEnl7mNwabFlB
wLIjnQFdHHBbytV1Mxmpe+FVdy8G1S6gpKfftBVjUdbS9EeOz66y1ZuHYztJRPrqkKKamubeYPo6
hHWMdc4JoVTMunkYuob8Qon123HTCo1BDVvacNQrn6IMw3cTXb0pY6rIrPaoRUq9CtWlWwSHKxYh
7RJ66dWjTHRFQq78IEXKhKty6r071j9ry5swY4n5HnNzhqlgXkQ/7rOWfJcdAxLCiTi4zvTtuvEl
T5oxWonwpzNWN1JL+mOk6IMwO1pa6aKKdI16S2DEY0LW5H6g2nYXla37CKc3K21fFFijHzVi25oW
7e3sTMbVSFTyMvba1c4Omlaob+FC74ijUn0PBuVsY/MpKWZ6EzHBt5QRUDpWBWV9HB3chV9c1x4Z
WBTBkZMRxRnZdIjy9uI7/Q0hkeTh2EbXKdSiK9VZasUJbt43ExeKQUKxjAiQHaqBqhfczd2h0wAE
jXiYaGARzt4l2U1J058GW/e+4iQI3Y5bJZasnzrLBCwJoLWhl4Ew9AUH6dJ+46pwrgvguXH8gmLi
4xO12k1SqPwGjcLYGQVWLcmrm+KbUyKRu3DyrunsMQmC+4ylHFvUQLG8h5OZkyPPxdy9dmIofmKT
8QkkdduSnvVtjJR/8wSts/D76WD6jC1Hf8xe9QExwV5LOw4ZJKjxrYE8tqHuw984VuWiqTv4oVw/
Dcw8dJc5IZJzOp9hZepXBHGdC1+CR9jft6Nj/zRbrigO9sdTwmxna5iAp1rVdpuIyVzAbRhG+kCb
HB7n/x3EcbsQATDUK/3VKCC4fQ9cBjhggMXwu0l8txVyz6DTD+cmYt4wzUzJFLXVBWwI5q8x917i
0b9h9IU9RG3YRg5kMwt3xm1aaZ9e4VsHLMObyEBPbmazu+Zt/7fvLASaNFyxgf33SpjCPZGq+qt8
hKa+M/LAS9z2bouhvf+/n/FxVRdr0O704CoR0knkiOZCRo8ySqKPNKhkd2EO6TnJ7Hyj0i4OMtQY
pv6o3DK140PEk3DRrC99ip0AdfGIoN5w7OA41g99t7OtEZ04M6qdHs4kwGIWUVo1HiPycdWbit4q
a50WicQyWLv4vmhVD8Oapj0Zv1rAdB+zSUjPs/ns4shNcCHWZWCQBl3VvuVfQcCOP7OyvEqVpS+V
wWs1x/oQ9OR2PD7sZxiF8CVcr94lZgUtZznEWf34wKDknmh95oIMNoQdivlGl3BitMdi2ea+s05a
J97KxSsoyS9KcOL9MhFjjxys9CCsec/US52aYglz56SK3Gz09s9bWAoDIxCj+1NXRnnIocLu0sTd
MCwBQZbx58wMwguKd16SXk8PlhoNpr7pruiZhgNrmwA09ETyCnMf65jPI10fQcQmG4mpiS2LhgZG
WNs8LgD50KtSOuJQaSUar8XnuMXhxUZuOwGoDMbGu3p057tlUUwcmXhUuC//8trIP3LIToMih4Da
RX+0utQ3jB5Dxi7E9RJ0SEQsNKXkR1qSkAydjTAOTu8e2M9OoPLLgOYjNGRUPGqhuq052BTK5nSc
2Sn8fOnqe82fErqalPNmhPUnlMeThoyGO+biN7RW4DbAMEC7va5vAbEWQOYEaxoXAh9mLim0i0Zh
5cpES8U6yYzZ6paMretTp41cGY5/xphK9qbJ9NfKnWPOdbRtw4xu/cnYzNLdJh4fAQLTHnI4tcqD
ifaZe822d+t0x7AdLnPk/M1iA5CbZ7d3XMMkBQun++Fn9WkgnPiPzWxnhP1eaHROt6+snguiusZW
Swvp5Dlbkyn9l26KPfiB+ncblhxIqtTYNLPh7DQoThH+5XWs/SPS3sFmNqMNdgYMxK17gZNG75QX
h6eMJp5hoUybO5fTi3n2It+KKG5qLqDSk5+OSBzKxIqGW4kvsTLxVwjUDc49mQaLsFuzI5zA8PbU
wZF8LbGtFnP8A1NHyP2HQLT2L6Yjfhs2YBUbrh7HnDWNAFlebkxgLG8h/sl7g0WFN+38luvCDZws
kqsEJOSKCbU8NowvgMo0TJhzZ9wL3pqbfrFAYeanGtLExRTbqzypd/oyi2ndE1o3JmjDnBEwtI+o
Y4aXxYnFmSyJ1oRqk51hOhbRcif8M1S2OFAe4F+5UNdrBxvUdmw7caaWhst63W2qYqzJnjfypZvT
6FTZ41/GfF9eFnORlHHxQY3ISneo0BxFdoDWzuZoU4OVRRAVetmf3dIkR9xngTYN53HZG0m6AP/K
nHs6V68Nh+UTNwGAZhPWGa2c/xYF2LYMZbemkw7PHu0V3fSTaWu7FkxM3Cn9aPNwJwv4vG6mxDqi
eBkoil4tC1i6HuNqLQb3Vx45zqYp8jO9Hy3x/inb1XXr81lja47b/gjjHSgTIaqxAE40CDzfc/sR
NuFbbLQK8dQI1zwJWJ6p2qtbbWeHkPAXUmpTVylalfOjn4m6w/AxgnBynJ2jaT1G5k0Y+ec+ifq9
ChPGywPd67zUm8kcNkXrvmATfCkHBiqUEAy7kt6gTaIzX5cNZ7dMUVCpD/NXmjHjQbl6h7k7AkOS
amv46s0dMMzF3q86I8SHg2OludG10XGtEPa5EbBNNt3YD5+0RYcrfVDqNPDf2jSlgsLA67YSwMh/
ZN3wp7VAyOQAp7Z4un+VMIYyHI27qJH+mgTq2udwXWhauCOHVx84GJFslMDQCRhTNqXOeoxtFSZu
x86rdrkEgz7QyyUGThwVrk3V54EMsROKnk/xtDy0/0oneUshzTI3reW5o+O31oiaTdQJApgZftTA
mGbx1TZ59a36Xts0XtIFQzbUH4Mb4o+0djiy1CeumRcDjuhKglS5xiLUqTwown2e9Ok94ui6NqbX
3miMwDGeAjgmbczazDrm5AjgbGLIKGoKowB4oVmN+PSmiwe3PiMN9qaDPMFlIF4m4u4m3P0TSty0
nhPNenB5RQsnCXYAImc9Wjd+G+iIJojTdsQuhLftbHuvJY79SAFvstp77oKbdh4Ms7vN5NTXeVTt
1smK+tZz0zMJb+ymgftZMua/FerVa9HR0TRjgdQmU38VA9Shsp7zy2wxf2+rPxMMiBsgAAa2hFsV
eE6aUi/4FOCr1YspUNGJnnawA3pUx7XjIb5xPtgoUtFDkrQbK6IIHOvh25DQVUoI/y1CI9mCK8Ho
mkvcGODjOIveNACZK1CfmEc7mtSBQG/amYoYyDPuFlshnDdR2keqY1IMGyyf2AI5ZbXbcsHdi8n/
nqfxXbK9XAepmefEVfskY9kiWXZssMIFfmx8Jr3bEONIQDaMgx9EYudhwjwotyHFhNENbwvp1rQY
H+P0gwLhX6pSBHgib9UX0uWXcWfuYbSBlHP9x3IxyXhWrmMVt1I6/zC1iF6shkLhNOZJOTuL59LM
q1Pdpf4Znz8rwhCrnT5lzXWkBgyMR0IzpCVuZTvnrMw/UwBuIoaM3VZwqYoFMsbUtr7E8yVKrPFs
6vF09pzeBOG5wBt0fGzxnICHANqZdZMREGT18C9C7kuziFrlYthy+CkDy2id86jFzpndS8crp82c
s5oD85xp39ncaLnbwO7mgV2SrxbkH96rU97RfI47kTngHz0v6RUgPLrVe9J8hWjMs55zR+wNKJ9m
Z2uYUQvtJPp7KkQfJFVTnoifhUGe4s6It2M+dYGtm+mel+o3W7F3mobJO+Epag1HHTVz50SWTS3z
AKGx8MNV2JcI7cuvZUa4cpxiueqhjJd6boOChILj6API5RhFyvXVCysR3If2blildpRe/C91jOHm
zqzb8NCgqpLLLvSNoyiATiZp/fdQctdAsmzrVatkcoLn9CPGi7eLzTRFLHN/xwL04wpav7kuWuCK
z2tzoiZ8D3UmUdBje4MFEAM6GjhTQEwfZvmnc12eqSn6MzbFkVpLfEhe+nAZPMb0sPdlDveyzuEX
aWBehhTHBOcyJkB0DlCXxiCF8rB6RGytQudFDe4RGA0ofCsjujyD/tPwLe1roX/gn3A3udP1QbM0
2xmPuNbxnvfaachoy4tM2s81bs9AWP+SHyGrME1Hq5DRmrO5Wje2dfQxQ285EhTrwsQAF9d4FXzD
o68CnoFs7vowYGzJuNDMPYbUjJWfAYj5nlLbA+YN7mmjge2jL20cqotPZBelrDcCv0iL7TQB0s5y
sPq6SgO3rOOTzlXxmnpU+NikqWwCXUmZGBe3SFdz3NwYCuxgA3CRsmwUjeUjQ+lycm1+9z0vnQy9
a1INVKeMlP5WtKRl7kwykV51zA/vI0S7tdDdbKtgj/gVFmc+KtbWTTENca2MEZFHnLpkNRxrUKuO
yoE9cjzwyaSbwEHSDBvFXr7YIPZMJMMr94Xp2Ony7tSs2rEERePY0iYf3f+cdNBN8Dh/d46EvrZg
oXSI/dfnV6JJf0zUIR+S9uDkoXWqKHsgcBWe6TMxd3Q0VutUkLrKWdNcnla8fTqt5a6Um4xDhIVO
FAAIPZDGsM4O1mCruWWzBocj9R78nds6St2AN82nEhFejxGzbMLdMRgMAVFrl4/VM8zQncowP2YS
wrflUw27cGdo/Uvg7k3nDLgUhgpk8cTBvV/I6ctIwL/nWXqMep2Y5ABBZ+oQE5RR7Lu8+eczR12N
U/fbyVpaubiEDNwUgC33GERt71ZGw1ukgfNXeDb3nl7uSVi/ZjYD5sUKl3r9EfCIvR1xDtoNVY7s
gkuoHSW44tVZsbvfe6iI17DZWDR07bxmOoM8C1fYld2cI/6iDm17749W+jCvYy3dpRQElRVx5EST
4hBvU9UeAUNNvBcgW9pZu7r62CuPXcJAoTF+g+jKKHmMsYRbWN4VM3QwL+OB1q59Y8dyb9aLlg3e
bWUJtA9tNF6o8OJqI02NmLp3zxNrAxYCq7soyPXlkN71ZH63qRE6mrX8jvvo1bTjP30qBUw/pyY3
TGt5FDoEatcyjm4D9nRkZ+7SIPUxTHBG6DcVk0WtbLRfLVn+Qs4HvW71e8RxLTKoWeh2OiU3gJ6q
emvo2RSEQtaojK9Rljo/dQ1JFo5UxnxgtVy1mdW2L5USIBdHJIwJe/mqPfX9ONwmwcVd02x4p8zs
Z42mBni8zJ7XJCs9ckuDya5g4BseDEwwmIKnye75IPXRLXRTe0XrNkJh8miN0NqV7nfHaW/uAkPF
WD5Rq1+EK/ITeOj7VFrdym+p/Zw1eYatwYSWsDROP+a1CANh0s9vhnroedzdlNltFe/cwMuLv7Ht
mEHVLgcRmJyD4FM2MIbdhgzxNonlcOaepl1OZdeblpCpE+l30pXhkTV1gB07ExFs0OkQbXeNO2GN
ZrJ0LkOT1KPF0NwJKTaC6BJm6RsOE6airvZOXAEWzqyrXWM1v6XfKLpGRl7zjmtjr/5QCJnve8MH
gDgJhnVAl3VNvlDZvbe6RCLNDNhmsCVHG59uqrWhu+hUTxm5TBfD0gSUko4gm8OCAziVVmxtXVOw
wHT+RhaIaSyEyI1e68s0bjF3Amo+9Fa3tVrZrq2oQe3NvBEZjwayOjL9a7issqBfK6gE8a9wgIM7
VphDJo4RmOk1bEZdtIYRAUm8dYej60d3cLckcE3qQTAqkOLvvpu+0FeW0RGDXh48jXF3CmkIi6a9
pkPeC2wHjM4YtfhCKo57XlneIyMzXmUhUH3EF+O9fNv50VEvcv1c0deyKY2GQwND/o3jO4y9wOLd
6bum7iCvWmio2pHeqfqdPNmOl9g789ytIVg23I+47EzegzRjvupzX38xXB3yRlsgBEx4Yyc9HALd
kv7JrP23DF67w451TDT2DioH4GvawE4QSa4daeU1Mw1m7EYduLnVvqtiuCdZTpBfeTB86+KHpxs9
SUIC0DYWOSy6jNUIOa6l1TNP0QXHSQCKWwSLf32VOSeS3fKNX/JcZsxJ9ATHovPWmTZLEeC3dMH1
Ld1KXegHQhu/MLruYZMReAfpYUsgY6ku+52/NKSEaWbcSGX9M1FKmIMTkQzJJhodfxMRTCjKiXkf
LadDS9WzDaUXa2AX2U3z22Ed1bgyjQ5IVj/y9sBmuZKiEy822vyGUSc3QG8IsDRbVe+srWGotsbc
ZkeJRr/GLtvlaXqEKfN7rAGBYGkj0TKwz8eJ1m96Dw6irCRMV/bTdeSwrNT6owyBWDtQvcM5ukgn
Ao4vZmubi+HQWVG1r4gWVLWwid3X/WbQ+vYca8Aumlz6G4uAeZBRKTbWTM5VMQLma0FclKU8GkK8
z9zXN7NQA9WhHLgm1dl7g+Q4qzT//SzH8ZF6aMVhrwMHMymvZWkBxFtuqQ5ax9OQfMRa8gYcWe05
goRgtLBiF3UbHjjzdOvBoZlbWZzg9GUfTuz1sCQQBM7QwNLLK3ppTuRqfAmHvLgtrqUdfzcSlmSi
x8DW24yy0IOKMqPAK+JuV8fx1ziY7EhzRvqbdXD0PFYt6M/45NZQy/VtlROoohuDibJlvJO3WrdM
IHchJkxaniJ8mQ4uBu70K9NPrVM/nULaMQ48yZdZxe8c1l8ZHr5bOcf6fvRY4HxrZ2vAkV0/jrl5
N2ItNHveADP0eNc6mB3KTIZXSxJvcHGVVvYvm2vYJPrjDPVPj9IR3RY7Q2hrBdt572xtU3EbL4yP
51k4L/i9vXHp2IWjy+EuRC9ommbT0CPnLIo47rvscyS+l6Oer51h6xCJPIiKi28TYvK20bH7yswx
lpqP3/iS62texBVUdxn0quXPVE5Q8Sbe+yQcl98Dmtpft5lAeQ7GuVTUVOVFjf5EK3pdHiVNECvF
QJELEqiwwYMxPc/zx5BhPcG9R9TV6R3qUzyil3o0B5HlMWIg9+RaasPlKX7xVPcWl+zvUyM+q8Jf
jsCZc63N95mu7pVFF9U1Stycj0X0mNhBlkiwFbTWeCS8Zh+IIXE5JQJlouK/aRlHt2jAjaViJkXo
JXSa8rS/m8rmZDR6QWyxzEKp6gAKQbDJWS63WFumI9DBk+s6+q1NNcn4ID/wMb1AKGh+0LJRYQ1f
mDre9Bu2pkPdiaJeU3Zvnt7TI+JP7oVIzxZkcHvMLS1mdx2NfSIqfTvWS0NrBTul5wnpotw7xYU7
HECfo5p7cI40K1CQjfZ60+Md1KJfff3dav3ferayd6uy9/ZgUL3iVycud/FBQj6g54RsTpMn5HiQ
5V8ECvOEUnDqrMRfzUzCY6jmPyAkN5wwqzaOsbnicSpq75CDEoY7ytLcQa/icOm8CzJCjP89Og/Z
vZqWXKFdBy2Egh8lcbWkSoLGUNXfJB7OPkVxgJqGl44I543F9pc9m9e0sO2r1sOWkpmhrRxy8nrP
OqzJ5t+sWfI6dPk7hEBrsu3XHlFbjg5BWdiRm+ctUWG60GaqK+zir61oVOm0nBxeOULpsVhr2t4p
LlnNGQw5oH+0kBHRnOLAyaEZKvFSja5OZDSsz5HhVTuAFxV3kAp8kIvvCcD6/CHLFicRACRIBQ1k
E7zVBEjtneaN+btdRTuu7h/epHECMOhJAU5FU7VH43ia/kZTHO4dxY44tzilsN0sdXKMP+K/zMQ+
XYwRHwwW9YOdMr8u54rcbxrJQ92P3WuOVJ4NbCnotv1rjllrp5hT6uwfZdUILiPIBYOlum0oKJRb
hIBgLrKa6o1uQqQpKTUSNLAHz4dI2ihuzy8r/GSB11r1jo60N70rZ2MdEaTA7VwgY+LD1eTigW2c
oQ6e31eMTQ/EYXYmfbl4a0W0HSpu5M9/U7oTXI3lX59CTPCyAg9HJhXTBobx51fkinCHPr9XdkdD
3H9fPn/a1grfVYSVPzUiDVMbD3YYh4C+Z+bshhPEEmmJvfdoeZ0TtPFAzDAao3WL1TowoqX8VipK
bZ/fP7+qW8PaS5uZcUMFBHLXGDy/ej4A7UzpnrJ0UkOuBeQNEh0K6LFpRfjpax39JlgQVtYk7YdF
En+XRFgRzCz2SE9iw4eaLFe0tYYXqwiLB7qonerOIy5VdNHcetm2E/dhDBYZZkDxLV6tvVu03sOp
gJiEjXmTqovOzQgVJh1CxPZGPDKP8ULTOj/LGNx9V8z6Q9gGoxYrQSVZvm0s75+L8ndrKFN/dw2s
TOXPkcjOw0aYPBOAZ7Fcvi2Q12jxCVvWEdd4oOnQk56ORzmq4mRS3PCZpp9PTTIf6AzTS2I2T8Wy
nSOfOBE18pTaUJu1PAH0mP3zehRIwL606bgcoOXwd4rs5MF+pl/nkhxMTm6o7c3hxUotDiQ0b2/i
pkgfNvibbZPY1YHjmEPebBRE8WPEa9/slgsbkBqydp+pen/+Y0lGTH12CcY8vzUJKG3xFYk9mYFE
1MNj6cc06Em5DbmoPuqFmrUIphqtQEAyYAeBP+vWnsMNJWPCRn6EsvCpLIwjCYP0y2ojYHc41FRT
JS8cHX/5/RBepMZdsp2g4A4eNlN7CXlaNvwb1ymSW9W03rvr49tbfm4gAih7aRdCKdhYZlh8zeZI
aC4u5On5bYKUKWbzM5YUapckbNYAHKgaqDX3i0AOhBBaygPmk9ZXzoyHnybSwOQzRHvpkq6g34Y9
WuVHRKj4SqiQ7DDWrG/u/sHcJBAU4+S783QgHcKZ1lEHSmIkcb7u4+5ElovKFjOdrn0DncpJO+8r
m7m46prpASRxvC+y/6W0xMOJC3VKlGtwxqj8Lw2fwropE/NsgzZcYyMwOPpUhyyp8bjl3sqfe+MY
u8o+jFnUbZE46PbKKHasewpswYkfmxk2U0Q3/Yth5T+NJRyrPJebTpv88AYHcK5fRj8Sv0R4MZKv
IjEOhCRfODVNW3wzvOrxkHwnSOLrvkAMtyjvxKd9AgaXrz1istBhnBuOUwAKLfkKfyoPCA2IKx28
hGr4K7VUbqpqnoMZvg3mqdC5Il4TalNNEA6l+dUUHjJRysQkNW3jS2+83101kWnmd3xNHfka9Ur7
gIq16fOU056ONGoYOWYCM/OBFySCCzWmZMbUW94xb5KB6rX1NQa2oQCJhMcqm2A9Z9vncx3NltzM
pH9IjfLUF+Gm7er8Varyxlm6PXud8BFxbeud4pBNyzQRMpPvHBuHD66L1djVMv+bmIRcT8m4YF+p
ih+b6NUrRwae1LGsvCZXVyIr5SuRoQ+iCNN3PPNxaHAIYk8bMKdqnfbFbraWM+GiPAE5xErA6H/5
edNQl6gbozyLKio+w9H67+exEYt9O4PvNFkUskw2X3OSPGc9LsyPTyxMxdnW6JV8/mV6y5E9pYD9
rFum+4msjbkIO3cxxo9ae02EDLca6/jBhHT/rfAYOm3jBp5fILdZ/lvnZiRkJzpjVR8638bS9zJO
fDYT0dSvofA+nz/vDM3iVKGXQWy25aMgERbhBfwWgmbKmBFNZNX9NponCkbaouWeM6ndUPTHxK6j
jx7d+mTno79Olv8RwwDGibJ2ToPMLqlJuRUFjxcXvv6aehlxMgauP8qLhgNRyfG7IglO5RiR+fBD
FrZ10JBDyZ/F8zeFZC98RkqMRjbQktp8Tabhz8xt2+DYPVkVUw2a81aex4W9n18nCZyJuUC08iZV
f2FY7gFM4kBj/THXWt+gRjjth3y0EP+/chweeO0RjpuSxTNc+qLJXUBtFv2+/T/uzmO5biXr0k+U
FXAJMz3A8fROJCcIkpLgkfBI4On7g6I7/qhBD3rag6q4vFekDmEyd+691rfs8VmVjJE9WvOMrhb1
VMMYNe7SfH02XRT6LkTMqDbIj/Rdliszv2vJoOPG5uNjMbDQ+6n1WHQs2pPuf0Mclh8FPTO7596J
no60rmuDnXhcsFFzPshwSbKCH4wWBUE/xU80WgZgeSB3xu3mTdvYeFyD/s7NEvcRl9hHD5rqSEK1
S/3AM247mzoHEge7nv+Ri7/JoMr3ig3/PBpmvf/3r410fKjLdnwGdeLDxqnh+asvmqzZR7yQk2dr
ZotJPnmvJR/Patb0IyC3DxpLsE98wkaJMaNjlJyccoQRz0CHZcMjCmwkdNuEyvWO4hsnx3btLQtx
hrnZoFq2Te1wMFeJA6SGQG5Nd+8UD4vYw0+J8deP72lOo28dXf2Q2unvtSIgZWJ0Tdo2ibUrkAhs
frBbGvJjZ/7pEBjQuqAIhJh/1EebYBFfCwaAlaPVhxDLc2XK9mmY5/QSu7BlOMmcUBpTnFg8dSno
KNvvToYw649ZYrkRN/BtaMe3rYPxSD23PZy4RbmEe6fYzftg/VjG+D62i/Z5GDvCV5nBh0E7rR+0
L6AbTjXiS+wrzzaU1X9/Xs3DncjmNGIxi8qUBmyLT5r1733e0eo24SDgLyuXgoAqq6b/4BvGOzbw
NowZak2ZebU8mzzimuc3CPyz1JfKpgWU2bzJY9uvka1nyJjS/qqxjAEB3saYvDkixTI8qrd2fps8
cAaK+egF4ZzmPZfDRzCi5qTEAknz1SQS2YBROpud56WfKs5HubvsO/gGtAitD1FnVNmQP/79yWWS
z0nZQqH2X6rJ+M5rwC0L2nSVddNBi+LKaQAxwJZcm6fR6rnFzTQx6xYkHJtpeVVkONEtV79sWRFb
mvfDPiMyYufSDqNcg1g52e2Hv6y0E3LHO4FI+Mky1ApJaT4zR+dN7of82km2BicPCfFCOArtkrGu
e9KLmPYJe5lcTX7zHGtGxutctkN3Qk5m7xsoZ3SUKMO9khFpGnBcDnqFLQvxT5jBRQ0ppepd02G8
EL6PVYxtfMBNOE5cXF8F/hUUq/3i2uvl3xvlFfixfD/+bqYADW1VHKu4zs+id1Z60HsT7TTOh7tV
aoyOK1mwJTG6MoO7laV+yDaS0fW2vWtWtK9N3Q9PfrmNa01O6YYm8zsOmsc8qXnGAo9IW1SzGyJr
5nB8Mnv3zR3RIjKEp2IpMR50xMRS3aJrSNxTySeat+mBY6XTPlu8p2VxwrqbtyhmblKvs34/d1rv
ZFxcE8djAgwHQg8YoOlV+4MubmD+vvGuH9G1/cLW+QtkxYr+ChFWUK/9XbyFxA0jlU/VaaiGTPtr
wyaOqSlowS8s0Ux7XmMlyP4QfynxIBP5LdukT9d9lsBEcb+Brmj7Vzttot5PjOfBUbybBgOEsYjD
EnMqYBm7Oy6GURzz1uj3CHPYgYf2yAl6ZjpoGOdqAdraUxlz1MaK78w5IJwi/uQgd4eVjnwOVy+Y
Mpo7p5DVuTAR727X2O+z8qMrs+8UuwDe9/KC6OfWGTB18FZf8hUjslegjJB+RAMSfxfAaliALhr8
7dudm67CHxpPW/+OmWFmvZqDoPQW8pLE6MoLf3Ru5wYaIQ7sAlQvh1l7lK8e9zzeWhlBr381c6z2
sZ3ze4Au/5V6sLC5VQW17yl1umKXzdMvMOLommsIcAl+RV7YbciiRDGh2wQk0bMayc2hoO/TldeA
fCO6YWst2FJZFi3muJ+ONPHgbKbthcVzdUXO9AoKQm++MqC3D0kPDZTukfvhEzqP/P4xn8iuQkxG
6JJLRZ4bdfA5mOZbUhQ1qRScXAyW8T2khGpbjE+D3U4sAb6Oard570yjZyezy1uL+yNyRIfpSm9M
jpRKGIDJBhEkdfWBwtPAYuT31V85CA4mVtmdynzq8AsbGBycoojqUQEoNKgL6QLfca9vGBzBG5Ur
Zqi7gPMh4gef9Jx08A+rqHEUA9e9I5DnbwVM+SIG9yXBr/zYcJF3XlzftiZrkTf39tVvlXOF+d5D
R58uLZjjz6Dy831nLNnFzIr+zBZVR0PNc9+k7S6rdPtQTa6/X+QtTZjpBJqqe958/izdhD02d9Yk
eCMAUJ06p2qp5S03gsF+xQDRH4z8paoRurrpleApeE3ykx7IAoODvyUZ7+IYMG1Mr/wYrxmZQG9D
OU88mh0mWaWsW7WZzDy+49ac2QHmRPwEBEiXtbUcef6WHcWYETZpnu0NfgDa/GdYe6c4rbKbxcZ4
RzwK+Uhsnn0KjiNu6j1VYEec8jidc2f8y8h1hvPhuQAKeqa+6hRQxYczmIddOhL70cYma5bxwxYR
CskYrexREo/paTWobQPGB7tmqlJ65uUXjtHhHr0hHOPJeNkEadlWSxAEjO69xDjG+XKNnfpzHQnm
85j/Vy5bwjIB9dLEKjZGwOJs0X2CjSQUfU6n4yA2TixQoEVdckMuNKe4DoH4nXNUPzC1B2cxIqbU
dRB2bQ1MQ/jFF4CqE6NtyNhAgEG/1QX1wlie2EUuJolIYM9iiP3iCcz2dNf5/bgTnA7AaqJCWNYn
t+3N23ZKLJRl/NPsxKCzoglbMo5qaDerwIVp15lkus42z9icSYxbnyZTx5GJZInOn8CNn7rVh5+i
hMFSqk6Eiv3qSys4eBYfKGOSrJz+7AizfyHXZogyMTxS9PeHmaYbnhoYsSMq3D6bv6x13mQRF1Ek
Niyw5Y+Ko4Wp8ocZA9ilWZMyZSDihL+PxxYbBCfj1pxZwYixFCVNYpOZ6W2LXxEzMTLNBvTVbZ3O
9dGWU70HQYt8jUJdMHA54m9EUjwXT/9+uwCt4LZA2vU0X0WhgV+6zGhsj7zGfm7Rr5TmUxMUsDab
BGfzttTSvgMGTEr0mE5Xf6p5qH0aC//+CpxQj4Nth74Qw0OxLu7D0hg/nZurD5vgDRpLOz+w87Mu
ZwIoKEsV/msOeYKicjuYW4Czd//O3f9zRCxQh12NfCVymjDbtjnDTcn2QU7xPyqScj0YdB+6LVhy
/Ebedd1GBk5Qqm2PlWEikJwrKmzDnMujtprkQyYkX2pjfZ4Znu6aOq6PdYZV+l9hBfH8VAkk5qOU
qD+IloXPGuwS/8J7HROW+rDUeNm1js0oJ5xeVFc6dd4+mNwbqnzU1YOKMMSZJ4eYy2PTeTcDy+dV
+3zBxzpP409WM+Vg1Rx3SerwjNoCNxLCSdjvIwIR5f1zlqJpKQ1+qWEkEQrMiBr598IjzpYD2Mio
4pLUCw+ESbtHpche47S9G7z8L5Q+5uENfQiRmE/rNDv4LP7ENB9O5BIdlmUYwsGCbT2SiSELhlpJ
0AHZmmgQsy9lXRxivc/CsUMJG8TqbzFycKRJsVsQKB3TVNRHhmq4mJM57KAU+pssq6YlMA1cqinw
0WnafEmLizuOOBjadrV3dLnCKdyvvu2Q0lt8uEWG6Yix3G4ge4yqzX1sZy8JgWN94CgXlxgRT1c9
r3nP88dQi04Wl0w06IOky5o3aH5QTlHnpV5/6gSZfXDtulPtYvQshDkciHUdT4AUcnPhJcDlBgyk
QzpveC6jLrZbF29UBCiXz1Ci8GGXIkhwXf2bDjALwxBF0I9Xc8xa1bkelqMiZDwycx/SWvykGyfS
I+ibsZyDK7vBK7xr7DXmQjFbkxQjCX6UoJb2CV2qDxsMWd2yWFvlgoIDzHQIyify5b2YC73P26Q5
NEJjU3HfkXE8aVVHRgF1Q1pzEaXnpHARgjAAX4uUkZI13q7bJMioOvhuftMgGB7C/NMfYqRutVNv
R1mksRaqqHybmCHJS6kzwpIYn93nhL4RB6DFvDVtXnG3zPZE69y/zIH8mkDOUbx6J4b+6+w9O8mK
wmCbgilbbQZTuQua/qSr/GEq1kfceG8U3pEBNlgO6tNxsDGrJCb7uTh34y2dpX1LMIpvwqF0Ss42
uvjBCgnhI0sgZlRHfxzEobVy8jmhO4wVb64BHjRAjrmzyhKPaPsQd2R4u/VxJHP2OEn74qvhhHau
2ttaLoc+ZTgRcJ6eY4SaJOMEBmxi2XaHucQuNw0/fo32sNb2F1rw35rdt7FzdErYIZmiPNT5FSy/
Oqf58MtGin/kFsLDZL9Gz0xaV9VeRb5O6LoCRDEDjbjeHfSl5ZjNiwEF2KyW5aau9TkzuVoynu1z
qula59jlIHgadoRAjZwzi3Kd30HvmsHbS3+8Kji3q212t3mdoeUXmBJMUs+dcnqqTMZN5I+FTZYB
eaaNuWvmYD/Z6faxjD1ZqUgJV4hVcFpkG2z9C+9dO+W3s7o3GJtpyYl3KshxUhYci+WLhbLfDWic
IogKesfs9N1B2oh0KtkDnFt5mFXGdmmHBJKCxMCOw7xHEZ61Hq3eOVrerBBB8zDB2qPA7HWUzAu9
cTc2GZ7hkkZdS97X2sSHziL+myyjiw3Pk+USMTPrKxp0Pr3bNEhEt5ucoBPvOEyMrosa3F3PmjxA
gtIeE9Z5ofO/lQSWjxLygvD4zc7MmKYco5iEXX38wDfQhe3yPWcCIHfR84iSKVBIa98Pyd8hq+l0
p4sXAk+ixPPTlypOEHeihjm4qh52KMMXxFnrY5MVL/NMJCxo6KPT0z6ebGRhNAZFaAyipfg9Ao59
bgKdHRwarJEasIKtlHH5bTKZNNjwbGq3vEwlcWGzP9xwFgMz6hu09RCeRdkA5SluPdZQCxl8jGsx
WHyDYbCE9a7YtyTtYlNMDx49gmPftn86T3RhkYCkIU5paAwkox1zi5wqdnUDRLvDLQCRiKAuBgoE
ntau80NAV7fLuz/MNME5maCQfN2+BbE82q4dUoG++Eb91XuEmzj2N0iz0bhxKQhaGz2ko+VBGgZV
K9zCyOjJLhvSs9Whj8+aHw/tCeJSXKnxgsUhFuegNR5VADwkYcDuUHF6lf3agZFJl/7a+MtLgUNA
8hTxBLOnTBUQ4byvAgZHRg7HqwJd6CxvgNz8Mn9vJJWhOZtg2jKE+P5ABGyvOK3WDTIH548UKeRT
uWtMQxwsugghGP5ra6/nZE33GT+cBioqLjb2JoTE6K+/y0Q+l3r5jXuy25U1Eyu01thM4dfT2v+x
yZfanRrPpzSFQMCs0r0bAW/6dZlyETGXtNCGdijul5y+KJ0vigES81g8UozvK3PB9Xux5UcZjF8F
yDsnTv6IqeInmeiPM5tfZXqVGq8EOg47Am+MxXn9tF2WfWcbbsKfYOajjg7D9pvA9QgBQiw7iL4B
sK+SvZF8oxZpAQzgqIW75ezkmH4CdWMzy02ebqa1ozVibF2Jts/6/mDPPnyBN9pPYeYEDZpgHKdm
GvAYtv3RsMb8uLrVpbFcKGpe8ERSRFgRFRiO0Jek2cloWeP7RG49Vz94Miraz0R5a3bJ2W7DAQlN
9WAVWNcndyMzHcguvKST/8OE6b7x6/6Wlt1yLivzykuHZJ4mvGx+8yfgzsGgT63D2mODavwcgjkV
Jivdt1aWPvXg6ybLHXcZbyUHWxHfpMXeTxC8L35SRU4Bjsn3aRmoWdzkJYanChEx05aa3NaIK4QH
TZAgh5GmEv5ysl2SCXIoxkNS/xSFXUaPqU/s4v/f8bzk45I+/H/J5w1J6e2ISfyvgF6+438n9Lr/
QR1twugOfNv3Gbj8n4Re/z9YeV3TMPFI+4brOkTjcgD9l8Jr/8fwfEMGZuA6nmW6/v8E9P6HoZbk
Qfct9JKBZQX/TwG9ZuD9d0CvbZro5ILAlihmXd+07f8O6DVSt9TtYsETw+W5kZJaWe57JysiTF3I
0msQ1aAK1mpkpjS+AHo6MPfbl8raF45OwV0732bif5uturrWwFiSkwedQx6+BuYk2RwI5Sp0hF2x
L1eYmK3t/KlU8kJvAzpRmzpkGJihO1hsbx2WDIM0Cw7S5bPygvUy9N0+me3sOKftO9p7L1yI3sRb
/1xZ/panCHejchrYLbAOY3MkzxcR6JB8cGQlW96Lb4I5OaWkjTRz82RKSfaQU2l8N39GAvyCKUdQ
rbyIOhgv3gYbB0B/WTPM3EX7kcyM+GlWV5w+wSZTMO49UmjRqNVYPrJTsVbvLX7WLEeskDcM9CcC
Y2IjSw+VrcMRCtHJZ3+nCCnKE/2VnYf0AML9YXIo9PBUxRKjT68GsCbmil3lfeQYyODcsQ5Z4O31
hB9wbeURTcel9M3QMyU+ExpvQEEusbV8qTBN4EcjECk2bDpjmMYf9vlIrNqQyHM6q0NmjfcJweWh
Cc2Sw1bF3RueV696cHo0/aPKEUFwaPTQRxqm+QBA6M9cNwFtNGqSV7uFekRRo9SFg+x3gD36UKr8
pcy8H5wPL7Ovn5JueBPOkh2DZh1CTiXHwQATq+drRxH7rmfnvIy5scNVDCSzlBJLkHMUecvxiBFl
ie3PdAz0/2lv4GZF6WBNL0SGZeSeGIfc3KCfNh3kQhKtBRtn6oLkIUjzvZ1lZCJYPVSSnKOt5+y0
M/1O1na7GmmEJO6rCpAikDVjg1wjPUr1PIP4tVzG30jDuCPim0PJL0yh5LB31OtLb9zJ+nOxoaWQ
//IXRg2KNsbF7TZ+aOZQ2+x8WdFQLkRMyqyL1jXCjTI7ljO//sa0b1Chg6gYLpVTMKUCbE/3ez9p
zhqmZEFXrYZ34UFCR9tMC84ADGQhvCTlGCU7wsZEDzeWNikDuxddpSzWE9q/pfidt7BlGbrzmeqB
PKdIYGD2oRZOVf3VIIujNXZ1vX3d+Xunb+iOQxdX3etKi2CPIi8c3O67wS9Ujeo80MBsbPvJ6RCN
KciXPO+Tp1SUliThIofsiuV5KByXAoPoybhHpx93mzeHkrUQe6CxhNYSARR5h0lKOhWxQFmCxG+h
wndtCDpJb9JZ7kauSW+dssUczkrkj4tLv4z07FOP1RKTXWGGjQdCvVoBaHeV+FZO/upCvXJNcLuB
jO/aGjKJDb9uFzsP1po8kbxypmTfk/K5ciTZ/HVODAmEfJBleNYeSKNeFJcBaCIJVlibuF/cd+R/
eXOcaAeP4BGOY5EFB9qEeI/5CsB0gFgaofP0UvvDo8fE8El65SmvbHR3FuMSwnZ5/si14A2yzhY4
LYFjWKtujuoCWRhwPrflzN2mjJetK6Sl/DBM9rmgeqFv8qexV1CvtJF2MNJn5vYBCyi/o5Pl9HPr
6VTxdE4qDbt4GU5zZX/78wd0wAeClRm3jcZTD/yPqqX4aePpgV5iHVWG7V8mt3QQJGfzJd7aeOuv
0WSdaob5Crn0SvyYd0vLDTrHBEVsGf+aC2gf3uJL0PBfCIyH+mvvyq66TbrMQivHIKnhLLOfwEFE
c5UUkTC9ZK+wONNDWNgFks56prmPO40O1tfgzJfStNQNEu5+z5xZFy9m68n3oee62QkYY/SKau/7
HkylhpZ/4zxiSu7u+sKAfqwvqGSuyeq7V00wEFo7L7u4AQ11O10OSplyp82uYPrbqnM1FadMlPgl
Bs6c2jDF2aud4DQXznirAAIfknKZEKk8a4ZeEcwFplkBfUppMFAlg54Eh7W8J4KNTmtDn56eh/1Z
ruVbgcNhV8XWDfW+cQfcJM5/0kIVHyAjXmWam9E846/1iQCJ3Z43ex0wEDTtt0NQ02NcjO49Hp4K
J0hSPJR58NZC7ZPVoacJejJn/7Xy3DcyID9d9rK9a3RXTn9kiHhlesgdYMAMMrl4U5wiAl2z6F+G
AAPt30jg35Yebrrh18MRtwkS9vUxd/BBaur5od2eHGy9DBrad3tNw9FE6jwlhoN15Mn074mKaLcD
ubNjAogieNa3nTW2PADQODyn745dcCzHgKkBSJXeeSo0gmqn80iv69xfbXpbda/lyAo6+v3blPTR
kHh/PPJUOIAe7BJphyj7XYKV14dLMzk0MnptuxE6s5OkqxgHnMiTPGMPq5KnmuwTRG+/Yc5t3/AX
LfmTDNaUtpH7d0mrp7wriz1D3Ff8kmdQA3+HrZbVGQdm1a03M69c3KP9ruqzKLHkdegWwyqbnv2S
NbHt7ZCARIpa6x4Z7sHU4kelZAPJsno1uvz3EHwyeX/N1iCNtKsBFrt/SWaBa3oyut/AHtDBZu8M
Z4b4HFftUy9QS8plb8RM6Co/MM5t2Ab0vDRhMHQhRsSk3o0CnrsLPPFkAWzgGGcxCp7Ed9EM5oFD
By7nRD2i09p5S0njseZiBGt9P3TkN2/xURRHTzj3n8qk/KHfGYEG45TUMTOU3q2ukjvXe/DwyRwK
YtF2WW6ecVOhDYJJ9T0A8CkTZ7qIyv1GJnsoxfwsKzCfsasJqp7IJ58eANoMSDiD254ISNWvF0wN
EA83PHr/g2uCnZWxQzczNRiKdpe2XHTsnfTD5qEh8IgMdlbm3eQnfyFq1IBUWUxZLeKwwMw7bcNm
KKzsEMH8nLYj08xU3hOLFqIwvJ+IjCpsHkGMLtc2GNk/1JeppB0tHb30dpkhK5FOKePmpzWYdEHq
xgtlYCUaSpgsQO2HjjqSdAYaMzE9lcaZb5OFr8qeGUoTzOtGEq4PavKnUJrFd36IK44zNqieKvu2
c968oXn11agiM6GdMplPqBd/DEQDx/aRcag4ggegnWYQCMC2fPCb/lJq+A02ZiU7yTEI929BBpA1
S21GoEBT1viP78xyD2LtvRJpzDwKXo8/3bp+k0OxrdLd4OEvpo26XwhimGTyE1BnyC/FXrZJABNW
DSxtfB4k8Djq2hi2IOZWUuGKXbcs74PfErzDqiANhtrMc+5qBms9mZ0pgk0KLPVrNTLM7OztScDR
tIOzO0FNwNDlub51Nn33y1oAz7uqB0vN02NIMe+gGbva2c1Vy/+BGVhqfidLdcfaWR80YOnFfpRK
v/Nq7q2qHMIqbi4ScABJWnI6Ui4x85HZoUqq+6Jm40pz/xPouTmRXBHfNAE1LIGb1cHL69dCBN8G
wfcqg0KoTaZskqICTjcrqpmY30MrfoiDBe3Iet1VzBuNBqMsqUA7Gm71/GXMQx2uY8VG7L+Ysvwl
cLqNeUeOaWN8k+D6UBidtQvmkkSVm35xEXcJuOSG8KJuc7omkLQKHJjH2mtwSArx0BESdZNNCpWA
u36MW4biIudw8JaHjm02TMgf90kj6yYgMH1jPK9b7som6hu99t4VlbWboVLaJVEXTTyHjdMWOwfD
ydW0cd6ZPiUjpC+MwTAe0A4+MHrmOa3PNjp3tPpYkcws51Dj/DCQqEOSVf5oaVx0YYszGnAW9ea7
gcV+HLT9OI/m+9hw8yadsYeTL4u0xS+Ooy3fS7bASCXU3l17wvYqbsq+PpcTlkQmB/UxswqiI2uK
eFyTq19tyubXcaQnNazZJY9rUlNLHJhbllQ/c2zQ+JUhL+xnayl3mad2GJz7EA6k3rs45lZFoeGX
Iyp224+6bi6JwjKao0BOAYhe6X0w8/6IgGi53HAg6wJft7HmdY7PM1SA3sQP/wNrYbgX6w1RInpr
P7+UTCbPtjseVBHQnPPK8dL17UPJyG9h7hkFK+mUojERgNAgGSpFUzGZ6evP3v32vwzvCiZm7bPM
ofQok+S6kJGzszLW5qpMnmziB7hqhHOp4X6ZqDlp0Xk7El9RLvIhV+rynazKP2sv6Kmgi9fjhg3B
X3m0NFD1xHyPKSyjwKH9W4+LxdGHb1lwUtM2v65FCBl7PNUNkyana+70y9QRBjf3cFE0ofY01lnp
1mnCrohFE441h1IUdkWpsz06edp1Yoigjn5aggWkniv21vth0OJXOuW3TTA+uoH/vHTL22pxg7wk
gxx7X2LfLUc5XduCHiJygZtWsgfnlvckG9yr4Op2mnT6uOw/6bI50dLfTLIYH3qDg1ZNFyDaCG2L
8sdTUhFY1Q+AxjhhWIlZQ7iYiyNaVRkSmH3SZmBeche0cEviTZQkaKZbDgaDauoHfgb8kk8C7dQp
wRl8gDn+YA/qvui4WbFJSAAyAPRgh5VUSwrk5jSy2YRiteAT1ikECmYqPIu51dK4q7jiQ3OpWg8F
hdGnb/DHg92miz54hv1oACpQ/Nbxlrq3KI963KzHA/XDM6gCHrK6Zq5flAoRsi/2NNvHZxQsAazo
8sZZ4htVztWrl65bX0Fwr/PqlSF5N5EUWFqwVpRNGHqRwnFZu6k4FJlxA1SAdi+eh070PH4zRzGz
t86BOYN+xcIVy+yZvlGAuiEoCUpaTmIy1z012KfEtYmlPOPpnJC2oxjaVVX6wHKdDn0drbJbDjMp
6XvfcaPGo6PcWDKap6csa5/aNSWRo5yRfy5vBNBzKMr5cWB+SDSt3gCDuQjGkQPkNmxi0a1tWKOA
oEdY/ppEU4bSDvp9AwQA2y3bBgY7buBy6tLyTCzD/SJB7zRDERLHlN7QLETvQfyMZamHwEayNbA5
Vb5m0cmT27rQRTit8ceItMKc4rcyLY+UwOXeTc0H0gPTE4hn7KI2cxdZfjaWuk+HDcnu0zIXeDED
99SvNtQfhz3fj8Ux1tNy73ioWWA4s9o800qJT3WSI5xtGACWDCMzaoEj8oYj4ewGe1zE1DGIRre8
n5uCl5vnxnV5Erz6gQq93+mKmEzbwTOxrBgIMLV35S1uu9uWmWXkSfuKL5xYq3k4aUzVvi72CXCa
xaHRXqXtHGVcIBewbtA73h6rSHAelxbo82Tz6PLStN2Pbgdxhy/7d2D/6WEUzQB5tdfDPNRYlI0E
k00yXm3GYXvf9kiseEe80e1VJxskPQXWe+8v41kMknJEtlyxa+q8owNsPoxjDiz3AlIx3c3UhdFW
vQqTO+u0bzCaMdB0j4m7fVgnV1f0xt1WKPfWdF3A3qbMv7hsuAynoo0M/cEk/372MJ2223jc1vfY
K6/uTCKR6PqIHhZhjn5HQaNLOHryvVv6L4/JAPuu+ixplHCcCmpmj/MBUOx4RAvDjDzXV3Prt8eG
8z0146WHGlq0+e9G5E/DhL+Q7NtLMRSHnkTnHShWhqWq/to4uoDDelk8YEQ/FRbrMKF0mFsLGt9N
zH83ZHE0t4jk7I+nzf4og0+Sa2ldFcXAWbl772L/ZmU0ETJ4fe0Fua5WIOl3acoF42HwOHSWY0oa
kB1Nw3AxleddSnRE94utAHw1+DuAcYEno5BVOVvioinlfKFD6W55Db51sebk2Plan0FericVbLpM
E39pcmK8gXp4RduCtZv+iyDfNRvwi6H2e8QuYD6uzuu6Mqlhs0FF0H4S6klpDUitkra6q0T9hwSJ
h6wkIJWGp9yP449NwhdZkSx3wMWNKzrByKznCO6w8QgTxL3ELRkDxoJEZJIDtUnrWSe0peEqYGSt
a3CFdji9llk+nvwKBNga2PZBd2LdrzMTcJ2z/CQmcthKIWQAt8hEiYKYhvGZiWZxcnr3ZE0eCrhm
fGTvlBck7fGdW7TxnUmAbOkNkfaYTbOOnplcmmf8xl+kirWkCEpyVxvFDmpxIJMrI98KqjH8tAd4
8GSjSnXH7lUcW8JKdxRxlCsJVrxKomVbUOjkBK+3DjExYJLDas6+Xbm+a49DNBGc1wY3Xqi97K/f
Bbd2vqIhTyVg8uw9YKizj4VoSCqJ7yrHYyyNMotmDIVkXcohjOM/zeSovSmzkC2Cd3FEjOzFytnl
GjBLX4rdmFWcSioLtKkNVDvJBkbm8VPqJRzLk1TgQ7e+K7OvaZWGxBD2OwXyDuSmfdIw9lAKgtFf
OFHn7YykGHhgS9Vh6Dg0mvZTuQ/AqFAmCJD/cX+Pc9hHZtZXoU1PYxdb3mVO0wm0EYnVoybcbHRp
v/abVEKRkYjdikKFsG6KZv+Z0+FtYqIEKyoupShibzfM2Z0bl/cx+Nxkrc5LkLfnfm7u/foQWJxr
6iCOpN2Q/FGfTLpHOREYGP6itNbvCmxmm23O/5Fbi1Ng13ocav5RIUQS75WIz25nnQcIXFs/hYyk
xvwVLC2T2vJ3SS17sSfiss2Eu48atDKkt8sH7zRnsXEAnPUsqaNgKc280eRBgwGmd6DMkHzP4SBi
vEhV0T+ihrboSGjncYD91udj6BAje18JDoRlTN3O37YC9BIpLSxxDJYbI7XhaDhcqbR9XBp6edAh
b42sutgbCc2FCMCT1vAOqBSDSxx/1LIL0apyXEOt6Mco+QKHRgRhHp+56NQht9E1df26VxqdHM0B
fBG6Qct0o9Lqee6LLOqN/NWvE7Gv7aBF1wFbJTUgfQIRIEPpvgBlu2vb4QUR8YJmka/mxX0D0kp5
YIKBwPII+TZ9xpqDHbv6a7dDf86TG8+s37lJI+iyMOHYcVRZcg4YFyO8eyj5prxV7lFggznWiBQ7
RXFCaXquVDChK33JYjRSvUExZuko98H2yJTjWlI8Ic2B4WHIq+l2924KgoiVdm0BjxYFGVtCnPMA
e3ddIkKt8oWTd2lHqmxuBknypYGyOJRXt6t/05rijOB4h6WoHJqKQRZCI0A2xBkfBS9YOlxxRCDU
n1nLBzcgDylQpSjQ9YC1HD3AJLxPHTAdd1NeLDsgjsgbLLJWbMwbfYXKPEhRWiRTdeDK3jn05qKx
mW5l0n6MS+YjVGy+QQNRGA/eZyNpSXQZIn5nBUWdWjA2eVGo/+PLnLOOjfR4G0t0PwGAi0m0Tyol
QQ5NA9MflPI7Tf5DJ8VvzkbInNf/xdF5LTeOZEH0ixABX4VXgp6iRHm2XhCt1qgK3tuv34N9mImJ
2dnuFgmUyZt5cthbJMrx1eNS1AMVmpz8jSF1XoVWwHH8FBGgYREv+7eeeJZQ2U8y5jiOZtpER3s4
l/kxgVe196Q5bEZo0K9+nj27XXalFio7eblRhlTI6dA16SnwajfFpExO3/dyf+OucDjTwAJtTRzw
6wuOkB81fPP5A2zJqovNTW7bNjOJEDcfDp4TNR/5kIEObM0LTSEAyCYkA58mo8qDYlE4s6SFaXju
46I4ydl6llkquQRyiJAE8aqmNnCatp88OmjouAI2SYzlKV+ZScpJBf2DbKsREqNxzOir3Y4Ll5yG
wRHHdS6tXTr9N0Sk/ydtvnfTvu3z88zI+swEKEYK7rANBeOjJd6pKaIQdnxm8m1unCmzQrsmiL2k
iLltoFKsb6t6AclMFfV88Bnq4SQfzg1WWgxYWRg3MNOjIH+NekftNX82jgoQw8jOMtqpxMOsHayG
POOT0o/d3Dy6sRs/eF70wXUyDploxZgsmIonmHvTuLA5Dj8jT1f8GjP+NLrULnaG5BhlwwlHEJU0
vO2bdl63tA6tlHwH1wzzp7Gyej9Uw6GcTLnx4wZGSWI8cE79yd1ZHzw7+A86xcXn2yQThBxYlog9
aiFr7Kp5N8XNNeuAr4reniHqMHkdMPMkvLgjJsOefoytnfCCd1HC5DS2DsXE4dAHP8sC3UeUnXir
A3Cbtyxm6TK9RzOrA2W0OEdJVR3recDqx6sTph+ZnXRQ5cA708L86UvmI3EyajAoTnb4tUfT3mUU
BIdUP+FtONqpQA63vG21+Dc8svCRPCNshhrlZXG/4h4NARQVcHFYRwQXNeFKixo1wV8Ywi5+AFq7
ZMLVkq2UrGa4bU0iFTDMrZ1jdmsftr/6EP8Z3oBFTKf6mPVdsTNm3+JHt3wEoxRfe4/7ZUCnKmxH
bN2CS7vpxc5WLtU1oRFndfpOpGiXhW73rmArlNi9Z6wxW8a9f5xpMDiYAfGoqSylyZJduMuGZ2Gj
NkKDoJEpA6+WeYQOjKT8nKKq3JYYSEikAFEJbpMh7SPFqpdILI86tthG6AHZZxxHwrQcKTzEZ49e
ts7lpCAV4QOM18KgBZUFi8qKajsBEBH9q4BfOBQxsJQp27kNn4inaLx3+10HUivMwBFcJIVmQxmh
QsQE/EVAvbnuKLszY2PrYhjaSXv6LDqvPMFmoiCzdJ9jSbtlIPVmERkaL5MkrYxNEsDSzHPSwwZV
Vc7U/JbxAM0u5dMY6RSlLCG+KlF7WB5hbpKeb3M6a4wGo44rp5/YTG9dl+fILPSvl5G4qNXsniUU
2XnG6wwsYzusU/eGJ/nIbeiQuda+hfS0jajo23sj+T6uviaVZxFEkYDDgDRoJVnI4XmPaBTPmVja
jR6MBx+c30H4A1FZfbRbsznlvVbr9fukguGBk1J75LY3MRIz7tBoHhW8dJqnlng3AxymWhxl0hXc
slOyn9PUp6iZ/lsxWq964R5lcHjnMw6LSadH0ofviLnUHUboR3U/beRwitcMz2TjMlzS/INdRvB7
9SBse8RNcyp+SumNex1VFwYN6YafAQQJwPFTpM556mHjLdy9xN2xs9CzyOrStSjs+lj7C6fYMYdt
3sv8KJvh4Hd/ktHaQwcZriBOxNjHhyomgCYxeNP1coEJalBnrjX5Hg0Oy0lvAxXxCKE9gwBLg+m1
jqTBuZvleXOIrBnycgwvtHMXcstdtRUtYyPG5+fa8YydHIOF4kbsqta9FZM6DnTQbBrA+16SbZt2
So9z0N+HgI4HfiIMfWbYce7UfeMdGh18DE32n58Xxt5yKxFqAR0HNXM0CbjZ2D7Shq0a7fCe9K95
uXjHCp+1gKnHNWRBk8ODrquc+S7j/gwSkUDvclJqnnzDKzn0Ih9m+DXxiPjyYKLM8c3qiLo4Bg2M
vf6MlZUfkUuJxxlYRvR4M7yRr043XCu+Ile8zq4+ErU/xcNTaXFKKWLguz3xgwaTr31GSd8Sh6G7
dIM+jbw5jDwTHBXz6ubH4otA/zYAM5ifma0JWJ8gmDFj2Ktvg8knss9WO8Y9jdaGNX+524X8xth7
kn71wtyZCut4fLcX9659nhbFSbpX/hUWP3tK/4/I7XfJeQ0ly33riSzuHJX/Tnm27+EmrCpr24tH
t/qhqpjwCuGqIGDqgtTziboZUqHG/N5n0bazx0hUQCZmSmNW7vXCSSMb7gNQi82QPa9fTMvag/b/
l1PNM74RIFDdcR1b4vXjtc7nc6+DG2J8GMzeQI8Vm1ZGq10935y8o7mdPijeiA/LemlwMfgfODPw
UIrSYanXe3O6enp48VX5HnfigSKcF3gA+D7KTVC2Lxz2dlr3VJUG1Qvb1m88wjLLOvs16r5BfYXa
/E/NbygRcGM0zsY2dh+ByWPjpIk62FgmBpADU600LJiBchHQb+gzMNMwEK7lHqzbyBNZ9Joo/qGu
wCLqiMkKCeZvLkLDQ5cFOwYEt6KyAVUk314O1w/ffsHM4rWcIWZlCMtignM0RpxA0te5Zh0zvAiS
8siZRyMkGA1ItZ5egXUO+SUhuNYBYMWaCYqjuYFK/+RQvrjoEq0zwvaJQc4Q3r9x9l4amqsh8vos
N1w595APhthjwXdogPJ5zBI/vzmzDgnuYjXqgjsM74/YM47anr5i0zq3LSJ7jSi0tVZ2yjwCvE5T
b1/HkhADzR5mQ0lNIvg2++yLX/irnN073gtO1t0jbSY3Alys5W72OIMsM+3429KX2emfBmeYt8Rr
uXD3B1eNv2hrb7x8DN56l1TeeIJicTdy47aCTGAhsiKjNka/LbCusB2aSz3LJ+3TYevysdCvxGmQ
N0KnA8EszdFLpr+xa56a7EWTxWPxz786rCPZoP/UMntqFHRTgEyWAVw7McdlbyyajY7zNMGRHN04
27GNhQXaJAMR/i1+ho7uebNqvBAEM2UElUeNkcdRzB3NTUqDHCyIzfqJuNi47exvmy+bYM6XXQOI
GRaTfe3hYfNBE7LRvJMmCRVYmdQ+c0LiZM5OYP/4nDngg2wUzNaoxjaKQkBeI4sYr3If44y1s1Hy
QrOBL2kEbCTWgMWy7ef3FhKQVSKBF7ZguOrADqbGqFho+AtQPewkuFlOBnt37h+6Mv+kT+6wrFCQ
fDFuHMeB1JkeK4y3FjmwNE3RH92CsEKoY+7arImw38bpTqx19FR4XCTMBlZCdEs9gTbucRrJFNsh
oYuuNP7R9CzKfQNFHv0FQhszPjqD6w4yK3R7uNdw+Pv2QbrVl+3hXvUX+ROp7mCaRuhkFCguooE8
s2p3C0jHsvwNmuBJgWNZ6VC9MZWk66wPMj0u2ggxF5Lf/yeTbIlBrjWQxBIpMSn9on3K7Pmk8fz/
WSyOpoAn+UoYfeQ1h5ZVhPBmdGd/uMJzID5dc0iumy9SFvWRKgbCbEXwwabrI6C8EsRDPaQFdNc/
gvS2H7jLMxWh+IM+AySzBbgeu4iKonshSjbi0fwb0BGTxDWo6jTjEFPG5rGajCOnQRNvNP252agu
TQt6SmSU6FoWGS1NQ4OM/ANaghlmETXzPf7A9prXtPZYEgtHJo9y1dan+gd1lYzdOPO6NvG3PSlG
2lmyw4F9y/jzhlaO6D5Z3d1z4k/RY46CvYQb6e+yzA+TCc4wVrEMhZOeFexfv2Pv8B1UlXLKwtnk
AN3N30EUkx2xzX8qSCmx92e1j4T/Ro9ZFurewhYWfM3arkNOzu3mbVjLDJriVLvLqWDsK730tVhi
fTLq6opbp9w7tkbylTVq4kkGRYkbwc/2beE9iZw+XYVtBDBu99dpOeZowUe3/lp415oam2Y7y2sJ
sv2ApstkAgmxJ4vGsZk6jziWO6sFGlvPVxKqLN/dYp8ifGwIO5FkpTDS/JkSLVrV9MiAnJw7KeEf
iChFIvmDmAOvU+nRhGj/BTFvcc1J34CYvQypT8Iibd48G9ZUn341cbG+QcFf0nGsH72zH1rvN8vI
Lvr1p1ma776KAE5gpYwxIjzgJ+CEZqj3IClfXWrQsRDx/sPrntdSru9RqRt73LvDVYbNFja9gfFC
RnzrsSP6PbCtLSv7ajpSTCqcCymPcw1X3w1XcglLpW202wDCWSxI2sYJLtC05LLYGZrojWYu7AYG
nytDSz3utBc9AxkLU7YWFfXN3urQv3K+4D7vNn2VJzu8cCgoGK4ckMAkrLJQxeZpMc1vJojftH5w
W7RMdfFi/VH4mXVq6HzbewwUCKvU1rWlHNJU3TfVeIAmJVF/rwMeay7Jh0DjZlweEst/nGQUYKDt
3xOzhAliDbFx4tWYG/4bs6n/VCuc1ALady5NdnOuSGCqMch45ktWaHq+A/unKIR9zlfmeGVoa2cW
+geO4MH1p4CckvqvykeaO/P+l4KLR2eJxd4NbByCBWNeSog5c1EKwptzycnkZta41dKUVybB+TYz
3XJbBebBd4zsmCMcoSw3NL/KG5w1jlrr30qxFGHfzphi/LcOfahEQdln7swOONc5pA731jBgDmMK
uEOzhgSWq5Mwks/FklgPUwBkDTfgZKioExrsO/Q4SGrORXVSXRegkFeL7rO9J0CvwKJ6ypsXUTOS
MnzaF8JqzOwQc8+8TQL5j8nKu6U4hEniCNqQ1yKvgis81uBqNvlzGxvVxnJKBlt4ibScjDOYiBPo
I+qYBjp6Z7JPXZxZRx5oc+Nm7W8jl5sdXRSClWiq9xrNOiQu4RfNO23qz+ChySm68xdMV6rqKVlF
J2jpsB6/7c6ZeXaMtX4ZgHcsugdhP6ZKkNINblECttVGHXVUmLfdNS4IXGELxatE01DO/TP9t2j/
zqfwUJv+N2bCs8O9m8vht2wrznV2t/cXU2+D0filJ6Xegjrd0HQThGpcgh0djUNok82ABba1fYGc
y98oO/wNTOvHiIeZDXwN7zbVH2J7XCGk/10FaC0jEOCujN5lHx0d0u/KZ8AhSyF559N+N5jdKZ2r
T8WZp7C5Jg0Zhqf2AEjvovE7UAGWeHvqOn1hfES971yf6YV5bnGqq97ij0B3F345jhSV+1NnqxUC
o/Z+8Nu3JlqeraRnODuip1QGp5JseKsVFB6jZBeJFPAiGwUOnmOdJa+9wCrkIzP3ADAQRzcJP14c
jFdPls1GFOJZB8FZ1eLRkgfqiptguriCw7xl2CuMEVxkg/M10gO+BklN8kBkZchWuoDAUM7d3Ym2
4NPZAkiRkw1JrGiVFO646bE4nhbKCTkzz5faY0L4UZOpJLPIUbBlfFpZwUsl2pcEc1jvxI8YNZ/6
RbY8INEzucG7uV5Tq2WwwiQCfx0xgc0iUKNB86mkcZ2C7j3K0NS4kNrIUNEzUZN3Lft+VwCO9rsE
9DVt16PxHdECj1myDCUOsGMb+Jcua77iYdq7zFcJHW1VzOKXcMjsgpHXhwuEUVvQiKNXz2/vEcBL
wQEiL6N7Ftm7poLOH+QPUcqNPCGjEFaYKeJqCbNMbOADtjtXcLHvMejtYq/b2jPGOgczsiDUThLY
utfTZeCI1TfJPV7t2eWyU/2zHYzgt01m/DVjwbw65cn4FMsSp4v9TNL5HV3KP0/U3KcjiOSuQ1xw
pb3zKpD5JW5lNgiqHv/JkUGnMHigXQ7yMDcprR8CksBF8Osm8K6q4AfjPzTXoaF9D3w+eAbC06zx
/vyjM5slUdPf2zRnhxYn4JFGy2KSVTmTs8zdmP347kPUp3Bs+DINRuPO2bGje1x0vwpHDZaBS+kP
En3fOQKfAm89NOdWy+pozFCZTWX8idu3vodTHsjVjw4Ll+ce5Qjd1ZxZZLi/cezIvfybkkRShlTn
kNvwdwY64UaazQ1qIUj9Mb0Mc3Z11qwoHuBHugDrkIWl6Pl6Fs5wNtmknau5mqgmOgxudjEjqszT
XPAcFhoSPNW5m8B3qFl2ySphWvY3JSPxGLP9ufC5OmO9PfY5c6GogM4YfDZW8gvKZDZt6j/Jt4fa
M389TajSY5Y0uKGZ4L2LRPtlanwzUdUU63cFL7PYQnlrb+VPwgDqYWgea4pIDpE33wMTijShuG8T
Jhnxy5L4hvviDRVJvuqzyBOX4LsHCn+gv61iahUioAf7Ma4FFgxadNHCuI3nbrB1bFS/CLgrryql
YjXX36FEBmCTGXdzYhdbeh7pEp+7X458GNPSftlT8DCwo4sbGbcVgipObY8QMlJZNikeM2V1yUFE
n2aOZcBpe9gZ/bTPl0humijDwBwoUjLIMmbHH72PzrbsuZW2lGEAwa9CNwd7VRZiL3vDuOiGXqKu
oHDXghuu8sjbOo1+cyoMSk6dBOSR1XToqcFGuTS5sUZi1/XVvOWt/JLKO/geRWEm11aVY/yP7aS4
Flb62ST8VkM8/sqBMoDeommq4gTsUn7Ouw9MaoFUltZ4H6dAfSy5CTq+qW9j3iKadTjQNCVmhDcA
u/VNfcjd+Fwg+w9cL8K4DWhgoGiAxnfxMuIDDJjxk0NcJVZtbHDe6kmB0kEe00kPQ2SymUVm9Ivn
BOWDsabp7Zn4Q74iM3+GEc5q11tfyh2Ju9oCzaPDwkJ5eYfoAojoGzf9E72HD37m/E17D6w1FqDQ
xOU3xaZ/TnK5p+vyrobmJ/eduxTk9mfLxffYYDb3bvMQbLkPQVu1KNuwC5JTyycFEPm+wnrRN/Je
xEj5ieZePaYfnuvhC6ya94JI4iYgCtOi8J1h0L3mTbu2Hyy7tNd/+HzJqUsQ0f//D4FTHZWCxiDX
mFBDaLPCxR9xbe71FinrmFtibc1ZzqYECief7KFnNssh7aGHjLaVpvWIFTnnc29OYxPAZQVVkQv6
7SHbfSW0/I62Kc9YNDdZLd1dhQ+PSgh5Sex2OnjvmKTXiOEfkaIYV1O9Hx/AELcPqajwxVFIEI42
dzgikzCrM2OnW/dfEAzkZ7OR1m4ei9qAmr7o4HMqoh2UolU48elF77pDQ/3EnHrvbt+po6ep0SH5
tsVbqx5s3+AcDRRkE3se+lkdcIfEeRjnETMOz/iyKg8cAdp82Dv1JZqSlzSm47FU+j+MI3/L0rn3
gY/GtyGJoa5dlL3RU9/tkb2hIBT1wxQUrNk8IDAu9zYbUaN6cSDNT05Iwukbvkeq8XCWzp+k0AiA
eGCLKhMBgE5ZhCWLsVVMKivL9K6UuLvMweNW7XrzFttktau74bZE2UtjLWj1GQExetaMsIXeEY41
Td7ETaqdg7PNLxYFfXXgD4v+0PCLwsIxt0XHfVBReIGrMgTksRwpRd9ZqpmPncBuP67Z2gHmQNhT
tbr2GWz++OWQP7g5M/za4Ed3Pfuva893K0bUlh29evbMTVMwVkL7YzQVrE4wFgIsSqhgSUZxQyc2
4DMEtydBYMDrZKjSloWSiqg0GS/ODCxX9OkO091/SavOdiPSk1/80aTXHkEkP/YFIKxm9A5Bzn2T
QwBNx7+qtK442nl+zdF6rhV8aBR1/hJ677Vs7E7P9jdaGvP5tM4/Gxofu0IgAOLAKKtn2a/d6WX3
spSUavrjmXekPKD5d6eCmX53DVRyaAbjw2mdj3ipAe4rCTFy2FWSLnLfHxXdx/GK++bw0OrmRiot
2hqDvBS5QfUoTsDsBde2H+ZQCg36viqLOzzCTEOUKsaF6CdvA7Q7NwVzXkzvpet0e/aNz/niifxH
tJCImJQX28D0B9QcSqJoMNz6fa5x0HGvVH6MvScqNqNXa14O98X3r01JNXZB+JGlm/tBz8PiTTTA
WACLMCWQ73EkyTbm7Ji2ItBtLg+ZT4RAm4DaLKcGH4EoWbE4Yo5A4OaNxYv/1ERiPhVB9pKIfsdm
+mX21mYYADjHMSO3po+uSzne8nn4djz/w0/6Lw+VnqF5fxvkboGG3Lvoq5MgeGlN1ZPorZ1S1F9V
RpRt80J/C7c+Yo4UoWP6mJsHeXdSUA1L8Wq59CxZk3ytC9BdC0yOtk75mQr9VQWgrPPMfRl1djaG
8qcY5WsTlBGWrbMBuRWqAq/ujAUtUWjuRncZx3GiQANJo0RgCwrWaVKqfC3J96C81TUI3WGgmTBW
nH8NLhfUJZzol4aOLIvkPIw9VfN5dDH8yaLDwg424AlvCelONibxlgoMQnR7k5TmGy/Q/s2AKVJR
etsiIUiCMIPhq5hcnGV/fY6lhALSfFtn2VanbDSiMf6rLc8/2MLnqRLD3nWwH2ex8WhXEWoiLqdQ
Mabbaas8LUq+DknEoTLrfnwQpRuPQkkJ0w3lW3tUDeVvraMPqq7fGWsOuwF1seisBZK3DQdAEBBi
ucv3buX/McYlZgr+a43Vr7DdZT9Sse6JwxwtJM87eaRIBuufpf1QlMlTtxzYu5leJU/xOC6HKJiu
o0OVRj0jeulR72ZOESA9K9Lu9gN2eCofMTyOdfMX3NjfSkf4o6Pk3ebdyHmW0Wc5eHc5VUuO/2g6
YxvKysZVweITBWyKXBpTYFY7G0NvE/3n9vmjoBCNHZBvsDWeRmwHYI4OKZWtj6iBZDfxHO+KIN1j
yD6Rc0yZIDHTB/8g9iWT4yWPuqPhVS/wckqImj4yQem+CjD/WOTcb5c3fT9X+WPf4FmyFvOL/H+5
HTB+eBgkufd+0d22H8BrbTxrvUJO7jnurb8SJepa4pIcHTUxKjTAvaD44H8J+tjFdmVOQKmzK8a4
GAxgNofpbHKbX53LNBmFhj2VoWDGIyO4wFX3Lq0GJZzx90YtnwSeHqth5p99KgD8lg1gqcALQcdZ
QjeRT7k1gDjo2uoAyKTy4O4rub4AbZEdCge3NiTgsEJXJxSy6TpJsNEiaeaA3IKgAf6KoxcWaqbX
HuZ4NyiqEPesfTPU8i9KpbNti6g+pPG8c9vx28XZxtQXyUGDcUoqiCBqzOetHs2RFiznLTZMTjFm
OI21fkxjeFpDbcFrVvaL9ZzUrCNYx7+LqN/13fCgBeZy3BiYbvTDILmFwDLnwN53h1Br3qF5mf66
pbyPViR3o/HMdRcUXjlKpp1dse1td9eCouRTJdktVHIZmdzskgESg7WK8W0KVN0s7/M4mFxiu2sl
SXMtHIrDrlsTuc15xhFJEKvmipKYr2n8sESCCRCNPJjYBIoDpriQGuT//LR8mGQzb1yOJHsuG4xn
n6siu7mSUpLGdybWlscW7y5mAO5ZIjlBioZFOZqXxRvH/VjCBsqnaN453mwQU9XUpvDCBXGQclHK
dl5fz0/UnJbJMVLCCOt48sLKXvpHvPZXaO301SbNSvFvnD1Iiv+WevbPamCSEplQ5ZdaHJmm78jv
gS7PFYNIot2kUu4O3I+LxOMTWmYUbJM84ECipi0tJhneH4ejAdHOjkwGsb3iyLk7PnS9jbs4+RzM
pA1tAa+X+VsexXdoF2W4sM+gmr10hKzzCfE6prULcxBRfIdJH/d0KU8WINVBsC0lUXvOA/G3a8UH
d/EAXbr4rQlJkLkGJQvOCK+Fe4367tcvaspzxvhAg/GpJFyC8uq6B6tptoCBHwAejde6IrQyp8Nt
MBZv1xqGdQS0yivQ90+FHzkIwtyP2U2MLbHZCGcMSJBOY9ewaniFEaBe+zExAYItI29Oai/epmzl
CUoNuwAW/i1iILmfme9yMTEsri21XprjuMAoUAywuSDEsTr4HeqGOruz+5Awq2siuKEFohuIzTpH
WuJv3jidIsvTJyqv/ht0hUMZc1VmYAke9aIvXG7ZT3JTbKzF+SjThDm2z66yqJY3GMZQm3g0YAr1
Cv3v10dKxkyZv1XOH3fk9DXV9LQql9F+XrdgGS1OhjMt4m4g6OOzsh811/vGWjMVHcV4Fkx2RjYC
WljtigMeM37WhcGQGfFmp4FMCLJF1Ff49loiN+1NNX70ruZPZ2fpqcwEBXN5ixOg827+4M/7IQn+
GaTCd4aFMWLWiYcbNvuuGhJthigRmiJrr7uyvswjNjlXuuahxcUR0aS+U3VibMmdD69aV+fffCjY
w/mvRInVCIvWd+1WO1m/2aKHxeNygeRu/5WO8y+2dwS4jJyVwR330V8L5sy1aCSLsyx0Le+P6rOf
RRO+Lwrrqy6TrUyTCYGYXTcGZtvh1amSBTik9WS6LwUmzy28oWWrSns/qxjQFsxSlzY3k1NY5Oq/
0qm/U0Oq3djgSl/o0h7hCSpyKRi8vB2ecbWxoVKFleN/FZk48pBfyqkuzp47Hy2DQnPk62GXjovP
BdRpdz2odNV5HwEsjJ1PweRuxAgBBic9YCqgNDGKnoLYOE868sHT9HeZMINJDSzMFe4PKhYmLIae
QW5/4W1rxUPQ4Yi2FoyJfpz/+Kp9QQ3Gj5LyvY2oH8qssFg9UH+8w6FnXyojfcP1eqdmFQMZTcFI
oQiEJbeVkMo6LiwmyFnjmoxEhvm0uXhDsPAhmB60w4DGE87jZPN7jnF1Nwe29imr9usH1bHYcPl+
96bhUijAHvyf0o1vWoKOPwteF8xojrTjW9Pb0D5aDtskpkMJ9HtjtVTAUg/MAY+wZk/euoSAGBLx
8EPe8/4wdcG/Mqh/hIUnr3bAMDkxrHEveikiP+CKH70Voshpnr0sXeBvHNWvEJ4PnAXopZZ3Kuyp
Oyc4SkRqGRdhx6+Fm4czO1dP8Sl3ZHmBOwAYjntWDf6VOtqCVJl/jYLTysCJ1ay2rSovteS8GAEl
Do20+ILr+dMmOF7zDi697PFSzWp5XSaX2GyUS4gG+6ZSxXkh97QZ0y9VYbTM2AVhm78Hbn4RNUYc
upTY5yXjWDwVHLwmGP2WCYmDS8l2afKrydUHWuZkNdWlSHF1aYk9PsDd0uRoxrIdQpzkh9GoDmVC
Ztjx4yWcmvypFvWPTX/ddiLaxEqWAmXyzKOIAerXVHSEicHzGs9LcQbXx/GcyrEQRSu7LEzfKW/c
y9JZwNpdB5mNzD6ro2tNtNeX5audAazvi3XkhTIxql9Il7gWbb7QvPc/CnPg3j7R+GhGBnO3jCYj
zNmklLW172mS2kc84a4x33xCOKmBZD/5HxxciZV5HyKoXK6z6I8Ds36NW4WJKog4asbdx74mf+/P
zlHFTYjYbe9hBSYHZdr8jIQKISmiuwbAzkN7PMnK/0h09uyd+4gnp7BNOG5nVhDCvRW9MaxGqmvI
W6aEMfqpfhJWynqVP/CZ7Zsal4AZJ+iA8KIHqJa1AT/fWid1ah6+imE5mhG8ZrUajuz03cEljcvs
MA5wwoJ4YWKeOSxTNN71nS9wSQfvvLnxq9v5Bg4IetYLwkhqhvUcBdZbznQujAL93Vo4efJ3lRI0
MWWwHRUp0CET1yHwvgNIphB4hJhuuZt9447aZFb9q3KNs8OfXq0qOI8t/Bs8kxzDoTyUZODDKWWx
zR0i1VFMJCmOcUfjBhs74AvSc445EUac6uPRjukXbnCjY65nLpYQAbBtaOz+/NFF8a9XuB9waB7g
IUpm3wstdJEPoZqToauGi9FRLq6JEc/dX+SM8amtFkosOdCb/AA3zaETCgBIrUZJSDHOthOBeXTk
s28nqFGp+TutqMQFrrYRNawLyXinBbw6ml3zjF4gMUBSZD6b2TF2gm0tO25l5vzQReWJSgKaIhvm
5i1cWe6k1oG8IlcA9g1KjrPgke0y2IJym8Iyd59EwkpYIviHE/3Lpv5S7bBP/ak5GXrZJtqK9w3w
za1rLU+ywdHZttx2Uo6tMVaMGhcLyAw2ghWx2M4TKyfrXEfICsT4GvCuESftVtt01X8XLv4XyA97
gSvh3FK3pSOvOcdqBy7FpqE2fVol1NxrvUM603eGbWucaW1Ak2ipj0BHYsfeuCPuBlUp9UrEGNuQ
aaV/NCpRZVrXIEkQDzFWuq6NrDtWtyqQH5k1cKDXp2kZXxHx6EMb23NqfAjDea+znBDAb2xTXbhe
/OGnnfI1ul3SgVKK84QZ3mjtG1/13xn0YOEDU6lhYKNUZZj86wDUh9uvPc3fs4r48LEzcObgrhe0
BBStUe6NasJGXYuENrv1f+wZQlp6+Au8nQk4r0DML0C9lbH120BjTM/Arkwj6JAp39UuojueyoR+
bkmOsqOKHJobFwl3/vHTr7qrXicy/S+ggRzkeEgRueHzwKI9R/UMiHN0CaWa5t1rslvWcBUsOL3v
TWOgzDrK463rcxEttW3sSHXFO4uwyUL5Qc4AP8wDpCVhTxFOOewozfSW6LWE1zusL183xVuRwlMh
IoSR4LgE6jB3UFSHmWbk0/oez5KKBVkzobIAAY3tcktnbprtiGxCQnrc2DncVPrULlmv3pecU0Vg
ziTNNWseHW+MFMx1bGUOer97HZ0J2zAvRufoCdN5C0tx5okXFSdK022/qCC7O0guRWrtO/O4rg7F
ol96MHqA493PIOBECLPmh9gn6IiEFE7iOQ0sEn9ihkRi08AgrVoEVg7dfFPHklKNbWDN0cXL+33O
0cTk1MPZX7/kzoxNnscf5PYrx9hiU+eEI2nktHxMjzUox8wGjKXnf20UH4QEB7/Yayx+Sd9Ur6nq
G5u7tMSW4OujDf9mytL3mLuwHsCPkHJd+Fgx0wIyIWN96LT7JiZ+m4Ek/eR2+7UVr6jyAxsxbbW5
TxqlL456/B9357EcOZJu6VcZ6/WgDcIdYtEbho5gSGpuYEySCa0Bh3j6+cC6905X9Uxfm+1sYMzM
yiwyIuD4xTnfYf0vrZ4PZvTlqOIpFvbvetC+43msDjbXORS6znFYxc19MZGPninyTgE/os7VEdUm
49Hr6GM50dD8AG2ocu2MTIBsAPmMgWJXB0jYOtJgWtf6cnyPVtDGkc+0OnAYohgd/KpQPgdvuTOu
o6p8nbxiw2d73nFY2tJVTXmJjdZemamHQMuL1kVtNFernDZGacYrR3Ls1tD6Aq05T2S5r6yJDWxH
s3+H/JYR5rSSZrVCrMTEuIdFrtP5SXr2O2kfhPgwnfJtKKEtJhrDm0RtKi98yWKkTZYO+jiWz0pl
iJqpEwcPUbdzYJXyHgfGKg+t55h3YYgEDR7jSLJnt9zh1XPM4pAhBA7+jPquD2jL+w6sN4rjR2y7
K6NTglJaVRvHQis3jIiO9NJYJtW16fR9p+n+GmShQcQDub0eks/QJ6EPk/iiZya4I+41bLqUG0gD
L1rp4XHKsZ8qpxOUVTSPRtO5G8NisBjZpIMnac2Nx6C+5XhNrZw7J2kYujsQMsFJRRe3jpAIUIEo
piEg3WlEM5TNS7dy3UvRWCaDLPwaDl27U1b0jLIugFPpi0I4HxbWtm/ki2ve4grdK5/9MRk+3NYq
NmYEzc2yqo1QMUb8ecvhsP/Z9BXZj2bW3waDGEcUr+NdQYokopHxPo1BfE94hOgQbVhHZPr6Dnb+
X+YY3chWZTzdgbprGSxysK6rhrVizI7XS85zXY2o9XsIEYDYPEaNGItZlWlUonmNyQ5ZPlLF9ikK
xLvUIugGc5BPsg1HWNaidVi2WJhxeciCsnvTWYezn2dZIdIdEc+IB+AIQ2fGEF3Q4C8I/MZDE/kP
pUlVnmmBB5Uz3ZDmxcxJx9DlAylPbNQVviAtSJ+/SHuxnDcCgAqGp6F2Y6yM9Ku4f6/6vBDiTdw6
E/OoMg27fRkNK9NLeR1KyiTye6p9Q9Hn2NEGOHt5d0p15znXouIAZixf7FtS1hZJoomVHlvnNp+p
5kWEu1n8qhzt0/Yr/r1CPsP1QqYeoyrDLJUZtnsyRrZTRFA34Zig+q0eAZFwptn8mJ6bM3iPfeKl
x/FaIUxYJrYV8RFv8UUWxF3b06E2kSXXBUA4WbBz0aTzuyT9beWW+Oun/MVW5q6OQkYcbksyvYov
gc9KjdA3JGLSOtHIwuJBC4akFKEyivPX0i3pIT0NFHo55MhbkN7wjEcOFe8yeL4IGX+bDqXqaLm8
/Mo9knzEpx+bPHwF864uh0snPvWQxs7pxYaNK7sjv92nBSWZ0hkEVAVQE3bljDGlis9zXnEspnvh
Dw9Jy1YF0PR9K0RK8tilnDCNVx6nKnnFz5qrR+uhQaM29E9eQCIO6XDDYN9PlszXrILQosUP7hgi
sMTDsrIr5A1RIZi2dzzMmKknkOwXcYRQTasZzOXEYtw96QZKErwlJDC41kcAxYCXJ8ZZ5imxJPum
mOkDPIqy2uNshqhSgkzI8Zat/MnQ7kYTIcyIID+aCBxhGIOygyXb5PcbXR/6OyNgSSiGERCt9PEN
5WIrcatsJtM5qZ62wCmIWcfO2u9rS1xdDdlX51tHDwntg6yFXDJSHZZlVKPU61W5btp5te+Q8uXZ
PjPehJ29JqJzazfyUCGTjExEOsKHAmelWXOdrGIVkyCAlaodqTohYDJiYcbm5L+aZhLwlkr3Pua4
uIZFD45i0C5NPbwqFxOeoYFr6zgpURCQTOxmxv04hcjzfcQa4cRYG7QLEzeymFybUOOFUD4LgajJ
N85INLOBXPfNdwpkDXXRIGwi6SZ0PAJZ9AlfRFPtDNBF2dLpwt99oMgNARFxR3IqrqXSuAckbD2N
KgWghkGeoZa1m9pR3Y9RLhd+BA8kJdfGIr7yWhE5FvZj92zAlzbtSrxYlr23A8JPtdj70GIcH9Ry
sClrl5Br20cE18ftIicOpI+M7Hek91utwBjbjR27P0w1d5MYaLBJ3ok3KbPDwXHSJQoM80mOxnNf
pcYAr7ilKgSG8xBDHNgxZmZS2W49Sw2rQGO0bftteIyDmpoTirV0tPIt9HnHJis4snsQW6HUhYCM
hC/CN2LJSsSxyJy12r/PoXwvk6apfhFlO6fgGK2vnwVUiOtg29A5+mbOlq4FywaRqHWFOwP6iMZb
YhTUSo7GCJojA7wxU5A7g5HcHYCd/JL3Jgd6lucHRWCBOZK2FcOSXxiJuJRu4d504TenKBYrMzcN
FqsRM3Yrb/ZliFS4x0qzt0iAIRG8vuZoIXB4VmcEsJ9GSpFMfUgf7prVOeL5M3ObCQ5uZpuUNa2Y
oQY7jHjeskVAsJPK+dVpTnAJAQou9SrX1w2KxHtgQKsoCA0GRFxmZe9YxwcHE9SCPt47JT8/Vuqx
oG/w4K7gDRLzoSx35WW9A+YUq+DAPOAhadTEvmkWFYMaE+ODbfafiLLRmVbRs1932qmMCjCSEyAa
CP6n3sMIZ5tZcTIJrWLNcnNtOEatotSIoi2mC5xF4OhzUYuTNYOBRFS+6FabbVK/EyfNzNHAtuUL
dOWHtqBssrTmNgWkzBgm800X4vsmRfv0YjbWdRjbe62K6+2QatllqiP4JPnJDAeLBSnvVNljOJhi
19nYLpYc6X8zefhux0R7GgTpSiVK2dVg47lP/Wq6od27Ua+NTwJwEvim0Aj2luvJQzbpnA46MomW
FfGeeGCeCx0DHNG49ZkEaBa4gLh/BXV9DvNgaaHBeIkDXCoJNOxnGXH7+GETP0T+zIw3E++cd7pc
K1GfXDvrDw7I/QUS/Pqd/Jet8qbue5T1xpEOH8s8PbWZUo/IZOXC1rR+K+g6mmDwzn7fO1ePAYw2
VtefX3QWOjx4xOfCyx7DJlEPHPjqobEwp8Hb2vVgY9wiGZFV/ufFiKlL4nSfJKoH+RUm5wBFzhZX
2sAmCVCRqQICPUx2cTr33c/NJ0nesnIhDqiCrZPmwQ7+415pnGqXcwZgarTh+Iyx4xx7nVVaFo0X
MyiGewIPNwIjZ7BsWTjguk/RQa9K7HUA7mYfQS7Lew1AXTrA8uFhmXkw2P7yJTPkQ1w0Nt9vyWjB
vWsHti+e7r5NGj1pbA08DGPqZMdOu1tXl8ld8aCUBtMScH5KHPzK7vJz4CKozRDKupEwl1rcX+IG
LF82e9qd6dOjLjWRVho0FHeOtCv0meyHMxTy2sTET7g7f2JhIPLwEQH9KWXWDVd2aeXuVUNiDXOE
h5jO4IviIzM2ekTdpnp+D5TRPIhpVvxkLZj6qt2SQMgpk0BHDYSPANT51aOE5JMJdcUKsFG1IAJD
HUBcDuqBfQFnbbqdcvgRUqBaR0cTrtkz0xvgxE1j+5GlKQdIEs26ro9Q3kw68UOktKfOxcz+jI1j
rWjydK19cQKKfqC2XnnSPYgtbu4T4Zf/7v0oeMmhyieFteKjkW39Zk6ibOf5Yu1HT2KY9bbodk3H
bA48VMHWBdmWeSr3CVgRt+vZ3Hbj5udvQCh3k9lkl+9/fp0KkL+FTLaQ1uYGQtTFnWUQTMFQTO5x
PqCacgDdhIzUp4QYH7bTaIIS0ItNW3CMugw4hc1zQxok/v3XH/x89cflR9+e+u82ZIjdlEFXE0XR
Ebh61Zk/yGakRA2dav/zlTFqHB3kzyxbXLb7rmKMo6GSSO9+vuQwYnr4juU/OtUZiagtGx7SS9yN
PdYbKudyp1T3m6gSQUtIqHm+p5LI9ybLk01cmRtCibrtBPGulOxOorp6HzTs/QmV1UinheBk21nd
Q2pTJQ6MCHkxkoWflAfCVYl0MatNrfUELCaYJFjtku/CCgzbftVh4YF/SdIU3Ys1AxSSXRCoh0QA
6Jn/HtPpTTZDF+NyejMImOoSNkxDg9Qn0OmfwvQZ0hcbBgTOTirydaVILjBHUy2yDM2BZaIlLcqt
03jMaIuYqVj2lXfBgzLcb4GyIfERU00FGyzyloitjpMjCyRj18T2e21317SpmQzyQc5pdBl/AWTB
xql1+LboVD/ydNjj5cYG/+DzQETO2x6ErhDUTu3vbJiOPekVbLJhnxgJwQAWnt5yJC4PMArTgktC
cIChtROiqel5NKnywkmszY6StUhu5kji12QL9EFEy5SYqQZWuJVN8UV752Ty/cezY0N6JNGKbnaT
hCUt5BSeDaaJmz4xwSR3J5Sq3dDVy8RsCagjtaY2Xxj/9ndApI8u6dOdS8KL1X5jvD/3abPGHoFA
MDTewcpyNLHdlY66QNkkW3U2cgbFPk6dTxiZOyfEHWBYS2RjuHbZu95NaO4toIOFvLdea7gWqhlX
yFk64sNRPdeTequ04cZ681WGNc5eIioZIMIY1OrgmDsAoA03Kpgy8q+GGaF5EfIjN96Z3UUa0LFc
ZOR3GcoXjBp0gnvXTW/sza+0z0yrEvkubHw4wZos1bUzs3EkiRl9Or3wqh+dDKIWfMbIW+i3ggcu
ypqubF4dUW7oRagbNKDTObhdDVRr5DEAKNh3B+klgadtIJzORloIPy4PryT1QM2O8ff1UAxcS1ML
jE73GOCwfxHKE1j2N7KDi6bo7aOMdMOctRTJ6cZcThSvXoAIaNyAaFN3YkTfYjmrhtVOnnJRLVsw
mM4ccDrapR41by/7i6jUI3hV6AV++WuwrXaT2gwqibdpRsDR0ZxCISPt7BOjkgb+ElNHhh1edSxZ
kUnqGps9RSeDaIrngV55v/uyZHITP1U9M/eoBtpcsA+D5f3lcWIVPXTYhtKxKJBxmoF+j1txcNmm
Q/FwXLXxdTw32uTteWKzJDEblvtfiu3tma7+10j03gbpfwHqC0c9pw4dpsnYoKxOBPBQGeQKh53W
AyRs6xsWdWj640AUBg/tuzjumEVFJS2X4VKsSOsoNe/U4TdgU8y0vqqKPSjBntAOu1sEHUkyOOog
NneYE0gEEQxj0XQvZFWwRK7Tne9elWM8xxEG6pApwB15erQVdoByWwzbWnVq2Rfo9sPp4qp0O441
PmA/XKPa1JZJDFSGfcLZKaIn6FW4u76mCaVXWPIAhPX1HBSfVeq+SDUMW7QuzVKkrlg38wNLC9J7
qIi97h11O3kqU74/H7TeXUhYEd8BK07H/fYND45Cu646IqqRBDJHkzD18etEvbfxAkjqzhyKGs4F
FSgspgZz0GB45l/6lbruh2lkZ5b5V7vvvuodaBUq6eTcjhV6xX6L9o7cVl9+UKRxnPvVTibjq+BA
daduORHYxHoLlXAyvrXjOqz0aQWB0MN7wqfctthOGBrAiUp/K2v+RbuprU0lD6UZ8vEc5GfZuEc1
Y5gkXpjcriHrBu+jSpgctP1+sFCk1Nl7VRFqQ1oPKmB7q3rj2VfZeT4CtQkPaWHeBraTTqxj6f2R
rZevmVXucVFf7B7RakPp00/aB2G2nrQfdc99MZoSqZ3L0IcqzBjfyYjFb1p2D12GrDjBkcBEeoLB
7Bjoj1r3aEU0QXb7nbT2scVqD7doQhtQx+3FKFh+57m6D2x1tDtcDJn8bPGxNbVxytGh6llBpmfh
rcvY3jhVAvDdCm74XzZTFz3NaQV6Z4Hg2WUwZvrontf8IrNyy11xXzXNaz+zZmL9fiBxmQ3BZ0fV
N2vScsm2kirUXJQ6wnmsH3pU0K460ETGsXmwXO3b6inYO/PZn970IN/5bQ4qX18lbQ8BtoVokNoY
StjT3NEUXbTHXiqTe5dPDNIXfB7IwQtVbprS+TSl9zhFfAATF0xegz+g8c5xWO3Zv3+RnxsspgAO
gKbaqxfqbC5mrmI+GV8xsTOsUgb82ppl7IWeJTsCXFZRGC71OCl2dezWFEEOrk/XCtC42dmpibVh
UzCXWpl9ypDGMqv9gPTpj0sw/zIc1Y09xgMG/nnYn7fLQaNq1DsMfZWL1qfNIeP+FEjDXEghA+Ks
/vlS4jkb2GuvE5QZTjioZRC3gBdhw7BP8qJyL+ZL5GM2VxbOp8BCWlhVh54lEfc1tgRh8G3lekf7
gGB1/3NJTeQoLe8Vaz1KwyTyKVoaAHKj6+9xSqJ6EmimAHEu+KLa/1x0E51Y0ngKoZE8Z6V26nGU
cCsRV5oUr3WjrLvZSlFV1gZ09d4z7c9yGsxtq9fwAWsplrViBA5zeakXFlpFE7BMq13bec8V+OFj
Zwi67YxWMKxeXR3NIMUdEGRpfU4YZakyX62sffAsqgLSJrQbmxkyahNGaz7BjqtQeRYwuHjWw+Ep
MnFsvWopx2kTIO6Fo286a5gEL1jhmS1yGhGzfm4YXTGDDPdxO1HL2P2tBMFFMQsOtrx3+8lBRM4u
0LWezC4qrrqLNTrn2U5K7MHTJmbc4nmamA7GQx8uHCfa2an3hgBdM+Pw3s8TXDocYAEiHYL/ZjEu
vA2qu0l49ZInD38H8rluZjvbs+6HiXG1oGfmqD0MvXuUjffozy6sBvjF2MdUD6SvkWL13QQmYQFf
Bspi8Py7UCjs+YsQy17uwWkuZLQJW3G0+/HTsIxnBrpfkurI6XqkKZUgz6vaaNq2jjpMwXX3MOUW
rZsVbweTyPhIAB2GirsQfNbxnQF7Y8gZDrW31ob2daS54q3mJOQhtBIpZsh6iHZYwbxVbeIK4Wfp
8OVkbVBtwzB/8ogdBZA0sP4jlV3q7KcGPpS+xmiOk3WpfH6a0dLvy8I+QfVHJNJhhs3N9Hdj5C9O
QcfFIwXOt9cEfMA4XMh8GQZKcbvrkyO4pkd7vEmHd0SnGuhc4MRGU7GgexZT1WDAEFAMdYt/ioLe
ybWBlr//tFPERoOI0U87zX3pSnepVLHT4jDaY3Egk5uQM06Lrewkg5yexMAZKA+9mH32shvqh769
j70oe6qHYVMZ1jPEVmztbAWjYy9zdrn8D0QS/OpG2kFgVh1ARmSpRkRsFIYYHu0Ixvp8JYPp3WHs
hKQd8ZCBLqcoXfaB2NaYQy2sClVMW6u7Mkot1ArqoUgFJSbbmymo7VOiNPB9VOsSqP+IWwltj8tI
iQ0t6jN9pdWs3w54wmdRBdoZg9FXpeHDqCLA1IUe3JexOMnmi2zOG0HYSNrT9qOr6R+0ijudCOSV
YclbIKwnGfO/Y4qXOBUe41bce9J5aHGTbNoc02DbfrGDfrSRUi1Nk28pIL9SxdavUQSMJuwT4X/s
VcoFQYgsYAQLNwGBufqoGB3d4Qp/HzL6Mj+9Au3d2FO+TCT/YdkBZOll+jyBRsSyT8BmzSdRUqmF
IwJfYQT9SY0CmjVWnHSomM4VxSY3aIyw3e8nTcuXTpnRrPf6zmrE2ve98XHUUmPtav6xGPsHnOG3
OAMlWNVfrWYkuLEpCCbF99zBXARvhN2iewWegZjBM787FTJG1NhjGibvGNutZkO874kk9H6v9cWj
H4UvQ+/Eq1iqC2ODeivBrDWywv2pWcAMBoJeGM+cRHiu24Q6zax4XJb5O8rq99FlC2NJvoWyAgPY
zcX6PMoi6scgt54CJJ7GBgsJ882GF3rqSjIpsghkXMLrY5GIOBGZCJLP7lFEaJsiI6fDlEOPMl47
RW69tCfcLSiuxEGMrkaSILEEWshD2qm2YCiYwJYtEAkpSWYL3XylJ6yDRcdUAxmCXnzAQntVE616
bfT4Z+fQ7aAjoCAiz9TtfWsPVD0faBpDChCrwhQVW3SnQgrSvpsdKE/kx4plt6ubIAzB8y5jnZwk
BmxnLXvuVeMxr6NVTRCEy3a4giYmc8CMwAlFrNz6yvkuRlgWSLS+27o7ULFXi/+vs9IMjwCx/3tY
GhuKtgs+0n8OS/v5K3+kpWmkpbkmhn/bth3BsWgTpNZ/N+0//kbd83fTMSzsn9IyqXQIMvuPuDRh
/p3Hsz3/ic1gC0vbf8WlWfrfdQsIAX8ihUnAmfv/Epdm/DksTdqWwbenuyZSBcuzDV3/c1haX+Tp
JPTYWZA2xROn/BpYcNDdiHNjsu1PhYf8stFWTtecvKwor37BBr3Lkg2KgMc8wAsO9XMHYGBYl7Yz
Lv/ptbwUNKlF/j/w1V5Y1LTNP/4mJP//P3579/WPv/H9CcN1dd3D2ufwXRp/CXPrUYew32dhog12
sg5IRVg3YGfvqgPyb9wLihYPk95W1difZFTE1zowxIqd8rXkVtvT9uzsLCqeKuRCtZEQWV+RU2l6
3WPimlic3aw6S2znwRAepgYBopuPSBXrj6og5cWPEcUQRt6iWR/btc7IZKnnVYcBPvrQR4PACkJ9
nzHOX+nkEViTqrMsLOMjYNW08yiQL6q3rFOdOytuy5sVkTr537xE80vw55fINYRl8BEzHCkMw/7z
W1jZY+FIk2TemDd7TSOFNHS+UOW7ByJ7u538ke7QmiwS4acvOusvxBh9NQ/3EJWVkXtgPbUJAmM4
hKOhkUqWBoeBPteLIu0KZOa1kel4SDrTvzpad566PgWJY5yCUiMKa8BXx4jAP4Z5brPyi8FPeOFI
xmrLuRoyhqrdFyYT0EBsyznEae+8TLOqvKMuYGeMMdiyiP0KrBL6GBCKf/8KOfMr8JdXyPR04r7B
cEjTkvNN8PlxQ/HPR874n6DgmywIiQBB3hDC0tuxOUfvEfY8nkD5nVRLIQjO5qB8wruxemFYqPTW
XmqY/g4C7efBs9pjq+QJXRixO1jwVxj5gyPirPNIZvTRbpv0GGbmexoPCOPm32qjJFl6asBHKQf9
anYek3+hleup8vTrMF8yCUrY6PUaHRaKIXi0ydVjJ2ySaf17xPUtc1Ve6ToRCgfloSS65I8LQ67/
+KXtl6uclu3gR4k41RMbfJ0x5bZv6+086jsmDv4fjaKFFFkLIB5wDBxBybsk2WctMsSfvGLQ9/Ry
YIEa7pQbNTtEzANEHy5RGLDZIABoDzpnRXZId9DysT20ZQXa0V9IAGuM4gNxKh2/vic09r87A0xO
yD+/fYCtLHAarkG76Tj2Xz7gWuI1KbfvQCqPphNvATUuDJ0LL8uI4cqq0dEW7bLQ3fipt7BSNW6V
PmbE7lW0pCtfDsG6Hti6pT1iQCxG5A2k6IKi8ZTC2r0vrTIhrmvkg3tKlaqey9n/lOCnP8LicNFm
T9mmyt3+WIo+3vz7z6Yr/uWHs0yPB4MlOPD5Ef9ywCm09DYCBfJUeuxLHiwdplHAn0DQMefmlmJv
reaNJYChNzHmzw3F7lWz/c8wIj1HJ9L8+vNbpOlpMAk6a/Pzez+XzHb6pa3Qyvijvkk1i9VmA/KS
jEgBDCiJn7WmsAkziVaJAJkmlBxuPxdHjbtSU+rUZ8N46wqWg5VJ/O3PHzKSHW+WA4Ch5QmwYQrH
2rm5ZMGkX5C2U7N6Pf3J/Mufi1PDcAJ2EhxUNWon0Bo4lmzL/rA9ibjQRfErIM7mVgOTyDZXmudG
b+6YvBl+X111aD0Xomm2g1/hJLG1eEXj1MAsYNedBeUqm2b+JQkJq4YZwS43dHtnpCldoT5lh8ki
rKbmabXWne5m56Y415EVPAe2ue8kwVVdXAXPYJtWpZHLG1vsr3//Fsv/w1vMc8w2+fjy/jr2/Of/
dPyAFLcjHe34QrlSEfXkXAMyFB+LsWBJ2LwGuYMZBOVww6iY85pO4ucC/gHHSHBKTMRRA4krB5VD
htcAvczTvKt0FdjR+WJCSr+3QPBvUaPcIiA/FUxB812NXrvxYkfcZ6rO96PTHqJ6aFZGZFU7u7GM
13ACCOZhibTtlOUuG2FdtP42cLrnIB3Uazi6v7JCii8mNm2NDass8mMgYxUuKkxEcaPvQ43+zqgR
t2HrJTNrIgnYqv7zgi19+e9fTsP4l5rAdkxbOpImf86fpQL60+s5aAaRT4VZME1chbbooBr0kDmI
HFb7TPo2ZtlRAZizbPaPUsJ14uIaj41p6ddYOcGpY+7Q8S8f/velAilbDj5qiRbXL40eJUPS406w
jRdZMSl0sx7nMWu8CELHfkznoXUS7BXSisIaV4Es4ovrFdMtM9C6Q7nRVli+naMhyvuCtuFaJx25
JdKFiWIhazW4RTSQbgs/rnTmf1+j7dhbSqg5QU3U12a+SFP1kKAA7lbSxXuPCMAwxmDnTvUVN291
6Dqh3+kGIHpeqdnEXHrLYsiezXA4gBmwL3GPdNF2uj0aJHn4uUyTLw+pFr7LwfM2pY99piOX6Uho
SXJnmVutTf3LOIroipx1g80Ebx+KObcZja2nVebFmS9VMxiLEZjhaSAaaT0oWoyMqdoq9ohX0HWl
Lz1wQyeCOBVMWfZqbVenH62Rnmkysc2Q8XBfMDU4TE7OfoxG/b2PBoKghvo2BGV+DD19tuWK/L1M
28fMLPp7RHEz9ohLMY1snSs4XfVEfKrvyEM/WvKIT+PT1Yv8899/6qx/uYkdw3E8nj+m5bLx1f9y
EzsT8NmxA8gLOnWYGSuZmsptXfo6BKPQOcrOzA8pG+ZFa+qsSLNOUVQmOzU25QEkeLPN2vx3LbMB
WVmBFiKJnBc/93i01+EXiZ1gnzVxzcdrkQTeMskbUkVKQ7uJse+3bWNuomj07n8uWRX2az8yWaOE
tnoi7pRou2h6+fc/Mp/+v3YHDoU3lRenl5SmR6fy5zsNnVHfuWJkCTQ/68fi8efCwmAmGJk35ELG
MSBUsEklAv8WO3Ztu9mOaQzTfZVEz5JcrXvN9wCTk+31zCbCJmGG8MWfPyXMSe1SMXsUeit8HvzQ
xyJJukZUYHU20ic3RiLr4EPzq+Cm9LS9QY9jD0sM1/7nl03FrKwNZwK40uXvQVjiyAwgWI6te6lL
V7trcpRt1PSb3G/RZeEMNtTQ78oJebCqH6uYpYoRVV+xz/Y0CAmzSE67Bhm2mzD40pJxNSXeu4+5
EvDYXYNhdLS814aKdtF9Y0j9nTM8R+NXLAbNnjX+4/tAAqNJyPwCeSMpGRiT7vJg/Kj6CCIFYlzH
hnAxIGdZsLjdAA7A6JsyA6hSTD1V757dne1P714LqGrMI7JJtBVmmEtcq7e4ltvEST7ceTBcobY0
JBGzBQsG5pXAuS0rM9a4w04E17cb6WsfU15dIxx9qCvCCDyzx9LDYYUD0Zq9d/JAgsS6Ux5VFDD5
OIpfa+3RtqsHNTpiF8MghpvSvrd1lmAn7V80Yqek1jHQrVhHEEB5jl28953OmlaQaxkLMJC9vY6a
fmOq6cFmqx5rTyEyt3ltdPTH8po4LfvEQG10o2TgA2+WhzFBVhHS2moosnVWVxojEH8DSuWF1Yi1
NNlJw/MEN6LLatymYkq3Orr3RcfzfWGpu8qqo3liuDbI4wPM0sUrrZJbb6YtqM6r1rAkPlnyaprj
flVYd8kyA5AShWJttJm/C26+J5q1SLXhJFVQg0/vdJwVZ3oeTqeMaOPYfcKWt8o8fdUJSWRil8td
Wive+ajbsDrsl7V05cLsdG1rMsFXKtpIYOBYGcJ9LltMN4xt+lBHL4+yNnUUppGOnDYAubIcgnut
TA78ZICLBNpS38RkWnUmRuFa26Sjfkac/jvUSv2gzABAQpjUrFXzW93pj7G26RRkLhfHm22WS0x0
vJZq2pml3IdeWt7Fg31xS7bQvJ4aI7AejA/rXjmaxslMpmd2zIRUCNktko7f54HorG1OPQIjZ5xp
DOCdZneryHVbKbXQovzZa90PAjoIk9r6hXXEpOIyr9TbzTDU9SOe4d/QEQ69ZBw3MDZgUcopLXg7
KxAhQQhcj62gdjGmh0oiOw3sTRwyQCPhBYcl8NXAE9txitcdw0rcScdy8C6dGRerpjPxVhjYMqp0
McTJs6brH5roeRYFL2mBLDDUtwpeSfIYhTNRtsX10xXOGf/LeTDccd++gLHnNiy9t6m2gbqMeGSY
GLKvw6ryHg/dZ+i84bLv2KqOTFcrg1TU76RLi7c5VLgfUJprhXKu2T4gS+CcjeR39DoSIhPRyt0o
ixtyOMAaOMnqvvKWzDHgHgTE8qAVCpYsfcmkijTjqPThdz6n8+lDPj4RS73FuBksIOvVN6trBuz6
urnX6yBcGFbyVSah2Pd5LVaA4PFbYR2cbblXbyb32yQkRCL+1RAWic56AGwTkgSTd6tpVHR5QTrh
3sjfrWis4CMw/i3tS7YnUMTlDqz7YZtV3Gmkm5krws968Aiet62CtR0l3+TM9alFPMREpoGfZ/pG
2jfWXPW6lUjjxxGsE7x2hQOmrnromTmI6muWzKxPDMAIa4ASCCIIUuAQRW+ba4q/Z0oP7ej1Bng+
R25txaCd534EdeCuwalI9HP16pPkfs8I5sQb/jtO+b6aErhMZWrTEtdG0WrdtR+A99lswnUQ8iVA
36NjA3MLzJI3wevYOeAgV87mR/Bkpxvl4GUmK1u7Axz1Guh2u4vxomcl034ceDCPwa7io2+fGj+2
t4kJVjEw7aVuld9ddPSMWzTav+NQBusI1OQqqEE3GBXGfsPPjnUJy1z440tbNpT5Zm8sCdJEpmqD
snBq7lyAiRHgMRJJmt7/Mqzs24WA/5olPoqPAAdZNGWX3LrIJn/SYGXWyJc3QXKqm+4Kf7bqrce8
MKEBl9GDw9qgl4ptczztlDlh2kjS77apo3U2oKAFEROcfQd0cteIbz+1ybhscmJ63Qd2O+PWNYGy
ZWUa3YgQ5eiT7aYzh0MFU+/Oi5mMp+McNvC/GDuT5ciRbbv+ikxzXAEORyd7uoPoO5LBYJs5gTGT
TEffOHp8vRbyvqaqJJVpQjMmySQjALj7OWfvte2Zu3IncG6uOtsieYfjXjlyIBon/C+W/1DLZ0vi
xUt6xumEKD8mk2kd6S4TO5feVQ1MNCReBWi+A1p5b0sDyNwLIo/i+FP4c32MMhZE6C/5UdY1wcMh
3KIRnFugk5L2/qaq+5/YVPDJY8zcV6P5I6pQqrYhsxDu8mc229cazN0qgOtwp2PjzoHIgwkkfOyF
N9xLWulbEMhfFYFUOyZN6yHTzdpb+FZJTAFmTuMLYkdnl9vlT3wYTPGS4sUexGNoPyUhU1y3bF4d
iHPbBU9SOc1812HE41KH28gounVHjtxANAokHWafDr4oR3Y2+ZLwQD2wwmT8GOfGqN7h/4BGaUiP
rbuDJl8L2jSCRNgxP/u4u/R0OlZag3POx56wmpgGVhXD7/SjcAd3EThEwgRz6FO8thEe53JtwuCc
+3y666ie1yKTw8FtCTnv5ICmerTuMMLd5rF4Ts1pb3GPha52t/UA0jBV+qEcDX8Na/1HQj6KTgzv
EABb2Obu4Kxw0J6Dpp7PQf7BgFKsVQKWqRzFuU39+V8frKlja2LzqyAlXlykUtfIRryaAFasqye6
kMWZtLP8DD4pP1NXwOMf/V+eybYe2BsgY/7O0yN21Mgzd66P4rrABbtm02o21WZizVt1wu324Ycg
mIcjJk2bog8gDNv9e5JN715m652PjPUQh+NL1w6EKQDDkFjH+nIpcRsDDYIBPR8ZX72LM1CW7bTK
Ig6KAX56Pfrv6Oh5y+2T9jL3TJOQ88NnTCOC0RHA4R5p4CqQCbnNXWWeNOkQq6B+dEvk3T0GHep7
Nj6suwTdtVvdGtucP3nVV8jPm2T+QbfP3UjkWTs9eeGmTsN4mxd9gVkoDDcNMnDOA+mb/S7n1DvI
xsJb4EFLceWwdQ2gFy48rSCshmuVOOsARGbVdKSXkzaM4Sf6pqbmvqbxqKN52PXVYsVf9FTqe+Ry
/w3hQ+It+Tichwa+YRo4x0wOSgIzOkYehI2m+4xxYxCVTne4fEac+ow0dURRZL8E07AORyiiWQft
xjV+iZag50iiLRAi2wwWbnMPtFMaQ+sx4ksBp2WdtgXMaYBqQQKueWx/hqSl4AuT61B076PpawI7
8UvRPFBUNFnTw7ab5qOT9UQMwkrO/FVCfm0l4ZJlNdnbMONpe/AnMSLZkgvI9NXYGmFC/wrj9R5c
6oq4ITy/MR6bZl7crcx+O0/wSLYLNO2Xn3M/MB1F5p2MSXyOlg8wIA7YA73j1CAFwOGzq03cl2GF
UpXjU5XYHSxDWIumDxToWYx6OKRFT/bqEmCkbRIYikLsAgs3KPmhRKGWLmzdbGbQqtWqBlCybpj7
7ybfISIPD99ccDiC4DiP3IO9kktui7eDR2dhzanJreovQxYckji85nkstkmHYR0NQ7w3SE7jmDQ/
pIZ4m+tt2XTMQvvooSy4bj7sWt9YUq5MWgVd0p9cdqltY7p7Hg1nXedWx4pcfx98XK+/dUU2g270
KRJgS3lMDJkj2OZuN0LkpZMZ/Yzw0WSk4K4GDEVrWZGyaJH2RQU+bkTOgRaNrXsySRid8TXs5oQy
IZv0px2VTMf561bpuXX74RIm9v1Mosw6QSmzEWMt7maX00ChkYqxNVAFCSyUZk35ht6O7AkG5iBJ
eY6ZSS82zojUS3KhHhOnIJlvbh5GXw3H0oy3YYKtTU8u50InPjPj/citRbigurvaQTeJvXvlM/7f
ug3ZB15NbROR7ueaFS5NU36bpm6T98ElyF3ACoTBhQCcmY9oucm72FgHTt9CD8OD2DcvVQRSZkIp
mypgdZVmiC7jbtOk5nfLGIDAaZQAPtGYTSFiWtQYb3KBdzYP5EO45EilD0ltkNoyRx4xZeDvrPkj
M02F5AMGj1riWsYYOyFbEVyN7dBG9xpu4tpFTrgZcZ+sFQaNba4QqunPeCKRKHeXSFF8L9Xo+es6
QRg75PFrbh441z+kjq2Ymo8vyJjodRX5VhO6uPI9umjh4wiMKDWjG/pDJ5nsG+Q55LZuJPe5i+wG
2xaegzQYbk5hHPuAVju8TMsSH0L1gJQIrY6Mfmu1RXIw4ft5rC8HDaGRWhaFYkdsgTXW6z6EG2X6
zqM2om+cwDeVL7+HDH3I8HVeUiEPad84iCTkQz+++RPl/fwedhhkeCwMRowd5CG59BMmxFORuOCx
BOkbui8d0TfKEfNnpgb88hA8WkNco5Y/A6PtXVXp/kSA82Ey70xBEiSpyNMRTSPiRvxi+ZroJQhO
hesd+zbcu3lAhTNXW7a516aSHzxheMACqtnM1IuJPG824JE+MoTOpsYlboOoWELQqtTbZcBsHfLY
uzpgg7LwA0aq1cBN39MqO1QD/4HRUX+3BjDxElcAeWWo2Z35E7L1O5aBZOUN3aXDKIkml0LItawN
prynvAN9ZJgwQgB/pszMoiQ6y9RFWiwwlkQOTs4QLBuC5OfxmZ5VuRFsyCfDTUk8QP83G0NNSEnM
BeqxxBvmN6t27pnuhqiFWa7mLv9SHEl1tnMUOFXAUj9LgGLHstFHNZi7GNrovbiSIlWt6CA3OwYb
BJQgqyWutLSPhsEUou1tAtMjQb5RSc+jp7BUzrWeTWS3BJdLcq+CkjVPJ4SYdrHcoMknkUshd01t
BI4it9dxr91D23sXDjVPIaZ3pmr9thm8fovD6JdFNmzMwMapU3gJ4VNIktmEt5ysmPoMwT6DWFNv
mIgm5HMPn/0wN8yQ01MwkseSgj+j9rXOnK0XZtavxh9e6rHuz9pfkrv1L4JD831hsJKH5jciIM5G
3sb0PFiKVGsCz7R8e6UCk2mhQ3LO6G77ITpzv9IRMDJjI+K7JOTMn8X2hz0VH0ZVMGiAjRAQ1bNB
adHDfV8z7Ah3PrYeX8urO0pjLR0ukkvUBC9h15bwAXJ/BplRqhuky2RDcNWLZ7cmbrpqBHAYUttG
wD3TFHF8zIlhqhC5xDO3o2EieK2unIOZYUnP2dQhc61WFOj9Imf5Rn5dn960kW6BCu8GkX/T8uR5
ubedQmcm9Czcxr7ibKZGb+u6Lw7M4nM30aFGc+jxNQKvuq7ckWT1lIcaEHjX54Sv5d/mkva3O1ic
SDm/6sHukeiTTx90xiUmJ/TIM0R+INoDbG77wICdo2pUcJlqzhUDN3gdMwJ5DgPbgSmzZzi7KB6v
qohPhASOm9404Z3RIqgYRa11TPoUZ+nefTfc7JzaC/09PrVp/WD72fuQFinnEXVtQyfZkXfwBQHl
msyau23qnswGe6Yf1QtCJ/veIGVDFsutQ6uOa51+j6KHdsCraOLR6BqoRcEk8Viar6lU43ZWWDng
fF3GFh2YGXMYtea4X6dWQImH2NyZwx9Mb3DdES9xgWGEOdZ56rI5vt6q3ixOVVfdqri5wyGYnkfV
3gHAiKCejgEPm3OEHAEt3G0A3KKZJdIL4ol6xs33TIhjjHMVoDYVAuL3uCs+4gCXWofnSoqExkXK
7lc2p6oGrtjn+cOMHHJXIPC1HarZ35+lxANuG8+4KzpQn3ajDk3PjjRYUJULS7wWhBxtltERwcf0
6FT8WmlbUbklz8qzYTciMKE4AU9qRrrdRuzVZU3LG204VvMvgmaN0xDOOE3C9YT/Cx4YEpPeh7LB
IdkeoWLp9FD60zZLwcRHgqM1xDTSSzU/VH7EA20h/i7YDKOFv4zcE9J/N4njftjR4u+3O2cl0E/l
tRKEsTScwOltMBPr103BdDDhZAOa5UW6+q1cGA9WMKl9XiU37Guc5Arzq8kReY6EWK4EBmw6xMUO
SwWs7aF7KaaQBm/vPqQ2/t++3DkU5tCrd23zqE1zOuu0DrZtlCODJnzM7N1v+7gp31NT/XD9gkAh
I7t23uhxuyMFxS7zaEYLRt3k5J2o97ANtkmWX622JidtSOsVfu7wQIjNpWuaz9T6VXsAMWPFImKL
V584ABJeFjd7zxKRoLxIi2kL6YDpTx1vddfmj3h792MQhweUtZ06mePkH50G6Upve6t0FCHLj/6e
jVO0uZimpIcPt5PnX29yq+Cdb5CJRfKlyKEvjZ0XHSoLMgGOuIW8gCnNnkyYvaea6aJfXiWDENvg
IjnGkxWPHCHj7K4aqL10Qn+gg1ITkMka+y6paeUld5i+h37wykbKKhWlr0Q1ZkfDrmgEAjMk9ncx
StQPxsQqVoD1YO/n1EroFB71cjznFmdBM4UbmixHHGuY127VfCSDaZ4BJ7PptNDeR2Kr6bisPMYL
+MjvxrnNdrMEBq7DxtkVGrfRONioBOhO2ORw8hfTDbDSeyMJy3WqkXoHzB1gj9U/y6yhRdzU/Zoz
sbKe7FmTmKsJqcmSXVNn2JazDAUywYMWm9eqFP3EijZ/mT6OG3QpBxoBFWQ9qY8JTF0YFRWwknH8
iKP+mNAoXwNBRw6lCJkSZE+2rJMyfQO2v+7QWz6ZcsThOifHWDrAZsz622CE47F9srWs76LNSL9s
7Uqj3/uDqPZdMN1HlnUNLNFBylFf9cYNuBip2TGjSTjkoNj6Yoix4jm5dDxebBdZz3PkN/sgYN/P
Y8m55oO1jF/MYH72BNxG/2Gy4lMSxk8xJ5IRqsIGg0hDVcADmGmkQ9rqGLcEJf7Nflzlab9E8JyF
9u1jPTrfjOWaz8xFD85s7P1G/2A7MFZ4GOW6tOCIN/5Fl12wZ1j4C9LSF+G/IeiS7gPqP2kacWIy
KL9O6GVODabNbCHwFY4i0d5jXj4isGYs6N9lgzPvsrZ/93DOqTK5mwP8Q9F8nBMKL6BB6O5eaV3T
4iids0jo0Q3a+xg9quU4gG9tZSWiVMYfp4D2Jc5q2gCBavZKsBtDJNyphBFDHcFbSUMDhIHpPYgW
ia61wJ+MbcXA4onAaGgV1DThmN8yALNqyK6I2rXHUQjfWbzytCpQUa1or32ljcN7l9HK4o3c937z
2CYzuPigFRTOxgt2XrFqQoy6dlf/YgKBezHKNsoBhzv4gFp76f1aMpfIJ35wUh+HlAb00rgclxlt
ovupCTgaaGmpUSPqbsI3DvzhNuS8gt8nu/MqYkDSSWKhDOnfLMWK0Uw7XgUWM40Gr7Wt5wEgzrOV
wJThxIwZYmS85FOjK4MM+pEgjqvXTQi1C3Vj+2iPTOu5B2QUbMNmNNaoEcN7oL7hvW+ScaqKecAb
UFLGTMEZxQiJfxAHvJqsi9jy9L3hDxE8dCos47UAB60SdiCrdMiBwIhBeEA4wSGraaXL4MuJkrOo
fX1JcmC3Hbqe0aqia1VnBX3KimM7TfWtsvsfqInPBQFTR8LDaNellr4vcstZW1Xb/sQmnJS1Tehv
Ye4Vs9FdGzDp1A49gTgr9AZWxHA31F1+C7xig8OsvVXlnmTa5sagcNuDIKcHVoDz8hLAnoJ/L6wH
V5PU2Cq3B3eTDg9+6+pDi2yXBeuDmCznmgDPvcX27MDjjd59PEy33x8SWIa7SFK020FwJK+Q2EwO
zDfqA2QPMuxPfRkykY6dhh4QwT9FHI2kqFbT4+BX9rXLKCWsbz2qhhOWhviRXOjkEaiEuRrbsDss
XxxgbZ0Mo2Ea0/fVpq+hPPiVNK70uoat06XuZqwjaPlD0+y8YGHnLx90I3kGo+Eef62+BSXQLV78
e97C6lepiWA5F/5T6P1UFTUzQ3J8r2xnF8sxsLDA/bq41tbAiMbsISzuhDfCjhE9HqUXwmbqGzX1
8IQ7X2+magbItXxqzlDYhIzz3RR4n2XHg78mk3fwi+fMkfpZpuWvlKzCi183+tknxxAdYx7sfn9R
tTWrtpqfJzu5mTUBDoOwAKYVdX4I5t5+dgbmqX1sEvDGERR6z7hvbNApRiyLJ6G4hNQirMqqKZ48
0ZEyOBnyPpfcLik+n3eoI9Bw4pT8dx/KSOSQDmDO+DXcRI33QQQ8L2qiK+iVhgE62KZe4iNmwrWu
tX/QqfQfC8mQY+zdz5CKetl0JA/Nx5jB+kuIlNOkZqMN8B4T37DA3rU1+qlu2HR64avQP71ETp2c
5KLVy2uBFWExlmnR/dJaPHuGa9584yxi+he9GkhEy3c2U+KLtOmUS2M4AZZ4jhSuIsNw0A51PNaj
BnDOWLll6LrmL572A9FlRqlfcELUTymVkmXhi576t9IKS5SU96YHuUpbpL9OiqQXqxbq3HJuwuGq
CNCDJpE5z34C0dkrKZDtJjm4hncjh6O8d4wQCkEEuT01UnFnEFqulpxT3hSAmEPevuaOBTR+dri3
COvpXcZSsjS2VliFbw7HrZPplGCKnF8YMRRBvaVxSxP9PA2GONnaT2m6kbvR2lV0ob3yOCQxUWkm
RFk/HsUdclsLpzeSOMbkE92LrESCVey1k5D04+gacpbhPE5uVjzQgN6NdRs8FV1xK9LKO/cyODl9
kQGW42weLCIP0alLZ+f1Np/am55+D1IEYw+/rDFf5s6p7lj2IydDQIrR0JT+OQ+YexQCTIUdG4Ta
2LJAqTx/Z/0ND8QXkGsXJ5gMW3evjCC/ETlUwqBkhlm673YzuEenQiJdtaPkSYjvEYm+JxwX7kuN
pTwocn8/L9GQgGSuaYtARWloO40F62T5UIwuAVa5cQDw5OLw/CLHkc2UHHUw3j9S2gjOwoV1Cp9R
7CgkStGMOINO30Np3k4wJk+TC6VYB+4hYMPbps3Q7X38RZvK8LyNFZLvoBRWyQSWPpkmKVkER/a6
AC2uAUwDFcxE8s0hbOmDQgyuFp4Rhte+ms6eAQPdcmNqgXqR8oZjswNJ0x7j3NurqrZ/5oS/VaQQ
5FZjvmXWNF2YDyKCSMb0ySndjWUn/vn3hzJGJ22oN93nxaNHdMqtEArkXfeuELLsTMYop1hYxHiX
zXez9MRa5MmnxImP02NyH30UlasyWBo7M43axmsvhcgXAiZSR9hFbirM+yCgFVOTMbGZ06K4uia6
Ls9p8aplDPgptvSHCNrPAF/uUN1SdmVJCt+JPg5ZIxbG5WnywG2H2odNmHs78NJI+Ar9lOdfhSoO
EzElDyJ1q5dwMD6NGq26kUz38UhR4afpsYpFdMkcOFXCIcLLwBbf287r1BbOpfYb/z4B0WjVU3U3
R/GL3TLhG1JlPeJ9ZRQ3490xbJxFxais/e8AQCDjeDtTkr6NzqYBgnQXZUT1iBRmflRokW+9P551
aYijWAqU1IojnPtS3XkoE/2s27qid7aprUKCQkRBD0/AAozMYZOyQu0DG8QZXOJjNFfevRqbYVc2
Ge6wxOHcCdo3Wf59tAuNDmIlGxBFWckgMWjsmd58u1i7PJaopBNbUBgASCgqX1S19NYTOVymQnrn
UcPl7aslFLORxsEnX+I1k/j6IxF/4D+yhjsrxCoE7k1ApvcI18wMHspuSo9DmRXn3x+yMKHZUBCP
1QwIYMmAOEI9/eGHL7CaPWgAHuNy1nO5zWobAnRMQuWQ0miyiIPocxU8Ny7GxLL+JpiyPcjZv80W
S3yxwIf7sZJontEyTuTqnhJb3VPNUxvWdfzYHGbm+SqzrUf6YsadZQ67rrPsk1HiFRp8/Toz5d5H
Ptfc9vx8m8dwI7Ia8rRv5ocIeQ+Iv/w5V1ZxLmiRYRPrECFKWT6E+D4fnC6pHhRh5aJ5jvJRnxto
GA/aVG8geKd7HtLHHjPIL59CFGfopiiakdrSAU/2n+eccnCOTNF/7wkBMRrfza47FYzUN26YOxuX
A9apWqyzjFv2/G8OcHeDKk771Ys3mP12NoJuM9qA+GsBeZjZAiAzszKv7EMt61sxPgcjhxTtJdXO
NdyT19Jt5LnCglqT2BKbXbjPyejelhK6Kj+gSB4m4AUyq/fs9iEYrzpHbuMkr2remW7jnuzS/cqC
aZ+PUXmzohavtV8AHh498KaNUW6yDlOf9tycIVvW34Xj1u39J2i2wPBc58kO6EdpFX9kUUYXUBX6
UoeIXjpAXZWlDpM2n8D9qcvAAWmt37WHD7cijOY5LMCWU1LQg53j4MTQc93imljBcqZzRxapWqdL
QICidYSqQl9ItKVXF2LVnXGf7OjlM2mwUMQFdcJcxA9rb53NlXgIxgi4cxvZB5krUNjVWK/q3kiv
yN6Y9ev2/vdngsDoFdpLf98UxMyUcfghnb5DfjYCwxmi7kAuQAmfsyVDxrKqWx1U1U32n2hDi4eA
c8NdFlHeNLNzUYJ4a7ib7nq2KoWiBH++QGh09VO/JfDBuSrZ3UwP1zxmzuF5SJ5FBEnt9yeF/VQF
hngASv/scD6+qxzc8CKZg2+TVx0pYnpadjGcx8UA2DhT/vj3CkhmPAgc/+gc8Rzbk8KmR+A7AqvW
Yk34g3S7TqMeOx0CohjhC+qZxnx0ExdCog0PklTE9hwsZgjQs9CGOpUTpoZNk/hc/Me5v7FDE75I
DrI2rUEwsrwMtNHQrET2aw7HmaYEuHloFygLwSfQeSlD2ovaPtOQXgQbO3T3no/a3kvbO+qT8lqN
yQOepf7u9wdjZBhWjMhpfn9qJj+qmEF9Lrz+HCp/0/RNcyh7HxZzDE4Z7mN8DjxpH6ciqU958x3Q
GiOt2kVqaHZFtAMl+Y6xeNeCmLoC/8uvEYkh29kGahczdELKEkEZt206m7YgYsNzi5eMsIUzVC3U
MmDzmOu5r7BkiNIhMIX2dQp9nU7D7KJfpWgmRKrgPM//I7/ZXnAwPOzJPM5nJHzWqiSvZp/1ZftW
jD0ElzQr7qth7mnKlSMM+7C8dXSIN342ghBb7jwbbqrXGne1Gt8FEUKvjGTwb4yZOrX224iwBrop
H3zJYQxnjdiVZ6KBs/sybOtLCpCg9YzyqWoxhv79/fN/iIY9F9W19DxX+MJxhWv95fYpYq80+6U/
MnpME3VcMpQGvPijT2fjW+eCMe+R4Ww6k+8BMzYQQsLiJsQSWYfNhguW7Lx0rPBFJM4dWZik2Kk4
vk7ekg8ZgWxJpQ4fDFv+KLtspDRBOBGFCOAq6z0A0ErcGvsXiTi3PkurXWiVtKZrJuSWZV+hXvnH
v3/JcnlJf3picCQGvmWh1bACR/71JZu1P7RV3eJl78qeLirw6jSYNnZfim1oOXIH3Sg9N4Ly2goh
2xM6uDFhLT+07M0PsYnwrYRxACpmCQV0m7cxLo1TWWNhVpwvvnVqGXn093mXIoifCtqKJEDBBHTv
I/3Rm+H3uajae0to5pB1g4y0HB9+s/gi2ZmnsM7f4LWfrJxRBh6U8GzlKDiZWiVnegJvVET509+/
JX+1L3m+KYTnB9LjXcGm9xeHj6qEiJKee9mw+3RFI+kLMNuveCFk1sbSoLdQBwByoB+/UCf+/pf/
9g/96Xrw222fC4G8G4ey+ZdbUBZBM8QxgL9wkh+ZEX8fXXnsF6J8vWBUU8s4kS42Z3rLEBYvtCTQ
KAPN3Lddc/j7v+X/9kbQoBCmawU+T4X489PAMkisumLiHIric2w0J/v4mMKPYNDWnd3IROst5+5Q
1uJf78L/+Dn+T/VVXv/1ept//huf/yyrSXO52798+s/9V3n/kX81/7b81H9+1z///Ck/9O//6eaj
/fjTJ1uCCdvpsfvS0+0LqnP7+9fx65fv/P/94n/7+v2/PE/V1//67z/LrmAWcftScVn80T+8OFr+
345jXshycPjrD/zLbyzdf3i26/ieI6S0pOnyJv/LbiwxDpvcgrhoIZx7roON7j/sxvY/2N8CqKv4
aizbXa4Ma0MbYci1/mE6jiUD7Lc2Wm2e9/943X962//rMvzRzivEco3/63b0wIs4ge2zNDB1xNbs
/+V2xLsXiDEr1Fam1Ld0ECCpsaQ1QFtC4lVSNnS0JV1RzHdtk5irwQa6Q6tyMg20m8SmAe3UVJWY
I5tdOMwVmh7FSR4oY8XOMwTngfpQIQzO3VMRZeUV6S/95TLG9ken4IGTZhyvTFIg75zeHr+ZUzde
yIDojlOQGB+jCsKnEYjho6jR0SD8MUHq1loNL4hRwPlykH2eer+9kvQp7hAdBBtfVXLe0CtJ9vGS
0uQXqr2G5Lu8qDCMj4iXYuYjrdjZgNw/KqWNj065ak9EoIvoqoPoglU5uDgwN1Hcl94LEcb6qeK0
AHOCvFXm6ID8DpnIo5MgAgFfAjzJbg1FoTmB8VhYfWL2SCzIo+or8GBRoTb3f2m6fxhrTA89VEOn
gHQW8ABQbTPiaNKOYV1hyJSha+2gAwff8CjKrH+jtWLsKa5T2N2T4ax1J2me+IRcFVqY78DYWpJF
qCcpbIkcz9P2PYS4SkZi1jEhJBMR5Flr0vfOQCafUGh534F66m98JftsqrlbNXR7r8zrfOZJ9Qhe
KDbgxZHAe60JKEyXfKVhY8dNJtdBG3jIT6QbHzNL0VzHJGS8JU6CEcKge9NZZKozmoqfrNyV2xAb
y8/WUN5b5wpNfG1SIuhJ/eSOkBjvvcawdLaKMEP3oP33PJnZqghETrZWTQsJllxzq5WPdlY4855p
onMAsEYLL6worFZN2xQnXzBpILezRzmQlSR6+PM+ltzNMwXFGh9xuAkHZfnrqkpiubbzBD0d9QcA
48a5meTAvILKAjncuLwV0qnrnemH4X1lcAxbV42QGkpJTz4HYY8xeQspsBTHmqydSf/lPgs0ngY8
n+rBHClZ4lL3n1HrVgJXTamQbA+CIW/eGb+QZvbXVvveRSUkrWwGbVp3gx+nl9Y2OW4mUhoeQRIT
SGwUCh4+Kqs271oJGk+SkLarGB5c0wB3/DqiOQAbUSNgXDl0jy6T8O2LbPUM7lmonDgcs5qDPTUv
CRWpKmlEwevMjmkBhGOfNgWmCgRswY/Z0gRc1Y5bPXR1GZ1KGjyU6zg25cFKhE0GZQsOeI1xtgM5
M7XEujhNCOfOIHU3fnCZCfIIU6l++oarvgcSjGvXqDSh+kcIcZ55rxp0l/RYV9ZUTveGUw5vA2ai
ad1EJukvoUYovp0QeIOa1JG9w95LpW75BIffE7xQ2xugMLa+/8NC/e/r4Z/WP+vPeyDrnwwoI2zb
dmm2e9Do/rwHZlaQuDXHFh6gKd+kvpUdsQv533OSOg9xEjMaFYgMN1M/9s92M+qrFw3GvRM4/r40
K957+PK8j84QfqVjmZ1Ak8xXtBfdzfJEYdIOlNO+8Ugrs6zOuw8x4K7TIP4G1Sp5AZoYEWCi3JBJ
QtwyhbXkURu+920YHX0dgPUBlpbIkyVjDo5Ws/VWdE3Uk0QYQr2pTXQ1pECQt5GGaGhkRhxyx9Qo
8wFw8a6WfbrtvJ7IwyLQ1Z5JavuUVTSyEj/A2GFWOJpr7IPXsalMpv9Feav7hsw7gmjv8sRfGtCp
ghzggxiFGz/0B382zKdWWHSfrDrLOTqGxMRi+iPEs9eDxplgIsFQMu4/KmRU4IhmX3/EbufPcFyG
6hTleKhrYmm+i1xkTNhk/Zl6KAwUB/JyVVZNfgyCxLopzDyfWeI7VzcMwt3Q2wMcyE706SLJwUtA
m7wvNlkUoniNvelCXIq6NKHpvKURUnX8PZ16LdrQ3nVDnYLjD3qDNHlY8yP2i3MTt/EVSW/6bncj
RWHICrDLIHY9D7L3j6lAnO2kDEIJUt0wqEiw5JJBb/cc4OP6tZ4ySN1TNMEchTKwmJCcrVcNCD1J
e6wQjLBKBOQBEzaEYsStfyT1RKwA10rqVZA51WczMgnPdORuk0jMr1zb4oInlBQg23LeJ6O3T15X
eb+CIZk2igHRLZQMrxPCNilMxISqeabA6BPrvY4EALfI874iO8jOydD3i+W72zDWsmg7EC0WM6aD
+cRPbyeCW57SQvK6UJc8OSOFIrNHhAvK6X46dlPcm27x1nSs+3Ievacyrxww4135aFQ1xWkWmLSM
Q4xNvlc9uAr3fpURuLgaFeEb89h0rDxLZomojB+pcEN4Eouu3A/j6dLHwEoz6bPkYeiRB1wXw1M2
wuIgFwxEc5NNtG4gVQtBniMKc/+ke9T9CPqGbUl4yKkr4MDbUvSUWNNiR2sawAALCd0S6uI6zOlj
t/Gf55asvY2D4OIswcQQlWTCAEOVTq9x5DihXaj2niDfrPatvUiYotO4a66Gaw+PTk5gA4q0cT1X
OYqMNnGIMprnaVOj4F47dE+3ofTifeJwXifKHAU+oMfq4NtTpvBvOO2u6onObSm31n+/dNHN/DNG
w4MCASbGE3iVXQmBxl7Odn9ohqTL/qS6Vm8FevqQyK04fKeLjyJT5/4IPZAFZw0lvL00g1VvpBc2
j3mdTowLKzipwqKZXtfOpmRZpD7P3ZtRUfHznnSXxB37oylx7sQOtD2BT3/Xpll3qFtUOZBWmNQO
5MdFdSH2VmQjqlYTwsGECvmxMUm9qT3MZ9zp7cFsVLN1sGQe/ZzOCF3y4uSYFMz+PHl74o1gYBP6
Dr11Mm59Jadf+QTxw7J1zh+Nu2ygut1NIovPhCp4Gwm6dDNWdJPBJuDfkEPwWXf4uEoyrMtV7TJy
N1sK7ywGyBTk2nkIpuLNtL1uQ4kzrpOO7EaMsYvrOWftzbjrUG6iws0Nu8C041nH/83dmSw3jmTb
9lfeDyANncOByRuQBHuql0LSBBYt+r7H19/lyqqykDJuhNXs2bMaVFllEyDpcD9+zt5razHK/9mM
QDgm+AUKVZ4RZeduy7n4slCLbXtIdL5BD2BfhgIh1KCzL9St52PeIRoljQy/lJLgKM+BXOf13o0V
gHAx+yHcJaQTo3qO3e0ILtO34IXTjyn0E50zHc1q2V4bA/33yqJtWRZGRbpf0G41Oeu3sB/w6VHE
0Qa3v+ZNgoaOauPGeFMS6Hi3Y22uNjJw5co0bHT5If4yLb1yp6U5VG3AoRtGqN2ZEiGoC03IZUux
zQX7/mJXBG7wyzIHAc08sF/t64xM8zHm0F8ipVWAB4jgH1f22osQULU6wnAGZD3ddJyGWtbnewRb
jF9tafvYXawXwsfFS1FDR7Vh8z2EQQMwdbTnc+qlMQJObEOXvHVmR8WRjzuMLuKpFyVER0tpNoU2
TKcS395Z9ob7LKSH0D80JOos136ZkoJqA1UtgExRvkxmzei3TfJBFVJJDLCsm+9glvB/NlOgIr+L
ejWTwVeuBkcamESUZIiX7bVs2gy3dyyumc3ChnHqke3dGBidu0WJxy8YPRyC2Xi0RjO8KqtU0Ldh
unbRJ+Zic9+bpxCn2t2IIRyfR6cfCGutbmZwBYT55uGPhY5DhMMlYChHJ+1BRwH6YOYu6tdkLF9q
YoPPaL1HkC5y2ZFVDcygQKF7pZcLcF46+4jahNmTydGVh3ZBOJjpDM7WMAqrawo7ccAJNV9cuxsZ
IznW0XHmAHFj0u66xCiOI9lc94PlcJ9YmpkiU0TlvPGCorx4eY2mrtMlPIQsas4FIzFQZKM1frdS
XV7GwsYtpGX1TTW4xW6uLHwBsFf7ZxmkGQSUKPsULGWirfA1u5dpDml/IT/bLkFNX6wNZPzD5dpx
S5i4duN2FFCJI9gnAADuYGH236s8ombRrOgW7qZJHkxR9dlem1rAINQwxPICJL1UXh9+NbQ8eXSH
kaywoeW8HcycVg3ea66akm+5WC8MQ7nHCNG/VgSt3npONO7IrqQkowtYnIUGvRSmA/Xd5Ao8hybt
fVIu0+hmTEqmn1lWEB7oWLcya7VtWyTM95Mo/66LLqBHHHX8sag+xmfCkZFHsZyfM6d07JWDAbs+
2txVvmkMRL6Ck9X2cZQar2k4saIyawqtNTa9EYz/kKKxKsoWZkgHtZLVA/1lFpukr61pbanaiwKI
MqxWFRmajdqniKCIM9Wo2caWkaamd0H6YX5DfjCeAlXioadQaGxV93lvNSDEyogoqUYnXSCriFlR
1WLdDYw6xpI0i0iVk9MoWrg3iKmemrd6Mw0H7YT/UyH/++amtCrr2YSpcQLMyh1ZKcFoYzc3LVgP
Msv17Ime+4unSlyRpvKqUWXvjKyR/NWYL95TZTH2SP0mUaXywmjwSU/Q4XGpp5KGPkMw45BpV7Yq
tEmYpeRWxXfydx3eJ9M+axYur6AqDnHX5Rt8ZrRw1RGbu1q3ZUjJuTtBnN9TLqBES9XBrKkjupuU
jksd241mz5teHeVDw2Bt1akD3sCZsm6ISLt11fGfm4OBkZWSQINiu8lVmZBJ/haOlOaUqCKilKhp
HFVYWERgYbFU5cYsHQSQqgRB42H7lipLytgm/VGVKqYmxz03bbjIqpAZeE82E2MH0rtNsQ9UwVOr
0kdXRRAh2fkm8cLxXo65vY90YhFXCDoYGQ1Re8oiEM7CGkkBVxVWbnQazNIuJzGV0ivDN7EGKDXi
LVOlmaWKtIjYgM2iCrewpoQzVDFXqbLO5iZ+36bERqd5/clRxZ9QZSBg4MV3VGkY2p0kZ5RykQm4
dgelYfGTt2qS23jt96rEzFSxWRSEAoaqAA2pRJu3mpRMK+OZ9a1v7VCnWYLKE958ZohtSrbNU0SS
5sbqyMVaVL1Lje88O+DmkQgaxVlGmXj27Agju6qVA1U1s1opoAFMINmtRVexEwTxNquW/OLEF8hE
7lsRHgSkFjDbwIOpavR8dGcwAo3ZPOVmcsb1xXUssIgmt3INmlaTPtRMWIiSi+wvhHfQiHAjO74Z
1VUh11wWtbo+pLUWUGQ0EsUd0inyrlqZbzyEUE8pZTBpdrq6GjmRiwKIeZsP01VbZzBXSSbTy4uT
avWmGAa0R5xFJwqw+lDTQ0LthzihTSHzoesgL5JstlheA0pDE2kPMWkq2OQeY5CgBDuF3uNEM2HV
Rn3+ROz0hLmvKg4yh9F94LJfc+ooPjUjDWKkQ94X7uBI0Rk0eivma/SwUPk4UCV41cHyOBWrvByj
p6mRxudecGUqMarsSdHleaY4avb5kGECHWR+rEoX0L2sSSpnlyyPSOHEBTEqISMLwZsps3QNb5Kd
4xLqAZ1p2FzRddMb8JFEYc/22FLazqaaiC0GLkp93OHUnGrjUpdkS8DQM2iJNPrdkschKWdNjBm2
CB4ZHDVgS2vkeC1RJKdlaJ0fVbYwmeEe8Mkc3fIECmXexbGobjUxJq+86M7W8lITaso42Uy0gSsL
1UfjVqDoylWv7QCe9Z8yrBRQCi3WVuFpzsmBD7urImkT4ffWpIPUT8MOqc23lKSOTa3aeblq7M1R
yBERZuY3vN70/ca3HmAvjPYorcajMzijbFqlbw1DM272rc04flUS+GiRMQnKb2gnwzesqX6I6UWe
6j5yL3OtJagVVFfShFixK1Wn0lQ9SyN2ur0LsW4LlCnaBXFWk/ZuZnc1h8+BZZ/s0qW2YKouDBbC
JjEv5GN1pDfRLU1hf6wBzTT387yIYDNmJd+p6U7lzawarXkHEF5URI2thOrDoviazs5bb9bMmgtU
bbo9fDfxdYTR7baxsLuYgw1tqG3jPWEOxifWb4lfnu7vxEm0b1RHuC/MEj07AQX+XNuI0Bs4Fvjf
wSQRY8zBpkAIMrxFSeV8QVclvmedTYWKaxGcoWtgidh0Ror4i0TYXWDRGIb9O3UWetksAT6uk9Gy
WjQR3i/VlyL4waog/xExD1Fxpgg/LxwVhE8OqxihDw2U+ms/2Vu0Yxu0tmsDopK+lFctMJyxvW+q
J/AiQ3gvGRQ1XDyQGBY0F6sJbNf3NrozcPr3JPu1drRBqMCmfBmA//KFtNV9qTRWTvM1IsCQzc6j
jDoQPcgbssr4l4z6/Tw0O9Yb8r76ht7qYa6zT6iI6TT3J9kZR5FUD3UlHmVDmgWtH0xkfrt8rckL
KeaVMeIz0LXitdTbZwTnG9F3D6QtNzsbOfVBy+3phcRn7kmECxsAGIJ7PU6tk1MRorXurDg4d2Z/
n6XBPmlqHwtzryIhW6RN43dzGptNUMzyMUWu8b3L2FrZstzAnD7TRCQYJEJajbV+5VVteuyYBZwD
IBW7MXJpHYeMQbcJN5JVXiDWxH7ELy6q7CF2kuwL2W75doyFgaCcDN8lJygwJzSHbE08kLH8ZoHA
ryikSOEk9o3Z5bYVGA+t/qbLu2y9zJl3h/i1YmrV5ctaNvMMwNFFURqKS1aygDo9JAiPSec6WgDS
iDLz/GzAtDVXklwHWT2FdamvsRDR19aQYMkYBB/juDduxXAXkoR4MxCbiVA/JvjPzbjFtHzfVReu
qqLG3VtYoDPt+UvHNZtsubblzyN7NtBbNOBlVD9CdIB7ZN+W0eQdPau4q+yRKPrSw14zouPux+GZ
a89rxxm3ScuQztxyNXiQcgKkiA6uCjxjoGHqMhboSKka09j+og2Un9CeYFjQC248emtxjC2iR6C1
srnpowcjSqNkL1tCupKixPpLwQK1xksiP5jwPjQ22m0mn9iXJsvYLGOKKJR4wA2jk+fegGJQOlb5
ABww8q1u4nYm8fMAEPiycPysUmhgexlA1x+8oNxUhTB3+mhp8EH0z+AwAXfWE0GeXeqtcFzCrtGy
6lDnBKILWCz+UHcc59ARrqepBroDtbP94Wq9vBXRHJ00mrxYAQLxKSY2HnUztft55vZ2N4VN+kUv
dGcdLqP9ubXz6iRo366ocomY1ZwmP2PWzB7J+ES80kQFUUpFgIeqdVA0Bo7mYlLRuJQwrBv8btGN
a6sjjqLsIyAPiBqdx1FB7GSTK8VVrL41UwR+PwScax69LgYvsaeGh8kdabWQHqwgPeBZcL8g2Agu
VeN0DyPJ3gAPquxTWsRYsPTePOuzVZB+wUZGHZ0nXF4MkDujOVf5Wnayv44gR30ayna510RrMpHP
G3mw7MV+LAEPP8Ac0E85mweOAidB70szatqGQ1m2V15mjc/NYnaz7xWaaXCIF8m8H9FvvdRT0KEU
VzuU5cbixNBKs/xatHrmm+4QixU0sCY+BMawfKKT0mJOZYRX0PDLSZPpTG3dkIT46mLs+1bgAtoh
UODa3Dj6cnCrjuuhlGVxjx4M7LguR3oslYF0Fk76vqB/dZz7CoLY3DqK+VRTC89eCRlwaBEPTS5a
BGI6G7SMuW0QxIFQbwuAL103dd/vLX1xfYfbw6oPAWwU0RyeXZTfq1nqZB0uFjamubf2GAQ/1wV5
J03JyB5mIpG9pbEgt1/QpwAY+K6bEcJYezHzU9Y2+rmBbaziusPqBF9CXCyb1EWXroMvkNTATBwJ
zjZMN73GYme9JA46PHoz0Y/A8Qqu1SPrA8nuldHryY00puXIP6Wd2Ermq3Hs56905JtzBSiJsCKG
LZvWzLNTGSN8QMKowfewp/uYvv5xkRFNe+gPx2UWNaD4orAe60VMr0tKsh5TqIW05lmcwha5LdjV
GIsaoroxH5ctihuVElMFySZZZHsdM670VnVrUzHVQ9Y+xuXsPBBg0vebdAy5+s1TWf0gzrNi6tq2
j0E+WYMvMTlBSkCVhqWh1Q+MQ2Bk1GZZbGhwRMSDzZ3xmTSb2OLwChe+Ck0irQWf6AMuowUaDo3H
qpWzy8it76MHJDBTvnGa2LDZBCxNX8NonqDr4slDm0FGzMgDrgl9TTYpWIkqd6+nxAzXtsCxnZSw
LZPZpP41mAkI9a8ytWld0fBcT47ucO82ycJzDFQU1KjVFX9z+6TZKEWMrO/wOlowBVzDRWgyhjhN
ermc1bX9hdGSomyRDP83m+//V0GDKWF4/u+KhvvPcdH9H79vu89d3Lc/Kxve/sl/o9TNvzxkRVLi
HEBbZBn/0TbQHUfcQHPaQ2gDN91Wc7V/iRsM+ZcwHRvli6XjZWRw9B9xA3+JVrZgeCYE407EEf+N
uMH9IH0SroORT7eFKQxHWGgy3/fHjcKrcnOmow9P/Yrzd5OE1m3U09YJXXBzPkpHkykrW9OnPsiP
S0hMCInGdIOh/zAnCslnzeRmJPcwvh1MD1o2Q4XMN8L6YDaz31WczYG9q2OO9iJ+qMz+rke8RKIh
bTlmTCgZ5FC8zhNtKpk9GOGpX/BNptXOkTgXU+27w78u5n972cBVR269Kt68UV0GLl1evp0cco0W
JK7c8+daQULaLVkY9wzMz6GrhsRMVIAl2MQ/N6AMeys8WVr1vHTDBejNMe61bWAzqA7JWkqWx2JJ
fpBmeSxG5zF07KuBK7sTL9d0JXMr3lAdH6Em7miY4HQYr98W0X/1klzir03Zlj+69zqf91Kh//u/
/l3vtEL/b4iDDP236iCOHV6id+qgt3/i73fI8P5C4+MJD1AFCx9Rz7/lQYb1F+8G75AtPe9fOQX/
lgc5f9FedyxPR86o05lmMPRveZD5F60cz2XZK2mbeu/+C3nQG6r+Z3UQOiN0S0iDHBuWvWN+SCMY
Qklkj6QVYbe5X9IpV6jyalsCBKVnMLJuqyo/FLXprFE+YNJ1Ge8umCz25P4+e5VOuh6H794qRkph
zzj/tCv9Ynz/z+cTanCP0oV3XXeAwb5/w4eyp0Wp9xpiOq6TM7l8bTWvEj38mjIHW9OXDDA6zD3l
HRKnPou+wE9c4U06UN8z2MzNfZnwbv+JcG/ws72TVRk8mGea7IyeycO9IdR/Gs1xey3mgmzE9dib
SHI6LANTdDF0eNFikQe0ofIgPUJm+Ia/LIuaLWmA6hg+nMeAa4YrYwS5UOGztt61XVZxARz+fh3f
afB+Fj8Y+kfxA09JZ8axSCkgkQRF9fuvD4G9vuiFw7mL1X6rlaTxLFGQrOMFMseK1AswI7b22Pbh
I04obwe1LgKFmVw3mrTvehJFDzWtuVXXpt+mcSk/Mdm+chL9OQmhk3IFbKB0Yhwj5rPa6L3oN1Gc
Y9AjQoIIMYPsqIkGZWUbDbyBIN2Y6BH3bT8zu20FSP7N92VCHpzFLdgNcgV97CXhocXTtNZJwbng
2tnhC5abxbKym3ECbJXm4HkYPV56qd3wouBpkqkLa5AKMCD+3BNaseNuy3ZIt3c7M2FZUxyfAmhs
J37KPR2P9DQTfcBMYVEBXK2zE6FG3umEZH+GCK5lyzapJorqMEawj98PK1W/D/q8YO8t+7Vblcdc
QsWKBq25qvhbjz1txmRBn03tlx5arjBbA3TWlh42rUHLpL/SMbEjO7vxknwb2wSGa2nV7Ie8OXqp
/sQVgFBaF4Jd1MmET202B/yytPZG7xiK1NuhAk6Oplt96XNiagx7/u5mEisFQjAo7ZCQ5rrzw8yg
4SrKcxoswUn2mdj+4ZX8KChUa8p0HCVXIsYEofX7NdVMPUMSRw+JR1+bxdBgcmKw0dvyiE6Uqpxx
HV9CZm6Qj8dQwqZvJVkKq3QYjeffP8rb/Pvd7sWjeA4DcsuTKCw/Sm3ROyL1d0HJRUt30NmGV3nu
7XjbtuVoGKdMMm0qJqUNgZfNwn8CoWpvRo/hsOFwETa9hdlDPELnmKvpai5fXGDlxzxDJcJo/YfG
FJDiF9neXCFvKpOHehkBpIzhagRm5etz3cIKjYaNSKx72h/mThub0+8/pfHeEiHxr1voR0nT8Dgs
dKIL3n/h7EONzjUGX2PoZZe+z+uTdjc6qMDoXitzNTzmg9OdUin3g1lziQPOsS36mIzx1l394Wne
E6r/fhpDN5AkeEJ3WATvn0aWtFgDjfavXX8xDOObFUnrlqjwa7ZLrPEmxUVQhhAkMpf5a1y1a4IR
IMzS/cmqx1bJz6qooHFZDSQi/MkAwAbGn/9hTTAfplbl3GDnc9WW+PPGXEa9i0xRI1jzk1OShGn1
4Hgcd7nI6c3LZJ0Scosdi5aQxLe0MioLjyBUeZiusnpJDEGGbt5e29pEwKOmQ8rL4v0yF9E1axsv
Ut/sRzpacNvG8on342vfaBBfEDxOQzCvMNIGa8gC+DiGHqSVxKh/qtFLvnyryK8CzhSelkyET9Pk
3gr+clqW2bMro9vYBDCjxnVgsbMfM2AAgietrWZW88VZ9qJZOlyauJtc2rkNgBs67OkeXZTh97iP
gpp0W2YXx1pZ8HDrvZQdqBM3KL3dlMYu5/sU0t8cvhjAK3bZcs8flR5LOpN+OYvpMMVCMD5J+lUy
VxERkqT5maHbrgkmOhNtZV6QfcyHBIAt8vqvjJuBDNaZgCNtzKqzQOEgYCvpFmkoNRnebl8/yKpp
HgJvuIQ4T6oGPGLBvIP7A6OBZQKhFA7HRE2WQ5qiOcq31YwAmcV8Y3fJwMtccwuthP40mrHcEBV2
U2mk2HUQMR9BV5G8annr1HF7v+qH1m9sOa9ta9ZXAfyBbR43urLYuXgwCqJTifQglGQjaM6WXs/c
BRGpZXiHEdW+38mqO8ywyjvtXqvEcI3U8gvzSCiIuncd14Wxhiy3J/7tq9uP2qMjgR9gHPS1sPo0
spjg6fXTHuPVXrC87tkFH2ExXrt6Z5y4R1zSquPPxUi/9To+VTg4u0ohYolOafcm450dxCNj8ZvE
CpBiMcgp8bAdOAU33pJ8tiuQJc1U5RvCSnFQCm70XUfDZIy+eU7ePk6ldVdSBqwKdAanSa8BIuX1
dNOEQwCH67ZVX5pbi0+2MXwKBcB7wAkrs5HfMzqbhxBHDpLCtruAMLqB/VOu3RTjmVktfKUY9hAF
6kC4x5BotCmE0w69NA0zNRDFqKnrCAlycAmpxozbipEbkqMDCCugIIiOvJeoe+YtJibcFxEU+EmO
P0LdxKGt84fkMgfWHH8nyoLOgFw4HycX0dGghUcMbauSQA9al+ssOQDoH9aY+8sjKj7kTV2MxMEw
BYHXsoYNlSP01GRzkDWdiWphQEXGYHMf8YH5ao27oam9XYGDZS8CBNWIuZjyBHJXN/WPtMW1NcHW
TMrhDpcwcXKSgZvWTzcD9z5QSFnHnBdIKfS24buwr0QQXRf51HFF+M+N/Fe17y8OWuGy8QsKc+Jy
lbHg550scGjnziZT39CB3gYaGvygB4q0jG/weluPDp8LP+RDmnTBJp5dbxXGHb60iCvmHx7lF9Wu
w2aOMc+kEDftD1kMtH8MfMVsqmOrMzdkpA0VcsI3akQvTREPmwZ9NchIb+S4JGDSlNVOCoq3ImfU
Xi3JhqbarjFo+FuRSbfIeiXFaPjD2WS+7we8nU3cYywCSghr+2dpItymiUdmvasuBxC68E7gvib3
Falf4iO0cayLwSGLnc/TDnowD+u5ejTtZnnOcTwuXUnJ1XTfS7IB1nFh9C8ubGjGXPawr4V3n4zV
fPj9N/tWLX04ruieGKZ0pDpRP1p04JoYXRczdc7zpj/Qq+GoXMxpA5+CyHerJKzarpld6M4WGs7n
TqsgTFCLYDPa6WH5GQgrKm0LCDnw9+u3C5nDWvQLyzEpT1FKaXm8NXkdNrLVACYN0WPqwF1C4oPs
vG7OlI5/WC6//B0cXX0mgQbadT5ULLlTkihhu8pYxoyckJdp32cmfL5s8b1RtttJ554hTXowwolo
vhNIVtTG96otNlpGzaXx74Y60cIOj60eXHj9ORxIfKgD8gaYhUdn2+m//P6nUM2sj5UDZa3y3Ji0
DvnP+/fNIfi+nWrSuuxqRFuBPR4ac3eBmFKb5OxFs81uJ1Jt04Ye7vbIOvDmgxpyw+zm948if1HE
cLPUddoGgpLvLUTwpyIGv44GfaDHe9urcfuEmVNTypmZmKGlRtcyc5fsu7g6jS6hMDqcnpsYmMWe
a6VF1DIpr17W3eut+5Vjs3uIvekTEVyMj3Dp3QMruWtFda6MMdiRAQFkwyQBukvaA3FDin67+K5E
6Zt62BTQVZ/KvIOulXr7sjeKTePa2R4OL3bBsfs8MRrH0EEeWQE55AAX6QcjEnLxkBc6BrznnpGM
TsDflUPOQuF1Ny368VXYg1WGbxYc+wmARtU3xxDXwwFhNoDIKTe3kYqrAQXFVLCEFVx9HWv2dPQT
4radzinm9TUQiPRRht4BydVDQ/PlPJHUuzas+XMFwvUP+4v1PgfpbX/BQIVY1qYnYbjOhxWSj1Vp
mS3T7FYdqBbiq34y2lM+pN1KImnw2SXPeJPAUMsWNX8x/rAXxnUgEhjTKnKs9pZ7V55GNCstBzzn
jgSVmPsmSF47sF9kP1335syNE30KtBTk8vg7Wfk5dQHsCERd1VxtB/O0VIiaGGRshpToHgBSqOVJ
Avv9SvxgqP37I3tIvpD708plRb5/KYKGiUCsM3CQg0uOQmJDyw71Gz2ExcfF7DqadObNA7iHAUeb
P9noKsvISS+k7axKzgKU8gmzJtMIjolJpTi8YhsZ7tMIqdfSmZj3rSsNkqBfRpAMua5jS0KQtJrR
FPkDSUdruiO2P4oiOrT1bKIu1jGNFsZLPT4RIl1ffv+J37IJ3+/ItuW4uourj3LG++hA92QF+LYc
CacgTXfVpVa7b/Lmbon1ozVU8U0D/8OtYMjREV65C7G5A6XIwdbm7CmEAUkowUttRN5NpOX6KdYI
MBhTiFxjbEUnaEQPWkgvhnk1ERCt46wDpkE3M33alZxDc5f2+rgD2McErGKcKiKm0Xmg38ycwRcg
7L45LnLXxuTjjk4Hc5752jVKG2OFzQhTev9YYtg4zt4WTc19aBHuWFrY1Rp0/gXNMZ8p+ykwEA30
ZUiavO4etCY7e3omzukYECZeeOQYAgZv5KD/6S77zz3Wtrink7PKHICsiQ/9PDfCy15jJ0OJMcB9
M6gUw4o2dygISGBASaT3iIzCRMvDCDtca26K+h25hjWz9H//S39w6qq1zcOY/Mh0MiT3xQ9VTT43
uklshraagWze1m60xSiAAZGwvFELaQG0I3BB86oT3LWrIIL2G6hQv++5F/Z/6HSa/9xbeBgWncsO
o9PzVV6An7b8XluGLuthTYyqOJ1bxbXgTdtmah8oYAKgpvRWEcJdvzQn5hQDpKFBZR04xXKvG+oq
pQUh67A/5hN3fxFF7VZPDKAxE+lwFdrt1ey0n4s2UGoEh2tLAmA35Xb4++/V/GeL4K03TVNGqh/6
7aD96aN4eqD1JZE8K5LhY6/Yd8Buz6GDKpsm+Y0Yq/pFBAj4AaLgQXbXmiHPiepbocptY6IWyqTb
DwjLCKFQa8MS2hGQXrBxk5nU19Z8GtiGNAAwW80gyx64zo8pc60XK9z/4aN8cGCoJaI65LCFPZs1
oiYBP/8qpj0ZCGL4KFnT55tZ98YtzkbC3Kz0hbMfjFJ4DSP8yatGczVZ3Sbs++FhdODJxhSRwmZs
bAfRU9E03hGAO2jeKNk1lWOToYfbNgWcsqW09rZZoWMRK8brFLzIqguItPv9ZzHMX3wYOvzYdVya
/YSMfTi+QD6S29fTTI8nWyesgsCsQAZPaHGDjUzyGzOb421RSuCKsVzTMZi3s4EIuosmMKtGEd+k
0zeZbBajr19NcyarLzQ4o6D3M6mFFemUfpdC5HooZDf4ul6mlAntimqlv/nuWIYSjLTPWRWZK15z
0gCckFiAVBd3psOK9RRrZ+qAjCjd3H6ehx3iR4s92FQo5JiU8uQ6yzOoplAD1otohw07eLlx+so9
F/Xygtj63AQdTKUW5NFQNvcyMu7JRPab0avvZTAmGyqcBl76lbNMwxkxpNjIhUvuZGNpmU3un/Si
3aU9FxG30j5a9DWG3heEvZ6KlzqbsoFgKgRdGO0AeT/1S10nrnQX3EdJdeN5Y7N2NB35UVnJtU0y
nYQZCHRyBt1qIarsuJ87BRjhRabLtoVov0nrjg49TV2BfA+hE00zu17cq7glQ1kL52xjQwLZmLDC
X4nT2qDTRQTYlcmhIzaN+PZN1pXjNbX4ljkAw/PafnVQisI+yMdt0dLlRN+JndB265siSAEqhY3Y
DFHV7dRxOvcC5jbuRoi59WOvd+QWMrogpSc5t3n96Ar6ZBMWsj/cftxfbHoOOdyuy95HwKTzobqQ
ueuMLdrKtRJZQHOC+K41vTihyCTmPsVG7dFxWRnubdcu+6gys4dq0dwjWOmZjs68cWtXf8C+hsUn
sGKmoPrBlnRjZD58G92IZO08rg6m1SDXiLp+4yVrhFzzK/FBu8jQzTuQifQ9SuIkJ93eIUhHAaXn
3imm277GUrnsYM1ylk7Tj7DoklujNkb0BbB0ALUhfw8O9sTK0HNrZ5MCt86Y647pBGURfKvsbA3z
35Rdh/abt7snu0AvvjhE6AaToa8q5R7pALmszUgOMPrI/NEGTdsjezwyxfrUl15zwbcLyUcWg1/F
4cOy2NZd3avva+mOdtRqL1ONiUjEqAObkS1mSSv7aMYFmONYps9z9LIEkd9kw/zqGEG9knCRVlHX
JECM0HFPYrkN3Nw4W4wNfr/n/HLLETq1I75W418Ot5+OAo6tpGhNk25sNYuVBTcDk2PsscEwDYKz
y8Ju5UtNDNAoo1OMNeCa+EZrHRAw4Oew5veGSk1u5vKQDbRBzFKKGy5OyyqxxIjOUCNWImurDWEg
8ZZA6VTJGxF1aT1sq99/mF+0lm3H5T7rWRbnAliH94dBk2sAchidrVp0On7S4XB3oOYk5XNnBx7b
f4KCPB7FOqibmGYfL9vS9iRnIX+cLY0A2bZzUSSmvpfm7Ql1RXndENnkgmxr1a8zZJK7r8g+hwaI
w7lbUt+cKjJR+2ijxROX0qZ4GTrri8lZCn1vBqAZI3Du5bMWFsOhcNlbJvrWAYjqOwv4fZfjuEiD
FoFmvggYk822Lsx0jSPC2tNcP9NTzG8hqDUoyNwDCTmTD/Vt9H//1X1IkFWlluD9pqtLrpMDpOfD
i445pi6w8WCppKexHsf2krRk8GpLukmH9IGJ01ELGZ8MmrgEIr6Fd9COD3Y/vaYEJvvQteY/HO2/
qP54JAa3XOckg6KPg4JoiIYRlSSocpIwm3l4iioGBQ1pAMjhNHRrER7nEadh4ZEnOWgR3VBvCP0p
q3iw0flDNWr983QWWNTVcJ8+GzXgh9N5QNQNxQ+qc2nQ7+WB23VpF+MTSYZR+lwExA1oQa37fJp+
DUlG5RSU+OB4aACHNckx0des5QrWuenO0WaMZPFyN9HwvG3g/xOqyR2U86/OyW0maYI7ZYPDf9Ys
+sYkGBQxks+iNbbKGJqYmBYjV4P6Xtx2ZnObASm7jPN4//uFYalP9f62xaemZ0detcWYy/6wMDpH
l8A9uF8KRuAxLAryQdyD58T9toMoyyUobdezCgxg30s3WpFn10W03JGCwISnqg4gTB66WWRXGSSd
VUxr61CnCDOh6BJ+slBg9OLViOwNCBH7ibZ9sE0j5OGpEe0iFcHdePPgv308a3oeKJ/+cMj9QirA
R3QYwcOI0dWl8v22wTijiMusxpcUyFdElOV6dsZrrJrUiKpVjkb/YgcJyIWa475ZAIpYzM7e3m+t
JP8kRNzLY/a9j2mF7Gdf9PjNf/9DmGpu9+GHkCZKL9R5an8zP1yG2qZ2Qm+g5ZSJ4ZEOxC7SBSgJ
cyEkjWiPEPynHsd0GHkTC9PVV/08PYRZ8mSoKTpXSfJHoHakyTjBWrQ7ZNDJBJrgNsEju8tcsz+M
nvbMgXb8/ZP/4kUm4Zubmc2wT62hDxM/PZSwyR1e5HlZwoOMwaAQLOft2jnO1k4zFqQkiwu4bnul
xBa89bbvWFhV+vJoRY31hxf5F5oVnsfVHSU+kPzoH+648PEEmBYKVEI9JUg2r9mCoU82DFVhkU7G
WYuQVIyafMgmcmm60XxFIdbs3q5pb5N+b2FMJ7PtWw/oD9+WOqTe/86SxzN1NU22mYl/UPwYmKnz
wrWZJo+BcY4ANXiZrNfM0V8C+iI7bjuY/vKaPFJQ74d+a9Xh46yLh98/x5v05MNzIBwESKTzufmv
D+vNmfVEjCWHKaaIl4DkQoh8UK3nsQH4D5RtZ7YGnV/hkm8yRMnWsZMCMzq3sHEZGX6hPvSxCd6N
hhr5cHkjV9vd9kuFXy6d3nwi3i716n4VMvba6f9D2HnsSI4kW/SLCJB0ym2QoSNS6w2RopJauFPz
699hz+ZNz6Bn00AVqlMwnO7mZveea7y4FDzuUp0njtQNWq1sI6RNApGtE1Aox1eQZDSX7UnsFeki
jRfXZ53YKoYJ7bJb8IBirrIeBzO/n9fKHTf2TZV73EqF12Ak7enRVg2BzbbODXb1rkdEiPiR7YQY
o5HftUI7DdFi7v75Sf4XfQASTJ+dZeWe+d7fBRnIbqI0KRnOOFVVHb2XyDWnE7Yf1dIupc1ah5Yi
3UdUJ33UrQAf8l3EjWMr2yQ6RxbUjH/+gf6aBv3to6W943P9p7XCSvv7C1CngJx0l5M1G5g5wi0k
P5JxTI9LUjFtcE14RUWcQ1UiZQEFzlwfhgIWQLaaB0uzTz9oBRHR4vzEshqP3N3ie7EYW4yd+TlT
hRO63MsY6hfRmVStKEgGTAtQbO8Ue2ne5yejm82DU4M0cUXXorl5qOzRuwflMWIR0i7C43ybNTd5
ThGIBqKoP1GaQiMgi/C+RJAGCwcXv51gC9VJEfkfd3H/P99CPisCvrGdmatU4W+rP0snY85UkwRz
Rf6dtljRuTOM9KzjKCMLsWHPoNZYryHl4zI7DNJGi2N66o+FhAehJRO6J1ItWrd5iEm03OPxLbZy
UViKqzbwzU9vKMBH+Yhiu9n7pdFmHPFPfQno0Sem9Pq9nnGoJimRVgi933swl9chd7OrLw1nF7Xr
fXwFc+uFa14J1UqU1ZEX254RfQGyzQmVjNKyJH1yduhRT4TfqNJ8GJxVhkvH7pYohZeF9hLW77YI
E2/+ActCyGl/1yLy38XKCIVFCFWRzRFS7w43T9e9590WLhF5zI5ZbhoGw2ciDaA3rVp1suR0T9tk
geZPJyGd5t5NVzxJ/LKAATpJWkCMx5E/pVW99Z083ZEVO+0LigiRPZodAYh0ps40oNDJePLQuJk6
mflbvHxlau1U16re/QUP/9d/SMj85zfjv1yHPB21p4N+k30P4fK/lwIADzK/MclzHOIHwns8sAM/
otZu08GQgV35eEhGDZ5/EijVUYWlwGLqOT153BtQ927stJ/PSMeCTtaouzEZTNkmITD7HvLnXsRz
c/yrfQj5grxZsyWwxcv/R6XwH0QlA9CkTU+MI5d6Bh3qv/8SCGTMXMIMCRB8gn9ByEMoS7t3J7O6
pgdMHSfIFA/9rG2jLptumFwT7mNSq9rXOMXHyo/pg6uykZQu9TuaxPJSZd73Pz/q/zLNYz7jMK+m
uMRDo//tnEtadsO2Z7lUE1wsRwNFPaMGkr1nbwkoIugddD7N96okz8uO9sTwPkxNpAVdxQjwn3+Y
9Yn8+4aIUp3OGzLblRv19yfmSKvAE04qEsqkQPrtzkaU/s/fwvjP4RRbib4eqWt/HV3c39aW9AqI
E72bAF1ZUzS5WHYHKo3pIvGl4Kg1cHGDtjuL2o7DtHd4MWmS6ANgsLSYe1g/xa8/yOjyFyFc5dTW
wJtOjJ+LNbOpMQ+dMPY+RRyBU7yql3g/UOZcnHn6aVJmUh2EdHbaBiGmiEw6ieP8zfok7HNuGGSM
UsI9wZZeFdhG9bhn+3eaYa93zMvSjFlEry/9y5o8S1klTubw2ILEviCuT3du1Y6bcRQfo8UNxeio
pipSszO/+HQE/TVf8QOk2Hzwm+1GBP7Yz1vj6MxZ2OnOy5RWhDWVzclcUKZKGYXJGAMglOOXkLpx
qIo7wVg9JOLFuk5FtxVMxXdsaNHWpkwXExxAyiSk98kTnkNERIimQsiKL63L6kqiElaL3ZnHXtMf
iKvyg1LF167izka+OoG8s1neFf5yL5V1RQ4RXyo1X+cKpQZGumJXS37wAg/13CPrGnLvOlQjRHxg
UluVM10E88X+ndbJA9huZpDNkYyfofHTG6h1PclU0aM26dgEgBUPaJ6OddRqVzfn9iD1SAF/tIxz
mra0F1KeZ4AF0iVOoPMvvBTA8pbqyvjPOLvjYpzHCpCWWchTogEJNqVnbixBxiMNNfskKJpOhLqc
Ys/S9lDoMR5oY/m/Xt//3GXWk1FgIuGzZg6+Ejr/f+d9GsAs9i4J7FwfCfQDJGktw5tyXXHkitVs
jG+oaPNpyHKBPVpPg8KttEtBdgIRvwsfV7aKiHWmbEWmYWmdYRpiZpmY3ufFdlmBHEj2DiOClxML
pg3GDmi25VXfLVgRgxsiFELy+ghM3IyNcvfofm6SvGlv1JCdneXN1wYiR+qANv6HgXv46BZuebA6
8yZ1U/1gEuAxRr6613y4hkN9gt1iXEzRXSsczpkVrXkZMai0P4w+8gWzZoOQS8+Yeze2cRvJo0vs
9L8yRcAhVDuO5Qr/mGbeZpkUt5OfWYzIbzJFJFs6J/UN4T31zWI2X3Fl30x0CRFBTfKY2/K+EMun
3oLpiAnyIsOGV9tO4w2EhnbPqbyRo0x3UDwJwcPw3MbHzKZwriYbdSICKKiGANGSYzTQYTbbtW1H
4vGmQKEUwiocDqkRFzS8r3kGsQzjWEjaXR/4oGfpYtECR1ylbxecqQz6ocjRmBluxsZ9MDyCHiMx
ASei8qFJOIZ241PUKSc6joySE2lAweDyeC4RICC7PBcjBPjIigsuA3H1P+7qAm7y3/dqbIt/+Q1M
AZ9V//u9hBykNXqK9dTIPtpk6mj0dqhq4xWP37Drgdg7y/ydtGiaPL2Bi+/E+RaUFOPL0n1B870E
ok0pVfz+iDkt4eUg+nlJvsyarlKTGt8ujCBAnfFnTWYibCTWOFbFbdZqRHbUjMRVogF4xMEMyPQO
w+4jZSj2zOk+ieLnpkJRv/R3HGR7jeZhOw7Ttolag84ByA68ww6w3gArHO6CY1eQbufbNHV8lj5T
wm4TtcUefJS9ZlJpBASSJlkY3W4ixaIlS3fr4FjeOEi9Cpx0ul4xHs10bWfBNS/clYqVDGRZOPY9
9S1APaLs2/IRlmMfwgg2N51DYvuo5WANnurI/2MS7rzJWxjSyMOaDUSgb3dOiN/CMoo1g+of8GQu
QIGXi/gSTdizKnH98XiQDGBVxHhKyUFeBJ6Tpn6cymGrFRFxySt1FSXr+iz1z6brCDZtzZh8Ozj3
TykyMZisaMz6JX/gzjMjBCQUc2oSKsm/4uY8vCu08RJhvbcl2Fa4qEeb59hBaQinuiViedI/5mKx
9wTLbXSp1XhrHxWLI4yIRPEqRXi7n0CW1NAFMrmpGFdvM7vW0SDa+352b+CcntIqBsOl8opso/gD
TePFSLSr5kkOqYaHg3bGJweO26amTv3IQHQggBInQBYIDBZjxUwCEJQIjUZ7Ywd6n0sM5pYC1dpN
qC3W2LB8dikKMxdIjXOLAOAGqm1PPDNaYk0rbsDr0GhNhQpI7LhNTO2ToeU5qsywT/gy3OVwbzdT
2BFjQWAqcv2hTSDsApup+mPZUno3JRHkQ1y8x4P7SObIyZLpF7Edd8VsCzbV9E/u/5IKcs8iefc9
ftvIwMFO6Z+VOcG7rniOAGMHZVmu/jz5M7Y+dBO2OwcgPCyKmt/WR9xbvBKofMjKGvCbPhTbqoaz
2jsApbJPAzyUHPlVe58HB03mj5PBv5+4yTgxf2MUV5H5dcAELd9UgpZnGue/o6p5wFb1nAH7c+Mr
4XNgKYD/BL5wsjBJYhI3sk9/qR/TqJzhAzJcIUxhL1qWA0+eLFX3nlhEvgslCwAl3hdSPE/RRL1I
uYy+fBE/ZmMTLavOfWc2uArgW7mjCQ+1zs5JK61AVx/JUl2WDpGBW0R3ubAfSPrg8uOdc13WTK8M
mratne802rObxTrEmVtjVKYFKkvAJLZDZgydkoM72l8L2gbq157Rnsuszu+5It3CjanWoVgRLgA2
MSq+LxLTD9wLhGpVh2KzRHtSAyU3aCvP6dNfryufYLKVBFi7SYaVyrEvUcKbVHnrq5wOv35Esp2r
eOKdh6TYhZ/iRA+m7J54eW5YhPHWbRu0PFa/04hA36QWH4ZWqNtYdp8NetFQTX8w0iAGM6jWsCB9
LyOCJcTTzV3deT+2qEraoom7XSOJHVH2YZ2t4blsRMrO3zVSzwF1PDioNulb+58aL6XP72NTqQUJ
9phNfm/Pvb6pwQJ4if6Ll7hiuy3eMbQr+DbLLsnBQPk58Q0xge5Dnm2jKr8XxAZy8CCTQaK6su/+
tGBswwmHPVdgkqGPU27xy0TTp9nyFHWzfiWE5IyF/3NiRAfg5tXQ2s++9URAVU7BOPzEuORZ2zMR
d/SWa5SLUc4HjZ1t7w3WH7vZTzDv4I2UbJhx/qg3xsmtkkef4ElwVFZQtOzyK3siIzU5oA770bPp
oXTbl2oZtoNHErxcqGnRNV9MPb3gj6+wTPHUs4V7YuTz7Q3tRTbCRj1Je7/xtHuzcQ/zyHZbzgCN
rk2tsXB1sEcSIoUpjTCNMpY4zdMNTISTheCRj9RZk+MrwBx011bWiMFEX2PoFaD5BWjbhXVJ6oFV
ssPvXH9i/FzHDOX6NUU7rffQZe+d/E6rSXnLoN7BYiweG1LvFruEQSwjGWr2rdbbeaj0xMJhWH0l
GRAseobkUSl3W3vTd5OrA+p0HBlDkpOZzWIzMnmneepXEbsY6aLcGtaAJio+VWCJQm1mpWbu+Bjl
KzgFoNMQNUgxGka0sJcCekPfqU8gETjIyRnwxdlasU+916b3QU5APeJeTVh8D2LJm8VjVZlv+OFE
GGG3CCo5nhuLqE2ymKGYuxsnYc2oFXfgxeSlNWIMhwENlQciVgy7xozlxh759RI3BnCAliUf+LBi
GacAZl411dKvM/OfcpoQ0qdspnA0R33ARWW2pCAT23X66z98L7MtxHZZKFFWRarpI0o3WAN8Sk9U
0t+OJ6HnUjAHsTFvJ7wVG6r07wESMHGoxWVJCPNADzyjhFh2E8axDaoxcsDIEbU08rW72v+lDXYa
9egp8VhMHUIVW2MvKNZo9Krzboyyv4yLCie7Rfqe3LpkdiudRFHbBXuuDfY7TTg6pwCiaRL6HFbN
q227b8aMfQqzSIRmxyNp3dz3Wf9ZV0mG758C0J/bMeToCtBBUOXQdsp1h9mnT0O39otb25SsZyOG
LOqFUEbh7nQLwzkrewByBSPstShpMkYvXql/qInFaMTJyBcx3yPebm9uFQjo5tOin0SUHipoTBuD
377VEQI6oKenwpqajVwN2SW7atPhiOmleO3K+cNPojQs5/htVPHTPHP4W1WCjI4XW4/MlnNu4uOi
hTQaOkgkJyGAIovpzFnxZnG1kvgah2YY+WrVjENOBVW//Dq5ijY9cTRmw6XRgdCTORm5Sw7Ow8WU
5ymHm9fZuBXbtL+FzOtsIBFjW+QIa1FG8b4XVGiUCLPwf1Qj33UfN3oU3bUefqCCcLGda8e3EFGp
5kiJ2HbFQzko4s4q7afQmbxjmiDwsOSUk+XZHVp7T8H3mPcCM436XEbOSZhGb5qlWButTvZz6j0D
B6HUYq/m+X56Y1KGg21XO8GceUSakQOdSZ3bPo0fWxDteT1DLh7HJIwtxrmMe3dmRw1XO9kjlJE5
KIFDGs4AISf5MedL2fL+RYa11wkf2rAEXp2IjIrMxvahsYRzJv5GokMxco19ySJFo0Mi6kxy2rpO
U8N/jX0NaPfg8KnyGXKdfaHleq0K/7P3VzN8qXshXBOy1ht17HxcOGRdfY4+sjiD35jADqoqBF3M
Q2wWDoeEmRWk3/GzcUWHyUGLkvx0X0UQ+PQdam3a0ItErDI5RpCWhCVCyj32i1p2bpY9GG3xDiqM
zLJZe6pKfQtYV4UpVSUQLjdmLDuPBOn9xNqI+FrkD8ZgTlt/+bak/BU18ZiibIN8JoDLsYk2AviR
I48SQQVacbNUQNbGaWJvX2N/QIlYMCbHLqF+adz4CJFP7SoaOOBN2dHY0Dc0UmgW19ZHibwuYVh0
Mj3VBhFcnKDTwZJVcR8Ys08HgFQ62RibiVHJ1rHtU0tPfUuyLpTaetgPVqkfbSYqqTwIOuqmnuzj
XJgbYjOAO02/hi4L7jnOTmEbIoMMe0I5fjQNHGNn5kapzcOuHBAc4YMBUzR8y5gIeNlID2fAuCBE
RXo55eS+wpYIOmwvMlGHFUR4rk3zNPbeeJ2nL0bFQPTBsWzwq+xgNGagRUkijdz6aOfxdeCWujFn
SL6jxL7jWOotWsCrY1Kog3aZD8Yikn9pdYkMZy7+6jvc5iLyIckvjm+MTH+hq3ZyyJhjR15o5Ljk
oHrJ25yVJ13RjDBZdCnprHviSL9LyaKnb7/xedKbXv8eI7fZggqydmZtP8HU/+ky8oHV4l8sDeJu
2l6ayaFir3SLyqfaj0vzw03otsnhavelQmU+rYBY1b3xDyvCnkmz6YunqIhhCmNoCxzJigCHcpgj
+TaVETTDzr534oRwVKVloGiaaxcTmYHNK3BLOOau/6j15BVPBhuEdM4Qfyn2Rrh21YwKzKST2Jek
Ho1Ik/y4YyQ3s2Nxh6aIZxdd9PYHcyXoVqrKbUXHkN0sAQPldIywedmfSstVQVy7H1OGiWClAZek
BMLvvkaMdGrZW6FdkTFvDc7RK5H0LXY88JY0R02O8wE8IVju9nPwHRuhQ/mh9JyKaL3CJdO0T7tS
D2K/DMjQ+M0SuplFnkq6XGy3w3ykqUUEE/PCepC/bZeknAV5iKj4oLPejMLYLb7HgyzL12ocQ/ye
3c71YHJU0UwGmTySUUUdA/8epPYbHHeTK2CBpNGr7mLwDTteEALpLOujK/2O++RK7zSMr96lReXO
kWDX6PLQwkbH+Dx5XYzpR5+wyJOtyoM1kM3L1S7IZoRC0GDiEf/p4rkLpsE7lMsCELTM3sn3ODhE
OG+s/nGW6mGyheJ0jILeniXDHhc/MoRi8Fgukj+mIHAEqbIT9cxl0klHfDgGA3lnKg+6OR1jCRkq
rburWxl5mLrRVY192PScv3nbrReycBBNsWmnPNvBH8fYQaqD/avcRW2SJitDexTn3CaPszA8ez80
034eRnVIUU7bi7rPDX6OIaLBBMAcAwBmH0m0AHWmNu2za7GQKT4YfnUqzdh6aXz/T8/S2jiuGjhA
Bb9XWSUHPruUKfBII2qxxo0S9r5Blo36AGuBznEgJySbqVgDxL0brTH8K8TITaVKnc7xK45WPm0B
GcY2QNktf7Ur6vqmnzY24JbdNHOWJrpf7hMc1FqWb7oZdlNPF5ugtTHnqqw9x6bEbQ2iC7rDFET2
/JXl7V3cLi/mkBX7Du0r0Gyk6VGiSkaX7o1L+UWLmyHdAB+KXTEiswa0DHSvCFuIv4bpPvqtHlKW
B0DF+nKZNmQ/7IE2P2gj1W2a3TIwrIM6bY0zKOAb/8kQ3IzMEbk/jfDDaMl2J2X/HNdM6mLhntN5
CYaic4Na0eZMeGllg8k9wUp5MMsuTPocGEZaYuRZSEGcWOnG/JmTfdHqMeqNxM8JqSy/MvKqwgQX
j2bQjVxhrZ41VRQu6YNs+MqDxR4y5ftM9OM+8dHPiuy3txIYM1IVSNu60IeDvemthrRuLuLWTPAp
BVK8unqM2UN+G8ffS+LPlMM24MUmns/C/RzcNj2RafzRcvs8RoxtLI1ddqol3VfV33NgfkRrSyK3
65TLBvE57N972pZPXeV9NdXn0lIsV/7yMTbRPZU9AepdfFIIA3Z9+sScc++k9UigxIB4oHA4vii1
PPrE0Wcl5NmycwjvVg2brG+pc/q9VaV0JF0nUJq4cql6Jml95HypsTgmPDNKHzNFqszlMuluE9dP
d1DaEDmaZzfV0l1sM4txM+PadgbMy+TFiVFpskzwAiXuiQ0SB3lMNxBUGQahHzJMNgMy2DCp8AIt
qXPT6NrRasrbJjK+SrzNXRf/+KSb61Z3b+kF5VexXQNBnU4Go9PKDTehIRnBnBOOwJ9negVqnXNt
PeSERm7dCW25p+fZ78o6/sRUO+/NKjpWlXY7le5dYyhJde0VKPLry1iDMSUyDdPjWmaHS8VHvUxb
L3Y9Up+zrzFtnBAe4lUR0SkYL3FO33UTYYjjYF2ZzF1Jk03RkROG6+f5KdY8XBTxFYQhpKUltFWk
9oJwelisJOZ5yK5FdK8nNeRaoqr5OfdZv+46Lfmn1XDglGSM63oTksvs6Flzui/iN9ZXIXbEOnKL
l7A0ZCufK2NafY8yowIsfjxf/qR2yuo12PNBEyKsqbDNtm228Tz3gT3sCwT+ZpiIAqV7UOY6jd+B
jLil6n+yYry6pXtoSvlBp8q8saz8K8qHL/rX+sGvGM44xEmiyc4psCsibSbu/raifGwiXQZU61Xg
8+iX8h3hHlcQbect/TcXz3FHrsMHWHKFDxtWXQ1e8VxQbqIFNE95Yy+7QaycEv1Xrf9a7/o/sneA
2UvBR6oQluhNwJQW136XfhCQ5F5tkMOECigXi1lFckw5XcpB+xhXGo5w4QZoHTjn0mydIKuzFxtB
mVsSZ+oI3l2Noq1CqrzHl8ycXHmo6161nLhvO7LSbdGF0wSfqm/kp6mrIuwWz9xJh1RS9jbDl1Af
NMFL2XC2mTILzPRCCDmcLKd/7sychhjcHJwrro4l/YabVoIVQY3cMAlRcWCTb0Va5aRsFdO2SAfS
ESbzfuhd7ZzVRQZRneNMRLY4lPGckyzdH3JFxzhL/CqIE2arqP0bdvCJa5TfXc254FhNqHU18pks
sv/ohSz0f/VH+uBSW81Xqk0fTNB7luM+WxrY3CRIRm/YOqioGImSIZ02LhLCsdvHdME0tFMXu2sv
KdprIIo1aJAR83m2ktiLKbufK6TBeqwhuGHUpMoPP5okPwRByYMnQYxr7y5QHFTQ2RdVtn6yRzWV
3On1Lhwn3jTDNm5cS94UetXtMx2FQu3AMVmwPALvWo9zWuUwAK/80h5B75p7Mk35M8Fe3XVaiXcS
p1jAyJVWSkKAp9P0zo64lC+7WKwAmBjl657IwAeOissyr9Gie0t6zn1vpfdpgpvGQ6JUIZagzxei
8KnodDBb7ZrlpAx/n6X+/OBbzdE12InFNJdbadApmyEIbOc85XIXaTduTrs6i2/n3ip20KEJ+lIF
fciqzj6sys6CxgXkuYqBurx904JIAz0qwGZCLqUEtP1dCrcRlf7Rntzv3ol2tV+WgblkX/gyHqaO
NIq1PcUhoi4CbxvV84NRS/Qf8dnk5Eg7q/7TkfndyC0Ewg/IDCV0eCZ2jBrFhR1y69lqCnp8r9qH
Gdc/mru0zE+Q2tO9tlZVuTp4eXZuBReifiTpDOZga8qUvdmGajJthpJWZ51YzEo6hHMuAXjOktwW
DbRHqhEmIOUYep46iW5YHzIdMruebgrb+CPm/t1PqdRkYcE21ecDrfeXlMVzY6r0FT7uBweEEzJA
vC0FR4VqecUcUlk1QV+X+Mk+QPhI56v18XVgFkqkZqCAdF5SwpGRmIDCGKxqqyRgaADSGDSNOmcv
cGic9NqdrOLnwv2OLKD9+AGYh6N0c0sLJ45NBYGDl34x8Sky8i/6eOtlgCp7u9L2WaYfrBhORaUQ
dSlXu2+Gtg6Glu/gzcl3PaubQUht7+krdbLFt4J0K8PyXzEL68tfTWB5Iiv9M9bpcFcgkHgN7gqn
KtF8W+O2G/XX3ErmnVN6Xy0EGmoZbvpLyneZIEAFFFh/mNg+wYw0zyh1OJnydtu6Fn6X+V3O4MyX
nFNWco4Pfi4h9HQmhQ7N29qlX1ucI+U/2t1w6bxTY8FkT/neplZOFPIAPdHthJVRbj2EVKp3nyHt
siasnrnys3S6xxo2OEoiG6CAgVN/HIH8awIZHRM8RqG+9REjrdrWI3G5IECV3WsvSIzhX+BTxgCm
ZAdviMxpAyce+Sz6YZxRr+p9L492A66gGbgvpwVOK7tKMQFTcm4gadKvxg3XWmYVJkIDpmxqzzNF
e+wTzkCmQ7EdK4OZd8O5li/N1ppol7B7m3zBMqY5IunkcqoNozNu8XjvDTYZyCieSW9g9oC6THoc
Gg6zMHvlHoguO83KiZHlYXub+vbsFxXKsBhZ7wheOOFVUMkYHemL31qJcdWF+ZZWfXNOoPBuGtt9
0JS8K1prwOLmggNtMn2XjQtHmwsjWm+0LXvwcTCuWcyubMQz7BBOTHS7V81fXks107UfP2zNzy5A
Uvf67Mc7aTHNyUb9S9EWPBiTB8Vcw2zTJ/2JLe4zjvMUf6x9MdwxnNZZRVSvKv5p+vCs4a6X8yfc
fQngCZocCrCNU1rRDfYJulEt4bVdtht6/3XSOQCE+AAmr20YtOpnpvQHp4ztA8zngyuXA1Q8/zR3
3neXFk+mdy35e7jCXK1onyQuNymzOabk1iAHPSKHJv+OoOmuQ9mWd3uDmRNoD3rMdI12DGOTrRXp
D/TYt3HvY/M5WAuVZzV5Z8eZkyupKk/+KC9d6Wr7UaQ2p3RFBzn9Y3dGjbHC+ZKZ41KyLjd5FL9P
SoU1NxpYKryymFphWwvvV5IqTwXJT8fwjr6ZyXHioZM9oIHU9wSV3UdOsismbdzR6GLC4OgC4VDG
BXy+5XoAgIXWdUiSU75rx5GDmjQKA9ATxlh/2UVNhoPN7l98fD4PbqFd/Gk+tkq3b2iLHuBPxzvb
Xl5NMrapCJ0N8ZDVpp2pntFonVJtQroH5Lmpc3efF8Zzt0jjPNCd1WrwwvBqfiw452ndAHVZfYQ5
KF1dfPllT9kIWgQy03tSTMPBou20qWAaOESBMPNqPvMZmgCFVsNM71gCoGGEdjBhkm+A9TPHqMan
3NMuWqa2/uQ9VT5DY6/TaG3RewAzx5omBWKLoB+fiEwuvF9sORlD/Mkz893ki2fceXiXnA80EjQh
hvxxSriqFCwWHgz2HYomo/7jmeUL9KGOQ6sWxy7v7zg8GSonTNOJCLpx+gZwAKwpjRpKI7Gi7222
Ba8/kv3ZB4WgpWrmjE+dxCH6DMJo/euh8dgnyo65xvbfTpbLS1SD/wA2iGWfGIR+4M65PE95Zx2y
eCs8BtxWgRFUAPeufG/XWXQYME0+9IhsAqsTt33TfeBGvEMDg7tVX+i5zROjMK7JKvF+dMCYhvtR
uHR8Mcft5rr9YTzGNBd6g6HEm0+U64b24y/EiYuPLYPQFknn0cTgaJteizPqSCygvW1WdtjEYNiB
yBYMFrmX1UwvgHErB7HcQQp5xqnn7zhArklcFjsQV5x7uXNHwXWeoI5tOs/EL8oGwoSCOWA3w6er
1r6ta3B7wRBFsemRRAlN/MDoDDBWYmVPMAvwMXe3SCfpAv2FYXHuq2odSTOp3MblMhN7NT5nFAwE
ug+bJa3eGgspt1H3IItNOl/KP+gU0SQEYK6zoLoyPJDbwmisYwE/yGXsH9DBD9GvkGYkftJMM1lt
ZrCA7U+Z+WFDlcFSr0ddMoWeljZBOc24BYT2kLb+wfBOKUc/8BKQ9QkzR25+B6+036GI/gJDSpiP
t3uP3hJi78VmFiS8D9gRWMMksCVRXGlnvfN/QzNU2m9LiNMmTaqDPy1Bzds+G/beHWIiAmDNRwmZ
fzr5unQPyq2YKKtnhRSkL/jrynnmrdv3+tQEDMAwbE35Toi3Nmmf9J5GdIZedGPVjI3IX32PZJuB
g/itajm9q9k6wiR46sgcOxGI89m1BMbnDGmKGsK3gCrp5sdJXhfaNatgKIPORVOISVVGwBkJjNCp
jFoESWsdxfxQau0rArWfmj8HRbknrag5gE9PUKsZjKJwzbGz0RGcnZnuSDwcpqZ5LxACHEXa1Js1
pHL9Glbq5/s41vaOOVxcQ4MXZH0ZFjFltP1aZRM9u9QxwXL8+yTLf6SF87CPEs7W9lH5Z5JStE5B
CKhxdOhjF/jtuTX0fbakd/aUrLGIdMoTlzSuwRUFpiTRb4RR3CstDnu6nAEAwCpwiVTcJJ5AUjS0
PxxiXyjHLGS/aw+PaYP9gQxoU2batoMbubVNjeQ+1e3G8XVyZohrBjezfin2qvsSI++10bTnlHhw
FEgwvOnZPzLCRxDvhboa2gsEsTrN8AvqFskXMFRSf3maS/07qlYHhuEFqTvqD36pndmqqPfS7AX2
yVvmtd+YI6t9S9RNnL4Onn+f97SLdCS9JKCIYGlnYgkFT8JaX7hSNYLWRM6EnVYXg4g1GCNpQ118
M38ijtCK1qkI12SZAdhzipLuCnNOKCxZyHzgyC2WK49aXcwA2oNxxpeUJNU2WRTv0WhB2FNk4Rb0
wplsOq2+7VEvbpyhyfe6CKRJJ8TyY2b3i3jLkuWMon/c1FrOANPx7t2ROhofAz3LkemhT/SDg76J
uV+y5esw4xZ8xI019fgM5MEqk36/aPM3co8OIjzzs7zZwcDxM68/WC2ZOMWMvpfwHjOMJ4yh/cxd
l/3FLyCauLPJdk3rMV17hMy4TxjgJkZ8xLR5apanucyfCmOwGUlUzOUi5z6eiMjrexponmgpacR+
8ZwL1mkUs2MTiHHiA0yWb6esiRbIaQmgAAqF0dmh9Bf+lRiZEtHlHC0M6Gk77Pkg9F2b+ajBuuId
fKHH+gLn2UGVEpXNKwNGss9ajlMdTW3XkmmSeTCQXHRuXKGpos2JlZM/j4zC6WMZH9yPtC7lvHJ4
Ace+OPlIi7aTYm5EMthLmUZyx+kPop69WipGMWCqyPgo81s9Ei/sv/vOgOhG+slHQ5oPeqzFDVEA
NixP9vPRRgtr6jR7i8p7GEQ97yMUI9xM25mmr4OwoK8zBok06RDD2w+EIXDPXVhajXdDadYxLyj8
3f8xdl5Lcivnln6VE/seGiDhI450UVUob9q7G0Q32QQS3iXc088HjuaEtjQhzY1C3CSb3VWozN+s
9a3WHy+jU8MMbKjYBv8ZGxd4FFlvyIPiiH2p2x7lkyQTe8roiRbf7amtBu9YD2857qA1zxWfZKYj
q0p3Llo460Hk6nEwasbyjzEcb9/NzNaCqih3JXFWaBryDSA+MnpNBIW9AWgfPwTM75npPcm/TJD4
w9Ury9Vo1zRsNia241n9Qr5quaWQw4A3E7iYNcipGifdo0floRfoKQuHu6TTGEBZKOEago53ddlf
/REULk2WsRlB6yDJBoIuSFeJRtJH+pjLPsTFmjMnDB0kP45NlxR2Hp8m3ttIFd+mFr0Opvedh7RE
RI+hEk/KpxaxzAbF77vDfmHUGahIT9s6iflmZaUTpFMTDIAi2MDr4br00I/l8KcCyR6cO8uM8MkT
GwQBZR1nvH6RVQJFisnkSLE7bO2iR5XoFLTJ4xAucFmUL8hvNeLcCTPle/U4Zvoppaopb1msSNcY
U5tZQvWQiZJ5D5/aGIwK+gzWqk0fXruifnMjFBtRKpaAFxRstIEJgg8ezQObt2lVI5DdEl+LRt6s
rQDGIt+1DR+9Gsx9MzBJFOx9QxbCm99HpScHPvc+gRfEGAdxbH8PSbvvzZTNOjkxZjm/Mmox1qr4
dDMGakNfLLes5F0m4CDIU3fbN0ZQsOtczYljHkeOx9JkdQP9DSSWNO0NWBTWRcNN0H6tdNdk3EDH
z9FN5W+79cFEn0GTptYyVAwuFxN4zM174jGn0GM4v3IQWqHmJfjE7sq7fAkgj+3p1Gg9xuEIjYOJ
JqsoNQLhuFbThs0Yehdt3/WK4a5dokYR846BG9IzSbhYYZRLPYsSu9uhmI/XfoM2js5jy/I/OaON
JvjphJiBwKGifXSULyCMIJAZIPEVfcy0pJXNjVveWCU5lDsEKhBrMlppmxzGlKJ6W5gq3IqIEZQz
pBucbjTjZv2qoV3l9Wd6UYr2Z2yID2gFRB8nEzl3aOvsxjkUikNgXDmS5TDYX7l2ovISj4mxymuE
Cp1oUZggJggMJW5TeBlCqJUy7jEM6QlJAMDTti6aDpQK7R7nRLspxugzQ4SVa9hFDUUPy7jqTZiT
GWQFVVq2DFI8dlKJR5AM2fabyCXjdbQYtHaGYOuBVC3Aes/FWULkRCa98Ug9PNqaft+0aXOxfOCr
MYnpkWDnjzT9TcDYLD0CDQ3SOw4Ynvks2x+zOzC2JfaVB2h8qskxp9HhJ0vc8c7qR7UZkTqBYe1o
Q8w9evoHIZAzEGSQ75w27bkTKMMhVUEUGlW6HD2vuUdjOBndo0/0a9f4XwvtUKWBPiA4HHVz2KJg
xXM8V5s+zLa6ZFIRFw3zoJIAAc3vqZFVB2Lbp7oymLKOPV8PbgU9BdXC0zD654zzXyjtaWb3aKuB
jQTQjRTmkFcSRe3jGgNrmNF+0JOgw3XYYq/SFAUaSvfntE1fO/AKa0wW+iYtSDzpSGTRYO1FNrG8
HnNoCt14p7lhxhL+YETqpz1VyKyWga+dLdIjo/zp5PN9FI5wtNI6GErMybM1++sR78Lv8ib0AbxA
Yu3WSVE/8TjOcGsY5ZQwyrmuHEQVzZfbTu9eeOsc+q4mx71UzLeiIRtslux1yww4bhWtOxk/4e8w
dlnNGiCjs4hjg4GK1DowW7ysgB1pLPlVho8jm7ppV5SgachrZNItx3ibuooaJmQRnYe1hswtP2la
9R7FCPcd2laG5VSAXKSspjJ+BsY1xfCsEcpmUYEG84jcIcys7lg5xLo0rLG1vkGRQD7VRh7QU1rr
yYwep5ZJkDY/u06WkNKXfNY45rjRxdbuKhswLoj90jC7IBu5V5wUkB4ioPvWRc6RazYcmlxS6ea7
rK/zTY3FdG82JZ8dM/9GaA03JZU/mMM9eQj0FWK9i6tVt3p032jzfsEbRsnD4m8t1IzJcKz0QBI1
wwAUe4BWP+ex8dTFCD+VBSU3y+17TyasWZP2glpMro3IqWl2GPmSoXgQS367MNudj0x8oQkTOQUe
luhZ9SBZC+0hen9mvv3TdQRZ2fapToevgrzcjWBFTYOAPcdgDo04+pNvvjmO6NBXtPYoIoQNA8z4
1VQqPmcy/3AIrEHZiByXzIT5TvezoDkx+/BuVSbv4p7JmSeXMBwvfSPad9r0eU4mgPZpEhjidT53
WZIt69q0uIsT235y4uKKSeKXFExnbCyhn/BsgaGBNiwQPweDNhxnrfJ3kY0SqWvklZTY53HW64Oi
uB0c7WfcGkSVLcRAoDlMBGT1MdSmeWIazfhV927gPuxTAUtHS0Znb1kHqLI9mkdWlb3oe5KHip0+
xyAUGfeWCdlhPUgwbMEP0k5RMZV9skMdwwkC32RbJc4N3AFm+8UD3QPXvZmquxEq1W5wIj13mBrY
+KOw0hfINFqJgFOLfMXGefr9BYStrszm/Q1wnOkUN3wbLAe3bmgOB6zEVTB30MFjXGeBRnFLKrZz
XSAEZdYilPM8SRgf29lcasibOqa8heqxM/GtlTW3bTta15Ss3Hs/FIc+V+lOsITcjmJKt7PzmroW
PE1Dk1B9tUXlj5bDY8oWotIiJ1zKMaePXWZAbrub7NINUGtsSLBkmlIRdhHRIxWe3h5yk5M0bwoH
2jljItd8jSZhB1iS0NDRs7FFbAK0/gl+iXkm+C7c/aZsVuQar12+FGU0d/sIoYlUudTaNJK6WRgy
3jNvZiKWPtq5bgUZtLT11JvIGbryDAKW1MxReyo/NUTBASqg8PgbL5nW1zTOvD256o8xU5QdMZXu
loQm1HBSF4SWWpeENGrKsBnmQN0RZB8ipIEc6rLd5Rby64ZKvh0RMhYjlRfg/kjHyZa6mJMSNGKV
1A9iiSWYyfQ8lR2HXFjEaP9H3wfrWm9kxs4P/wK5gMwSbLw9JI+NeuCqjjsRIg8ySOCllaD4j2eS
u8OQZJvWIqa+LhvoRkl/LnVNsWVhmFe1DpuEStvbg8MJUQ5zYImkeIp9be0bd0038Nlu/Q+ZGnCg
k+jFLxoTR7Dx3k+9vvXq6kVB47/iUmb647l3KeN55IqXQU7jI2ZvhqfwziJKjBfL9R5/w/xr2/sF
vqFYC7a8ERP5sxICUyNUkH4kjXWMeFuNCENN1zBQSqKfKf3vdS4pC4TicelguwXhgDR/MkJuc8rZ
N4Dwh8xorqRzyTsEppTQMz1HalisD+Mm+ZBZfim0pSKfa+/kRchFfLPaZ6bhvA5tvGZkF35b6fim
JXSSJFZbJrISHRv1amoMcfNF8Z0vpG6mpsj/x1xdSUI/ysWGzcTf3ru5/dBJMkpqJvhki2ZHd5E+
cocZN/RMNqqN2A+qbj7DXM9f+M70K7O+nRAQEGfPe2tY0VKpr9j3sddChnMiwThe96n5UijXWo+p
iPiQ8SZS7HRXt8W7IO6I/GjviDQn+EORsRfnXhc4OaGGTAzLUxFFW0SqFZPBQbDPt56cwerXcHdb
ZGLqrJkDJolB2xZezNRPeUlglg84FPoXKkhoem6D28ApzoNgMV0jCLcqhkLqGcCJddP7nDASusVo
tN5qxea0gsC5IufQ39B+5y9za69dOywfJBK4Nq70XS1ktquTXiOxWGx8giDmBA1BqLNzxA/Dlo8B
Dom5g+M9zildveqWGsj1YSlUrnUyEClMdII/tMU64MY5W6NWv3Z+TpJqid6kL7kchqGM9jnYtbtM
WcUmZC0TRLP2YERaf9Hw7+2iUWYbguhSFxF4yB17TuFeIRilEx5Cuw/KqEDhrol8I8z6wZ3FKzmY
V6Oos20/1sDElk+pj/35zkjQwQ2/MobYka+MU2R8exA4Ty1qvlmhe3QHMiIzGwceR1dzIH0annrx
bvqleSQDhFzNznvLUWVXBhtNvcjrbZhb31Ux1nduR8bb4FoaweJFx9jKHh9UQiXdnwafuWmV6ckd
Qxic4kT6NmFyZBo17m1SUkLdSR4QgpwNvxtWNCQE3Sb902Rap5ROZjc2bExhw61FpBkvOL3UPgNw
YDmDvkMkvdd/c1RIALJYq6DpyOcgnKbPGgH7BX98uddJPwzihEV+3+jv0sLyv0wTbbtP79PSFSsR
6/nZ7YijC3tJfFcapQcB/4o6KCx2NGB9QCp5f/FpxSrN13asgGhOLRZXrd6feg9laUfnYwhtP/BZ
2AtE8k3rbLyKcF4iIURgLkp2PnpbzA0I6SKvOv+meTZ2oraeM0L5jjIE6UZoUlNV8RkE1KGaq/ei
fxn6Sd5FeX9VBkQjtDDoVCmfQSf0r3wY0gZuRs5mZpALCnB5uBLZIrwqQ+Mx1eIt2Jtj0tXViU/f
3mlUc2gtdgN26Gt3IxtAQkKm6OYrTpDCGt/NtL+B4z3SFxF50MGS1zrb40N0QSfV7ktGkicG8B9J
mvAUyNxCmrBYz9KPJtRM1t08T/hWmP/65ZerG8/A6Pi45tlbM7X2EVQ/Izjn4hj1cEE1Mgahu0zf
OhThHC3mnZYW77rgJp8Al59n7uy9Pclol3T9lelfei68qSRWWhwnq3bPRYkA3GW2qGLZnLQByCny
zXINC4RYI0c+pkk2HerBQG06FsVN/3JmAnKY4U3naGRDxEiKNZuGg6MSffzYNGyYTTncW5aWHl04
TMfcZstltswbrSLTEAZgnErCmkFi31NhqHM/I2OIxyG6KKgOO1/heKX4XgGyUUQZFMngb+OQsb2v
f9RpzkajTse7JPQOBTb7lyLFRokDYLn2cNX0VfKcm4R8/o4raTP2PSaZiEvIAE6nqe8ujBzidR5X
55hdwMph4LEqsHKm7UCBUDrFfjbn6pTk3o+RomkDhhpTi0869OATUAP6tyLDtiUUwaGNg3L8o+tx
NUKCCVpdpZ9D8pJQYmG7ksYSdvfVmvBmVRxawcQQFt1JTHVuJvcEPmFTpLfjowSAJGq7F1znKzW6
zO0S68722/GqFsxbFZco8SjWXfpaNU8Jy19vRIHC9NWbGNETotUf82eVldp3qcmjbJJfvi8UBYmG
yDTvhndt4jELs2PqwUpR7WtbZyMJSaw8YMd869gq2JIsic5THm00fHt8KiiFpwlpevnoapp9L52R
GYngFWJHiheJfGjhfYgO8LaRxvPW8lCD+w2TOZk82dbY3yx+Aqfub7x7T1HDoMjoFLJHExSoYV8b
TvUVEJkvlHCbCUPmh8WF3UbOF1tu41mb2q+YuxZv2GuMfeF1HNOnvq78o40ADXeBYo/uem8s6zdT
jqYIzv38Niz/b6rIwxzDUB2jLCRBwZl1rH78JSStHKcaRZuOkeOnRn/Tz7h3i8FLr1Hbf8lspjCe
ND9QjDtPVglLG6bJRnOl+ECEc8i08jhmw/QG9C1ggDszCkpSmA2PsfBR5ttpeyh91rdltY/CKj/r
gqm84YIlkxE43qq3LyWDy/uZ9dtZBy3jMKhRDBKjgo3hMmh0uHEV2KvGWtTmNnXgPP7ItNRGtMnu
VKuWcaHtHytNxoe8x7IijwByuSVbsHozxd0qNggHEJ16oxmPUcWaQN6mujoAl3wLiyw94uspd3Xb
llsUb2e6fH7qPDe2gjCHletWzN9Z0mjFi7SriKgvDhn2AzjB4u41iWbjbEAbl1Q2ZVYS/hhZtPtV
nQYzOVY6owmleYekHvyTCc4cUwmxOnH0ULa286SQNSHWKraaKCYAAv584rP6mWuOe0yQTOeO1HgJ
y0se9o9dGEKJDfnEdmoglsQqPmaj8AL8sU04QcNAcDs1uXbUSNBCbeq6vAptdc2mnUXBcp8bvB2u
BccyASBfMJbZy4IBa5ToF0JhpxVvpbsx0wZtm2F/FUIhUZmYxhF5stKNEju59DDtuumTVjMzp/dE
H1i9+aQy7WIua52Ebp6O3NvmHksuHLroBeNjkZo/eC7Y5zL2T4Q1bbq2COw0dtetevUs3KWAm5gy
8J2soFKTBKPiXx6FhN6E9tXpfwogE+vESPM9lH/wQJK4Nr9Fgmx6yF7G8klBI9zlzvRMu6ZtbUxb
m4ENyhryOz5fgPfbaVgEL229FFPGmXDgKhjQu8NzQR1uXc2pnfZzKT7gLWN/Ef4d1wtjGK9Ru6jj
cRuN0UUen9Ynt313cdxdPTExmM2no0SOuFTBybq2NSQN1EnQALe6rkvUJTAT3Xh61wb56E2L2qIb
2ZExSM0tZB155ASmk2fHjstOb2bgXgM89t9XeuayEFU6OJQu3M/675aJshClwIs38BBFbpHwkLFw
0R0mZbHB40qEc7Gb8vZr8MBLMN88ekb5ZIakvOk9RFvm8UzS9ejV8Win4LnlTx4VCpO8he/STiLc
y9xsT6pqxYNeot5QHQ7nGL0DLTVnVMkWRU6tdZ5s4rwjDAIj3cJmTODgAAf4/bY1SmdzopWPdcnH
hI9uSmcMst5JND7SyKdOZTJsTUD7D5POa6ePYKAlwii8b2szIWu14Y1fk2NCtrWc8BPGW8ZQPaLB
66hP1jmp0EcgTY2v6O5YVeiEsgxzrAWx4d1IgFpkdG7zXNvmyk3D57hprpxDvoV4u5U0+TFdzLpy
NAStdugwLCYwD48Hsmss7z5tk2+eqoxQCuSryYh6ykzKYOpsbRMi5NrZc+uc2yw99KT0aHVv3jdk
eq2r6Tg5ifujRw1mNx9sB6efOe7qhVQBjolSl9qpI3EjhB8Sx/nZSLV+Wzevss67S0iSDAlXhG9z
mTLOM1FhlWnjPJQLfnkSHVgpjGQTJsYHN8UQSqKOPMOw8I23vuuKO72K0302Gs0ix7xThEQ8Di5E
wnlEs1Qzpbw08uSZcwDnF+33UscI50guifHlDSyfNP5BtH7afbccH4lu1Nc6GdpXF3EUyM7Jvutj
HhStA58r2odURqyWAZKtwziP7rQoP2pJ9lYMWfElQ3FsMmA4+hjdGwVDk8r2oQ0T47Y0Kv+eUvSv
cTfI2Q1XJxJG0DMbvxP9/oEHjLZUui4GzjWbPIY/7PujwqdYigMAZuWRVjTdke3AQYDAocK+EZaY
Eppp2HeGs4+JfQt6/3WadapIdJeV8HaNgjMZyclg92ZdXdDQq2FJm+D+2nRU3ucKEUbQtS03bZ0P
/+En8v4lqsVFSOSYnliyiH3d/WfYXap8IykZS0568zgK96b5OElYdFoAP9bp6DI85fo+aGTIZVqx
5aiWO3602rcTIFl6ffVJAQmLQIyJdTESNKGhZMggFTP8toW5XczmMxoW84jYDsqINmq7KBf2Ler7
JWmyfIX73WKi4H80i/W7mXMKTIlVnMmJPHqHzjbL+zaPqmNu8hwQIJOf2MN9eIgrj3QmbGBqcCp9
5zO4hUIfTc6tyfEPm0jONrlrRZdYG8HB6uBg6lz/6q1sRK+KRDQD4biXfJdHMYnT7z/qmB9t5rWH
tsazy3L0vkmn8YrUma116Tt3M34TGxH/OY9QXxkgp8lBCTq6kVNul8bFbUmFh3cm14R/6Deb/dTW
swoy6TxxqCeogpNCSfzvn0vzX+C7vIuw+CwBsdBcInH/TBuqmPkkjCjlGujZXWc23j5aoiGxkJy1
CFdESKDUWXjFDoRWt+1iPvpkly9URfzjlg7lhzuj7NHeZ6QFwIb0Rs7RdK/w/V9D4kEiSSYjgzPS
6OYYMuHwPhTWEx6ufitVE29GSz3WnBmNCa/UMTuU/y2cvxZ1njXn3U0Xww4Oofcf0k6M/9fj67kk
Hum2DtXN/qfH12knK4FjurzZeOQpbcrdXNWKpJfJ5AbnmJ1jZqtuZlGADj6Tb5v2+D+8+v4Cc/oT
IM21gZeRkWwZjiDzaHl7/uFYwDapD040oHhrUg6fSAM6i/oIiK/+vOiZUL6em0yd3bHRX7t+fsFx
gUJtHL9xjb/gDPffczf+MYrK2S0uO+jXNQbrARDgAbVhvepmgT2N6TbCcMK+IWltao0CfNbUixTl
pzPjrXUtQrIGiOIWOVR4O7GfVmjesJQzF18Kv9Y/ce8hmgjJeUwGcANF/2ughw8oeWHNMrspLIx/
KAEpwFR7RSG0ap0Ed8ggwZaNQT1Nw8EMMawoVFozdsyNXZPLZPtYAY2amYNgQkcj5qxxoz9n8n2K
0NJaWD7XaYIzp/OtVy8mJinlP4f64qFnkdbNDKLsUvtc3sSSLKaVoj5foS8jXTzCCj9hKZ+xCaac
AkTvPESUjyBTYPLO+o0BHgvjmH00JnC8rva+aeFkKoPWiHVxWOp0Ap5lMrl91tFSTfwAQS4J41V5
jDAoBJhWOH7Q91q7AQezhPd+In1OgrZhOhP7w5uyCXmCwM+8vvIDXTpPuL2RDEF6kUtQaUsEe9pO
0bZbqvkoqs4IW8+Ywh5yA8x5GxGECx7uzfZwAC0nC9V2B6kK1WBHNehx3isPISeSoAYA3tFN8ds7
I3P4xANVIfKvSuh3S0OdCuWB70FfFFruyKPQY2rXnOMsiruk8SbWPsPenp1PvYHoE/XVbXAJMm6K
F0uv36WG424coAibqPwjNci1sPl3BS4eZLvVTUDnmOmEW1wM0GuKNZzZx3Y00M4JBLqjca3zfETZ
GefkvK9G5fLSOtOONJBqizcJGSMk19GCCNDbNQtkxZx2IB0HvwaknjKPmx0LVtTUpDxwx3TerUye
7abKd7kiIorRY5B3KJVVzffm+eX8QCs2P3gWftwpS5IjaGa0kfFTARd9X1WotCpND0+14P0cmT5t
0V2UZHyHIxxHAVVIprs56v0TPlPtKgTObGsoD5Xj55conPNLn9wnlXCPPPT6qStNABCGSZ3qpDye
3chMo5AMX7I4ZetiC3GwDRFd/ZjHPrWqt8QA8zCUjEKVvV6OUZ9LCiiow7tK+52VSK4qa9F+AWpd
rHaUeQMmucS/VbSTt7h3H8sWDUA4OciuFzWFnjqs3LL25lsIBSSimKAwreIkI+vJNIb4JuL8Vz/l
3sHLKMyirrh1pCsygYzX9iSuqYqrXaI5wFnsuNgZBqIICRThgI12cWcj8faBwzohmRQFigv2bZcp
0+E8s5rcspp0As/sf2LjR3ZTMEwiCkQQnPnd5z1iF2WB27dax9t6iAyMgqwTkuOdfiXGqT8VAAwg
EGA3UHQQhmSkQubAQ+sxqhhj5yzEYrZCibV2cvExKNu8AB151obMOxYyQ+oVgdbKY6s5oL3sqvEg
2G/yKFBUdP3U7T2PUgjhTEQ4cvExOg3hQCj2YCQw8MnnUN4VDdu3UJrGGTe6ZyuH3aMFVD7Pf7XK
lAeZadXaC7u7xKQfQ5FBg+bMT1jhm1OBChhz5di/J+XWRXeUhf10V4UOcu7ExiiYdclJDt20SlU9
3uteFHQIJx6BZKgmyS7cDs8QFtu7tp4fZphEnIjdQStnemFMJovrnFfQC/OL7Kt36gowotLONq4e
PTZd8jGXJRxH88Nc1mPMa3E1xNWmSBzesCEBkiAbEol6I2NIxBj4NxSySsdLVVGzpCStjWw8A7f1
gADW5WtXG+09jLbT1PD4Fk6cbJKRyS0JOcVajUV6kCW7W5SLgLQ1m2lUybWiQyTZzRP5hb2DIw0F
fvyK4TpwbZDk+mj6+7Zidt5XAJ8KJ3ktnNwMtNrliYYlIRP0GoA+46AQzLu1AVVkUXv5U71kWS6j
1n9//y53/L/cvqZFO+QjdiPY/s+379B5E2nYfYKIG4xJSwIoAOtswBPSGHtsS/eOpAT6/W/+rz+F
07d/+29+/aOsJvaMcfdPv/zb7ru8fubf7X8vf+t//tTf/vxL/tLfv+jms/v80y+CopPddK++m+kB
KlPW/f7nou9y+ZP/v7/5X9+/v8rTVH3/9Y8fpSq65atFsiz++PtvHX7+9Q/DhxP4P+mty9f/+28u
P8Bf/7grs8/i57/8he/PtvvrH8L6C22fCzYAfoVuw+r+47+G7+V3DH4H27mHfcCCU6sb1D1F2XTx
X/+wrb94JoGgZAJ5vzHylExtqZbfsvy/6LrQDdcnXgtpMH/r//7gfB+EGRX/54Xmhfj7r/+rUPld
KYuu/esfrmEv7+8/vP+65Vn0YoQT2JbnLBT9P7//SJ7xP3i+j5qM03UkSbyptomnnxrjsa9qqKLY
GVE+ITZxt2znjhk+JEangWvG2FiStWogWSjcMimBAeCZMXZPyOxCBz+MspASvSfOJRrvM44OIicS
lGMm56De6GvmRMycNtP84RqflnYNnX4LloGVd7cFPcXkALARqNiFIxbTBKAmMybxmb8Z3bzCSwta
kAbL+lGjKk3AtfZcP/30AqR1FaXtOe0PLf+CSa4QFqsea3+Sf4yMjZQ5bb3qoapfC5U8fOTREw8x
xK2L8B9lsTO7k4nF1PVxLRnuuvLui/YKzdWhuxSk1LXDetF4OeT9+c1Fq+7tcu9iYiWcybVBYGkf
BUcZMEwo54yrk02Be7503yq+qFC33sFCyaYCcymYQwTryTZU+45RWGm3R2KbBQ1PyATSQzek4kuj
7WrvSFuCzuvQ6u+pe0pSQuybhwox00BWXG9iIrWOvfHLbfcdoWhVNX4vHBRTMx9Uah+t+MJsJZjI
zSjas0J1PzsMZhf1ILcjp11iMT5DIDAinTd402xyRVE8UWNw5NXpLjdfi8bF2PsuFr6XeQgjJnXh
xmQGLEmzcS/ISbjRX2X+wzfhkfRH24UCRDs8l/M+14ZbrR0kklcKjxWTcXBElDujfwBAtG5jKilS
u4lWpVwgdJeWZGZHEzbZRYj73MJr4cGAa6GEmXyv+gFpO69uhpke7SpgAXav5iO7DlYjBNmAp0Ys
e7Em9i5qPkL3XevhxXMeJ+KoMwzPvc1ujyw0BzXpIPAghw9swyh61aplXRGzcrIQLXCyHwxfUkY+
0aeP5rNpLcMVdT+bN3b065iiBBE77r3b2Jy9pKfBXSAZHRdNHsz1rUL1inT5DMxjMV+g75txQZQ/
+yVtkCP27FovSXgfo0CKtk1z0Lod5g2LG9yTx77AYlkw7eUjMgDLxMf/QIhyMOrFdmL2geyFLeuz
l/LQpANe8zHQKR/UGCKCAvboaye9AORXIO8C7xLjbCqIS2/qaJlHwJ+/MxsgP/EcKAdXWK5DS0qJ
9P5EY+6oDRKYsL90+qb2XmDOgqtE3K7GeE+JP5cvs+MG9blAkyvewZ5d4bFg+a54ePm8lmxM/PyU
SfRw4rOZf5niuQYTPk13QzMEIVncdW3s8t4+eU2+s6FQIknEq4pA0Wy3M44Ybw7IopSmh/663nfD
8DR0P1nJraJi3Pfy1cNQbY3Zzo3THdPLV81CudsD39SPccWmZbzJAqx/cdbrJ4U/Ztll2DyNDTdv
O7DLPHbVj3hmX0mHQMgJsVGF9L8ylhxT9tCTDDJZwzrkkap4vZ3yOUQh1WQACIEcoCLZprp7TKNH
G7eLKpptRVER22KfEXXEI9pjZr5NxsVLUpqkojlCyNlJCk9OIlfnWWqO+pguzJytWdmHtPpq8V3F
fbbMOxgI9IFt+Meof0YVcRRxRwdxn+Bp881bjmkHbVswK0QxNpBujgvGFCyFkDK17lZHromCi4UW
mhvt1Aigc6lkzTXKdo/W6SsBsKjctzl2ynPTkq4+dvFnbwZOgnOJZFOaoiwSVGY46wvD4eOCS20r
yClYuY5hrVoT7/4QEsPYNoxc/TTa5FV7nA0IBP6QX0mBQgNaVTt22w6d6XTXNOmhqAy5tnrAq/P8
05oztvCTM+58W2suJbLStWA7KN70Wi6DWXiXmreN/BGHuy1fhCtwn0faDz92TiDNsuOI/7d1wufc
Thv47ay7nCaz94UtVqweDpP2CMkXMDSgUepxtJIi2Qp61FUGDZEC3JzQa3GQj0m9BYrxbbSzvSpz
m3kzESKH1KeXcnyWyVxdyG75fJiYQdreeSsnkOMiX2B48buL/31lovnj55S/2ND4e452qJsqReRY
2PWdhaEm7mfUY6TDZSEpDhgoJOJLpXBO1+hqxsrGrDyrfqtVDv3+vci0JoibjZ+XR3qMFLnctLab
3MCWJX9RBys8+IGvU/mOGDcPtZN8t0yceQXBL+zLSQErIM5wjQ6T8Ue3a+3XLnwfGcmuvA786ZDd
YdTHaWOlIUaw5ucUuI0WsxtM7uZpVAyy/PyAg/6AHmMde3X9Q8jufpisr9iKrHuGaCAgU02hdZAE
prqjOqpK/0Y1iaaerr8Kp2uoyy3bEjdw42hnNRDH3eqqavcXhxsGHaOhA5OI+/DjPGSADR5Uk119
g8Newgqm8Fc3AzodINZLprMbA6pqcHrDZyincGvJWQXN6D+T91IfM3f6SPrhS0w5QOTZ443tnXUF
7sXr8qd2wESxPBkQ2FgFrKouf2lD8TzrAEHt2nuIm7duTPgEMOMShKXsR50zuWMftJ84SWxiaQHz
xa/M/zf5YnLs55kFQdJ7z6QR42WI+Hz4zQAXwTzGMfwMoLvtdvDES+S68YUovnBPkc0B2P2o80gd
BdtNdDiAj40iAfy70aMmWRtp82KXZXYBff06wJaFfsgCQRn5ASJBvR+YIbW0blE8r2PR42x0LGvn
jdmVy/AKGDtmbZ3Y18S4Np0H/j2nQPLH/NOunX7Npu6nXSs9GJYJA+ZvNeL+bGw/ImO2PJtmD4gj
o18m93i46eTdTFFq752CRk6aXC+SjLuWZ+rgE8NpxSEsoAZQi15bAL3XjdCHdhUmlc7eEDvj4EGM
t1H1rFUHvIgFxn7EQH5QI/cxf2zCiib7c4h6z3FTYk/PrMIw1xZOt50X/oeXdEjZcoJKKq/fJt3/
5uq8thzltiX9RIyBN7cyyCClpFT6G0ZaPCzsAp7+fNQ+3af7XOzcWe6vSqWANWNGfGHUW746zoB1
deSrw1Hg/HizfjelCrw9BX9hD93JUhBQW0+evLQazkNVH1S984tkesK+8tn07gPglZ3SGNfF6U/O
vfKJ7qQ62+OjGw4buTBUKE2AxoSyU3EWCqx8nzYneBSuHu1GIrk68Ihc6dccLSN3A9th3Ue0Osfg
zWb8Ap8E8KUW2P2FOZZOFgyh3DEt6Wyiqr6YOVulj1j7tqvAgAbhXbyYVlhWSXwFcXun9UVJHDxC
1qUBkZw6lyJiU0JLs7JTsj87fcg68VBQ8IdrlKXyKhSgnO3roB27KdoIgZ23Ooqo9Af3zh5nJcty
r0aQ1DTzE4EOH+N4HAxrrwMqzcpwP6lIal6wYGTKrvhUjGZl4XRyM5/7zCqCiqbhoAtlvxbaa4Mq
mWc+/mZ16FfNHLRkGB2+v0MVBVn9yBHakc1rtbBEiYQr9oeocfzYD8zSx3alN9dWZE92B3iWd79a
HI3a3vbDezs02PtoRmO7Ge6JL/icc/71nhgQ0Tu+7QNHqoGAaR9f+16lEwrGioxPmNi2VXvU5seq
zFaYLxeQaWCqgc1C1dSwTVied11qYGN4F5n2ALps29bvdHJsVM1Yp7QleRahPu+oIlwNw/SQKv0q
0Wg/VfYzFzZnH9yV+mpSrbehz/DJ7tyi9Bv2PODSg6E8Hjhrjy5SVXdNxgrWFadqb8bddI474rzz
JdTxoFmohM5Bj79i2hxN2JZQwxTmihH/IjlPoGJ4vW4qOaGeHW9IgrCxv2Mitv24Hfle5WPHBHN2
vWkzjz9ZC+Y3Y+CaTdI7vz162zQzJDUE73iK2SwTbXOFop42QRR9Do0/huwegb9x7MzPA+5b16zO
DhWR9mu7a6BHIMnM8WNPKXbfPys6wRWywUP6EtpUInLi92ijznnUhcVywWiHPIGDr4ckIS7sQ9cV
5ig0/IfJ3CSFs80cd9/CE+H2hFLtRJe44OUV5g7ttcGwOb/0A/GgZcIAS9zisKP3E0a7u4XZWE/x
NZEmJlv+FbrFMdXedjDdOLok2mGwaToxHiLrqlVXQThKUa5qhM55xd3GqKUeYu+IA+zkJe/6WGBa
a3zV2HmFscZ7eJQjjYBY2FqqDRr5YyenENRX0dxg4TK68LeGH1mMcZXXUzjST+qWU2+29mYgp+ZS
mxiuI1U8Dtl0t8XDYNJIBM9Bj5192QrsYuUBOYwFzojrTF937plK7Fe4zTtjDAwlgLTt1/hkxu5t
aSvrAbil9jUrmdComXAPJqISJd3HXDWOqn7mYkyhguEZ20ACB6Kesvt/m8oHTZsPzDuVc2NhyOqY
1X/0YVODW0uKE8LPHr8e0+ZgX6Dk8O9TI19zngFsrrF/+QnTV60D/Ul41y4UzPwNfPWzSSVE7xh+
NV107R8VETNafClFjz1xofUfGyCWvXqOWE81uDQVip1oygrdfTIMT7rzNHLyMWK59awcP97e6NO9
oixDw6Jmm4e+OxKRfSIru8mJBuZszecSVZzU3diIe6eYT2Go7ZL5Czvrg84EP/oetdjTrJFmChz+
qYb2gq96b8aAFDuESyqnt6yIMySJUSibcQwKlUqC4XHqgCwq3zN0qbzjXJNgcouZYCmE3o9NvymR
IMJkLzQk35SqWZvosJXHl4gccOkW1xFlMozZn1egjt+l6+7sSBwg/a/qSL8UMv2qEm7tWuRAhnAg
ccMGPxjcvCirjvR77YJrJzHstKd5DjcWGW6hPgugGEoTHWDTnvRDYzc7z2RrAelqtiHwL4BIZvgC
3Xmuqzu3BV+p23uJW1UNtU3RFj4jyosa0/duNzfBg9mgV4CI6SbKXiYUhbEKJo0lV0QJ+aPlPFkt
Oj/c4CkB7D5N2ZuXRgFl8pee7MVibLPFjradrYc3T1T6zVGx5go8MRS1azg4Esf8KFxeevPSxDTL
cG/EPeWXioOlZZqAq7IsGZttanq72ku3jrpOLOt5tBLerLjncjShKEJkLoyfUQcV2PMtbl90AHUW
VQRxqPxMLkZiD0hP6d4SB1AdI2RREDt031P1Fnlk3quf0X7CLUep6ZFmK86/z3b4lyc4BUyTu73H
faNdkyPwjTop11Vf3YYEY/b0Vw8W0UJEC6aEyAIonppbLKUH0TWsseLGR5/m8LnVXdBgRQMWamrO
McHPQWsgIrZ+a42vE+5FdfSBK11y+lJXTbNQ6d/cqbjQFoCHfjeyyyBoh4HyolvRVh2cg+3BkTEf
E9ibUiXJz9t9ZjFI7I4zx2AgtJvHpfz9RTOnW6bjzy/fUzIOMUdlC6yK0f6OWB4A0ESE2QfzDyke
wvilIqRXhKxMx4NNG49kZKNFN88mXir8v8YJOQVA3DmcdpgnN0PubpPiSy1xLDXxSTGtdy322E1L
Fp/RLV6eZGO7TYxHtcbb1ZoPs7W3HB6dLDgsnahtzmAaOYs0dbCoC/qD5rtO9H4rOWaA5NijmdXV
s5v3xzQHo6j6mtXAyuFVgI2kVLTs2VzFes1aSS4BqlMFDTNxTSLQD4p7A0hnk08Tv9j+3qpkr6Xe
MSOJVGF5VStzkzKNiRAcV8xXH9/C6WrEy4acm6txERZsy1K/V5JZEdZedRdKAL+oKoglEbwW6mMC
Jx1H0mpovry4fzL1muQ8/jZhcFT86+N9JEJoXtPXQFwT3yvOfPyKmHcStcDzp9+T+pnnaJO+ht5X
73zRveN4T4Uut/M0QUvWjgtFvSh2yGt2vdGUt7lG9Ue1aeaKZ828MepxT6EAha85ybCWvOum1o6y
jPZpUqy9O7o7m1uXshZef5DoXngyr3Z7qTA6l0QPywh5tFhX+nBspnueIXe0krwHbu6Jr1HDbyAI
1Vax3BfWg8Zw5/Ryb+IRHBZb9EBfdUFEqdKPhm9azFcayXQg7dw82CWKOHkBN7hKwuvC0rnNFZwG
cL1CPHW5e05FvWnmbC2ju6oHbtz7UfrmJeZ2nPVD20tfGC3lq/2Zq2FlTD/wtzedqe0EF+fc8D/u
g7gQVlp5qAjfFS03lij0Ac9y8vLn9jbqJoIyZ0IbgHN2gxrr6xxVStX7hkW+scjBVEBpJ+oxZvVV
C+ERyum7jv/yTNnqxpGxkvQN9ZAMt+0A8Cco5RCMNuDu8alNflVCdVxuq3BsmNbh5hAHGPHvFToc
fv06ttx5YhgRtCrAIVsr9rtjQTzAk2FzW13QpR0VxfV0yaJmP1kuXwkFE2gS05TeHuc8PiQlmy88
hLS6EG1lZ2Pl62boj0WOzpldUizRrKpWWo+1ksutwh49dc2jDafMZCQtCjBUbGG+YdqHq0J1AqVs
fdBbyCDM5iqtBLRcuPW6+q249fFYaidrqxo+2hBn1vZAezOIBWXNDl/AU8LuChsYT2uOWGo1R8zi
icR6Ouxs9kvUYLH/u1iVTSorYKkXFfG5JPnk9hc5hUcCJabHb/Y2ZuQPHmoesU2VqrYG+QcbB6Lm
eQJ+WWfDPuULbmXgLantqgHyU67k9CCAoRNvwpj54+oEvsl/0WqGAl3vzGLaNcspSvzl4ytc130K
Q1YZdL9H4U1zTnNesmcHKsjihlylPXGKpus5LtJlD+dg+s4aj2QhwXudtvSWawPQj13A5drjXqRY
vaR2qtgZOYV+RMjpcumBBrEkELwMozjje0CEq3FQ+wT012lCuWV6SaZPJ4GDz2p6EX09Fv+Dy/2G
u/oQFpy+M6Z2CiZmHwCPZp0lSPxoOsruNCv52nXerDGDLkCONSJFTmD4oLDLkAnJhJH4cTls+pcU
WlIy8O7v8GcV/F2BsM96DkSy4hFM5mKCTWYdXU7SAjOpMF/K9hKyI9ZHZdWVT8L6EIO3zvm3qckD
PVJ87ZT1dsNKK872TGbD2mLnihid+vzbTF5mOR0cQ+6nDkJ9z0XQ9uR7btGsrowo3TLKcJjZ5aDD
UsyEunNKE2gqD3Ultix0ZtiEI8nsHkmR7dl28pRDcZ7oCgM0tpns+2AdBfIssQqeNkGtfGgN3F/u
/uLY2ZzE0++GCtiMqJzR/ebeU8sY1RePQk67XPuM6/vcfEmv30mwww2lviaymjsYe3V8I8e47rpk
XydBHR/VyPaBAB4y+hk1AsupopymUN+2RLN03V1bdDhx7+kclBr33sl6tfC6ue8lvO+KTQR6FF08
ts6wdwh420E+/2rwsw0TS4v26TQHiDOAXGC1g4iHiFEDlErGkEwrGXqSqYPWfVScRRe5VzH9AvVz
nu+YyTDd52x4vktu40bnrhUAzJEKXi4rz3YGjmJJp1nZPXGsY6rVh4G1mc2OgXNXZBODxJI0SNwf
nwUdavaEgENMLvOpuWNNMa9dScfPuXHh7mH6EQuUgPaxIv2x0glYZRl0ylnUTyMnGbiSmxHrnpZ8
KFa8zvuAcmIfYWjiiMoevjXkLlSb3dx5i6TCM6N+HaxlcsdbrY1BO4jzJBrqhNjeFJfJnZ6djsgX
jjCDVignSvcIjD2hGE/gHYRpA6o51t7jeOScdo+zs4u5k3z4S8d7yQlDaC03oV0pRjbHr6GuDq0L
sSaZsF9JNnnQlaOgJCaldH8COP4/WINRn9h9rgr9FkraOQkS4Q2jGAln2PQ2D6843y2sg29h/03Q
xqP/jEaE3RA9V5V5z9/m5tJyzxpxLc3m8JwxU2eqehViwFcBRGecj9J8tTuHasV+QwruMZo/ZcHF
VblB1bSnAQUzA7DYaBQVUPE1qLzioCJE8TTjRdfmhMLbqXmHiPZCd+jetnmmW9NawuauEYMimEv6
9D5TixPC7J941ApSYq60ttX4NTMumunLJIltguG2N5NeHGvwGtioCOG+GilbKDt/lwhzTkzayhhO
bjStuqG9gw4NOKUf3RrrsLBVshJyo+cPLjVjEaRrgvfYPU9KF3i04g6c+S3ui2b42jAS9GOzy+qO
51bKq08gjMzA6JTo3MqTxeidKseJwFw5ehumyk1ZpM8mm7hKpAyDJuwIue5wIZb4pLInV1Tb1kOq
k60fhROUZyh4Ychhx30iZb/yiIiQsCMdD2bfy/ad/WZCOHCjeC8d9yy17GTZt7ljAq6QLxn+CBD4
caRsSvfJ9sJt6r7n9Wuf2s9TM35DSV95DyWZIaOnRtQOjEon4sA5ajiKLpgLB5ka6IL+7CRim3XP
XtCJ+IKPx9frq66OoIKCoZa4oFlvh/dKx+QNzS2nlWzG+GQNMVclBzrE4OEvc9pLm5W7eI6BgA2v
IX+71do3jLwELPAX9d1h0ozNAJBc1D+ApLeN2+IN9HZzk9KQTN0x7rUSOInJOnm5/V9Snie1BX6C
kJs3nbohxJkIpJyIiG6iZddcXcMOcfPA92Ge8H82DCMDpu9kH2nvPAj3wzd3Art9jPqTOu+SgQ7I
p8S804LHA1cbiCKzZrhkyYvTkCd3/bl+TfObm16nqVh3V/IVAdwp+Si6fRTTeeK3z4AQs+FMkiCD
7DqtWmIpdUGBFvqH/Vnn83eGHQ/m88GJTb/FXKxhpMaZxkxkJ5upRwsvi50iLJ7vv4VmHsET77Wq
9ac+fU1r4hOcndjcIek6N+leOwSOwr7PRU9qr6BXz5fc37s5PZeLj0BMjwkGAqhxn1SmrrBG+h07
GZM4rkMMalB09Ec6Lu3tsvioZqCLssQzyfNvECQ5UBia+qiycKh5wuoUqhbQERv3XvLGiCo25NEx
MVnq8oAvG6qh6Xxd4qTtmOPKfFfo4yHVnYMpMxicWz1+KwbCQa1DZJilKDQZzlZZaJ8SOKoxmpys
WDmOPaLedXSVz8i5K175aOo3szuZ0qUdc6SYA+XT1lFzX90W5SAnojT7tqE/Oj38nWnaWc6Xru17
1PoO81Ab/qrTG6f5bZE6r0ZVU+T0oVagX/tPXZLInLAE0+gF2SvLHrr0QuEVwg41NLzxZgygzkKp
ACWUOIyxQn6I7NMmkBbngDoF93qv20R5t3O+uoWCTBLFiN4H00HtWPwYOt+VGw0/FQS4FnsAfkYq
aip8SxPXrh4kHw70JWqpN/gTUsA/VfFVWe+lhBJfxL9kLHximFcvGtaJ/IIb4FGgGesvsYNpvwp3
He9tRf+V3kM8a6+cvrGXtOtWSX6cPt+6ENZSlrRKiqSJp6rBvNViWdRijhPKTuWBzj6VPJf9UjrP
UfFXEopuwkuBHJYZ0yXVSEYsjtkMekZOwUPRMps/VvZEHqQHo31ooKVpsKQbUp1qDmnf/HZpdSWm
s7PD+KmyJkoPvIOHO1LtT+7wPKUR0gFaCmc76b3axZ9V8hoc3cT1UzTgNvdB5mEcxLKGrGbmLDSh
rxi4Ozhr41bBHaw84cTgDsAtkm8L45wEzGT3Z4IDW+FolF7ae5k/OKIiuGin+ziPN3o/HnDmkgUc
9r0S3+Efu7m8Dp3yrZPGr53+OKszama360ROBhdQl4rax6K1K5pt5G7NzvGVMn8amvTXwT4oGewL
Olmt+TeHlVm/gxBirh4uoAToZv7VG2gYzAYuK6POHC9K0nCUerFcttzZmkwiBFmUtro+Gx4FG/pN
cUw/0aqAPxiIjGSUy1fx2s9Py8DASv69s3ntsmnv6JTTlO6A6IUjOWaq/+MYtS908Vx4hg/0J3zs
e6S80BQHy/vRZjCKBCWarsWJdGxH8jaifc5K1CrMB2n/mmeAPMiNOgp0LNe7VwDPexU0tmZeklC9
VHJfcdwwwxTLZquvirbedeOwVafihPAeaJbymOrToW2qQxRDRoPK26EJVEIjUrJTW/lQOfij44vx
UyH6SjX/dFh58LLY1YMKY50yvLsR9QGOgFPdN39k6PMI48Vs74RrHqiI9YVFp5MbB5WN2kPXayzO
8QCfHDCgAo5XcxD+2Uta0j7AvsLOElQTbW6N7oeVe/Tg/qkOdxrLw8W6OIVbtrHFrKxpTON3dXd3
7L8NKviCzG6whPP9SR/nhgdMXqLk1TeHx9pkIMnLr9CExMKqgtqoF3YLj162ZFZKCDjNysP4QcnP
I36RbaMXO5WjhEH3lWLZax2RWtG1t26Wx5SHlqbMT7j5yTvh1qF4lYUA8RVnw+nzIPAOsZ2EO3aT
CzE0EddOa06Ogy9L1Q49HRZG9u5K8F8FXGm3qfAK03KVT9VeEOBB+yTJw8CdV2QO7dvQ976jj1cF
50Z4rcF3EEzEFDYO9yz23hs34twrV7V81ghezyX+rB60dfQT95xOePNXGuQQRscaNBp7xVIxyet3
H2NBN3373EAGS1LjgH2TW0C/Vyy2zFDW2c7N0+84/wBEO3Bi2kx56M8lZh8dmnQ2lL9mvOjeHZ3O
mEY5kilxwLFENu1LuVx5UHmntj/Mzp+Lfamsxh0k602F84iAzcqGqlxhDsodZz0P+gsmvw2pv80I
lYglnHPVBvLaJJgB/DCahFX30WXVPiZja3esWtOdaOU+7aAWlu9ux7OpQYwGYLofSmVNI+GIZlFw
EmBRInlzlAt8pd5N7a3r4jNpHBz9w4qk+7phuKY2ZMBqgT8XA1KxFQRvQq2mEZwlXKS8cNPcVNnV
1pa9s/Sz5sEy58DCdYbzIuAFedCgx3fTJsuUVU5FXRTuW23wQaAEehJtLT3aax7+rhb2ChI9esgq
AldndsI3ie0Xer9uKvso9PISEuFuvgDm4wTGcsCqCKUdW1D1VlYvitQvebc83JEVSOpT7bmV+Lc8
x30smc3pUl6Tb8KiC/aannXQqjiqnWY+KBZB6Uzc0x7kImyLOXw3zfdk5iDqMIqoGzCnwLlw94KT
z4sXh8NvMzhoc+fMAU7bD0+iK+G4h9+6yVVcjWKfmMOjkhnvestRyYAC1KLBFKpKxUAH7j/b1b3y
ME6cisoCNWveq4m60jkrrWSkbttU35gaL7zOFI5+Ues4pecF3ygfEiIIxmgclAgxx4UJxhSZ0sfg
chJfEGbhD8w/v2Aog9H/rOTeunZm3C9ic629cifAfLrdfEznnwwD29hi4K+MtzA9DOy3JvPVVH4F
QsqIg9Er31wNtFjKprv+mYydoTMdxJduiZZM7UZ4mOj0J2XU9pMg62QlNxGZe4d8qUMswF57VXgA
/7XGN7/S8dF10K4GAJlxejCzYtPgjTOjuwHCrjwUKvnJnv8vqF1uv4R311NlLyxrgQix2X+Y1cdI
POrjpywRhUzov8wdJgRYXlmpYfgy2ls/u79OgZDCk4GjbDdykZSfVWww5Vv3uJBBrABRbtMzZdtb
aYjdRDfgwFLdsNLTNLRfiSrfNdC3mtRI1VQsYOw9bTcbjZOg4+0U5TxWknEAowg3MzF3t7Hn7GJz
13dMC6VHO8lkIPkbdVj5vF/pxO8N0npFwxwOif7ccPMDRsicAJg85LbQflVFxFGqzM4sqDOjeeCG
all3VYHf2BJ1nMcOj8oQvuUm6V0uzeIBcyjvhgg6RT5d+7kmnRufLdijpH7xB6jBYmckRAgBC2X5
e0CvbcRxnvPPdqR0SoQmcSGx6N1gCenu5qRWacVpyPRiq8yW+Yq4e7WtPoG2oka7eWB4tUf1RXom
5GEVVmT8PizRQhfYfzU7L6UHQ1coVr1XY9C9BahU2iynXdhMaKMQOxcjVfRoKR4hI52DLxcxZ4RV
1Sjirko2oyLeGo4ENJ6x9Oisj16CKLbIZ5w1vtnFTDNnbtMImLErRlXI30s3950qvXpDn/gYzFnT
c5ubqUunDwz1bmQttVsCdzl3A1peN2NoOIxY3Y/bKyGHRtd7DBOsSR6pazMtefsV5leVqfEx7ftw
4/ZaC67N+eMxbO8tmFQooEw+phaQJUBbLccWfaeJwNCL15jrN2vRAa1J3epYETyyZKTGDjNld3TJ
HbvwRaHYG/nP/PF0oD8TC+u3KL+N1Rhw8qEUJuEiEQcbLGTeoiSzOy2WEzoeHv6DOCGpiE4vLs9L
L9rrzsDiG0wfKSpKDvGepQdKzYi8+XYsDirnWQH2UuUdg/LHJp9tvBFQoXAPBxkGBe2MTybwzp4E
AfBdhsXiZTJ52DRp+lCPHY03Kfuqjgh0xy3MHk35mkNopHenJEJtgw1RKFwM46vUBbNhD/9quSNU
3TEhm5t5nUE6Oi1ZaI6UPsPFxjjMsreSLLnIQm+GtIWHkrHeGQ3gJ6C2UL9b5Ec8qAbHS3bqdt74
kXGvsSTXWo+9EW18xPlI+nfUruTRmqNWj18pghSInQY9bRzGNYY15UlTcZhrFH3QzsMeI1MZ9krK
R+1Lq+FdEHH5NOJ8maKHhNWtQb1EN3zPaG4FSfjluZ+WKEE8/zz0tRBWEaQ2Vnvn5WCFWLg2taMH
mtRemozoINflQudfJvRFT+TxbUI1s3iS0c6EGMt2fKMNf1CXmHNx9JnPRtTtJZUCjYmr77FF6/Ki
rxqfg8t3K7U+lSJH5IEUXeGPUDeuuclI0lXMQAarXqJ7IrIIuvKnI5dQG1n+LMdCPe6pSRutjwLa
flX1h5BeXzzZioUvx3vWUhz2NuxCh/WdR/CPB79AZ9/r3OFTe7cE+RduZL3Ly9mHduvLRBBNRCdj
z6cgmLvmW2l9pia7p+6BB2wjngrx6iIaDTDvFh/rXB2r0GR9d6MFg8QLux5SiSQwOaTOm2RgkAzX
BW0SOl+OSk+Sc+K+LVjaFRBnIQhJFSyi9loh2hqZigiJfSV8sglP0TE7wPnUeDi2NqrBzLhEoWkJ
H7ngVWvZnidloAt4jHhmplUycXeXmA60VWNfHB4XBnlysrRlNq8W6blsjwIbzpRka0vKdX5HcZqY
gbuTmpD631jhxUarV7PJj7twN5o7yaTvWB+D9iicdjWm4ITpoWG1Dac4pp+tDmmmTA+eEm45xK89
V+yK1lsrPB1NpOf4B1l0XXQn/A7c8EkilkGW/MRUYujsNAaiANlHIXABVJewBthVQrFpVtiP6/qz
KggesL0oWLmpORygdq0pVCFxQKNZ1R95afT+FKKcgr1SnDcPCbdP3gQvzWjxe/iuVJifKzDbQ0Lt
EGonOqYzcYp4nRGl6ZWiGSaoDAEZPcG2jYJI+q491EW27sJjStADEUoACRt+9fAqrvABVwMPO6mf
R+qpcDC3E7FmIhVWIEkKdMzoYn5U6Iqy43yjNIETPgGhWTnc78sMn1z+VKTDMWNEj8V9kluz+Z5r
bPT6tY5/6uTYYnLCZ5TJ8+T9hgPaagQv3gR/KOmZ61aGtKhkhw2Gy3aC7b+bSozGv14LOmnxuHER
N0zmitX5tvdn59xdZkTO0Vpb9q8aMxjKbTfzVTDC1wCxgGJo5rM60oc0rWHQH+HVxmGQpM8lqA+L
MTTT/UT84QRdlS5jE+QrjDUUo+IQBKca5iP0uzVb2wrJLQ53s4VD2VQOI7eSXr0p9dZRcNNoF4OR
pXV3YAGr5g1iaSDz74jTbA9JP6xeRhlQHupOOzVpt8tbZ2bLnjICqbW6scXnSBKk8SlfQI47eiib
UaSt8PdNpV/ob032x4N2pVuDH3G3NJKK8YR3Q9qCO+Zop61FcTCyp9n+bYd9lH9YGD7rnyqBpeSt
8Z9SebNRwmcDgrVv1Q2UoaGlnW0uJx+5oE1GcXWrR2dS2z29xZje6+F7kiLaVLpmH+gCpbfDTTQA
YNB6HVrQWiYh3wKqTDQmVTbN4p5TuuqWsehDZPk1VPPdnhUszFNCgUlvhXfPukiGJEdLzBcl8TZC
orXrdTSuZT39xFbhvrQDk1QY1W9Nz5oyqSoWAr2KVMPWvHJRkJ1iN47uA6tt67nvPvQydbaQrgA+
jkhTVN7XdhlRDf5Nzj5ngbZUG5odSSVbdzg5Dn+FmF7tnKcn9jC+gzewQLyc9r0NG3cXL81pUfuu
sVj9KuqYyggmBZN1FoOlQHPrueErsaptY11GPkW0vcQ1c4m0muKzZ5XL3uQfshQ8OuFNS7gYsE94
/D2sKxBudTbSLpEo9WvMVLpVHsvs1HsTdk8WTO6fm+4c9TpV2dNEiMgu6V/T/0LoiWyJdrP86xzw
5E+1cnLzH3o5bwkvL55oh8P8SyaxulKVavTbnmLvBCuNtIeN09NWaD62GEkiYkpxXuM3pmLoxRtM
OBQfCrkdBb40i8Xl4WjkEh3Z3GaxPDWQRcy4OGYj9hN83PJaqUO50Rlku0R9zxv9YS7Yn3cNM/Mc
egSfa4E1FoITvNwO2MTatil7UFztB7l1Z1p9dhro8w7j+Von7SFWOPIUDgzb1C5iP6osK6BRT+x4
8r92yqalhuVi9QaljTPfnKi192mmeDtOyhG5pRPNgQ9UC05kahQefppkY5XZ97zj6OXUUA0VdaRl
nTysV3OBdKT60Xss/AsyJVyjOtdcSU8ha05BefID1wK9OWiNfm1M61y2o0/27sUVA6B5iA3bIXMl
VLP85BrQWGZW44+h+cAC65FmB4dcHNBEY3FszfRYcS7SaUfsbMgaaOVAyat1ktj4Co8wV5YSsViH
YdbAr50EBbnYz7FH7+M6+/J0DAociLUdZ7qDBx9jIYb0lfIU4xV2s0sTFdQ/MZVtU6Vjw1R8QBei
8CP9mix1RH7NNkprzbs2q1lnZ/kvEs7ix8GWyWXLQoV/EK8GIR9QCokleQ9d+eISTntQLLQu8ZuQ
53vTYJ6B604tMiyxgrXnqublZOieLE6M2i6MHVYzJYIEEFvhwUlI6tgFFE9Sdm4Vbx2lESLHYCM5
IScvyS+lE8t0wkkxUsfWZ6Jut1Sl4sCI8ztBjD1+Cc4RGD9n8umk33n0N1r1XnY0q+fJMTJ58kXx
cKVVwjjBs+aFFFslSr19Xxb46EGxJCgbpYNHeo7YTPPs0xLsDqR8ObmFSfDvx2atmsgR2X0aM7aD
y4csV+Ap/vv030/++5BbznRMddmxllw+/feTXa2wSjGGi1d73pHhQ1rrf59O2G2AzGpEGG0AEhRn
RZxkKnaa7dL82C8fRhif//nw7+f+54f/fvV//dy/X+0oyPt//pgo5/hIx2Bl8BZc27z8R7jWmFm0
Nl0goegajtFdPS0irZBw4KNU06gCpVbT//5ULRy83R68g4Nb0728VJHiPKyAxCy/oHF7VUkrLIVd
ipBk48BTT8f/fBhSqlLlgDdYJ6bTTLZz/PeZ+L+f/eeHiSUo3eG4A142iLP/88EwtGytu5HCbGlm
gYXlCmHWCtiozTus0WE5dYGuKMQLlw9Wyq7PWD78r5+Dlp4flAKWopMCiuL6C/59xhyPDJVNaBLo
GdTHgrvsSkP3OSJUuybt3yXlLh38oa47gZXJ8T6GpV/pIt0jgF7j3jIDd8wScP5GYrF7lWagpMb/
9+N4jOYgfv2f3/DvT/37rX3JVRJqdrmdl35uNNz//tDPogl+e4dFU6imwb8P0jOYhP7nxwavAfvR
HuHAJL+wG0P1s9MbPbCskliN69Ax1eXWfR7cV9F1+BmYS3TzppSF9hBC2JI0mdHF6GxnLW1vptEl
R9a2Hzq5IFxiONQxtrg72TGAWM2Yg/oktNrr3nHuNBzKZHS21F8AWtHS+GSn+icGHctvTZVWFKND
aEXBDP59IODZogIpWB96UQdjUrh8qnAD7UsgBvR7Oo0RRHP7lWVRhzsaswxeiTasaEmJoucoNGuW
cNkQOCy4EKw4x5euBMvdLKCw0IZuSsZPFUPQ9BhjakV9nAdb3RfOfChKcBTtQkqyHc5o/0XUeSw3
jrRL9IkQUQWPLT1FUqS82SBkWjAFV/DA09+D+Rd30zHTM92SSKJMfpknA4ymlTuRRFbIcTJudgs4
laJbDGNCA+WOMo/RcXdNQ7s8JgMQdt94jfB7Fz23CnN2YrjH3NjwmodHL0gw+qbGvme+vLVmepTh
hlPXIY4URHM3s7hb0b9yjRTpPiHEADDHiO9Mbr3UUDJc8CeAQRq+XN0mj0WAbNbMbXYuI81pLG9u
5QXUjMGhfaBhzEGlTySeRj9DJtN1c40hMy1f2mlo45pDAcu9IoswJIDIJ2KDU8hkymn7Z9cgzoI1
5b//cdLI6JLL5rEwcbtYZevCYkdrhSA+bidCST73mW2vE82Qr2x3ox1idqnpFq3Qmh4GjFuc5vMP
6jEoBOnA/kIOo3PCMtz/wYsLg8MpOO98T/5nvgUewDYLqiMP2PwhqB16cElCenjalAmhxcSbBvP7
r8wibNVSqltZiUs/V9Yb74W5LfOKzqiZ0SQAnWjPkbbbmG6LZSxTz6ocG6yci9c0jP7o4XZOJlbh
MD8iDqH/U9pxSa3JwIA9vjp5TTNh1k+fCfkYCBT1LWrV4+Tn/qNEIaoSw2OW0HmPrWn1+4UdXfFi
x6PpPtiBdh8gBkLlCa189/+/p9NFlTYdnFTd2F27Bo5zJNpbPzO/J/de7gHfwsNYfmly2j8VX9K0
xEzmzIuv7myeQ3NJjZbcWAFecZ2VkdjnVVCfx8RSOwncf5VAvTvlEro2Enm+L61mZBiPYuOxEbZ0
EFRudOaELawL7FWbwXQSLLdUJDVzgm8B1fWCc6a6aOqULmUFaqfLalQVDtq7ph2XhsS8vP+vScO0
nXrvLpJaU+vyEob0ODEwxhDjEF+JEMs3VdeNZw78ydECzNEun0Y1432ee8wfsvPxKrYW3eNuF31b
Ct0sWhDTxCYJoo4m89nCuPStbM4GwXAAV+LctTa/mB2Vp1mHNONfXLaUUyYT7xZLpqYhZr9Dg0U9
IFD4oLIFvlxLcrnL36Vz0984tn1rdY9kVNj1g2m03q2gpqE3xGbobHFsJ4pUIINTEMWpWzgvTuNj
Sm1CIjwcAGk78m6e6zSPygvfMozoTKYY9/A1hN8maweu/imh62jpazVRUufoQumExFbMmFen92MX
i1PfPDZ1hk6UB/59RPL1JFqvOalxmldEasPtJER/D7qmvx9l9OBG5Ll5q+1NPsXhvaW0vzU5EW4g
3EDhxLlz8KliIqLoPkRW8Fq1E41D9MYQV3XNl2YY+i2YZ9GzNuNFH47MSB6tjqBpQANVGbTmYRwG
iIg6zfAXTc89Vvxz5iB+pB3gtjmfvyq/eh5MQuBhKvTJSPL0OagJ2CCZ8LarF85K+TbkFHE0heo3
0sKJoo38UjFAvUFya7zo2Q8SGhYw0BJJzZ19p3HP/bdIURg0EHBLsTLE5qOrwb+3UHWHFbY/mj0U
WUMPiN9J57zbkIKHk0Nd1XHpSAklziGq4NXenspYUhPEh8uPFcwslxlYH7X2ncKQINPkf58vjxSP
YQ7dHcojDsxhjC+tcW6cqOSPJPgAx1BXH8Ociqu1VKkX/ZMImQEL0FJrF8aKjifj8t8HKlDIYaJM
x42TRMmB4/lxWJCXbF/NFqS7+57gpV+MU9WhYeG61lIa+8IvcQ4PMrvSQhdd3aeolMaVBlE8j8lA
AXyl+dfl93zOFgfTJPoQhMjFsM8cfD2Wd98uv8QObYvAnCG8LE/01NsXvzTnY9thoh/L+/8euHlg
jJnm/LV+3xIEMZpzZXCwi/ogxkIQIPXYsdlc5ZDLQ82HE6JzQh5I9K9hqswrFxjzCqCA00BB40Gs
3b0L8+i+DdsEf2mS/u+fGrrinLjDDInsv6W1jmkpKEx/ExjqDeCqxClmWhsfKs1RgQqI4tpcj60g
BdgTUh/H/n3sqFwaEsxsPiqaskCCkJ5JlgmLuh/bnhb0yt9bqUnBO2vMrZ38vyb20r3rZ+EJlEUv
0nA3VdO/IF5qcxprB0TXW7sWBQ7JnCH8eMreCiPZabzIB0ZgN4sxJy5CQbo9pFnMjkIGoAMR+7Ek
LOUH/kk7iCuW272D1+q9Iv4TpsbhUyXWS5/7bCgouhM5OKcN0wN57fQOFCBWG+UQ1mLrp56tOobY
c/ceFVBTPlxH0wbO39AAQtCHVuIbkahH3c2HJg7XgzSBEQtufVUbPM5J9Ezn63HcD1il75Lw03by
4MmRINvMemm019sgwafZWTWexjwO79yQlsGJDFphJ4JVZb5CNNv1ylKIZZVaZb3zkMNonv2Cmx/e
rYEObaeg9DQGkE65wT63llzAaLzRr3fh/tldqDvcmNonqGNw5neH8FrwSnvWYhbpz9PoA9cCVQ/j
wr/aFXdy4Seg4PuJAN11shQ7nBbHfFSsw/UNMRiwCUBfDVzAxee3dLlfu55+Kkv9gJ+JTnSogb7s
aGZI8legF4hwGfTA6NH1C4E3mDIuVUdfJmU4gI3wEbhFeAp60zwYlAxW3fzdR+lRCBRJYcz63FnD
m4xwn1Vyvkg9fPoet622aVmMbPzrPk1wlqiqVdra+qgFo0Eby60aCb+ljvNYJNDp8nkw1rnnXQRP
DVwtF5Z8SXckEyXEBnUOAv/JMKMNpaj/zATpHa0Bs1fcgTM2ymRnZG+TC6kEswKAO9HYp2iyToLw
QcMa+WCVw31jN805siVt0kH9OmQ91o2cH32qHgJ/9lasd2A7W+S8mUbUfYZz7C7DaMpuDeCVWRjo
T+AAbmLuGqgA6IzxEY5XBzgStZaa9hhGWvARm2BbJlWfAyfW97DsOHrjg6bCC8ElNDBZ1g+gtIwP
SoX3pt8+ZbF5repabzJ6Myg0xL5bLSzfwOHbHdIrx7X6QLrcOFIoeVdIAfkkBysxOPMz0PDiySPL
eObU9tpZ8cN/3RX/HfpC2ao7wze/favCfgL2LHHKYs8AYsQlZO27JWggKOjaT3JKcAvgSXeSDkdq
ybbnpwyw8vIyYhtkTEUDF5Bz0+27HeNW6imyb9HqVzcGPBB6IUEQMK5j/xCmTX/zA2ubmFV56LJx
4v0JCNVwC+2FuzQHT18iDuGriPEbiwC5fzdogW2FwMAp0UCsJp1WARga+L7x1Xac4InY+LZjHZrp
R07AFrs6f+QFp2BiYlplBwPsbt7Y2k7xhRMj3NuN9+2VtnMS4+/sO1iwprvWMqs9we0PKSJzo8rK
uYjOIY4+nbp0+GgLCl+FTjGYTeaeNhheb9MmGDvU/wxYDJsppZjIB27exg+zg58rwYlKXkT3mwzR
CgxP/zTSu7Q3OqTltLsRFDZXmczf48n8k7ZHRWRaWZvcRNyiybWGBMuFssCZPzOb63AX+6y4FFdI
fOR8/E5QQCxGzK2VvjVcIrZtqvWmQHn/DaYb9QI/JWUdnUeeq5C8qUZO50HuyHpbpwy6shwGPRby
nTBrsZl90HsGYmIMj8gdNZW29EOY3pTt7PQjYKi6H7oGS0CnL0EuMeZAWwuKjst/YzxXii6IFipx
53SvsAE3wE6zte2YT80smS83W9RSUWbtu6jNfzIfsnNL2Dsw2QYFB0+4Ihl7VpXtHW11pwlwQidB
g8BQjxWEzlY7O6dPk62FO6X1ioe5Kz5ihyF672AoHCIG1z6aPDlKFkDoG+tEJbS7p49UPId1+Rd5
RrgvUm3DVwczEET/LJW/JxMgCj8mHIWKf4g7mnarACrP5Ed/9mCOVOQQg7cN+Y+iZWTmYfySnvFS
DAVm8IJ5zcRJBtTb2aKVoQ8G+x7KAseCkp7z5p2+kxFruf7WAYd3KsUW3Hv9OYUcdWTjbl0qh1YS
X1FlcSLue4E7AxEM9CEwUv/cMiKmyK7YYvEmizyHu1H290UOckmvymfD5YbeCeYvRfPOhYeozsT+
6VmPIDbCzYND63udaZK+UYbCzwIfusN7FC+hw877F5WjtY8ylKaU9JngFgkPRD7K5AcM4nPruXsb
UuukGCrpJrdQFhgSSs0wxT7anlKb1u2NO5XGL4byGFsCLz/U5ZfTxTjzS2xvo+9cl2iRDGmms0cB
abR+SE0HqS7V+yQBY0g/5bAJFnREU0xMUKTY1RVBegpo+b4S++hVxG38DPfBGFuv9oww5jojLcE/
tcphVi5j37liLst13wdmAMVxazf6NeU0uoWGsS+L6BQuVS0q3MAObNeJhZMQ4ExiVdzuGAA7lZXt
OFMxZ3aRc72JGJ5JRl8q4o0NvViYR59SWmQjjIO9P0NFCFu0tz44ozoT7J3EThnTS6UJyddxxn4z
8AV9d4b3MFFjGHBvycL6x17cnNRmS4oWcu19KgtTj4c0MGoPnRYxo+Jby8Pkfezb54mtE/ALGM1Y
aNik3r5k2aIjeMLDgBeJ0bZd5DflepfyvwLhh0Gkt86H+OOXvNdpwa0tr6JfmlopWvEqohvirEkB
gOfI7qDNYWgPvUMoH+HSiDXl5/uswUVlIxhUxdNQ49gwgCRKTxxk/BvF40+O6rSyqdqDWkT3WIHl
nGUOD6vUX0GD5UxW2cOcT3eFEPu0KJLnBM/owCWMV1KvE4jlayvM2V3YlUD19K8U0AfHGHWJx5jh
rMjxcMAWiyktAXcCPuWE9mWtlaa9VWUvdlEfMKp+CvE4tNVTVRRgEoBYrv2O3mrTXV4YnIn1NN31
NHGuw9A+CB339H2XJVOC+sFO4w9fBZT9sEnBrS1OWT3k4HC/pkK5WwtUPq8vYMuExIIZ0uBsAFrj
PFrvvTQ7cKpCB2b/rhuhd+3Ii6Q9ey/GdisEnCUjIN3nqacioXEA49JedD0scaoGj3lgEwV0HyFV
Qt9Mm39JOK26JU1IZAyPYoVWSGXRCki6i03uYeARCIuabIbSPwtQdVfbHXSI8IkpC9mw8aLQxTdd
xyRFD/qC5PRAO3Z8qJfXr/dg3EjqvlZxQCFBQJxVus+x75xVa+BzGLs/ndfhxpU9zJTihx40jCO2
p+lZ5YkXlv1mmvB+i4migLEyf7s2u2GdaxEWYdtNcXSvLIS9ck6vViXydRw5S53XG9/kzIQwfc+m
OAeZhOdmsucLYD/0Ml+iGvIAAKmWG68mwErq9+QFzEFhcw01XcNRCpB1cNwNt+h1tZzwgPhoHCyw
pxI5UcwLNmJyIXtZ1AGtSw8fDuUJaCNYEiqDlnt7wOupyJ5CEXnrg2rcMjrgg1xr78imfswqi9Ih
xewK7sFcUP/Jx8m33OGgxu4csEjRKcTD5b3LsDuxNJ+6KPijb8A9gETE5QY9ajLtJ5Q2QIexxc6t
Pue5q+G6t/dZ7b0prwTdUuzT8jsyqgvP6qf+D9GDNlmQsiHQlPMxq8RSFnfJ0u48RcOtAAm8jTnv
Mdl0OC4S5uEnJ3vsMURxcFCRlulA/mhoYA3VprM3gAaq2F0BKHwSg0Me6WVxNSz3Z2iqr37yVz4T
0p1VYKAu7auXRsNdnh9LxycEU79NjFd5A92v1OMtN2ebdvJOrCeD8/XaYMfgTJBZ9wM0mXmQe4U0
wSWQfhB+cgQRdyTpZPfPc1O94PHJN0WzdIxLLVbB7Ld3Dbs6B7NPvGdAOyKqt2Zko5PfjvOKF+AZ
l3qQp8Ett6gmGkixDfRDb5TpPWIYxkiC04L67uktIOrssNBn9FSa1qsb8fNLjsahwWBu7gAOKp5w
7ikTLmYDuxUWDMZpj1NjkZowDNAslfj1zs5cswJnXbFJqdPsMjg6mzmz9YlD0ls9MoyHB7Mtveql
4K5YpXF1oGstoAG6BqCeIORahM5Uc5oN83smMNbaUcOsFUh4H3P4n+2IhXo59T7mRs1a4MGPNkyN
Gbtw5TodNYxxP822gFhiXHeK2xEwxMmGHQY27DAPwaOMSRS4hjevh8aJ+WIoumXbwDCj8lw3GONq
VGuFdkpTO3+46YODtkKALQZXui41QYH4b7l8GDwasZEagHQHgKqj+s1fKD5mH75SpfDZaSwGLuU2
WJh2ylqKJqynxhrnh45yDk6L/OmpzTHH2+N+bNpu7azSzDXv60SdYEvjMoZCvWEOc60iGa7HQWAm
qbMfOVisplCBBz97Y8/ggxwFEmPmyIexdk9IlHprB+7V1N3Fal4dZUnIev0mSAd88X6+i/rkk6gX
x35ZPoYIDtsw9S7d4vYtk5HOQDypbQkmKcgsrJ4hqvjUiHMDQDHEBLMPIhNvWi4/05mRPL0Kx7xn
Me8qeeQhZFlJlx4N95d6q5BdIAKa6LNYt020jxKQlRWKFR3nhP/cmoRZaPAKOz0JB6euOKixV/tz
9sjcjhhQQDTKyCjFofUQswh65FxBu7KinxxZkDMlpBPmH896NK+lhVwtCCrbs5K7GR0dla/a+yYa
sUgBKhd1X+9ZYXeBEQQ7Awei6AjxGzbzaaDl6tIU+aUJmHy6TV5d05GzldNgwvaTyjmkKFRZxM4e
1x3hAqBREu70arLinUUtxCHUyPIdE9XZ7r7SUgGreqAssV9zdiFkbZFgjMz0lCfjjruf2gzRVyFC
TK9lvCpN5NdyBmNXDqAd6GbdZB4DyUKhzsic8ceYw6gI5x3FE68ZbgW1TNfDonvI2aSjbFPleODg
jTFgP+VhoLYNdbg4LLNnSrgPDYZUbErEugE1enN/iiUBlNCDwyjc4tYq41fQWkluxBvXkV89zEZ5
bgf52SGj0TiZgPOnU/S/f4MUWFKXBo80Yqaw8RilrJpkyA4RS2ZoiaXxEeNWMxF2jLKIJR0kvgiH
nUnX9LrKGIlbIv1rmwEELVy7Bke9TuI/0JNY3Ux/XsiPB/w2/UtnVncc7oqDG2D4SR3ibWaFp4n6
sG4nXJyzorh1CXamSOBXm9J0NxPHXJseVMBe+sdo2a4SwTvXRWSkCnvYlX17L5P+Dk/ksTdonKPt
9E9zM+VcYK09E264asgOhAtOvfLG06SIjDntEGws6LSYIrEEJWxMy8cDdksF1mbh7JQc92B3fyZd
O+4M6AC1Pcp1q/q/ZC7e+tDOt5axbbkh8JjSG9IRh6tMzvWDDajSzjB7pJh5gvDCqKi4N/1k8WiT
gGBZ7Nt/QkSvOcSnczMXn1lFAxUL0oM/uurk1sU5pCd0D3aPS1mdX5iSvWlRDmsnhsedGavQQkrl
/IJDp7bmve3yaqS58cZRc6I6UDHUmLmF+rHBNIVHrrSmUza46Y1DJXWAZHTHUHIaK8Z91ecHjtEn
o4X4YMxCrGe3pd3LeLMw95EOdaiiiQ8lclADI4ZnHyTTnIz7NOEvdqx5k1oeudui2/QJNssqt9Wa
3ksscG0ebdFY+Ijkd73wkGZiZ+N2cDoc6haIg4lVTaHhJiSNlXuDjZdvwhqvrQafifipeC5jYcQs
u/wcoqifwlazw1GGuJIY/OJqjm8iI5kyExGPMDqxyyesqkQH8oHat0KNu9mIhuOUwBmax7+Jiedq
7Bp/5zJ/OAlp3LLUiS74bIHkpG9DkFg7lVgJ4Afy4zqCFkS+QzfTZqAqirg2tECGazjH+mTfEfdo
SMZsEhsPehDH47mSfPj5b4/xgPMIFoeCdcu3PmCbLDhWWZg+6mpZMHDrqCrnz6eEDTUdRcpLDrar
n12ayJmJxXt7ZGnuJu8+o8IozzC02Iz7wHhwVdVgtroozVBIymOtP6v0U+jWgeM5boI5oPuVHXcq
nW875OdoCoguQ7wQEx21tWz5OTrqsSkc8p1F91K7JMrnAkpsBcQC/xArN4qIyrDPBcGX74e4DM17
V6kf/PevRuju+jL9nLhbrEfTvw5hCVFkJBk6FQWPnMC90OjhbqIMcC17DFlF95x11TotWwaFmNV3
UzN3L6PdgHMupyOZmQuWfQz9Hcx4Vczuui2w96I8rygLZScBN0jlHewSPve011OLhWl+8NDYk4hY
fVOmIAe5XPWEFrbZHOFY7/p9xmhwbTVpzhW4XsxJy//hk7FU0aPsBVsrTlBvkWz9+sS4alwRHGRV
X7rEzBbaUyv/qjrB55qFn3kSn2dNxgAA5w9xBYyl8FtF98EMYoNNAdqx6OR2UO73lI1PGHrIRuqd
phfDMaenjDn+xjMeAuOusZBIsxCxt8gKPNdlVdI2SVFZncHKa/r+mIehc4o4pxdhYt/FLCg4s1pS
A1ix53ypm6uL9RTBfXAa2JBMZoKk+MgFoimFBwZLUH83Dz6HfcMZtuY+Gap4HWrlHzSGfJEW6Z72
+E/0YmroJBzb1ul/vQqshkuoTwxNvocCHq56CBpjDoctLzDbayJF2Mn5kVDy8b/rpPzzspB6YSec
996gXjUm5CGv2agLwEn4cbYJDRNBC1Ro8AOE3vamSiKDs8Nk0C0RWQyka7ci2WjyxhuBPAzSh+GG
JY43zBS8JcpVxFgVFwzch18JcRHuoLcs9tCcamqPC/OtrzFzam3yUnhBvcJqvVQPzdu6kS55qYIi
VdTPzYSzknMXFQQTS1SCLr1yaRfGPUGQsHfQh0LSwnGMa8yMMMkY/hKLj+VvlpUvGpZYYRrpqTNB
C5D04V3IGxwi48nFzbiyKZXN6DjdebZ6d21dH+0m+hIJyUqDm3DXbEsqCFd1W/UH0xH34eQdyrp+
liaSNKNDAAoUq3LdJWRU/FZ1NALE8j+sPPgqlQPatroKP33uYlzQytAFCCW6iIEONBborQFaB2Ml
pvIO2yrPP4+GIEVEuJKB57Dr3Zr0kK9IxVQpBgbUIIEdplIGwV2Avb4HEhEU8tFuyS/3g8Gpjyt2
wJSYoFrPeldbcBPG6+yWzsL/fjAUSSyFU1ja9mvdarpXHUpa4uzbCP9lysVt5EkCBKiUQAJJ/9b0
7rHOkliJ8WRFfXlqJ+svcfuftsdwGFdjt/bKasdEEVd0sG8gbrqG/ckE8CsSfcjHDtI5MOPcwxYb
EY8pQo6ijf42ku7OsMrgiJ/n6kZ1daKIjnfL6h+MnhhfayDTRv8wgZzSEcpcECXfRJheZzMxyCEZ
2Nm9D9xk3DQnfcxZOdBWbay5TFlqUiEUc2WQsfrX4KMf7H+ua7Iv9T6nKwSRbHS/Qo7w6x5/j5pB
8ZKusPAvhnsl5nhdFYyGBmzTxL7Gnd3w4FZ1j0bl2as2puiCVeklzxcC+zHjIQh7guazFV3w9Ox4
I5w95gMid2JiASPx8Ac1A24hZWn3Y249pSGDpBxp3/MR1qXjkyWtP8eMvPxAAdZGQmZx+REaSbMV
k3CAZDaYM+evCCZr04Zy7TTdKeP6SH1H+Nz5vjy13WGEd3jXmNUOFFR8dNrxJ6rdlKFaQAMsl7TA
i/snXPW4xAZ1zliZpyCt93qQV9UFRPAq3Jk13ty1q4Y7A3RZ2z51NU0eI5lH23YCxiRrKOCrFAMR
TpYbWtJR+lSeexrydyeaJR8Ks46Cl5egJjvYGsNrhvoDjy242q54UDbcnTr0v1mV0YKtGWPMxObV
GB2GJdofaT3atA0fmzmEMlAhI3F0JEB3BZA6fVlw9Tdpp1kJGrj2hdGFa+b2NL/WzEdc0443VlB8
FxV/QZy9aualDDSxaCVJTW1qCzIn1AfoiQp0ubpLekKeCi3MSmglp8T8X4tIPAzy32DAVStYRfkR
mFs37Ce0z1Qbs+YzPtJxg7u0dGcuZU7ibnWNJE/7SD8wRV/EPamB8Y0oVuU47fwMTGbTc6SArb5l
SneuaKwiWXMx+BlXVh0QmYvGvZOX5XbIR2djctJKeozz9LiB3xvEZ+6OwPpBYNiYxgqUnQE9BQCc
9ml68ff1DE6n5IKxLVLjdZhYtGYXDgbxG8gPaG4+VouyBfE1zPnbPO9TVf5rB+/OjPhqmWPtJ1BW
fCHk14jKY27G5JBnJmVteKS98kTDTwB9iQtsJNyjiKaHYoQ3IjHt0NID7k0Ub5w9xHb0SSDh6Mix
2tOBFjOb9xkpOkzfm5c20U81diLgFYCc2gmFrLOeuF/tO0sCgdf5wo8oTlw3EFUsZ2tw+0HWIAk1
YrqCsXIO5/mZlaZZqYnugJQVvUlcwZBnuRgrkgimm+0mg1XAqZ1jzyF8bYc+/Fo4OCvaDh+y4eRN
YLXd5CpSwhz9/F7GH6NhHu0el5wpuCUXBZWhjW1dElRTDlgg/AviLA7VC4bFCGZMmL4zp98FzHp4
bpS/XT4cFVkZJlk5TopxvMTlh2CHXNtMnNj39buJulO55ATLdHpNsq5djx0ry2CXcPrXSQxKPx1/
+S7OWeJdlxDwMDY0EHYvuo1gO9VblQT9YS4MkqBo2pkNsHmOhg+vDqYVlrep8MhlIdZWoVeCtRW3
Orj2cQA0KGleYx+uaPBUxMO3gq6/q97nlNNK1QLk9Sr33szidw6d1bo0a7nt7HdWUIkncrjNrXEz
QIdidkF21vc8hCdvdA5Y2Kmcki4hm4DJ/FCkv5Uk7YzPIlpkBEOPu1hy1Z4tLEcyQEcyTeipHiA/
KawvRmYbI06YiCbFwVrYrOp7RHPdNwW9x8VAAq6PUUyLYJGYBkrYtAVcixoyA0qW6fp77TjgfFsQ
xTSjzRt3mTS2xqvMqoD0DEpQ1JTx0ahesmwETQ611+TIxCEKyojFUIYpzl7UMJ7TmZVEeDYaoGxP
kvni1JOdsujNW096PAdR9hjlzl8+nyoyKQEf8gRlcl3HgQ8MCLK6O6DQxsg7nLDJ9mm3OWR5cG5o
5T4RLV0u6gAXUfFPvm+/iZlHXBVLl577Y9ig/AJH3w9SktCIumd6iK1D1RevGOCJNoWsMTNq66rO
w41w0Uw85EgGAAMzKI8pzQCbGj7al62YL+E/+PYjjk2OPz5nSEebeOhT2AUo8o5E1eeYpTadB9eW
N7vWN4YSGAl8+zd35dkfA3+HxkPGoibx3ABdiGd7M2vny43IJhLBNQmwclliCDUpRAlKy1ZJARxp
1Arkv5+x9s78vsGSvRoOhjH9i636LY2dPRebx5HmkMoMycbaN57sHm8VCmnsA2+LHWRw4oN+SBNb
7fcYV3nypHmIHB4kD7GkAGoeJblL7XZo7Kkr8WGfWpsx72+WMvXN6Mg52nF9zJlxunnT7bOov5e6
Tba65CI8DOHRd6qfkRGBMTGySmMPU3BH6DHrKambl4nqCD6gMDacX/hJpZJHYaP3QKY5cnrcmAGK
s9eYP7jpXF4k1gMqDLbNzDQdmKKxKYv0Jx6Nh6LMnlK7f5tDbANowj9lYJbbloNZ1ToHfBc/aR2o
I1b2bUbWzrRoByZM1BwC192aIxCvKv6iFciDN1OcHTCqZOhCHyskyXVJzBFq/rTKW9IrjQY0HWDl
Z5B1icRs3HW28YIp5zuGVknTWf8+JSMzgPhFAL5ddznpDPk0TwgFDiaPmQJTTo9IAgNy2zx6SHxZ
BuwP+6yq1FuoOKLXmGtpX5IfZj2hCBWf7O+e91uM9YtVc1Q3QipL0uZWGd1dq7iAlGPxmfrwFnP5
4Y+p4pFkwK/q2NpqJ3nsrbdSZIdZJ+qMKX/d0RhHBHqtCHS1Deh8Y/jqLflR1O3VVvZrIzlI9ol1
h9UaUmi5GZf2yD75IjL9JGvcPk1vghF10q1V4pmlCH7juR0XSSnuGRP0GxPNZZvwworOLjFWFNea
LdcYi9epdao7b+Af0IbupDtcE43/u4vg4s9OeEsd4uMRQCWifBAy5aieOuEzS0XaHNuXMEA6dT28
x0Gm3nVJd0VaaQ5iu4DcX0z+u9p1NWwc4i0ky6aFKQEZuM+Ss5vgYCcDxAJZj1Ah4JDsnKtf9Eza
l1CGqak7w/j0HtgIH9P0FjmgOM0yPgGEKfh6tt6a3c31aDjqGCI4xKw3aQgoxpeSm/wUEcvtlh0U
8WuISbY35jaY3FdaU+DmJohG+TuWR73rBV8JVQT3Os5Rnh/b5T+7zfhXTOo+yAO9MvPpvscCtknq
FBFXfmNozE9mQNClRnbn4wmrw3J2sSL2TgH1VSTZq/eEJhgcwJpCQE4xL1Id5ZfDtRrb25y51c7n
SG6x33G8nIn+G87Ryhnr6vQ61MvhZoqee0vt27637h04Ta5JCNvv2ONFjE/OSeqj1OmfLNWhaV4z
VX16Mc3wc93dypBvKR82duB9VBbLjcaqScsjPZMyqXiDabkLTfkXDoyATF1v5JCibeVQkCK84hjr
dm7nPAGgf606OExgojeFy+Wq0Ma2T7pPV+UIKsN4bls6UYuuNTdziyHZ28oUBIbvO/4mkNZ7JY0N
HdAckNv+JRWotCb1TxuDDrRV108Q4AbcW9g/id14tLi6+W/KlH6T+J65s3EwqcWKJ/PplyoUDh7t
+Nwl9GDidqV9wJKnzHTmBehKYnlBg3kgxSZRyRW0eVe+JD4+OKRtsbE81GdzYmAJNmHpDjKOLRx0
bAhbgnXfEVVSSeh9ODY0xd5HS+j9V4FUv69cRo8l9Kw7cs9F6VZrHA20sZfNa1UGOY5WkBFRl2y8
he6Q4XAmFYs7eQogtBr6xdFQS4hydvQ85l0a3uV09jIToKXRcR1v5XMYCS1cq2HC5LdtukNqmd/R
QMuuY8Ed1IRuAXF4YM/RDcaHJBkOQ9oigC0UrymxNQnx6lNXVMRTtUIphnL+RYP7Oft05ZRuwniP
63Msc7YIGrcvJQP5ddayCZSW8zMFHynYC5MwzQas1hIgM/+PuzNZbpvZtvS71LhQASSQaKbse5Gi
ZEmeIGxLRt/3ePr6AN177OP/hG/UtCYMUaQgEASQmXuv9a0ncL3hskchtNLR8K96RUUdY02GLQE5
LiHxqKYj2INHWxHogOnPx45l+/5LY1jmiuFyz6g3rHRP2Y+l86jo1HgxYDilsYUzoRBgTPL3lGtG
bwMrfWw/U9NH41iPnJqaQhW8KwgoYa5AsiAgRICmNOyYThbWRw8Snrwesno0rHW0xOlTPfdxyhQm
hPtfAe2kEljLW62/y6z5KfkiNm1i2ist+pHbFPRJLVrGKCkCF60jC8Nm6bQwuwjcMloz5qaUYj/L
1A1jiMu8Fk2lrfUslgzTxuVGQ6FKiX7yUEugw9Y3NTowki9TZTPoNC91oW7VrNKgTFjXsS3EVvOg
K2SjvqybfmnoyVV6r1ZXnUGjHE2AemHxrLg/KSxedZHcWcAGMCeoLZuxXIcyfG4kPb4yDz7wlLwK
YpPgJTbELWiaBKkCAMFpx83g0w8KglzsVEV/JposM5OjleFjyf2c+6vIyWzgdI7qiXdafE0b7toD
+qzWRD1nacCtUKSP3rfCQ0JZTXGtLuqftKl2zXRDsZOjUjbvnhjgX3PQsxAeDdqdhXwnFPebluvW
pg3CnzIU+bYVKsIxIwKPMbLmZug4J2VjXihy7iW+wAPCUUzILjHLdFPgFJsYWimRnGmccZN2kIzH
LvBs/82QymvPCmJjttkX5J73ylFrHGKPjlaVm1E0P0WPF7SISOUwSGelK6rTdADMgR4E+Y+5ty2r
3tNAGfme+Of9Y4/yJ9HIE4DXSOPK0/s9NZh3pE3r1PvO7QuM+ITBmdyT38Yp66+zpoH5cXK7+OHw
MmoxQp632uhoikLKUvN9ADnJSMyt7yHqyp0jwgjEi15+YJ7P7mSHBrMlvhYwpECJjSUZAmMTXR1u
JA06RoJduTa5wWP7HN1d2US71kneCmYFQU+86Ri9aSO3JKXfZPZbKViWdy4UDN3/HimMQz+K1Dzm
wa14k7l31bQXT//KFXfoGAVjGEDwGekMOgckNRcmRqswL7+bwCQqkh27FwyzBPg17bPT9mfa9Kvc
ngQV7CLc5KZLX4uCo9CwHJBVeQTlEBnxMkF1wCDD7FTd9jXqYW2tp87GeaA3spYSpESs3Zh4fC1b
Y227V5dSpuMZNwmpJNWZMEyqBLOnBdG4RzcGZxwkdxzcvdX89HTaoK2jD4uOBJ/O0fZmGO4a4b/I
HIwDE9WGI8OK9C1Ddc00fqE3Yutb/ZNXRYc0QsdZXBvRvgvtWSPuiLvJIg2idRhxeUIdNczHQfVY
owwLX7EvTXoZBpZA/1+HqArzryGqbx/Jx7+Frs7v//g2JaUShyp1U1dtwbBuGUL7V4aqIf6PpjsQ
6aRp65LhQ/4rQ1Wbg1IhjTCQm2g3TeN//XeGqsZfCQelN0RXaRrkzv+/ZKhqKgmpvyWo6rqKVlpI
W+iWhhbL+SO/HjXygESDZao50M1TMjp11kjiMBbI4MzcduljExv6vIPFO0xtqVasf8ubvX7+r99j
XKeo2H/sArMzFdW+rUld/SPE1626/9oFu6LcVCjmSvP8Bg6qFT3q2iRXVBSaJSM2hDidFeWX3koC
yHN1thVpqqxD1947KrVTeh27v+8dYbV/3Tm+iPzHt8cg9Uik1f53gdq9JyrNWjhpjM6lIrzPsbDp
ZUyxVsR11ABNJJmaTvfw93+s/ZFtyzfDWaRLXWiw2TRH/SPb1hMuVTcHXhNmQOYtlRs8mEFLlnUw
NSnq7mpEHrSAfriYhVOcA/t9UGTwAsEU2CfImeXf90dwNv5xJARkV0PgJlCF0Iw/9sctyPFOWlip
XlQUWDlRGXleSbsYub+hUPDu7Gg4jt4UpDWWk+WtPEQWNZNC/UkaSPESU+qqsJku1V5SfuBLXjZt
sx0p0BI+KWkhW5a+Tyzk5DrOpnVn6frViI3T3z+IxqX7jw9iq2gGOLyObprTV/7bV6pZVFrjgUQC
/ucT671wnUdBuy+pNDIHbuHfQ6vEzWWytLfrqXq99BLT+LwD/luK9L+d9uI/7QZCJU2zBPcA+ceV
p3AAWtsHuO249bFWM/061T8IgqOIp0uMVkxr+zDeQ6IKNkyRXQQmAPO1aPU/HI//sCPcZSS3IVNH
CWBPt4jfjkdMgy5BNAQENwcf4uTReUSAxzCIAVlxIvfchhoWc4Z2LHkLo8Ir14VT2U7LnPvf90X8
83ZkSAm1DBmUNKT15+2IarxadZqDzktwzRdE7mY2wcU5KWMPFDu9pdO1L2lQ6puU7sBm8spt0lL7
IPNPwZ2MqKvrGbgGyBLbztTSdYGpc2Eppv59zNMV+u+/77D851Vh0CYyVF3HE6sKZ7qKfzt4TW6m
YVdT66sn9onHbe5o6PKhQ5m9MAqWgEXRvuZ6nR8xBOTH9urUY/80kicsnVy5eb2HQjfok2uO02dL
RYuKdsKqtwXTiCOxehh8yGxdVq5gcwzMy+B3hp3GgmqM7WvhVRcK1Pk2osiHfN/Oz/2I6IHOh7HO
nMI69uABBrUeQK1ULAXx2qHyamkNj91HQ52KnDjt1CuTQdpo4q2PTzXsRHsopLjSlgkQgJlHu+g+
xt5NDxzM8CGOqM5mHkp9pelM7MeI+/5+VI1/HFVtGgwsTkaodYx0f1wbTYz6wmYavyDraelokX4y
8lwAiW8CLMEGE9BkClRpB2aoOAtPuNtOaikslDqefUoFU3NHHFQjkbCrKcjZlaqs/ESjOeu2/W0Y
LiQBKFsiIaGv0wnB4XvE0KP8rPUnF0HByoMWssFt+aV2yremVSQ3ivCoiuQF316/wflPZwhYJQ5J
QHoaNr93WdrZs+wpokPIHZmex97B6IpTHlZf/n54tGnQ+bdBW9M1QeC5wLVIQ1ebrujfTjrFr0WH
VRuvWCcf/LauLlXNoWhSLWe1ZutPQzn+cICer8wMrJpT+/FaI/vtaBTQz3KExSIy9f3f90r/x1BJ
AqthMoLjBlUpR/4xQOSiscq2owrTGqX/YJG/UnjEnDZ56sIW0vC9JwEJOPlbFMTqN4qD6Tro9Y03
aN7ZLLM32xpStGGc0DIiVmmwKfolPQsD5A+BhZFYVQQFaLW0SZ4GtiNU9Qjc5mjng0XjvH3z5EBc
l4tI2sGNxkLUEqvE6+21ElAIbcvxVnTlMwhN6QUm4T3l8e9H4J8jC0eA5HvNoker2abzx/eiAk4r
mh7vrhNSqQmc7IA2BGdqYJeIrFz4A4ED49lMxbYb8mpbd3W0SyJw0v/DjvzzBOGexMXDKM1YbYk/
Zi0BxyfoZMxXgTaKpubRcYfXQDqorVubEEV4IWT+9CxgismGpUY7EzE3wl75JGmnwswX/8MlLQzj
H/M8BjoqWyjnVMFezRf9b2etK+NWLQvK9INjpjfbsClwVANwFQFHRoe0O5gjbpXYIrgij71tYZX5
FtGeBEmsg8uqOxubaPtK6VSnThPRXsWAb50slLrIpMAiMAfctCwoH2pltG4GEogTghmEavlZONj2
4zHfgXXLN7mv3Ey/RUDkNDcroDgMrCp/nJA9w2A3x6ohQxWlpf9M2WQ3gKclQNWklB/HiBUNZRO4
+bsOhYPkHGCCaZNJuHVhewq9FiC75EYtwcyZfme+jp3xOBhN+BM6ILX7AbznD7OC7smRVg6WVM5N
AfRxENVaNql7iBSoKeNgHvhqYPiGnr9O1Kw8O3YCmsqSe8VBbTl/XnjnuqHvDZzBOz8i4TpICPRC
TGgui1KvzqX1KsoWk2hBBSFy4wvL/hYpcE5XjIzka2Z4aPEBXVYK8NwC2RP1fkKIJFKrY6c/FHn8
0fgJDrERyhIV8y8Zi0WfMkFtO+2rjzR6cmR7PaKkzIzifZUPX/IOnw6O6mhfRNrddao1aSGGSAil
M0h0dyBRw9d1MahmRg7tVy6GKkyfiCKhLKE9aa4RXi0rK3coxym4Npp5wt9ANwkfDWTWkdrbVL/W
K2orlQ37lmtxUbb299wFUwFTRG8tdAtD4l9DmgPrmBCrvZnVq5p9p5A/BTHQ6s/6XdamPzLqzNsS
zI0RI91pUOGRHZkGt5jGCQEUaGZDnxTnBDcNlsvsi0pOGrLbXmIsgb9t4kPilhcttF7t9hn6pdU4
YqQOusbfQOwFFGJ6H3VYKjuqs5z6wmsfkyBvHsOKrhQq4JqYOKTrvgJwITPKS8jwZQTkWfFgjUgH
8DW9Z06o0Mpxsr3rYp4LMKSUmuF9FKl7trgSl3FW4X6QAjK0qN4Sw/rSuDlF38D9EqVacIK9XuNV
oumrgf2NleQ5oCP1lCi1w+lDZEBnbJkgNodOddOTFdT6JtclDMjEfrMTffpby//e4G4nMUpxJP7g
rsUp3Ro/aEplR0sxypM9VOsxz4NTIZC+KF7Ur2qiibA27yluE0DYCXs9mk65xKls3WxBWde1Efeb
FdwpIFAHd1SeqFZ3xzQrUZyokzdzErBYYrwBQaOiV/bwm1BWYPvXnpAd4GL1FPtUlMnaawH4BGPS
kszhYxHLtObQMvPbh2n3BBk6u3hlx/rJQIHGXaJaJx0NLJKags3Qa7hoC1/h88MetjvvlOu9SQgo
0LZ5z3SoWhMVhxSwuhCH0uweKwQuNEpUB5ucHV6MPt4FpU0XTAxyoeYx3qnGJmLKeRc1V2k89bst
VYP1Bmfn0Pn2xmk95ygaIuicDJNFPdpfOyNQkM4FFgx/XVtbvYG9Zzo0OH501Gxxt+51C1NJR0m6
mEhDDk11VKjBDT6hePSL2xiYL2GtDCfOkOBuTWeNVu7KYoLl0oF/AhxVE/Gdnl2aVCra2x+WLN5M
z/GeI8wXmptdO27OVa30j8yzAGvTCNwiBNTPTl7wwDpE9YF+q7aHrCK1lXM5gSniwvYPRUQ6uwrs
vWlg+NbIlzZl5MOC11pxmR9UHVm9gv6Qs7+tllAzYvxm9ciZPo7WzsHbdOrz5oJqAIRtwD0yMFT/
jrHogtOUObKFFiXz7VPShgA6m+Ai9Y9chtUhYnW6TqoxeZvS4qJat78LxUiXahXlp9AqdzWhWzsQ
eMWR61zdRyFAkk7coIj4pwI5FpyF3nkcIhr52UQfkWn7XeuaHSENNiDJnyEpyfEUkTW27rawGZRq
PHoHs/RRH9fO3YS7CGHePuVR+R3yo37ziBEcuTT6FKINa0v02hWUPCdWT6P4gFXm7jOdpJUk8YZH
emDfhZ+Gp05l0Gs89RulWFqcLt4XobsIgnz81EQaxqdRahDvUzkihCPTKrWHa15HwQWxQrT3QGIB
S0QzE+C3X+sdBk+3ikHlGEO1E575jghhPBJmigvZb3GgD6jBGlONHwUAfsZZxICxocDhscPz4Lrn
ro36M7GMG1lwGYAImICiRGsrpYGjxZJHmzgAfNum3Iea/jVW/eyuVhSU2oDsLyl6G8GNCYM39Zsj
0shN6oT2psq1a14BqM2my49+orWkov4DA/LXMSa1quyOlfWUYbLAPnfPc/Lu++k+0rUapICMDIlI
rui57eyGLvMYfDOLAAgMfCc0QPbN1gkZG9JRvUfjQ6OiluvzjFq5DYy+wfiyqaeGUIZoCmlFiZAP
/YMqKYNP1lhFmoR4g6yBWor8q/Ga4ghwoF+mLYkpDC7cG3uNyrBOyHYlgurRDo1dHm9KU0/fYxl+
TZB9CE6Cxwqm7koV9ksI9OioGdoPblkfXmEEgNGKaGsX40tT+3AtwHJtXExbRV9iuGhi96lW1KfE
vZcytO6NGTin2qE3GPTBOjMrElaDdtyaBRhgWzawfg1QQvko9gxq3ooLATVR55PLkpJZyeQq5aYs
k5/4Jp1tq2Uny26znawBHHLG4ZHXcvFUmmtXkcap8ZKngLYEU0joGRndxh1jTL9WAQstKvIMHiJH
q1cIXzAnNeB+szYsXoj9+lrS/0LJP4XAqp5NxAZaIKX1rIWX5Qzjw1QC94k/A3KJgNiprSU5hgda
sHJn6G1ALiQuZQRqmzojsDHJPzjF5bYKCPExrLDcCL+KVlN0ZuHrw2tZTuBoPy3Opaw2+LTKx0Sd
FKR1cjOSztpGGpePA/kFIY73hMbNnkTwFfRNPORjTR61Z1riipIJBqf35LUkBAxx8BhERKJ7pNW2
rSCFAcoRejsMgJR03sLCxRxXF7uauRuRCtyflI7pSeV2U72IsISoctXH+cFq03Wn2ijhmbIuNUWS
Px4ZoFMshfa4lhJnbmVQbTXFALzBiSEqHDxjw2271N/NFmdVGDv9PVO6/k4bkWyv0ruGocSVGNhM
qir7bJVIJqNiYUE/ssS5i5J95XrWtpwWt6h77IMikjOSHf2g9mgSXZHbqyKuzurE18MUfMvQZNMG
ZmwWVjM+Oj2ceVJDSzjcfXiWOoqJMYvHDQTXEtfsQMOwTo9g9ZIHMyowk/RB8Rbr5IMiOl8JJg8b
Q2mC53JQsPHlGvRx8HVLUQv7NhyoJxNojD3uZPQWqzX7K4Th9t74g7X2kTFs21G+KQ7fQu22j4hh
9FfNH2+QT4a1HOm0swJW7kWMymVIBrEfzOxZUQxQ0MEiktyH0DuV/qI2LLk1MvOM3bVHlCtVkP2t
sTUb411DtHfWpwfYge02V63XKNy54PGOCiAYw4nFoUetTqgN05N1JbFkTsa3uC1ti+G9UB7Uyvc3
SqBqiyqsV0Rptw/Rvx6SGuC15mQ5RaeD5pfhw28PsdvgkMU4WahoRKARYaRACnJOa606k4Mx6Hwt
pmI+x1qDD7yuoiNk169DFYvr9INNs3KV5hHaPT31n5TUzUF7YzpuR4R92IRNBpt8AACJTye18LUH
nK2rooyME26oylf1mznQ/Elxq637Qjo3SgNfDEbQ9RhG8Ep7WJ/wOUFllD71ECLmEzKnBHOQsWWo
jgLzawHwh0kNGAcsz209iFMB4mDvBtoWACOyAFhkK8DwDqDcL+4KmKAFBQKUa3NqY+y3HMjgGQHc
gjlXdUHsSVtLjevHYlhQ/QgeOfj2QrPVSeyh5FejFvTTfOxb07NelR4J1h0uNuq8uyBjQVFDmTEL
OF/tinsI0mxvp9r6tzDvc0RjXrhVkP+tewG6sqmSfVSDoKxGwd3GDoqV6drDEUm6D5SDwyM17266
bnTCW/XTlrI/BNUw3NQmWVvIAS5NnY+3WAGX7hn4gDzFWRO2amZo3ZBNm7WnIwFsH+oJvqVU5OlW
jU0GkmltU9BLD2Wv4ugizfeqdApVuDQ51IhvHlzO4MaUzVmRYXvOyZI7tmUD0xWOT+jVKfgkuz2V
hXYeBXkSZVtq5x7VH5HaSq+rG69hFLUmn7HjwP+hHhUenTRyt7KWX3Bq4LUJ67XnkXWUoSJfcueE
qhJRUAWf1WyVLviWN2qGRw5gVVoXVyZ5B1mO8oGJcnbrCPzLHFqqoBmeWVCtQlO6+66HBGrHNp5F
TSUZahhp144GS4pSOivCSoACU3FfJlqO9jfxvJPWSrEoC5Ljy4DpH54xB9x5m5y4SdgI70NkjQxO
G12UBeHxEk1dI7PvgFLJFm2wFWeZfswCd82qQP8hOC0mhJb3MsAgaIk8gJbkndxGyRAZuPoicEL/
QN2LcAcjjTeaOiCEQV51j4WmPPgGaSvJT7W122uhd+ZNZPWwr6f8hTACbBe7OP0UQ33obXh1UFYI
EjWy6KYmvI10aMQVPbMAbJ329LG7e0TemNWy5aKXa0JCzMu84PGpHx6UIN+B/P2q4SLd64S8MXCy
9jNQsVqTMCM2pX7MtfDVVtRsl4CNYSzAs2GUxG2ZdTqebRe74WSEXTtFjgJSaUhLD5LkERqie1X6
DzVrzKdhenDqI1IM5z4/8YT3qNIhu2iabz5VkrqoADd6mJ9atXBWA9CO7fy0gZTO+OJWq3ljpiqb
Y5hVMDKnzeaWaT/YTnyikm8+zX9AVHdJb+fziajdS9NnFK/nPZkkcCOK+uPnbjQglLhJN9v56fyT
9IiImjf2+b7pLzxI04cxFui0RGmeuCHhHyzFqUsJ3huciNzx1sD1RPV9WRpUAFVhfSVjO1xRH8JW
6tjkCeWnRIuVJz0flCeE5pvIL7rb/KvexeUZteN5fkYdxV+C8EgP81NLiSVzJaPczk9du/K3pRio
xExbC2xQ8iwv0qWcttsIOLdcTD/nF1U7UXCuRrv5tflXIDeoeoxP8xNcWAdq3sX18905eOfBGobP
/SSrsmUAVpGqTv8oaZ2SLEBP28wbQ6TJPMjHMT6/miPom0ZSAq2n3YBuGF/MZHiZPyyS6+gxloTs
aDX3IwOwkWsW5X3+SzdVryEFgIf5mcn6h5mLSzjWtB3wepT39bTfza/iWvU2QVAr6/nVLtN5gdxP
Lmb2UFS9evQytfncBxZB6YNeNJ8fTiZtdfcRH89/+fl+zC9dYYeP869QU72otRNd5tdwiPJRLFM7
zC9WMdlxRZsYn98BMeLaRtHL8nM/mjSu9nx/7ed+xAB7TlqGl23+W88dy6sAtj9vOClc9cli6SVE
cQnNjGSDSIjzrwclYW3rIt9n1lqf/vj9/LSH3bwbY/fVn5bB8/v/eFuljLBvXckapTAthM7TNn+9
x1VSovZaE9Yzv5+38utFuEnawa3E9tevQBb8/ufV4KVrm6X5sp23/msD8/ZKQSEvL4vhcwu/vSfW
w/IMuWXe8q99irrGHjDQ2v52NHBC/PrHv94DeqzYIxs+4+HJdki8obeL5KSknWQ92dTJyZ4f4pBw
8vkl34t4PTCNZUgvcfnrPfNP88P8lvnNv57OP5W1fzF9SSFz2sj8qz//nTn/J10PjX3ZyPX8nt92
4demf9tF9PWkWSagiT5/+Z/+9a99nzdpDP43EQTQ6H59vF/bnt/y61+T+wIVw7nOv/n1rt/24LdP
0RUxqyvyHBGqTofv15H7fL+GGwPTamgsMcK+M1nDpKSayXOVM8cMAupxvlsnz0lP3JaCTHo/v5ox
W1r5RJ6Qj82bUUgTThRnBvkgvDkaWaEU06TcKdP02QRds08zP1vObyamJDwVCX7R+VUBoOaS1eqX
+U/DbghvSlDv5teGLHbvbfs8/9380KMzbKOsvc/POlI08RRo188tje2b0dbhZd5S7eSEvFehcfzc
lM64pTut+l8foEIOKRJKkEhhkmddtwhzhKOzmbfLEAxuuDG1zw9QaEO7V9BWf36ANnAQHUzl+qQt
zr3ZVU9uhiKhIrLj5vd6uhNjZe/SylSvel9WSyZf2feetblC3fJDDspHTGLOM/4u5vKI2I+pHpdn
lRTeFUUN88XN9dv8Vhx/h7DTxzeT2sOqI2ThwkVZH7QxRkLpJvI+sWsXdthnH/gYs0Ym76YC5ayb
iMoOE/mtSV9hn8gObZvhQ1xoiuEbSeKrefta637LwTJ8sTxEYbHIvZNXhfbJ1MGgGU2ZvASK8zRv
nmLkLh2d7KvTUZH16ac9xO3oHcyoTrel4ib3jAnhYt6s+yOc5mpjXt/0PNV3UQJuplITUCfVUD0w
SzHOFSDQexA79s61XZiZYxNm+L3kNYsM6j654t3bQIPdQy1oMb+ZjoJ/B570mGpDcU5at3ss1bOl
8DWbyE1fU0VRKVHQP0aCgZRcaW6DwVSqxOJzszLnNv/axFm705xOrOennUf/rig7/+LZQnluddyS
018LvbHIQ8IsnpmpZC7c6e6TUX0dnRxMGoyHm8Moh8HcSH/USn4EJNe9kEKB0tpJbVTornFTfCYv
GJnSH0ZBidZzxEtvI8VPzcQ7xB70Fy9C+jxvQwTmXmip86LmMt0wyESHGNPbLVCNgWYZ24jpblSe
Wmx7J7dB1Uh0gU2fuJvIrX5aWiyQYqqUe0Uea3RvZEbnSrGyXWal1zkK4NfDZyhAi52XFB8YUyCM
/vtHKocZxCLqy2MSH/KRMDgavye3dYJm0efF9GhW3QmWb38as7rfNXV5md8zP7DY7k7zT/PbRKKJ
dGWp+pdkBNA//9X8wuemfj2f/yQk237CWRJl8Nv/+7XJukrznZ6077460pm1hruaejnIk3ETsTR5
aW01OLspLm/HCtEmqmSvpbHjr+si917CAO6Bo+s2yGzrGGmDNRKnoWAPgWl3IwKAbkvdnYvpWd+F
0V5NUzSjhopFkAaBd1QE9CS3AQjriJ8Sa2WwdTLrEug0CbzJ4o1JUrnPD6kONkZp88e6bqnyx04A
TiwvDoNVg/Qrfdx8IFvabVIbzqK1qDYOFIsXnT/KpQ8IZx8WjVzGfuUcSzzQDMXdSekMZDpQcimU
muobalpiakgIWYUxM+F4KJ7mHIlAdC62PLgLAuGUkSg7KEQEABeg/yCffkFFcUrs2vwO0WOXJenF
R3b9nTLHrqWXeWjiGpV6W6A861mjrgBwvqhmuxm8Rt3nKqN6DEoEVfxWlP1T3lRE3bfkEqihtdHc
o9F6wcYcoGngVhEL0ZLklTb4rVsTaFld0dBQ76GJ0kavjIg5OUiSyP+S1nF2jKfoNs2kPt32XHhW
prziF1OXDkmle+5gqKdYn0+FLIDSkBtYo8i9hWqdqC8qQo1K3E4O98hSIZKmWNgHDayE3dLvVozi
CeYVuUEAJrcScVOrJdhe2VzQ+N6uHPIf9tC8egY8Mp1FE7xN56NmIrlOpJ9crRH4WV2aylaEarPF
OxN4CvcrFXhF1b7FrkBcP/igEovY2ou8/sBcRLWkafc98BmQoNukR187FvSGZToxG3QVi1dZl2t0
eEQ3lg6qtPq9g63lA5J49ciD9FvtaxM03V3v848ha6+VMLxHj7yzMTGGqzsGz45UPnQnqTfJ4FwS
PueupEGIX1AUq2c16CGO2iwzqP096zLZxIjhFqadPDdustV7kEywm1c+R5TghclL5ewtfUXxInjV
pVgL4+z4xLf5tU6dvCNarON2VGTRQxhxbwqHu8HXHlGTVYzsiQqBuizJS1lRrUJDonOrAExoFHdN
NvmiT7qDCnJ0YU5JXWliE0MbqzsqNZeuITxOE+FB+BrkmaA5a2FtQw9gZeFRJFSBQ201+0KNWy6N
sVv61DtXogp7buU4o6KM08wHgimYuy8AmCN4xrLeOTazxBzIRKpAUJQmRpdoDDe5af00NJqVJSF+
OTrTkUtuZyhfY8O4DQTOM+DTvA4Hojvb6pRbNVaz3QBz9YKjALYwnxOzYbK1M/dFeMVbxJm2DnHf
LRWteBtzuJl1a360hkb1/F8P9A+f/RxDQ0jKKOJdC4ld+Fo1ybexjklrg7+yiAX01VRiKcKqtKUT
bxJ/OQ54zVFSwVjdRvmUbV+5d0N34Nb4TKmp9LoLFlo7CvpioRhxtoixKSGSCmjJmApLRnWVp613
KDvKVR6CKgKtiPHyui/aQ68YezeWZANzoxxsbWuwjGVzwTJXiN1G6UFqpgVJsOwN+jAaTFvScPqt
hT9oiZNpaQQk0SUXPRicXUyOuoiY8gVkqaQ0W0n5fZeF99jb9vc0MvRtj4RvndvmiciSTUGgiFQ0
gsrIK9qHk4GawtwTE+h77dO4kmNubyJV7jMRbCvHUC8Z0poRjtGumkzSTcMyoCmgFekZAfSavZMt
RplsIPcrNG8Fo+0UZZ6vXUOso444ZkBt2zS2/aUpYT5U+DcK1fhwkteWgAc1wRFhDCyk9AItj+++
cV5WR5Z9B4nhttaZH3FtbIIR/2nheoj7qD8hctr6WYF8vezeOis9ilI0u9wyXt00bw+JWv+M2/iM
e4cAFE1d+XESboUCRUPnpGzBca9t8R4Qm7ZrMu/dDHibpThwmzIoDYQfGK6C/1Nw2gt9wFXRbMse
Z1KUN9luLEH3Vlh4NnmqfqT98MyV2O0VCzO15qXWvu6o00cB125QuMYK2IrccnEUG89Fst+m3c9W
HKxmcp0JflS9cxWP+5B8gF0zWq8tAZS62psbXLuXvo2+oTz+kXjiLYCRiU0q/UjSITyTieCvG7v/
EPYuKIJvnqI8Qro6xHSkmZwCINMwiuFmWwZ14mwbeuJS6cM9N/SnqiSzOA59HLYkpS2sZNRPjS7e
TV12R2Fn1XNZMi0zQ/P76OF1VIr8CIuTUzPtiILO6Dm633X9WHWqOIfDENHZJBMGS16zqHU/fFLo
dLhRElzcPrlomTCpW099wkYODAo/rQqb8QWZX3AUGWbxiZ+h5WQppi0yXDMRFzvyaUwSFcOIIdyz
DkVoxKbWF/l4zkmtWsox7NYRU9ux0wGy6PXFikS8lMI853WR0ZN2+7Xd9FD9Kwumka+Dl4/sV2Li
7HvmGD9tN98WcQSm25biaPuQFI06exjgC6QoaIkoyaq97kFNUfCIHWVyL5iQvqz1kIWpCrXSLLXy
BmPlKzBon6TgQN8poYr20CL+hbboPdfclZLGclkYlAxHYb10TkfHt64vpKXW97bBCAPS9aE1RH1V
4Hms7JhpOgFTdKxUUkspjpwysJfXjibJhQal4WfxlzRonLXpRG+lgZzaF5qEr064T5FoxJ0qkjtm
qJ+qLv4gV0nfcDfOsV2NSzDw+coKAmuLYOkrQLaYJSKR4EKtic5rw+EqS3Ili8A2DnaIG8+pG3y7
5Ho4rLJqLyP3tgZZbBDYR+83OAaVBpKGZZzh+unKsBLSBhlADpXT0uXXuqtpl/017fyPcOyzleph
IwNc8NAEqE1L39wo/5e08+qNW0vT9V85mHv2MAdgpi+qWLlKWZasG0KWbeac+evnobrPwMUqiGfv
AzSMNrStRS6u8IU3YEr9rHjyb7kNnjQZ4qemts6iU7NbIzTT26GC5dyhifiYimazpjMB6b1xEAKT
rFWeS5DqmfIdkpf9yqwqVDiwa1BFzOSFOPkQXxRCoJsUUD1o9koCDYFNnEu9e+f59Krl3O9PhYn1
SYApW5yY8obWPTJiI94CnGl0whAlcvu1Ae/7tlNqh8Z56WzMKP5tNOYttd3sJYxJL4YSEiSOByCU
eiMEyIQGHgI12k7tBtrWnCUYz2TLwYiPGfVju+tkFAmBBRx8X/yehb+6IupWTfhRit3woarxwZKb
tdAkkKfhf/Yhpt5mLj21Vt6ekFZ6TpSDmlveI/ZTyDOG7iFVG8UuFZdbXousrTLID0Ljhw+gdzyZ
YoOzdrUuuYVogqIoX+SAK46IBJxR0UtXzKd0lD8T4mE/qMbPoWmToxtgp6khRrDoyuADk3nzpk2H
O1XC+dyUJdwpQf23DTykqnKOhUHToWxgK0q14r6EKnFlBtyD/2wgOBmwfPAdRdzUWldvCxURk7Sz
KEx+FLhVHiR0ephlXIckR4w3Ug6p0rAscTckfmBrgpvTX0YtqW9bWi29uPN74diqQnnjGie1LLOH
VB/Z5RlKVprmrikjAOpP9Tsvw7yhp4OxC10JtWhEyTelFLpLlOMsxgmrtWRoyr5XXUQSMOoMuvgp
HNMPNfZvW9CvWJj5HSF5WKyMBoXOIq3aNcX44EBXH+CagC5zDeplXbRBc9fIVLOVHNCRVj4WRC5v
NCh1bEka1S5NlGQbz9tVRXpv1W1/A7OFQwkM39aTkK13Av226apbU6rLxx6hmzBvspMiCd+EOFX2
Q9d1tLUAL/qDXByTtrpNPTTHUSDep/CwIfUm/tGR2nbXyVa3MlRT2avc235I3xKbFdpAaMGshIru
e5yxZYDTfeSd6G/dph4L84WJjyQK9ILu7Ftz2DuNrm3hdOOJK3fbyhLLB2CEkCbwrVJb+kilDrc1
FB4rBO5XmqWdADlJq6EHkTDokXSsxOHDJeymM0rzJTa8GHXXsn5EB8Z7dLGAR4sbMWD+0PXMWIbr
TLJwiYzzch9VHLy6IB+lMrtp8I3bZsrGAbyFSkyrgGD37qoySBfIjWFz06MeaQAGrlUV1tv4h16O
7MMWhwyFnyzrfkysocjp+xjtz7iW8HPuiwbrC5STWyHNVnUtMV+Kch8ENIUWvYAECm7esaFtyTsq
2vBr9CE2TYePcDX+0YexgmQEUrB4Zjr3uX7byaFvV/h/A/yV6mdHy0dLNs9baWAW0Ul0n1VRhZYa
peJzYaQPVRCven+QvjXchHkR4K2mD96mjGX5+fOvLpBA4pCwWyKt5X4nElrGRf5M0qGdKqzO7pIA
gyAkEwHq0HlBzwxVNCGK141mOdQqviVt4f70bbTC2jWaxs4hLctXAPXLprLKbSOmh87ySCML6a5K
Ne82QC1Ao5XuUx69aXto35KBmyuWgt8aofooh9bfVDSNEE3S95r/o2odpq8DitPCzY57yqQVeAAD
1AzJpW6cuk6vbapigq3IjbJK0h6Rjw4jEA8NFhWGxEbEj3JRGr6MZvaAMKFrgRUYdRS78hZ+PsBB
GAprFsiPIPKUbad2wgZNSWfBWeaC1XWknTXAYRlUpLVQjncoqDxiHGZgHlPLO93K4mNSAHZCR0zG
JinEw5Bk+87CJnSdS4mwNDoimCorwCp1WCWHPiCRKFQXtVJjTx5FFs6A6QxSeqQW/onuVxVRpssh
6ipAelE11AkfJ2DxtrmFp4GmYJstytEGi7JgG+AQSFgFWbMSfzZomhwwYNmUleJv27Z98Q3v4Km7
BuQwRpOtgCcb63aBNq67VXO1u0t72Ts5oYRdkqHgiWa4FOg8bBd8bwA2UuFUIGU3XuzcOokFPM2T
7M9/hzrkmxSr5j4oxTc98e+qwJcONFd+xfIgbVqYp7sAFTGKCeU3rbZEpMoSC3Ec9GRKa3D2BV54
ZqKUh6ah2RW4pIg16jBtDqRqCNwHlDqafQShYJGNEU0eIfVOnlAfYpj5sHzFbeYisN9oEVW0Rnj9
Gis/5bWN023Jpox1EVhpibzlnEzhE/SrgoQFRIeWybJJ5fcYqs3S8YlQmjqIl1GtihtVBeigCma8
xGuNZn4JMayQNPXgW9YNng/+RtJkZUfQDpUS0SMEoMi4VCPz6akjVVfEpbHJO+c+iAfX7sP7EpN7
bzHzLpA/p2tHN0hWZUOEOKNK+gT4n7i5ksCsbpaf+Ngwqb7FGiDNSLXckxyrqHASOuKnwY4w++jQ
K0OKxDuum7L6mo+NIKyXnLU11BnE6Rr4bp6ePv/ALDk3Bv8k0ag+IhuzcGLZua3Mgh06QnELJ7e2
QLj1zQATnGgtNU4SYg5271GRkmqremhgDJUDd3XWdz8aQNyEfEj9+L2ySdoMPf1EE+8Buq3bTHtv
Bbd7JQHusPlzSi+4hQqCax1UNN+m5N/euQVKBqLyZg2ys7Nq0grfx0MjchHFzjgXEcZFzoLDodl9
Auei8SpQR0eFRItD22HfALgdLMAZeDurjnIqc2wC49+DtHRb9TV1daC/Su1vNCV8oVKFMfL4hVsk
PXCOKdIbON9PRa8Gu6ZR/bUcUSs2oqq7czPCVTcU39K0Ud9T4BqSmcnKsgtK+TVzRsA6EhdVgXGS
qWbfywxxrEL1H6g9FesWP+AlsEFjL+Q4qZexD5UAjgPYwN3oZoPrCcFkrQXVm45ScdiTp5Y/aUsg
2xjHh1wnoqkqTNd6VAF15ABWgaUPq7ayZOCv1Y9Mi4N9UqabT0PDCOtDVMiXOPoFWxkmBppwxOp4
Q2vr0OUI8ti4gFbempgwYHz9SAFswMm6T1JZtgPQDAsD5tMCOopCSXy4S1TrBy+IF0Gfe4A1Gm2V
m4VM6B47EBuVb+QHv6hHFnv0KHu0IDN9leXiB6p7sa2WobhOoxYMFghj8oLolfO/e/BTZdOI8VNv
aO1riS8Zt1sAQgAfew78Jd5XeSTwoNlKTqL+YFGHLiqqFGlzY8Rh/ug2FmIOQEDLu6imCVSExebz
iWMoH0czCJYFa2msZjn3oobYmi9ojxjIATlWNHQ0GsTVda/7+Zly5VGV2JUArKd57vht68/t75Fx
KRYeApo2IGQxSN9TBOtgskIkQXIZbUJgxG5+pPdGoiRS6S68l2I0+2wC1ovT9bui0/GTEmX/Vc5H
CQTrKHhFfVcir3TyZNy6AvUJJJ73aOBaZ6cqONdWgDDYFtGa/DK7jzaRAr3HSwzlmav8QzwEQ8sA
LaGhMh5FIcIN33satIcEbb+bDgaHnygPpqAkMK40dMyjSEC9zYoOHbWJ0BmcgxwJ744lNP86q/7z
jABb/vO/+PtHmvWF71JRPv/rPze/0pv3+Ff5X+O/+t//6p/nf+Uf/fuX2u/V+9lfVji1VP19/avo
H34hdlJ9/n73Vzr+l/+vP/w/vz5/y1Of/frv//igQlGNv80F/vAf//7R7idUbx2O4n/++fv//cPx
Bf77P07vEVWhX+XFP/mXCICh/IMbHdae+X+J/u2vURzAkP8BS8wyMMLRZIP7B04d1IbK40f/kIBL
j2Rrw1AsIgJ+VJJs8SNB/Ac8AQ22Psx9lYsLQtX/jwiAyvgqw/MosAotMDvnV2DpDWyf2EcHyMS4
Ob1PSty1cP4ha2qceoUNFHZdWy2q13/M0d089f9zYIWc3EQFwdAp1Z4PnIQGZltNJdq1+mp13koU
46OG4Fto4cPiI0lWol+ra8sKJQwPSU6BKJS0jLNdtLXK3YTWfuaJJgTkfz+RqhN6aUzxOOt/Uitx
75GHoswJYkTs+RCYSyzsRjxlnyCHZyKnK8fasuy8fXz39chT6vO/RlZluP6GjhiDPPkIFmS4TKW6
Y8sphiPyvo6NbQfsRu7T96g1nx3hN/IJJ8lVTy51KwhCe13H4oyeYSajmaP2pz5Czx+p1M6WTMv+
+vlG9uYfnNPPxwPKj0qDZuqKbk4eT6Bdn3j0negn0D54pA5px75Mo1ywwz451gKCZdBpvh50Kk/x
OaominCsNRY5qhfnn4MaUmsMDqOGZrcsYrqHTbNK+7uIC7pACtBq1qW2sZxujsp5bR38MbA+WZm6
JVh+I4J8zUDYD3JWL3RMWCLjVdf8ZYQqUpt1N6JqPpElrb5+6XEmz2balMZJlnRJ5lDQZeP8neUg
hSjpCQNq9Bgm9ISSBKcO/K0yFWY24NxQk9WuQ2UyA8iSdlFpi9T16Rf0tlMI60BqZz7lhNKtQlNW
2DOyrpowlzlxzt+qycSBgoIn2p1Pbk4fEFNbO1Kiv6juMB3HnHw4s6kVy9dwIBlUIFEUuQMNXtZQ
Hwa/hSw+GnDVyCggLTQQgKpzCgYX22R8TVkh+B4lHXRpMqOaChjYKBK2ibQxLQ0FLXyGcLh2ISAk
NB05RJexqW6/XjKfjO/pmvlz2Mnseo0TWVKQcnjsIxwScdGxU0JFZMohAVdw2nCcXFChW2YoOddz
m2V8qYvREW6RdM4HIqLJnOuBQqZOpxaYOCZ7IQ5+CsFmd9MStLgY+Gb6Hvzbuxm/Bb9wG95iGrAx
lRKL+matGtFWkOoDwnozc3L1U5A/IyVhkN5Z06diOWZ+xUooyx9NgXdd5K3gKW4Rkg4X4bDPu50k
OjUNJugWQ7i1VKIvBZcY6ompFt/BlD6BGSfZjZXnv/Ns3OAKFzi9k+m5ZnlopyBjK+KUNNjK9zh9
SdrY1rN+g9bc0ocno2UbB6abgOBprVI1c8plj1W1xZT5ggpm1F0NPwt5To1Hlq98S/IOi4eSCT+m
VzKmox3dYq6hHg5g58C6N3roGN/IatDiqHGMso4Uf59Y1A+oop1c+gwJutAgyALU7WJt28vJkW36
LKPe3twOAxCHv3oXsclI25FwU0a2/XS9mbkztMkQi5DFhZVRUi6kB1BhM1ZAdxlniY7PSVHnFtSY
PE+XOU6kFkJJ4BaIDs6PMF0Lerf3mRq3oF1JPTaCmpW2SBwglVekyRGtOcSFvX1tlIhPDjeoIZwU
y/kWzK3ta0tbNxDLEzX0BqjNT56k1fAtb5rBxhl22zXlxjcRGUNHBmjyh++/Y4MgMO7Moh3fb/r+
uqVwM6lcTQZB51lsFItKWFhDRbUIxhgdKiVznixO1Zib0XFbG5mFhSSAmSirOTGka6vSQCUHcpWI
8JUxeeEmagQpkKyBwqD32tTdoeyfBrz+zJ7TBR/FsQGtlztE7lfjE6i9M3MpXz1hDckw8ZORx2h5
crDnemg6hod9KSqsB8NEYTruN4LsP6j6sMPnQu4OBY2EcfSQXuFcmWqq+fF5rxnyWA5EXkISP3/+
h3pChA1JhrfpYFNE31a7/ptcRNsqtRYdFWojBpxrdlTu0KNElbxJM1JYwHRJMfclri0CQ0OOirOB
s2u69FQoqBK2Izh8OaOrlrfXOFJBbx1NyXsQUgdxwuhoeTA5Cvd1ZgEqVxYgh4/EnldkhSLX+QLM
DFjPNeKTtgCJL8eAy3HBfowSvvUhzHobA8OdZtQr2XBWlJllPdsFnTCzEq7tPQMWssa9QpNruhSx
FSxEiszoBLYeyvz+KjPlvY/Rl6L3G4knQd5UTbqZI28M+qZ7j1QQlTS2OzChMbz64/OLida1dMoH
ON84eRCTIiJJdyGiZO7tqfbOBIbS+PsuxmOrkxZCGZS0yXL3Askj8UcNEXcVaheLQo23RnVIE4SI
BfOp8dZIbG0SbF5wnOR+O8qu9UTB5E7J5h5lWtMcI0d0QwyqsxqH3jQ7TRSvBB8i4T6G0IFh0S+M
78pMPpml+xBn5a3Y0moMn0bX9t4Jdn9jzZkseOSduA9lcQyh/5h4KRqELsLVwY7R6fUwi1J0dWfG
H0Ma39P8+nDV8OgUPZKOw1HEOawPmh9CPfP1L/MgU2Lrm2T6ikk2ZI4744+nCMygpiCjdrYwUq5i
GymXtZWjjV8li1KO6Ili5tJ3G/yhZuL2qTzfePCcDT05eosQaaEe6islr2Y1hrRBil6bjiGvc6di
jiwP2h4U/AmA8L7ofmRV/VRZ/SbzlRN0/UdVmq0aXNmBTIVMb4SDAGzW5B4KTTlxxTb8d4LUBcAK
wm1RqKeEz+RI5mMZ6yfdcvcGVn+Nj0CTgQg0qi0OLnGOhgP6ENwn0KLUhty+nQ3GrxyRqmlQTDEU
HhN5sMnHEgIokgbPV+btuqcgh4GszUKyQ8v7jdi43twBDF1DT5s7IK+ObDIk4nZQ7ZTJAenSV3aT
AtODuPAe9BAyLNV8RFAOIXoyBlIsDmruv4HBf3y9S65FjSo3Ap9FNURNUyevLHu+7iPVh+pHTHYH
9g7WKHX8FnABei3Yx0JnvNe4v3EzHVWIl25zW+JU4NLY8lHtKbXfWd7eICP4Y2iEB2Uz1BgbkhZ8
/ZzXbnHMcrg8RIXiGv/v/NMIVkvGW8PMpcqtFFh9JWifi7n0Zonh93AwoAAZDC4BRhr93g1Marq5
9Xtl+WoiNGywELRqeIrzZxgA0IeRShhVqcyHGG/pK943ibN1eqQmepCY8LoS058LX8dvMDnStXHP
8Nqiik7VZCODStfjTCdoxNNxIwOyEd9LCcNPlNIQIF1WSo+XmLak87qweuzCktko7sr9TUltDB8t
gveL+1spy9bREByhxOCucwDhbRzeW7lwjDCp7AGYgY5lcS3QUNgm5Bl95z+gHj5zpMtXH8MickYo
xbDMT6GqPw5TOR0kHDo0LhTMrlRUKRE1W+HEhra5p3V4nPbPBohlYO/gTt13wDPLyIDmnDUHUwrA
R7kbqYRSDWk48/aRaP0U6MliYwIaACmNRZ/PhBzXbuOx3CtRKqZYivjm+ZLRKM4moSKyXBT3Mbfa
Y6lpK60CVAf976ce9idheIa3jQuN5yMrhJDf2GYFLhQoNxFWZDPbaLz0pktJomGKdqwpkYRMngeB
Nh+VRpaSBBe/xYvY1GN0AUN8iaS8W1RC/u7W9UFKlBNKIxFdpeTNA7qjR2SvINmqxKUOVP6dFc7q
Utng3FkXd3Ub5KSMLuJ7iK0hlqMO4sJXw5EyjfsPEQu234uKhxzc7D7B98h0w60rxr9nZudK7ES5
YRQYRbqQysMkdgpTse1zYCW2l8fbXIHopWR3RmI96U6zxv5jxDwNcH4bK3sPQvMxKIejFdJba9zX
DqLt148zjjb9VjKFfXIHnRN6ehtFte/IVsjtY/jFnY6zdjyYPz1UN2QXQD7HDVI4H399SBSPSVeY
b4KWyW1QlabR4sCF/r1KsdwQ7bFqG7cI9YJo7j205eW5T38lSNTQmGfeEVrmjBl//seeLjIrU2q3
4wKSjFfPE1cSXkRg9jZlRp7uFrdOjtqmhF1Ky+yXQHO+fuVr+RkPQEtGM0VqTcakapub5iBVBQ9Q
JiaWFqH70uXNUhqz5VA4GhpqIrp/jxEw9goCNcF6U3feUtSl++77149y7X6hLQRXbiy4XmzOFD5g
03dYgifYIGSoMIrNAZWR+8G8sfptJ5o2RaW/EaRrFDwlSSUxG7/6+fzLvgwsyuBi9Ym/QN1gzabu
hCXWV7mBfIKPzByiWNgYgL7dfP2+1yJUCgPGZzoGTOQiNbfoEuoD1q4Bfrnub7qdj2nVHMqqPTRg
tDxB20IJ40YBuFN5qwbtGq9SMcIFQqqYeDfdzTzQtcWoa2jxGZSLyBEnN7xrYfyLMDuldCSqxMZ7
QG/mVpXdTRcVt3pQ3qIGtcz6eJfI4Rav6puvx79cAKSJdJLGpqFugAc5/xZo94td5jIfKdwYl3Uw
RHvNdR6d1vv+HorIBGbbr0e8ElcxpImqI4qTJsz6yRtHumemfQDxpkrLd5k+5qJ0dxa6+0AdSdT2
KO+vZYwWQ0M5UBU++vJs7HsZ3pARsPu4JGWFjukkUTMpASEDFfUUJoBNcvIq3UuLM8tYJotSCs7M
e6ciQEqBWtW+AUuzZybhMq4YcxIdWVZaqFxCk1sRlRrMKDPqEFTjNmOwa7TV7l913XA7ZmhqFm+H
fZL9zLEFiXVl4SHO9PVDXNYJQBghJU/byOAgmtboEtxyBhGLJruJ420ICyd1w3vfwlA563Eeb2aO
vctAAKlX2nKUsa2xwT0uxT+O3TpspZJQezQzpjLWRXZedphH6guJ8sTXbzYz1BSnBSLR9YqMoeSA
DzhwmWR3VeIvRa2dO8yufUhLpephEGyRzkxWc6ogHFzKDCXh1iObxb3Z499RwCNM8hGv7FbiUiwz
nG3ohQZy6tqp9hYU+o3gOm9fv/W1vWxpzDDFD82k8nM+wVQTcOWSDJpHfnpMrBKZcvPJM+WT95A1
b4brrsRwtsZ3ZSsRPIlUeUnmqHlODpAyLbHribLOxj1+XWErHiruSimFY642K0zx1oBrto3wkrF8
ocMuk955/vq1L4MWjhKaIzotbc7Rqfg9Dk21VMV4YNcrvcMMl5jRC19b+aXi+jL72Te+8sUBjIrE
a9RWQUBo59Osgv3ykxw8twMKKTG8vZHC6kIZvvnl0dIQVGXd48CE/vVToZv+QkkeZFSvvn7pK9+a
tyYf4YVppU1bL0bZ6EqLzJdt4CMlKu5D1LQHNQpsZHNARMKB6P3v9NZOXw975cjgwJTMsRNF8DQN
5pO8rpC3gJKqUQ5B43SRZ9qyUOpVAnUOIaO/8ZbURbgjmHEdR4zzqW5StIhLq2vt3oywcUXlHhg0
kkd2CN46iQ84KyzB38/dUJd3sjxGwOB4aBpRSpzs6SFBYN0H7Gwj/bmquycdx16krjYEawl6XiL8
PfEBUgFOC3/jkERajEqVRdnB0qf1KsuIVRxyVBx1fKJtOTq2TgVdDiaoF860v68tIY1jeMQOkJ9N
+4qJDDGvj53WpkSPiEtkC+wcUfR35dCtgxT2aKtva6+biTg+6ybnSQb2ajJqWiBoectpbaHANg43
AANas/rLadAXL8N1jtiW56VvAPuOqfGOVqEdGe7Gi63HVgLPIplPXy/ka4cGiInxzKIxcRGEDHnp
u2qKYJAboZKXon6t4dZqVgunaBAaFFaVPldUuTrfKpCGcceOe/Z8McsQaoGl8t4toa9LbzbTSuDN
94EKRQb+00jgjeqZm/AzmZnONhe8Ak/DBLk8veQhjiotjfjWlqzYNhsHtolUYllX2xAMYAGtzTBb
Apc/IlaHjZhc7v76RIOWlon5WGLypxL8n7d+Y5Q6CjpsYafZinitlbse41uQx7Z+6FplZu9eO6Co
K1pEVmArLs7FQdHKqjCxWtNyD9HHehkG8skQn72YogwNl69f7kqtXZZ1jbnVufpo+k8CSV3zTLHW
RLZr128woNvmv6RBf6eGW/fdug8Jcqz7VpdnbvqL1WuN+5UKHVn6CP4ff/7npPopbasUxFGBRWPu
60uMJcgVq4PujhCgFtv5uYB1PPPO1tHnkCity8ytSsJ4PqTWun6t5L1oA4vIFkh0b4S0O6AweoMh
CEZX+tHBysUGth6PcOrHmYm++K4Mz2lI2jy2eLh7zocXc1/09JbygCDmSxDI33MUhtAOzbmMl5ke
/+678gcq93cmnvax8OKI4U81l5aGEsGbg0vpR90LggozF9RnsjKdFvBmfHvKCQaYpfPnKgWszjlH
wPDI1k8vEh4FtMrqaqt5GLSoAmSoTq4Qd/QzvBVMjD+DZSIH+JNAKn7xoo0VfYNkfDRb7x4npw9D
dOJlLlWnwFC2Pi08R+SmGywFh/NQ3SujFodj7JPYXXFfzvVvrk0yJlN8ZOowsB8nJ1TtBmobVYAW
SjRv6hDUSDzYSdmuOzGytaydO5uuj2eM1bcxnJqmYZVa6L0oItyN7PcpL1oI2u+p9zh2y8cmaSLB
nYUbmERPkR/gDG6tkI+wizJaRp37hFvPt0iXZiKcy/opK43YGZFdjXYmhI/zL+r6fWnUyGzaofiE
gL1oreUgPvL0Bz+E5t9uKrdeq1DpdHgACRLbeb2SwFguZ1b8RZg5PodCA5/kHEjj9OAWGq2HE0nz
PPOlo9TKi6yMT0i6/+AwXTl5bw96A1XJ/17W5nNTgrSJgNvHM8f3BeWFo5QYiOuaMgFojum+V6q6
aSVtxHIq0cFMhyUEsKPWrzPRTRay5D7XrfvgW8UeKgmEQOE+wxEM8OfO6ZtV1dGnIQGpETLQDeuh
IevvRP0B9Z7TezA4zwW0ukVjzkQ2n54Vk105Yh+4Y5m+S/SJ1sVZJvjMHXWEg8sawuMVDQfVfynK
klIrqqWugVJ9Q5MWpjigv2B0vlXLnUdMXwnAAjrzqGTxm8YPi7T+EdWYSUaCsSoGFB4RtL6zGi5P
quozn308MCaPTl2CygSbAmjntDDgKllmqhENQRg2S1QEvhvSCrHlk1ZhuVeF39NE3mGbgCx+vIT3
+1Sos9idy0cwxNFJh/SC8gQJxvkOgDRqaUZqjvU54VmuuLBjODw1QoNt+6OMMNoOj/DluwS6oUjb
0Jsr0F7eNcRllAk4TiFZXXSf9EYWlFihQ+j36qMJ2m7Avtppb8L2xUREpUyJVTtbDfSfX0/+5bXK
uGx+AjRpXOyTO67CyltF2bO3PQRUyopOpCccQ/1HhX7sWP1W+lkI6tVXBZRFCRbnv4s2V9VCz03U
gAafJ39Ucnc0c/FedZI7r0+/Z+IS289b5Pu3vS7NMcAuC3FcWOO4LDcOfdxWzr+z42ZODzZwsGXX
+Vlxd6kiSq+jB3ukg9oCuFxDfQy88F5puUWr6ifJ8PvXU34ZQX0+BM9gGAaferrY4ETXLW4lvZ1h
p6o7xgpx/WNfWQ/aycHZrwyrXYrYZPjw9bjjpzzfZlzWOuBFahZgtKZdsl5AXFtx8EeuC05R2ooV
jsux8Q4UYP31SFffECzKaFdIhHjR4umheEfi2EduHcCkRgn+w7CyH4l6m+o9SFNM+wTbTL3vSeN/
/3rsywuWt4SNpBC0sbymlXbXCauuGthIyMbYvUIPvSKskH6LYNKkXJ+Jvceb8WJOLW5zUEfcnNPE
DksRS1AtjngVdNNIR4BzvI3L+mB1znFs5RHaneo5kNm1Tct5RU2fJXyZySlJ0A3SwKYNULyMDOkj
EeT3kaira98yR7LLbB205auH5YbeCbbbOauqBY7WNQRY97KErh0M82UtWou/PvmYZFLbZeYlaVpF
CIUyqdWw/RQjOrQQ7dtW3kb5jUb8XNdzZalrkw+qgstOp3hAlHy+mb1GgWmZ0EczRhmZfAzTT0h1
oMCMkJhmLULR2+XgXr5+x2tnCE1dMgJ5hLBT0j8ftmM1i6LACtPVYD/41Q4jJLvrUQDxtZH8Yb50
gbNVffzS8yG/E6uQer4/s5mvbTEQLIRLBCnjTpu8fEyPLncqJG8qpAa12P1VoJnQe/dxH6wNZS0m
3ioM9GZR6fLHzARcmXeqgBqnF5V85aL+2QcUasogYNH7IeYE7lrpuk0HC6o0blxL2UZ69wON55cR
6+7E0VuaV786sbL1yuIbDUevDDAg0I56dzfSc2ae7qKSNYIAKO4AX5AshWTx/PPAuzSGxGINAgDb
4sSBOcevhhtu0YPY6IxsH/sC6jEwwDU8NRai5c/kjVdOINAbWJ2xOgDlTkN8sZBxwE5rWp2xeBMb
5s82pL8+rLlnV+EgzCyEK6c6NzeFDmCfIoj5yWpEiLNTFU5Y21X1Z02rdhEWx0IgvcmBNFfGki9P
O9pHFHPG4xXmwGQsD4BzW0qMVUl3meKhyTJsXNnfZzGNFB1082DaSmQsveIZ2CVSRDNR0rWFBx8O
V1IF8h/gsfNPG2R+GpcuuWWZq1uPMjfE4M0Qscr63A7L7qZCEp0+w9cr6sr3lBlRR0eH+jNNy/NR
1Q6fGz/qETOh6IuQ3QpNoI0UYF3UVAsfLPvXw115SQwzgfGSulNBmm5s1Md8U8jgj3VxeYtecqs9
KoK7ttwWS5rvTh0uu8GayR6unSaf1DqaKPzvYs0K7uiQiDmfjQnIqZaco+sJT0LTngqE96WdIz3o
EdDKxE8Wf+NtYQtQ6ea6sMxJ/q0nbdOg9NLZCqqFQ/3aZfshQSTaxS0m8RYepIm/F4JS7YaNA4+D
cH/aNnLUWhkEhYXkRgshHHZQ6J+aullJarELd4XzUg/CEi7DzKe9cm/L1JEAmbF/uLMmwXYrFeiy
oeRh622w9xRlr1BMzwbzURqwqggxmEbd8Ov5vf5lAVyYI5eGAsekdSPpcYxUQ9PbIZqFjuhiuGQ+
wWpeKkAPiwriXqCuFf9nqHj3Xw999W3/GHnytp0ixkKmcxAHJKDB8GLSoUvzZRlpmw51odSZA5lc
26jkMSKh2NjhnR5PnWtgptPS4taalipKvdfScq0NxTrQuZiUmTD+ysFLTR/TchNQBZDJyQXs94Xk
iyig2IDNlmkHYg9MZyfcOeiNfj2Rn8txEmVSBjRhBuJ4jtb+5NzzsSlBoBCAWCX6G9HrhyUUu2GF
av2mK/zWFot+70jySJ/rjpoxit7I+1zTYIAiFinV2e8uGxZaliLG22Ntkw5/uUlGDAxiELQbxyRH
5eSMbDQpTLSeyQhkZU/8vQF9vkF1cAE3eA1XdOYiuLqqRyQRbTlQxMb0kGwQtYuiEU7kBsjva/Fx
EJO3oEWKpTh2Oo1Zb10O34aOHO7rb3FtUdNt5u4hc5MByp5fBrIZ53ig+ES4Bvp0lKE7jg1/AMyg
5wixtusSntXXQ167EPCz5+JVUWPRrMlCawakoxwL5qnStAsZ6wQp2xhoiib9WzfqGuXDNoas+fWg
195Th3YOVVOi1DutC6AdkfcaoBVbcVNcZqJtiLbcqG6RyM4SecAbgw/89ZBXP+oIVKIKpKuXJawi
r5BJ0di/VQgqGpVGgzqLUFOM6V4kt1x0WGs3SA9rmTkz9LUpBpwF7pc6O3nV5KsOSR246mB1HFM4
IFbgVJESbIDaemiRNMErIvELR5vpaFw7QOihwJdDVoBi4/R8zEpU93wGbTJ/PxZ+ia4QoFEQi/3L
LVaWD5kK1NNP0uI0hMF+JUA2k6FazKNkEFVY4y1cai1I/M2c+lenkoEoMECRBHF4vkGiosUGrmeD
jFABEd5oVreHMRPFZnvJ5PP13NdemQuDr2VlMknn/447OSPdLBaHSCApUYJjlH4XdAwtUOBUgtse
5TUZZ5woOfTQfePbkX/49dK9ultg4RCcynBCpylhFShiYIoUqHM8eiwENsvKOoZBevTqh1EMtabT
+vWI1zcL4I+RaXYFltA0qI80Nbdr08PqzCSElEIXTYriNmrdnWcoOxj6q9JJ3pTsb4WLFK/BC4xp
B6fS+UfGhUYWjKagaogEWRGsU0/fIG2+CXexiWsyMsUYI6btTGp3SaMYlzHdGoDD8JwuCsWKEDW1
l4AgyxSkeEa9134whhXSrraSI3gq0Fmv5RMWch8a3QrXq3ddhGwO/7+vk2JR9s6maaNT23m22ZbB
glypWCJ/Wy4UyVmr9RwT99q6gJdEYZVlAedlMk9envdyBPHINoxhk7niRhtiuxnajV+gdG/YsjxH
xLw6Il3DEVdt0KidbgPQ7DhbyZ0t1u5aGpxVApu+IhLQmjdsisFJzdEWrkVdVMwtPgzNdi6M87VQ
Kl3peDp69QHMS7UQb6Qyto3eePJ8aevMLoKrL4ggiwjqCxThtEdkqsrQtmpLLdzX9nVV77DMwDAt
v0UrOAlXrp7PxHlX348dxli0xuDvnL9fUQ2W4Ue8X2GdCud/ODuz3biNdl1fEQHOwymb3S21ZdmS
ZdnWCRHHNud55tWvp/RjrV9Ncos7QZAggAFXk6z66hvewTmoWXcQ4gz5/Cmd90CSW9GThBJ9E6F6
s4Lo07yOoQKxYcIQ/qLS3tbEsdj8q8H9xi5R+bKQodu7eLcWFZtTDLoZIC1vB99H0jvoar6gAS0d
G6wQ8TA5kYWo6LHIHTer1QcJGtL7IWxzWbqFfEXGHgSx6xdr+IwdGxyLvWyKjlGVPEhAXsJhOguW
fJ6kLxBLzMzfCdWbFwVQNkIJsxaGfItrd57iwEgUlo06vK4bFM5/pvMXRYUxCEsd8iJTjx5xZ3Tc
D+34L9Iqh4RK1+nVUN8vnjmv8gTFPi7i8u9hNk6DHhAKHHrUYCeT4ZCPe6z8rZfsAAphVM9odzVv
LrMUjWTd52kB3dYSuUZ8Qy8J6wjtkklfxwQ/OuNfpee0omSqIvaVucwegW/Agw6AZSpTexurUFxA
GWcFFNAw9Wa5u43T9EWxf2dz+s9nyGTKb5YWx/kNTiTJMGaeet7wDB8omdyGozpN6J76x9RK+Nrm
UUcnhzwIp4ZECo4x1Lv3N/YagCSydZJ1UIOwf1aCUajWIk4eajy+PLOMdjH87JZy23pJBMOCzLb+
2s4BZnR7KODNtIAGPM13NHZFKn39+JNet9DEQIbi9pFgsuO243Pdyd+quroFkHHJgQQ7BTrThM9v
O48tIv2yTHXA1DNN1LaQQaVCYjAHQD8m/0s+5Z8Fu0ikfoHsf1XKb8xzP8Xhwdd+jXN04Hj+mqIG
PkK9swc2rggitcBevfbQltkJ4qtG4rcjUGij/zA0DGay/C4P/JvKQWiOGT3mYTfvP7t4rYtHZ0lS
IjFbgzopftKbXSc7alWBXSHBJt8YE//O6fBVuI8Ryn9/oa0PTPMTComYOOHZt1gpDTrHyWo6dTLu
AY2fUvzPri7MSpA8CaTyrCLdbiJugEPUzntdwxjJu2QTnIiYO9G0W1z1kSNBzioVnhKDuyozLkDP
sGe9DKX8exztJ2f6VUTBLZ4Fj6ClHtq+PPn2z/dfwOabpgkiUFFC42Rxvh0zVma6XICvlfA7gjpO
+rHok3td0v68v5B4katPKma06GqgLry8J9rMVqTRJIYVut+7GGl6co8MujKh29rGtFis3tVMAITv
L7sM2AIGIdIb/iuw1stbMa2xK/MntUcuRD6L7oZvgntJ+6NuJQeML89IbjNp2ctUV9fif9a1mMpb
yDqtRIoy2ehQdJdRi2ijYyD48lF4CFDq1iuAUCbyOtWTdG6A9UeQpMPG2Ntcy+ghfoBNa4VbGREZ
Z5mF1PIAL7LXes/MgHMX9wV+U5IUoXWNmF38ZN4KO3KlAqGVENEV7FDSBxMUwfuvf/nVX38FvwD0
Jhts1WqrI1mV7AjRjMocjhIo4ZQropab26YZbpXKOFV0Xt5fcnWkX9eEGGOblFJUVItjNeBm7BT4
uaI1Hl0EZnUyDmitf2COhF/AjR1/5bvg5PJPE7D/rIvBnjhGOI4skpF5Qla1VXnjI0IWyG0f55aK
UVNcy/fvhZifjQgVtdL5/eddnuDXZWFescmxdCFGX8fKwa8w+wCx6am1cRFyhl3efGqbn2Gn7o01
xBO8PcNiKRoRMDtZad1iUXHx1KoUU81RzTxHwWlFCFPH+MRBOS3UXwVSqlmCapNef9KG5i6pdnu3
ojxY/wSI/wp7m0iyeMlSm9S1hv6+l/8KkgHfrvJzrZJ1KfKT2n1RS1xhCv2jFj6//5JXsfr10WlR
Mq/SyOkN8RXe3EhsUz3Ka1DBGLfh05u5Q1oxqEvv5PbHjF8P44KDjICjwfzcRM+dVumB+mDnVG9F
MyrD//sVi2idqHYfxiqK5YJU/8pmqGZMOIfbooi9AEiGEO0T0Lmdp99867QnSAWF0vMyeCNuP5X4
GQ6eiJ4JQFShG1aPOjCf9lTgnMCMyw2l8Syn+c6m23hkjQEpnT2mEOveiFxKzZAYgDYNeXTrFmXM
6ODKWAs65pMRhy6Jy04vSLzExRZjRYHjAsIFiG2REsxWk5ARhoOXToCqZv3j0FFTScfZco5WtBeu
NldDYcjEqxrYy7IA70j+JL9k6iBEETE3o0eKZgf2rfJz6eyRVzdfJmhQ9MwIjBBwrndxF6llGASE
xk7tbkUJU7XBccSXABAC8p/InfrVdzv9p2qMHB7SORJ3m+go03C6XlYpbGZ4lcQtAEIXTfjbplD4
cN3O6diK/OA3ROMZaA5iSYvhXCwprTXLZu/pSYApKbQMFHQqK7okWBogbH2sjPZQSxKPLO3cOptv
FpkmHczABs/In+K5KBM8hEXw97sXIRCVFtkdnLWMh01seASYvL5/LjduVyYY3PIIe9C/W85dJSeQ
esB/AzZQsgcv+dJGT5bZ3cJrEthZ519lFUISjToftT64TYt2dEY2W/h1Mnit1h8NvHkEHKyKis/x
iN3ZuQyVsxD1jLjprQRpdBIMt7jJK2tnYrX55G9+x+IaGO0wSugF/oc1kefftfE5VIJT3D6PuTdg
Kff+i94K/0gMiDvPQOph1QeMczwcFZNTasTjB9EH7AEOCCh3gu+b8bmQwkMbZjjegStFlsqv06+J
qe7t7437Fzg3c2chc7AGqvXlEBhwRXoPU4RzbvRH38Y0MjePaiF5s5G7foyeNtk1wsV4HPndv8im
+QHwjwD2yjbl4PVBJqUF7N2TzlmwRAIJCxaF4rs5yMq3CMnYlBwe06Kdl791tASUHvSPaKgto4dd
BnqVz13vaUp7EAVhSMVgnyeN1TPAwx+TYd7JqVYjYhGxEMgGkoWTjEMmef2gs1o1ctxz6zCe/DwV
1GL1TRVjsRdhcdI/4QRFO/+QooWH6SMqfK5sjmc0IY6hZbtB/dGuZw+S0s6uX3VCXn8WDFWyaVC3
wNWuf5adZcAwI6P38g5igX1bqZ9wANIxLCpLqKtUNPgAwGgUmkjvn4CtA4dDzf+uvORDy0WspGZE
ciumpoLkXgW//ehnqL4ENPikerd+2Ug5+ACMvh1m9MbqFg5zBc/DYaR+ifQbbfggdMe6gfJpODpt
+OhP39B6cbtsb7a3dR/Ta9KFXJIp2ELXr1hPg2ios773wg4EN5JaAuQRkVLVfvuoYGD1/nvdXM7U
UWjiRIs66Xo5v4tHdRjbnoaicdCk7lAgu+aoD0aeumW31w/fXA3KrwGclFR+CZVOgjpTO6Q8vSwO
z1KLHpmhXtCfAjxM8qE4j+8/3NbJFTsGyK74zzJcWFNVqFPGpsl7ps8Qb8UsY2p/QBhwsQXDJAt1
wXKv/755SgD/izBFkCRuXL/TuGtqyRiUHqzXKdCe8JiWw19OaFDmSkduJRT2zrJ+HhtnB1qwmYAY
zO8g20CrXs0bOt+pUaDjfA4yfXdFx+IUPTi6DXPs32kvY1N7eqsfKntPRGDjeJKW0y8DQ4rotbzI
fMhvdC1vUAIM1NxNDOkoIQzbyBUAB8VtG/0iGADvf9yNvcQ3pQlOSSAktrXrt2xXbWRjXdd7hlId
OphDah1jF3uXSKaH6eZO/NnYSoCguXnBl4GRXQbkPNDHpsUdFT9XhnAhOHSRXsTmQehkaWeGZYdO
SXcecXNRdG0ouNBVIUm/fkSsLfHWBe3lfbSs9qhGNEtQNgoo5esRZUKpOv16/51ubSBGYq+zDAZy
dBKuV6ytfh7JbPDbmG9786eA/IZcJVpYIMb1FMtPnTWcQXv9m2Wh9jJGgWewCrZ+oPfaGHBi5J4I
xBRcgBr8Ib0b429Sij0KliGMHi3zH/f2udHQe2SApNhwhVb6pk5st1JrE5EUdfaEbnbteyr22LQP
bqf4zsYG0/nR9tW5TfbIBltxgrpDyN5zy8ur2ItytD3nMp9XKNeIZLZPDMqSb46UHWHYw00bqTSf
YlCEqJP+88Cv00ihHWrhoARh6/pLS602qrWeEIrr5Kho+YUbFhvGv3oViEyyJ9KzubHovtrQKgRT
cnmt2UngxGNYUp/AKC4Dx7MDENswopQZR+dfEDuUaDrPwy6/WTzHopoWE3tL3DiG4BtfP6cx9UMA
xxc2fiEdnQC3jVk4aUQXoA0uM3uh5y2EAEWQslBx+xc7GwwuOCjAVzz/4i6gZzGaUl2zszXjIG68
aADxRQJvhN/AmCC5Z6AYGRwhS+60EbZqBv3t0iJmv2kZqbnJCweS6gmh0LBuD479Y+gK12iQVW6r
yyjfmqDs7OLUkeFo3Qcdzt7O44tsZfX20WDkTiKurETEJ6erKnw82WXIUZlIBBRSfu6jk46Ith5F
4Hq8MLsIhAkmuxezsr92hX9rYyP0/g/ZiqRCSBvVD1rxdCqv34UC/asv9aLz0rh/KKz+ZFM3jhMm
RfNByDdHFaYTUrn3+BtJJLB6OgHQ6+naLQvkUdOSNMc+FilA9SIfIrmD9/unaHCJdTBb4djLYXs7
J3thXGRti9fOVqf5bwjhAlof148LtCkBp9Z1mHcbN60GcQICaWV+CQLzJsIJjD3/V2ZiAtekN5m8
1xHeOuxXyy92ntYWShWb2OpMiXGRS8DR0EgcIHhYfjnDp6njEusatwK19v5nfu2trx9cTJJErawt
ETpJ6Vjl0NAwiwAelDlkTy7KGa5IdRSiaFGCTqsknQCtHaPyafiSSQ/SvMcKF5tp+SPErIdmOKQV
dv3120+jPprr2O+8Mf7Ltv+EqXnIMhoSu9FFvMfVQqqQSKcLwxBx8Z5tvLUTR8J3S+IzC3F4348u
WO15qhW64lAZHLOdN7y1tRTIUirYZU7TEpUt5bVMRhL3nlMKP0/DFdIyMMBv+sl+Gr6PB6sOXSwA
hzi+IX/7srP8xolCckWjDqdmcVbGPHaCtm+acpATaTii9x5MzmNRNDCcK8Sp0Ie2a/5H0qbDYO4u
vhFFALiQLUBwoCxf1hM1wmop1qIduMDwe9j0p06Kf4xR/mBVzqNAD7dJfuxn35Wl/LPvtB+yzLlT
assNsNkTKdtUtB9CR68PWveIaN9euFmnxPTgIJlARhAV3Wo/VIE+9LXfeCafwdYPFnqlSRPiFxs8
dmHozrrxpW/zF9+HW2PaX7Ay4s/+LtP5vg2kZxF+GbHsFCXrTUraLMSWGBFBJVzWfDJU72zU1Mar
ix8dQWAIhxOKREH2olrJJc6SvRiwuSDYUXAqoim5pEgME3vUUcZGyB9Eyg/rS9/gEgey0cgfevUg
JOpIPrzZBWvvMgNGAUsMhHs3jm66ACgF9+POrtVXB1WUDv/9Scvrh3F25A9D45WNDinYdHW1o/ZF
fqAyXBt/q6ypbin9HwOMJszvcYgiCKCG1Mxudn7J+vwAGhbNcO4ARnYrQGEyK6XZKjViGIYbI1/d
lN0hzvkVDZorEZI+RXnb+NGRIHraWXudiom1NTCuopjh3+u42OaziYGfWntp/smQP3f9HYoEin2q
I4XcAHG18C6PfkvOHk18fWxRoKaXQ+IJTX3VwAtAf+vpjN+4g4uwhRxpXdAdq3n+/lMlHIMCSrnh
Yedp19uQVRnXgTVg7LDyVgMDZiqNntWeHf3HW63NQLoCCx+0U6LdGP7sWjpePOyC/yUdDAg6aE5z
sHvCeQURIQiPWrt3PW1gA2gPCNY8wC1Ql0sIJMbw8NX8oPYkks8qo5kcDq+2SWMfXEThYxLWxbpW
kdy8TmmsHzsvZ30gKGBAU8HqJkyt5vJTKxmTGjmQfIF1RViJN5cYmZLiRfyUDNmLXkmQnDFcn06+
yJMEtEvKd3XSRAV9fYMawFyxnyMwkZwbi0TJSep2aCqt9mKZsWrzVKd/IXjNgLVyWyEKHrgtIetL
nBx15we75/3XsI7XrE5EFFIRBIglskmVu9QvE7v2QhNgGY1N1ETH+t7ScjcCKvH+Yhu5EashA84F
BqQLuNH18UvlJCinKGrY+vUrHwNPzaPgZdjBdG5xzXKUi/SxDmhr1KhppzeKld6ho74XDNfpkQE5
UYAUaMox41z8DtuY9KKY4B++hMn8WYLWW6DgUFsAm1HsFE5DAkXgwI8SKYyFhnPvS8c+ZZjVeX92
XorIxRYbgF9B/0ggVnG7WWwAW9jj+klQeRodbaDIbnOvABPN0mc7+G2ViVtUlZtSLZa3QYeIfueq
brxr+rFOqnglb36FiCVvSrWhl7h/J+qPprubsL3N6pd+emRnfqmR1M0fanzDe8nwJD32sr7Z2YYb
8VFQ3wBwYLeCAIY4rG9Wn3JfmXvFKmF01wfR8tFDnLkYo+EXe1DRdCbhO/nq1/df/eaqOkM8E9kp
OmrinbxZFY/0OC9aAwf06JyOKO3w8YUImHD0qSE4SkjW1ubONH+jKKbdQmOLBcUcawlLssteAp9A
7LOt79VN8DNKvCi8ONgzR3WJ8NivqbxJ5scE07FOsXZe9NYRBA1GK4L7COLzsjzh/jECSSu5fW0Q
YNQl45Ohv4grQNSDU8P0rsTmJH0ZGMRPJnKvQsmcou39V7/5FtjrgP6IwusbYAA0HmlxWr8CacQQ
r+0PObcwvJODUA8WIDFxQYpBHjryXolGZlzvNcpfu4nLwwe/hkGSzo20EoiKnTQ3nTGqvULRsfC6
lABYADLnn8v4kwWZ3/RvrOHvIpFccJqo0T4nSXPIpnvcoKXDoFluFT2V6QjwZe9LbVzepNLC3wPU
L0FKpFFvNif2zalkQ6H2HAYTzfyinmdbYcz5Qtpao4C28z02LgKRIApCIHkKV9H1cozQpaFUisob
+upT4syMJ2SgxWlt/VQn/e95NjBz/M8dLXKEjJuoUXPKjfEoJdZdVkwkVT5dk0HZ+2kbCeMruZl3
SGlBVXH903K7LTEjVyuv1ubzMOAmyRkVjW8pomFaBK7eQsLp3cHc45KvdMwgI4khKNphwGOFCd31
0kqHB/uozhWd/dadn+ICAl/JTUCXdkLOTRSeoy5k5eKDQ0dDbNa4QV8vDG7z8nHnE228B9GmFXkC
YAfq3+sfMzoTSMvKLL0pGI9D+mVuRjdV1IutT/ddQG8P9FFU5XemsUcYXfGkeA9i4oA+sxBpWNGO
6mLCEqolPqtW6sFHRhHykuKEFGKAAdRAmKbKGNNiMeIJ8A6N7oNVgKsZHzUzOZokmRZa1d1PKTC9
LO0/1NXg0j3aCyob9zoRRfCiSCmFLvr1GyK9bVSIcqXnQHZhxuVqzeCGAYgA+3PbScdJx/lGKjw5
uu/N+hbL9gtV0VF4hMZMjCZd2+uAbmSZV79IXEFvTrEZjeiCTzZXDIxeh94PliV2esmdF5Pqp4VG
JQKeeFcc68l8aUg+leLf7GNIQOAFwXNRdi/3cS3HmeZH3O5t/X0uH6TWS/oXoYHXEEnGvj2InSy+
moDiVlKKNQ55UEgbQ9krwba+EV0pFFXYx0CVFkdKHvwsieWw8lo94dZ1vtYkvXGa3xfdJzxobuUx
+iZ+ydQbhy56ETga289frQwE5zLY7Y+LY7O4AqDMchcTaMlOl0YSkxEN4VwknHEEgtvokNmwWFLV
Zw5yRhgO2W/kdM0/velEbokzzU6VthHnaZFTnRF6KUOW3ayO9FsZUk61UBDudZ2RsOFWUD2Quj3q
ieaFuzyprcuXiwV5OtrCOgRIUZO82ZWNbprSrGnlq+OxY/1lBc1BoLYGjKLK2jzYZYrGwt0QFidb
qW55m4e63iErbwBM4KDTAgApjOn6Krb22VyjQeoUXilDeo/PYRd7lTvNhFLgd435VMOwYShwSEzS
Mr07CgCx0HjwY0wno19l1t0qfrt322ycWH6WYJzgarLW2m2YbUI8DTixeXvbWl/pNl4Q2MfnhNvQ
obtHl6ItI2/svva6+kp7Yp7j7gfdra8kcDdsSoEgWDHma4RpRimpSw8T1IPWtgfJys7NeaqTm0Jv
j2X3WAK1yXH1SrCUipi173mQb9Xp/ATGk2wWPM60xUZR52Ik2U9LT1d7t86zG5GpzZjUjhVaVHDM
zEiiLpVOUd3dC7vlEiLD+9feRrygzQkLkzxdzBPEn7/Zq05Bu7PMo9KTC4FE6V596UepOajTHsZt
4yheLbVINLSit3wrZSmn+1YHwUcBuBHyx84QHPOAgDh/+6fPhocDk0+OAZBCemLXz5aonTVB3Sw8
0QYTNFBVkU6oiGOut3Pa1m9RrCTiP9RhAbS5XinqdTnrLaN4takAnCnmf7C9D1K8d4A2V3pVXaeY
g3Ky3DJSmSRF2xVeThAJVfUyzeD+6c7rw17zYmPKw1OJDhLzLTS6liadqV7qaZNPhTegrUk+1ozB
2TbSSwkczefSEANdZvluYUnu+19ud+nFtjTHCMmZbii8pqlfGbxzQfO9Bh8n/2WMuttoqVsoziEg
ZOwsLbbh9YXFU8NoEb5kuG8ZizdclUas9FVZ4DheNad2ol1lVW42Amf+YMXOUbHvh/ac1P29gRm6
wDXZUXaTZXQbcZLcub42QgTzTAHb5g4Dor50cpAl8E0DBq0eYI12RFe6ze6k6NyhSi4qSr2UvNRA
VkXAqyqMq3fHQaJZs3wdNJMFUg06AcfpemsnRdrafudziMYvDs3rauLEcoPEyZMepUBhGQ5BTyyJ
VkO3p96ytdvxvxJXqdiGS1COEepFmaFJ7dUJJ1gnJaZOpZvoyhywne8uvuvyQUGtkzgJsDzj/MWD
JqEzqKAx0bOmXGbXS81F8JkajL/pyohE0kfxuVaIVvZBoSIa4x0wwepxVQ08IHWYYMBQni7CyMQV
AKkKKE7SB8eQlywaB4zwFQqA95921RUTKyEAgD0GLHlt2aIzU6srtNjMvcaQz1iTfNYDvH3UPYjC
qgXEMkItBVSIgs7Qsh0ijwzrxoxlxpFZZZjfRqZ9SFGu6mXnToBiKrTDtHgP87guLMW69IEQFcVV
fHW3D01QhlVj5V4m6RfzWJQNE+LuEJnSMST1lmi7qzj6VGl8QIbpMoTdBzL4Y6h2OHHvTctX9574
MbDmUf8Ef4k+z/XGkkJoZKYk5V4efHZgieUE6yBHRdzNsof/jxRr69u+XW9x7fUZhUrg+Dx884jg
pmtzPEFMeJU/neWEp+aoWk3rOtnxta4Vg7EwOjrJUSt2ttk6yeLZaX+DjoA/wC5Y3PmVVhTouxLH
jVh3hRlLnrO61sYPyjQX+JelN9aU3swp1JCyVz5PffghldHLL+I9rdOtw2UQ02nEsu/ZGdefoY7r
nHYUN2dMxdrk0VHY2Iac9b7Qdx57Z6ll2x/sy6Qj2luwtXHpaOJDxwBK9Lrj3Xxg5RZnizcMWptH
or+9GtdXOeJOcVMX9A7Qh8swg2FjtXn+lzwhiKDnX6KkeiSwYGWrPadWax/878k0fc9A98+hdLDM
cKf/v7pAxS/ClZVOgUAn2YsbI1R8x5hzrixZMg4CmtR18Y+ps37NBdbqWDy9H8q29xhTD9HpFDoj
i/W6sMnjro+5JFSOeRcdyxZBZhza0DQ4VlwcQ0GXm73nOF/yLjj2JvpCe/DR9UXNUyPARfcGpB/p
5uL6iCDgmL5J2iBJL4Jp5denZpxdEcVthIZM1JT8LHcD484YkVdQvuy8hVX7Chk3hq9Qk5AYXnuY
NklUGNhUFmCQu9sSJZKxsXx3LmJAeP697n/qGILVvuYF4fz8/trrNi+4SiRs0Kpi8TX1WmWMIhW9
n3lN/TeuMbQuyexBS0zBcFKl/hQLrpDcnVJISoIhRTMG6P1RUBnzvgMNxjSIg0j366avXrLAdIvh
9/u/cY3FfP2NaN4BnxYbczEDSWhQjzmGAJ5ocQpVUNmBaQieRGroxEv6QZi5Ct6ubiRY3uyFhK39
YSEyKyzfQVFzPq7DTzoXld20vKMx+oo1lCuanML6LZ67UwK7QUV8D7Hzc+CHZ9l+kOrs9P4bEMfg
Kr/hBTAEIoukUiFiaNc/oA2TKSkNix+gVQdmkg861oka9k3vL7P5oG/XWbxodYoCuRXr0GMo5wGl
Jkg1A+OFwadpmBwaB4/syHVSgrxoNyh79+3mpxatD0agJr7USxKiBuIhDEudOQvjvepYpMdOO7Xo
/LU26RzN5DD7NZiza2Z7TsIbgZ9JFxRpiKS85iUKsWoNvTfw1KOuVU7yEN6kieG15CF5nez0Pjey
CubryDkLBU2mCuKnvCncEbueTEIScT2SP4mWfUDnhAqN4851TzsjyndWfL2slzvIppskoG9oAKmL
Lzv782SFFVY6alUc0DGm65ocrB5hGrQVY6CvKq1VMWfWFTyLA5/GSXQRkHJQz2LEH+nomus79dpG
isl7+O+PWkT/WQ8LCiC2m08XqRm7QzM9hRzpEV+YV9gpavlOtbPouj7lML1ddfH2taTMjFm8ikLO
XcMGcEQ5Pn9Tsu+JP7lwYN14Ll273ZE23l6XTBKNHjpGK3RPkicKtsBIDlTyS64YNyYlqKAL6AOm
sAwmfP25t0M4L3uYks0YD98FyUWa/yA6Fu/ZrPXODCRWnpmhB7zgHIts/Bd8cmlHgVVMEG+H9mBN
qPXIFBO1cmjjWxNK1WvZBA+4D/UbA+hDE/UIsNIVZ3DxfvBZeaGTDXHy//srF99F1ds40TVJmB7+
xVSvkG/UUaVLgJ5aBA6CIZJvqF57q06FmyUyM8/nQzCGyAz5R9+SBHh1lP4U2QexZwVPeY53sqOt
hI2fqKNWQY+YGbE42G8ObjlBe+yMKPdKYePGy5xBy9qJ+tHEBFSU0xFIlS5NPQEUEl4vAsE0jZws
jZPHgCiPpJ268//x2oS0JT0G5sWL15bpGc52dpJ79lcMts+6ydgC6OVARgmSSvxAcbRlrT9h5iX7
lZfC/5tlrmszPNNYdAVHL6jMQ23cV0byo7VpVg6yf1TbnZMnfsl1DLIwf2L3Y/gj2gKLGCSXWmUl
phaRatzRXvZ0vTjp2i/d2aPmrOMrCyFyDd1JEcLwi89USfk44gIbeVYqI8vbeTKOe2GMLmbN0GA+
DL61s3k3doZQwmd8RKuFp1uSL43YtDsmJZj4mNnHCNhepJpeH1bnoJoi17f857jU7+2o+5LU+YND
O6TNhxu5Cg/S05Qr+P7s0fk2Qr5o/GFxQ1MElZkliUTNm3AMk4yfZDHMm+RjUobnaS6f7V5/SEfp
xpSTmzRErgmhHUV1G6X+yw+DL4Eq/x2orj/RorP3cu2NT0M7AXUOrj1wRstJbYXkTjFoQwRfN3JD
7AI7OTso42NbtZ6RHXVpb8HNLyMwrhSxfB6w59dntuutsYv7OPIILjD+Zjezcdik74fllxmDJop9
WhzhuQfn1FrGURftUdPof4Egp/ERaCcl+GgN/V6utc7pUB40UIAXogSUgYug3FFKSKohhchmlBe5
0b/Fivx3X31rg/xYxO1TVFUnOSsuOJ8G0/AbPO4PB2UkPBb+Rir4/di79ZKEeaMwcRSIiiUqHiRQ
g+In5aQ8szPD+j6TmjMbunUzDI7D8qCXNvdikhxM5dvXKi5uZzWW3SZm2hDa+ZnCcQ8YuhHYoD4h
rk0DBqlLekGLD8eEZUA/GPnQor9NZTRmhXpfpX6rE4Rc2iTgbGc1oNFWdcPpTu/n77qD+02h5Ecp
7m6H2v/U6LeNZj+blNO1DJha0qirYT/Q80xU0M57APyN7Q2+m5JeeDUDDFh81L6XR7kPbH5zqd11
eNz31fx1UvzLoAJIj7S/q8m6KJn2x9HDh7RKb7QHpDs/tHXOMH761TZ1eiimIYTpZpx3vvHGhuO3
AXCCyEcx85olvLm8oq5tswRxBK/3lbsiUj8+VrJ6nwTjV0gq3zQH6hNqUHiteeqI1UMc/cj020Gu
fiOdvNcaX3Wm6e8JSSIEdRmdgW67/rYpMpiR1CAbN6fO16gJH1HofBYGaU3zyaq1OzlOEdFHzE/2
HwXUaudViL9+cRO97iswdUBcVwm4aqSOnJcxTghy5iFKhCQSE2YVlw2Gh0n0x0I5Jwq5NZX4NFUB
dU9yV9vtz84I91j769qfN0EX0TKoOyhAFh0/mqswSNoA2VpUE9Bxvuvt9rYxw8d4zj/LOi0AJ7y3
Qzpv+SQ977wH8Zev3oPDjEhgXEkgFnVlAJRKZkKBeh/yUBYW8QJx2qi4QyTdiUwsxPtjqp8i45xr
2s5H2DgqoL518IXCRGY13cdyMzalzOrhA1PVBendXAyuk+PbEk/HASJis2sRv1FdUsHTR4BNT09X
X/YR6XKXcoFyvDfSNBC6KEmOFyQG0GowuZUDj9U6iW4Gu/Imk3YeeKO6ZnUASiLJtXDzWaQlnZ6Z
/3FzdTB0cW2/rGE5WL3bd4j5dhO+aJ2J1C7eFIpc/SVnQiwiZ/4/7USCddkl+hh4mtNrEmiTRWDt
m3iUjMwcPNsvPgN1eRjC1pP9/BjY9UWl+wbME8C/Ue/cMmusFKeewQXjBAFxocS9PvV0cLRaluzh
Feg026SYSXEss48JXd0Aiw4QLX+aMPqidmSlpvPYzqiZGgxvwvZ3XqoHKUgPeaNGHIUef9j4uUr7
n4Y23gtRrfePxtbudLAnFDKTQi5oEcgVqepmW3LwNa6piYgOQxRfegQlUoxW0fU04mQnJq5br7yc
Nysu8hTgKFoN7AIZLR2AL523jlUD828bULhIx//x83F3AuSgnQbJeIkdMFtTGqMMocUYt8NC1S+F
jn9m5sLxPiumc6cTi99fcWv7vyLLmWhTrKxchds4mwelRbczaH5qiCH1icLVHkHv7C/ZixKQdqXq
J6ssPvR68cjc7M/7P0C8wEWwA8bNaBjVFlwWZPEB3tx/tgSfW81R1JyL6EJu9iEwAO9Y5U1qFaf3
l9rYPRSJIKdgfIEpXk76sypv5nRCGdwq4oNQXMCi6tiZkpfU1WecB+poDzW8UeNDoMWcjdyNLiG5
7vXTyeo4h/3I23VgLKWMhKzqNk/s/NAHaDqiyq4Exk1R/AySpCXFkJ5HpNkOOLe47HB3pNs7lzh4
RKZGa7Vz/Uw3jnURtG5g//7nLwfBHhIR0VJdDfjCfOpKlF0Gz8Lago1yo/Tax4rWQ9AkF4tee+bs
mlFuHC7ySDgNGooC6mpAHPROJkkmkafU5zMl813V6pdyTNzET0+hvqcEvTHE5GsAzRGFF0sumeWh
3GLxm/ckGNpzHlunXG1vB7U9aShDFVN/H90aw1czOxS5fEjxtVYk2Z0iCm8Y6DtRd+vSeyVW0zkX
op9L/5a2tGX0rtMRaeYYHeriPtWemyB9GO1bLClAp6rHSrfOjtT+xFjmn9f8ZDdkm+Zrs3NJJMBw
yggKiwyjUOKLkOWYJfx661u92SNKvGpZLs/3qx41uCyyb2sxJCzHPioaIUVsJflnpxo/1KZ+rO36
q2h2SHZ/Up34MVaiG20Mb9Wi/1i2wSeDG1ZPTkVaPFmNf99AQGvjX6Wc7qCMtjbgmx9nL+5coJ1h
nvsDUrpDdAzt7uRHEahaCcQ8Cv55vJNWiutp+S5sYViIbDEJ9pLXWRYFfaoKrZlMil/xor6lHyCd
7zSftkIq7Q4wF4jIQhlaZDRxnZZVMyIZSNdtsnRmMS3zUiAYjGffDxp7Ky0+LvINYRa3ZIuCKypY
YI6Ji7KBtLWx8+q2YvebZ1oOgJOAmmAoWakv4KOjKDYoiPJqPWAOOmtw8ieUW99/uI0xKM4VolEl
ym94d4vgrWclk8kE7TaBXxEdvEKND4bSnWLVOVdwCOw/4/SqL5lPgGi4m6s9mZfNHUN/REjx0t5c
6iINETmbEyPHJCJwACR9VLrjvpvU1jkA0Pp/yyx2TNcVeYv3Mgx1+s5d+LtLnsFD0UM9RbvDpI08
V2iLQC1FnRRA9eLM1VkQ9q2FXo6YcQgwvsXQKK2kk6R9bNuJea6P6Mg/10MFKULSiHaNAp92xZ1y
OjQGxh7VmijrP+h41Yq32U3dBy3KX6So9ZwgP0i9flF7+2lnI228XqDjxD+AEvyzzAKgwPu1H5k8
shCVgEvAkFJQXPsUd87uKzpJj3H5p07Sh8YZvmWW3kHTcYdo/C1J0wc6Us+hnnwPVXun9tn4FKSZ
dJcEFA65fnG83+Re6FxbVT5ScKcM2HJnerCluxTZhSo2nrDdtmLfbap+5+5Zb2kBnialVpCboL4W
L+vNoonf0YWJEaFSnf6kW88qsX7K//nckGESbDXqQhhr6Jhcr2LE8uhLut4Bd3zshkenRXZQ/pbo
OxO89ZdlGZCw7CdRvy7b/JOkgfZVlc4DkeA2Uu2Wxd+MYsvxY1XuPdLGqEq0AYk5pihTAbVdP1Nh
K+VgzxUq2VN8L6c1+WF3Nzo+ooa/OovGWeG4bfSsAtx4fwOvwzwL07lHHIBWLYpl1wvnmlWNfo8g
UFf6rikBs5odV09P6W57ceN9CoNRh9SEZZTlTL+XczXoVcRICuU2Hn0Agd+b4oHBWJ1lO/twfaNg
1oMkKvBAMfZbYnHrIgcbPjvU2IkD2+eXluHLPUiu3d1E/8PZee3GrWzr+okIMIdbNjtIrZxs6Yaw
p6aZc+bT76909sFysxsi1r6wAUGGiyxWGOEPWYVt1prSyqUBMR9HYIHKCtCSxW6jwK42c8KAY/Jh
B/ej+R6EHkRF4W8Tv33/xS6tFRVxYl7ri34lLyBymjPrGD/ZLRrFPz9q/9HpPrP2Okl2Fe6pSLJ1
798PeH6UsCCpWnCiQwpBhvN0iYRSSugNGMrTq89ofOqQqpLxCvAPfg4vPPzT+CtBzoWVIogGYiNo
IrESD/TXMRIbfZtmZoBUU9zQmUfYfBRYJX+vzVewUb9/uwuhANoL6PJTpbV0gubF1qsmySnLGukv
BRvl3En2uRkhpV4fzIykLt75IxV3w9jOhn3Mou5uvO31h//LM0C4JqoTaNblWdNmsp2pATIyYfQ0
tDf96O/DTN5bkb831MydnWQnl9ZOnpJj7dLDUdcAEheOASiX9AlFlQolgsUC1iXqkHUcd16d526V
/m7Lt7B6mulpfv+mlz6tWEzcE2RH9MpOP22u15pS+TPKU7W9CZrsqtZeFTPZZXmxK5rn7we7kKAA
XeSjgmyh/ngGM/PHPBqNTEOhprY2KlTBQHkc/dGdm0ezeshmDYXt98KmKBG8wzzO52w75MNWtf9R
+QLDYXDedTVaOXEvpIc8FacukkGCY76MkpLByLsEszdvND6VYniCdrHLgk87sY6+M6Iz2hxnWMCS
/TZRift+Si4cVCdjL+Z/CKamVCYO4TQX7ch2b/UN/elXpS13I0yPIF1Df1weEc1RyjM0iJf8Lt+a
y6rzaQnjoOrWdIvI392oQDe2vzEaLNwLeWWCL48IihZZD7SvloG1Vut270AM9fRw2POB5+4VV9l9
j0ByhqyGP/77/ZxeOB+Z0/+MtzhApjiuG7NGXmxOOSl6bYOZHBC9GR3meFt8hlT2x/zX92NeugQo
J2OwiayPQoiyOCNbgt4ZKizHvYqfmPY7K7Ur2U82Rv2PpGm7wUQzcQY8oh5WBhYr5DTRRcRVhNpC
oFLgaE93sJ4C/ZdQifRUQkgZCNFYylCv/qQDXfcSoam0p+HLEZVauGSuVTcufVvtq54osqYzzJja
pE1MmZjRy9g107dceQ2dH8BY2/Qu1tbW7oWqEi9LQRFSCYJFoChOXzave9vK1bzz+vLeQQtkILlv
lI9Q26bFVTbu/ZyXNcON2v+sqeLvteRu0q5WZvzS+uJboyuPICcB4mLGh0SLZZgdnWeND7WqbKIm
wnkYvttbovpYYemeXD6ZJmLXvZv6snggGDgKsmOlax7srnYDGHLZtLLsL10ZSI/R0uDZ6Lwu5ibF
jzTwS8KQSHkRmUUSd/SqFfCqa5LjF09MqO+IBxOKE/kv8kollIK8p4WJw+s/0R8B00dqO05gZlJN
p2FXtF4mP43DSnJ3ocTL5ycmAK9LHRP94tPP70RqE40Bt2LYb7oCf0sODxhEB3W4ys3r7r37xwC/
Vuwl+YMSYxHtiFOcF4cOvnwdmt5aTqdenHLidCHSQzC27CHUUWKYuR6R+cTXea+4SvAAxQ4joZfB
f2vUG0CObqrhgHLo29d5+AikXVf99ItbDDo7+bHsHt/6InPHcWdme7lsXS2606fVuuDFTUrBGbwJ
UrIEVqfTJkEaktAZ7Tw1O46Bh7x0V8y4D4Q3aS4fIutBhRrVOL9NZ971sJxT+9ggzeZjEYgoabmz
V9EWYsSzQ4sapQKFlYx4mXu05Fc64kKEN6K3PGg35ljdjBzXuLo1bh5nV7J8FyivNTiZ2MjcWMqu
0zR1zdlZuYAvhpssYZG3InmCfvLp5DShaqakLExOgOJk0HhyMNCHe0rCzM2LxsWq2TOkZGNzVXZK
7WrXZbCyc8+CMKqU6BlzFwvBW7LO00fAb53GUDa1nq3r4B4YN+fE0JONTIdgJYs+f18xGGJO1CI4
LHA7OR1sCtomqNAb8/LQkyiiKT+c5t/Kv3YmV0m3Ddi00LWwhtZphckrk/111Z9898Xg2ungKuby
ASYkvKly3UWPL1biCoJ37Q3h82zdzuGGku2mZralHQoEkXw72NsydbX0UbY382FSY7xm39t42FiB
a6kkWD66tcUm/60m4SayYxiOygFyx04NH8r5vmpfEuexk1O309FurlS3L15kLXNx6thg4rzJw3Sj
zeVGmR6VbBtY29R+1zvZrQi1DTQQB80NsJrDTqByzXAH4TvoPzGyco3EQvkJNR63i+kdHtrsvgEd
9P1dc3bVMF+csYJwDhPprAyBq0AmRXnbYmnxKphQQiU4nzywBLTK0YbgnMvM7fdjnrcpIRsTStCo
J4aCcbBYIakkdXEsIQcoKpQC7S9El0BouCX4TeplRfIRI2YyBe+hsZJ4XXhfelO8Mb1xNDSdxdB5
ljiTU9hf4oiKFgimv+78kTTdtTb0LLpkDa4kbqrFgjwZcLEg5bwmcY+cxiuIJCIY5GaLHRoU4Zyf
AwlHC7YFlt5ChG9lms/OQDHNaISKeg9RhLy4RJ00yLlHedfSiFwrOGaF6SJMuxGAbKEtJ6t/Uibf
MFNPGVDhE8JT47Ct1uKZi3P+13MsUpBaHkun0HgOfwbWi4mnhtRbOfTbSUZcSBrxNZ29cuXI+8Ku
LSceEIhIQBwuz+WZNzWaXOWR2Xp99d42z7VzaJMXP91M+rNk7+3u357wlewrbiPP2De+61dbZdwl
1R6YtiCIWWtFqvPbnA9CUUUAc6kZcVMuDiennB3UNigajTulPljWwZmOZo3Mxc/yIM1c8m4SuFAh
qZhnrafZd7XsFZFr/yi0G2NvDYhTbapPY9g4/pOWXn2/Xr7S0LMZ+8/jfWUgf1VhihoPgz6i7BOH
XjVvjWyHz1r9EKeb+r6e0OXYjdU2ttmXN9mNDIam0dmxx7k4zPnVTd64ieai5t7K21ABAbA5AABw
hkfFWjk/vmC1Zw/KWYVuILAq+JOn85jFcerPCvOoTPrWZtZCxKJgzLzhpfgZB3Du7TG7cmQsAC3F
oz+5HQf1KnW6AqpN/RO5Oxd7E7fz/9Rxsp/LH+hqbaueSN+Q7hPzjyFDVLAOKW1U87aMKnr4XiTb
B3soDkaKKj2KeWQCWB6ozi738wMAoivLeCQG2EjqR9vP9EJ+oqXYlK9JpT9EsrwD7pZgbRp16aGV
lF+Yngpte1W4FL7FiVdN5jHsXuP8xTSv4pAwzrjVsz3a7W4i3YRSte3AvfvyQyD/6bSHiIUMviPB
SjsVL1JdFyQmhTW/hkWyS7X6SksB8iC8zIX0/TIxLx0ryleQDPSCisbiCDUcPxjHQuXKEE+5a34F
x+rRGHYl2lDcjse4O8xgfaHSqQfFBNZGZ2Y7jBs9QOJlAyOjUq+VZuN0D1e4n8hx4oYK+lb5Jwt8
axi7iKC7vmL3aY/KbfuR7aaWs2nrcD3/MW/8G0m6g8MTj5taRwfFo9ijGvsyPpbtvW/vUEZLn5S7
auc8hCUo4+4Nrnof71cm4SziFVsZwDeRrcA3LveKXklDoFV6601dsc1/dvmDjVbi7+Beem/YJZ2F
peovn8rSyKJ6zOyjUl8p+lZPDxVYkO7Oaq8M8y0sfqbOropauG2bpvH0sXRLmtfVXsq3U6Bu6pwy
RguE48oJ71Wo2rPiEc/M+g7GNAYJb6GxsxrNRTA3eAZbYtxb8ecwHPPuLnA22WtWvqvOsEmUalcF
d4aPXVXCEUgrCMTKvebvR1T/1CDwiu4TAONNFKy1Gy5NFOgMgKhIEVM+WNQZJ1ktfFsdiAYhY1GR
Y0sGW2FC4ObNBxjilUvv0nC0wYi16UeRNC0ykSTTlFiyckrX4bjlci868yAsDhLrjxbTF0vWwO/G
hfsdtBO0NtpfNCUX0b3TJ6E0yGnrlZD5pvJDyLUIpdvv19vaKIsTb8S/o6LzSBUk5PTRnZt5/JiU
ei1YOUs3WdVERvBUKbScFx4yNPqCMhVQxe61hP3vwP2ZOUZHStNKMh6z+cUJ7ntBQOcaVyZIS+Nw
B8hjq9ckcu1ax/xSpEg9lwgRkQtYLUtFbweKbGzkiGeThXO4DKp9LaGCmtu/0/hn2KseSWXgK17l
KBu/ffx+0s9Lbmg/cM3QmBCsE86603vGJ2g2w1ij5jBUrojdBEpREPNV/48PSCINkVUDTlDUz9+P
fCFiov4DlBzjTQR6louqG5ysj2MKtXZEGIzIoIq+TKLlGxNyavHpeEa31sm9+LI0mdg5fGUKjYsl
lkxdRhwVN1CHsHMNXwUrTPiFiFhVaB2KchdbAPu1dmVxX/rKVA4o2nOgygat3tN5juxilnEI4HWT
H6XxmUru1LyKebbiF7m9t0NYXRIYSpzVpGSteHwhN/4C6QIMQSHgzAHHnAxzpECPCLHju0l/n4oq
EwqBRv9hWNXaq15IB6DdUmHCIfNL/Pn0VUuUn+0khgAQA7236uygVjtDmbGFvhcEu6ZBRdGCnYr+
6vdL6tL3FSY/hJ64FtAtXUThaWI5Q+dYtYfS1MbsP4QqvCUw4OEbh8mXUo7yIYRyVsYV4cAiWDsZ
dxEu4EWsdjAmycCRmh/qz1a/UYa9Y3xgver6M565zHuUbQSPL8Aq4vvhLxycQtqK/hPnGf32RQ7U
Dko9FFRE6UGbV+2kH8rh3R+jtZcUK3T5kmghkUzrgme0JILlSZRzirScFPrb1D0ZVEQTMtgwzr1e
73Z4/+xM5JPV9l5oi+dBsGtH2zXlp+/f9kLtBSAGe4jeLVknldPT5ZVKEFOUCT0/k7JCjDyPjrqk
Uf8oiNbt5lEU3XrDrR3dHW3yMEPyhjXp2POzi0fAJUJwPoiMlq14wy8KK7X10hNMKg3RREECqDLI
kBFxH5oXXRldz+kK9fd8F5+OuggzcAyuk0jIk6ZldsDAALkCdNX1Azjlm6rMH1bm+XwbC5Y3YBTK
4FwOX/Xrv1IlxU6yLExgevrYymNK7Na1sukbGH6pjY/Cpm5wkcIdOSS8WhlaO1tqRJsCpwLNmVbF
UgXJ6MaG04p24excm6hqxQCv0E3o1OwmL1FLFubX4Mp0lmAMIlPoiJvzmmvyeZh18hDLbZWUURnG
Rlh7shxgRYkSbmQcZOg8Kr7r/gz+a83L8LwzA48CaRrsExBNoY4pdvpfU171VZtrylR5lVJskwDQ
oCl7sdZeWZW0FeJXpRDmlbC5MHS3UCWvG/KHNk0PIQaS2hpP+UIuL5ifqLyy0kWbc3GsEfcMSR2O
ldcbIf2Iwm372Pudgu7N0ToLGkCGpMcBMtpGvxPOT+IeFXrBJlZ2OP94WXY/ACvq0A22R7QfTA2g
5X3RYfNWuiBZPepE3y+dLzH301OKRwUrjdQ+qo7U+06nMBtse1KmFvXTMd7C0UNhA8I6hQchQO/Y
kDP1wK2RpFHtbhvMnZvKD8IvIrrKu1/6fNdxZdjty9hjodhdxwFKIFAbRPWmDsNrM8EVUK2uJLte
O17FsXX24DTjBFqCPGKpWl7hKKn2FiqpefLhE82baNwNCEEj0SqEK8xmP6PcOfBcabcWE1/Y6tTO
bZlsT0hlLe9N1PA7U9Iq1h3nmAgChXxLMhubstyrGcoOGraEebczm5Uj7dJhfjLyYonhRdjRzq0r
L5qw0EFTQAiiCOEYMbqlX9sZb08Uyk8RZjwqFH7r8/slc96IE90TAZgF2H9BragztVpq6770tAHq
mEgHAHnmzrAruuQgU0zUqaW3ybRPUK8wXlZGP597Rsc/DJiMgFovSR59UuSFFauc6pK5a+aD8SDN
wk8z3sTJbecfsNXbN2W/+37Y88PtdFRx2f910qQNxExzUkp6CHzl7rb5ly2iGM1VWiReZ63A1i9E
v6fDLQ42YMGjVmq85KyGLnAZdwoRR8ETHj3cHkle1pnQ/wwSPrP/KnBL37/u5W/8FbbAYzdBRp2+
bxXnMybaMlKv5K5N/KIGOznJvDS1N/C5QyP9sqftFf9Gpmq8MriYzNOtzdv/Nfgix2qjKYadOLPA
6LYooCnQV8i0W8ent51JVEk4zcVnxjfgOm30Q5ihOY4lZ16tHY8XImQeBTiYBUkUouayPGsFOB73
7STkspMN6PBufi3mHmm8/DBEwmr9JcwajsI1iNR51g2cQ0XnHc4UPd6leSy9FkCNM4pgc1Dt6/nf
OXTcClAmPKGVEu+FlU1qJ9JpNA1FvHr6pUOrQBw1btECw25IjerNVOnYlNP1KvcUNq+T+ffK5z0/
ubkgkRmiL0ywggzZ6YhmaQUVFgUFpIJxZxCHQNDcj/3diB+uOdWuMVIHo5Ee7orefv1+8AtvK7C1
1JwIh88l67PaVzJAC7mH2c+hTLvb0HdRWArxrR6K6M9Y//v9eBeWMi0lPiTtephQy95SpqtpoGV2
7slEv/KEtFFQr1zhX19osV2AC0JzQUYX9OAZNIQrIbZz9OwkfdxNGmrQsXEb5sYtpL7dlP5ABeWA
pDf0VvtViLOamf0cjQ21yeK3o/efVRLMtJ5M3fMT0wsc3MHsu8BO3hMDIYJu3k2h8+IP/e8OY5hN
U8UHw+hr10aS0QOHs4tiKUB4Q33sw3++n71zgQSNjqCoPRHoIQS5JA9qGFVDIUOiTQJUNLfZIfSD
57qKrs2hP9bp/TT0rq2gGjxmN4IBIw5FaCr7xmyPJfmFpTYrs33uVyIeCXg7+xJtV0qKp6s3Rosb
YB6qdVPAcqV0nY5E2lPuagO3MOpokL7Qc6CLFedA/AtXCCZmk7oP5FVbtwt34cmzLFI7Xw/VUIF1
hIYHce5IwFaE7w2qBmaY3ph+eww4FSOc4e1gFY5zaWULxgo7mL8B9p3OA2ErUgNpVHgt8mBTFuz0
fNgNGPGU0kF0jIWTkv5eBAZRrvZ1ROdjuZvlYO2DiJBnufxp6AGlVKg1mcbirixGOLzzNOUgoyAx
GkdanJTOE5StjC8VtdLs3dmUqSdgIYJo0TgeVlbppSfgLNNRMxRYiiV4OJhTZR6bAqE8+d4il1fQ
fBLi+RNatMh7bHxsFowx2KZWsFcPBn4P3z/AhcuCkwWmn6CXg5wUn+qv4ETJ9MjQEoPdGNI81uDU
430Zkyu0cbky1MXlT6KJaqNQBj0TBQylOO+sIcuxCDKR8eq3qnNTljTWiLPpZIiMptHbTStHdMJS
dzQewN66g/rrv31lSjjAV3R0nr9olqevPNRS2aKqlHu+Kl9Zdrh3EGPXmoBbbGV9ndcuEMSlciI0
K6CVLmugcynHVhvDn/F12U0n+w5K2a1jfab+sUGdUtbih6HP/nvADKNy/RsKNj5oDy7uSK5r2m2t
gladDbdYH/dzWB1pImXSdZdF105eb3Kn38d5tvXb6FaTjKuoG1Ze/cLxy2oCgi+kYKBzLfPrIgms
vJ+hSkqj4nX5Z9wYV6RDeJ9Lu9yo6SSy26cnW0mvtDnZIvckKfK+s2eEwOZDEWU/vv/qF8Ix+Mvs
MLh6NJDAD5x+9hzNbymXUQ9xmu6aIMNDEwdOov5VkW5qHJMQS7MMFMImef/92OebjKGFRaMQDuEm
Wpy10VQXVjmrwCRY3oNClOI8WFWIVFv08P1Il1Ycmwt+J+o7eKCJ4+av7dyUWoDTJa2xKGyu0EP4
kVvTHyyTva7pJbe17Gg7zMVaD/fy3P41rHY6LJ26UE6EBiR4mIoqRXmdqcndYNcJ8IPa653mxpeD
42DrLLdx9/07n8tmcXDRTiECFRj9s3Q+NtRYNWr02sr2qmrLq2wqfgPc30l+/k/YTweDRR7fJmr4
ruDIRmHvWBf1zWwq7uSm5UdXZE/fP9F5pCio8rYIPRDK4b4/nY44bWplijjJw7G+Vqaj0yEPlOKG
Qmm6lwuuGGPlbL343f8aUfz+r+9eDI1hViVAHLW6Qx32RbLSN6n+Z/CBWKfxbVAT+Vj/px31n0GX
VbtuAu1VzLxmY3oRdPgom/ZTQvN3CvaSVW76KNq1cXhrO8HK617+5Cx07kyapVxfp+/bJ4lh+X0I
/icd92YB7aJpb6oMlElk4/NjXidZvkvVetOUBaaktmtZk6eVb2A2PnGvvyNredYKY+Xo/dLkPI0n
hDIy25zmIkfwcqPbxpj4kg/HbjSkmyDqQzcBneqbD0HplJsyb/L9HAEVKVC3J/yLKueq8m9quF6O
GnhzHfyIAhN7c79oSV+L12buTNyc0ivUvj7nWNpManMPhej75XrhYv4SdKZVJ8gAuDCczqZdJTpG
8vTqHSDSo/1adm5r7wNwt1ZGc2f4XY7tnaWg2XhMMLeMadCmofN75SnOc7vTp1jcW2HSFlBRya9g
bm35Xu7P5tE3wCon0KrQlrWieRvr6Z0cxGsnyKUDWlQq4OHS0UDP+XQCEmu006rACqBym6Lep4Hx
p5MnGpRBcR906dWgObtBtrdy0FC0GH/4srMLlYPUvCoaFLZ85fy4eJ6KqxPjaSHpvawGj0reANJH
ybZOgdsxWJoAc1azcF8FnF5O+ZLWzsPQ2SFNl/C/Zc+J0hgqBEih2Fi5LnPCSY8cM+wICQN52te2
LLl62VzPRrtzkuZOs4twJVa4dFyiRaBQRha2mUvZOFUeLK22NXpbo3aPUdeuMLtn3zBu8Qw8SNP0
1AT51feLTWQYy43695CLGxm8iGZNVPnRV2XvxeGuU7JNkFtblEx2qB6tTOmFopwoN8KnFga9DinP
6QKj8T2WjaNQhQ+MK0S93RkBX7lXjiGBPeix2kuawsUd5k+NxXEypYDQwmEt3dfPkz4k2+kwQJ9l
pZ/1FVttGjIV5xLPQPMy1bq9JcW3fQGIejCjQ6qRBHYZcVn61rXRIS7D90nrflBOxT+S7l8oKf9U
MsXyiHaYX+uVl1Qp8Hd7frPSamdprY2vQPQzNn6OKkiistv10/Az10b4yJkNFlSfbkoLIJrVhC9p
GmuglHI6PmN9E8f6Ps2GjVamB6M0HlA1Ht3vP/q5mhUMHFHw52bm1jgTkfNxAxyGMRUJSPhxG83W
mx1ne7NxkECX7c61fOBt9vQe9+1RCYZD0qnbXg2umjCdwX3rzSZ+KtsMERiiKl+pNodsCA7yOKzE
i+cHMvAFWVBi+FB8peX15kdzqUqJEnuTNu0buUFVKnmaQ+0+zWvox3LzM/8tKdU2zJI/wVT9NrXg
14TV0hytmXuc7U3xJCgjcC0QMxPEni7cKO1a3S55EmtwvKrurlpNvUcX2ZW7alPNyXXj+yu36Nne
FEPC7uRaJ4vhTjodUvX9sO9zK/Z8uB/kA35R77K+3SV2fDCdtbm+9IIgVASZFFlDwPano8WqPedR
L8deonxkNEDHqqXr+Oa09/2voV0p6Yl75OTY4dVQd+GiYSiBjTkdrEequooqVI419U2fA2ziWlcq
mu336/z8+hDD0OJAsYu3whL2dJjGGBQD66/Em6zmOmlbkJxAnuDpaGn/lOOtFqtQkubktlGU55Wx
z65SxqYjyAtykpOCLmLfOmzlKpuAoIYazsfxdIzV5HpMrZ9RrtwbRnZrQ10hGzpOhb2RBFZcS26r
sb8nSz2Elk+HM+zW9tPFh6LfRxkVkwyis9MJUfssqKUmTLw0Tq+j5m4CTCH3qJF29jb24WPN3VXu
VzeT7riONLipQyV0Gh9SeYZcMpUg16wV0ZrzNomYKBB+LHGSNe7b02eymiwNTUnCgVputrFZ30jq
uLc1ugKh+TDDPLV8eUMej27/fESBaq0CeL4WqSujeAYNk4I2l+Hp+HmpGKSKZeyNNJiLudxK/oMx
yCtr8Xzm4QwIFj7BDHxLbTHKODlGqY70suXyrSufSpssdL7FEGe3su7OrjbKGuAYOIUBzQDNWaw7
uZb0EFXCCKvDwq3pMmfSWz34ro0VCZT3dms9tH64Mur54cGgQhzZ4E4XTlanc1gofWwUshV5uQlI
vGmECqYrS9kBZbBjpluu7K/ESmK+Tk8QRoRZAzIUkv1ZDW3KtUgugojzuJqvRPNWUstH1Z93mRnd
Zr2/cmVeOEoAOxF3kNCwn88Y8A1ahoWR+jGwd5GSoDRvykc80h6qwdpObKHWqbaOXgdgJIy3lW8q
tsDyZdFSFSL4op21NAmbUZ/sktqM0R/0vQzQuu7L93JC97qab0JbBcLc7HRtPkZq4s5VB5KyS1b2
6VlmzboSagPwe1hbZ3RlOerzIJd5hnCq3JoLb7K7Zzs176zI3uL28ztxxsekXgkYL40KeY5MROBn
Gfx0YaU1v5Br7kCoR/BtZrca1R+YwT23oe2VofyQZfNb7//5fsIvjmoQIOFma5+bdBadqoWcGbHX
5H8Mv95G+fimqONjnNn4/Y5P2CHfhav0iwsfGUwsRwP31TllLASDatg+E9zV9k5JHW/s5zebRDST
+LB692rFv79/zXMkBBeUULEFdGXC5VleB6GTEHZXgHio3V4nnXOLrnMs7h2UHfQrre1fJrnZD1B8
guRPLxODKOHwmNf/hzsAPXWFlzdp0/JEi7QAKcssbGM4ghmaTro8Ptaz+WkWya2kDY9hL2NlrN+x
2F9HJf41OmsmXRfuIMY3BZKeMi210cXprNoNcdFAdDcn5cYw5o1RHJC+2fVu5fv7ssRxEnlhE3cw
kK5rR4t4ucXuJhYSfqE0xM7bAZnjxDX0WSIvopQhGR/L5MbBBDIy01sl0O6VyN5laui1nbVlX97K
fuOiw7GTwlVFDXFOnz0KqTbLntT3zC7IkIzSCouJeFueDmgO5mV4oOx0pyI2XGvNVdLJwPLsbZhX
N0HhvM2AiUuyxe/X5TldnHVpAbZkF6CzzT12uuubEPX4IBR633O91dLpAZs8r0QTUXj1JtF0aLL5
OfHNd62yQRX31a42j6W90arA0wtsNuR/jFT+0NUcpX5D2yT8F908r5xNX0325WwRnMNBFlYN3H6n
jzlVUYZ2mx96ZuXcV5HxGGXDQ6Oad30w3oWgFpNBDUCzh56RKzJGnQa29jRC3MKp/7EbGVRKcSR4
xOezbO57qbwbovIpzvLb3Gl2uOpsp5Gvfe+0/pOkFP/qnW+505QdFRMJFhvkaxbqLyZ37lbqkrtc
rShU0UKzI2fNUu/CBU+fFj17WgbAuZevqlBXLc0WKwKBAy0GYMVBtTXwtKprqPyR2wI6/n4RXLjg
uWbhnKAG58A8WcQxAY4BeW6TkXfFv1ORPJqcTFUdP5FNPAyztVIHOW/TiCUHrRpvI8izqHidfstU
H5IEyizGG4H22KfNL8sZvXbuDoXWI9QPAy3u9H0LRSPAwq6Y8pexVWEvVAoMZaRRE1ZmjVfG95Nw
4SKias7TCBYMkcdiEqLCL2Lbwg4kUSTWz0eSlddSVm+7CvWvvt76kAfrNRLWxe0HSwIJQCokIvs+
nQtVCtN6xCbHa6LhWir9PwhfA7vMfvaZWfPVp49Om111NK9rO9u1/rhpQ3Ob4bUQtN1B/NESHc5z
pZoCUkhvk45xgfOV5H0/PZp4kuUOpFhKCYeHPddxGPK2CSkcRl4/3cnW8GDTm3Ziv974kyIftfSD
CuarXbXNbVv5sChr53WyEMSsDdg3nQNNNZDQkU1Kz3JexrkLt2En+QBbIv6NDPOosOCJRxo8Kwmd
+dwWQpd4MCS+ll07cww9sp0/rWzaTbl6KKof37/fpV3nQCsQcsMA7ZdM4ypKagVtZPYA7xZyNXhG
Mv/Qs+wt6YojTG8uy8HcfT/opVCX3uB/Rl1UArBvr7SmGCMPajvmWg8Iz1+D1PPHcjM46HLg7GiV
K2fppTvw7zEXSy6W5hj1KUQjJjm9jRKJCk6wEsCKHXy2VgzKKCKMJeJZXCroyTeVHfBaChorgap8
FG22sf38yW/rtQvswuEleqxoAKCdh8DsYqy8qbtEmsgp56m+mcLxcfKlYz3kCSze1N7O5fxgq5W9
q2r5lx449xqqL5rhJmmy64rx4Gjlk4Y5CX5SqrbFeOMxtKpoUxVOv5ULdV83xVt93aOlEHu4RWl6
uPICpwtPsFg05MaRFaNoIlr2i3OnyKdpqlqSyIiL5jmSnnGGguOubAgdNnZsrexj4zTuOB9PnIN/
te363DfK0fYpv2YNFNT5FQT1zRCUlEtBlalSBYhzPspzlLuOD9g7L/ons4RY7kMqj3CrCuTgqZfD
R41MHqnbfRy8Dt3kjejNCLX+GM+0LgS2FYaAaiYPtzZr7re+1h/tEv+IGNz4rAJ1sp+D8cdk1T/M
MXyP79pW9jpp2EdB+j7o7V1mtopXNKhfmHL/0g+6jx05OV+T1786oPpdjf1kZl5npL19w9P23Zpq
oX72bZDCJirCaBAAHtfx4qaakQGBu+1EnpM7u7IKd1Y0eADyETDa5NY9E7Ud5x7mc30sQ+Um1PS7
lxZcQzeU94OMqXhuda+GPOHEmz2OAabqJOdVTDIZalBfzecymO5jzEKj2tV3ODZvOoWKGX2Bafwz
cetn0jGU8tuwrY+Kn99qmIhNk3PEe8dTKtlrSmtfFVc90vSw/A7DpOwm9TBq00oF4HQ/s2aEw7Pg
D5KPg+RY1m30MdY7R2LNBDNgywAJuukxkz/t7vP783BRLf9/A9Ff/eoKCp2mxXmoYTrVJyqlhrmB
hHGtK9YmxOfGyptdKUdPznQzqfZ9i+dHbTvPppR8OJCPP0b7Tuq9NEsxYNCuK9/W3EJDvGRQgNit
WTAsKuX//yEJljgmkWdYFourpNXNeUxIz8Fty3H7w2yq5yylbDeiF6z7kBHM1NW7uwkBSGC+ebLz
5fLOl6oVYP8ievjfJxF+rAjjgCxanrN1oWaA6nORPPuERsNtltfPs1T/qOLhdijmG7WzrsfAuZbs
8qEfqidDUe81tdhM2jMoBVcd1B2WHleZXd7GunqjjuG1osAF+v6zLq65/31O58tGgoIGKJHTM8c0
Usmi30vaNd1G+rVi/67r68q66ox/O0BJhPVh//L9mF/OWP+5g87HXGQMWhlIYyfGlHOi2ai8ywtj
7/yTFsVOlvpb8Mk4apVqfkw50qO0AgtU3oXz06zcjoAJ1BSPG1/ZJQW84ei2Rr2m0f8YiYrO4fgA
XeP7x/2qKy0el+oawRWazJQHlnUnsGBBXvh8yqoaHyS92jX0eo3yedDLfzPZOJaOfqfnwZUFe2Ca
NFdQOCB37bXBvso67bZrP9L5rRhqtAasO21SfmAV003qRum7615vUdRSj8T+ZBEt5PsObaCETuSH
XBjvqtY9yEmwMYNso40O5IxgbwfTQa3NOz1K3ZmwvJK8wn6vh00jQWpVpK3R4Y2QlNfGlHriZ1Dt
WyV7k2wJ12llqw7UC4OdVpfIeXWegtwZQKG91iSPcl0/VV31KNhl/8PZly03rmPZ/krFeWc156Gj
qx5EUaIkS5bntF8YdqaTAwASIAiS4NffRVf1OZlqy7pRL1WRx7YoTsDea69hGoJne+qP+VA855re
NRVME5zhJeovdR3/Z9+D+HkeMCN1a45mPB0xhy7JWu3jeRDDhDj0q8iIJ9BeB5U44qqEFLqZjhWD
QcW92cBEp/7XEvpf38f/zt+b479upfzn/+Df3xuu2zIvupN//nP93hxe2bv8n/mv/vytf/7+T/zR
vz90+dq9/vaPpO7KTt+o91bfvktFu4/D4fDzb/7//vBv7x+fcq/5+z/++N6oups/LS+b+o9//2jz
4x9/zLkI//Xrx//7Z/P3/8cfq1dK6Gv9428bOf+fPP3L91fZ/eMPwwv+DvWkhRA/VGfWbNL6x9+G
948f+dbf0cnjNqA6RNjSH3+rm7Yr5r8x/x6BATf3+DPdHqXiH3+TjfrXz+y/Q8gD1G4WDgKihbfd
/37F327AXzfkb7VixwbuT/Iff5xsNgb4oJBJYNp5MqryPahphy4HYl7Re1Ls+wq2Vc6K2/CEdEAU
DMHKJNXCFcOyoN/NcG+V8kb4N4GzCvo6HgDilVEJIuMuZAcP8pJLXK4TtOPPb3Yq32hakMEdpJ6l
fDx4EOyDjb8AqSzMrbWrkT2GL4p/ar9ea7HCMHgxCLiwsvl9XvnEXja0WM06XbjtSgtYDILBhFrU
48EeH9FoLbjeAxOJG1g8e9F7yxmUE9vR+jGKFeir6wmsl4sn88H/+2tl++tkTgpbNPTeaJQEJNvM
fcDGswptvXMK62AU5krZ8pYGbG0PPB1LD0tV5CYy7+FaDKBDhgWCU/V3EU3HzJ1S7MVABsuVm4Gj
W883J1dTlkAiaS4G2hwql3tJhtwQKsmby7BEFrq64hprmdXV9jLjIN5lxYRYv3bYq4nnsRonAFZM
vTraeG5l+cYqaA7CkWwNnTcXFp+5pv7sEsy9yy+1dkZ9q3TykqYVwkY6N1pp4tyBgothvu0sCDbs
GrYEURVdGGf/Xq/9dclP6lUYiA800hZJy2pYe/4Uz5fXm5wEL9Pqlxf+32/Tr2/PR1/12Tnh3f31
nNpalH3Q2yTNQ/ctyxFFaLrtinhcYjFvBpQWxrNVchYPXrmb8hZdVP7iCcRh8NHd92a0YDZ9C3n5
1jH7mAl2PT+5kbCA/yJmLYxeDNNZdnYnrmo7uDZU9Ix0mIcWP7S6/LUk7mr+VHuKlrmlNpmBmXld
YWyK6NqB3eWida5N9WR7cJ0a+jZtojCt5ydb8nZn+6rE9llu8wJmcZJ/J52VahrsI1s/FrncWHzc
hFW+KuWUTGMD+6gKfxjcuxNZWhMLEyH96yIaJDzHpmOJbIWE9cWTZ9eHnqKFF+HSaFyEgcrYKJuD
UXcvFuyTxMgvlMq/t71/3WL35PJLrwSdXRAIB601eNe7HCrcGq5kUtQ3FBZ4X9/m+W5+dpdPqidQ
xRspXU5S5QnUGDD4iuyFHbILL8ZH4u1nn39SERahoZTIKpIaeZS0Umz4YLypsroGSskXTq1votnk
ETDd2hq6MbbqYFdMAxKgWFpN+aMPAB9XOOMosfPNNJFno3Rj2KitgpEJ5K+1B46ZRufqhGBBh300
3UhtrNsupAtqYewf6tfIr7YqGlHvhEkTdFcUvYUBeYiy8keD8HvhmZd0KOdWgpPGpm/cLKKdh/PN
nFss0aZhofleGZimsqYCgn2Lhf3rW3eCs/71iJzsb+CcVBPsLUkKFMj/Bn4CusMJhpljEV7RFgWQ
FiSpKpiIYiplosHX4pZDCr4e0bPHXQR3WmIBKeemLaHZzN1/lUK/VUK/Lh0nUOL/fjHgNSfPbp0p
383x7HIESVfSghklASJgIDUCfgdV64G8DJfaoRSrsXJuukLvO1/umiLfNAZPaO+jPA2usHSj4ZF8
EcnoqQBMaBTDbhphZ6nFroPBz9TSAzCOax34WwwC4M1apOWoY5Bjs9gbYDj79ZX+/KZiZvr7+YSy
ZdzMJ5JmbgaYi6MtHgBgR/LOFuLOoOzaroFgirG60Ph9vr4Dqf79gJRUQzDmQZVqpcI5e4csqJLf
qVcfGAhTF+7TR1v/f19OWPv/fpiwpI3IBrtKKalBbVb1mgl6i+El3CCYczV7bVa0fJnfRV81L2XH
Hure+IZtHBsz0qsQIbbsOrVoiXf79ZX+HZD568k52XTcHCTnFl8gVYDQsaw3m7IAlSbAqApNf4sX
25aXfFc+X2Gh5vv97EEvQgqZMeCuBs1jqawHhOSlZZOvQUWLy1xceE3P3cuTFRZh2jrrW5zSvBR4
oj2OrDHjzItWngZy9PV1O0H9/rpwJ+usUdvRyP2hSt1c7gJB7nptPJUa2daKkzcrp+xJIizjzgk4
iKLDlMeihXOC3/d5bNka5PYA+HzZWt0mjIYUEocNdHTLLjOeOlDgkerVLEZ3vHb8YOuNXjKE8EC1
3Qe8n6kcyQ+m/a3DApgGqt0gugxa90huKt++0bW4ifxxnQcQtBJkCsQW6CX9xA5VxJ78rL7Tzuiu
3BHFIZftqjHAu1AI45voD+XgPTMLuQ4H+upX/VqHzoXbcuI08dcVO1mpaYWhC4iJdWrCLWpo6Vxx
w8AAnYEX3XrZI2ayC39olyPmoHlhJrx4CthBwHl0rKwE81GU26LZ43/xh0PQbiHmW/UIau4duWjY
/aAv5TnNLdEnmzTcOH9/UoMhqyqr8et06qoEHlB7XhtL7QarHJ4K3lA8sQgRaMjqhjsBNrmj7u9b
eifFleRwBdD2kpX+HTUSVr8S0qbcfof8IdbaApmJbl1+g/xS9PoQDZgdTDbMuCZg4ffBhUv9eY0B
rufvXz/zxsLpJtak8EdDhllxk8GBbfKK5wvP/udX51QRgwFU0/Ww8kl9nietCm4yUb3IkK2//vh/
2QF9skyeeqvRYKx83+ibtHQwncqp/WKbQ7uQxVM7zk7ArX1UPbuCkfe1rCTFQooHHdZ+i7oLYZ5c
1gwrGSbLJbwu4SX7mLeg/8Nr6p7JcFtbxrhwYWqQVEaXRHT6FpjjynZIFheVC1uifHjrDfpuU7rH
rLZfjIMPwnyV8izY1z6GRxL1aBHM0XQFgPoMVfWCBc49p1mcRdAIDSNCDHPIkv1jm/WvPvQISweh
W0PtQRDpwyNgEvh2RmTfaQ4EfmzHBZb5J8E1gFn+BL7no6tRjcNzdeEQ62fRSgSBtr2/gjPTazC5
S4iS4StURdswIHsP/r0m6nBtZDC8cVdMIBs+oAOa0EHHlKqETOCWdXCcrIuHGjaalWHF1EH+ssl+
wudrBRUMKF+wy+mR+1SaWdprBN81EFCUoCxBnr9kiOIuXPDDjamAu2aOHpqE6qXMqrWo7GeTNtfV
WEIh1qukjIyr3pDXhNBjhpZUR9CFVvljlUcbXVtpJK2EtdEugkln6CBieCqAV6GZKUl94IZxhwyz
By+CWL1hqGaqRAedi0zs8dbzEIcT0CuGc+rCfK9qYyNsfSy94skFgsAJOSKz5V3hqC4oC8EQrF0x
xY6MEoEH1ce51obaia5JnKLf5Xg3vn5oz1QspyAYvJFBwXRgd6saQ8Sg5Ka0Yi8QNB1a1bxNLoF0
srrqsGp9fbwzdT5SCX5/x1XrNAAn3CYtUH8JDhODJlhzaT2ijVkaNuxkC2gB4ONMftZdwA8jUnf7
odj2R4cERxU078Vg3jrtlC1sr7+Sjt+CweHkcdDC3M/HhYP1x9bF8GO0sVHxxnj3PRD+oauJMuNn
SMzHXiMiG7cns/SG90Nq4ixBZyMxa8ubyMZkj5ibr0/3TOlwOi/SIybeEcGSkxVhhQe/hqJYqnsW
Ab6oScKV4S6/PtK5Gi08qYjMkQBZED6Mi+38mfJiB2OM1PabxGble8HFm+IW7HfdXYHnPwzHA2JV
16ij1iBqx+G8h3XufUcuJQyfqWbCk6Ipd4OxJpzjzK2JwIVBbxErmNZYyDhHlPHXJ33u8p6UTGgW
Kj0pnKeAVIzb7B3GLnFkUQS4KJB+DPfSY3tuZzqpmmyX2timRZMaoOVDFBGDMLrrXOM/fExOSoyi
6nRZKmwcdmjsBC34opfdNlSgUbhQIWX64evr9S9KzWdb1EmFoKhZuAYmL6ntNtky9I2jo8Mrxx2h
MelJ0tnjVZaZN84A/bvgcB0Yanakyt1DaF0tRouvEQy9su0+iUq1EmH4o5g8F8ns+KmsvQqOpdU+
clnCDYbb7lsxG0YYkmO9VVG4ZxYJ0HWNeCCNh8gpd1k32thR/O8qG67CbkRqgd8nFVZuycOdIHpF
HJ3OVyC37D0xYN5pyFnRiyzQHM4bcBQyboA1X+et5WJIGvycsAtNrVMsmpyv8tLHXGcwrwJVpKHC
GJAjjIDBhQiY6XPn9nASdB18HLytoToqET0DW4Ba2DeG/jCBmh7rGnmJpV3swi6KHdLcOZ4be0G3
L8YihoIrRyqC3FOj245mtnddgY0eMhjQ+vt9UTrPwLKPUWnthhGUOlIvNXe2ysAFcsna1/U2bLx2
jUDz6ybAn8po4tiMOmz7CGDR7n1Q5N9oOSZNjtE7kcY+UxgbuyHcvcPWlJCzB1urcTcK2wsP1XVd
sAdBZ5wT2zkMF+at94D5xBYmJbtJrQoZlPEwld5D1/DboScxJfk7RY4G1NLgZPj0LepE0peoNlSn
tsLgadWUh6wL06INNoKCaSScXVD6m1KR2xbS6qi2VlxFd/PWhe3jvhiCg0AV0WUNAUwrk2aGbtxK
QcPAkWNR0PDGyKePLT43v1c8hC0VZFtIuYDTnSniiLZbDA13yIKqFyDzLcMuSzAyhT23fwMUKlq2
pL7kinbm3T41Aok6ZLmB8tmk4azNaIw7FDlXQd+lF965+dX65JVz5xXyV8wXvRIgfBsLM2AkOKmw
TS9hpSKUogsRBDGzu9jvEYfhRGswDpKvD3t2o513/F8OW+lgLDq4FKVuxVcdUFbllXfZ2P4kSFca
pjEHYzNYk5JsItJ942H7XolpVYR03dtt0hTZymJ8Hdji26SeupYlYYQXwVLe2q+qH6Ak3MJR4IWS
5sFBdRPW0WNnQWKupXc1NlCoYlO1UQyK0EidMtzOmU6NtkHEeXN1/iZN5/HrEz3RPf/ZnwUn13cQ
jt9p00TVbTvrPCsOhtmmtejaRaQGRA/0/QPOyI6dBsYqIO+nRBYiljW9oiM3FnOxNlcHXdGjW/UV
Es9AIU14NVqLiQUH6oVPLkyyFgWdebDy/euvfWYagvHW7/fH0R2mLsygaT4ylMDuwg3m4NK+2E+9
vTblo5freXC6jGgGpyOFmLJ51HRQUAG1Rvgzwp3yM425zREQ10pXL56aEjaSW90MS4ehSW7WQfcA
x9Q0Ku6V3pXkWJiY/8LPBCG3sZUFUK5HaUDVJjeiG38o96P4pvJxV2TRErqgC6XJ2VM9qQWg3LB5
boU0rVsL9c+wCHrYXhf7jsi1De5fcUSQ4KGZZSuQesuAgmtcJnLgsZGtA4ytiU7H0U0Q0KYjM26K
bUhISmUQg5Id8wC5YMAQJ4/fTtWwxbuElQSrF4TJsJ5ctCG8jPRTXd9W3g9i3Wp5rOa0KzyrGDNc
Ei775yrpk1rEawvQZhVQonpwrhWDk6MXOu8ZgLPlZPZYcrNlUASLCW5LhkVXgFY2pMxXEikiCaxk
46I0QPGfgthCzxgXwLYWHOyIkddrVSGxnLQGCE8IldFwifMr52qakZVGglCHtjZtM5GO0l+3TQ+c
JTsy3SPdYmZktveVCfXd4DoLZWKz7SE9tR5zmJBwF85OubtHv5mORLxY/gC4fdxUJXKDoCt6Qw2X
yJqjVpVpyBTYJME3rwW2Gfizsja77fthKY1+15f9HXPapeDZzqmR+NMiO2H+o4jGXZsnM6Ql60tI
2Ymi+c9X/tS/smq4xUbt1KkHUk3Rs8fCaR/BaQfPZohL0SObES3ZPPILsVGXIzJimPr59Yt7Zrs4
lcVGAgVna7A69Rv/VoAaYE/uPrCHSy/Lmd3iZNnO69Y0GkfXGJIWaJnDozVcMt6fF8TPNqITdJpW
Q9ZPQYuFUoNFVXYQTbPxyqnaJSJD2AWs+BxcFpyUyooF4IupiKTCUxsxBnDD4LNOoMZgRueg9w5F
AsLuPff4Q5u39zbwHRKCV6nZiLSV4Bsl5k1WWnCDs+IJ4TBIDbzK+ggLdPXAAiNuRu+OI7Il1FB2
R2ESYBp1YdM8c29PrTN6sDiwZ+G7e8WDMK+BMG9EdLFDO3P9Txk9tduFUniySvPhBSRfA34hPkcK
MRJpmiBawqNzQwv6WPoZgA97ZXXVmsnmitT9j6ix0M9Z6wx11H/0GH8sY7+UB83olMBOW4IsLihd
AnVbudY15a6+8Pkn8p4/39FTqyPb12gFGAaGVWg366yzVh5Xa6mbtT8ZPytMaoIuqBYdya6pzl/6
XP/4+sxOaHl/Htk92W6gn6PB1OA5d0aGKtcIFw6SUynHQKCyihXp1FMNza0Fzx5YzpIHf+jv/arc
WGMBxwfElXz9Pc7cbvdkQ1Ama83GNYEbA9WMG69BTLDacOrchzW9MP850wCfpsSSvhxD6WEzVDn2
G794mPLeT0xllgthGq8igxTg67M5Nzg4FWlor1NSwbggxVxpFbr6lqGio3MnYBjLPgiTDGx4Lset
ckEZ9kL1xnS4nvp8yzCu68feW5pNvxw78hPmahMqHRg1VwKj3NqsnEWIoe7CaG0RG72Y8R9GF7nX
LH3CNvOuJyDrgeYHoo8MKwFSIzDA9EV3KCUoWpExbVDLIYZnQENFB5SxTyF+IYL76cLOacIsviWY
FgqAiE6JusHoniQ+DUGs4Ki5ANjYhoKzfOFanZlO+Se1XTeZHkP0NU0NOIRSxWLoI65UWfCEhUi9
kE73Ji20hbZ/00OTHGYKHRAID70X3DhN+DAGhr3QI0gFqpYa9tW5D6I5X0UjACSdeyvuwrmLMHlV
T5i9jB7oC2Cv1EO3djH8CASUYgW/LXWG+iLEgEQ+4OE48iZckyBPHTd7tGn5mjM7bcfgcf597WY/
YW5w13sD8MhoTFU1roe2SEwJt7KqholSA6ajvRUe7n+UW7eFCGKNfd0w6SEKhl1ZFxfgEHt+RT7Z
qT7imn5ZnNysl2COdCT1ZRsrjuFFZpAnaoGr4TXyvrf8VRaMCUEEXa7VTkUg+FALbHxiB8sy7K/b
Jr+vov4I6s6GTvpYmcA2/PYmHKNdr+FoqPv/bMs4NTszW6Hqei4H4DuSojNaezWCFbNLrk7zmvXZ
lThZRDTMGYRV40p0/Bv39lxf2qfPrRw2DvjLJdaTOxq5iw+W4jEI4VFVwOSi2+cijeynr1+Dc4c4
QbUyt0XCzwRP7bG6zSjcVV9ydd3AIn64ZN1/7uqcoFmEhIhsmF27R889QA8FIXp7wZfqzOrtndRh
9gR7uyzD9XFHZF2ipQijDR+/zUHEX1+dj/zdT27tqUmFp2bTE4RTpchzWloSy3YoAsxNup+ige84
nFQogBGvKvcGt18CIzrWAX3p0EcYenolAXzaQ8xCF6VvTWtY5KRZXl1yqzkhav+5h56KcrkUNpUC
FXbWo6l3lHurM3eHgIAdxoQ7JFGwhTLEQ0hhGMsGEOUuXJQzz4w3345fHkuXoFHuHKOep1ZrT9If
dVPd1A57MEt6DIEr9pENQnDZXtujvi5zYzfPT4zOfCkNcke5XvUTvIEEsJQL3+gMfHNqz5pF9dBi
Yl6nTREdrUAcpdXv6j7r1raiGD6TqF3YdXs9hfJtQGv69WHPXYeTGoYqztw8KJvUaouVrPw12ODf
Jxe5AD28NMvAulSunxkZf2z3v1xwKP/tCoBDnQpc+AUD2Go09W6C65JZo1M3EGbsDkwlEWaVzLA2
Hp4JKqxNX8kWsjR24zJyLC2xg5XvTST9/RRi9jk0+h6OspdKqTO9tXeyWOVGE4C169UQZ6l1hLGn
Ct0jZA1XnrYZFMbwU9YI7qPOz6+vvvsxpvjk5Tx1o4P8vmsscN5AcIBPKsB4PhlLURqvlSUgwLXG
6xDYJiT8YJFxLJ0zpGxM9CarjHUFmtXaoLmZNl7tYwQVGnPo3R3MJWLat/lxrl2I6SODihQYkkJJ
MPnlA/KxkhEZ5x1oH6DVRD8acB5jlfU/iQyKBfVAvIcNNghZc9ijllWLPJ62X8AjZh9Whp10Wecv
GzHqhJdTOobus93Sddn1z1gn7u0ZE+8rCzulDmendOuh9HLgY6SFjDTYwD0l4YJzhBaJbNE1xfcu
i7DDD+0GDvIQB7b8qgCMptwcVAseLJGOABubKplr6dDrU5ebm9ayngtH1mAbj9ejB7hnfkX9oN0b
lV7aOV7N1mqKVBodQJ5GbS1r3M7LHAkQdNHrvF0YnvgxlOyIVKxEFbWzygBEjT67xZgS/GZKHluZ
7x1/Sjjm00R4AH3EPnfKDfhA4Vr33l4Xwfe68W9QZpqxxbm3Njy4QTZA3wuWbzKmryC7u4L+cBtK
hQ/VpQQhxVbx5Kk6jprsNvSLm2LSy8jwgCaxYkt8mg6Ft/S4vg5q+FBVGEO6Yf9tZtOOYHJ4LQXg
ruVm4vKZd7B5tJ0n3tc1CCEllMtudXCz9loV8slr4TLsCBrFM1KaTdGLasdVUw2PHG96n5OVMYsM
hUsXkW7vRaUJxvvud9NDNLvFzBxBXsVRS/tAfJcseoxoCMQWUEUWC58C+MS2KBehx0DtAKdAD2B8
1DMDwW+AM0oMoKcxu/XCKVpZmDDLnjow95rWmdUhv9ooti6LjhOGCqAkvRI/WwsbKBMdIdsI2upa
l6Aj1QErFkLWSZOZ9yNzvtf5VCbQHk+LyQoOipF1SNUBowkM/EmWFMSckKrTg7DXf+ud6HuAKQPE
ZZucTHBvR23eBb1Yz+zSZsgSYfb7ugIrBXP0lLPgVk/VewiZC3fgHIs8s6SauhwxUJAQwzLDhiYw
WtttHjcEy4/MaSptuQdT1FiUenoLDSeGbvEYNVAX5YjBmDhMHZmX39AQ6jWQDnDRAitfAveHBZ4y
rgSYEJ7UfDFOEg5rgIbBbppruxA+B7J309qzNx1oSKrvR+CMCtJ/He6gUn7SZe3ifsHZHd+XAIeD
cGPljWXcQYPqZ7kJp+n8tbKtI5B1pw3unagz4vndanL6M5NQm48dW7pD9DrAzHMRsvJuctSwDLpp
XVJg2qobwlVk42ZOjn6oMwe5qCZ5424AuwMprCVmlU9E2xseFT12JyYRTw+ZazsuC+LsezbmC8uH
CDNqwHTGou0wJZdoOJw4MKvHjgMqBDndQpekIjs1G9rCYJLfE1u9gkr6w83oMzU7GCfXV43rOgnU
guvCgu6nYj/RdL02dbuGx62KnRJCPbjP+n61GbLiGcOzNewHoXDUxktYd6vGru8GXgjwt7MjWCCI
GwfnwRI2BEMR6IWj9857PX7QBKKZhBq5oHkEzIk7Hv009XhfR9VmgonkwmD+OmD0ad6m0GttjSrY
GxhNYZb1KvCpo5SrQlGBJDrIK7vZVgssM4gzsS7MR84ncVPYw1UpVGK1JcT25rFXzsboy+PYOg+e
590XM0jfkqICTDun13ji3R695xKJAxLcEwfsmnme7snuDkMsuImQ/bw1eIHE6w8LHZWRa8vmUGri
+jY8L1MWtuhRBYBSm5ffxgp56mO+CW176xrsnVhY9YMeCesNlnq/M2+wD75l8P9cjaDRxW3lZYvB
JFdhg6/EMGNk4G5wUGAy6s5eaw0eQZfdKiVnRmr4IkvLXVS+wOaTkZt5JuQwsrezsIkxeYVm0Nnw
otjzgUdXaAFXTgHVNgmQ7IsKtetZAlBFwXQvfBduf13jPsOsYM8weexMSGG7YAeAb1NiOAESya7D
9PbjM8sRxt+ufxCs2mlY5M6/APk/HNBCf+dMmLzOz3/vls+IQaALDt9RGGw0y/k1EgryM792D8rC
ilyFT0KYj9yaVTc9jAVs2QMwG/mdwEwpyvWh+1jnYQ+gnG3Tjy9grt6BxX3gkYyhBXkERB5b0rmb
P3LQXsp1xGJ8nIckRhgw5gZfRzkwZD2vgOrJzTDwLVz9Oo+MeN6ta+rcYbz91MnoNvD8ewCeiMU1
9rSD7cjXBciZ7uM0827IAXMgwwYAd1+tSmxrxBueoWXfRhjW/GeHOOmdwIdycfn6OkWbxhee9jcg
iz0HAu6K7qXJzzkQ8GM4+Ut1WWaojiuFMnbqmmuI5H7U0Dc71IdYWGwykq37gcaZLbfFQK+i3Fh9
fW5n+sJTH7aQVqoZIpBPBuoA5AGjyScXz+nMvTl1k6sKxmtM48EF6SiHC9gcKD7lCdRlT4hI5sit
QhAZGK4CFaOnsCVDwpfAPMTCYNFeMc8HtN3a24aHFyCID37kJ8Xqh3rsl6s87wYuhgZ1qli/o9lw
XzYhbMhEdhhk9a3ryQMDv74HOxDPf3TjFMPjXGhiF3gOqP1gTu53wdwtUowXYQhv4ym8gyLvxeHD
PaSZm6Ck96OTX2Xgvxly+KEpQrz7MEe+9RQBop/5pNgxS1cmkz1ABF9vYIKDcGxsqBDN9Wnv6Sy2
cr4xe8iAeoWOaWqM+4h3CN3oj0x0+6gOdzBBPNSkKBG6QG5yD1EtrfM9r5GDLi0sQJbLNuNc9VoA
qSkWHFhu7xq/hXVDo6wFKdgYBxPQQPiWxcTHEmiHLTK8uqPVo/SdN+MR8R0LYIMjeBFsNK5IYD/n
fn7l1Dl2iWILsSGHWZ91Fzi0mA3elkDcbqTi75bdHz5+SlDtCiPAWLHu7gYx0UVluy9fP7bWGdzL
OcENRVdS3+hsmpZYDHk7phqG+YVVJF10PeOZpA1BpVJpDxYyze88IJ066i60nOd6fuek58S2I2XY
4OjM5bEEXd9BPRWG2ZyYBUv/jRE8MXgrAfb7+nTP9LinyU2cAoMsKFDS0Xy3wWuNfGs17wKBmScB
zEK/PsoZ9QvyXn6HFMae0YgEyPbQQ7bCJH85DKgT7GqhQ6w/dI1qVeRDMs9GPwrI8YBFP4jAhnR2
CsDPha9xptH+4Gz/8pJmjSks7uPqulG7K8zvmVeuc+mvmvGApX5lC0TXtg+B8dOHBOjrY348N58t
DCdrfBdmDSwyJpgZZ+KRR+UTjDamBaltjshnG1GOIyKATHmgsGOF1+M2HIZ+kcPy06vrhWcPa2Xg
OvBBPdQsG9HigEM7wCF+IccONKW2uley30NkxfBf5EoUkxED/d8XEshIO3BUJeohLzQCbeCukvvR
CvDVt2Zq7lwo574+yXPjHvsEqUNd0ne5rVhamz8rcQ9lJ3SuPAYlugqKBCVMpKF9nLwVnl+NRk2C
VG1fotyfPfrJUJUh1ZNBbcxSntMtnmY8ubfM/CnyG7jXgeS6gqMd9PLGArpgw1xm6D9KSS/sc+eA
8o8h7C8PVeWSUYaeKNOGQRblZRgh1KOzNMrqDa3oWyciOKj7+XMTOd/Chm4rBKwn6M0B6VnkzTan
FTRLjzXEPP3kYk5WBVChYWzjFZHA7EasB6neJwNpAV/frA879U+eyFOrjKwomh7TuDy1RQeXgH7D
Mr61MO1tG/JIXCudGNQGzQCTF7TmiwyPa6fCu9br1sh5Q0LmJNGqBzbsD/Rs/A0mPMQWuTYuwbJn
SocPF4lfriiT2NnJSHJc0WhvsjA1LPb965M/s96d+q8PXj+ODJhLSk1yPXg+B98aCZ9hmbYhWZnj
JSHCidP6n+Dtx9PyyznkRV9wMKnzVHfqGhBEhYBzeZA5AVfBSdQATlHUkIV2hgc9R7vVTgXhoftI
gTUSxPEsc45avI7eIB/ncdvIOxp4KzI1yKUxrHvg1QmHUAPpYOO6CiWyL0BtL8p7f9breOwQNH5C
YfSAuZxzjCj7VkmQGQNYQ3Q1DEPrBxoV284OgCG344Vl4GOX+uzJOlnmYdpcNFMBQnnj7HMJ8e2D
a+t1aHPYN2ToYFaDfVBhs4oyD03HuBwg5qX+Lf6rYTi7ViPv9eBPG2NqYlpHa45ZreUf8WPRh0i+
oqBbGknbOok5S5ntgzRXnu+CK/5oBpdSqs7MDT/sXX65cdAPZHhT8fDh6/b2YQq+o9s9MJjQ0wCG
PsEFVfi5svw07ADBjJY1RKRKoft5h/3QBnPRfe4PyLgokPrhG3rceRNo8r2DBX+s+6vCdYwLR4d1
0udDrY+JyC+nWZcYi0fCLVNdwP2tF/+Ps/PqbZzJtugvIsAcXpUlW5ZzeiFst02ymGOR/PV30fel
R59lAf0ywGCmLYmh6tQ5e68d6XNRpg96qdC16ryPQKM1wugxoNRI8+4ily3CKUET1ohvYrqtpd4/
kO2UzzujmumMmIUmboY0XOS+/qx2iQp4qtnIqr6KcQVGlGxtj08ga8hj9/WGaTx8q/WYuBxKLXWe
NvUIPq9+xCP6VW2cbp2Y48oPil1wWY+geyRi8kzE+2rkVnhE1c6ktIK5ZyR3/NOFY3KCChx3nRvP
TZM8JJ1aLrQ4X3WGdq2kPW30iDZCqgF1ykuIQE39HlvNe69gChga4p+63r8fWo3E5BSLWLdRovIq
t/s/htruDAUhmxbpzcbrvAvGrzty70E36OIVAdlujIM9VNtH9pmDpo63Qsfu7Kag8xB50jf0OWQP
TkeP158rivuS1ogDDOKsg7p5HL1ma5dGPsv04ctgDLAgJuHWMftdOoAg93xh8alIgTUrBEnYoLz2
M+RUwTA0a9ZHMbYXHc9QAQ91bhXuSrjem51pwd2o0WwqCnUvACPNymEa3Zu1DlinVq9EFFDCt77B
+a8hXMVLd4PnbjVlXJNpny2NrrlKPJ0s4vpDUpfFUbLFmP+uDM5jYxBMLZKE3Ac9/JBxu0Kzk82a
yvys4F4xFR9XltZtNFY2YNz3Mom2hSkF7eL+HudtdmdqU+yVdMI5oun2qgtjbWGQgpPp/ceIGnOh
tGTj9E37XBvEhjXpvdfXj7ZTbvxc4X2wg7faLJV1YkdvgymIJumjOxHpeyOsP8L4bQJMuCX7lEb2
6ahr7y4tHoiyyjwSeU3TgoBqD9h/1BW3Wqlsqzj4aLj7s7GIb2ip3gvfLWe9I8hldnlskyyi0cJB
0murhO6QQyBKeUmgUTcvgvDJbcN8yQxwI1XOcxk1e0gF17jarSyezWFSt9fVvs94VSKOW7NECT7t
0llyYsQkBpmV9tF6isFIm2Dbhs0DYD0kmjWN0KkL0qXdO7OHYp7S4uyqcl9K75aH6hq3oQ6Isr72
G7kPhXyzdHVuFNkWB+4q9UO5C2vi3uJOokwwxGWqlQvK0V3oqcu69BZ11V1P/8SX+HQQgyydgXQA
qTjWPO+qlXDqJW61cisVZR6IkJHHwKsoTFq1Yxr2Mz/Wrlx0UlFPLM0kMIwL1IpMbTclgptZaIJU
zkoMWcMtTp9iETnONRGyW3gYh0zlrYD/JFekZH22vMN1n1yQuhrPPDd+Dkr5OXhUSsxWN0ywZ7VS
rrGDrQIMCkHHfpgoW6tLDhwPl/bIv4q8dit1ufm9Ujgx7zrO7HNHvpnsRgqDVLlhVnI7dNpl7Ue7
OAuXLffAgHNik5by+8edqHm+LUV/rcd+WjvCK7JoI1nuo9J60QZx829/emqi/P2nHXPsewVTc5xq
NypaXh4/48zfPtGI0Y5Oy4bty0Cfpv9pNUCE82+iBMEwgerVObD/d1n6Q1HxXfX/9fVxcyAf71HJ
jahg6KMvYpuoWE2/lLbTzfGuCLo7zkxpjFs1r4t5m6mvJG1f+3Z7rRj2nlfy3YkEwS1anjIk9Hd+
jI9D6PpC1UqxxuZMD1cbebVJWvXiDz0s/TOX59RDNDUZ/vruGi7uoaEBvcmawibWZ3xXp82nU+Wd
1Y31vDbx8peoKWdeYjZnCvxT9+SoCgvKMKxUXREbRe0eSz24Vfv2gnKLLpjWPv7bMzWdsP/6YUDT
WvZIoAd9Vh8CYBkp4Z2//+lTlcnRgdkHeBYwYo02NfcEPwRreNbc+9k5oP+Jy3PMc/LMejBNLYk2
YUlEcaE9WEm3mTYEhIlnJIEnfoJ6dCD1aaCZA6oRsn2LnZmRkqyY91V+jhP+7Zb+4ZX4T6RxiLPC
bKqQtrklLtiZaavV+roOxCHO6drrEWAYtc8T2KABgZZhdKMV4sI0Ud55VF4xvgprCDmT2EazNIJ4
HUbaDWEo10QT743Oexya187DLFwUAtmHO/PrYOP29dZt+03ktJddW1E11nm4KqathKEEtubxYOYk
q4/KztaZhoz+nWw5YWGFutUc7YmARObR/Za99JpUrycb40PRDtNumNuTJXhr5c59l/g3g2k/Tt/K
jRNqTXucWVn1GiTOoqo0MUsH71Hlu7IjvtpKUDAV9faZroH6SPErpXABTGNvpQWjjxH+HU7mlbRz
DwOq9Yo/C2uym6Q43vKl2tfJhSlw9oLuw9olLvpau/BGJz8ojffspGV/53n+I7PeO0XPgRm1W0/+
o9denZ7Qv14ixaaR6eIj3oxdeBkZydZhtsmp8cx04dRTeLQ2M7JsjLJSQ1Tgxa4ZI0ztifJUl0ry
bwuNetSsjCxVdJ4Yw42ntjeDqy4ycOx1oyyUtDkn/ZkWlJ8e9aMVFFNOoDex5BqZ+lvSg/wGG5xm
5HzE2rgXo/Ggqi0n97zcaDVKMS880wg+dfWOVlFfz0qhFLR1NFe/0XmHs8p+Jgz5XKf3xNagHq2g
8PQSBcRntGl6GuK9k/uMnrEMkijmtGwPfk+4fRl+Gpq6pfwRnJwQZkT+PlPHq6qwOpbFuJt5Oivw
LHDbh6RpmBbLMw/PiUbJMXpb8Qp/ECVLjBNbj10vNyNoyjYNl1ZXLvNG+6ePsY7pQy1CF62tUKMM
0tuaCrgBWrIZraeBto/04+Xve8rPF9s6hgJ5odGiZs3CTROHn7HZvk8f5Qzatsgse6EAM8eotw7c
9MznnejjW8dQoKEy7awrvGDTaUDlzNKcWdg70BYvhOesNUO5d0UHW94wF4HBzf39Z/5cRJJF9L8L
StvXNDzDIAQSOpDSVxe3luJe/9vfPlpNYBP4Eq83q0ltflhtgb5InDNKnhi6WMd4n6BrHEBi3J8a
44dU6itpMuM3R/ID1XDRxkDbbP9Dyuw+zwEO5Pkt/TWOHzI6N1L8ue3znywLb0w8MlF5EDl9XsRx
cQDNOk/gvgK0ylZjNMiZKuJzYrqf3y7LO1pc2s4PvcpJQlzV2TjLu/QVFYU9I8sNv5wi6CDX/3Su
sI7hzULjmavJm9uEjQW7H0njokXW+vszcaKV/J+8lIzkUWVgD2NI5hvzEftA7Ds3ARIFlrd50WGR
xH8y1ef2pqj1W6f3MGzHyJb6cMCaLleE6nyGtBSGYlx0uXOI6X8ajn9m+zjxQhzTbAxnqD1NmMEm
VdQ1BdEB7cmZletEh5fsmv992Ujm0USTKcEmqsGge7HHeTdz1mlYrbuu/SqpizzffIpt7T72o2hd
KOohK/pX203eIyQZgeluW5GSismcxrQvISXM/KI251mXXxB+uBwTf2O1zZs1RNu2qa/0UXsoBTKu
anBmjlK/uU6yKPLxts6cKw9nfFbl28QOdh58J4+ufaXay7Kn1Pn9bv+8I1rHaJ28H/TWcFld8qTI
l6WVP2qDIXa2WpzpSp54K/5D6qg1G9QkT5NuX6tV+KcybHxasyGMrpPCufv9V5xaa747on9VXSkz
NReBS7AJUnvv62U990leNIJs/10Ad1xbBzkze0Lc6E9j1elzpXKWvPz/dDoAEv6/D45fCccMdRsP
iBfvpNDnHuI/FKF29o836qhmajojDsnbizdqxuwUL+9dzqm3xwH7+yX8+QT1n1Ri6Xs+Uakt09y+
3vXN+JBG1bs1ZQ+hmPq3jziujoKhHo0xizddWyxrIS/TkqYCvtqij87t0acWh6ODJvkCEUAGDued
3l4lmUnER0sE4hAZ7zijl05sv/rl5H6qF4wY11FW32Zu+9WW6Db6XiRnruaJp36CPP99CsAGrlmt
WQlk/nTpekTeqEIUYqWHNyO/bdDS/n5JT0wcyLX53w+afKdmhZhtI0jLa0Jj3btwryBIDShDwTnk
zaXPGGaw1Xs7RsdBesHq94+ePuG/Rbx1DBzS094T7eRDbId2Vpjm0nCupnJW+E++sSVu7sx+dMKU
bP2HQ9ANHv2tXmyYby9VBm1Bs1CrK6VesKT05sgymW6D8OAaD5UrzjxIp37dUWVUQ4/vLJ0bCNVv
2YRXQV/jHdfAnKzyKJ036XAmLObUBx0tHEYbDBnVPrymIjzkSYbN/aoYiSv2gt00wjQQbfx+w068
Gsd5ltLRtLFu9WDTGu2bXmX3ynDOXH2qZnCOah8tAAwlNC3YjHETvBZwZpcuCQmDXei7IgpXTNAX
VRF+Ik+MEQmY+8JMoL80I3i/UP20wjRdJq4VLg3D+qycoaGxF2OVN/VJbHBmjT6hKQBI/r8vS9FA
4Cx1vqUIa/Chirtsgu5DTb3LTkXfVHYXviiAK7ufiDvWogLaFUZLmfgv0877+10ga+/Ei3O0RIU+
XPTCY4qMIfs2H7vVVFZZfQ46rtQ2WWuvKtJ7Zq4GyS414oXjZkuibeZqHD/IgEyTzlEMqBnNkxmB
Ix6HpLxOG3gArr41XfJZdIYg88Exr/mZiyIq+mWWIf9WlJI4dJeRnHDtNZFh40LDADJPXaOdK/QX
CW8F6uU4ckGuB2Dz2t6WYzPMc1ffI5661KL8PmjKCwurBqJgOI2qu6yJ52CLN2eOmt870qZPY977
qRUtla7fZUKbZd6bYoOPc+W2HLIHxYDHMJTlRVZ5G2KfviLdm8kwfHCj4bkY86eA/iDKDkpNbggP
TzGL+45ZFYHjbuNswsK9cYvheqCmBjBSrqTq36dDvwKXh3s1WPe6SUNBIVkzm7uZxKNqL+AX28CG
ENsX3MmkHd/hDWx8qF5mkK46OlozGagLqSvME5HCOaqLvrGchiOIDDsx3MqWSdtQZLdjUDxGQXOR
Rt5a5bY4trvJK3VmOOpFYDvLKNdIfJy2k5QS0urMlU0ulxY4c0WzL+sWaGHZ76c+mRrzF6r0YgIf
ZYpyBVX8UITpV2CHj2rTLmVnkVlpg2HVUKRPVa4PFtJwy1WOSGPqm2BeWEEgv2hleih098/0mHqZ
/zJyiRuRPU96j9GNLzqhf5+BEpTNnZDbyre+ykhdu924VOJmJ63hom2VPwIVbOv4ckVY1lYtW4+0
P6cH/0oYhyXhWjikJD6Ql2ipt7Xf76bf78N68ROJE9lhC1CJaxVzs4tfbOcij3EGw35zY2trPURu
tIo9ZNBJFC0zJvFC1C92ab4qhQ0Zr3n7/QU70Rawj15yv4olyqiA1ibSJE80KzfruMQJkUDGdZ2p
V7U/3FRqFJ55ob/1qT9shPbR+xy1uRr3WUmFm0kSDax8bprjVnQTaklpN5ahLkkL+YJlPmd+zQG0
q+pLxw2gsiTKJlQwoUwJ1sjErYWGBsJx8x3vMvlvQTCvHFYBv2g+pv/ip8hx4sRcGX5mIN8urWcL
eeYTgUqbMKfr1MI20eNnL82Kjd7Yfxy/u2h7/AR9e8a+eargOOYb+EMTuWrH6cuN5BUqeWcmcEJR
cbSPdVkvpzaPlfIGdYKQNcx8voJT5vc7e2IDOyYfdJizRWB1HM54zTLOoVIqZx6aU396quP+Oj9w
/2RfihaBiGVeS6Q2kIvOlIKn/vRR/8ZvFVUUnEI2Drj7WT51ObFfndnTp3Lkp2fvqEwZRxUeA2bX
jesH60SJ16lRfvz7n59+01+XpbRt4vr8hOIEc4ipmOsJMJDb/pnq9cROaB+daQS2A5ssKToNTIJm
QRFc58TUSiO6gRiyzy17maOR+v3h+X7/f7pURyWK0che9SQaICevHmhqP6swHNnf7+sseBhb5y7n
cJ8m7k5rxvsYpZJojYVmtC+h090pVb4uA+sT1u+1Ccts6ajd0q6DW8/Q/QW+w4eBfzJzFesd3wmR
N+zbRZOsjDp9aaD3DQKpX2m2r3HrA4UTUEHq+9GTHwybo5nwrN2os/92xX7QEfT7+QNejHzdaXAW
RoNDZKua/ZPButJ4OGFI7gZgbR6mxmrTxHPp9/jzE+8pMJprlQ1qyJB7d3K8CrUSeYJNP7TzFyBx
/61xeOzOl0aeOewI0SYbGHaKEsumlkZn3phT1eSxR1xVo9hLAt7GtlWdWYWnJmrMhak6u0EbP8oe
iZDahQruSHWLPu1JaEa9aklqMdiUZ23qlvPpooexv1LVeFeLbOFrWAyz7sxJ9sQ7fWwxT+uuqqKO
B7cvq0e3lX/ITj1zrDrxRh8bxEn40W3FASbRxpjUs3BX+cki88P331+Db5zSD6/BsRFcRGKgMOMU
EPvdhh34TyYd4galftHpiFQHP3luDXUbD/FmsIeHnM4X8SEQIMp0GQpbziaBaF6Ns96NLiPL/DOV
pdPrUoj2JXPTNzbBOdZVfYbjbxqwUJF4/iUxQ7vcpEsOGNks+zmSPAd6h/owbfx2F19Oo4iicvbw
GdeZ15BS6jElBlb8pwZXMtOQ4BLQt459i/8JzwdjFpQmwM5pP74pnn//+/U5cXA/dqXXPUEinUof
BylVOMsytuNee4bat0s961Fa5jnF7qlpgnW0trrOEJtxbnAMqMoVovGX6ZebYX/tDsiEqkBtsSWE
K5MaWz0rhPzWcPx0+4+W3N5wUyZUfbDJCqCJSG5ujBpvy5DfOW07VwvlK4uwL6r6xmyDeYL2OjIB
S6rRykrGP1bUnDmLnXrMj1bjUB0zF7hJsFHTaNkV9hqG03f5+Ptt/JbY/PQ7j6rATsmVXKJf35QS
MSmQ/UsoOwfyKh4Co8Vzad9pHPMqaKl1okpOMQOjiXLiJnXmRc/ZaaDepRsMS8pc//6dToheAG7+
727KqSn0syBjs06Lt1GtDyhgxHLM8x29vVU0+veenjy2g3yxA20vm3znUZ/7VrUqIvFSsjk4Ml8L
tfK2Q9eR3CjQF9blpobRaCqDOmu9ZgpcxyocVLW/trT+48xXP7VsmEcNLZPMhF4dKmVNSgEO6Xpr
DMGX4al//LrsL+HH7uLQeKmNcuFKd5aXPC+O2y1dDixRaG8Sp23onThkPhFfbhoYMbOAHMly03jN
azuSvJ52zCJ1tq1sdPuZdMu30LNuNe8rb+h2l+R6NmX+1olqq3HFGtsnnDPAGZ4xtYraeh8J/7Ml
n0P6NcivyYFeb6ZrZ1JWAzl4b80IFryXvzm1d2WhBvKC/I8AmaJl2SEq1GttxBra2PexoYsFq9vG
CJpt4PcHHawb3jrgRu51nqdw2M2rlCPGouIwl8cu4glaN0hHRzJUMkF2mDKYFU5fQiqlbb1ken6V
qPX4UDfeY9mwVYwdwWBscNuxB1Lfp5dT3R80oCaDIZ25+N+Qdcur1navfJzoc8/SiTtIovpyVGQ5
M3V/YAHMPqeHSG27YS7i5CW2+kPI+Rwfl36X+9oeZ9M79G48JF3/lLvRtsyqr2Sq1oPGucxMnSKC
Sn0cg7c0SXjbI/1zWgU6bgcT+pU+FXv8XlQp73Hp9MTypvxmuc+b6MlgEQfXxxTNxs2g5c8V2IG5
YZpYtCmgOl3B8FU/JGaqrnqOo8RPru3peCmfyyDcl1l4yQyLA3x/VRstEBsEf6XcTsfyqeXlR/lT
nUApVs27LhKvdDE+Q92zmapALnLAJTvjU+ZHV2VVskG1e8l5YwA0PuuQ+rq+vmqUGAkqlAC3fAWk
rM/H17gILxNRPJg9OUSOwv8ZtHI5mz4vhpm2LKeBSxAZhyzHm9uoh8SMPkKULaEsVjYTG690320F
VZGlL3NP7icPw7RAF0pQkqeOg1zYevlW6c6KKuRJhA3XvQuWDTYL+sHurPHkSxN1xtIvLALmY3Nr
C/yLevHU4CIIw2ScGbl20F1JfkgMmldbCvbWSJAIU0p9i2sswGdFlVPirOa3ZjFpGHIbGIo3Vw26
aKQMoMPH2QsRk18ZRER/90YxbAmI40lsL4n1XU5OPljpGOeTi2mNSXTnyXZ7SEUF/1EU2UtqyDuX
6XAIwjm+1FqAD3qa7SBs3aiueqVRZM6j0ds6kPUxH9a7SYcUWXqwpXUwnikET5RZxwRh4TFXTxFa
r5lIxiAj3GVXx/ry9zXtVDfwmB8c1iTtegnrZFalxB/Q7bM6DPqh619UXTfPDbT6rhORE+p/dVb+
YPJI+iJ7IkhDgRVyDl946kceHeEqzxuKqsAyl4ri0eJpcMLsTJl6qnV+TOyrhJJR1aXKmjDq9RDY
W6EQ3WD0T7xea6rAA9E4N1bVbKCnPcRaT+UVuGdu3snre1Rq1GXepil01XUQ43KvzG2jmftS8bZW
Kh3k5NVKH0m6iBLzWRTOg1pj1gPbXIz2OlW7MxPdU/2K7+Tpv46wmSkjHWU2U/lYv52W2bhJ8kVi
YXB3FbOdhbp7HScG/y3LD07nrqpYOdOvOFWEHLvN/YilNWuUSUtFHDuPWjj39JDRI7HSu6EIqvmQ
t5u0N9VtTTTLzJHCnUdVWK7Tkij0QF4moZz3RoWRkMYqi8Hvj/53jflDdfQ9/v7rojRpWauV6oSb
3oHCZQqHUN6CiPYkvk0U9T4fIA9MbuJUiBUD/33VuW9ST+99FdiJqw33eJ3WsuUHsCa/BAljwrK1
CmLF+4ep8aX0xc7Li6XmEa+J275JwwvJCAkuoAUYVdHWXapZm1jD6J063Qsyp0cl9D8oMS5EE19J
8A5TjzNoAcj4kbhgMEkmSlUmC92DUEHaeSOf+7h+Tc1u7bl81bLo8mWnejepndHbDB9LZmNzogLd
c3dzem5/uGj/8dzD401dTmSbTpFzu7ecud5FFnsB16eRfwrfek9K5bnolFdOpy+8eSgnqpY8jS59
OnPjTnyFqZHy131jIyRsEV8CXCPnoGvZPoiTta7VZ16WE0vRsQMfPo/W1z26kq7KrpF+3vWmc2bM
dWK8fGylz9I0akWF9CxXcEfUpnloC+VaJu7eIenq96tzasU5tnljbKz1UW1hfwjYILINbytduYFZ
Om+rYR0CV7Hc5kmjmJrHEFpmijM82RQhaVJjzhr7ze/f49RvPTrZDaFSjc3Uj62EeatDMi7i8mAB
TGGqcm5xnc4MPz2MR4srhxjQKHKyFujK2qUKKGoEOO5g7TID85OcmH0lQoFu1EnnHK3L33/aCSi8
dWz6jvIkD+G2RMQrau1cZgqzg+ZjMFOCbhuIsE1gkKht2yuRSthMGQd+xkwD76ynXSeJs7V6bxVp
w+sQsAK36ri2muTeTcUyIBhioUfl1vZxx1T5cKa1e+KkeewPh17qpn7WRYA3G6A6EnM2GuqkRpH1
+zU5dbuPjnW9L8qu0xq8wpHXI/xvLkmAQUnHlmv36sPvH3KqJ3bsxo7tQrqayaekqaDdnspl0/gx
nJp2k+c4PmtKulI0iwAGOyX+g2+nCyNz36dLbFfOQVbZFd6le2uoL2u1I1c6nguZ3/7+9U7tKFMA
9d8rE9PqMhHQ5cGjET6lworSe0ZokacpC9RT0ZwjGups60oxtAul9r6CWN8KLBMO7s9OBpJxRv/u
xMrrkNmXblAf7Fa5GHLjPrCL9CrpoFNZirbMyCmNpPkWBsYiVtJrK9QB43BDaVYRUWpAxsjrr6JM
X2VWPLvu8AADZ5lHlZjZfqLBCaoO04jGK5Rdwt7R57jWw9J2ZkGQ7EGef9aBeRdCVJqMZ3khD5Gs
75qi27padJPI/MxKfqo0O3aYR3qtFeBgow3zOH1BfcnPcawZJGBvbkeAY8UYP4rQzOccffAYV8tU
hhcB2WK/37FTkqljx3gymHTNAOBvxrAju6GvUV/76oVtqPdehpHPdu2V0lj0vdqPAOVDFDrvckLp
8zL/41c4Kn0NLUniccpRwNlGFF4oBQCk5DJv1cdOCZ4UjncuLBsg5WJRKNFjpEa7Qqm/5HDO3Xxi
cTi2jludoQ654LG1Sut+qg4TdZRsBeeGP6f+/tEy3bcK2laPxaeO48dJPxJgZsqq4fHMFdR/3ga+
k9f/KgicnKahW9DNVZrnCD86UXEc7hds23TLV3kDMeKqtr+mHnJoJ+eOFSfqhGM7dTlIfWx51Tgw
yamensskYHzz7oQvYXhgsgtla5umPvTkA3bumDPrkJxjEJ18cI/W2xj3gy5SSwHZFmH2cCC9G/Ne
I1E9PDDFm/GhggzrWijY8UFqqKv8HID62yj4w7Z77LAuhsLxYHUra7yJcz7PSfX1dBG4zGaczPMB
34w6OeJH9jDdfqyZ2mZ+iYUXyzyM79RZacXZbzM9RT99m6NFl9R5sn0HFMeF9pTWXyN1TQOzU0lu
ROqu+CImSOapxcQ3LbWnxv38/bE7gcewvg88fz12rhnWA851uqvBc6RwyR1iA2TOHo6tx3jnDoSS
1uRXGK3ziTDETmBli8LYV5F3YXXbsdIACJnzCrtSVZDueZDxOdTt9xDmp6sy7dN/fbmQU0xgNxrh
ZcPeIO0JGGDUH/jPPP6aoBxNsg0ynMmVuYTjbecGbqKVLe4CNCsRKeS+9O9LbcU/qIfxkCn3YCpn
0qoXlQvfkRhp8afGjhTvMuBPFQuoxXGkas3FRAUHa+DupVFj770CrYsBHde6sjb0fWu9Txgc1Odr
zbzxlK+hCOcFJoWo3emmOnFM+Jpx/WR4t8BVzP4WjN2ZivTUsOHY0jk2Jr4ej6zV1ovuWq3aNi1d
YsPTtjHDbr+hx6iO0X1o5PdcgnP9m5Mfe1QJR7Q1hKmCKStS78p11DWOAIVQmZqWVP9YTF0omJSc
3xCa9M7r70/nqSP/98Lx1wOgpsnYOWpITkHaPJex3BkuboxU2Fc5Vmv4xhtr7HaGT8PKtXFGU4Wc
+eQTy/H3Zv/XJxf4y6vIMTnwhmwnJlFzYK5c0LUWY/q5MTY7Sq69LKIb0pEmGC3468qpzuynJ2ZX
39fjr0+XglzTpnNTujk5jNZy02XOZ2F7+86lP+cQOfz7zzz1OUcLcAB4QTNDLdsMVXlI1MpfTFAx
oymv0hQurHIO22W6p6pe9WjsEPaGHzcDF1Q36ps+U2FcJiirRgfxFJorP+pvAx1wLAo60miuhW0A
LFVXXmNewLNYEkF3nXbFiw2Wg6FPvIhqNoh4xHTYFvsq8FeKNDeObz2qZbrXMueimZj9YeivXYPA
5UBahwH+nKFZL6CqR95XZY3c9F1TdMYtqs2rnFFqy0UJsVRRKhOME3N2wIszkTnXuJlfGhAjvaw+
4eC6MD/sy17Tm5kslDdfTZdlkC+rIXyvyLiDIWTPxISYawCGjpRDC3L5dgDlDy3MkJAfSqV7JWmo
FNS8zGrVPeEHc+SA89yvr5yRGPeI855eA11A+VSLDq4EJ2+cDOLeHBAgCXVh91OoaybB0o53vmas
iipe526K+iu9aaXdXXpmuPUC48Kr1cewUNfSLp5JOL7phxwDr+fONUh2iTusaoiQimOyZjr5fep2
hHn5xmOqgGYKNf8SweW28oYP1RefAHfxSxUyAmXglYu0Mhnms+o59leeymeTDsEiz8t9H8uHzhKH
SC3WUaFfNfjmVwSqzB2jJ69LMUkeSZdAabb5FFOvKQ4ts5REBytr3jJyP+fKQFyuQDyStNYloYy4
Zp3q2h642oFeAXz2tGXtmX8mXphTxGIZSkdd0QLIZz7CC3J2XgEXXziOe8iGMmBEQcaO4mGCB9G8
TDIHXqgB/qQFe9rB8Ju3pcqYkLGiacOTJvB0Gwljl5pZg4wxFAs0h0/kAtxbbCxNo/t4ZFLasNWE
edDdeq5k0HxKdRXFabMoAgrxSoAhzuWLqSefDU051WYWTnTuE4/Ln7DzlvBVYQVm1rWWlA9N2K5t
Ju/Ybr7U//e8Roe2Vj7NThCEbIlPoQyIoxv50bfaZZG3W1V1FpbNpbFslSSH0ntjfL8t8Cqq8biB
dCtmpmd8JE6215LgydAjRNDBHo3gm6dwuJ9utacaiyzAYtvqr9KSS8/yg/k4SKqdtPwcBvMZ01c3
E3V2XQzmlmCOz8ivriO1zIEzOSgU82LT83ZVSlmRLqo9h7541XKrXqZ8IaXWvpw0/rCI7lRltzST
ftPDYTVDZKluMKzGQd1GQbQMA1I8+jy4zStIYWp0RwA2l1BntSgTf+VKh9OhVay1RrnVRd1vp5fJ
UBCF6OywKBGCceaO7pMzquWKETDHSI5EoDS4CH6VDrPI72/5VPC2QzZPTe0iSarrsu4vPEuAbBnL
655eBmGOKGGpN6bpne80lxKx/bzyWjQoHvlMOA7qTq5cy9wFuripkQHOw4KXIkuDO7NMq3kCl7VC
Zao4STW39Z43xCOzKW27ZazENzWd6tZrb0OdOqNPbsyiR+JiXigSJk1bU3Wb7aUQ7jIra4mkkJ52
VGuPIUQX01Mvpl8tNGU24JKZkCOtKW7QmlwXTUX6OkQb0enkeWXRpcFhhXIOjAtHPpzR4Wwignsh
kSilO8VWB3RtGyuYcUg7VGV9jcea+Hp1bZEX2poF5GxT/yCV8bJNvSUZrzdJB4vaSqKnsBd3o5s9
+hNPUum7uQiGxTAQhRC4T7oTbUwiaYTFU9LFj9MlU8viXmPmo9slvFtz4XjeqlCKu5wp6/8RdV7N
rSpZFP5FVJHDKyDJyrac/UI5kqHJ4dfP12emah7u8bUlIWiaHddea0Wuz8c0HLQKtnQ9uh9jyCCS
iMLCZL0UwvLNUQ21pMSgCtAigIyLsMcKO0nxnenznSGYYxvc8jGPojOj/RE6RnULXzM9U6hOiwfa
be6ubPV/QeNcg1Mus/1ggaKFmeiuS9yvKDEeNAv6yKIgaRQ3urG3nhxhi5BMcdTseAjnevrIegwK
I/p0O4bNWPFWl5lEX00ZgCzQHm2MLXzYMG6KYmf2BegDLz5lAzTxeQUBkKTH1uCYWArDBVLMsiw0
MbLauEf8G/G67NKW0RO8qYiBVaL0HS15KLTmxS1aGHjqk91PAZyFP01v7uETn33d0KCMLjbWAgeR
Ui15MGp0oNFXkYV0nvX2u1+LrVuMV7ezQ3Mm445X64B3DO3R23Ev9x1sh10y65ss/ZM84JKkyaFe
4uWfJbKw6PNA/+xBLdPEH5PLjGCyukdzJeaBUFBPxAf4Z8XvIbEuZ30rDGVgVmc6RkoCVx7g5gl0
SNOsh9rOEEY3mGoxR+RRDWr9sy62BNiZydTdPO1z6q1QI/TEcyulop7+OkdOdPVYxc73nIgHM3dg
Jdcg1LYm04+GFo02t99NzfKW42hMhY4zmrZ+B6jCN1kYVD4Zw6hhX0/qMwzmy166HMXO0EKy0luT
izlsgXJOqrvNCyfI4RF6lpsZVreTzibOLfXTWr0wp6FmqspOLeJjAxRXib1NPmbQxdviKYrHa1eP
kByY+qXoasixxoiGtGcHBt6a2cxjI/J9Dm2P2v2krttv7KoPEeHcQud9p+rORuvw8255jZLlvSiN
t9SGW9xsL3000cntqyBDibvVuhoJXPs5yefdgqk0BP6LxrRTDW9DBMnWqCwBQn+bVNeDeVChA6+8
y+Tkt95yt1NVoALZnzqzIKMZ2Bew3RKC4Oyi9S+rlC93LPd6Trak6o9pjdZ9mzwwDDT5c5oSeUEQ
PRvqnwd7xMzOGUtWuapAJo4CuqvVe6RLdmg8JdTM+dlV7E1CLiWy/CuN26tK7wCdIiMw0TmFPqqG
N4yD5KK5T81pX3QyeUr1T60q9p48cucRIAF79uHuFoHtuNvFms/oPN0ZFsKe6uKizthtJdePPurU
3EjS4dAug6GvtaDRFuAnBqOaFDHkHk4FwsdRcYLOLuBdvjfVT0siiU2TT73AiTNIgpguhH50M7zU
fAUVENLUA0nvAJ5wBF7WnZ/tKT96UXwE5X8c6myj5va5VsRPDpwEEhcNjdK5E5vWzmC9T3ww5e0H
Es+LCRl6Aal4fBQutiC1IAgw1GZXlctL6pQ7G/bhljUxJ2PvmbPEhd4PCIJFTrqB9S6o1fGOdXhA
7g7PBnmXQD5T092bHJaKu+TmwG4uFcI2eVEeAMdsq1q91qM9BEAFIbgv8UZ53HpU/uajG5n3iVsh
t2AWVyNJ7TcDRTH0VL0Tc9tqKDxmSZqyC9dKpevrKL+y/QKDoP6z1vG1a0Szw2tmDP/EabG1mx9r
9GrqImIM62G5degO+WoyfSlYtW2atj9xZaOqcYZhVQmzdb0fKX13Zn9XA4cY2hiZEIjOm8VGuMA5
zvGYBZUzUGtADwwlzZ0sPCnJuBtb646ASTsb9LghTqOzepTVMjEbYHaMgA7tFo8KTz6RsQkfWJT8
qWO/K1AG1EkDkny8S5hruO/M5IbcdxdUUA+F4JSeFVu/6qb50KMMZ43Ld15PzTZuENWqV++7xlbp
+QKb/LA8TZ19RclaD23RB3JEuhbGvQK5s9PPSCK6u3hwo61Xch87MCOFOZwrsTxTuUkFknOibGw5
jXFtpwpxmPzTYDlL27qzLETaBGP0yArduRqcCBbsI874Bm7p1BCxaUjCOjoGq2xuqCY/KbO5q9DO
QHYhg7V9rm/egI4U5eUImOUJxuJdUxc7w25PZax+rjC+eoCpkiK7N5v1dUha4sk8YBSA5y2is9vM
wzXXUKWsx4tuIWPUuG0HbZgF2ef0FZW1ibBCsxwnx6zxmlpB3IPwGgMrq9kckFt7sUr3LR1HGvUY
Wex9oLse8872p6VEv5EwXuoSPytbk6NbLb6LvTeV7pxlxWOyZsdE6bb1aP5M+bgvyrHemhDHDF73
PrjaXwp6daj0G7ouBWxt68HO+3eQcg+WYZ51FBhkc51RhevYudGmUt2z6A3VXz0F2TtQgeDDblma
3OeCZC5b92j6Fv9e1Sr2WIbywF40Ao2SRIP/qb9LANl+58bYkCqINbCT+LS4ieKrkQapd+58a+v8
yCuC0RBH9b1WyY+9vd7GyflpuIjCNWhLLEWwtuQFnf2aSEbCzuUueMNvzTjnBsHrs9MmT6DQlfu5
oJYUGfcwCNUHiI6lWpth7rKKMaJBNxS4cOw+BNDzyxjV69CIV6dllJ3RMB1grSwcjmb7GpPSZVXd
BBHw391q9kmoYN9AacAZZPLw9t1ZN4fkZDQRsA5tVLGuVeBo3Q747g4uiVtO22/RBXBOEy6htbf9
RvqgTD2BqdmkMYTuGcgPuqF7NY7P5pQ4+yWasTWlrUIKYSv+2g8IK0cvas28EM459vSNQBgrgGx5
Zwlr8DWlejenAeTRP7MZTUc5+aIzYrVQdmUGLFQqchuvidBfA5bu1PEOPcyda4mvdUkOesWdQpkd
2vLDwu8qmHu5KZA8e4qSFDU4dZN1Hix6zYO9rGCCEFT1bSqVCEvs13G9r5lf9OnJIajozD+STVdd
l1/aWKekwdxTdoVVZiMBbpGyPKuNu8/naJ8u9XM1dAQh4kvvHAz+eMgpnzqw7bGh3mf0af0m9e4b
uh+OGScBk19RUKFjuBly4P5Kc2uyBFxZuikrsP9lMeERPSAlZbrgxLjYsLWdn5EGbOLEj1M5zUyw
8XHEtp7hHjiO/RROknBp4YbRHPZ1ddl6q30vQY4t6UAy1QcmaZ3ew1NSOi4Wa9dBCzCPdXUg/Ana
ft3Hs9VSBxUvpcf9xuceVupN/kJR3HLEk6nV2r7QLThlGEZ2WYW0ZpzNbDeKyVIULdT++oiEDMof
9DGTizHkNOK7OzMFIFCJQySci1E32wJelVhRLN9IlKueTYHcZvKs62g9WVAkbDTTfpPLrWZJmKbd
h+qIV80EzFvYsvSNDR7Agy7gmpNUJT2t211tN18M8J+FiiuLvjswoz2zcAgOMvlThNZ0m4sRTz98
Tzo7kOvq4/lpncRdW9X3bed8uov4a0X9pmRRGw4dqiPwm4XyHU1UvwzFeHQZihvBrJEN3XtlfSKL
2glugSV0KDKQivbtRBVBrmvcgc79KVRmTxWFyp1xX7fVaxfpj71tBWC3KJ/jpmpr2BUeUatj/44d
xKIw7DAYWTpXY/4b9PYuqrxb2gjXt+f8qnslwV/JMsstOQwIRyWVd+haL3RXG6F20/BLlfm/1vyD
6e/NpnfBcm6NujzbbfZirgMtjfx5GZxHo/auTZVvxMz91OlHavF6Vpv8Xl0hbjLcTzXTz6q+XJJ5
Dj0GNCE775AwqK4KpOdyDkPvqXezc3LT20RzcmepSijxpXNpIZGt3sWG7aP9cdNK7bEZis1ou0eH
wpd8bey+B6C+rRbvK03/m1Jjs85wb2fAbSu57xQtZFjkPh6j65zawC7xx/WXVSlvGaBNpVzOTmLs
yziNUYby9gnITbkMZslUxaJ89e6kBgJ5O72OnkGrTVu52v3qELA7H8uinzx5C+SxJDZvAA3pm908
htI4oyN2K7gooD9/o3ByYi/no4Lql/nWjlK/rtP9qbL3zmavjJQOjX7YMptZhE1ZvXpmyhIsh3qG
MVVZ7BFicIJ7Sxj2zfzQG/K+WH9iZ0kqqDHB3SC4TtB+ksaupuWtCWtT9Nmz6RBjmwMyz2XdXxFW
3mmrtXHAdcreDyNcryQgoUQwTwL9qqXeyMYDFwQMu6oXD9GIJtu4qH85SEKD3wZvOh+r3mPXZPln
XrcvChOI9to/LvLcUTmV+K8lEacF9p5MTmusMIkShRtY3aS/U6rpTvHQv0boNNDr6gebf50lUruy
oCFXmtxjScs/VYvJQ0xK1oPdfdh9pm2I4j/kJ/4dCyzv0Wh7Hh3KMJZrBRVhtcMek4OtWKVny/Be
52bSsJrQoQ0NpK3u6JsmpWBmn9HHQlxjviKxC166nyIIqrslaKrpTbFB/8oIJxcklB7S73LWQ0At
X0UFZVZY95BtEtAVTdNOX8WlYmlheDkyjPK9dMmFiL3eTo1K+aJxSwhcnYcWEP4OEm/Fb5bmW8K6
K9UAmKD7PCb7JLUuJeQP65w9zIP9mi7FveOZd1ESjVs1U0e/SlcMiYawUXGojfY+68VTxbDopkq0
fa8YaqAQg2zbDtnA0vPWnaYoJfiEpofdBEqlaugpDuq0O/QXipaPcCEeVLIfei5Y386DUHAs/qy1
Ow3ufIzmLgUwVCt+11PI1hkrjov+wBjC65ArB4nfgeZ8Y9Im6z33XuBqr80SbZaeU1CGnwXsedpB
am64FiBZ/Crppl75xTxX/hgTtDvlAA1QBcaSxMCqon03VyeVXmWVy2KpKsUElOzespbT0HqURd2S
qaGhvJcPaK+Q0yfl8NSRHtDKTKL2qOfpqbfSwDXqe8+wgrH/yJJrNRjvZZoFst85UPODqZTRjsb+
VPqXgek0Rx32JsBq6A+Fqbw48zdGpTFeFWoCKZ9rpzfKOn//OO6S3b/h/yiUYUOvkIIDeMx6Jp+i
41KsO2nXC4lkSXat8coRWSpfBbdgTdAVyNlXnvCRLzWTi+NQ9viNxc6AvsuXZOOLgzE7OdbfpFLo
hwKRw1gWOpu6MsJxaqP5WRtUCJfCb2WVtWYAO87Ws8Vl0UolE9rxEN5wmAvt0tH95Y/UpRFU+ebi
B4WBB+NZBhQyo210a0t7lnfxLXb3SzgcslooMgc5V02XXp4zHt/BrmVUDzUmEcs1DyR3UWJnJ/oW
Q0rh0lIuct6rIuaW50y0BjlReUpduh4JDXZGUP2sfS5tQSbwhDozlA3bQnXuCSN0+Vrvngqr38gz
5VQA5F45Lw3P58GaXOlIw3AdLKdcVLoXvChn22VOO8IlX0bL3mTohDvGRWqrsbOXV6f7rZbn2Lzy
STlgrXgapTLqRn3PEP8lWYAeYQDU5gDdew87PT/cunmSYAUyCnkLWzcJtBwMvX6pZcKY6l+8wm8N
fjdx6B5SGuw24xBfyinbd7XkWizTa9qr5KPqDLFj9iJv9WiATGGH6yDgoeg5eE1zE8uv5WCegMwn
k0I1kS6WjwzgByQ+B0gXHiTqXhIT0Bfc5/r4KBPz0WB3JdNydR0zMIbuQpscWDKs+7avclNqj2E9
3A9ToLX2qrD0TfcEkC1QSF64Ww3TcM3IjE2yUyEkksiHDgvHf1DbtHdgiAPOp9Y05nM+s+7C++RG
TKE2yeMb3fnIu8kHRY6aG9BzMPxg9duMnHBhOJUlRwEAaWBq9voRhv/O6yTWw1jrC2DcdnpFrO5O
fllGCMyjEaO1HSEP5dTUAWsvHIpnV1efGm6x/GaWnWFfySCQNbcZ/kO9PvIdVvo2zA9xTuFWWUI4
On2NmI/Qqcfz9iojngoxdR+ilTCU18o4zwUjn3SS5HHz9tklIcE8O2v2yIOtZzP5C15QY4RuGmkQ
2iGPD08n/ZY60cNqHM8Tnx61PzhluPtcUVRh952jgFM8guWistaw50FQp/Jgpm+S0IzzH5PuZYIz
w/NurPOoFV8LahsSCNFm4rGb48FvPXczwxjBHnXFq3ys5MnxBXJl/t1w/cIB5ZOgNQf5eIgxv1aO
S1Q07zOVWUMOLa9rnQnGobzREOt2tkr+1k1vrJXkSEmS/IV3RZCENNGIu9d4qCyocKnNtUdeyY34
GpcPRjv8Yn+azjjg1EPDvpe30tQSL6ScLjkvcgZCpL3kzsgZF34ImPNdCNBNjOD/dlze1qGJEEoi
t9VOcj9I6Atwo3w8y1hPjjGzis5g7fnBvuBfV7PPJknZaMd0JBAFeuurGGj2s+TKYjkkcIk/pq14
k7KMHFuSiwzeF7AVLgDVxK0wEc4oXrGnXANnJtlPa0KY/38aCzfJGianynpLm8ZrcnuXtHekHRvL
fsOf/nuL5f0E+bdZxhWG65mp6xYAoOVDR+1XGDKsUWP/RdmTzT7KWVZzsHCFU0A6XmA9defNxQFJ
s2rpZ9qE37Z65uzkTc4z5Y4nyWl+Bg9KknX9c2juRomgJZ2GcgdS9ZJ7L9KKrUzv2Q26vstiqM81
pCJQb0Lj5w1CLoCaW8hwsEOqjjjiAvPvP3RV/gZwWWY9lGrkEgiL7ghH0iNvSzNbrmAUf6uwEFrR
GMRetcmK08hzYvHwJFb8sjKoJlep+5UOjfVc0tu/u6O+FVz91D6I/pxGWvCv2PpPk0M6OjZKTrME
0RFwTCwk9gAzwoGkM+67b7nqqH24SXzjFOSix85Xgei2jP4z6PFy+9Yr73xtM08okF54UOWTIT0H
Hj65at7gWyr9i77a8hXyY2x73h/rl7avqcp/A1Rk3P1BWj8j/Qc+kvdO7gWpH8L24kiS601uRL6h
wY8PoNM4nxSzpK9o7FL/lWyEHBnshe9GadAMN8ZbfUHowGWxGLPWECg733w11yWf14nJUb3d4FE6
qgOt8i5AtWFvJJcOxk5b212c7nTSGgEwQQjrUe6/pJYwLKp+/3ZVQkyFneSIeOURr7R2CL4aZ6jx
Q2kIo/7FcI5Wr21R96Mq8DUzFM0Pl5QYYqRDl1BsIU2b6nnDSVpE9HSZrpKUgUQa+Qs02pqYdDXf
d9VHmg2hTBVcswnlSRAuCOeIoYvpPHLP+VsGitZxskDa1daV7lJ6Tl5zqPWx2VQqcSWjZJJEVVJY
0h3zOXvewMUtXBwn/09nZwBpz9NoRMAArV0xfgsgAG1MB1O0J2aqfVN7YXlk4MHXRlzvf8+oYR1R
KZZhB3+QFogtweHZFazEWvzxV+4If5SRQVqe0WbdIR/TTa/WMO5QU/IHxhiHCGm+2Wf6MZRGqNZd
mlLTSZ5uokNlx+Ezvb+3a+smo0HNuU9m1GbVbdU4DCNMtzXaNjl9Z8cLG1QH5ohK5y9AL2RFWJm3
NlbCxP1d6UhlQF1ccNWmc5lATkX5vZse3PIyLz+5IsBzPChLu/OcPsxT826ozR0qb6Paox8oyazs
3y7/0zKudWY6Rb9IC5pTupnIrtmQyTziNrqroCAxItTsLsyl1uku5ZYl3AQ2nLwouXj6BXqZcCUQ
QTp8Ky9RPqKluEhHIt1wFJknFk7uEmytE33Y9hIayZKEBVIvGsIOMQwD5NtTsavVm1D/uoRhIOfC
1WsRQihZ+mISN+QUZjz4Khi9fFfyX8tUwxnWcD7lNPDSFLtCkk3kTXKih39skZKx4u5Ie84lsi0y
EgUiFJOx0pLCcIZi87yt5FhQGni2te2X7lYwZJqsnzRa/ZpudLaKk6YxDm7QOv/l3xnOyMpEd7AH
w8TvDgdGc06QDqgRBWTgdvyVMx/KD85wgL4le+WAUCj4Oldi5s/czlj9ltISGpJEVm+8TqDJa624
oz+xXWbCThu54fliLsdZMKuMrC+bYhYGPd+LlI9hVXpEHPnN5iFXk+qrRCKWm6v005kXHXRM+C0n
TVqKnfwgvxVzduUHYKIH3tKk7KGq+pn6P9ift67zOTiHpP5jRm/XpWI3W6Ref1I6T/113OQRjMBu
zr2HXp8fEuqpLiR4wnxf6vIpyUms82TjZPMmR0LIQipF0KDnIsGz3S9wHYKXIe3gHG1U7dVIJz/j
DXPFiF3lXntv3bNoXPEQN8d4zRn2qXcanE9bhuPkeq49JRI6+z01KU6+YzyajMiWL4nCPEwV3G2q
tYvykuJmgnxJDyrWvft3J/or90cfFX+252PGc8GltSp0fYpynxXRrl8MSF90ou70akMS7Vxo+C2o
L6bYCm+kUdWJncCWmdCRye1eyoo/MXOLiQYuSgog1vjmJqbveq/scukJl+Uk2ciiBNzHDEXVsMfk
GDwuGVF/lHWnBj1fjmWCxmpF/jW7xnKnWZbns81vdQ1RUbGciSplB7LVIcPIPwt0E+X6sU5x7W3W
5cquGNz0s+tQUKm6A5oiW08wLtqLfRs/GOJ1Fm9ZwVhuJBe310pkn+xjg+BIYrmgsCNYu7xDm/8t
3PUieW3mC0+GVOOxp4sjUaPVg2Atm8j9dwBrDNTpdVV/lxh6cL08cVSpn8MPllq35sdYaaHY9eQO
lafb8gn56PFrD0qCN6VgHsB2tbG9QSns0HcDxUrjUE1II9LQJNU+J8MxAyjGpVAgSXr3vlBMOj34
fLQw9cR8iKh3Cm24KcyfUThR+32pZn8TPMG0OGhWAIsySCzjg6U2nyrdgjSpQcHy4FgR9ZlEDI5U
bPYCaWdbegKap5KW5eo34j1xaCdSKjyHbPTBqluaP31bHegS3CXuQHZVxtdRm/9Go74DcXSowBla
qEv5lom1dsV6AfrwYU3jU5urZ09VjmZcTagBMSPdqhrjUCiH0657KpCsUpeEpGIePz2mxSgKrnvV
FhRUUT+lxwjSp1juTLN9171q73bGfqhAKjeMzbRMlYFAYy47UxGmKiPVN901KBe3AzyDyDN0WGWw
QGPXgd+TZ+HVXRXYZRNBlSdaAOGe9Q+K5GErnMLjoZd9ha7NgqiYQwf/dIHA3AsjXS3PJfC7A1RA
+2yurp2u/ehWHwWd3lzWUvuNIkZWIAeHVnqg0WvbjFsZI7F97EA6mn8Xmo6gX1xczX58phHaBf1E
/U3pxy+qchSVSeGFo/7EK0jGaoVa3GrEoVr0HVNa/xAnTq/DOpdbB3i3wN4Un4257PuoDJ1JC1ig
68TNLZTkTSctWbr8pY3rT8qYT9RkyR2Hj4oJGmk5awSVKqhemRgIk0TdDCm2aMqomqRucnC18p2w
+aEcKcfQaRrRylFM2P8wVmIUml+22QddiDKM5wVLozOtXj/ZfUQoWd70dYZrVyMkrfXkkhkVreyG
kAiZMth+g2gUVJoQyQyWrqVUbm0iSJZgduiOfbwGeqpcaee/mpP753oYCVM8CJ5YRSuONNH8VoPt
jiYE+fPyAQgNtJc9v89t9jpA06jn+bvuFK8SxtsIFdo/SmNdG2+8ygJXrtGax2CDg6pgThhsGjUK
Cpm2fvYyV0PvK1rCxNIuqVHq2Ee4XrSYtv1kb9OxA1qxGPe9ap3hA8n8WIXZQ7OnW7vYf3D4w2wY
jy+ekVWbdC6/3KTbOE66d7TWOE65gWSVDidr9DwN1kUjOeARZHvkDTaUSHxYEJQnYNabQwpVJyWd
+jCZhCct+LXb4KwIM9Cka2U13IHJomiofSgT6BZWsNmmrXes6bZWk7ofVvfWq5nhK7FTbpSlJrJw
m0dD6k+V6neTtGij2kHlIfe74I7YBrHXdX5ukHgOC3zsdey2gbUOm6zP+sCSulrzQrm3j8t3e6HP
b3q/LqyvTQtiGtmPPRCVcC7ssMmojNdmFlPbJEN3onhPLBmgL1X6cb0+wTVM0XywgfHi+Yc8nFMa
2Pb6MNlpdIw892jZUCGSqVpKcrAVhYBQL1GE00YgHetej8Z3w2weNPUj6mkEa619Z83OxXVd2a5s
D+6whnGj/sCZsTF5/K1mplWoxOOjaIYxnOB19Qd2cww+BwKK6RTRQltHd+eV/WdvzBCwah9Zjstp
lUd7WjeTq5zzfro5ZG6GCcVfVzVfkwNjimbZ85lhrfRFs5Q7hZK7b9eE6gWAPrfQ52AwGvQVTAMm
Saffuab2M7fGTVHzPlBa99V2Bop5KCTlxrpS9CiOnW7dl62tbcB7Pel9+Vp4Y7xrYgicEJKq84WK
uWNhAYlmCxA9k95v2yULK/KB0PaUl3xl/FAz6r2s7TjjuFBjsS8FZKqW4sx0S9NNK5OScToMffmn
KKA+HRv4BbW3xEmOEB+EQ/LWr/VBOMNb2jTQDW1omW+7coLl2j67cXZuyif8HqjY96IVm8yZzg4j
fmDE7hyE3YRis3nBOfcb6FKIIoi1KCtTIZkepNKwJnGj/wL1UlCLsV5LCil4W/5WsAYFD55Ob4oj
oiAaEplXbUbOOh6I8tryukASWTBNW1g56Ad7L10uoKHFoNMyXybxBkLRl764IofJSE9d8t/VBh/K
/2eAqCYHIe+yK+9nx90YQ/tggCOKW3cfZetOiSOIzfJqV7vxWbPm0zT0+wipTInUXADpyOAoj/Mz
0gjfrTV8dEXyZkCUN3skJcbwRRL9arY6vf3hfYLpOZjr5NSW+ruZV5SQRifwiFj9otT28vIlaErp
oBauk/gRpQKYxVzw7+qhn2JvY8bTpST4HqkuIg9y0lOwsUWVfXaReWuhsAFiLJTdAC1K2Bm9gLFW
PEEl5cFimT6mavbaFGt+zsz6wTNGygFrEvl9tDB9HBt7iFNBc/fXOat/+nx8yvDDq2fN2zRyDp5X
fEJLi+Xwpp66rQpOm8VzNBEBpBUjYkgLLX1pk8n3pszZ2KZ9XIYuvSuASKYr6pNN65ITZOZ6LixA
QP5cWTUjmxqFJyDfaw5cvBwtVFXpJlWxcS7sMuf7QMIPjXsijzRCtPeqnVsYdw71wDbTdg4afrCM
YWlWrXlvBFh3zsFLZjBgqXtAgO3DSHJmledVMr6GEV4r1/Jrn9jbpYZmB1rjMKkIEfokoymRt2mo
ODbjuZAuiDL7XUGb3NaFowyDTy5+VjvtmMIzk89AL7KpOWnZmgUElHFXvI9L+TeZ49XIh6fMyv5K
fHXbxtd0UXc1dW+7o9vtDPFfrQ0Q3XbV5EczvaHYiw6Y1o2tpDgyWmwW8u1yx/YpbXg3K+CdsLeM
b5yQAe2CwepepYq35dq/TWomFEeiw8qMqlppp5SHByGyrR1H78JT9qbanOO629vYANdTXS4reW4n
zC3wSFB/+TQ/GehlaWl27kX3pqzuPWJ4Ty05ii7xQWP5nDPVqaTqBbjMLR/Tl5nsZx7g6ACNsqbq
h7QvpuUd9QJ4EePkZxlfdM4QFG6xU5v0YJTt3oHDZ2STOboGkyqBht6hDlcV4DYxYDJU09NuKz21
juL6sjQn+Ym1AqKIA7okopqhXY7uPIonoSgWWlOuTXFXPSa4G1Q5SQdnB6Jzaj25oz5Ctc5QZ5RT
H8Eu6QnimJoTY2etr2qx24C2hioBfQAf22lPd6DRGauyIwk8Wa+Llb9mtXW2u+WdEQ88cErUsbJI
onSejMHMfTVOHXo403MZaY9VFVV+1JgMXqio1PfuXp+jW2pN79Gk3NNtDRERviUo5nXTF1pC9yYv
r6lsRJaHaZ0+8nH+YFLUpDxMpZD7DjA2AKmNU/Z2jMvd5O9j1x0m6T270eXkNeVJh6RPE5UIJora
WzVtr+1s3bxSCHi3oDyij0mvjyoxpcyjBBnPnfVU9mg7mjSTvFS9l6tcCNe8G+vC445ZUVg3E0Ps
00XHp2aN+wthVhPICR7gOi9QdD5Hg3E2rL/Ind7i3s62xsDijExYcPaJFeqlS2/RinPSm/UhW4YT
KdPdhN1yy/nYRfWjlDhVm2bXVNlhqLRDl5v0UuoxmJrhj6mzx0I1v3q2oCzT6KJ+Lz1gWdz6c2NZ
2xpZUCdrHxtSa6i075OyItfW6EKjiKBp6gYF5r2WLJRd83LX5Pa2WOfjWBkPdg9SHb6nbjP0NjJE
+nXKyVsHS8sCIqLZj3XjMBqUxmIvRdsSDQzPcVm1Gao03dCNjQKWcF9aAPHLuXbDru2UbdtQtKQW
NWlAURLTmPaMcs3Ug/tTC/7P99YFyW7NhIU63/VojWQkgVGxbLD1Ul63xX1CLh+qSvPTd91C/Yyy
34yDtWJvG83UyOzGCJra3WntuuzbtPnybPHsGNXdCuwazayTJxhbq/rHODOwquZzPHafTGSfJD5W
rRgA0hd6ful0S0fvs52GV+lbvHx4RzEULGZBeOqZ22jtHhivv2iTPqC+CtHjbP2OdcrjbMRnVzjP
hB1PFvh2GY2lA3X5xDjFdvdXR4BsUkbSfWV0iWxdWOT5RqDh6xuII0Jx8y8aAHAPOZMhDYXqTHOY
X1qeYtdVAtc236uoe8VybIZ4uWrC/ZilYo0Tj3fTSDqCeuRRW5I4kNEyPeaHYTAqf1psLru9dkt1
hx0Iaq9icEAPlRpuF7VOerDi9Dv/gdoliB1vxjBFuZYB/M3wO1NvYEiJmnauYs9Yq3kky5UZjoUc
L53klUSsK3fRPL6NLZDjRVJ2mOBiVfvTIKjnio9Ei7ckcva6mb0pE+AwYUNZ4rUfUsRChXFL/oy1
FSHT+nEcrAeZPRkOLApo/cmBAoWNLVL4xorCQgpjXR7zNf7+D2fnsdtKkm3td7njP4F0kWZwJ/RG
FClRfpKQdKRI7/3T3y9q1K2/Th2gBt1AVzUoMk1E7L3X+tbIiHDlTvZmHssvHSFtblS7svDvfB1w
eqj751Y0d57ZsWrSZJO2fGsRo9mChlpfsEhKgViU3uVKKe/Jmb4ped1ILuPFd9O9pjG6Y59ee9Z8
NHEfcpjNdqmsDvYM9QeANQHM8YwYh+2UmdqHx3mtxy/SVbDxPFi25ZiDROqyOzPKrppmYhqpjw5C
c6Puf5kcnODl20s7Mo7KLieieVnEGU9NSm46J9IckWcw3Silez0WH0XYHwW/tmj697zhPQ2ZjSzc
uqRGSjdVPTxUbn2g078L6/K5MIcHMWYHM5PPNgxDN+vXUsczhg3IannUp5a+Dk5DyW7tscYZbnax
urZb1hygFqKj7NWlhpowY3Qg2lcnam/GWTwgC14jHt+qp8njBZMW+gx6QtDxnybuZU/fsHTqp8AZ
UXEZAzojOgGtt43B2Zld8dVH2YXE310WcTi1A8KnSyHvKuBMLZwknSxo0pAbPIl0PMp52jlmh8+Z
cgk/4ZbL3DVoQQb8trXRrguOhVUvf7mwMZZ1oB09/B1kIzwwdN8l/tjBo4C3iI9sidD9ECcN3Nfe
fILmxXjEN1IQL/ilRmoDhDWvUvffkzY72cTJqdBedS7PHZvgo77ZqkvXZijkDSoV9X5npWD63tik
caknTvpImsI5fSpq+uFlyyvORvri6vNjN1B4zIQgqeOeOofhU966hYvsTO4nlrWULWdyy+MQAZ/M
p+7dyaYVEbAXrZw3mT7rzH8aDvl8T5d+VsYcxK6Lt1z4+2KakTm14ykj5ThTVha72fqN8d7MLh1y
ojJ5/KplPod7CcifylC62B25+KGes+e5G30mgyBz3WuWV0zaOSnZjtXsOBoufZzIyziYn0fEEmWd
nkiA3km26cihr6yYHwBuoVyFqzlF/TqZZ92PTnOl3dqlhvV8PvWxuIN3yUwqecki85IO/WMcg3Mu
s6ubt5s0mWiZcAlimXxFpn6rezQa+N/YCw+qvnGc9lstBhP9Tysr4sNoNAe2anPFQXsxVuKU5x2z
d/NR+da8JLtUI5G56PGu6mojIN57aIojAV5LN+wbAMI9X93c9VTTqJzPYmoxt3MuVZORNravwVAf
gjm603P0LAJu46Rjbii94oi24d5o1CtO6yd177ISxqxjd1QVTKzoLIlZ3jG4uZL8iJwlOOTCwy4W
Y+qiSxrXww3RkU+uJOqPNzwfjauVubeay6JJ43CP32Sp98UlCChnuDG5nSJxBkI8UXPbFXM+LhD0
zHx81VKEVwMWETp+j3Uwd+QQyaNDF6LG3bAYdOMe/+CMqEDc47RZM2F9ZPL4YEQYobx0fkVcyRaW
jQ8t6uSaz6aHzMrnkDmgg5lc1IiVOWAHtNI0g1aB0X60Q3JCiPYmDO1CP/IpacUHaE0OWkht4zFF
t6BavjPauAYT6C6I28sUdOdqbDasdHun81OuOCyFbBzv1I9Ur3WHu0ntYm00fJrmva0LhCZx827Z
lmrcoGBxCdVeJQUQPjmjIQvs4lYEoOhd22aFxsyFuevUBdNrjq3RSWd8JgOSApX0Pm8QK4YrU0KY
tFOC0tvgpS1jjjRNzti5H1RlMP9S73xVicdwrB9kahzyPpyXRFNhOkuMW7uXKrOW5k2cb0MeEqfn
VniT8h4grUg6ojLLaFx3zAiHrqmXWmQ/qeKhxL1Jy/SJttl6KsZ3axrxHI7Ftgu1bTPFgulCeVEL
Wuwbh3JsDy3fmqYbvIdp2XBciWL9ISgs7nB0JnAUSUYyI3tHM1nPDaNAuRbzqCOsQeknp+CTCmZh
tOOwYPK88Sr6NwFOh2WEey/hTNnzmOKrBuRiPmhx0a40z3xOeOnCSjbLoovvI2Xvk813K837jJos
4g3UA9VXDQ/BhIGQeBxC1V0cN2aTFAviBpZmyXJcsDKCdzvP5fQ8kN+wIAf00+h6Xod550+sEjbt
YTq+bruIgX8tldVdebKqjIOzGaIbR4TgafFdzvG6b9XxYX4KkpmDb7RBSLbqhvlpwqfqW+0r1Kh9
HIsrskPGvVOxU+4XX20ZGkE+iyzEN9jU1h0/ATp9018H6rAcjoWYgiNWEiZqct2k1rIhwgR1+qYs
q0uZBL/0Ob6pW66bZEW1woxJpD1925z9lEXWGspvPbeuE5bEQjLiKHXa4+wpsxbvq7FG6GIHWJi7
BxMI1IwPxSzmj9wV03Jk5j8k+rNtd+Wm99H+d1HyXPJb4zS3cIAX73GBWZqhVDR3B9nkDp48kurB
EyBdBkvIYmbQ8KzxG4aCDuRUT8tUhLSHB/smC8gEQ2QWZvY+dCk3aP3g9sTLnyfjl+kyafMH+YXQ
/yVzGB3XWcdhOULJU27NKrjNuuZoo5I3vOivp9PUGH50zXRTNnhj6mEALMSil3MEDAvBkS5CN9aI
+76ukzXn5W/W8xtV2+olucWDYBnKETOkm7GyCams0NWqCALFWZjzBqHHqC2pLrcRgSbEqtLfDmWH
lzUcHSzd7lNS4i/KcRI0CePv2PnQ8RvsDQtRhAmERDY4F6rA0vb5kHXKrruOmPRZTkIwW5Ce8M7K
lbpazWjeDr57dcB2WmbyCpzylDjdHS60JVuPuRyKgLFk+mAW8dZ3xmeBxS9123UzaQ/OZLxyJr0F
87WDrPVkC7HOmBB1UAN4YFDKmIK6fNK/WJJ9PLoWun5xsp1oQrU8I+Cx8BNY9jW3UGRlOijF3kck
UuAJNYeTk2nnwKRT3pTVlz53rw7wAxpBPAJB1toL9WdpGN7FRcYeHGZ0w+ILxSdvoz77x2iciZ2P
nZM2RC9VJ6FIx8bedO0ef/Bw1lJksrJmYpHFG/ULOdS8uLiMF4a63BrFqdqQShZwz+08ambkJRrJ
jIzzza0h4td4KhGbyP4d2j54HD6i1kYOrSHlEkeqEkVlAxGC5asSA3YKmSylp6H2RbC+rKjRU8s8
RrZ1DqnnfDoystbHQ+no19HDlyGrb9KSYe2zcRXZxJ2OLzjAdsZEE9syy3uaByc2Mmg08maAXKCH
zXbUGRJgKaX+sN5n2Tz44/AGYfchqdC0k7twL5HYrzoOmXo7XQLOQbCezu1YY70Ybgun3iZjdIvE
CSw/WYH0qHEqqU+4No75MCAyXTLyrKh/NJRHUAkWpmsejLLiMYUegAnLWI+9jntxfGLSdhid+APg
9nF2EG+FBo2SYMzv1A+sZ4yOCd1U5EEPGYdSfFtiN0dNBGRAvzQhtzhpjRsUWhvhFcw/xnNoeVv6
bQsfz4JWNpCnoofMpBvWMxMda0KZQmgIc+Glh7qvDqY/HRpiNDIdIR9d/XVqdE95lgQLArXpXsYc
HOuyfMxoTlC/0keMukNnyUM7lecZ9qFCiujaTINB7oYOEgemCmSe1SORrIchCXcxrAbqGDr5afQ0
lNZ3WuMnNPADe4mPnWI4+XN+Gj22nGCo4gVBWTXbIkI80YDVGtJlls2PVl7X4D4x9E4zSoW54+GR
Zf4w8u9bzgxGW67miNFLxaStbFtt6Vg1qiTMNyZwhsiK13XfmsgkNcRdnnjqowoxeEhLnB0tNdul
PvUbCpdjmOvM6Unm1TiQhXTBFMIDNjZhKPjxYsmebceXgZW5TKa1I5Gj8n4sIq7Otu3r6Qa29zZx
x13B2T7uHH1rxe64iSdwJYZePsRzTcfBPwzsBo4oUbo2TPB7eNZmwTIwUeB7drZuRu9o9MY5a3jw
cAvTZK45lDLxvWNNRh0da5+iiI+cD5+dKt23UQeXluCrvrX3adAiIpyTTUTjc1InyRqfPmcPr2OZ
VF2tLqRkdA9StZBCex+l02eezzu08Hf2kDGZrV6KXOCmJauVfhnRF1fdnu+kka4iepyVVbnrcciw
iyOYmRgeYS1QclsEgZmzazL5mdfuve/Ot/mg3QM+OZquvIgmv9KTQ5SNsdMZhoWGAOc8+LRaybNw
rInFFFZJBypcjy7CCV4dJ94b2sicY0SXWEodTbobn3RCP2XFocrS6F/j/mK2W+JHLywI95ordqPV
7DPHoTvQmx/MpG9HJQmwmwuPIr28wt4XgkZa6MZ3Rmmm+0mO2PIabVyHYffkQMQiKJxgGRbkPtHu
XUY3IQCedTimkGMi/SvQy7uwxeSpIAsWv61LIIcwQNdkfhnjBs+aL0oOKv4ra+gh1cc3dSPiAca/
gbScXW/rZJRBPUrdQDs1nNxTLIU2zyEz9XprW/37JLBh9bZzoFTYWx6OptkU5lIHVLWomTuuXZ0G
wTC+N3F2kpmOPBKfnytljwSPhk0SVOWi7MD4mIPhLyJMvDYCLtscLhUPLy6KrUuufem4zCWH+ZxO
7qUZ8SXm3XNexuNKB6MzGTSwQk/Q7tHNox5iiHYyuUv94lmfB1yuufFdUJdZhMxQX5LfNzslqAsk
2D2bdmtYz3Ccr5ErumXXKYJAjU0CNbUXfqiJrVbRSCj98Oi12VrP8R7h94UI49+0Q1tuSi09hqPH
DZZnv39rLPsb19J3WNkvmeRLFRnnhBIR80IM+hm2WLjrUu+1NFEx6qm3cj2x10JMEUl1ceryvm1b
d+l52SbuGXRJ67PXZnoXCHC1zrpWQ83mNxrv9tQ/6alzm+BK6S2gbgS74cGP0WMWiXZVwCFhRydZ
BTcYVBhBdslTlrZbsxEWJAn/GnUtmE0iFCx6loXrv4VByaJSfwzDTCbhRB6qQLoEgrsPl0DW9ykO
o5VPVeYz16aCfG48PFYtQiQK4kKQHsfSHmdJSOfE8BaBTyw1Osa3JPO+E0VQKAfvw4rt+4FHPXXF
0YlgyuT5dhLm0XKHfYDnMwmIU/JHTlSF5/9iwPHB7SOWj7BDHK0nUQwsadZZM53XBLaQ64sbBzjk
Qma5zqAwRE/ZGp80QICGsdqnTc2N1W/7cXwi4PKh8ogi8Im+FMyaFpZ0XhVhCSYJx6Q5vRWcM8my
2Pu+uRgh9C9p6D1bZn6nHnjTiGuaKfazoTPFadA3M6oFTtZMVgRZQXvvdB4nMaP6m1kp6gn9K3HA
1GrTHfo/Fh2xmjAUL9q6uAsn73HSsBhhb9B0935S37hOKTWi5qCjHlkhHt4bUqPn6t8reYYJvCuh
Y9ZznLNYp5UMzyqSj7YTLzIXy8Tj/AHld6/quIS+GnK57qJZ0TGsMTMWIGpqZzhWaXdS/I2w996S
errkjfFh1ebzOHCs6dyHsDTRY5vbcHJe1c0iio8MQuZAM+NXo3TPqWlctWS6rVrjoXCt9eSMq5Bn
yRq1Iya4V0pl9uUMynE4PbjqIYjsTjCryt4NzyCtlV2VGV8B8Co8az11khEIZ5W2PWnm2WelILEl
rYwFXh01IoCkPWpkGnUYOqu8W5kpbhsrOSWhx+wpPtUFTIoJTgr9Kqexf2Gl33lTemz98VSBL19O
hjjrjY2XYhYLY8AqXjI+mA0LDblR3syRhatXPvQwu9TFyWgo4oGcbhJ8QkUKFd2tvwcwHiqsUmIg
qMJ2P9OdnLJwVYd9t2w6Ngp7OHcUj6I3vzSTLd7SmF1jQ1HzJLuFuDTBq9CHgJCINFgmFDOKC1a0
01frIlaICue2nZx3z6e4axz/1hr9O0mrOvG0gwmySLWjvDT7ouI+FTD4s4FRqRmUiGpgC5E+9csI
9KU7lzuiPjdRWiBgRt0cwauwDbQhAHQxYQx4LSLfOmq9vI/Y+DAYIFMYvAcLcYTulU+UnGfb4JgT
6fM+tGtHDfB3WgMbZ55OkFIikEz2p2s4m4ENxeGZqxvc5gUaPmA/7R/Qt7+Bsuo/sJkCM66ZIm3e
tVr04E/ePuzEV9Z2f2Bk/4aOqits3uf7fZTL5n//x/h/0g8T+Bsk+QZpumMfPDSu/af0xd9gv/Uf
bMugze1cakHGw7Ri2k3IhzGcQpP+XE3zzsmfE1AWToJRlU76P9P+/qK6/g1PU1eX8T9+j05ru4oH
fo8fxRfmUEA/HlrmfEQkokTO3tSYYXTryzjlDxQgd5xXvAYlcqqd69R6AGN37ES8TnIU5oqBR2DQ
1rDm5A930/rdNfkBmWyRchOu42c7NQRvx+rVqeVGEHYdIFroeTmwPp/szP1OKNIDq90o3low43im
mcEsFdUhGSnqNShjm54ANppl6I9P9Vjy2Ka/Iju5ztKk8c+JtIe5NlTVoxwBCYIh+zAIOf3DL1HP
399daIV5/Y8L7YRtkowUejvfqC9eYDFQaWrEUM2aMqhHY5OQPch04Z/vq/G762b+959DF+HRWcuS
nat1T1bfXlW8j1aH9ygskI12rL6QOZrce8x6/0/Y69/90R+5XGVaQayayGfXLPlRmtHBFlTJgx9+
6i1yYSlC+iaDjTimPDVx8odX8ndvvPo2/3FlG0fTnYwwkp2FgL6pXG8R1bi9Zqv9AxLz7/+A7f/k
VBbCnfLZjXdGb0F0HbFrll8dE4l/vlfqY/7/J8P2f6xYddPiGlap9rqX3pPLu1HuZnWS6lr+EyWn
v8A/w/gHgurvfs2PFazFtqLTU4x3NIyfcUtzEqKBJvLVP/+av8IC/u7n/FjF6hnqopX18Q7n7CF0
sYWZE9OhpnDeYp2ehJatyddgMxM2VZmvBoPR+FFKJlD1dI5d/QL8iDC3EAG1jI461gPDt26TCMUb
EAV90J+U+7OtDDymkPP8oT7lHW4OXf9E74rWhixpN+kOk1v/4Tf97pKpf/4fT1jZJR0SzokHIJef
CYBozJBrbRR/eAAM9X783SX7scgxTh+dgDHDzkIq4EQx1AB+HIlgX22mDDyqu+/oT4TKcJT3zLVP
vug/3y11U/7uL/9YlRh3UdAGVrxz0mGrx8EqlOWlh8NAj+1fvj0/VqJaQhFpLD0GsKGdXb9/1wmN
qPNk88+/4LcX78eiY2F+KBDJxbvEKZ4kk9fSsdaKGq6mRAhZPpVNamiGQ0IH3KyDP1CX/56TC2Px
v5+JLM6I552DeDdN2lvZhsR309gPjPou9cJwSVPN+NMv/CvC/m/ukvdjAbJp3mehrBOUN8xK0cuz
OzkFCBTpPCuncyHtL4X6gUIEEtZixmX1sqR8rT463TykY0Y90lQ4/iyll08pLxQ1y+mLU+jj/nYr
DMQVjZi+nW7khGHZxMdV0CmX9OycWHvr6oxJeM6RRE0ZzGRCjKRPJ6R392FYnuyuW/WoILQWj98Q
DCCmyiX8gnyhZzPODA8JC7WuliAfRaSRu4+21l3N2Ht1LBP/QJ6gz/CWfWBDsGwe86J/rmJ378/p
++hjB/bdlW/BPfJmVOsDI3mYnsl+cKOtQqA0wtwXmvnCEGvnhShQ08Q9xmV+qE17pQF2mkgN4g37
lDZcJoEGqvLd70HkX1pCcu9kdccugxhMTwIyWwyroGbkVocjv7aBAjjXj+SuoVsQxmdrzh+QbLda
OPwlKreS+CZJ5LXTugfXnb7Dwn0ntfZCWU9Fl2VbV4zHbGhPFoYmAB+cjOjej/AtaG71nqqYqHjr
xn2sO/1NKPVBL26ZQtxIoz7PNDwWaIUuNjl0hk12JJy5qJl2Wc9g2CEyV7TXAOVWPw4rQUsdXGRB
LSfytasMTpXN9CrBejR+qQBkgI77PnLPtQNFMSOWM/EA+SGIDaFjpiF7dTk4j5YoDoZXPAjYc10H
ORhNmz+mezOuTkUgr9i8QPL3lKdYThy7bvl7Dt1k/3sMp2FhZtbXOCImJaIDD9gCjs5jH+XnUPpC
KWJPHoGwcVFgqJFk93DL/3kh+M0i7f3YRh0vxXmHx3rnWuG7Qsngxudxm/7wvv8m4NP2fuybJlum
5Xfsa5WNLNQhOhIk703jVfkintyVFUDcGIzsxWKJoWt3UekAMqeiDvVwi7v0lmnkDoUQXB5jN+YJ
6CC4LDaRjn3BxGo2Ol434ucYWMblAlPwtk/Lf3VEQtz434vVGMVhMoc1e76QD3bZXuQcvhd1+IcN
7HeX/sf+yBwR2FZbsOVTPeeshUbmMtgt/uW3/7E9WrKcY7vXycEAuBo0iB5hMUo3+lPd9Zvt1/ux
Cep+Hox0Z/j8OMElDuEn0vOTHaf3dWg9aJ35JLXpzQcKC4H9OciS13/3xP7YGQs5sULHCJ1t9FUC
H5pjBNehLP5wavnNDuX92Bgns9WbKuTjxyojp6zpb2fkI35Ptuds8NYWdnv5dz/kx15oTU3bC6+K
aE+Gl9DX7gfdf0hkdffPH6/e4L/Z/twf2x/q1VlrsNfjwIzLlWV5j6jrh5UD5E6tI5XV7YzyT7kb
v/tjP5aRpsEwwHGC4Af0kuwNkcX2KF7ywN2Y5rzCvLfRpvIPi8pvXhz3x5qiB9Vcd2MS7+hKXtU7
afMUYFT5Q5bLb0537o/XvoWD2M1tHO+aIb333HGt3Ot5AKVeC9f/fG9c0/ndFfvx9qdlF6ZypKDQ
G80Akk13MTHKD4HVsaEdb6fBWljht5AV4ALA9D79YROACjMd0qtCBCcKtIKK/mFwxX0VTmdiwzdO
xvTe5ztbfoiusbLvLKwE8Bz8VyuZjjUMpyqCKuiX0WfPGHNhZ/ax8Rh8OvY+0cbXSLaHbqAQrNN7
y5qXM5WVrMadyR5rGXm7lKlK1kIbvijUcMnXRkypTKxqULSIwFxgpH5043fjLg2MO2gXlRs0yhh4
g8eTL91EN0k/HZ3UdVdjHIObk1gPveJR0kprB//gdMG7ZxfzcurGZ5cNY+7Q74ySbqBW8P/peuPZ
SoKXQAdU7MvTbPcHOxwoz6GjOlUMAjCk02c18CYwqsRtrjijZUEegAOhpzv5VX07OPgzlVXXSRXH
Cg2Li4dQz+9SDbJ4ND+1DcewNie1Bjvlhr48w/2owkeZPZASu/bHUlsUjsegzNkWAjsbbVlsD1HL
XLOu91qmvdSucx6ccW/yfRZ6wTlhKtXImqpxmXXJh1cG7044FQfyQJ5KJtKiYxqbuAYJT90h0sS3
xFFmSNDaBNkdFRew0mt2CnsZABMLXLkjtnxYAGJcOw0w72mEMF0YhzByd40GQ2gQ8UmO6S8/gE2T
CGwYUf096fMzyp1mmxVirc6PiYiOqnCBl7VGh3vmkKkgIATV28OjwgFVcjxLbUZFySHQmiGQWnb3
McbpwRrkrQkhlhN8cWtG8HGLHgOuq69tr7942K5GLWBG1uIDnG8ImcjgOjEw60z3omgUQZl+5qZ2
iBz/lzbNv2Z1gRzde5MBZJLWf9Dp7mFqRyffGs4xYPiMHOCCJHpCSp+9CoMZjBIFS4Ekwmc0CPDC
cYyH3kvONZ5P5skN0p8eaQgkMXXpNE9iWegSCKOFxrFSVK/63BxmNpCmiUPaxt7VHC08lrF7kwj9
znShWk3dfeUjarI2svT8RWWD20FAfq7CooPjVTfEaFRb28iupIhWCoX+MjUIzYw0+VQgJG3WbxVR
sHKQgtKQn73gZFAGEAGdrmUIzLwzMV3rQ/KEkACIlbgtibBbWnyQ1IW9ahv3l07kL8NM5nVVeTua
ZApnOr6PbgrPUaXdeUMJeoXcQ69gVBbJW5RRSNXjcpeZ2Fxqj+m5U9ykZXsyy/hGBNB9PbyLnMHw
dJnBLWkFIUEi5rBGx3qLAH/ju3nAWwd1U2BYdNJrLfO7fLIf1VWyGYY0oTxX7Igah3icD+gKZfrm
Z+YjUoCTPkFAD+NDblbxSj0EsC8Z3VGZZPOXD1U5aRCZjW58jft5U/eahjtHnjuLcHMgwofICk5h
xFRO1+D+9AgN3Jzr4lY3ThHBVw4PBttzjVUHnwTWVJjcL37oPyIaWkV+d+SwjmUKGdY0+bvKl8bC
8U10KunoroJWfqsg7XHsNw3k4CxJP7qxug1YuNypSsgSr2800z1WJl7MbEJJjUjJ0W0dO1tw1XP9
NE9EHWCx7I6KLNzReopdY4MQ4bVBrbaKTY20MRt/MSOWLYPXLby8VSQ6pIKs3DX6iJYnBL3/pWS3
wZGZfeGjQnwVzncZs1yBbWJZV81HHpEb69ghbWXSWfwUqYB9R7v+JVQ2CH2U1cZPxYNpDkhptIb0
CYGQTPjogeOCJ9x5YkB9MmeMwyyWEWupviee/Ma0DTXO/LBRXfNKy9XIPFylM6jYch3R5cqx+nUn
nF8zA5JSxxkhyF5pOiZ5bvmm6QiBbf0mHcVdP8MYLMGhuI0AYoVY26hvfdtKF1MY31PUFIs+ZKGf
3U8F5569ZmNTrflT9yxCRG5tj0vZKQIc3vQdsMc/l8JCpUXN7WJhgnTynWX2xfezu8YOlEb/YJH5
qhaELos/dA4XMPtnGsJy7eGMTzw3XMnSvQ+ws1QptlA5xJCpBnNXNemphVYgtOhO1gbjwLoj6jf/
bsqQiI4eV1xw8JsE6ChE1zZF7eqaT8ZUvpAZf5x18xb2RrE2mmZNvOOTFrhrizUNtQlm3KKRN46B
wD3zdPgtPXlgbmOd44aKphv97Tx6255MkMbdNtrwy3C6fZ4WS02E68iyULQPmKzLTR0jf69zMHa9
1S9MDauvb73ak/8K4p2wnwlVdRv1u64290ybT5MVbxUcvGrbG6MJsSSY9tksLQj99pvmEAlPpreQ
WbaAcAjozqCpU8CrqfoCNMyM0DlEWx4N3UYzxIqPL+hBGihdh4s1OPcBL5XlxLwUJEQo0brLXjSQ
4TRr8FJCXt42i48lT9zge9CvwmmBngwPQ4KWcgTkiifEgXCXv9V2cNX0EQkhb2U74UaX8bZ0qmMU
R5t2QsWhR2IfVuUlB++OQhqZbM30N/WKC5gK1P8AwCHiJERDk9rBf3nerZkxt5sGDMACsDohIgfC
aM4ZYWwLLuyqCPzF7GXlUiJuWtgkbYFHfJRoYvvBuxkDPqr12mNg92+D27VL09KeiPugO1Ay00VH
uxzd6cYoYftbhvXoauEbJM6zqPCUqV29ThIGpBOGGbgDUB1yjQ5rtgpy97mvx5e+Ma/IrilMEZ41
ybD3WXNzLf0MYBd2xrSe2/aXNkBUDTE4NKnTLP3EOcQmE3y9bGeURD2OxcG+G1gBi0FDrEevDlbm
Ur1K01ymS7W9KMx0FiXHQUul6uIBYMj9rTUE9wlXYJ+w2/tG8VY04159UGm4byqfz+sgH+PBfQc5
isRW9vkmaNKrERW/EtyxankyJB7TzMxvnc69jEV/36N6gJYjee3x1PdGvuktHUHPCHLXQgHD/7XV
xMGgn6GODDCUH3urhvwSXV2AOzW2AvJirKWL250jrK0AnPUSEeEWhfmyr9oCkvKIlbKNr11pG6B+
+aYMRiHVkBKgW3dEXOyqRH4wTwAqKZ61Rn8UIW+S4yQcFsG/IA3ERqLnB1zW29kM9x3OtK5Dn4IG
dtumaDJj3UUUpd8GnvnizuYZdMr7IOPHwqFV5uvBKgndjzarbrJROxmje6OndrtEM3JGYHfBe/ms
Vc2LM4SfbuduEZ/sx4xmkjACwP28XXrrM/woVupWhTTi3ar51phoLWzN21f08aUDAkE9r+qEPybV
ajQYMqdiz2zrLirLYp2bOO8nYW0btIyowoA+1eFnBrJ3Wcvoo6RF12uqsgtxv5BQNUY3gnqr0bT1
BBoULBZ5Wrz7XgkoN7ar+zhzPibW/9wGIjO02m00eh/ObNyaHn7Kv34DN5j8xp1DVLECSJKDmm7C
OkQdBMA05wljHUkXgn3VTce3DAqep43XYUg4UYcAjRrx6jmEayCi+5Cze0JEh69Y9geaXRtPq9ey
8DcQnVnamTTqTsQqhbzBj0izEMWCUubFDc0j+lOOF1ia4iFHvhS21iZLI9A9iOHUAxwEvHI+Owga
Pn1XtdBSZ2DbfYHrlSHNxuKGOa13RaKRrwxvulH/lpzRZRmplrZlA5oP0nvhtzeqwk+Iv1CnezvQ
kcvhXk6gfHiMZm0iClKLdx+kmMcLV1knxxMoFgcYR3Z+dN10o663qMJxWXbVY+lxeUus/DMAWpfB
DU6N3YS6uZzHNQSIJ/WTTdE/DaK+mGhpbO7Y7Bj7Qh8eI6hWBPjuWsQaHetoQMRu33wS4Dtk5l59
h1lMz0baYOhPT2KebtW18AXNtUFGByetIYyHH2Ggb2b4J8Y43bWcNIrUXpt9fBLZfKgMllu32ug0
bmuggdqMaS2Y3mapr+Jk3qjzf8A/49gMnDAyE2Jukhe8AuDGibbqg7lfwQ/5ZfnoLqqQbXVK8xdY
z3uNuiWrvKdsNshv0Wm81om7y/WAvrK9yWGxVX36LhKEfl46fludfp3N7I6wkHWPFXoxD0qqgQI0
mRXCS+yExs8y21XPleqTah2k2QPb545Gxm1VRpecF5Oe8rnN/BZHOWGGwb3vYN+WpIGtUoWaMUz/
NrEJq+AJDj1Y0mwRagFihT9BpH5UHR4ayLCRNEJkvCe1JkaaPKrHRx0kHafYaK5/IOtrZ7MRF9R6
tu8+YlqgBCLnj68SRSOU7e4Ul81TOHhvgCtauEThHg+Ujh4AsqCDn0lh1GYHopOZmRc/mQ74ttad
3385fRhuRoUOtMMTi+w2BA9ldtOul/iFPIE+JmdnRIVCx6DhyWt3IyadvgOf3aM4IADn6BmEhpr6
M6rAXZpmV2eMOK7iwqPH03GmUkdmyCabqJgoeMaPkDcz0KsXUdHFzv+PpfPaal1ptvATaQxltW5t
OWIbY8CEGw1ggXJOLT39+Xr/52rvlYwtd6iaNQNgdaElctVrENE9Fon6gR0qd4kKPRbRfvFRwZW7
PGnh41gvngjvrWtdrRw7bsRxMF7Ij/d2jiehfJvEoxCg9mnY2rlumgfBitKc/sG3yt2C8S/xKLeu
jzZ94gdY5e6mgYoJRc2+sJWglFPcss/qXQxQ7RfzqbRDZ23oMIkMOz95oRVYtWwDNvM7RLVjlsZU
2tAku8y7617UcwgY2B347PupzTEFa09mPTwr1lY84b6U+5ewkdSFKR4Z1sE2/QdV+Cl//LGA8iyp
/y2bO07EOqKAqn10PPSeBZ2HVsQvi4lpe2QEos3uTUN40sRkwDHmX1OS4xbW/dHS23OnQslFNj2T
KP2JB/vpv7jvpTzas/2vrZIvX3hw/Krj6I0YHHrrQXhnl6tClWC6WT+1vYkNMO93tsVqGck6CZkL
QePSB/AUdzOjHaFwTl9J74NT7kRfpV/tiD0JSqN+LKX+lI7WxXK4GhbVZI4/feRsC3pYqZnXsm4J
+6rqdYMriV3O2yKN+iBvXQV/8Ljim2/UGMrX6caADE9IFCZD8suLs60daZe8wooo98ONvYzHJEEI
RR3wgRrwd3HSmRo8IwgDbzkypcxPH8wxLpwXR+AnVgFDQiFfPtoqe4xwJUk6hCETKrS6RAUsDZwo
ZLKxCvc4yQrnpOS8TNVX49HEm25Iulp5N9Va0JxwhxCtOc7hiKH0eNdSw1nhCF+swiiHrEcMI0qe
5hbnYuVaxq4os/8WzxLaW6OzaYlZf2qRd6N59lJvV3Hma6F1Vpd2O1Vb4jPyDeXzU+KSgMHPBcXY
6+pgaM2PSCa30h1vtF/nJqIPD0v8OpaRDokkZhic9dFM3c9ciVWkvo70gRJmHuZtXkcY4Izp1VOk
dSae14QNpmX6sxVVv16L1aBlbnPs9U1MjCtVdosc44XOv8jRPrSm3AoMeWDW50E+x3doOn9LNe6K
Prl6JJ8EoreR0LUFlACqL7cuH7NheDNE+7OgtiHxbtpgYXSECLv2kooGNZLBlFQPRh3lTBXjl4oY
pAKDOEfdz7z3pFje674+5aY4qP8yUv9XyQVqsNx2lrkxWD6tWzx2NQGVmF5KS3wms3Oci2SfiBy3
FpiFY/NlmNmL25r/ylxcxxTnrGL4k368rXvzoeRnpkb/LmyBA7SybuRqiixEErqj5HQN9tXVQkZk
uvzOArJ5D5UZztS6ncRzS7hkTr+dc35YxfLoQWhTK+EHVRPC6nH4I+fnJcrIc5z916gYnwlrph00
Grr4EXqzKmjG8XnokAtiIuv6Bf4pVv+TC0SJSfOaFQ7+Eygq4QeKg9G7P/nA9ek7EK+x0/+hCMTh
jSiMEBkyjU/R7BMl6kVFi3D0WtmbERMDez47cflp6TggFM1XDXQdwVKwLfTeQtf/WapFHoaSha8d
LXN6LPJByV+3HXZI3DTLmRge6E+R9dxKSN6d8SeJRtYs6lUsQ4h2EI+o7B/NRbl/iLtRkm5E8hqM
xPheTxDNUCHuixZITI4vGSzqlVmLaxxVwdTSBsUe5EUzfUNl88jcf69b0Z3kq1c7VYlPRQ9xlQfu
Oa2PEeS4cyp3T/ILcgfx5lB4mO2slJ5gCZq3Q87J5AS80BlO+GJcmaNtjVbiTtlsCuxiLR+HOm94
0MleLGtjZ9b5axyrBLnuqM4ok8KA1pZ1GL+XtNGLNt9zrftMuceX/i48cTQGbMskey0ru5dEs37T
3PNxbkmPfSVVaHV8VW/L44TyVTY1CyTzjVXSOwR7KQ4XN00TJQfdE+8dkXhQ3AiynN07tcIFtU66
IltymzcVhxzwcVUJFgburpRzNprfFcHixXoa3LvmJW/sB2W8BNM5hkvbeeZ3WCFY6gnChnRwQf8f
mJIIxhwLum7CnR2CM5I9zUOtjmzC4FsuiPPs/fSEs/5qqMW+bf/MKXzkMtzPUUSolf85F+O2TJNP
sm0uDRVMWXRPSHRR1KYvg9YGsevsuJNR5eRn9fQdAtbV72PxFuRFyVDrz8zKE/rT5xgO/mReUs/Z
DOJ3cfHfTtzApxYbUuyWVZ2krlH137B8Y+j+ghvCl0ERHcWPc1d+UwgXnUqfw+eFA7Pkkun6L/Wo
/BrJL4qtGSM1kxUzUSrHHEWZxenXmlDgFbOpI83BelMfHK9dWeP+kZqERqLHwUZi49NaTdxXdTNd
UqYNqExw9Kwvetp/m7GzbQe/xRpT5YYk5NFii1Avw8oV469t4saViKDhRNGdIWgkjvle+arq3JgS
QITsYuU4Xm90IYPc9c8JCKiTuGuR61dSSXbqDZp4BKtPqyvPvPLN6JIz7zNG0pXkguxJMjBIr6pk
+CIBAfijkOqGb9RGPz5n+n0SDKhkHixj+hhZOrsf50jeAvCrM2eP+NRhYv0r7JeB+rCZ27+mP2sW
tiFk+jhsVfw98HGqDkOBNzOFp3pdpf3Cf17dWXwCiB8PgOS4xKGocOLdYmgcH3a91+L6w8emJPaA
IRZxjM02AHnzEDbPWr1NvHuNsalqZqZ4PCMnWBljHMT5clP/v+D9FYH+qH+t59oJV4uDY7xnlQzU
klI1Ws9cQfgblzw9AXjOOw+Rva48sBI8C1cZNqZI1PbuXAa83dIlWbBO3kGTt8IlXIMtHtvWWr2B
gSXW11Jf9YTOYUB2akmJqTCwa5EPo+lcJwa4Cy7ut0SrT+oRq7fICpRgqKoYmdrwwKruHC9Qr5X6
2jUC6xG8lbS51ab/WxLh6/OjMqMJ6lDbG6H/GaGdE1TE6p9QQmNFZ78Y7gj2HNL59XfHzg/ZwsTJ
nI9WQwlpfeemjj+X5a/cPl5HSueIUtvN3gUYJL5cfC8jmVykrg79pz8OwHzDVlnPaLV4ZHXwN5Wh
pT26h7B3DCKXtZ9h+uq4kLFesjfuglYVa/vBB0BkdgPMBkCrbXVdd+gC88fIRkjApApWZaCWs+Ok
J3VQEoSnYLImIziUw0Z3nRM/LrPNd7V9Xd8+yL64sVmzyf3w8UXqzUtBUWKV4V73ftD2P/P31ZKi
baOX6DsdtUhz4sTamot/wzDtOWvye0PdAR+d/txCUGjvF151cZcfNblSj3MoySHCxmSxsUicG4Z6
aXJT1Yvl9E8qtcpgV3fGp2N9K3hBmsnNlpjwcz6ot8J7+O8T4X0fat+SiMJsaXZG6rwTuUJjgKuC
9zlm+FKxNA0h70UcXyRBjHx/hBKgdlcbJzGLgFdK1LPiIGlC7NTI7cuj/JwkYOsoMk/6zOADF0VG
fietiTZ8M9aY7PVmBgJ1qY5ZWX6rPhFmu0Kbny1AKQL3rh4wiQ7SqszT1bvI+hHA81tt6pIBt+WJ
69IkG+6HB30uMB3G4gi345PgG+Orhc0S+NDReS9xV2x79089KoyYsAsS3/xymMIvddq4s7NmxA8Q
9ujb5a4h6oaAi0saFyRHtDxQPOUBQ5cyPkrGVh5nvE+gGJtCoW2sB57A4lBWRThQpcNKyT3qeTn0
AEF1Zj+oRLiauy+Zw2NruUd1yrXAL6awrrwN4n9OtFRvFeL2UYshqF8aD8IUrzLND3ME9IHhulfO
j2QibFQViQ3agX0+9+1JlbuphqGW8aY+HUkZHJflYUFEv1J73x7o2vGeSvlyI4SvetEQAkMRUXQo
CbVLxhWg5c5WIR0l96EDwSSx/X0aJR2wf7+no8LHW6hYq+jZzpt15za/5WTtVAslbW3Pe8UVGwDP
flHnnochcb2Ue9v6DhkwUNNui8a68PxqFsdIBdK2zID+O0pS46Fu+o36KnBdtbESqPrwsTEAWyiR
R6O66X76o3ZLW7zwQpjobH0/ey9FeS0HTI3mGCeWmt/NLO8UVUjrXd7QcJt5FLU3/8a5/FE3rNDt
NtBbgKPuZQnF3pR/anWos9Ky77CYV9Ipz0U6XG0LvUsCSMzJC40NR4VylcX+O1EAVpt9j3TRtvcZ
joiP2e0+xTNvT61qfSARjVleSqI2qM0srTO0qaNDsYBXVjDHBSxG60m1QPN/4WLpjhnooQ0ZCPBg
Zn4e3o2w3ehwlWSWCFzS6GOIz30G/jmshePcTFZrLcw9Wtb7UPWXOTLI/UCEo4B2w/xB28Vg86JO
HbU41MJuWuWgwn1dDP0mymnNuD3m3Lmon6jeOCIcGopkOSOTNfA4o4gaKhzgOPYtO3zQB78KZAct
cNSAwdHD72pjOLbSI6Sy1m8YIeAAYxF72+9bYzy57m8KGAYSH2hkj+mgaEg2L53n/GsQ8nbkbsI4
dAxVuR6rPAPKcONVT4QLn7C75Ev7S0Q0pEi5NdBSthrGxUmVoCTiRqlsB71hu8PAAFOJfGszQOvq
DNGfykbSTgvYdh4N+9T3ERQlZz+TP1lpPOnsYMfH1rV0wUbHObxT3J3xf8dFDG9Gi2lJ0c2rKoGU
6mfLzR6Rg1NQjXahAfQWzbGK0P3NCK9XpgSeCJ1urf5SzMPTwBUKKq2CiYYygt/YHBCtgw0IsItq
e1Rl48ceZMZofvBx5kopambPeLIK3O/5CHXSP2RTe/JR11bYWz4PFn5bHXePM0Hscbmeah5tNGpH
BAnZB5a29OxTuh101wz6kUAQI/9Odc5PopGVPYB5yJj4NLP5b7Cg+GYR87BZqapML+hAwkPatCh2
HjhOdS4DGCdfdTK++BhRMFK2nse+bTkIIxp65WSTofr12/cK6wNtwCRnyNPuYCpA04obPmDIOTgI
9yuesfvyQZori9ZtSvFuVdK3urwZ/TKvy64Yg0JPnTUMZ7guxEKgB0RiSinrJ5gVIWPc5i4eGovT
7jkLwcaiNn9sFyRfosMEuQBhGTp329PhaqK5OND3YnQVuDKEV0Idb87QB6G2/HTmeMwxmktGyCwU
/d9miPDL7fWVkcsHcAFu3qR+8cLkqkGw0JyJSGnwmWCexH5kJLKSzXR0o/w06Dn4T+TDMIXJJZki
LNGBIfhxmYc9boAfQ5psShBMo2OWzJowXCi5nNhqxXaLdnPxOIftvEGSNT+XmAWSIj5tKyXQ9Hy4
7BiZVSoLRnduSSogHPHIvCHbk4J6lt1P4VZ4+aT+1lUdUt6b1BqhQYRI8plx+9pcUDoyxRFgdNW6
RrAYntL5ERjmWve8NN8iIK2JcyuRKDUQHL3pdhz0rM9Ij7BfYttEhRoNg9414x9TUAbagPWy9o7F
kKOk0n208UsBb9L61K1lE9Xaa8dkxkz9h75FH6tgk9I95kXGDnOQJdb5bSENvnWwQW017UDoH1L4
Gs9H/jROqy8kPd+DGC+iIGvas5hezJAmIOzMX1lK/AFM/PUy2C7cZuuTgNuWdB/aDqsrApeQQVG1
0Le4qHF4LjYMPPZuPHxHPTYChqAmdzTE/sKUb13i7+KBoYRLAgRm5u9FPgaa9N9IEdipp14XfmDR
vPngqAMc/aBKiQNdjHunF0+yw7OcyMZ425vTifQeXtpvXp3Bfmaa/ovhyLt6jknmMA+xL2VpvtoV
WuTFMtf/BTn2Yf4pmuFJah1NSA0vdMTUgDXhUV9k1oQtGXyQJib9YQ7UMeHQZ4q+JTMG+0UKgpVE
4zWWUrKCZDBo/bDCkrhZa9LiFFm+vHTcc6XsBsf6N6TGW03i6cj+UGuvKbA01iVTLirHxDKxsNLw
4I6lapGtV4fBr17U1NaYj9dKT24wKVM7XfxmeO40ORMCU6oUaCyJmhKDOqNi2AbW3ANfWykgICW4
qSZWXf4Qts3jQvaC+heW/YXj6korDCJqOpIzudAb7Aks9z6R4pwCCEJUsV8bs8RxI9J30jN3sPLf
QrvfYb+5UrDZYrO4w5I8DgXSI8M2rTRwl+LUONoFxneAIWkAsn8oRlzMBV67mGrcy3J8bKO6DWbR
gJcll4kSWS3YadDWuszw9JivAyanxEcQCUzMcBIdYnw5NQZIkZJ/MrWpm7pZp0K/uexPF+EGIarD
oS/xj5foDT1cSPp654tx3DH5uoxafRCRux9LXHzMESeCZqO6BtP+orfbGnJk/Doc7azjKhvata3Z
T0no7oFnzplAzxhdc2N5iebpI6wIDbYT5WdB/KrRt/DDzSCngyQkGHsYDStBD9epspdEcrKxc8F4
uVIxhnxzCRbP6mRH2Aamz7GDR+SzbdAJaW65Qb29DpFx4cYKBp+Seh85yKqZ2xMAVMLiJ0QD+6eB
EtQ1CAMUofdjtWiCl3ELp6WOnZd+kijgu0fL+Elni4EaURy4/Dg+ZqAmaorVCGBqTz2LB8IIqyMh
MsSjMza08RPQXk9ucZ3cWqUN4LBWRVZC8Ipabi0bqKGJ0gAe1Z/7k7WdSCC0CVKyEufuNJD/BgFq
gqnJShi3HGCKVYnZwUNDmTRE4WmGyqAbl55QFvXpAWdeYU522F9wuFcEGPIbah04XmOyPZz3RtqY
bNdYqGOxQbQSDq57xgiPDpBOCALP51RQh+aSCJuelyjmtvfc1aiS3HKmvbQxDuNgdXiUY8RcE7id
HTjx54795dGqrVNMAOyp/IvEkYTIKOAt60X7XOVyk3OneBRXrRs4vuJskno94VCv2TY3ZC6e9C4/
JVypPcHZefMFBvJe6TZAgq3wD+WmkQBHgIE+6cjuLZVN0p+x10V3BlLWebb6abM9bFSJoJZuZLOP
1Blh9Nm547LQQudT6/sPXr32i3+S4HkLPVcliVshxC1xqr0t/DOWYIE9S2WIPD1yKQqu7fDdDclZ
9fhWUb6tm7xrturHqTMKx8t7BhOJCvLrfzuj+osyHHilfbOInVsXrrcx1Tebip0wyn2iA1FYXeC3
/+ZmeinbX8uR/0w/9P870D072WGysu442tx5/K2J3rWBBVrEYOTWmvjEMZu2QuTdE8lA+hoZQfQ0
lN/uACVV0+onroTnYk4CB4nSVvfc19gEjmKb92F2inmKHNHruialmPV/CaP5aeEAsfBKCOEaYXXO
w5uMTZGN+PBExRRgy4dPVY1GxtXJweVsmB3oNKDZ73xo33SVC1P95vUTCcSGSbqjhAiJA8h5jsz4
AUCPjJjZz7ZWCmwminkDOrts4hCqk9EfxQQNVne0nrETvlSgK5iKX1sDUoks915DMOZ//CWCpIR9
mKTXvaeDc0+FS1OKpxx3H0hfGEx23Xw3WD/0bN8Je4GWVRGm7lVEdnhOhflVQJ0CVsN3Nl1wpcCP
qGG+L5z0yIE/rXCwwSLAKp+0Fktz+qgNclmM9s14u4w9GGMyEMZCfV216evIw6yLSQDMTISj6eKU
uMtvXiYv1D6hKl4El3N3MEjy4rTqr8gU+/Xi5NvBjrBgLA6S6kUkiJoEVnPCI3fbN61zW+p3s78v
WbXJUCtNbjR+ODlsQs4s0w6vopvQ6i/67nv0pzpoZYfIazonPm1rV55zw7gadnpIGnSell7sZLGO
Zpr6j5Zs2kFYh67HSojSkcCGX5BU4LFo2YOb4SvRDbvZJgiviOCOmw2eDCNuDy4haeUiESqM849l
qNJawDT0pxwn1KYb1narN/91jxr67/d+mL7Twph3hZNEX0XKUha6u4EjSe7jmDwxIb+NNtGRmfFk
ExJTMetcox5jcmT2m6kgS7k1n/ENgZDLDlu5xnLlrD15TXk1JwqLilGQ2Xlbo8e8HDUA6tYxoO19
07Bn7ozxvLQAdORuZm1Jxgl9+qI/jkxQwhkWAv64pT79G5L+V/TyaW5ccmXGJBDCvCHKeRwG2DA2
LoPDIk8iRfZpjOQnRt14cMYlYCteaAGY83dgE3gqYMayLzttWU2EulRTdTZC9iHMogfMFLBXSna+
BfnIFphCTYwfolNI0lPtVb8NTf8Y+dmqoWzs+uo2Gf2JJJdjmWiQRrIcIX8EXD6mILbYYKy9Cjm6
KOVP3/k/mkPY89jUP5blbVyDVjZiZLXpGxw406Tf1x1ghaGPiN+IS3K8q8kCXAFigYn4I9IzaRyN
FIdRzOLXWmQ+hfpwaknGFBjE8OXC6THqQ2yNwCK4rzjQMoKkxKeHyQ+gm5vgOkgisGbWpAfPGGB1
nX015+Jzilgg3HJqbzIXIMc99mkgTK6KeCN4XRe30s4vd3aSvZRRjdNotGmwLWuX+sHU7HUcE3HK
1jWGb23OHyVdt8KKWl18+cpyC1YqzN4Y237/amHBgz10wNfePo5EyZa44ElBwmGanFCOAC24OxbK
zEHJHaTOzg5enNtxT8OwtMP4qn7PhM8R1FazURW3y0noxtTRyHJqJpSzeVF3zQCfMRuLzSxmJqYO
ricNeQt7Igu2jJx3HYFdmqbiHvqTnlZcvNHrGGvfZm0/GNVw72YLkH4w3rHdWaAmOQDD8JWWcN2r
r9sMS9LXw2aFJQ5MnnILJvKbG621bTFEJ2EOJvwwGRI6MjEwVX/G/fbfwAdWn4zYigOoTaONDxzI
MsaQxPTuU4WmQgIiYgOjzPEgVn/5bs9Eo3tUI8IYx0n/n7rIMRpdjXj3ujwT0LL4WgjtbXDRhYfm
jsDak4MVUcuE1DHTp8JYSCJ1zyb1UgeOl5FqIrL6g6oh55/FE46bpbXn2wNd5ZsbV1EHXqSZ5Zmi
lGj66ljz7YedeZectSXCY8FBD3dKq7aWATgeptVucp5aL9pUVvemms5hgXPdaGDat0F3/mo8CxzP
u7W6PNuz9mEV5rvDpa/WnsG5Lar+Bzvjh7Zpfqnnoq6gqSeWTVRHVebloIjqucXk4LZWePjvK4Ga
/aL+bQNfaE35DpfpWJGLN0wTk5OG9O5YOw94Mwy5/jN3UJZE/apa0srQj62wsEkGi/4n4dvoU3Sc
zOzbj6F9GNK45DhitTWjQYiCmqd912XLGL934Kdl9d4xQ22d28M7UVHVDjbQi1q5jtQom8oWU0OI
MXy1ORc+ZsSEK3KeL6gTfIl0xEjxrhGxaN/Mrv4o3eaa6eQkCD0FpgHhJ2/XQ8yg9GbipXE56aB9
2XxWxyS2rWGkErbYbWX9nsnCZ0Zx0nBudQYZ7ijfrjr7Jxr0p7qFcAFUUTGgYXg1pdnLksavMywp
P45ezbEHyuush8bKf8xIe7KMzntKYx5y5C7xtkmxLysszALRC5HnQnkyzsMPCfA4gjvRkQH3v9yo
nqsUk/Jqnp5KNgc2C89elV2gEFnrJZVX2PXNpo/Im5Bm+6BHlKMok7FpzeutFWVs+7xdNiMYLF6n
mCJWTEt77VQtRKbXdYHT00xUPTByoY/v3aDPAZzRYmfQbYUUucR1WXshxj85m59GrvQ2DpoTdeyL
LLuCem7cCno0dODDOGtfkz9i9LTYh7Atyezij+OltjEUHC64s0JPFvCMNTG8FksdqLVXxvnVtLhN
bCz60DUW+ziUF0bWv/oE+lJ5a2K411KKTUVUOz8nesll+FjU/YeIcVwe4FGOZvUrNf2KXc/TRCtN
+3xxy3HfjBYzpbS6pZzKre4COwNDtRY2ycKY1w3Nk+1gxWx1j2nvTxuM7DiGOKjypTnh0HYuTWjt
uWBOVW0sU16ReDI5WnDPGtt9mnZb6KFbSKMby8GhyQqf6RgSc9r2yXcz2GfI6qfBJ7yDig9C720q
Ojrg6sOftPiWlXDgue76XOAaLM957z8MOrc9VVrXmCcWyrqb523ojttFz98ibbiondH1U6BbTrCY
8623tVf14mrDDjR7Wlse63F8XyJ47JY2toyGTBTVRkuya7x36u7ilWKLAo0f0X818D4EW0od/22Y
/3Mb46dCpw/rAt2C3ev3NGNRgMw4WfKSQYqQnIj0r2vV9uF5zwR6CtQh2FSMSbP6PPlkS9EOdWbY
r4oSWwhSaXWyhSl/n7T8aSntdT5EB3XCtovz2w75xeRkRMkXaCPuX+m5T51gmN4S+IgFBQtJIOu0
hqg0Z7/qJ6kXNJLbtHi7mRdTP7hIqhNKsP+OffX/Ck1h6cNycrKTmr31pK75EI0iAKI4gyVs4Y3F
qrJomrOqwqZLUcOa1QLawvkRWOyaprMf58GmAObXfNoGHzA8UIKOr4gLpHaZGdpfOu5cgFEHkmoM
+CXkztfwjocYMF/J9lIuYYYJeEL7XnR0lQ9lBws9lN+zQKrCFao+PB+6FAaze0C2OfP+DXz7XYlI
SXqkNc+4VYHRJFZ5VjhonLtnGq6delo0mXR9a14mcQiGqnWU3uZTAunCDeE/hwOYCFP72jn5if/x
/+9aPZAQRyH4hhrsv+78X2tMCLxbOiu7S22IZPqtx0Qu5Dv0cyjOef09tXInsb1tB56r7d6lJr4q
fwEvqzchCQlWN3yZ7vxZmGhzSoVVCfr3OOgUBOE0G7gkoOB1FmRa+zt5tEx6eqSMxp+9sHZjr/2r
ME9rTUydQzjMMQncS/EOO+Y951xUl7mAy2cl8tBquK3qGaew/B4BKk0OEZy+FfyyrVAmVET4JvTV
Sed8hAWoqIjlr9P4+TqnAoONsJvIiRTuwi0yND/jwj08qnwTsHGMGF+hjK9zkNWJowe6+iNjM/jY
4ZpsBSQuGb4MYx/YNmQwHqQMu21TLQ+yKnYdOdnSbd81vfkrOEB6ioWkYOthR/Ej9fyl70ushTIw
HC0vP/qaeV05vo1uiNDHJ9+giXa2jzoHJ9D3uJQ4Xhrn/9YN1tiIcIF+cnEbXO1YGv61UomxdjTg
7WUe1cpB20Cry4Pl/AqBn5J+OXuROLeTH9SdjAFl5Eb3nNco6XHTkx+KzRV1F9vXNhPvQTp5wBXv
Vu1JGgNfHqSgpmeChNHEym6KA54bx2wKcfyZN40B5KxmPPxAj/rVZsg7dpzPytGOa12CNi7zV9MV
P2NXnMCusQfP42/mYUgpcDxMxKb0k0d1FqSDcRsn/VR68sFkORdMkm1yukUZbbEVpu30vxNpHYjI
ulCcpRxDYZLDt3YA65rAreldRwZv9BUr3VDznCq7V4u9qQdvE7fTZzOQVYqMgSmpktVh1OoU7YMf
lucxMl4bjDC4P19Vp9UpR1UiWwAyOoP4LVUZdr72327OGkJpVRX63++kwNR+iMVGFB5Szdqrb6Aw
5L5Lim04d1u9Ln7F2D0jh90sg3Xg9kGiNmwsiqbedLZhlF1b3pcXyb9eyNsAoJ6Mxjdba2zTv5HG
KfLTa2jAriWgI0xMtlvxtDSQK0L7BXrWKeREy11GdNb4MmAcolCexs3Il4QSZNxUiWuztzSRXnUI
MYJj2ZgKUFoH83BwuTp8rQhL+A8HikOeqfkFXLAJzdHDTpHTiWTqYmlR3TD7GlgS+uRXisRJ5ozJ
kMcxOEPyepeZlrOjtJ2MAYo3C22oGEtZWv/PlHO7ZvRNS+fchiXfVo2nrZzUeBzoDFI/OaZV989Z
2o+GurZAYs5CpcVNunc/hR6gPkJrTYx1M2zyOcPj9JwO01kkch+zLQvANVYwdPQNrmvHtk4fCMs7
FKJ6D51GPyRUh1MZHhJ1c7X2YXQwFCjEtrCSeaXqz2XQvsqB9e2UpKnNHeiX/AvpT/EXfspMjcES
i1zSbIKK11MTDEmNTAV3mQSqalKMxyZtD2Vf7fM2frFrPJJBtHSKcnR1j5zrUI6qxL3r0d3C79g3
Q4iq8yc2cWtTGx5JSgWcS/GZGph1VSZAAAQhQ5+PmeNfPT5lNmiPqm0fxvAQ03SVmnxnQ0LqyQh/
Z4CdqlU5kebNXaAa61broFwZN0YpB2sS+PBk2M3ACx+MD7WxEBmvjS6Hp7jA4InM58xHhsesU7fL
gyes97EOL2m0PDTkhiOLJOZDOZay5Kza2VV5+Cgxy0wJN8nSFiBFMOnAXqiCHcqmmZgthDHUOw9J
Edt55tdk6N2kMFU8KjnTJL73yBRjBvaEBu3AMaNRvkV1dfFE/qfkx5Tqh7rrAwB4UrtZy1NOzQFA
ilEETE/50hYeDy3ZqF7RLbqbBxWKVZAzT2kXzF6zGnpLPG6gCO5UF2fXuI4D7zWNEdQi2asqQgeN
pp/17ey34pTwleKE/q9wyouC7zMzelJDiDJx1ur7I+SKmjC6E1CyU9/4WKLnsFLeN6kBHIWMKq8o
FZBhZu/q+o1T7UkxwhRanLHr2Y6cgGsmOUExtgd877ZqUWUNzcFc3DuZHV3Rn/kUlcJQ0nyr5hYS
4ovataPOIBOmeFwvKmFdOayG+JJjntRyXkGcX6veCO4HSPny5ozh0Sh+WkpHnwwDUZpfidT2do22
NIEtmlj5G3ivzHDvBGnHzwDZDMrlhDuO349Fdbdc1aGq6AS32oemu3Hkj7AhB4Kq4W+4bFUDr7fi
GRHlSeEBtWVvu7A9Yi4Khjv9qIbdJKVYmvBttcX4DjlsFRqg6vkS+rXqONULQ117Nrz8G2H3Ts2J
UBxjPVTtOfLV6+rRdC5zmiPFDKfM6f35uzb8XWkgugwZlwuAnLazvhDkbtW91vMa6ssxFmiQBRol
Nc4XboIjaLkR8CRrw3xQc9OOR6jYqghh95qdPis6gTVDuOTZ47y9E7TkbVtv1bxelciwI8jFwo6V
x4rKfKNKU6PVf9ErrnDv3kclObGwvhTzrYuGWx/NF9cCOi+IsO9+ee/qexq9dk+Li+IXNbaKpOMn
AYpuhln+wdj4A0xeu7W8KbgltWzgVWh/6ixoC+1ay2SAFA00M40L40hM/NEwQMgq82NOgZSzcQbU
O/9bcIoMy0WtHoqC3vXix5HEkVbRhwSBkZyKXaidQrBDkzGDUOm3kn0TyX3tMDyW8kFLiktSQqRV
J6WkHPDj/BDb1bdY4ntLXTsX1TbHFNmVC6ZQMVIMk6gOChmejVn8lF566pJwa5vJRicGu05jKCPh
Ht9wMIP/I+w8litXkjT9Km29HthAi7aZWRytSB5qsYGRmSS0Cmg8/XzOmlVZ19TiGu1mJo8AAhHu
v/9iPMlha1T+s1URWRB29nceOQfZ6o2OXGo0vCuDJVDlzV8rQ6syDi9uhjLXdP9kVU+I0/Qc6HcC
NnRGjDsr4y3ZGeSGGUuEfy+zRCocqVBaDgiVmiuXY79Kp3O52J9aX9zAQri4E4SJctiUOs7PDJ3K
HG5a5t4hpfpFWxQAcCEu/R1XgvzkF4fnIqh4AAv30W+AEiTC552NrK6t55jLPUcoYnEgptJfQHuW
uGZ26W3ZrOXCQKv7/SEPQN+vY6LlxNh8bDKAjAHrA3s18ZKQpMFR2b1k0OqY1WOn2RtTdoWwm/ZS
o/oq30pGQDM4myDrbh29eJBVzdgcS+GGmmY6sCDZUyYvWCtt2S/eAC91fDXn8Sd2l1voa18odh47
OEK25R85QpoBp0M24ZArIT3aYAPcOjwXHAuXmQPShFAm4zGL7IHW/m4QKYE7bvWhO8fpeMsT4rLO
pfspWZoZNbUzL5+WLVw9AtBB9Hw7PsnfwUOSHwkcSzUMZ7lUEYC9DBUrIzmh8V4vXoaXbOOcwrH9
LQulm/Ka/IFjZMRieOoACZFC/SIEGQJLdhc56/kUJngehFoT8xAvcDFsZmOheINVVh71loWXiRkA
yV8zAkbG4YLMAqDHBJbbe4vRFE+s7EC/vN4KF3gqzQEA1qo4RNzmPpsxTaC/MfApb1XzKCeE1ooL
CfkUFMlm8JMagOUwt2yA1QhUbYISISsJl9XT7xKIEeZxMoRkn6Q+gTFoivFohodcW6/yGmPDCJzr
HI/eUbZffbAOcofxrjxEkXcZ8+FzVIBeHJ9y7e4jjG/NYVwjN3jUvZH4EuYnwXQrOyU0VPnBuyQl
Tw7bW8iTsuTZSWqakS5IPpvvtxvZ2li/fqQdpDmCgMx/zgXpg/y2LFR+yCLhh06H7OTd715swGnP
DP1ohQQKyOcHSkcCYdAZ0TPHwTyvUBKYbLCQxCyvvbf9bM/08iPUvbuYl6S4wzgj4xxiakNCTfwh
x77TfsuaUHl10Nn7+Ida+eroDVu3jVMMgi4IqD0p9KnxFC/Fg2vUn1K4D5Z5csl8adJs50wpWS/c
Mmns5Faa1M950L2CEHeSdR10xKlJB8Tshvi5W5y+j/wwqNZznsrJrG6wrdjLbtMG6kkukT1qTKQB
u7KSub72qeoAZWZE5o4NI0ffklJ1juhDpUwRsqCG+7hbv5pWR9qBt64GBI6MbKG5rAIaBr4F/eGL
1tlXrRlhTGPTD7IGDqwuI2POgLG/VEA8tOR1gYvAHAzYQOQucm+F3zQF03aQngJJjVyBtsa3zjUw
URmLtQzSvare2RWsGu461U5AvSiz99bNN07ofZU0GFX0e5cVkzzyIOgV+1cVeA+pZd1oC0Q33jlm
fIQbPzxGntaJ1oDxtG9ZMPAGnr6Q/4A+MAmph2nryZTWFh2yc6DYvUjZ3JhHOxpu8zHm9rF7UxKS
TeeXfDmWHabfV7atBnjmt9kEULIYbtTM8GYJUpDlw8x5xKeQv8rSdCc9knwOXqhU/UEBj9PD4H19
bxrlk/Knvc4zjqagBORXKDoq9HoWlFVoEnfpgvRR9jeGJ16C24hNn1iqEHKstnO6Z9+eDjIZ6XLi
mcf4hqHVVXbysD9hSA8tXt60BvvDfRu1pxMeYNFfF1hksWxEqto11qvVYRlCEcFqkw8tM/2pjDdT
rzPu/pGGVng+ZRlfS+YtRpnvDCryuupv5c8B0D3ruQBPtOgbXIoZXa9P0o1gTHuYWkX3UJ16egDd
685zld4IW5VGGrwN86kTKQ1IbtEXAM2xYBjf3bRcFNnesSzDYCLbCoOinMKrHmSvJpwV/vkUNi8D
z13LBEoWE5/CnQjCBiYr2KbkrefOOAkAxuOMkitbVXwk5djXmqMUAeXf2DCOGmQFcwRHSlOYo0l8
dbMXmvi+GnGBrI8klsnjFuoduszpVpRtXYs4v1GP8sBDa1Z42LfcUpysPlNIyCtEAfuZd13g2fGr
PbtqD84nB1KBcInPWTafKXkSTawfRo6+kW8iB5Ff6hthGDYaIUtDuoWibLLnUWa/libnU/eSJs2d
STUlvx1Yz65jPBV+djXBvaEAYp3oWvWF0jRzmreq8U+mIH3aoMlX8K3uDgbhJaPJkqPX6dRfvdCg
z2Duzzk3AgC1SyyiFsAeUubJQQjBALobuaRCG5HP15qUmbJcKgZ5vJOdmA/yiKbAmjrlZkPn0HLE
AC2epZ1jCxaNlaxe2Xco9B9klZZzeVuDzPXcZzl7hVlao4Jzo+qzHIO7PBxuU8I0Ni6zQniSyboE
BTFHwBMoHht5elk8rALSv/9qgfVHYDNVwNW2gc16gnvZJ3E+m1/Tkn3KYNKfo1VgC4b1vDyO7R9t
wti4nQpIOZRNrOJ27D/1WIwtElo5ZuUTySewwC4tN1geXUZFcoKYfvms8AbRpYfhHWfU+0VSflUk
LCsboRsnqqqpg1IkLeWC7SFqcDlOI05JmxSXxGQAADHIAYzhpdlLyOphjth9tISZGuwyTIfITgr3
OTtzx67ORZydYcJDFR4iO7gqZ8Cpv/3i7mUb+n//JOgY0NHVy3twZVqKJs+rfkYD/iaruNPDN4xv
RViRYI3ft0+ovQQWZG2URPyMkbpKfclxBlZCSyBNekq+gY5TkZ+eLDe5i7X5l9xbWuMzlPbDRDG4
TN0fd5xu9RjbF9qvnJ5RVsBA/cPY9alBIJrFBDNp9N05ETSy7+hpJI2aenX7/BPE/NaJg7+/iyAe
wPE0GLpxt6xrRVhUOjYHM3IfExNoy8KSCk92PAUZ2RnBjzxRi0J8JwvNCM4Cvnpp+Tm7ZG4okFrW
aIjd0NbsMBiRdZ9yAnD5BbuUBSrXXpnqHp6QZy33LqUjauKdLPHYx8KiwYBUTkipGKWZC2P/Vn4d
7CtbijsX6BNrpGdqqJ0Nal+Cwgs+I5tXSRMlR5bgXaQ47XvKM4GjBWWRllnAZJFjQydZBxSQuQbP
U05MzirGhUhnyXVRePcxz/AguyXi2Nt7V/I6IVCAJkS5flNrZNZO9eug5Y9NprAATIwvZ3a/Mg93
sM7V/8o1l82ydNJzO9R4SHXFhjbx7BTJlQaW2Ntl59NnJbFxg5T2D26XYF/mQ+F2z2W9HEY7PRm2
94gd+G2Qh8Uu6vBDG/D92gxlTWYUs8jKBP7VxvjUNeX3MkA+QAHWCVXsMjW6udWSJBHBPAiVCoC+
URWoADcNsF+TSwDHhZVv/8FWeNuAd3AL19TfEx5dQhiU+plFKfXPLAIbh/P6tkJgJMh9ouaAhsc4
gxfjsbHDtwZzyXY3NoSe1rr/p+hDHEJ8mjyVY3WW75d0uU/GbF5HoXFjwx7QeGzkDFE5yv+swv4I
Ppc2b03D39TD+BwZcIMpObZT6ZwFx5biHkr2LXK/q574SIfdeiMS+pr7JV+gWQosIpK9VEQ8cbib
HPyxuwmGGVaej7kCY0828coxd5i8rKkY5FvViw3SKP1BsyFdj//CtUyspBFjxCJrnAJU8GzXeAkL
8+STfNYB/cgMxmzMnVe/CrNQhk/0cTJpwJN5Y+Tur84l+Fu7+Yv/iQLup/HNq7yYMHnttj1IXyBf
F9728Vf1n86QlTnCsFW5k8XvWNz0hMNiopTJmgENabAZlvF3qcsQqsbTiPOGCpj6St665ZvI2SB3
LwzitT4O69L7O1fhHmn8Tm4up4s+uVeU+D6K+O5b7jBdDAQ9shlR/bku8dWoEAaGapWXH2QU1Mw8
B7Kr5Z1NpZ+cosFOQC5wqdbG+5rBhpRHnJZBwuCSqSs7WsLnTfBRiyC+2PF0l6I+zuuZAYoI4Lg5
g7sg7MYzLmMkHle7koBhXfXnqXW738vJ6/XsLfJ97LZ7lO/Y1c53aFXEmxKyFTXJJcI9beWP5TPe
1Nc6Dr8nn+tFSAwccDW0BxCrGJFB1pDGY51jv/4T5SadT1qcJl/TyaKtoPjYD9Khek10qROTnMZk
3kQlYuZ+PtdAea49fBYhQHeFW0i2YBKi0geczb/zWCPUZ8A5qQ2IPWkLfVw5VXaeIciRU32TLGCd
HlQZ3AkDP94iNL8f3eXRSv4mEQ6Nw9l0XxzOWxFB4nMKVwtmIRIdtlkbaasfLgfVdPdy6TW93UB5
IEGZi95/+GNxdjBpkDGXYBocKVFYYvA0/s7oCmd4cvBN8RsHNFZ7kqUu645SqFYDJqXUz2ryrx0t
Q+GThCNK7LSOnuWCyNuGwJQBZwyva49o5JyacTFTpMXGJ54bmHf3mjM9TM1yI0fY7+zT+6CMYw8p
gvIi53sHgi93TfYfBgDHgSiqwcRaELyQyQc9EmtO1iQog4Iyybksu9BkJg84lh3BlqBZBqJtNcj2
U8j05jE6WnSzhqFOCWyVsME1XAaa5TxdLGsi7YyXY8N5bHKNyHnUuPy2CchRUZ1TBLIwOwOLd8xN
ByeVRzRNQrxSkWRBPlI0YFW8HAlcWvFh4CbL6o1MH6cdpAgFOZDDZYgiSAlYWzEzvLNgnhvJp+Xl
N6pyPzvdvhL7TeHlvWcpd4srweG7a3X6fCoCo2tv05lxRDmcDM4AmUZUk4IUDc6VyWy8m899qqUb
UoyLbT91aCEG1Ci4UN6jYNhXY/8x+/nd6NCEUVPHSf+3oawJwtTauIw/xW5q6WOa/DF/lnpY7lAY
ejAgs1dRejIHBbzH/LTBvorA4xGDiXy8Bya/w6yS+imzn+MGYExL3wmf+rEHAfvnZU84291EjjEd
P9kXSZF/9HVJe708JdCXWTzO4zD4t+4YvrqQaiaGZXY43Q+KXZ87wwYSQS5vmRmACM4Jd8logazH
F6NP3iBjdEvUcHGsT6dv3z0pQtmxl5riawYljidc2bwIkacfGeO6STHZmK1nS8UfRe9BJPVQ9dr1
c5+zOH2hOtVXV4uuvsVC1EV+xUqfOEMiT/urQQoJEgMdn5bf4q92xl6J/SAKVqliW820aGchqjjI
dQgy6NVVahJqNnKqYwQV4nractBhd76LM4A5TE8CiGEJWiuQkEBQdCRNb2lWf1FwgcWE9QGGyGnG
rMhiCOMF85rIUbKr2CCB+MJ0Wy/1Z2mkSKHdaj+VxaWlTbRbLYHlmTxW4fDAtJyavTlgWfUjnt9p
YS570VtBjZxW4juj69WzclgxC6V0kYf3qiQ3UvcNUgbiIqMKjl+nEtv3uBDLkaH8Ew3mnyTlEXIy
ZfG4dle3niHdIjkaUhAAbOR4spGA4yv514Xci0Er1j9M5sqt8mlqYVBMK+Jz9hnHutiblmn67s0+
hMMffWCiFijsk1y9TLhjxUYeTjJqT8mIP3KiFa8QQdGsztscb1q+x2bhCrXsFiLgnSd1aHkg2yh7
w9N81y7qzvDsqw62GFn+xeEIRTTE4vK7r2J29nKQBJbzXfcF1mSq54DACQnZaJW627HNTwl3mUnj
eoYcVjNgbVzAPc3oOfGT7rkXbhcgex8YUFOKCxHgr9OC4CZUyNMtAUn0FOoYvj9hCAvZnYOzufiQ
DpKHvh0ei4x876VsuPaF/jp2y9OQ9bTw7Mhji9EgU518rVxaHZ8aA4LpE8CFIml6DvHIpaCzxZYS
nDoSSOrCROEUpJDvMwt9VHFy8izZRNX4INfJj5qz1Q7vUL0fM9Xc63WGqRFoWA/xpM2xr8JTYljm
7zD33hgaHvGUuTpQ7WxVvfU9GYpcr6Bur1hcvk4j0c5WFe8tHXUuwe8b1bGlGjVzW8iEh1nn+fIo
3HA4IVM4wMheS+Y7eyjByyDBtqBcrtccGuPVLuFRcXePYRO8+xz04RDF2xwIDv+bcz6CBGLu1UGG
hrxwnLmTYoMQOcluMvUbpTtXH8+pHLly72dnHwFp3JCV5RAwRhR6f9uGzHMy3Mz9FltoNPwOGOjU
NE8eYlGxADSwvqRbmddd2cHT1x5UiZJs6kYNc6eZ46EtbnHlh6xWXmgvDwXcMb0LDgsSQCK+31yH
fnSOWqBy7cdOqtu69IHxFMK3uLq3kQzA+8ouZt28Z46PFIj3rGLzvqKqdnOiXEOsNetU/2gUk2K5
jxztFXKP4jvqS2cjf13hcLgKmyT7xypVDhak4g6XBGkMxYQaPeMJZSY+fDpJ9hp4NuZJmBTnTgf/
2iugkXbvUUZpoazHEdZwRm+sgjHgotZ7IPcnvKW/NBu2m1EbGKkWpx5BROzPZy2aT1Pf7lFBf9bk
oNSgsIM5aUw1PYyCcGMMGBv6mEVNFrIDvfGPfm/fqdJcO4ORALIgdjY6bJnKDyMIH6cQrZHl4JYD
sS/rqYC1i2zbM7OkbOFgLfxr25OWXuV7n4qC8O83FegoQLxzXMMVHJrgYeqjb5dWADNRuBgwAOKK
qRaSOox3Co8JTcSTl+FFU8rQNobHP387CkuPHDG9ypAYcQjj9ELvVYz9SiMJ8oEwPQ4XI+OBr6pP
248u+Ox9pLSHLFkUGsxQqTzm1wp/nSFIjmkLHko3e9LFb8SpoXQjRS/BInsGSGpWG6Oank02DynV
KlRDcmgm6KDkTGWkr43OY0pRWqiHboj/lAP0sAUzhzDt3mZ0NFGTn2q7OyTWfJy08jwF6hTnyXZg
RIqXh88JRZQnI60GHdEAVbk/jsATCNnFS8PJYbkz6m8+Q6xTYtM5e5r1OkzpHdnf2zkPfz9qrEFA
APoQl7VCwaivvuTZ1+PoS4T/VDQBvy0+BH4eHbQQoiERBOIq4GB90c3aRvXpLplJCUHWNGQuFwHL
s6XYioevasYnQ6+ufu7vzXk59AhIHUoIoyMmBFwcCUiFHjazUUblxp3s9756yIL6uPAvphEqZ4tF
SIICyqHEFfC54ThX1XgBrA4Mg5qL35FpKcrrqxt0KArbSyFzZNHz27b4KzhgPXF8Z1U97rXZuUyS
N7/rySZ5MIx8WzRqzUUa3Pgkk8doHP7w0SRygx+WuPHyp1SEMXPRmVEKakwxrljLsvIB7bxlucVq
8FHzQem6li5U/yWQmZR/hQKfwOKpG5xdgPtBbOuQkGVf+a4cvOC69NsIHLQj3/nYb3r3RwAGl33p
1/YfX7R61H+qkQYobx6xUIPLjB5kLrwHWWbMd6hNay4AP2aiPHy7OKfYW8RcL7GKsL2z2A+KowhW
Z2+Yz7hsBcj+/44lFHreVXeebBvrWmY6Ky/BJnKqMalwtyXjI7iDHyOyr4YOL0FpBWvuwFm5diMx
O4m+xQODUdfRhMAjS2xBt9t1eNZwEIBkbAfg5d9LD3OBniXGpgma4r1GnzlrIcnyEOLxRNB0fSeW
Q1xieRVZjJNHRCjTB5zDoHktHCsz4yQaAvPWAARelu45pU3islktw0K6UWinG26i5vrXalTPgcfQ
NFu2ATYS1TA+LYZx9vBYx9RhCNxvhPwXbs9OhiYRn65NIbE01riSjGd8JPROX0+F8e24zY347YvN
kjwGYtabsB9Mznzm9P2S1ynYYQzmNPJNsfI5LxRSy+T8tAFa3DA92kw6ZeNNk/jJUz2gxS2qF0rZ
HvOBSr+ZoKhl9fQkbntGMd+byJHlvSxG4jL4vPWC9xK4FngCVRCcOP9N74djZYwHcb+I8oeyLDfy
rHbGdBIXoBS/SBc/SW63OL/U0IpCW923cbflAoJgtpR+wTXFYaXBgcPL5se2RcQsT2M2JfcOYail
ne7E3+P3YeXb4cN+Dxp8T4LaPvHmI4/GHFMJjXELD2IkFCv5kzLFkmO4qdiuMDaCwAjxrjxgYLAx
4ViLssKu75s4ewXF/F0aI9od3zSPEksFgIifjbEdOS9w1tAwVUrz+VbcOmrrxkH6jnSaNyAOk8ag
p7wBE7o2YMw4AW/lEtkcCOKyIttrMxlf1FLgQ0Shd/C1kFPI7+hIp6DyuDdoGD8SLNTEys2om707
jme404KoA1nEtFvYMLNlOVH8gopo2yKm8PpoLas75bgSjqhYUYqzilzmsnS3v/cOdyXMBomxjm8W
tgu57BlqfbGPlYdcm/rbBtBXvEqyjtxGV/80sw8b9XtcFrfijS6FifgTiSewjmtlw1Lqzey24NHG
U3/HRrbyfPZrI7pJGg/URrjwGt1p+whanGrTxg3DW5P7JieRfFq5/jSucrUUk54ED8qlareN/pJL
vN+Aki1ANpH1jI0g8bi6+VoDz1so48Ra1UaSnRNxXM4etmnunoFKAYRa2i4tXojkL7xoBCy73CTZ
1wySPomWxJgH4K0u8pclsm9kgaPPOiZ8vHxUuypqDzoJrJrPXYmiGy9zbyKn3RBw9zr6JA0MyOJM
4q/f3HZ8ajNt1ZvtJxgDO+htXCiZiCUcHD6MeEEMZPmNRfbouf5ekS5Pb4IzWsgidGziGJP0mY91
CULvJ8/indxOjKqPYj3kmf1zPBYAtKMEj+1CakF5YlKbHGMb+5YmQyMtvleYthDSeg/oBq4Hp9V6
nXqNq+EQYGjeBUxezKwW1tXAMI2lzbEXe8UFGv1z3f7ASvxUoZkeijY9ySXpDBaRo/yXHhaBGqE9
hwO8GWDZmI5zjBWz2m4EB0pwKO2DCG8wo95lQ8e3bfPDjOwwMAkH0kp26364M432t1hO0iYE25vu
y7E+DgGtcZfcSYWWDoQeJ+SPh3ZOxkp8Iv142zOAZSoPcw2fZhtUfcJKidAuqHSSbwDflSYtZW0u
VvbdEcHHbAvLBWvvutG9j+eZ5QV/x0k/aJ13z72ZUgjBVra1QvPGGmHVdgxgOKezi2FqH2NFELNt
4DNPzhqcdfJklHOwBvsBb7m7vo9wUCqTL7MkImwK7IvOdRpr7eoMZsmmieTfuhnM7Dj580eZGScC
t3cuJpsp5lHyby2/PzUiTRdskvQQc6ruqsqMmYKnx3HGnb9PeIQ7GpCmbA+WNxwcrK7ksOptsqPs
1Iw5gjVo9ginuhISwdhKVPaaAAF2Iu/CRBiyFZ5pU59uqyRuV+xsbLjXpUpwAvKxWWl/5HSztFY8
/o8Vkuw04mRtNH2rMhwO2B9Uml+1FFobFqdOGR8XY6y2S9+jymwg8nOog64+i++9OzTPhereTMyV
ZmjVMBqe2Ku/SNQ6uQoVUxLBpbDJHkgy/Ayopyq8m72WCBbUr+JNK78pw0OFUSb+4EzrSb0JF/fQ
LDZqqBY+C/ELq5CtoM6iixk39yVVvo6f3tR5+Jz4aI51gmbKIb/ETfwxjdlBqtAIa+YOsyVLYxyd
joecXVjnKjCCuUkiQZIUcYzaBGUi7bqXOAreF1XeLkN8cdzxMFrZTrIcFx+laGHxliKBjTx/FUXW
Bt0qgL30GWRiLOgvMxtbgemZ2D/k+xp6Z96pxS6wdJ1DUtDUYYXdRjC8eZaZmtyIsVrKrtUR8rkW
L/oGka85hrdwOrZgd9ekJdgizmivLBXdVM7SEjkebWydqtYyG1DQGWog7Cl6+o2+MDetEdJQ+/W1
sXU43EOEPg1prrE1hfuuNupr4kXJButfRPiJsfOx9aURevCT8anxR/Rt1oYEPEjPeCvnefUac3dm
ihNOG6xSCPBIsdywlugmxE4YOS+mShg0P/l5enDIQwF0gYYGD7zEQr7A7Z/RO5UU2Q6znvNZg2or
CaCgUvfyk94l+MfN17v7BX+qmkWXmSGePEm0g8hyU2XoIguVI9jLkbUjbTtojb/L3ehsN8OXOFpH
1Am43HMAhntoB1hLxvcuKfAeb1IS0k2IEHZRYaATqJJvYsKPWjYUCe5xap/RD8li2jj9MCl8a51u
7xjRvaKpWSLxD87hQE/4uFdW+m0G/le2EIPALUEq5C9EyKBgXunJwv7az8+G49Gq8fF0e3wDSijR
HwwvsxujGzOwnKgB5zM3/XDt6qrH9QpJ67aGxzBjlRJk1h+3zR+xy+Z5SPUY6IQqzIBBSOZAvdfx
k1nrrSBPWpPtjOZ7glIfmMJ14oiQrLKgAJpx2UUjR52Qad84QY+N6rC8m4HxqBspjrjauaqXF5MD
hgiQm6AMCH6CJxxiw1ATQWi6w73l4ZSesYYZiMd0Vum3jwUCcxXHW9Wlc5CiwfAdfW3qxglrrU+Y
0owIrB7obTgAqJ2wejm4aro4xKYo1v/Uavdpzskaxu8jGaE8lQAS4C1MGfHWybSTx9mlVV9Y4AFu
jy47K+P1KDC30YiORUHNCpKJKIvZeXD19nPGICzgOjOdvdQ14UZ20bBfzHdTRoxTxscZ6uHAtcFT
ANJmmpg3+dxdxoZWGlnfR1IrE7fD6opO9mK3FgaOwzV3q2kV1BYil3HdFUYPjDWh/o6tk+Exwu2J
G10ZPvNf3+1QR0c021ygkDDoOI7OJU3hLA6jFEYzrRc8mb2he4ixxEgqOmqtgTDBUNFGi6KzFXXH
kgwlD53Q1rJsOIRO2zP5MH9sPNb3hV7eVG2Kd5lHMWkH2bETnoO4VGke1IgSipCFldEyvI3j/K2Z
PXZYlN8FC34MGX1pXvMI5ZmE2QI5YrcgbnPnmABZt7zQ/X6resZcq/zJ5/5tYhCesTMOIYFTpt6t
PMqriHVjSb4BZ4GLnblstqYBC18wQr033qboVa596esfmoLMRwBOW2EJN1LDyXNn1JjjSIxxY4Xn
Bc97i3iBGi/8Msb9Q4KB3Sb49NGhrP0xuspCw/NkZiOGJ6tmnoDSb2gFeKkWjn1DeA3r9sHU8W9U
8clHy6pDrbcC/c1W+ktlMxDLDdwEo7xc5W6zD2xAJr7Tjz+GIazeH6lbITFeVQ5PVQU20Lg1PoSm
vXYg7q+wxNw3WXpqDX8tvoVzAwKD2z5Xp0QjYrjqDT0uoUj9xgNLwNt4VTCVSYr4RJTSAevSR1ll
Az5LtmQPZNl9pvRoo7Tgy5jZPwP/pqJyl9UrqWijGTw6sfWmUoJ0q958ljjpQe/2Lgcez9G+HYgT
trvfrbKfrFvCN0/9pN1zXGxbLbqTn1hiIEsKzSejwg8hN+3XMPFvMEzIsO3Do4SRwC73urvC1x4H
T9u3trZJS+PO9VHUuP1eU9k5t/pdNQCUATX9VDimegP9nGa+u5P+HE3edWr8BTifCR94Ll2m2nkj
VUjeDA/JEP2BlkMDT8pwy/o08ZHySJWt2nyvz2O9VuJ8V3fJd4pTssNXwF0M7tnQwP6d+p3ptJ84
64000r62UkqfgVoYsRD9I4FWgRdsCzTO1AbRJYe/ZRoNGzb6PaqY8JO4X+Zq7RNWWQxj4vpFPlM9
JDxgc77ylQvGWoGWFjWpWi4Pd9mF96GL5+AAPkPoK1rDvzDoGZ0t03yI9OGC1XC0Nis8WKzJh9BT
mk+LMz46EWsMmq2dvLWN/hyShtZP9V3DmOxYRBFiUiAvHSsmRHakoUEHK3DRsArgK4xOrBzmyQhR
l5Zp5qV5Vv+QIE56Ee14D1DhKmYng+G+tB1SpMGIoOMjX5kl2aohqIS0qXOfDXs4cFggWDRVYug2
W9W5cTDX4rLOUQzpJBle46g7zYP7KK+UShgxjr5PCecbWrX6AOvjGgUMLJHcHdDdv5CpE62M2X1H
ut6jVg3ujJrWcCj+ZGS8gCuE+tpCZNdk0sAY6UNV2t9DNmISDjVoCMAYp/qvipl8BfWE3UjAHjxy
43VTPcFYiFZBFMFGw97PYmGzZZ0Cz3uM5/kHd6Q/+YRbiZerY03tMg71O8lb50RhWlAlC0Kp/jST
WgweGlG2NTZOjvN4iqLiI1nKc8d7WZ2/jjVUrXYIvYMj/ChPYU2dRZIaJGsHp1uL2IrUcj9sx/8I
PevUhlkLI7Mp8EL+vS7U7jMD6TCzkX36MFUWPXoIE/rzNL4EtnoPa6TG0MQQJDM58ZS2hcIf0AYD
RI0T4kdxOjdsi9iSoH+YOpMJORVk6sIGsKv+ea5gnzmF9T77AHfkYUsB1Wkok2WV16oTOnh5Car2
Kxy6v/oASox6VV+pwXscMibH0bhXFvuQZcZv4VQeVeCOtAj9qXc8f50gHVk5gfnH1EDiTTdut0vh
HyGzvkkOOzFwJ5VkT6REPjWhec4nGKsCX1mdt4uZ5TCNjWnU6v2AY2rspuauIKAnpYPAyDBBTkaY
WyiMPHSxETXUMkbvmDjymBP6NKgbc3CeMrM+GoMFzS9svmD3Z5KhDJ8HE8RIgTRxGaqs+EyK5MGu
q3AbOMRJwXM/EuUDf4HYIEuxawia6jUxejcu5og+IDLbt4qNb6VN8UsVDc96sdwrXduaRXj9H5le
d2oe3XBvD2iZnBhM1sS0G1slIpaWt2RpHxKiO+eixNRhPFgIIAe6wchyafrqrcwLGmu+sPfhJvPv
cox1CcT974Jy/yko2exZLIZjZwfNK24Ka3b3pm0hZvRvwxpeLBWCV0+nkuozN8mW0KwRVQu2vEAS
OJzXG9mc6ObetcRI16qHcUao4yqBNIbJX7YZUGKuRm/ApMSPPmhAc1bfdArK0mIg9+nkzpukjSNz
Ylk0I3tVkhAXRTKUMaHp9isXMqQzBGvNgVK1TGxswDEpqQfoyVLGi8tbaaDEt8LT0hAvnqaYqMf+
O9bJ+bkpTUwtyowbkD7EGMVZPjGaaXIYq4FJanFww/pVn52fvJZuE/YZu1l5NICYyiwAHOqit6Cr
X5uyvB+GFrj94DrLp6qQoEpcumXiJkzVzP/4DCaqDfGlN8lAcr3y/9gxfygPTRglt7ZqL3kFCOnO
B78BeV/0fjM4zps1YuJrm92H52gfNM/4G8/MI8skfVTOeEf3xArJo2dJEi1yBsyO6p8CHTtfpz7D
x4JWkgR/s2rYMqvYRdR/s/GpaeW/ier9F2HDzj+tjqz2JpshmrZ3gF9RLM+bGB8kbC6t5//8j//5
f/7Xn+m/ou/q+o+F9h9gDVeIoV37v//zX73BP+VoRyYzcL/mDdxqoIENNQRkS/JVubn77yKt5bP+
dyv8n96CniFZdG3KDkbSCa7WvXukdCzKXdsiebbyL11BYPCyet3bySOktUvn+NWRBf2lZ/RSWnkT
D3qGCZb249gLnIZEI8eAxz9wyj8LvCpMSL/6KqBjChRmKz7FVXsqHfUaG9Vd7OSg8kbzovccIVne
3ZU6SCNtVr0qOuc5KWbClRdOy2Kt9cAonedv0rzZdOPwvETta+TEV6tg/FE6AexAp7r3WgtRJhbw
tk+WMCEPHi4KHfAxIqd5dD7syf/0c6Zeqn6JQWy9bDwNZvRUVUT8eo/hkt4p0jbWvms9xYV7rHO4
HRpiTVlzdBFMquIZ9Tg5n///22z/q1jpf8otHxEuOWSYJgcmJ/q2CK3X0Bo/Fru7SXkS9By4OS8q
Iso81CopM9JV2lQOZ58PewFIpiMAurEmoPcmudUqC7EmlrJ+d1H5+G31LjpYlGONN3Jz8fWL2v7/
cnZmy3Eqa5R+lY5z3ZxmTojo0xeloUapJHmQ7RvC9paZ55mn7y+x95ZMu6o6ToSCqAQEVZAkmfn/
61s+OfM5vBPyU1dCNB/Nyv0gQutdK9JHpW2/6/j6TPDjtB4Vpm27P9DJfNRTo6HjWB9iJhSgdL4Q
0MFdp37KNOevirElHiI8/ecvygkTbGtxTRgV4r7QpwohvGiVqWlE7kXJMBq4Oozl+wxT3Sunc9fn
z3biDlgLa/cqtaoqJ1N/bYsEB43qureYygrGdu825YXm4tQ5lqbug525leAXSVeHjsxRGeWBF4zU
wL/wOGsnWgyx+B2mjeYyYspq02jdh9B23tWAloX7LCcBx/ETmRB6dcQ0Ls4CpmbgTBEf16ojyPPz
11GXP+ZP7cniR2aGp/aWqsYbr6jvCKtdOcb41+CS2qV6Ohxmnvy8uYqMFk5vngCb92SHgYfLZgyd
dwwde1xhzSF9HycTae4eidQkdV8Pjrjg4a6dqFm2fNl//4rmxafp1f6nRcA2HUluXhdEcKV2IbGK
dRSi15KKIUJgOaACJDhkGHpNu5viYicqKMiksTbMr8qcffgpKwmYP3/RNNnY/uGizUbwb75RnHqD
qcG/WI9+f29KVy6SAmXXZtTaO8cgzkNmAyIg0vCJiVGQQqHz59ZP1Bhb/H41pm5o+1jpxToEOucC
7cDWjEgvWcjCN9/LBF+smJhNILldKsO4KPgVyEtDLnaO5kHKGeSFrJCa882E+1RbzPsipZEKOLw/
z3/Pk3dNPlVvrhG29sDL3UasvepJR3pjdp91NI/DuNfIu+Qb06li4npOS84NeiXMhORSXOEhUTZo
3JILDdPJuyWv5JtvUtaNjw0qFrcGXPiVDICFWYxmPWGKB2YPEzgy2lxk/kNHgCI1i23o7nKlOZy/
Eif6pPai15FrZZ8bWqisSba77l0FABEBZpyzuTu8PkOIpwyLz5/r5G9ddA+iwsVfhmzitUqqBKWd
1dEfre9r+0eUerdVZx+okYwaCQkm4laKZM+f+URjaS+a/yImzccOY3yEMQeQuaMBIk0VJ7IKm47z
p5A1/E9P3aKtVDCkrdOQ9rhS8fTEIFZNm2MHfUQ66PFAXni7n3rAFi2ihjmLVpWFghdBfYvUvK+t
pz42Lxz9xI+wFo1ZMUxqb5cN1wnPAyIajBuLibGoyqRJNdr3juVdeLecqHeWbE7fVPswK6yKfHGF
+Gx0J/CO6Zt45+vdjzQYN2btkQRou7uemPz523PqfIuGiezXDNaRfCWTKhQ6420MGjRi5mfUCU1K
B5mxD55bgj//XZWzFi1MgEtP4DucsKSKtT6ELBnbGRjvxEh0LpzkRG2wFo2HoStYeE3UBgIxDA+H
6DaFlpFKRO/5y3biwTEXFSKzvcr2ZfMAtZVUt3LdQvUrrHGda8nX86c4MWYwFzVBKBg3TDaNQsNc
AnFNKRp0rQsvw1MHX9z2OOkj0AGet5amGzax7SalRf3vvvjiDrfBpJV1KdCcVOreqfDSbVNLuVBf
T9xZc3FnCbIpuo3H4trxyd/CjQi0zkbHKOb8dz91XxfNvlIYbVyNXJcMBAW+L7YMuo331kRoQVPQ
jZ8/jbzMf2gUzUWDL+re4e0yeeuxgtvR2J+8vN8ys343EG9D3HKpz6Of6IWZiwbey0acQ0LChH3a
77SefG5sMExflCS9dJ90P/moaslaRNqXPFQfpbeazFYZbM+ZZeWhtAmZJli/GjgvDa/ZZPBvszCH
h4zMiRhif9VbDcJr0KS5W76HPPK9aNxDV3cXatOpG754f5AmHuh+pHnr2kYLGKvgaoLx0bba4/lb
ocsD/eleLN4ciJwTpTVH7oVClmqqfZCy2b4vg+tkMjwsEowXaZ7gYCzSBySu5zkyO1JCfwD2uhoK
sVMhVEdaRa6FK1bRhB5L+gkaA4Mqg8mR81/zRI0xFg1OUiTKWCqEpq0U0RGZOszw9MVtk5UvvQM/
IHXFhTfQiabBWLQ7pWo4ZpB03jrUCAoaQfStC83/7uk15K9783Yjg6eaDACdCFmiQ1fYT3qgkNwc
Xei+nqjtxqLlcUgARr6NyRbkMkgPKr21IrnxsMbghfMh5hUwqsbH8zfkRL00Fg2RZyeWWrfckDKH
PlzVV3UfPqZWf6HHoZ94MRuLlijUAoIave2uwUMh09ZRoLajQK489VfSZapFsSjClClm7BcYx390
kuGpksiBQlfuGmDfqdQI1lUKyyxp6qsstT5JqXQO993RxZ2huOmtRd7/IPPg+tiALyDVbtLFq+/u
Fae+8ISdqlCLxi5Q1S4HaeauJ9e/9bBwyzEW+u9uwqJ5y1qMV61Rcdc20HI/b7dCTr7GWDhdeE+e
euwWrY/d2hXhNZ/2k8ApWTUjCSEEbTHlCK8S5vLhiP44/1NODb2MRTs0RmMYFAM33HSyz2Y8HrO4
Rm0WHEBO9ldCS57DsDZuxeyBi3ABUnhIZL5+kE5aEWk5aSSA3wXBjYVTQNMY785/sROXYK6gb57Z
xgcfFJRc43EgNEy2uKS52viXSt2hNJk9f5oTtWR+g705jS8ay0pS4a5pEr5ohvbgYshz/tDy8f9D
C68vWp2hNJUc4y46O1P9KMLovlTFp6gL/kJge+HunWgNdHnqN98+VtS0hyyBt5CTfuxjjfAsYKJ6
IO3u/G+Ye5Z/+hGL9kYLtbwIB54iPQD4aIhtj+efqUn+FixWCVEjZuyQ0DQNzk1UIcZ3SvV5Usqj
UImHj81GrZQfGWSSqIhzPGPGaiWYj1Uq+7Hw2yPAaUTE9NigUzG6QVrMdBKudyhFUeKGPbKAJEP+
Mel7qyYiZscp7i3x1xyRexpjC4yRXBzqN1Ptr7skCmmgLKlvVegt4AdQ0Gsgvo83qqQBSver89fl
RDOpL5rJfjQrrw0NWgDaLaMc3mWI50EeFUc9FY8jr2al08h1976cP9+pG71ozLwh8lv6/O5aGqqo
unkkZf25EYp/ocE5VVcXLRpKvEKDwwmOn7zqAs1oabkvhdZ88MvmwpN2arph7gm9qawCyIPu64HA
ZbfZFpk4Smmvjp4uxxZEyrql+pwYBHM+yXvZvRvRqipmfaGPfeoSLho61a8HJCGaQGmISgZGYpQb
2ynRLsw8nji8tugptYNf4ZUyinXkJN8bGCOSAych++crwKmrN7ffb65e47pgZwsdvX+g38OMczGH
5YmRghZpwjWQQYKuVMJ7eOQiDTRckezdAIcIwt4XvoOsDX9oDLRFixZWjihg6CB4i6DsZMzik2Gu
fpYcvXqAXNDjTlMHBTiITkMJ7xz1LpVJQvr2/Bc40dHSFs1dQlbYoJQEaqWVVW0jItZNd5ORC2jr
1sAL2MTHSQyXuqQnHvJ5Hv7NJSdfqaqaaLDXNYMOiYBl+lh6X4hpG6Cxqp4Grfh0/pedeA1pi/Yk
bvXAbHFiIa3sE2AVQuPm9fkjn5q0nyvUm1+hFxkZuAVvtSCKN6SZ7STjFBOjDLUiCb4abUqcZMeB
7IeEiG844klVFeJZAkBTLm0CH18XtdgywNZWWdty0zGAB7qlX6jbpx6dRePTikA3azO01hjSo4RQ
f0TYq/judKFPe+raLjpTOK/XiZJrFvREbls5eO8UF23++ct78rlcNCvkmvE6R1q2rgA9j4G2kz+C
3M4N2WhgULEVCsjNjAZj65JbPfa4DhBDvjbBNlx4LE/0lOb8hjc3eAr0XAUdY63ttkrQLJjXBbeu
wKttQkAeGcOFYc6J26QuRmhZbClpU+jWOuwwu82zlsqAmL0WzYUfcuJGqYvmRSePKmLeFpgaJCmX
ToI00Dx/m05990XLkVW62WjQodbQmO6klZ0R4QgXxelwoR6cugnyxG9uQphHZMvWilhPrf8N2Rvc
COw0cFf0ufvBoDyc/x1zU/eHJliV1+7NeYpJmaIYrfza1Ox4Y1WkTRBDujdTQMgknRJhIwHSwCrN
83DCCSywD+pQf+n8Hu4gs+ySQaSV4507ASo//51O3bZF38Tpi8jxrYavpMbPbkG4Ou2mC3Xu1LEX
TQOwvc7DXNxZq/i8AWL+WqC0Pv+15a3/05VcNAtuQxZvmHu4N9BjLJuKLAc9f98Z7lPgJu/On+NU
tVs0DomS+q2bEY3MkKalCRBHOX42cvtCn+rPl8dwF52OVMRiVG36NA7zJbqDCwx5Uxduqy6v8f97
gQx38bwXGKj7MJSR9ZPMRW6htC0EoDIiZIa+FNs28F6ro1aNPzAFGsjIRpZQQCAYGQokjvUci3Lb
J+ghhboPBvfenbSnzrZ3jvQVVPCav3AnT12FRbthIXXtm4SHu2GA1QEoV93q+fwN/HMlMdxFu1Fl
wpnSiEMzHv8gWV+jvAboUE0ELedPcSKsb7iLpiPw4wyyPeeYYhW5fb5Jmce+CaLwx1SVw1WfNZ8H
requkL+CRMEDFMCiQYqjDrkXekd3TUJIeX3+y/y5whquvMRvmhevQ4VBdIRnmeEwbcV1Eoh7C9zi
+cNrsuL/qU4t2orBKRoQ7QPHz8iNlOMzTMh5VQ4rrYTMLiz1YYIVm6ldfBWb44Wu/6m7KGv4m19V
kobdT13trP3SuPEdAy03CXO9uc6S7K/zv8w8VQkXzUmoKnpe6qO7tsAXELlbI9MnzShqCNcBarak
FxW+F2aI9qGos5tsqnaGgoJFOmgZbvLguWDt2+oT1rJfYT2TKqXgURZ/L6ULooLiAqYXeU+jg0Fw
FuyiFrfKuHxIDf1HUGtPvBd6iGHO5yEBgQ8Bg1Sj4VZv9U/I6e+zDkUKo19U6y+iUEtkgFhea8Vj
H0F27dL1+avw5w46if2/X2iRGAWSC/Ap0UCsEgACYsLs4JQkcJcxXkXZZ4PUxfPnOvEq5J32+8ns
tnXw0QBKwwVGjmdVD21b3+uon9upviY6dnRVIDXTUBPIJ94ECqO7wk/hmemBTEqcsyzZ2GF+qfty
opY5i/bSiOwg1YTrb5C739p9+FnjYrvJcA146Ov533zqFIuWLm8Vt/W1APGO6+L4pYR3eEPc+rkk
T0U3589xoiI7iyZvTFOrIDPW3+BrXOPfUz4URbM5f+wT9cNZNHUl+GJeWJg8Y4NQrXTyBzWmSrQI
C7oYlbxtdCho9PjCG+zU1ZK/8M1jP1jTSP565G+8SrspPYUbA0CONM19aODrff4nnTrJokVzXYeD
iRqEl4aBZdp9TFzJywDjFOfmhVeEvL1/aDWdRfuVkZvY9EnMZdPIkHUNGIqe8K9U0M2r0UPGhYT2
/K+Zpyv+dKpFM4b75kDuO0EkXfjviy649WHq+CHYQaXXNx5s2Q6yP3GhJzQg98TIsCSKoFIp2njd
hQUqMiyV0WkEORgSBiVwKjXrwvBfs+W3+NO3W7QvNWTnvEzjYON5w7EY+49qQYObI+5OjZtRRB+l
7QDu3xm6Uh4QwmWPEjwT5eW6KP3vumivLMPfjvq4y2GXY8p3PQ79fYIETUmh35gKs5HlpH/wCm87
CPFJtbA0LaUfldyi05vWB//Q26zB5Pq5otEh4/kDsIpv6ti+aEm7iQfroVBjKO9K+mkw4Qj2OkPl
rvTv/EFPUHsi7PVIPqflz9trQLpQJZmbWll9+H50nWfNQPI2Aq2SAvZoVB5qovwrXe3eBcDcayUH
aTXqj9ApcJ1E31XnuMAo4cdSWC+mPpL2ioeSo/3QAgv6rXZ09Pa+Da2DHyVH3yju8tHY9cB58ePi
lQEdoQT0275YurlTuugvK8s3EjwXJGKbC/Nz5cSfNLIKW8X6nEQ56FNfexjV4Z2Li4XTTzsn9555
P20KGtorK+/2tqXcYNtnkryPNB77aplzYybBd3csNrLBMvCtwM+hWXVavs9QrNcg9qA+Dchyy/R2
QEkVhdPHboRcxi1rZVQJiRoddQP1ZrdVew94F1wrb/wcqUg6pV4IJcGXDtsm9AU+vqx5vI58fDxa
d+eTOVWgQLcK+t4JKusqeWod784MvTWBU/PGssqNopFVDJ6SgG+99rzuDoFts3KQidlC/yZ5/2Rf
QPlL0CppmYMHm6LspWeAi1aqdXEL1c0ctwQ1WSkWUVnPOpjAP84/lggO/lzzxaIJiMJO1T0HAS16
taPu14+BhW5AVuAcN4upD77rYXFbBNoHBp+uVT6nHR7HRYkpAf43BooQiCedeecIdHTa2OAKHUzP
emuQ8DVu01zZGKa1T33zqzaMh1x2WaQ1CuA49OzNOq/wORVj9mlAzpLXHiQEui5JOKFLBLkZIxlv
oDEMVLO29PDEsJI5WjB12nEyBZJlB3ymuNbI9M4T/+jX1ccgxKXDbsG+pOHGi51whQXlIeJwdclE
jbQkgsN3NOhP1RqQo9xE2NtBypqSNt8JlVxtfIHWDaOOHMh4KWPSBCTQXd/AUPWM9i7HBISaUzFz
16J0JwopA0d2j/sWuM8XZKx3AtcdELcmPC/rPginQ255WKCDVbtSKsVam3HBwLlxnlpf3Qq94SqA
VgH3SUZUAxmRGZCQBn/y/A1mY18QJN3aU3GosKMwoBNkiX7IYT1EIu2ZKjG2mlQzZPWNnnnHuPe/
thixRBBJsiD0rrRKu8Je42tsgFHX1aMKpzWe8JUfR/2aHJSP8t40Mt5vhfaPuhrf9VxXjZtYVfG9
DKNaEisErNkktwYq2wdHa9dRha+U0Jp7Dy7vlT7ptzn8EzhAgAX50bIOpGH9PUrc6NZAb1yTtTxU
RnqrM8hgz03SxDd+Mj7WLv0sa7LfY/nG0/8uVJhvTQTK1pag/TXEjHdN1b7IaXzdce4n33oIuZst
3kylpLVlymML3yqQziwoAEq4TP3YbaPAuFWF9pe0l7VR38VtdkCRjZ6Wl4sAgJq2PhMc6pOFgwDa
vyukL1AJggLmX4r9RoznAHkyVl9/aDvdAkOL6N4LxC7QlHFV2tZ7eI2f9BY5julBfp0QNKBywuzD
+dZIc1AS9gBDlM0HOwUg7A4f9dK8C8glWtUKPGCUaCSlekcVA5RKQRTJc/CuzcKnzHReUivf903z
LeiTtVuGaFQVrIir0tkXrfaS9iiS67r5TP4+bLV0fM54cyZ0zG03YhydRfcS2R23yO4rq9toVnm0
IhMjmE75bPYKsbJBf2ACcy3q4XvnDTeK419oU070xcSi+5wafYPKkAyXMTIYXDjBWmjGNg4Ge9W7
03PpYZSQmhde3adOJte/6YqVieWn2KmSVutb62EQTB00d8pgj6tgD/7Hu9B3PdEZE4v+cTOmXWsF
I8lrYfjRF2LXkeqc+O13b7qUuWicaokX/WO/qVwt8xNSwUBQXoVFcB9G9pMHS4OXV3nXj+k7O/ax
4OjtdtVEFVNiFUomRNpDkt7pkXGHV8O3tjQfBfkUJL3sMtfeGDbXwoyYP7Rwygv8jXBBGJAWfT+p
9SasrBfbau5rtPuoXLaRqn6KjeJdLciROv+KOTHyF4uuuTMEnaZp5OT6cfSuNfvPmubs/UG5MHI5
dfhFX7zJnIxIck+GW6s866b2rYKBb1Ltz3/7E4MWseiFO21dExUNiLXnYhO6WQeU3WwvdYpPfflF
pxhPhAEXdVc6FET3kw7uCX89xplBX9zVgewaN9d94O0ZW3rGsQILPolwZxhP5Myf/33yofxDx1cs
Or7tMGq5lYoAMHa8mlQch8jCAKf2Y6DD49BPDLvwDjDV5vzpTqQBGUsZRdJkho0/a7AJlA4c8jfP
Pyo9Lnn6PUQ4OwlWoMEoJEq8zvMHeS2k2NnzUTCH64g+EEKVVUuXt7eDr1FiHAKPmL8Eb1ToVZnu
yVG5k7nvhnSw6776Of/wv34T1dWzyO57XowVCYHNovh/3ucpf/9b/s8/+/z+H/9n/ZLff01f6uVO
v/0Px/113uuvzdffCjdZEzbjY/tSjU8vdZs0f8v+5J7/vxv/x8t8lPdj8fKff32nw4AW9unFD/Ps
X782bf/6z79cavQ/qkJ5+F/b5Pf/z7/W1ctLlnyVk1U/j/b3v7x8rZv//EvRtH+bmm7CP1GR7KqG
Rvexf5k3Cf3fwlDpSdiaJXTdlpnRWV41wX/+5Rj/toQhVAG1xbJtU2VTnbdyk+X+Wzi0AI5rI7Y2
aC3+/ukPP6vrz7vxZwXkPE39WqstXRO2q6ryQEDKdOZsfn875HYzuqoV9XfO9DmpocyOhVHsJz1i
OkC+gbOyzMB7ypXzQh1Dw7maPwZZW+xf/2de1/+z4+u/FDLDtW76Q9Z1SOxV8kvyIRvl0MdRkZPK
j3U6qfsoG2UQsiSNZi4qhboXCs5jPze/+fjznxJbKCSjeuV1WJbRrZ24oHbVURzmhWUFHah4WU7L
tu0YP5AxFYMKSOJczXcMOsQBD9r2ilqO95DcsWyMETtySVDWA3uzPE6T9RYnG+zPzBSO67gi0WXk
+151SlsdQl4jvYMmZS7NC73pOoZa89aiYFAzklV2UJJfO6qyVFQOG+Z9rDK8bZt22FvFONLa2YdI
7QBj6TbzalHxxTOj4xjDIhx8NMU4j/jXDfbhX+CAfxFYxD81Tochp+L1+P116V7p8RRLLIAdabqf
18TkNV/IuqAy/9YyyjokTEtoVB9Vsx1jmZEjLCsCh48K2Y71AWNVr9khM2l2datj85kEerODxdVi
zcPKuTh/ClMwkC7JISueArRgcqEnoLyYbmGANZfffJzLbl5giTeEzU3qD+q9Fd8iP0uO86LtteSI
wSg3oXC2vW45O+ZcY+sqCg9p74u1awGrzXxQSj7Jg2ba4oerWl8iJnZItlI/VSNkrBqs5m3r2dkH
OsS3EdkkYEdNIvi4M/spBGA9TmFRO51z8FTLObwW53UZco61WejPc+l14+u+iqXjZ+yRG9Uj7cpE
OmJl3Y473UnGnWrhZLB6LWttn4Lildt/bpr38mpj3HVF8/euhtz++k/zpzf7NG5Klz7EkkyxzWNd
d+ldUjvXPPXmscniSKxaO24YjzO/XfTOsI06ADPJoONKMfUv0Deqx6YwxdU4eXihkbEOIuHvRSoi
8aYoRAFvYayHq3mXfjIwbA1wZ8BTYbKuSJH5krV+zMOKRWlDf3vXyYWumNjTixjSW+QUNyIT8SOj
LvBIMEAeLRI0rh1USxc6XHMy/G+tn2OYuk3jDO3GsKzlvHE3QLoeLCO503SeW7v367UVe/uqM5l6
gLJ8JaIvfl+M72Kiv5sCes6V4XtILG3luu+Nr2Wi5/egpUNtVcuPYBnTzeS1f/1c5xZrEVbaO017
9MewIn8SIvSoqviW2pqcRe6Dbjc1MR+H0tBuMr2T1DXrqayS5s7wIToEsf+pTtJ7PHs7EPtR469T
YYKOTI14G7f0PGSJCvrmHfbrPfGbMv73+U6eaa6MgCZuGvhC81gv3gvYoDLSRM19143VxnOV4AA1
oiKk0KyaeQl1oDh0lYJx01yeP/qd8RzHcUUefBHfRHlIGqtkm5hjCDgzar/FYQkaalT/GnKbZkyp
970i6qM/Ge5DjO9k4o5YeCmFgt9z6kFXlh9hqQiAmfJj7akuACO518+Pb3YwMgSLMkZaDRNTCE5T
3edjVN135E1pq0GPrKspxFumBhnjOqI9ahbwOeDh/ofM79xN4L7EpKjUqyEycXEoYvT288dQZVis
FSqO3nkQwiPx8wtjszk687Yimqpuu45uGY5qWlzxxSANaDScI6d3d2rfm1epreu710VBgOtncchz
wYDxn/K8TzevXOz+c895pWHZt+GgZZvXXeZPi8OMbW78PAv9eRnz+ucs0NCx62oMUsUT5JZ1A3U1
ikvc09oOVWsvrdd6pLs1mC3ssElAv7KUuo6v5y3R6LDFcsLk107QsLGZtsPNz3Xzf8uFWRbNr/95
3dL4cbhRCvsYzIcR82Hk3kqkwPtyC4Cwbj7xNtdr/IMSf9rNZVuunIs8kvotzTsTkw3sYT3B9dJq
9nY5KoB6JaNOJKG1dbSJ+K7m68/zp3ldCw7OQYuywtng2ALlKpvIPQCwNjdqD59IlhT5Epg/1SHs
zPOP4Rz0XdQLh5er5jJPbRiqu5h7HFzL9/rIELu+GsFDTr3+4Hc9QKmkjoH4ZcbDvE4DQAmYvJ2u
1GxCnAN7jeG9zO9NrbK4h4QvDtK6JpalxrNi7eeG3MyDQ02fJuv84r6HUbMG8PQjbVtlxxDC38+f
EosAKQwzg0fz9y0dyKtsFVlQSwJsVLTU78Ea5PimBLoAAOn0jnmFVMLZoZkUO7ulPzIqAzt1+bOr
V6Ds08ndK3bB3FeteSsdut/1XHxdVIPza5fXdfQdMCILt1O7VTtQFlbRF7vSdnCxdgagJwYpUvPH
ZowVUu28+ojooaUJN/xgBxNoOGRqjRuhZn6B4RCtzbp8tgrX28fe5O1Tz8fS7rU8jOWvLa/rogCe
k8AIxEocUL+jlgL+LSQlz0sfIf4F77rBA04F73AFpG9bdDoND6yF4vp8JZknoN9WEsvWaKdt3TFc
Q1PpyP/eh0+MMewHjwTxFkhiPl4nLQS2MajcdV73WKrpRitBjcphABB6VefTfQP19eOktdae6X+P
Fp1iJMCqN4493vzcinHItRqo5XZwO/M6dKfqOq/Ark9lsKNFze7nEuwQ2ka3+DiXhjivn0arAAJd
BPrNvG5eMLa5GfN8vBelCSHXITG8Sl1MqToZqf9jqc7M6rGUC7b3KjwBtQfAOU7uRzjWAamL38Ka
/HQQJNne8WPtUXNgauZGHXxz1P6vpG+Up1THsSYLD3bfFHcp9pPuZOFiIhceigvpPvFZeEWze11v
Z2hGRY/1gq1olyK7xqwL+O1mCdXRLHjxjjA0w112lhtDmSrgkNO2iMfixnNxjMh9rOtW80clKPjI
Wz47WHnoQcBkSBTI4rxuubsTIY1clU6RSSQ68/SIQWCc/n7M+T/nY3QmwGlVqXkRypGHOakGPjWg
fedhyrxuXqR9KEntch87COtDAAZyExbp4XWXeb3x+n9z+ed/yKMOHHUukWtRH5S0i+DzGzeRV9f3
aaaPSOqlRxQpZtBTZXHeAhAlvhuTH3OhLAz08HIxF5UEaXRs9Q+GGjQ/V71ujHEEgsnVd6vXda//
z2BSu24qzDbmrfOG+ZhzcdQLbOAFfdJ5Q96BszX9qNvlnW5c49nmbKai757H0Pmcd4V7rCA/f/Cz
H/NapuCrOxEWOETJnUISXdfF1Ka3cxFWqoKhUBZfj53p7JiTFg/60CugN0p13dG5VZjO6cRNSEgJ
nxA2z/sUNdPigIV30FDFnZN0sEr1WGu3Sq8ffxbnLY07irtKLqYGBlmIO4ONkR1Gt656mBeO/CR6
DRNiqyU/sMf86xbtImafcb9Pda+8y9S8upvo2XTXfSpt3hhq3sxb5kWT05tfzR+ZCrOJ+YovP9eN
BhEUTQI0klANHskpuJ20ACLgmGvvOwvvEl7AT3OpgIu84je3h7mYKHBSvZK51rno0XCtscpSr+ei
3n72yj454sBzT+Ch3/OkOJIDR6KtObXAMtQge+hURa5szJ/7pFqdPcwb3uzXgu1J3eohSBXvUBVt
T+zCUT4yXkrAl9fBzVx0O1yZOjpmm7moGVzK1DLNu7nI+P5aU7t+68oEYhTa3n5elHN7Xqd5uFeC
96028cYI9f4JlBYB1DChwUuspN2GpWbtjT7LwZ5Co1vhTYh9eKh+i4Kp3nSgHY5t3/9a4AAQYwR0
XKyG5K4OJV6iv+89YCVdMuyY/z/p+12gNMxS65G40xVD3EXaLgKPepeYuBOt5lXzRj9rx+sqtwSo
8kb82pwHCbWMfzGnLLmb9/u1Su4zRspjUNFKWfFwN1l2/3Ph2xTBBPdrwXOrh8ampD5sw4lw/Ja8
IWsP65xfnmhMmurF9FC19biqsQh/mhckyEK3rvppOxe93iyPLa/JumxU3N6wdb5pS4D0ueWOaG99
+7as9GFrig4kYPw+bEzvJWubF8tkrKQpPVQqDLjuvEjL9lEF3EC38uld7tif2piQqpfUx3nRNYw6
NNvAW8RMPGjnbODmMRKRi9cN87p567zBzJkuev2PPNP9nesqefxVd+v8qqxt38CJK7BubbPX6YGE
kbNOQAH3WfA1VJlwCrD6uFdFld+7tntd48y4N3OjgLIrx49y3VTm9j4P8foh7sjOcl0r95tLo/zX
+f+DuHcvjIc1S3YV3rydDCEz5k2SLXXLUnWxfDspVkSgMezJYkjoQTJaKZ5zv9jHQZNLzysoXuF0
E6U2joxOOB5E5RmresiK56yxfRx/APMHxInXTLGFNzAn6yP97ecQBOg2Z9pL0lh/rXOr3NwG8mrP
qyL5KbORPLqJAkCx+7ltXv3P/8zH6eWtm1f9s55rYm5fd/1nvW305nYuGUY94i+HcwLzic3OConC
q2qaPzlxlz1hVTBcj+kQ387FeYMlhoeOF/gBfF/2VOhDcx9P6mYuzXvVaUOeQ4bF3euBpqDCNCv1
0+28i5fF7+X07xpP7XI/Lzq/LfcoLEsJLMX2trfS63lDHRnl3qm9ICSHlr3TwJ5o7mGJmWrwznSI
2Je1pQHIzSlOqXFogvFjNBZ0O0G0g0+mP4o0kJ3VxlNudRUlolc3xsoJQ+WRTr73aLWxe11o03gz
r4ta3XsUUVuuwAMT2ZLFeUPfEjqGZHuc/ysNhvg+N82NAEcJhRRFDrmq1WNbteWhGJhD0sgNwBPj
V3He2Mg9Esf4uYdvIb68iv4u5j3ZQfNu8ypn0o9mXdSPAz21Smgxo2ACyfjQuNKGCX8sq1MjqmOW
Dnc/N9Wm+WvTvLLKiiEH38vKuseHTZ2+JNFoF/duS5feah/9ydayXddW9YWJklkc/9sTYzpM6+uG
zXSJrjHV/3vnu7CMkJGz3t2CvJhuAZ/rexKXfy2CSblr3TDYpb7h3rdp713hkXmsm2m6SpPEfkon
kd36MNNXuU1+htYMLwb+ix+VgM4cCchA7Zu06w9tIvBhUZgvcYuYCBuzNwcXAt21kuJL6RHcc11L
e2aq+K94kPI+I9zg8jk8zgvf/9pPRfFQTFI5QrW/EKtaTl8YwnRdAQJa1zWdLu+cmfsmxmzxDURO
aOPWqMEWXFfOlF1Bkel2gW22O9UIkaJlzClEuTkxzZYaJKmpNNVqe9cVGb0se1iLpLV3emDYu0E4
dwDdjHXnxOPeNUI6ZHkB3jcNtpY1ScsTmxyZwet3UdQAvI0y88oNNO/KzuMP8eCO20n3X3zbw0W+
yN1DUqqf+6hNbvxAdE+RQ1ZqTlqHJ2oHFykm9DtySwhdHJjoMTc1SKSVru07vzKOhTs+mZmiHy1d
cbYiycjpLQ0c4rUP7lAPu1rAq9fMCevdIYHB3GCZOBT6sQjydNv59peyG6Y78X8pO6/luHFtDT8R
qxjAdNs5Sq1gOdywbHmGOYABDE9/PtI+1lh7n3GducAQILvl7iYBrLX+0LvT1Z4bHNvadRYi/2oS
Dq2KJtA+ghrjx2XneJJBHX4SzbBXHXOtRQx3m1L8wOdhlN6NPdKc3nZ5Ebm4caU35nDNR4qfcARy
p9c+dkng7Qg8Dqqyw6d2loPuylVmIVidZa67JZ76Ewr4fUjDlGc7whAUuRBjJwJ9B2dwPYBZTTC2
uzHRQYV47nhGBu5n4xSNt54Sv1tniI+sEnP2pY5ZqJ35aaY2j5Y7Ur2O5p7fGqiq/HSD/1pJUZ1h
W0J5tIKXNh35ejPkb9HsDO88ywjvaqwi/7AMLsnNfz7TnsMT7ZECNV2WQvJjvz/TbYaUh9tHHSqC
Awi33EyuS4PxQko5ZkrJcaTObhkb0i48+7huabijPkmM1MAVdkh4ySF/slTU3YsqPugAeJ7IfvSX
ETz40ZMJOBmo/5s49t3ru728kyd/s+/FG0KbQmPVeSK+Zur7hAj4HZsIcAnzURcgRsTGmDTy3F2a
Qgbp2h19quDLS6NkctZxPzFPICB11782ItHw4nHGG5s878xPEj70flfugkqhdaly+SRaZDBbbhpl
qPyI+yEBKoSmdLMcLo3yRYJKDoJ9b2PzjqJhik7+JLi0IEd+/zVIijooztuGY7vCffdr4LmD0ees
jz85un/vZo9IH6SXPPWTH03lKyQOJ4HjS9iED6r1/IuLfHA+fzh9zMqDS9l+62ioOGKZTigrvNFY
4y9URG7wYvbomXptjJ6HdHigg7jfRhUC8Am+7DqSGqvRC9fKslF6TDbagOyKB5xkn9iD+5wk4biP
WuIH35PGIWx8bYW6tn9XVq57iIz2G76SFnKM89jS4Bi0UX7XzSLc/p1mlAEkEicnCZI22zDB5wCp
CSwZtEptXV0m65hV7TLlxXqYNDBqeRrM/r3xujbEeC1waCnztH8cLANgliBD0o0ixs1BdY9t1YH1
BM834KZ4mPLW3NZFIYAFB+VOjSiZlVAi0FgGS7zyW6Xv8boil5XM92Q2ap//PU/1Xx4rCqe6Z5q+
TUHb9ueawz9WCWOUokfDu96FntwncwbPCB0gHYgm+Oelj6o1FunCfMZXvjr0aYJMaA+zsolceXLf
DiMzqU/LYOXhoQNbeNxoSSRPpajkaTlamga66S7wpmsYOZQUf5xoo9kK9VCOAvNMpzIPYc1SO85x
wOR5w30d5IqM7rjt8hE7z7kZDIyg+hIrApmLczbqWE/BwRrbAHOyslYXzUEcP3Jplq5Tb1tzdE6+
4eXnt2YCxH2sQkH5R3PLVWCp9ugjQusix3mSpmFRJw0QruYH7828vFSZMR1Ms7L/sF4vmJV3jxSb
exZsj3nOs9+zyUWLS47Efpm6gBmfYB2Rr7ADqKUdLhg2QLeHwPIUwaBtHmLfaa7aGO1DVEbuRKWy
O60JeFrCSG6dierRahmsoyy7K1Fd2yS9skEOF9PatjXcygkV7hGjb1YNc+4HwiG7ulAnjU+y4xuF
G+PsFC4X9+3cuLlRIfF1xCS0vHa1LK/5FI7nwnTlfdVlG4NV/dmUY/9sAfQZQxT/o84ptu2cri7n
HHW3JKUnPdKoFM356mUUlgZbCSc+R0Xi34ux3ntNYeD/bvv3yxDu4+kpMYaPtUlhbLWMAR0MNyrD
gGHpvl386/UuO4aVRzy9H+22vEFY+wNG8D/2VmQKbR0UCL+XLYjP3m0wI190iek71U6zAfc4Ppku
A0ma566cME6RKMVMczcJMUHyvMOSDWKqMLfaCCbIqUvczGyB23Vkn0xL2ieNlek0+J/BwPnf6gqr
KLBnT04Wazh6/W9BNo+iufCWi13skPYA9+A/Wrbwz5lqvuGKeWxGvTxa06COA5bpC2AjLWaxGr9+
sflZ2NBAVtC06eAo6hce3kLbcexmf4Psn02RtpQ/3waXa4I2PmJOBpNr3j8OS5l0bpbu2xiWjgj7
v/XfToObhZpVdcdoQB4oGVjTnLYEkOjH7brJ/X4LEA57AeR8y50fb4yU28CN02KDCQnhUZToRyzv
IyxSiGMIL4MdyeVxLR12eoaeOEdXL4I7rZ0+keTBy2hs3aNeecajk+K2UxZ/EB8xnPeR+ZwwBnqB
+aXAONf0390GXT1mo9t63S5PigAj8c46tC5JcOT5vXOOMtU5zCpA/AQq68SYIjA0HaG6kq/LHrn0
4nqXePFz4xj9ySijgWkvAeDbjI+AeleiGeUp9rvoFIGhnWfRpYnNstu5Mv1Momi4ayu+wnRAPLdA
IsDD5pm5a/45ez0+Ze26E3hvxtA0VsoZpkualz+bpQvs9aamKT9ETd9cRgfBaxbVW6TF8d7BpxzJ
/ix7HAwfuxAd/ewRd7VTZvgpftLmt9bXhy15S2liIQIZZ9NWvX8M2ZUeaBChcQ/8EGB2mMEymTlo
HBJPtL0RnsLJOOGQ5CHipNTJysHUBHa8NynvQVDw0JEKjHxN8hmPIRXX6aYon70oKs8am6RLjRzt
5cc4FZO9ITDtDvKk3nTxvDmb7w9kIcEc1fmxxZwt38g55+13oP0LS28QmZcWmuJmvVOOhS1HC49k
RcB6BctqXpTKtrLEhncM6mjP/Yhhih+citBtdop8JuLEeDPwDyz4ZYL8ZPijc5jYkWCAUZ9FGrao
s6MifE7nvnJH61i3MQkzt3lGxOkLrr/wTuZeDXxyU2nFtIcYH6w1dj843LC/7uGZrPqGEHydNPUT
ucn2CiSgfpoaDX+7LPHW2kQBBSuiJ3123RhC+RQ6yOG0UTMdfUuNO8k+xgCifbLmBhFzeVq6SI0/
xEWk8NLLMMMyjbsiddvnNnqh5DjuuFHBcNbJdBGWjZ9SQBhQzIpEkYOAdpibbBFoyiTQ/gBXXZTn
3q2Bvms7Pngl4VBBe1c1S5qyygvcPXbewA1r9NF4EgKXCL2UP4+WMVJR1VrEvb/t0hPuuSB0u/zC
NO1v7ifETLdNOk2HYsBsxnOQnmMtOFUBJnCFdxeGnnaydGmecSxqD30mTtUMl6nGKNuLsniGJuec
DJsI0u1B1tTutJ606mB6/nRfl167C5yWeydg+/bve7FFrO7dp/ds2+U/GnbV7wAHJLXxpfJszGab
sXmtxPQ4gnU66XNTz2CtpRsO967CsS7FX6gZ5FYfW3M/hWpcAR0p9mFLbbM0M/8azTH7gOHNdeka
yP2cNdfaKVPHVmgwNyb19h22q2xjW4zxZGIDH9CT6RnRmKeom/xDPNkxCvgOINuKZEelY63zJ26d
9Tt7DXiFw3bHs8FaWo4H5OIdWLn1yjBXCkunpikUdBHRPwXGFF8QUvtLCHTzEOLMgf7sE4GFMbAX
7NTnxp2bSRNM8ubHuvD6q5jD1yjTvxk4hu28cBpP0KmMYzuY3ocpwsAvH3hk2RSc2nkLaaD0csHZ
/GtixMkedZ7xslSuQ2rTf0ANvPM7+PEpXeqMOvKwtrCdGUz9j422W5gt5obErxjpgvvPRHxnz40c
lbvvJat+kHaXMY3IPSmmqaVr4IObl551hyUJpkamH55DXRux4OkferPv7pLQ0g65a/AtUTmEfNVj
Q9S03v3SADk426Ly2IMxVHVjcHQhs67iTOYf+xbYZN36d+jTm8j3ABiIJpl86AnEQNnfN/GOoONr
SynwJZpdIal4sajiQrkyKv50nZMch34ERND6Q7D/324JqrAGN4Tlkrt4Pw+UVhYKzcOYvEch6z4v
wupHYwYZCTkST7ui89Sp6vEKrf3a2TMMl9bdokTunPVB6CsPS4W1l2PnNljKuwlEQm6cBCrVXABx
IaxpGfI22SGeU5QvgHjxqwi7XFd698lLPi1zX5c25dZSbCaGPxEL3uPc5tvet8EfzxkavOi8d2gu
Qw7g+hAA2AXk8fbgASqbMobssaM08bvosvqyNEmIuBSxPzKjv8b6VBpr3c7wSerz7GwNvrH1PMKX
kWzq1TZI7UnScQpGn8zvwOzZoAUciF/65MfXCt7xqY2nXRAP1YX6gA8nczC2WSnVnRmOchOEBZ54
iKRcaqcsQNd3eC47PiY/+G8cTOWYH6Iww5pL3s0+qYkW/FESec4gvJsMfYcvWdhkr3S+oN+flzKF
9zSMfrMb0MxAnXc0LxjQpNtGGtDWXXh0mqQK6Q/lOnOdEFWG1jy0QY7MhotcrpV3w8a2cmA0croX
NrVbUlZ5sWozZZ9iD01OzRMPeeXmz/bwWiaV+zSARJqXHGNebSaVtjuIXB+aNBzOmhe1B8/QjgE+
VXLMgs1U4BTkwhK5Ff3wOZE2+fs2exVGsYOFNhuOlXfSTJwvlVuetPZzCD7YXWV/1LF6BwrkNgIr
7utkeX1qVWxDf/+epqrQq9omE6NCPI4yrOx3bjPaa9tM70s37J+qQD5EKWJLUpjlsc7L6KRZ+nc+
Y0exP5gtVQaBqaSnHfty2AcYU8D8y6K7ClyAHnZ/96D0LgV2yIeIzwB/ErvJKev1rTPkGqLrU737
94VwmQt//+193bBI9TFTmtS83i2EVCrj2pyqBvc9VIBbPM0hVOdAx2zr0pSlB1t5Wg/k2i5towIS
8fbPBnkB3JPt6AiIn+pHrg2wW+V4qxscNbX4wnSwiuPRv7w1Xjfb0dfd2lQG5aALFrpYp0fhcIlr
mXVY0HAISX+49HMzQc5IhnigfEQQ1NnWVSs1KNCUjPI+yU6q6mBBhd0V2077oAVad26yxsVuHBMb
pxYlNdZdUdUAPEpXbn0yXauysNTZaKj8Bm0/f1SocDPQTwtc7M4NSztGuRXdpZqxDVJJwTcy8J+E
wZf8aOouejX0If3TLDwvvO9/BpPMDihHz+N/736GDhB8pXHD71K+rmGT5sCe61oL7qusto7q1ZzU
pwhnubu+NbU78LzBSeu8C/kr6xx1w1WBXj5OLHdH1x6/TaRqLksz/DrqZss0qUt3a5vWbOFNRlPr
kks/N0k9PuMOhklhPnbX2K0RqS+MPT8vimKlfPjDTfdfPi1IeRxOXVZomB/v9p4ijyBHj9zMvTUZ
6zq0K3jMbg+Y0Et34XkssBakEvs3toUPY7HHGk/CzkUKGP+8kzZp1jGpu0NURwOFEkw4S/y9HUfB
C+rKI0C6baDKArg6HpaUfEmu9cNHN8moIcu8WlOowZNPKX/vW/j/xK4DVhevKWJ7Gkpd7drCUnE9
hhrAw7nplPB3buk++zHRxNKU4VhdvUpi0DtWKwP1kZ3Vt+O9NY47BIzTx7Bizuo9dUvjxjkUlDw2
OE8QZ/lQtpxiejHMQsNWpKwINU11RPgeHL6DBxG5U2dbSBLVaZBUf7jTxH9uAUm4WfOXTp0KUMe7
QLrC85dtX4D/5KyqMDjRWcfC8hDBUhlLH+50Y1CMchJigqF6bV1P3cezUrKDX3vKnF9MuGTJWWOh
qdyvlVVa8wZv1s3Rr9oE4SHw5prcGGDUJeE2BOM21PQRK/cbSlrirLX+0RqN5IgLUr5yOr07AQtf
S1VaB3vWk5xprpbtg5cD2wVpnq9GExuJXedBDdHr//9WnCv9LpgGgy/lfV7BbFNVVRWupcKhamQ3
n4o6776mQqqtZo7pCXGnSxjgxmkEmbF2Bs/be76XPDmN6i51429CvThIVJSgCGBt7OYLcNJxLo1P
PD1NuNtjXLSS2Jl/sKcB+hpKxptBV5uwGL+hT2UeloWQ8ncGs3w/xmgkuFb54EPEcIiTcVgq/UYg
Z5Pdxr4ziCSpgEOMafaywQawyXpcFE0qZfP+CtXaL0EPTmTJd6k56SWHNN+LQbvG1WCdwK5o28gY
sYCVmrnRTAMLh55MeQ4LeNsh8vNYI4b/OCXbhnwbW2bzrMaxvpZxVv1ho26/Y87MC6pNzdgAtDnP
e+83Hn6VjCTWNLkzo4rS5pA/umH9PR+wEYw7bFLLyDV3ovfqqzBi/YgJ1LnORHdoXFvAzZ7im12r
51wmF4Bn6GzE+S4Dc3jAu6RHomii1ObJT3ZrpxvWs4lK52dw5tZTwUMK8/5bXtro2IT6DcAizude
BmU9Cj/WlJtPKnOR1dWqLl+HMtr5lTgQJoakDz0KraFk7c+/iQGZnyXf4aZGc/HG0D9PBXIZYWRc
fJIkbiLMvQjy9Lw0ppZ6pIwssZ5M0jP/fi8vX9e7RcSliGNRkWcHykT1+/6EkmsnqcLzaLcOASUl
r22HUGvXSXzsU+KQWGp/4Vv7ucSqlR04OhmlctsduWG1B5NwNXv/OU4FUzKCUqSBXsIsoew8qYfa
BNpi8PonEdTVQYgtdkxg2Oo6+JQTWKzKSRK7x2plGUPEas2dHreDcy/TZtZmD691aPCrquo1rv+k
fr94xPz2wSm++4ZloxoG0Up/vzHjaSqrQXEfOZO9M7CAOA+9tI6yy66tjONdq+nmGryQWoP3dS4W
lDyWPE+nSB+nGzkg6GG3lfWUjs/T4Im91Kv80IbWrU17fdWPPkS6Phvw6+6dg/RT+DtBtBvcLLuX
CEzfgeneJZQHAE7G9m7ELu+oM5+21DokFDykc31/fOUPmh+HydzUA5wmvp3XpnYfdKyCVnxYoCVp
rLaR1hdPuY3oCpymwrPzk8hdqFL+bpwKF62ACHn/kqALnYQYA+zkWHu+IvdUPtdznhuQhTi1EmTi
v99ci0DS79+xoTvu8rg62OIu1a1/BNXmODUJXkDZLvSJ94X0rxVklKvTsbUK+tnke+6yMzHIpkJO
uE7WKK7mwzKsJy1yBMvh0gR2k2HMW/TbH2PIeG8rdo/r2E6Kh8LUZw9ju9tZmSoeljFw7PqmJ2ra
khwKrp0BGmKjidHdJGXbHp2umG6pbxZr9p36qwhPdtmRqpNK3PwMFZc4tKOVTTC60lsdjmIP+H45
6obpPvWcZP82bloBnr9Lf3Sav00l+vuRJQRmd54/RURSuzbX/FML6/ga2VG2LexJvRRh961sm/RY
wzuMboQQrF9xPYKyH7utZiXuy6hUxy6GdE+dB6ikekqiHWw2VxUNJXId9otX6xalpmIWqnDxgJ0c
EgZgCK+esE+V7xmkFVR5TXEETff8StUu8anCORRhB0x48z+JShv/mSh0qZE5BgJ4M7nRek8SE1VR
aVCy4904iugaCnenWpl9tLq8RkwLx/mRdf2zIz9YeVV/9Z18otBRB/hbiulZi4NbY1n1V9FMam15
pn418+muGijqBUnkb62y8R8HiZa0kXf9Z9KNz2M9W6pmkl86c3GnS5EyVYb9BYw1Ji0oeT+H7ey/
qfnV2bDbDamq6ilKxFXksbxbepiilnvfaLON35dgS33m+07hRK6B8N2mYaGvq04v7wzS5Qfu6nCb
oI9kxFX4TOLH+jD3CJfSq9GAfJZa/KyM9Js3ON7lR683OjKfAV/KfFIbFL73FkKeS7f3yBnJXK39
YrRuPpS5gF3RV7uL1H0I95PdrVfVqNygdZRXmnPSycJfxrmxgbFu/SgxVlY/6pfMJ0Wymon2U2eC
zsu9h8bq4Ym5tvqixdq55b7+u9OCjZNq3jeLGHnVesTXSdNoW2DhiLYEZKYEkvF7VwzvX07pXCwv
j5LO/yYa4HteHmSHvHG0dejG0PxSDOfqOAZ5Csjl4vhFeDQBk576yR/OzOnIjvsD7DYgqVu7EeYD
zzp6901XfchshEzybiw/A2N5jcCwvcITOXI7IOnT8Y/XGjSqcOOl/lQ7fwWOfGxGA9C91X3Lmwi+
8uDHwylGeoyCHUfpr6MhbP6kNmosnoS/TXHwykmC6MTBvuH774kkhRNNiMHrwRYhoX5jR8iXD7Hl
7lH7D+4EMBLAnnE67hx2SdwspII2GegjAMSPyyWIsEdHKb3nRpL2fWvk3PV9qzmBElq9jUeTb53t
qP557dI1zTiA8D2/Yum/XY3YLVwRo2k3706gRAaFNQSO0s6AsQU1tjQi7v7ZfRvLtNBEa/9ZkbaX
qzyM+QVs82sWmAlaQnG6U8nILqFqb55pBo+am9V3jmj01TJuk+9bW7kxAusOh7tqZJELC0M5u7Ie
v/fKOsG2MyESck+9RlZY7pcgfGn6zhkadrUE5eBNB/QozWabzd1hgPocN+yt5sxyC9MSDXCSP2g3
1fYpHep2rdKQZNCCjRwFwcNIhIeWotcY6D+ML6XpFxelZ+0j8v7aFQE0+FtD+7gMtUbvbcc2Zb2o
DHOvRuFfwt46jHZgop3UjutUl8aNCLA5NKQXjlYtjXuVpOFG05loYG9+jYq8OchYf9GV6xAZ6pjY
hqICseewPmdtPKwRAAOkEqf5a14/e10pvrat1DcBijcHBYl6i+Ag+Ty2p9DerJ7Hq4XkW4Pk96y2
OS+NPuMcy9AdqpXlms3ZmJvljFu0c7A591UWnfo4Kg/LCaOeglWXQ6/l3+mvq8jS1tbgWNVd5MXi
IjeK9Lu/ay2WXcfxJGnkPHM1RMOMvkbek7LTj0Mj6guQsDAZ8oQzTkpGezn9j2uWwyyNg2hjDaTD
BxHK7TJoD4n5hxjhP5cfz7AAlpJxs1zHYWP7+6aWtTI2m1D3kUrTp62B5t+9MalGrJwh3OgF+oOA
hobNlBbFDYQZGmvzETJtlhmYOxTtu4Pde6Bg5ybVxnSfahobhrgiVzgFbI2XQysMMRUH50y6VoXl
aRlcjgYdLNiEYlQmEFrKdGqbc1PaxYVvGFeYxE1XUWCbLzqkro1jq+FmNH34B6StIYAK/Z4lEkxL
7gwvRQ6HHRjJyN+/C6K8weoxf98D3FqlU0WRaTK+hXVsP/xojN7Yh4LNWCKsNFl7gaFtUoFcgOd3
WbIWvc1eMxT54cd5skEvTV+b57e3qFlj+9J375chgU45aFvPOhhVeZ80hjhZkdnc4wTR3Dfkx+7z
XN7nQyNOpR22P4Z+jcdFMI9ng82E9vPaZWy01KFTsYHddxTcm3bt33d64a6FQCV36b6dGLV0p2tK
oxBt+vcmYp3HsFJPurLIIc6NskLz3PQFDtTLoUBhQK6GsbtpDRCKZSzVyRYmN00F4ecxssZtGhQ6
Ril0yxyfe56LFz61vBRmQ26IleCzb45yTfRLCUMM8Ysqk41ZN9Fnc6jGQzVEOjBcXj5IaADOd32M
2ifNbNunQUdzzjSHW2TR8xwN5V1b16kdcoUZ5u0tsqvtcnIZKvAIX1dDVxyXMTcb4BuAdlgtZ380
efTQ9rl7Xf4A9k/53vIb6InzWwaOkE/Tpg6UTmorzbONbcZyv7xZHKH5hGoTMECuZHe8dapa3Dxs
7ydofpCIdftJL5J+F8I+3fRN6Dw5g6jvM2M41ViJ1WvoJF//27XLSy2z/jZ5hkuoqOagIDdfRNQ9
6lOXfCfL+UH4I2JYdtzvMHEjz4Vm1A1gHZao8xV8RmX04lXPN1bqkHnKc+82oYh5aDQxHZZubJUI
IxRj9s0xQ8DtXvtXgEX84EzpS+moaVtQqL9Uc8M/ZNouJ8Bbf0v0BBGMONQ3dRq3x8LA3TzSULgA
wzLLBk4qY47r0sdAxekjO7GPRVDizzz3wJ2qG7aI+J4a6z7Nt6nvTQ96Z+dPcLaOWiusj5S2SUoX
k7teunpK1tYxEgl8IbpDDkSehWJ6uXlK00+J1cjk74F/pDGZ6ilzunJNtsE5LN02bZpzFYPj7e06
qNZNUd0NoVvfEUiSSiChu6vcApOauWumqH3pOWiR5ZFaHkTARcbeHUTHXa9UBHzn934EBXzfwZ9D
oPJ/n9sUP3eE3zyx8XL73AbSvrGCmx/mnoMcxc0udOsDyJAf51D8tpZzFUSxH+fQpfp/vG55T31+
l3973fzXl7/w6+8t/zKYZ9W97uBsYz96XVF9Qysh20x1aV9j1EkQK8gtDC5i8aV1+zU1QOM1jCkB
qcTzbu2oxacgNtQu0B3rBcOh23JFM5TfXUvWz4PUxH6UNtKxRhQ/mV1SrJYrSl+dXAAqn4SY7K1V
1R+muAe6KRRVqjrRdjoT2YOd+kQTgDs/CXyjWECwRv8UeCXikLqtfXAG5Xyi2KivtWgYHhLN9ncY
0U3n5W0c1EB/vI0USFn9ehto07zN9e1tynquxem1f86zXF+Xo/cv7+XXIJOW98LE8WV+hnivRiNM
yBP2DU5mWdfMd56ilOd/eZKpn1Llc2q4VYX9ZKKBihwJW6NVSQoEnUk/usg4sT7UhDYrClI/u8vZ
pdu4gzczHNWx8Bt0bieLHIY96tl6yhVo3ShXh0qW7ePSiGlt9aTPfFAQtmU/2cxPJ2eEpRdWmniq
EQF50sHd6TIoH3s/iJ/qOP+cKHP6qpqxI0hJ9ZuP0yop2DTaLCfSPiaUM7WXScX5oXSGdA/t0f/U
+SyH8yuFFrM/6gliCK+vP6hthr3SXKnPmZ2f1Lhf42xJdCbPntVrYcCRgV7ZqEaik5kUB6QXmMm1
BEolchtfNV37u1JF+aj5bUJxv0c7gJvlKW1QKNb79IM2N0kP1N+ziicnSOjZ8ur5ZoBYOOeQCI8A
+ibhdTlZjjICZ+XVp6WraUW96c19WqLJ0pg31i/KA6HuvM7OSyKyjK9FMeAVxEn49tIRKCXb9Zek
HTaFkzqvNjEv+AZlPURmXR8DAXsL8HD5wUyKz8sVTjQ8WnkLitJRH6YpRqaqi80vw6+j0Nb+XoZ+
HSxXRXZvfvk19OPgPhWNcz/lXvRhEGSt3BCKXFX117YgqS/mLiBJa19OC7a0qz62nUtSTIb+MRXb
GinCu1mubOtLj9ylkjOPsLZQyUVsripMeUyzpHLuEPSmkgLXMId13NbX3Eh+NlVSQgcz2vPbeGbx
hS9XvI01znRx9EodVe7NNN9fr497HLyrVP+baSUg8U5DsGRse72rN5rd/hzTgk47FC7uU8slywn8
Y/KrnkXHt6HlqEq/9Xll3FNo82/Llej6vshMhoBy3Y+KJN/JD8xPnh05J9GxeFRZGdxiGGprJPnj
/UABFZ89COxbFEpLOJOcXi7MTBc5HKmQm6+E0Fa5pzXXOEgPlLH9H29DCZ9tX9YKUhF3uq+6W7Go
D9Az5172W89M8p77z7vz7bS76UbSYC1Ho8Y7FGgN9tAmVCIn9fx7aanilhadvep6eEz4cxW3pWls
3zkHtn/RJx1fJ2stGtd4DhOnebRxz3XmXuV2BhNwfnAj5EaXXhglxBS1ZE2cTxZu6WwyP8v2S9d0
ITToCNFsCkN+DkJiKGnnKdqRzfBcmdrfjlbV38uU3JSpms8kcxyqqZN28ZvcvqQaEWQeFulnMyyo
K3Fp7Rd/dVpuP3vK1XZZnDpHL5btzddmKEoRFt+LfebBGhKGZe5MP+1PbmPuI+rmAIrnrjSt/VBQ
i4zLekBik6NoGKEn/bpYgoO0T0YOjkZjrVkuAZSyE3J0zzUh9l01N4HKi22pV856SScsY8tRITsP
ebj4RybibXw5aYvoZUj14aiawCaum5MVb+80lpF2t4z9OEH14O2dxi4UOxnZ5o7a/te8HIK/RgNj
pTiwXye+Omb/PHmirOxSR4+8E9Z5irga7Joa5PTy60VtUZJ26uzXIAfftLzIQ15u1wFu2DIjfbcw
4MP1rlxZYT1+ihHzPukU3jalEOMnv2IHHGeNffkvl5nzZfnvl/VDZBHtw1Kfx93BKU4I9X60jbZm
6hXNy2SBPiHD2r9i67QtEcugmimbTZAW5fchQAsnSYfwI5N2vOkqy4YZ6CV7V7enM6i57Dyg4hnY
U9x60GK97pbI7BbPqWC9ajYybJ1vkxnYK+VlydNgauNuNp09Cz3vLmYlCfJrq34GJQDMK42a71EZ
YSolm7+dsPmoR6X5sS+zbqPyOLpPEqHtnGI4JDaZpUKa4xfPftUpO1K3MsrDmCDZ24fl+CWpvi/D
QeS/G4YphoY5HoOP0vebreb0zcEI9OJTnel3MMVq0mpO/hAO8YfKtPNPfpMQJpoq3C1dtGMqEMva
cKdyJT8A8Ubkn1ercFl90FduZFF88nN9WvsqKc8qtYrHJibtI4wBaH1SWR9L0e8nt9GfgNDnD63W
P9pUkj7GML+PcdVZm8QtPhigvsibUFvMCzIUgiymgGpoJPdxmVmHQph/Lb2mVp3A5S9TV4vkzjL2
1qCvkt5rkY2IEpWeZdydh5Zx8iKkqbSd1BFLlu0p7uLxUxV9D5moX6wGFWuZtbCK5uEujPKNWU4t
xb5+/JSOr//nVVPg/nyveHy1jEh7KbBtXVs19gsmmfqH0EXG2CFeXCN6wB+owgwQJ/jH/6Hsupbk
xpXsFzGC3ryWry7XviW9MGRmQJAEaECC5uv3IKulaunqbuw+DIJIJNCtmmoSRB6zufYBYBYL1oBu
Yo1z9NCkMnrgsBgHKsU5Jyakvd65DF2/pDE5QyUhmuejFc311sHr86ELdXeQg1dt8QCd7rusB9AI
f6WvqRPgBKKpku/w/gC0DA4NC7xBruuhjb4LVKkWWu2gkiNe2ny0VtyuKjBVoCquI1XvZuzX7qFQ
nq8CMZSfSsd+BSHP/zevLwFeuRcyzW1YAQEPKV2n21uV/R9X06/R/5pnaf8ThMnUE2/6tz6cm0ct
cveUVTApG12QrWQOlbJOlP65meviwZvifwoUfT5P7oRCT2lPh7TP2cvkJHvKD2M/XHsqDvGX41ef
OxSmIsYAAUMVnkm8cgLNET/11XAGY3c9BlPxOs3cuvM5B0t6nqPPld1Bepy3D6BCBHgkQkbWc7P4
89APEpykuDxBLls8YS/80Jh8PPHEGr/qvO9cEGHd5jusivzPOKWueHweyw7/O1Lmr2DLF0EKz8RM
k3rcP7C0gbQUejQYBur9StWoAXAVwA7GxK5aRRC377aiU9115ds8mux60PIE670ugcLz60kdbg3u
Od1/7zpdpA6zaWhGlZfBfh7kWiT8ezwM9gn/lS8AELtGiKo4TKbbSj9cRm4b72iUjZNc83lCPdKM
BhCx2rStL9fUdf083sG5IFxmoSxf8MnDK1fCyZtG6WeAUvT92muGHsokxYFSpwBYZGYqKGbZUmbi
pUDtmrmwekhZUa/8sQciX2jo/eJ2vqNuo6rs1AfVK/Vck1EGwC7pPrEPFEsyVe4lHCCWKUH4A09t
4M3B7q8zmt7YjKCAx1vHXQRJYV+4HT76KU8+iSEJlwxf/vtIyHibW72hivXuSU1dDRJyVb9EhYAp
RVHNPzy8M9JfDbB2H6ZjMzbfQ/blfbqV4CsP0ky9DhwObFKLPy+LZ8EReAYIdgFY9urqdtgzXljL
wHQBx/I3rHDYhka9NoCpT8DmHY1q34oWbemAbm+Sa9V9qmQGhehRjq8jVH9qXwHh3XjJMzali8HG
GyCYfc1uBtT0DAKMBNgcsj1OA261SC3gDLEXfMsbqPUDMtccaBT+yDsG9dgnSCK0jy6OBCjMuQPL
yQJvmjSJMSlBu7XAtDRLVhBDA7dNQ75/LB+LPEPFyLJQgDNHTtTM81svm/GROqOQIyQB4mFHL6Cs
nt7zeZCJFhzPt5G742NQZE9D5jYWqsdRtk8SZq+5BJUUJODAPw+AcR0lkOsfYhYeQ6ANu92Ssn18
oGfXNDTQAiN1VF6wpLijGxsmBOxuaDL5PHbBue+7+Nx6nXxmteArmcJmiwYbe8735YjTQhqdChHs
dRhnC78f8gPokdEG1p9Pcw+3aApZvXy/otitmyYxFPpvOX+bAu6lvUORHV/t9tnlg/O5LboaKNmq
2ICc4Xxmjj7oPKyfM0i8gzg5d8bXwfkM7wiAjyZ7Ojd1mj6UFSTQTb6TjOWyLkKFdygcWlc1G5Z1
l5eHYna9N7sI10Ptls+ounj3UzG/0MM8mri7c4oKZ8omiybFKiwONPqfkyhLAN7MjToeeKfv8ITe
wJJuXboi8AJdubCl24WOA+AJoAxBU+Fbekv+3+f+sdQVDGF+7m35CE+VdS1Us0g00DqB1DZccMxl
PMYzIJJQb5tF7e5DPA35KqXgdejDBOFN+VI2ultRkJp5gEXE6bog0L7DVlbxY11bKxQ+GZvWAYQq
F4pDCG8xJYN9Flk8n+Ok2eJWOeLYS7yHKK78atqFrPp+i1+nZj3+5ocI9zGvE2C21309nEFpow5N
jbzM8JshJwj2Hn4YDATfV0Zl4GvvFEAymdB1Pc+F9u3E3EdeMNzJO3xfisSCs0UIlsPCaCNOqXe6
9miAmrZr9uBveeDMIfcWj0CmPAvt/0D1Nt/5tMYtJcSHu2w4NBw+/Ai6VH2qVzBn5FDa+7ngdTbe
aYCK9Tp3ce3TT9CguJ2VDB+HsNaLHmCaNVX5qN5XqOSSpxG0W00t0IugBe/77OFWCwT8rV7TpC4r
HZj59NEFB9DijwmdmU5rhINfrwGFVOvbIr9+SphjM5PjtjpV+9yx/U1eJ92pKdNPHLjp3bUHz9qT
53If2gJmlEf4+lQFVlVmhGLUCHAgYRwHE5w1s2FL6Mnx4zBlN2YKRGTjLc+tL9dVKUYrUArP4uaQ
lTBTv/1guqRR5U/wbRogk9BBCMD3ov6Qmd8qtVIbIBKcjgDZiiaYpn/rCV8P2H9Dj9ePfb2iUcAa
42UHbB1IChihWBgJUDuoD+Fbg4KCGuE1SOPvi3OoQcFuaUOJAyteQfwFLhdo2idYoh5B3IVbTFzW
T52EjhJsVKA5IAWgh7p+nmfgaq+DYwR6QmqzDRhA1VMXyOEeIqArGqTF0qGCLXg4QL3XrBYXGYNo
cPFKgzQptUC8tdpPHcSddlTVSmSEwz4Qpz5PKtT7PypaWgXXOOXeTt9/5X9Yo/uZe0ujq1/x20E8
xUUcXdem3vX3cEE47MWFNyI/YhPWPtApzBCqh7+E5jjmKOdo9UCpoMY+UIh6dHKD19e/TaS1aOVf
E+Gh+9e1aJlfWbfl6ccGQXNd/ve1gJflx99DNJHW+vUP0rP3JW7MntKcMf0KUyb1fv0L/rLef/s0
/rLW/+MD0qMN6QJYSIS62gawtr5YHSSs00SKTch8tqYNpKWD5KGQ/9AYRYLK8pdhBu9a6uqirWB7
Nj1Tb0ad6qmVUw5BjKy/7lAbHPutRZdlSzyNlylO9041DtPHhWV3o165EjyMAt9GGiHO0XWgg+XM
EttWPMwoveycnzOhKT9vUDZqFhSUZiQeARqbHQ0uRGifSie8426XPEQZRwP6wc4SjQsBv5+xscSe
vq4dsaYUGgAE24OaOeDs12lmrp9UhzqppxOFshinhY3kC7dz4wea5HZ4k4DowbdbaISc3QZK2OGS
YjSzVwLanEUdb26x2X9MGbB+MZMXKkf58/RMPSpV/erRmKWgCWAyqXRkeo105eX3zGuJS5ePHQCU
AmzwUk9feOzxVWPN8cEBrB3vGPy51MnHeJEX0CedixMAbPlZCVuCGwn+CHPgykKNXWTF9QreXN0a
zNB6+eeASa5bjt134H/9MMHEqQt4H+DDWbH667omLVHuUmn8SdEvck1jpT7Amg5naYktgMNN7LtZ
AQeIe/QUrsH3/HlJ0TwXlrukLN5ZcwjlGEy4RimBeW3qLoEX2OFfGG9HsxSnWMRiHKqo3F9p4DQO
1KiyTA4TwKo92N0/g1JYOG8Bcz7VnT3sucSNG+gUju0Um2G8IwN7AGLIRK9jtMr1skyhjp11ww4m
d865rcFKGMCAbrw2j1ainfttn8G+ue9UFG6LSPwAP3LYXYdhldPdWZl90pUbw0mMVUZXhiXQCDCz
u6ZIT3N7qCH0DF82Wr9J/LXvjRH+IMHAq9yBb9IIZta90dimGMir71eW705qUdnFpyIfgl3bOtnO
tSsc6zAhYHwGvvQFjGpgYkFBu4WyOsouTTs+93IK9pQ1iggTtA2ShD8YxhKD5E7YreHS0C1tcFvO
TOE5GHisvzZ+KeOFArsFhfrfBig5dqxTEfLyzoXgn7OgWOJWPmRL9rQGRW6rqSAEbSv2X4cISOUi
s18sZYNdZRpWWem0qKPpm8utdPshRpftBMnaYiyW1Et+TaOuVcXAv6jKWvYKG+gIZ9JEBQeF0mj0
JwyQYTDDbw2luTnEgH+PR52AJSuDjVLYxS1KhluH9KUFLC7WtnE5AkQwe6LBYXwfxCcwLSKmvpZq
Wl7rFy4cCy6mey11UDew5o9dqDh87P4xN8UoDNHgpoW/7zvU9uYnFIvdZSP6fGd72fzkusI5RHhG
L2iUYkOpDgWcYS4UYnPor+0uhIhKivlZ5vUXPTT7W74YACTrc7sChhRLDn7SARyLV6ROfw5wgO8s
Qhz4nEUTVecwTcoVQGc4PmYjurcBc0WjJQPIOJxRL1vRsGYww8wpaHL+nPf7ggXqUcvMHed+VXDL
2zh+mcTAFXTAmI99sb72WdBMl7necScQkH8zKcCavqdQ8SeQMVt7kGVaOpBgwsmYpb5nQxxvmjxT
x3zy2mvDvCpfAEEFk8tmyHBWFzQLN2z8t1nKaFO48bABtNR7S0GDXPiKTaeYD/Y+jvN2UcY4Dcpd
5qN8WwbnCocPRsGBf2NGAbqqUfqe42LHmaW2g+sXz0n6/f+AjvxbSu+Nwwbs+a92CP0woJQChZef
P3eI7gwrltq7YqRoK0cNis8f4qgqiNUMd4c7WSWnPIzrr1Dws1EhcIoXB2LQK4BQQnx3mnHrTi08
hkolDzjsm7adcr2LI1J3JVKUVrU2ChytJ76iGn3OcvfZhhTHQ9864KDJLtjQyXyY+iiL9Do9OdE4
vEX317d1aJvDIgtiivSWTnM6/NltuHm1v82pamt4i884EZsXjq7Tc16K+RhwaEZAmVFDhkerJxsn
/qZzbbzmyeJMmWoCxhvmLie3BSkHx+J3LQP/oUjqB3ihdw8asqIokVc7+kVzHHVDDSILlvQr+SME
kZX2yz11AwiN0CQ+ld1T7cHP1fymUN55n+TgnfvY5wU0Tks3OGTe+JZ1MXuceJU9NoGeNw3siVYU
o4aXTg61Z6/Y3WKQXrjzkjE+0aw8hlolYADr20IpoJU7l2UuZMmxODVunDmrtsaD5hbrSvvfWSco
EbIaLiCaiXUjICOBczsQ6UGAY0fq4+Ad2nk5CmgTjB0hZm6SIl9AWOSW5NWwdwyhwrP+kGRnrMIf
h8mnzEzgUVxhc5GsxPhFeXV/GHw9ZOuEFwfqwlYG7zd+/wJuCdDuopH31KTSkffCE2sc5gwnCs1t
0N2xcXioA94Ep1BWwSYDzi32ChiDKmfHAzgwiKyFpaepWUXxC2Smys+1LIsdDinfwzJ/6WGmaqMw
p3lk42RUOI8g6ff41tnpPjRd3cNqELjMHWV0+gInz+mug0V8tOxHjd/9jwYSj7ug0OtBsm2vN1Gk
vH/C4bXDvR9nnLO8pLKVX0LJBETi3KNtjXI9Ov/Yo9eeqLGwh71eZQnjq8ARRrSw7A5DCSQchCg/
3nDbBOfl8Eja5K3Owc1Ol5PR+YCUITaqJegfgCJvpbSGZQNFW1hBY7D2PYB+be70kHua9xSzWGgo
Mxw8mBg8jWPUJyvsg/wv8JL3lqlO8Ju6LXtENeZHxSz/y5hgDwkJavhKCQnAAIfWE03I7T6BPVQJ
+dwezrkh62wYPCWncoBrNqhp791JMZTw4Rt4Hc1plLpBbZ2u3V/JHKXJBzbkDIIzsFazeQLnhoGt
wRZznvvUz2CBLGGz13nOc6yi6j6xoz0Nsh4hpvpFPXbhI4VEwX80nixO1Is7aLljykGWNl9FuJOi
OBYye5P1ZXWMtJLlii7BaJzt0jtcR1mu4bjEbTwYCjyyxzYPwY4oJBA2zVfan7sA+y21ibcaIucl
kNWl9AZ8DinUciW1WYejoTyt+ZKGZOQEA7av87GELN4Sf3v9vmMcvMlUKFj8iuQbSv4Lx+nDH4mC
AY7vhRVKVg2Km79yJYpxQFd7MeUCYOy/1DYOKaXqjtLU0AFk2uMARX9B8QBQrXTS93ZdgJEo43QX
5ml4UT4K1OUg9UMKIunJAyprQfgqL3T1yZUQjO1S7b1Ql0Y74brXbgrlosWovObENZASjVu0G4uH
0EvoB+dhxnEgTKS4/F6l6i7wUu/tbxkiCyDSOGuJ+gPOx8vhDR+A4e2jQw2dhweuYPBgAKL8jwE6
QB+dV5qETVIGd2wz1c2y9wkBR72zC3MLqpGmPNzi6RsEIAOBvPCk5byBqJX35oMaA4otjGNy07VG
8LkgQBmh7P1xkueJ5El19odJI7xprLK91EZLOVBQT05CIIeKROhVFhi55Ya1/9m3SqVXNGcwylU4
JPXWFCMhK4rd1oETAANnFCkQOS2B/lL+uVZ2epc1crwk0AUL4aneA8pWDScL3vWX64BVezB2P14n
pUM8XAYvyo5jOe941oZ8PY3K2ask+9yBAcjXnmON27YA/5uSr/NCWIWsPbgWL2lloNTw02JU2lbg
w2RrkU/jhdKpYb3zOgoIdpa2AIsZHwf9I22bR5gEvBp16R/paREtHD8S1xglUx7F6COgZMifvudd
P0/qe2be7bO6zaMptJb8Bmq0BfotP/puGx6z3gmPbJpwUHvr05VbhdWCx1Ozoe7IRPOew5ejgOI4
tnV6D4zHk+01qB35wNafQ9OUVmatBDSVlxONUJAaBdANbI0SGFPLYji3vdbn62wv+lxDhXEJIzl4
T9gu/9T29wrKtABItvZp7vD5U3hGEXqt6ia+ZuEU/6UvSgtlwNl6tFl5oCyd1xI6y/a0aNu4XmW6
VMs5DL37MBP+vVaJAzowXr1NyDchireJ2A6q7E8Up6aG4MkyGcduiwowaKq8nzewvYBgsGoLuBmO
+GpDkeHhFitGoR6EaSimFEgNlEJNURZ6GRcpJHli1oRn4xT43PAOunCOsqE2PLoHLxuDdZJXw+tU
+q9N5YU/6hL0JNjxff6vqfUQvlrwDPuBV1Cc4XbvqcwDqe+2qmCRfjWplVm1/c9V625IYC1ZLQOg
Hu5dEKRXUavluqkr7E1NrJp4t4OQNiy0f8Ugm6BOE1wMPZNBadTwZgQN1KrPTZhG957I2GGsisdx
9qJNXsC7swRrHP60lXNSTTNPC7pMpiFZerbsVm2f/gwKiOOcKH3KgX7EWcC4pWyKfZjdGyWAPHEO
akJlDUBss25pCN3acTeo6jiHEEdK79jRKDhWEQSjRqbv7Bhi+qD8yEew+FKUNZxkSV0acFx7XvRe
Xe8phj2OfCydA14P1UNkOlCGgOY3DDIWNEZZJUuclduX1ppSaEDY1qNjJ7gFmR+VVJBqhDr25vbT
Ydc6bZ2xGK4/nSalPjhEFeum3e2nQ2B7MThtfmcn2XMGS/ETNa0PvMyiAbi3GY0zgxlw8SHgf0Vk
nKIgGnztTiOzr1NyZYW7ZM6e4H9qn1QII0lQCSET6MGODDJBczaPZ2rCPhnPvEKdAM6ZOA77LR42
bG3zIoLLIM4i6ThP5r4+gDboLejkj6e9PqQCz26P5eVxtLLw6Jr7EMhYwYduKnWyijhsLSnlb3m3
WItygzsbGRqzHDXaXMVgSsFWLTzD72NYBDhmgphHmD1lA6+OXTN+uZ5TmMOK2WQwbBTuKPYrAzTu
7ClhSbfnmYCcHGwM7n0JX/QkE/OXpgMM2HXc8lx2yto12upikElxMr4AQhN+n14Un6LkH+qoEYR0
uorDsLxA9XkDD67qeAvR1Vzl/+om83Z/xOOh6ZdW6j2AZA7sNkg5qEvWuF8Ow6Ym8g2gYbupgvhz
mLTNsoWUxKYMiuA+ZENwn0CaauOLpFlCsBVelTFcFY5pA/l5k0INgIQ5/HaGrVsykHE8KOu5Nd5h
yUeSG7cPL+dgXmhv35du460cWFucbSRTjNIyICXhztDESzpK010b7nmqnv88cePNl9nGtzyHJOQj
wBqQiVSz+wqP2XQ5wHH4ITHap1DklyeQX6HWlCq2te0WnJ8ZL+jCD35MuJ+aLUd3vDUCnu5HIP0S
d5OrS5x69oEGsT+1N9yFpAdUfu+0aViq8L+RLsMJGpx0JUTpAuluJDlpeIL0xSYqxWs0eNhV4vj/
oFqICgC+KMP3y6T9jKov3AGMoQysS9mWNwO8aPB5OVoVr3HPwm3MvWTr4QT5JXbKS9Qy/S2p8Zoq
VDHeNzB4PaQx7C8iMI+/sTWNM8i5raK5Cw4VCg6oNkGREiiFASTKAErO3WepJ31IBpx148mIkA7V
++AtLbVGMFKzQi0p5TYAQnY92/1dafH8EKdQfQCqMD/cuhQLzQBdUSPSGWAIQIhxPMq9blVR/4+k
YW4fUtHKA45S2GNa8n/sCZqh1JvN2z6YFI7U8wNFBq3tA8+TTzR0TcrxopdPqlzd5nBPZsuhZTjU
MqtSkztqj5o5P1PPDpPwnDrV5rYQODLRDkZZbyKCRTkqmZfWNHQVmA0d6ln+dSAeU7Ch5+ITsG8u
Dura8ML9LLrAla3bg6wEqZ3fpk/wwFpFcoJ1rMm9To897z6Divjd+2oRHBh5DgyIx2DW2nB4Kqwq
BZuS1PheWdP8boNlxcL50EVB6XmE2B+XMHmKmT+vpP3Dz23nKFBMOs0445xXVVw5qwAPsjVBchIV
pGc5T++kMUMTidP4bc7S8lTgFXyL+57heYAPXfQVNomq+kY9asoIOpELupxSDXSYm8EKILZOtxS6
yt1MwDN1hkCxA8PSZlaffKsLnsopXkxt7D2EpqezMlpCDAIwMNNtOyuAa+pwknpUS6j5NBuBLUQO
/DrcUvHkS/ZtEKCvhAUgc6jP3O+ih5Hx6NLg/npNTvASdoiL4ntBgwWPHvASUsLwq3nSKX8tIrg4
LeyiB7oAMtmklz2ZHmljk5q2xLcAfAopUHaBxjK+ymx1nUY5IrP/Os2oaUcyxZtv4O6b1E3wotsB
Np+2LsQmzaXrW0Dpy2D3MUbDlB45uB0nMnFXlE1NyoBuv/ahW4fzmL7CtsEsRk0EqgyQE6hfwCjt
jkd9cYpBN9lFEyBwpudZRQGcAq6YaSZUMPD8GlH9ycD3hDgAgrdEjePVD90cCligpOcRQJm/5dEM
CakrPOlwc2yiNDhYlXHnmmEADIoSiEX+xsr88QjT8vHoOhm+cb+6MpOWBOg1zBeAR+prYmKGKQcK
yKIHXPjnnCD1g3U5wcSisyHquqAl4a/UpE11gQlNculc+zmEeMddCKOdCzWTyqHU6BZ7IBLxP5xi
2hfwhOvxXPgQVIn7nOFU6A6KWn+fC+ztyoKQQ8HPubLr1QxuxkuUSUhlwOgrDVrrBZzak+6D+b6u
JfYtE08B1xIQjwRBMhxECIWsUj1AxqTdN+NQbfsod57b2v1BGWAiHlBGE58ykeg13BS8QygyhZOG
MPJ3bZqo3V9lTa4KJ9qIoLSoKcpFBOT4B1EUGvkggxJGCsftWYLnx++Jcw75lybJIWuAOs4274Jv
llEroSY2SiW3Ll1p1YOtAJvoP+K33ASc7C1Mq79RiOOMHbVwUkD5tZzrDoB8QhWY4jIdzmrs4aWs
aue+Ayd4paq0WFMXFDTnXsDdBiTM5ustRFftOMGJHLvjDFZrML2pZnzeAK9sa5Ha95QCvQ7cAvB2
t6QuDdgCj4TY8la0uDeJrYBnMGB+0trzPL8PjH09rJfGcxNLIO9MgxtbsYI9sLOym652FzRMid5U
38kRSotZxL5MWQH3MPJgjeJmZycTTqpguTcZB9aGLPeESDWYSQa6N2bBeOzr7JNCVekUAB37nNYZ
W3nzIHZNPutnPk7hthKRXNGohC3ByS3TrzTY4PZ4dCz+1YFizcW1wvzim2bASxlu/2ENWaGfA3Q1
tpPc5RP+tqmbzLDqo6tstMLjjOcpLQJvHsD3aal+zrbwesiOQBcEpz7/VMuJHWLouhxC09DV32J/
SxnLHszCfF7971PHHroO0nXX5H5wM0a4denq6pNAw9TH+fW7V4L4dXUbEHarYUDsQOnKjN7Wyu0J
umkxBI+z0QvgNWTH1T7TFdBsUFJejvYssGcLcmvXz404QIlbHOhqNiOw6tr4ETDciROqlWPDeayJ
eogNSFm6ZzDNzKmaaIvoCG8K+PTV8nFypmcLBcTPReR466EwvNUBXRzGL/oyaUC00+wALZxiBYem
5FHOwbaDXtChNU0u5FTvqR8MNuSHenfY8MHl+4i6lORkYQoNXJN/vWyVfPXCYto7ToNaX1mnqMMP
RQS4AQx5sKuB5EKjBExbg/Qwmh6FbnnUDfqgXFqhrg+1iPeqDvpXABb1zuKGYKR8/dkF5j3GRuTr
ABTourNby0iCeI/43L8ncAP5KroKz4psLO9Ra1rYUmX3c5SCaG+7Ui4hyTGvGMuP16ppZyqkVO7M
K2z/R6h+UY/iDK9oC3CWqqXyImfphRDZZUU6PVW2mg/g60LB2k4+5XwsLoB0BIcJVtcLmGJ1rzhc
4CjfMoEaLLoFZFw2LVggwMCX/jKIJ29TEgvLtkGilKLbiSlLzxSjKyGcN+YnME3NACqOzKMnME3j
J/ElSMfXUgzy7haHmeVwtNJ4SwlQmR322oW/nd9ayQNLASrMoX6Pg0I2LGI1wMPSkGo7nhUwB7A+
g1B+gSSXH63mmodHBzYCqDKk8wYPjGxFEsN15bULOwOBKZg792VKgc2g7m1U67g7UpdGqWt3YNv0
VVjk/4JD0YA1IdNdYLnzKpMgdcaxGCCbIXM4VoLyWXHv28jj9uLIvnjTu3GYq7fQ8a21jW0yHq3f
5wj4IVKeADgVfCR/3tykKToUA+7cAbjyYWJQt4A3WQ0HQjiAREkXXBUwSjZAuI7l8NolBYysbQNs
O4cZdg9QyQhK3P9Y5t+PeZKBjgu2OAtq/gK8FoR2TYwxNkKB+ucoXVGsSi0wICJQHwu3SvExu8Ny
GudxE8PCDapiDI6fbTZzOCxa6Mc/tA/rqMyfW9iqde6+651Nmvq6W1BMgLvUQf0paa85FHQCx91r
JP4RH9oISo8wwmuahYZ57NYzMgK1mh+g3wnpxlTYsGqKshPAQ8WawRV+abGSn0JloWpuew6/6wqO
A0bZ6o0Udvk0yypc2KhPfEssvk4hHvZvEnmnbkxy4Ax8H48Q/IQmBukctclul6OIeMrdqlzqLpMr
2MvDQbUu6mA7obLjY6N8N5UcCLLQPPtifCPuwGyH0XY8nYdYyN3EvWIeFuDwDHjL8q1L3nXWZYyy
T1zmMJ4xPYpnsgjvcry5wh+vgi9oEuSPADMUUKSEV70zAkMzq0YXSx4/e9CwuW+lPjM7cHZZA6fZ
Imjx8kyXH5qsepMJ3ptvoWnGzhNwschQGw4wy54vKsO9Jc6tYRvYvM/XWTw9KGhB3OVmlFLwboUD
PjsDJqEHzrmLoz0cKM44Ap1sFMcyG9SN+RnaRCimdRvcLK0Hn1npA2yfAAlxnS/Uo7houA/F1Shd
wkQivaYFetRLu5F6S3m6UelFg9uMm3n85Afw1cwz4Wz8Ka0/5VO/qVBh/5ZZUNAPuT+frSRpT2AP
W0t6vS90vCjwbfysjFy7B5eju74U/QHck0/MgvWQ8Efva5Xbe0Wl03KGADSUIX90vER1Km3Yq5P7
zmoCrOdS9EG/m3Xtw4GTQy959F6U70PGi8wvYRiT33VAeiyutYJkwknYn31txi3f1GaKAudgNB/w
5XBdz6nYU92ZO+U5xlvJQToFHixhn7rbtkV5qY84tMnikd1dy00Oc59CMJH3XdOH0SqEJNPWa0LY
pjQDoHvOIFZwpIT9JDZkOGXsKgA2Xe+Tn3v7wRL5D+3hkKtjonhuLTZtGQCZe5HPbFUHeLkgvwMf
B8zYicNc5o76dCVRT30PUp8aWDnna+B5Lg0I51Plx+0VOOXXdrWynDxfydHoc03xBTJLKcQhdQdU
xFjMd4Np6IqaxINxcphnenH1i20cHFr2sLkhG9cB3K2r92uncCOXkdGtg3DBSCoFv2K3NJpFcbMG
oAIxoIL9pjZbGNHDG8ommyjqU3PtZ6GCy2TRfSeDjga6EHLhGs2rq2EHtiN3Lj7A9yA++vAubTQ+
uwlmh0C7TKsS5gcrf8qGi27VAL8pXMFkAm/+Xm+tKcYaG/4G0p4maE3zYXtLpOwkq75LVcj9H3Gc
NJ0aX/tblsz3VVh/UY7s8HLMvJeoll+qseDwjCEHwgSmQDkbtxDXdC+ojgUrK+PeM/AEQEFA32o7
aMfesD6HywzqC1/oSoJIfr26xepbzFOQtAsseMv2tfOQFOOZha16S1LU+nUEbzPqQowFzrVFDjk1
Eag3gCiMNqjQcHJA10sBiiri16QT9QUHeD9oTuuFuIe1cbiiJMgx5nDmwe2OusrpnwQA95lbW+du
dPP7fLIFYBLqE/WokUqmQAJ6/o5ZOrmTsZ/claZJUFPEg0VvQVJAAR/HXJskrw3wxHGefWPeFHtl
saRRmdnBWTL7gXrXCecyVvo5S0S1hl3ZsPZhYnbfA5KzEWA7T2l2AcjoZNl5sm2B7L/UpnFnnu0g
uFctxrAvggUOPeuLZ+fjXmn7EzlNUKiRSbIvHe9L2JTVavI5hC1F0wDeZw/n0nGOCgX8JwrpdIKM
aBxnd0lXcsBJjuCNFO46tht1Rw1k7sMt3qUhkyLzu7it34bW1hughNRVpB7KAhCpn8SLrJ0EcqnQ
racGD65+zaCCj/vGz1jdwme4Ltw9TZrNTBqsMX0Q6X9MR7mkXeEsEq/JORwuuxyextTENoBciyab
1ULgfzjkGzAC1BucWKOeYeiaQOEIp5vaBX6S+AR9AMehFIoXeAn9qd3zx4Bm4ErHkK4fhIKJGb1h
zIo3+kgvH/SeMXtNjDtRqBdTh3O1WhQLHsjpvolakP6kiwPvEMThBSyos1NQy103RRy+46l+a2fs
iK6lxGoGaTgoLe8txOYl8+vgRYIGfplc6x8K2zMOAgGX8NazP05rR2b5yjZn+BJqX/9D2Xk1uW1k
bfgXoQo53JIcckhOkGQr2Dcor+xFzhm//ntwMBrQXHlrv5uu7hMalIYEGie87yPNor9BSk55TbjE
+jcFXFW/yUrkQgUuM/EClfk3WU2SDFiGTQkMyj6Y2keIOIcLrdHDpQ2Ct5nWjbdLrx+I0MfRJ7ee
HQ++AEqLIOr4FtZTdU79fvpQ9r+Sw+rh/FlOdHZEedhczTx+J5enmd382pQ5MNQEHutzXAWkIgtj
OHYU5fBkMuMLbapn6g+C6wCS6K6FFfhD0fnfXBotv1EpOZ1oSuGH13oRWP56u4MpIqQ1MWm/VJR0
kDeNvrmFN13HMGwpXMbLA6fg0LsU0k5R+KsBEdJh0sf+Oo8FOa9lpi7DJtuWaZ175W5b4++aub6b
9c9lk7eviVKWPO6r7HszwmZqTuPvBLPih8JyKbZREw52/OTTTjE5tlJwEDdB/2vSUlnXZSDirVqI
bz9ltrcTpYi0IXpJUit78SliglPViuvqRJN7Xn9U3Lbd6QZgge5AilQGh7pCqIMdrjlV/46pVP1O
4dqvjdoOn4uCspsxdtqToxv1xV9gt8r4z9m1ky+x4wU89ualTqYyvhpzN5wyI/ceWi2OHjwA7A79
7AQf6uLQQAn4ajdeQsrMnrRjorT5vpuy8IPT5QjVPv5ajUpBGA8HGbTUVC4QCnxc/pD5Qx7zLKvr
/OLtqadTwk/AMBanIWv/CCgyumq1eWrc5WstKSwZ3hWzfPtL/0eWK+aAdZ3xkNTWnKr1Y+9af65P
+7Ipv3Od5Dxo1KjR2PH3ZZVf2spsAG/M6Wp2lNp6tpZBZokbWs/elKkH4GesfTrM6bwT4WbYu9lj
HVJlKfIbEw/o5xO1k3+qsW4BLsxWNya9BiZ/bWf6cdMEJhmUceYW26ZztyP4DHjtWD6OBbztsjL6
yS0Oq8IwsVmItxsqus7c8GN4Pk7tSm9JPTWklx3oHDEYxiIEeYopSE/j0xg9rStRROb0FZAMSreA
7+KYn3R/FcnVsav6z9CpCTrFzvjJGbTh5PuRdZ5Mt3j1uXlR/J+GvxtOcxafNK4+JmXF7w243dRP
/qq6qSdR7vefEsP9MyeWchWRRXT1xbXds6wmSCg++TYwQE1vRQ/V2MQfIUKlDlf9qNe9/6CRnz3I
0uZUuVMMIzlHC6989MwB3fqYLPNxyJWr1ponZfQfMqOOvg7x7FysZuBXX/bd3gs060LOGFIWcwzB
tFM4qXYVlClJde21mvxr4r76QEpcvKLPL2VbHy2Qu89+BsGEqvnlWQN8cF/0cG8DYwKtB5Cuk/fY
2NGXyXTqh2xJalI/20I55zoLYXnUUlnjQ120vETJMC9vSNtykwXN61Qm4arTFqt/NL1zrzxymmW4
xFPCq6c4L46nuNzBCYAlD1Ns5k/xHBZPMssLgxy+rKkvK554t56vTg4xG2Z+61E1uClXX8vgLcJS
/hjooO+D5Ls2tBrF/VPyGlRudK1DUETbzM6/Umz5Km8BwOx9c/iqfY7inALXIPbPABG0TzVMTQct
nfqvU8DdHaS56tmflP5rbgW7rh/szz1Qfa9dP/0mVobZeI+xAwqdLC1eqg8u7TxnWfYJxUOOVn6c
nJYuxslbrUi31ke7DeHKArAsJup4tlszfsmrIHpQ5sL6zKGMms9yzP8aq195ZFr/duPpc1W79bc6
AvdMKbN09VZH1TgTvolfOGa+edd6lHKfDorFO0uB9IjsnTmXX5M8i3+lWRk6+Sy2jrXFAymbQRWl
d/lfZUfzv1P11osG5uRzAkQ2BXUoGn6Rah4Uv8+WaoLSWdYXx629x3FM6I5Kdf1QTWb/mna9clrQ
awkAJOWTnRTq0aNA5GPm+QaMuLr/1Unq71RhVX+FlL2v6DyjSm6rM6KLEUwLrErBGdmup+Haj85w
VXiDIhE8n2VlUbsF4nBQxtVus1nXqy4zkvEqqkbTgJ4JAQiQ5Woku/gl+AjNAOOJ38MNLgO/pvDF
Hl8VN8qfZbGJQ0oTXsIZdIkmc/XTnUKMYT/TD6NXOXt32dKxqkwlGxWF5zqJe6iN9TYy9jxNnuGU
tL4ERdw8RQEdOxNxyC+pUVWPttEDNLtoPSC9Hsp49k6ijdra3QXcJ66ibRwXQiJX/9B4HenpsEge
E4cvTQnBbdLoIYDyx9YClIfSoNB58Fq6SfMk75+Csn72ALgK9p1R6q++RylIFX3sNC0i2MGQQHQZ
g275slrlVvmR4KBzjfKG5u1ZARZTaYz4LMbiy0sQwP2taR63XQySWA9Dr9sHG4qPgFtRmJ/gmij3
ZADbZ3Kt1B8tIaZ5SN0HaNrrBx8gg18cuGo/TEH/QPoe3L7JIgOWDq5+FmOFV72LoYKiVwJf+OSX
NFCDl/Fn61Theeu3kJPyIjdt/u9Fvh2e3+XZ0NVXL3YfTRgvrjLMTUga5yfLwIx1XnrcbLfaWa0B
+NFiOG/TG8dNGLul/kC1XbaTzdUC9JYKNovDlkHgtcrex2Oc7bcUxD1988/XYi/ZijWZIWs1M890
37vnIgpI+0JyuRsW8iyra7z6NI1Ou9MGilU0crnPfqLR7iVTMUp2Y5DrVBbX6dXmRY828DdAveCL
Tn3Rf+DngQo/0rBjQdoDBNtxA9DbPEVGw/58LEZ+uKKo1RoeQK/QzgWn3dcucj5L9VadNDweLHNd
ie59JbrFUsq+QE1dLaX7892yjjL7gQoL70F6ciF8epyaaHyV/lsjHaqjZ4TeQZR2lmWfAMUS3Tos
ZK+GDlyqtOrafg9Xrh39IkrxSRwojnLPzK/wUP7OzfWXLjEUCvubt4GjHUHy5lnEueLbKvFoTd3F
ftscxUwvDKCGRA/a8HBsId7m6ARY+d8DMvfrmwCNqGSdL6GcXii/b/Qypd3Df8NIt1ogxghFVeBV
gihPXiq2eJ2JNBtwmT67wm1FNEWmXpSRoFKnpTSX9LfT2i1oK2TcISat9QV+/B1ASKCEtqW5YBFt
CESKRjFVmoTOXkzEmGo2n5pBfzpIW7cB19oHw/y+tufJSi2/b13akt8Jij9XbELrzVpa0P/mfydh
j7X/T3YkrdBpLjAYau8eI6d1KG0wHIoVmHVJ5D73kNDmQZpdNvlQWd28G/RuOBpqMu42420Dbdll
8SV+klFB8WPj3OvcnakS5cyczH+BNqDck82iyXtZ5u1IMeYyy7xJfazt5C863WASEFkK6j21wiFc
qkE0JDCmhMFL0JnqpxTerR0v8eD2V4n2qV4UoVo91ctKLFxz0g9p7gOEtTjIQEpjV3bksvsxdfd1
2o9rEMRu9M9JAC95UYYlFQeZ3j+olVEdXBVe7x21OmAlevWZJAUh3kIfj71fUZgl2DTrlP+beEW2
EeiaexQbEd4h3QjmjU0z077oaFRr90FJPxa4kC03lsJYMBJ/rGZ3toeDE9BEEJJxXO8raWM+8Gpp
XeQW8jM4Ty+e2n1LQeZBbjp39yCRzaSYHn243GSFafnY2ZQXTAcn1JPdDQ6oeM/TB4OKpSex/tmm
IN1qu2TqvfVe2cgNUQyTBUyUroALCEfPkMrSk+ckL1uB/SIqFtEaQ1+WoTIkL2oGoKQfxS3t8Un7
NLXNn2t+T8vnx07TrVdJ75k8Sw6gEvIunlPnTBrFe52XeqRsok4t1z6LZBPbZucdY3oHQEfCVIas
nf6YVcU9SQF+svztVTg9HmQphfsyk2Etz0+Diug//OM3MsgbP9eKCU2wG5QvIIdxELD5/ssyLNLj
GvR/X645Aod22FOgjoAxtvzVJlOJP8lghWYDuggsDelCpCcym0Yd06uTF1mFBmy+9B6faaTwX7xi
jPmt0FDOEViAN3nsq1fDoCVLvlTvSyft/EMPGNQeZu/wVQZjCqLXJCAkXDi6dbxT5GmYHUODvNed
YgD9hBAGWYz3nRS6l3beCOGXxKckoGU37YWE+3yRVSZxAIljuShiEjDnYvie6n71LAORlXqdyTJQ
u++FQjnMnVyWmalWz7Cx0wg3ULn9M/96KuL9lBDRoWwo2C/HkO+OD6nLmE6/ZXDNPGg6mE80X6cf
NCf/ny1cH8KZwho+lIEL6Z9JfQrcP/2xb9rh4uvqrsxber3iMSXFXoMxai64CTJYtWVc69Y6qHQ3
rCKRAxbb40dnea0p5dO63Nzs0vrmdwYNLn930xbcBXDjEwo+LfVhc9jsCjMoHwayGXvRiqLR3A8u
hZPnDbK1GGyy1Fl8WZFdl6VV+dFlvRMJZGuw4Lvy2roqMmkwE5lofc8E9rfcezBoUMVYwSka6s+1
3WrPddYa026uQBcDA3cP1QWyRaGDvTrtZK31WnjKRuioq57g8UH0soWpqsa+dmM6ChdHGcYijaYF
7uZbOBc1jxE2E8W647ou9xoHmAejGr2z1o7BJ9v1f3XLIf2tMCFY1MexoIIqSn+bIB7WSLYQh4zi
J+6F5GghCjhmapmeqiJo9kU7KldoXeyvMwDoC3gmyLgKcMXGl87MP44Ohal6FMMtkFbz2c2raCcy
GfxQbT+YQNO2QAqscs32v3sDSUIx0Kb24FquRQMKYSRXYklFSKPWQg6+yWRG4J9YkhS0ytpaDH3X
ejO8q3S9cxZj2VUnWHiGm/Ak4bp8C9BN2R9DP8Y0SxNoFqWE8GT5Q7dG+zaLVPtjrChtF/NNLI7o
ZL9N95/7DWpOLsHIT5rpvgVGJToqy0R1ouAgU791jn7jh+eRUtTquIVRf+a3aS3VvXWzxoS3F1G3
tUGLm0x9MxofXPIfu7J2ie7Tmlo/TcsA/kH9FJUlQlmbCXEF6jCLo9iIejOU5TrYCoRnoXEciZkS
1GbQgyJaZ0CL/4fsf7ULA7jZOZieZLugdf+cHcs9UtGSPXcNB4edTGUwKSQstAwSNtvLnje5zEQ2
Q/9+sbLgUUT3/mLSRjbw/aQvSchxjc1XZoNckuPULo1N9WrxzkEqDOw6d5oPlZHyqkBpIBAmzChc
8YqdTGUgqwDGCuDBxaLd5D81lm28pYBM1Nuu/yjToaXfqRG1cJux+IpHYWjZxeq/cwhVlT2QN/MV
Grkdb6L9RZcSMJjc52taanN5lqnY6DzlD1ZFBU49QK5AC26qXlc1xGA7GmiLh6Up++IMvnGpdO12
KP6+FO2dbHOTXcTkTpZ2kC1acQY60XIN1aeTfPeza25bK25dPIBdMOycBQXDUozHIANxvWrd/IUq
jwVKYakXq2Z9VdzKFpuusR6bZnQBAV3MFpHsJLNFqYUjSDqQJvUJIaCh9whMJ3YbLUi0ybWK9eZt
mgbjDBR2ueQajZAe0ga23VYFXlxVJuD7w0LRKNvJHV63x3E62Ub6L1Cm0Rg1J2VrGd4sm1ChqSis
H1Yf0TtmDrLzgpgnn0+JZpu2ntYGZuY/P7hoQUe0AQblXySDOS2YIyaFFdTzo1nX27942/Fekypx
toupBz6CWN1e68YBjnaA5Vtmcano5U7W61Sksx2b5W6zh/fxz9aK06NoRb6ayLoeIKPYr9Nld/oV
2uvoxudpGqMLLNLBIXD96jAuIY9+9GgiVCTGUWs6RMMk8kTT1T2ghksERJagNU5nN+UovsiLiG4S
kDMfKm2wrttg+RbV6n3ylWKY4HQn/8clJe7WVVzFxMM/pIBt9d/kiueAH6HTJTvMCbDYkdnzHXCs
+lTXPeW0egjzFX3v3iHif/BwI9RIPTymJiDjYgN5VPxqLINObvE5GCtePxfWrEVkK656DZL8tN7P
3coiX0TGab/dtoHjatZ7vsjWp4FMPVopD1OsxPu7h8Nc8DKnFX11EPZ2gwuAB1DZO4+s8AVcqJFD
xTyS84HW3eK8mB9kTVWBuyu6JH6IF7XIbtRiPqpBeUrj8XfR5g3VKyVoooLNlC+gTTKjrhNeOaB5
QGiaoZ/cg7XIRTSnSDg10eqzEzMZBNGJXrJ875p6eEgVjUpQOkKg7NCU4CqzWdeDK/mtBbx00dxM
CzePKfMVL3FQArPZNSrt2rFDs4O5NE4scDPrTGRzFvmXkdbzO3m4OGxe5WhkNJGl4Mb/XSEmm+9E
boS8QF8+bBcbrDJ+pAn5d6n5adQlDWcP36Q+iEaXAQ6uRaYW8zexmKVm6N3uH2WyQbhUGRHTvdlT
HKYUdI9Ji+G4Ag6NY9/8a6tOA6CF6r+lSxqGFP/YJ8N8VMMy+uaD4LArNaLLBB5yigfCQ5Mn8Tcl
CMxL2DU2sYBY+dwXX710YSLg5WEZQ45H/jLQh/CX2qTGg6xWG4e8orUXwTbY4ihrEv1v3ptaZOvm
m42S+O56mU0Wg8dwUmjmF5FVt5r/sF4W0ks1361zUaZK1z9O0P4qpQMBWeB12tVYQsQykwG2n99h
4JmPIh/s4ofdjct/TN+dVntxtf6+73aZGxu5YutZv5Oqoox2+Tg3e//UZfUeuyCgRfEX3aH4SlHG
X/NaD55DcnR7N9PL38DNIYFua9aTOeb2rzRZP4o89xX61d3RPUDYQy3Q7wO0JnQNU1jt8MK+IKuU
v/mx+6FyAcYFzqF5USvYgkVuNx2cv+UwXK3ml9QxkoOSx+pFBheyz0uUjUO2u1+LarPc1AkgH28+
m826x7YWc8eIxreNN/dty2C77o15lQTuPqSDYR/oowNbS+zS72nkh8BuLFDLkclQTrZzGdyqgyly
EcpaZvWikVmowWl17yMaGcy2A6ZjW//zlmIDMwvVRCrhks1vu+q2zc1V5aPc2azq2fb6M4k3OEI7
/ZLaun4xedUy9jJtVd3OYAssnGw1EKt8sRL9tpRZpSr6RWYyrH5i7Wvjwewa41HcRNQAuMGr8LuL
CJ3Gqqmyg9dQpQjTU0JCTssgM6nElFlhVdplW67WpRRubj6+7LHq7m23/WSrbbm5O7Nxqvo6oO6a
+tDNLNBtsviO2e8nymmK3UC0lFTc0ERXP1ZKgL57LbrayyBCLRqrYgfqLSj7ItCJJh9zs//9xnPz
oU7HeDNc97/ZuaRL8UppikGJy/itDUhtNU71gZ9z8UxPcfGc1Twmd9s650dK3DBSjpvsxkZ2gK1n
3UFMPCnRkKkMs0+xLHcVHwYULpA23V/w/VYnt23SZ7J6NAotTYCy7LV5bg8kHdNno+ZpP2ZnWWiL
ZHJcjrdiR7t3Ri+ioYCAXE4ck1GrlFWBtqm7u7ZQi+cxIlQ9WKO13z64zNZPL59lCV+4qfG0fdib
D+/nlFLGUWvtb4RTU1XdIc9O0zDpTzokP00+DlV5pI/WP5D9nK5Z3UGYK1MZKIiersUmlLVodmVs
jNfN6M5HlqsjmNjTaihCwwjKanfjfiO922T1D7SOkIzaf9OBbjwZS09PMlOjIYO5FA1awACtilLI
OGsAjG6EYtgusjvFJhOTbf8w1R7ama6C0nFziiUY7Hp+G+hFDiAkX9aE+mealqCw9qusWG2mrKd0
YzMHqHI8tLaW7HU5p/30tEY/X8DdfKLhZjnnyTGu6/4G0bktaYazzgTvbfNxyKG4qEnhwK7tJ3wX
bLxlGgwtR8O+BOY0r9PVhhhmAs3oD2uZrS4m8N7NbrFu0vjN+n7HKKtKuKFpuRQbN8kqOv6WLQGa
HmnCaz97dkdjWK5REhvVAAkHvTNDL1p64cvcdfNeT+kwDQ3QVHdJVsxP/RRY1pFIS0ug1qS5IrDh
nh9hnHvKuhArtW5JVQ79l3UT0bS51V1yY1xQItlYriGKMvvNBG0HwLBll2hh6ZvS6hzbIwAHy9B7
RkJlHJXbDSQL7U6EN1Ot6TSkPp0zmkp0fvEpiuLNO+FNDGDA3oJOYBEa4wvHPe0qZqJ881/ctoua
UKs9tkFyFafVX6zvtu9bMKJhNzhSKEg2PZtL/QIFLk+Uvw8kE/RLbUFwLYoqc39Y/3cX0VIBZfLU
EZ91Ltvd7LRKx8S82k6vnYzlRl6kLTf2ZrnHy1pm27DJHHkCiGb12VTWstHklS41QNluk/9sG5H9
DyY3l/vZNm4KyurQJf8W5Y3xz6c/2+LeU5WnmUjrIYXnfuhSvkw//mP++T/q5pJDTads7pbOLk9B
XKHzubtYEGqkIBcCJ2G/D/ShINzWYjn1hE12MhV3UUc68P7rdrIWtcy2S2z73Ox7d0WxuZPdXUrr
Sudo1SA8LJ9z+wj/eEkxWT+guNxcfbvc+u+/u1RDph6MAbUxg2hnKGb1CEmxfbWXeMOsjv3ZtgbA
I1htgxFptEfJWozbdw+1j9D83W+1VmfC8MdVv0rEyjH6dfdAz4t6x0sCNSC+Fj2sX+VA4/QjUxmK
5XBSLYMu3xFZz3JE2vTU2YUPegrx+P0eRRs14VGktVZY9n5zktm6k2x6s39PAYwNC9beqBxqCWOy
UzJUtvY2++8yrQoB3hQbY/T/J5f/des7u7vl/+tT3vneLbetVDj89lGkqgc7Do4Euml3VnvAsTKL
pwXg1AUwbfmOCmAQtL2Y3niZik0CNtXjPHi/zgmgV7t+SklpL84y2BZkwk0D7NMmW3clF93DVKW7
B9lLCRwdAiO5QpP/m5BUfsgjyB6W06MMzXK+WyuBOYbV1OHof4msWxRVzJnnYFn/4thsXWMjoiGX
mObW6Gsvsd167n2ySGBELEqxUCXA24Bh8mSjEDNRyEyQlcXr71uubcTviqHL55MxZN/BRyGguwxa
ojbHprG/AfsPD46SE9gVRZkPfXSUJoNVaihhuvqI3q+ufgXJUVcZ4S/EW5XzqPTTAi0MelRoOacE
VIsTgEnZU0fA6ilQKmKSabaj2I7vsshES1fdm4nIVvXgeMmDP9j6Tmy8SYF2ddtMfLalOM5z+a8m
Sd2jyBOVIFRnUOQ9xA4VioaXdi8W6bKunMurCuj6i0sl2YvIg2bonxTQuu/kolQtF0K2CPqpzaF2
ektboFr1Q0PDyWE1XDZ1LOuiBiGIwH/PGW3pors8kixdE5Rbar4A5iW/tNlu6aa77awsf4WLsD2F
fVldoWqurkr3YzbaAWhRkCH9aleZfxSt2G0mN7KWY7ALjbAxaib9rI1y1PXeX5dqG1ivorCLJgNJ
PJ+OstwURmWeh1QPnjaR6sTzkwulI2nRXVJo7kUCYDKTQQJV3hKtktmmuLMLTHcG4HMxFJs7l22b
bVcOKCEJwLCkyUDayQ1XKY/CxzwAnfVc2hoARgPE8LoPIAVld69dpadEHPLhqHSeeUkqCnT0gvar
nUxlgKODutT3QQypRnqTbX5FDbFMXY/hXmS5QlZst6m3veit/qGRfag/KC5ldK55BFxl8JeyBNtN
35Yi0w29PhbD9G9tMqwaGDVMRLHZ/Uz27vbfbdcrEvbmAbtcF+q67uA1kXsUWPcgK9unMg++y0rQ
3+lKebXB8wOhEtz3jLdH3sTVcAWKT2hC+EC3++ot9oFG9aiqWONFHKoqjs5V3IJNktjzL+kMr52T
lico7JKPPv20r5GvEw+nQ+k38GqNfRM0fCz4dD67NdAAQ679liTudOxNUKrEjDeDXVGM9VezaTvq
rA6a1UO3/d6vI4nmIpoIXIpwCI0fueSbtDL1wsFBzdRqL0Y3mv+Y8p5z9hs7OFsQrTzJYLzPdK2J
2h0F03C4BpRdLApt0NsUXKr3qZO1EA6UrrpvwTJpd0HNq+aNXqYh/RAXSN33oW6F7U5kVTBzOhVz
teLhJ8KZDvWd3mklwAPss9qoXTqfraGuqHOHmfDZqzwqUSKd7+qCd5X3dnSkysdeAa5EtgJeJVbq
P9E2ICIZ7kCv6BKJ4dul/fUGIev/s6lLAlk9tFr4R+9llG+Zw/A5b9PiWvleCDnhMpWhtvlV36yT
viuu5MzaPZzHVKW/G4pClqUPRFNKv8LaL2Kng0ef4NI1QsFRTPtb9YdiVZZ3LhdQvLYaDfq7Zh+2
0DKOVsN80UyW7tCOTWPXk3jL4NJ5WlGdf5oFb08MZZ8YrMmjBl3pbqUimYXMZBlWhpM5bQj+Ca9J
6dA9Btp4TjsQeuEqWdWyXrlPxPzNVXZ5Z0gReyA1ftCm/Bd72wHnL7XA5tHq8SKDafUe7SUNtdYU
ZiYZ/1WLzm7UN4PNVGQQJGC52azrhWRSG0D2WrejPu/N27N0w3xYjf5xz7tLbMv1AwFgOIIz2Kkw
pQznXF6Zl9djmckwyMv0tk7e1c3yCl3Lm/Cmllm67CMzUIl4uZ7SP4DYMtb9xU2U21Z3XrLcTOIZ
agWl6GAa9VqCa0vJgaqX81WKDWTmRBFRLdvUvJOtds93Jslk92/lC0amD8p+3ahd6hnmbjJ3TQwy
WmyEFj9qre/A0FhUt7ZyleE3d1xS1fIxxES22D7GNGU2sDiLswinGAjRyIwo7pbNRXj34Qwr0x/q
CuSD2spD46GMYkDhTbg0XrPGbi++F0fDnyKlTYjacsOiS9K00/EAhXirB6+ioy6ru2hm750npQn7
jDIqUG8uflkZzxElEM9tCVROSWP0SuCiUB0J9BYDoGVgz+r6s5C1RELvstp0oRFCq8ptawgsOKij
+AI+8s4ihFzuDEdvrnA0NFdtmW3Le7XYRFo6wuhkRJTRqmT27u8zcdx/TQIHguvlNrPdYW7uTJnc
j3QrKHeb3jPKz+DWZyew0oMnkLSDJ5ndLaOUZ27cdvNDGvnQK2w2MvMHcoyHzcejwNWcJlA/2HT1
6Djz4Ld5DxzlruX02LaDeiHTpwLS0CqnxjNPshJ5/67cZDL72ZI4LcBum/pnNncy2X/7BJvvf5et
H0vr4HQwVApMKUOBaVKiuRLIlTAv5UYggqgvIpFBYsVxfqVTdl7FWwCYTVxIYV76oqZeQKsv8pbg
pBGtkNBs7xR5w9jeRbaXi7t3jZZM4C7NOVTevMjcvLlsLza1GxpXVz2KRAY9ScErA8/NiXgRuwuG
h3FWn/MqoVv3HwLv4iAReu4u3LZoZjjJPzy1is/+CHib/HvNaiBZXoX1Ktv+f0T7bivy7f/0Xb6J
YBOtT3oHQRRg+upVT6Hr3a/TSg2qs0yHNn0KgbN5HJ16pKdosRydylL2YOxTqlH5P6R+uUyByrD3
xlQM606hDQDtuBRgiSccxVF1JjK5MNzP/iNv+/En+IoVsJHT7nFcaqxF1hntQ1LU6ausksaKnlPF
f5EV1Nvlc9jTO+9NzjPd086zzEzFmC7QM7Or5zzDdvwmd9OeZgktLWBQVvfOR89QSe0sFMRZR3Xr
oEztk7YsueN+MnUn/aDDhvRFs9RdWtvdr5o++r8EoQqnAkZpm8Jxo4yfxSUdnOBJS2aDFyqU1PeA
tzqM9UG0pj8/uh39/gXIjv1Oa1znCSQF58mOeSONYtoZWIjYsu321kI0HVVgIMv4/cPmKorNT2a6
pRSPWWJ9kpW9bLqZ3dlqiQOpj+4+3m1pRtolMSHpquTI6OTK8xyBBGNVdGaFgKPmi0iGQYP03qA4
4Ci2QJnSLyRToIZJT7UNyCvj0TDi9tWNHOAivLD6CItt6HfhvlXgzbbU6o8kmDWoJT5msIdZJzd0
22OWgnBIZ8H0IkMKkhJMaAkx705vtJMyddN1KLQLuOvWF7uoz4HqF5/AmuHH0EHFHtlf3DS0XrtZ
+yI2CmWAV2UKIUzvNevL6HrlqTV1SqeWHeA/pbC3VfxH1VJfx2BOzvmSEJEBvKoEPDHtSeU5+iii
QfIzdybU8L95iCK05qfScTo4397letSD6WwTgLTUvqaPscitZ9fmJ1YDQNGnZnNYAQCku7/V20fb
14cnAQFoFiSAtMrdx4neJXAZF0wAEWYuIOemS2f8hgxg5LPzXGgGPFOFeqIcEMLyqKCmm/6H5CpD
ucz8tK50KFygYLUzJdi3I4VQ1ffJsUB4JQfkurPOgdLTr3RNdcFBpvGylpmoGyd0oXAUo4JXySTV
lN2NUIw2H6vqIca7X+dm8Gtj5MVp2/fuWl0de+cqM/ZTmxTT0YyH6WFKPA4h6UgXNPdF8kFrInRQ
tLMB2VdGLRG5fN4Tmc5dYVzu16tKpDcON1NRiaulTfUDGAjh7ma/G/8GQPi3CxrpgwVVAEXj/nwz
NMvjeXT0PqO4HM3b+mc2P2T/3cSEpWfd/7/beb5FTcp6TeAHDp4OR87PPoJsWGggzxqp/4vROOkx
jTLj0Sbe9eBGlrVXeRGmMM99KSPrDVI4XNp0+jTXaGYCC6vtw8c0NTOs6NiTNj2ZQS5ND5BMk8Sg
lS0+WQvgfOS2HyvaQ55lpVV9dOaJRN3Yony3MArzr9Ec5gNd3OF1Q+KUmch0qnmA8HlX91X3S1ya
vDf27XR1i2S6zq1p7Tv/MWiIXNGc1HY7mWpt9OyavfUIJHMQXWClaentzotDvbBWTVHTXXTD28lq
G8yFHOsfl6LgOwhEZtpTYRgtPVHgUAByOMLU2hh00Q/O1c6z8Vnv2+BCx/O15+T4qpZZ8JpWo34y
B5WXgHeZzBQYayC9froT57obPmgp4EjSU7l2WhbtYO+zkY7ddS3tmDCdUUG49HCK5Rg0x9DjjA4w
dXf2LWrCyUk/6xQmgme7TNc1l322fr8RJwsVc7QMYpBysHcy3TpvIrEQpcj0UikhrCw0Ks9+bCuK
tmrDpzoNvtjxH8S76AxzA+/VmDX/oPi8eXvd5IBjO6j7ZEjbBydtO4O+es95UUu6vMbSe5KV2EV9
FD8CouUdgKXzTu3Yz5fKTLnAY6a0JAuauVJ58nF2SjXLfdAWnod0odQQxaC1/t4yfRhbwlC7xmWl
XWVm01rCXdaMHjaZKKK04K+UyCiCzBlPbWleTHO04Z9qgEI/KYFnfwhmuBF2bpF+8UM3uIoMRgWb
QjM6WAlgHRxb1R56AVVxbAIUum9rtE0N0KHZ5IvABXQsfkT0OPJLnIBeeK7dE8lmOLrnefoKl9s/
JopuckRic7NORtiu93eeYHYmh7QwAljugLWgBDl/UvSkONKmnFC58UMmihosiJaCfGxksKK6eDK0
gEqbMX0cBt+vdoYPCPQkU22ZmqUB+voIqOFSs9U0M6/oMt2GZCnRIoJKndZiI0tjAiyg8ygQcvvB
3A1umHJPCOI9Z0ZjX6QBf+73wQC6ijz5+1pmhlfMF7ABOCQ2+g91CeNOVBrWY6gZzUVRGRJq2gGm
ULrmMvHPu8hsFYpeLEUYuhFdr+v0zl2MItlps5ft+JWz/Xa5IDyqBUF6v06GiyTHZCZ/FpmF73nB
TfGPMjEp3D58ywveuWzLnxpul/+pOmhcb1+ZlUtxr6c9Kg4VKgE8nnv5M5lmVTgPMq2k8m77g95Y
yR9TNLWU0P10TfKPb4WoMinXW74GRHMqY7+t7ZDiEs5N59VaFKvNnWOeHBs/dq6DnTWwfcC7EBjB
IzXKo/H1fakkQdR+UjTzd92vadax1Jigo0tFmGN4xBcYepVuiXUd5KH/f4x92ZLbOLDsFzGCO8hX
SdSuVne7x9sLwvbMcAEJkuDOr7+Josfs0fjcc14QQKEAyWpLBKqyMhfjlNqgph0FQji8wWNwdZfg
t1DL2FAZnGjR4m/3mbsPhvqbVHzbTh3krlHh3m8cTYC/dOsW4gk+OIly8BmeaGQgWXWdAmH1UN9G
l4xZX4ktCwe+G7lR70HTmHfIYQ7c2FJRJ5VzUk/iz7f3RmjhrRNrKeg6uxKcQZ6lOvaMVeAfhnzq
OHZ1lJjB+FxYIUccHyWBkttgG/OnT8QcPDTcQyGdphO2QOpjoYTlqsrqHxt+mVHb2qEehMiGncT9
EbSq2gPRO5xHTY/W64Z6ZHsYri6Gjb1REYN1tuZRW3dYbXGTX3s1f4QQcncF2wzkJLXiSDOM6fe0
aN+m3h3ffLD77bs+Y1swtpfguzG+DHjWXkDMCEBAVgL9mGmFEBqvDflMvxxdyOyCWiUbt3VdJi8H
E4+XF+oyc05eUHFwQuU7EsR6NtSmVDV/4slftKo84BDvhK+tH0D6DXG0pnRsgJ0yxfZgsxdRnSBq
jUcNqDaX+3bG413SFCgnpus13cxxSIKg+s/7ub6qL3PhBQX4aiHTpBMAPfzXY4DbmAfHzuvjg30h
2lz9Hk4PROvwsIRsXXqQrQM6OuZIe+uU9XQG70iFU2Q8T6CRkDWi0dpKY18bl3kyrk2Rgp1m8Vzm
yZXReja541Eob0c22mhCZQokSPV2NKaN3r0HmjE95W4nE/LFCN63zQy0gc5e+hoc3armZ2+1cbfo
doFlmEgN4z4P6i/4gMnTcLe05p2VxssUeVluhgW8wKETxwsjcgLrqx+E2cGuA3UF9mBrGygMRuIb
GJw6PknADmikGDPA2FAbckPd1pB7w4rHSwAZGwHAwBW3ngDs/TgaUZM5llZ3G80dDblMe2eTKTe8
pAKwen1aWg5OSFUBo1pObCuAvSl8QFyRMamfqcmDMN2PEvTgq02WQOfKETBi076T2a4+9UnYXccG
BCL+HAdRCn0PwGKH5oYoaHOjCeqRDZmMERjyAN8qeDy42e04jhB26A+DkT9BQdE/xLqMI6VaDp6D
xaspXnHwU9ji93Zp5BMy29oXjPb4AuF/Oo2ooY30HmSHbl2/LZrO3TUGj6/goLdmFNiGyD140yvZ
AAQzmht1eelD81zIc9NB8cgtEGemhoZKgioFh7DvS6ZAMmD5dF6i9ltgwtsF0acNlGJ4N4ZktH1e
xosvLaNdBjnhOQq+xnnXG/xH7vqfi05YH8HgXl1q0023SeWYH3tzDA4zq7NIBN1XFzzWV9mB8W+0
/nAGFI3ToAK5G/L1/A8aNSDSehVZNe9ZOyDMrN3JFo+GAaqYrDnGZvnmA/UC6fkJopPCKjYcAoEn
GpKaIti5io1MrZ82IomANtVP28oZMZXeaylYD2YDC+CXIlaXTnOJ9pofzicq0XVM0zTzO1tYdnW1
bCGMwULdvd1vQyIqXdcsW/7PY5qpoPXM7Pjk2gNUCBpDgK3YjKO+zprdMq4ZSyFw7fiQDNbzgYGq
tkHcbS9A1DXj9wRFICglSIRzzqjr6QJSGlOzDJVmYHo31u40fLfcMmz/iBLU3eoHIVtU5Sj+yg3X
jKwOuaQlV/9vdMDvbC6l82VmmFFTNPWGEACPjn4572YFGpDQc6E+icy7xGkTeihb6oaaow/lM1Ao
oXEaOPIcGIEzR+9cp2BwdyHYYrZtZkG7RZjDrq6k+9FHGCqacH3bKxBjPccI+71A4iLe5CFA0Y5q
shdqimE2NjX33cNqM+qk2jmQmYrklLAd8KUhhD08fvdSo0aJexK1vjDuZKIGHFFtBIoA8K0NcQB9
B+08udZzGYCyj5y9UPZH1w/ZZuxrcwPymv5a6WhfkxtXq/C7F6ti5ccZ0VcdEmznAXy7ifni04jJ
/BxK/kcR+5HreNO1LfWB6V03jrkC/rnjGxUE/AxFwvlqOTVsOOXN11A35E5DNRhfRtaBcPuX/d2O
y15ZBwoer2GARNPeD/ss/gz8E1E2pAj5rW9r8ScDve5sGPjT5CjtW33W9/Luhe0ncJMhJ07/uPWt
5b4oDgI8m4g3Djc1sWnXmaONghEBuhsyrjNQ+bG3HsUxBhx8h9Z29mCabJ8RjWhPjW8lG3CkWyEw
cDD6w3CWhdNe07Bsn3H5bp+bAk8kYMrLHdmocYp0fqoStiyqLBw0N+MAMvgY6O/D6tdOJkSM4yHZ
pCBMfV4n1tf5ZWeF/Nfr6AlDAtOkQIyBgusBUX3J/5JQNP6QGdZ09BMxHmYn6f+YWvcNHDzFj6Jj
v3XIwNvsBWC1NOU2H3v/zzhFuh6slfGb707pIZljEB/Xg3VnHLJvzeiYmyQHJYSX6lh2gOhUp5J2
nxbNdxqtdhpSk/AKNRfURXC93FU+B1GS5vXiExt2KimMrWEqBOlXnq8Q8vbnwPVQGP8v/i/yINts
T3fbLqeTW8pyizNGtqdAMgWXUZ0DiI4H0aUZrLNkKpO0PtuZ/5FMa3Aa1chyawUOUmE6Vk2zccnN
ezNsl3D1yMB4oONw/6bspGE9qy+6lBvp2X+YPYmGcx1S72HpatPrVQ6isNU0powfEgOpWa2hXNiz
p3V2dwvpz1hw72kYusfhQvrDoflLzvToc7O5vVip80rZCKVFfSuBA9RjhiLNnA9D7gyn1EU50JLA
aPMcCVoDh5oJnCE+GGCWCKCUiYjyMSgBA8B3TIARaif7fIKuAjA+tm64Ay4VHOFBe6yHK/iHhgQD
8prs0Pt1dgUC0LwnHogLmxo0qzSc2GzdqSd7SNh4CG2yuLLuoW5k1YTAIKmpCbdpkoKMGOjXChgE
1CU75aVpAIdEqfSbKa34zZCjeEqs+hU/u8liGlR5EiWU6RDgUtu0L/0IQvPDdfShvUjqionIIaGV
A4uptRrJTo0ACgHqZzjPgiX97BRDt3FSd7iMffnx/58wpsTypAvZ6qpNtmZZNrt3PCurjuDEIAga
FMW8I5IWYlehRoB5+IDT6ee4rCUKIhCmnosEKeZ/D9/ZDNATx4Z0dmSjRgyD2IfBAFJ0fXAeslyf
ntUQeajxRVEJjss0gUxceA/Nbe8nIPIPGwEaKShRrU2bqihMfLBd/rJ7BoStakeLQ4+QsH6YUI3W
ruoA56AJliftQRps2IRqqO8u6KAjnwEqxW1Rg8g+ZfU9q3Jrn/bSWHzIMWBNHaEaecKjbzJfZ5m3
27pTc6T0Q0xVsXm1UoW6nXVMvW4EJrnpIb8507Rv2nD/tcaukh/D5Mg9XReD0rUgoVCkHYp6kWPD
kcHbCh13dm0XmQS6Jk6qC4+JOe08REvPcTKMZ+dXj4Y0QbYhbQFeWsc0vS5Zd1ht1GsFdIhM868H
8+r/8IrmkEzLW6EV67J1BRiR/3krDz40/N17JJsddP7JVHdHhPiH6sbsO7WBErPPcQkdza1lme0W
6pZIGEPb4EMiS/z0jpbaVIk5fyCbcm0QVRkC9Y6N+WGYQb3csKna06QZy3yj+gCc2oaZfxBW89Vq
s+lbgAPXpgHp0R3cfCZgOFe3sE0AOqvvs9sZR8caErAx/NMM3O5QdYZKttVGvcTp/aPt8h+rPa5Y
cnerIHxC9ADiYkcttAAKnpQ/G17Ln9uhN8ASYlrICNsOuopVEZ6x1q6KW9dASUgxHP2yAAOGdqeF
kBKdrkqmV0kuZNOKcwW+akMW/CGzIj9SqHmNRKe/YtJegJ/g3gb/kI5Ik53cskqAq5nGRalpm704
8HC8A1fs2OYctYKAE8dmIp+paUHse3by5mM42cViIrurLyQuYvVHjoccSBRBWwClGfkxtxr5nPvZ
eB4kPmFU+KDAkI3qjF9UwOVRbX7Jp/B7NlVFuXV7gEDX2XKCJFnHgojxGsdWiDeD14mkg9cmdHmK
lCZicast0Z/+oH8SSmlku4eJRuJp1Lj8I9mH0Un2bi0AgPh16lhPF5CREeA0bnJ/l9fAvZNPZbNx
OZ5MvjXvZ55+6aakuEw15LKgqqGyzZjYUxSTqBxNjSTv0GoVuV43+DpdQVEJ1Humf7BBDf/ENPBA
MjcGb3Oa3KAG18UHPVF7HAluK2vjwzod5NCzbfJ7ZYN2YgZ3hr9z/Gq8zEl18GIVQjeuw0kqdL16
5yMlClZF356fyrk6ygn3zalzRn9nIl1wZANAgDSUZWI+WQOoRyEsK/ftMPcQIdbrqHFPHfP6p3fm
DMFNwL2HrWOV+Ql/hemO726yAzUn6AJM7zZZJf8rHhq8/9H/yoNy3Ga9hwcH1MU27+jAqUtc4XkL
4mXuQWngt9NkJPLwvkeQj8di78hix6avgVvNH0XNA6TSiurklYb56tkVKChm8MFNSV5uWZPqetZu
6gCrAhl465rXETVh1zZNLYQ9bHDvhzn+3n0dgDArARCl9d14M4ITYx92RX+tgwCYWD2x+DBtpJnO
b8tzEDoINcG02mnF72zQigOdXA0ugv+DM70kfg5205jU54e3sr4E9YwOWNfAVn9ZTQ/hwcQ33lJz
3DhgLLxkY1m8OeByi8JGmpEN/OzbHMbpdZQWTjl25YO+cdr4iK998O+uuUlTZh8NIxafs9oAoBgC
TT7yR3tI7L6zQ414AEgqlECOu3n1aS5aiNY2CWgEIbRxQMBdHXFH/rgMraCVl2aGano2Fz+gMrOJ
tYSMC1iWjn2HF5b2YDyqnBmaaeCH3I8N6y7dKPoLQBv90lttKjRLjnwEmBZsG+rD68zMJnbMnKbO
/s5HsL+bBiS0nNbjH7zMf4am2fR1sK16R3ZP2xHuXOxQzP1p505uQMHGPnJVH5TRdDdfZ+G71khP
jQ1SPFKNJ1vGxxfyIJOt0/a4+xgbmqQmDvsXF8+Rxz0m6C+7PnRCJx0+LFk8gEGP5c3GT3i/N7MW
DJ11l8loDlFtjWBVcwt14yyBQt3tU1C8dD6/JA7Han9QzaHP678LBzAlaoTuyTSt9iiV6jeo2wL/
8zpNvXCWya0MH8255kNtOs38DJmxchOagbUnY+X19e3dVrneP9f7037kQ71lddyNya31HvcfRZIA
VgGNnaVA4YEUzxsFShWyMTmAcSAGO7YuYnisZ1icHuodaAhdokNdQUaJlshCALqbBKegBl8XCLmu
uKBZt9hI7FtHbI/N3KkTol33XCUuKLb19M8uj2NEyMATkWr3d2vIKdXwLu6p+EBDFKhBGaMAfPsX
dHYilKxfzU1ktWBcW/Gyqw/1qCFg7YPLg9+y4erzu61pm4d1NIz76ivkhqt9WAgLgqejm1+WbpZ0
BaJZVYi7dGWyba+nlm6jn3XvrH7tcATItYM79PmlKuf+IM3yaTX9Z3uaamjnpav3HKGCDbSK3mh5
OQisZrNlQabgn72LlHnbOG7UduJGe8lRuldtkqzqLlbAcrknK5IJMd+GfXWuUKR4LMfRqzY0Q827
8eJJ1kxvktF+EKectzjMz9tlvM4/rn+3FetA/+UaIACpzMwAeyfECwRvmicDWJknGw98a8MT0W08
O04O60yqfWgoBueuZo+daIWqnJ9radIyv1Qdqihpbl0dzoZ/QXw/Wk3LSxlNYR1xH/26TtArcQ/F
Vgny/KkNFLUmNLrk7ueiAmhqDhjCELoZf/Vq6OHVm8UN0ON6Q/M0pl46gkwgGdP7umTd5p2bfrEx
7xGFXafXd+C0SuxEUBVbml0caZrGtM/yTtY1nTfkW0Cw8ICbUSUcWkCQk1rzIswMBU8bYbdk53PV
XMm2iDebKKk4tkX2PXO86sBFbd3cwY33E+Ps5KtAfnBi5we4jeR3Qw0a0+8Dd+t41rnnGQizECD7
5mRggIMDVJ9xLhSWdSkrCUb7EJj8wvwxe5P3lgOR+Dp46a5pDO+NTJXd7MwEXK40ErOJUKKT32jE
5nHcOkEvTspQPp7JyogMowmjTi/HwUme4trYtjj6n+khLoTMIzPpwNxbJ/Ktz1If1Zc+8Dj6me6B
WfPV8z7TgPzTYvhhu9K/0jN/VEkezRbU1cgDEWUIBPb2uKHN8DyFli0LN8iAV5+cQCIiZEDvDolH
75iiTvPUVyV/cksHwQRz8D82nvlnOY3D3+FzKQb37673v/lgOl7WQq6lumdG7L9bawXjvGMsXNbi
PyXfABGCiKVGPadIPkcDL+JoRT27PlAPuFwXKAO3ISFaN5EbFtMLLWhH1J1nyvtm9dkM9Fz5FURl
yXco44AMNRzTF1zIbfy+JA4YPDCh4s9Zo4w3UCs6W2s21QdQfoSXuHL/KgatojFmzWc5le41AGr+
g+lAOztB4POnr7bZbbApuqF+yZug/mDEM6IH4MGKaIGF08NzJlTk8VZsS5PzyKvm7sp0M+hiqlIf
JKlHNu5Lazvp0iuayIIQqgxuPPrtZumTF/Lep6kYq9O6D/XWvc3Em04p8oZ4xxWIX5Ec7fHrk3KE
yvIUVy/q9nkvWqinj9WVxp52dmwZb7KuAThZD8n2nzU0hWpSnLI8hFjerdZrurGHSltrH4l3j3j4
UL0SX6hHtpWlz3K7CtJ+7PODnXx/t/TB5uZf9Cn10oLIe0Aw3UXYCOj3zSBq3KDcML7ZZZhCbQQM
2ct49SGbleS48gNv9b8xqxH9WteFH5Ev5XtoyqeADpogfHdNIDWLSZzjjEGcT99nqTFK4yvwkcU1
d4IYcE1fnMEQ+tODGfnB9MtafDOhl7MpgRuFcGKV4XSl/ON6G7FzB4FfGv+apWsKtKshAZE4Af7/
45sOuda9jSToM31zY6NF8HS0SjCuYzIbHPcQizwH8A8/EjYfrCegaO49UNjN9tdS8pX4/74VbVue
lt8AfI8PhqjzXWn5ED002nOZ2oV3w5khylTPDmUwH0IWhM/UmI4CcVfLv5jT+NPkAPF2z91+Qw6Q
BUNgw+jbQ+ga4OLWK8l3hDQMNJnD8lRCxnDZbeIiB422HSD5BWqCIki7iIqZqGSJKppCz6txEjR3
q4l65MaoEIrGJn5Gl2ooM8NPWO/H4J6JGyjQ8SxCDDnD7Rv8SWSj6pr518RSTkK1Nb7rZpHyoVyd
DHJb+7W8hyKWdzBYyPswQOagjcFD77AsdDelnnYqcJRLmX0nP0RoMWEUyr4YbXxa11Kv0PU5Ijis
5mUjaBPvCm/2rrTj+qqGUXxIIX4HcVC8h9U+zbLZOJYHfOiviaTn4mAUUDW0HNO4FKIKo1i0BcpK
lAGmfdhogoZrQzaaJRsNO6Oatm7chVuyoQTLUMs2NFbQSfo5XhfWKNlWbd3sf7c12JW6qCos8LUL
gMjdym8/24GZbvmcT29tGnaI9cfpi4MD4N5XYXCDVLaE1vsMLhIUsRy5pe6lxdmmcnr5nFhe8Qw+
FvnsN/7FwdX9SnYPP7YR1JAgyEVqdqFmKY8dEwXHUPyMFqNovSZSJgBjBI7oUCjzJP5BnuJpHzyh
YGoCmSowxXpUsQj4TrZorEC9NUqH+RvpqKyaKe+GD/orNNPMiMfgXw3tFVSYl0DOzMEuTeUEuiiB
SGRfjc3W8ZBs7m1lPpGNGlfP4u30zBeLmRwkmJCfQA0AIlIwhGxW27Kb3qNOECgUUM0kX4AW0y1D
1gORILChUTPXoaj2zTmb6KrtZtW+L3EDCPwqB51w5z6huglRqZh/szJQJxupcJ9W+8yBfhRO+oNM
NEn+1Gvn+LujF60mcisrZ8+YD1kFHfoqdBBMJX289MiGP86hFKAApklqVl8ahpX9yS77P/Egkqe5
K0pI8zm70szEB1BtnUEf4F9j5LmuiNT2x8aynsm02qlnjBPO8eQ3F1D2zHxwAtHMEBc1QIh6m3UN
i53+yEznf9urqQWqSMFwuzMMeVnwlLOH4iV/yj4rFymueOQIm/ZZUDyP4Hu2OVhaJiHlcweKy2fB
WLknv2o2kVAmv7LzFj/QIng7bkw6FvcPE8bKjoFfPHBiPLBg1ENVR5xzCDFqGo11HdFjgNb3VXDU
bn2MBcCTsd3c7XisnV1ilh7kRK3u5OMn5RRAeALlTJZ7p2bWnBnKQdq1Ripw9zBhOME324ynE9mZ
Vbv3skAtbYdv7+R8G4RhHGoXJ1hrCJpXoAHbV9MVCshzjx/IRk1s/DGJWLyAX1CACO1AHwV9Uknc
g+yVJScy0edG9nrgKWC48398wS+4+A4oaAOuXoSQwWBFpLq4OfoqdT4xy/wMlfXyWdnMeoMqKqIy
vfNJKmkcUEwP6ZPpuRsgeuERsTei27eFzRsEDfkNkIH4MLeQSVmMC/E3uVJTJBwZ7xHqb8u8MQ/d
WcnmYntOci0EFCET1AN+Lnno7ZJYiFNZpunnetag8Yq9mvaQvrS9+IO8gATih8yCpDINnbqcQVXX
DbdejHgmGTk/MUu6ALZU4rCcs/VhG9ChW4KD7I3O2oHrBE9FW++FzTuoSldteaxj+STD4Qns0aA+
92vQWqxnSaXq2dzTQVBA2HVvmaHcrCfIVhhp9brxJhMykOQKqN1Gxr53+h8ZXojwhZhgVpcJmgnG
UJsLucxq/50v2Xpo0/EKdOdgXq8s98JahHidERTjXgMUIAI97Kl3HPbkQYhmA5nS7jCVafBEE9TU
rRBHhJqyxXld0epl4N5EEYavJXWxEzW0nsfhE65Pc2NvTUAu0dhphJoBFDBWAhJqLikgMq2PmNaj
BTlxMncjtBLJuowhB7ln3ZSeyFYX1c/ZZQ15k9GEom6EsBzi9Dq6F/ppdlKquIONbjbPZOtldmL2
nJzfRemWrq1pOAdkc3bkyMoUUVcz+GDjErcTzFAnsP04n8IuvI9lb730vSU+sKxazDUzm/PgjmDS
0F75VL1fVIzsHqrCfuFttSyKjTLdQICgyMMDeJS2FsLqX1C41m38xg1AdjhUr1mWvDWzWX2BsJYX
+Yg3H2ft5k3dBvK55kuMJOOE0+3otE+CzfsBqM2vHAzE0cA8C1Lk7fBRWtNPOwN5FYp4zV2TeO65
001fQN1h6QWJ936oJ/oH28Pwl8vDVv+H7ckF2doGL3nwssG9U2MavntvW5zOBK5Vx4eJ2Pmz6ur+
aTVDKKk+j4q9kalDNPTu18cHCQ+Ri+qgpPd55YNfOONXP6W0UIgENujgZPwzccS/o4unsd32fbuh
LjkOFlscW/2taoy+O8xGm7zg0/ee3Nnapnh6v4zaRL0U3Ooxgh731RQ46QueU5Ck/OUqTBc5GREg
sqBt1EypG25xlSn3NKRXqachiMrOKZBU6PN4i+pWdex8lNu6zbnp/UufdeUhGIL4tjasLhJEyjtc
EefU/TMurPJAttL3cTkkR1WKT5S+pFQl5TWzBqBSU4kE6ARkPmliNIDkYG2OulqYOtPAY7ipcFbN
apVAU1RnPf0JIGQQppzwZcA0n+G57oXclLq1sb2zRBFcQ12l4AZ9cE3SqoMI8PDaleVR+n5xRxhV
3qk3jXl+/3M1xvlQLDPmHB7mBljm1URuQIH8YB4HblrvRA15jC1SzqATApGDnlhXpXEy7qBrMe1W
G70BkU/DXrV9vF23yvVa07f5kTfej6HwkEInZwCL/AvERo4Pmyz/ALfrUMk2TqdGV+7NupovsJnx
1NcC5e5lWB8d0QfHym3e+gTIUGriNJxxyCZMaU/4UVcjS1eHyT6NflLmJgJDFmoB3FK8DFCfO0Kt
AbfOzBQvZPPtXKvO1J9DK2/PQrg/Su2KEpTxJrg4ek2YvTTJlL30MeueW3WE6GoXA3cIe8E4UOGZ
2BZNj5gZEGu9O4FSPSmf1mIQKhoRzs857rwUqfro14H/Unkpe67nZzfv2gxQBvzfB57lj2U48No/
KEfKLfkqLtmLUrGz41XvRDSkCVTOjkiXBvnJAdkywNd5uSu7zro7PuiB265pIcWAoVF61j2p0ARD
N+8aK3d2noSojtWA2EPp2omCxw7SmH4AJIse4wxVHBNneAV2NzilwVxDoknkhb2p07i5ANs0Hq1R
HY28ai7gNwHCx9YXFhpTQ35tMI7VsuR306utMF+qAqUIOaRAOo64PkfG7BZrdLlsrZ+9OM1HTHRb
owDFDApSMQtcHrrkoyDMh9s2O9kNIIbQyPqC0tDkQ5WKT/EcsnOoj1zeLFAdgDq5eXTUzWNON26o
a+nxUFvxNnBEE6EoCTNkRE4SWS7dgNXJ2EMDTKA08h9b4+q/Ao0TE1kymWxpAKAlkPG/3GiYuQmS
6OmU41aIwEEF4fvNbCX9tShVf6Xe2qw20OrJfSoKFEQCEijt/G/gD3AwiRvvMuiGeobfaSXfCphA
6aQeqgaFG3kI8OBcZeag89TGpaHxsrxNMEVdmmrx2YDfoasiqg+Mjewgpab7qwcUl5DN8jgKR6gq
MNSlgdRzzW46Z/ie2gXq7lfESyDSeQ/RQwDoNPqCJjRuPoLkdraz6jnfZlVqH3HCTz7gcsdvwCI/
US1zY0FfE5kTcHfx6QjerQyw09S/hBL8p9XotdHsO1DC1Ta3MIBLlzd67oc2Srj7sLeebWbjIpyA
QgGM6dNXmmCy76G2lB7aJgDNndCUPQmC6yiZ1d0y9Xr2QQEXvZmdLsZlPjHAPouAwXltprQLQI+p
S6nIiGtjupGW1SPhUpWXKojfN62bgqdrNT74FHrJ3LMA+HbgXFCNNp9zj03npG5ncNRguNqg3YFP
hMalKO9tglKR3/mtNqFq51QG3yrJultbyu5mjhOuUzRWGQLsvgL1sRyRfdYNnszyBvpZYOqzCSXq
MRA6KkGTjDdJAnk5kDI37jDvMPrlS5P2+yCcIPGQGs2HHqcFCE5mw4lsQIkbZ2SpSxS4VVEOodOb
aA0IJDkpdLPDDiD8UHhmGnGB0/cItUZVjOoJCCyA/7o+37QOy4+mxRFWnF7XcAeFKVA5p87+7Nwe
IiA0rDUAaBzN4xQgllODDgXZ5WIo76i1GXZNnZi7YWL4A4dj5kV47g9bVfqo8zNcecoLw3v1ZBDv
eJnmiDAo/9XLYvtl7t9oQA4ZgN2RAPQiUn2NB3wI1j8N180Kr8B3SncTjdANcEY4uE77vJoKT4Ga
N4cO7wl3sT3xh1KTCPDiLuOmCt5kGItzZhcZAASoeYKCeKNpQ34+loQMAFwI1Bs9pMhuyWQ6piE0
m8x4wCWm5tARQtRbTPhpol6b2988p3FPAB2EkROCr9XuDfECSVM8F8vC3trx8BVx2wowFDG+WL47
vDBPOiB/zJ9aK3SOqAscttL0i33QmAXQCPFgHcDyzk+hwc+Fmsyt74ZvISt6DWL/HrjM/CxrUCT0
tmEdIO6Zv/JUXKAnbO0k+HB2WpTlnuhmSpr+DmEHVMJZygJMBbbMcKqLMFA/0GfWqTB48XmaATFi
iS9uZlrkL03MxCaxcWYGoQmqVqR7LWvTede00PK4cnzonsvUZZ0kXyu2eLcpBlZD9yGO6Dc1DOa/
zZwjeax/YenHkX5bJ/rFXH9mH6e1txL+k9uLHbRKrYMdB9nTXBbiiXrU4KaLUhLRx5GpZ51BAcXq
e/KAZNR4K4diwDkX6KyWvoRCf+FIllIplMI5VsfvlSx0enfmF2qCEcChE3Wh0Qy+eXOxp9qDr5Oo
QuaXOsb5tBuzz61ZvVFZaYPjNsTuBLRXp5IfRNdbFypJpYbsNXfCbYCa0IhsUvvSBGpTnZPrqzey
j40zhLsBmxR6E/JYd1o3qYN+V5th++qVFoo8BwgQQh/W+CMBwvqaynLaFHqIKuTwLA3QhzZeNiOt
AYodQDNG3VDPBXIbRGFZEa221JT5tUQVBpgyfzmSsRj9/Fq70wvOOOxAk6udeq6Jn0tDoZQZcblu
i8r5fgcSDu8qMhS8miBIlFWowHeDhqqjqYfv/t9BYFj7Bzv+Nw/tBicBtDRVZN2XQNjysK5dl6S+
E40WKpupYiSeetxgZHkEkm28keldA8qkG3lUQXFc7MBU7ZCxV7v1UYv/WEgYx1MFYWY8fg0jL9yN
6aLwpzPtywCFaheJgeHng9lgWTRokPVqGorxqzem6uSN0Hni1tAd10pBKjKE3O/PCQqQ0yxN0Ar0
fq5YKg/JGPLyP9vQRMCKHFCAPoQKk2bbcVb2Zfp1HImYJ6gRYwRGHyQePsNvryNwV7C65gQddOeS
zKFzoR7uWr7aV4isgo1LHcnmg09C7T38l118epniQ0NgY0uFmICUmxHCH2yz1Fo+VGdWsoIuuAA/
Ca9S/jTWYYR4oHeGahD+m1C1JtVtFqk7b/IGEFKcml5j266OTj8howcYP9RQkwZ4w5Q5e4XK2hOl
HXhQWNdlltRQaUwz//Z7l6mg2V2vDzY1G0+onzHx7SmKs/zUo/Z23wWyLKIWoJUKGfqbpYWkSU06
C5z8BP0yQB3JhTtxvzUFoJ3kkzOIrG0mF8FnPDZ/u65WodgNCmyWVC+SM7e95a11WipCaIifotNS
PkJDHNBPi2Y0wKr/cdZraSdgbzfgxd3MOsTt55N8NpFcq2dWPpGJmqKsg8hsPbalIcB5xTP1hip/
50v2rHQgbAWmJqaTO/SRLZ+3/kPQh5wpZMMr4wd9+OvHTsPFVf9p/AYMPcxDnivk3xPoKt6mqbTe
phrw/Nhg85GGDBpV0KiZ04iGFlccYKMR0VygQd48wxTPw9BCPRwj8phrCa1Ifrc8hfi5Sr/nebUt
8YT6MvfVsI/zPD/hjzu/cSt/IwcQoOAOZtfh3ZVPXg+O3DXJQskUamJgNN0cp601ozLKAkgkwY0o
cMfkmjVlglIYF2DCdZxwUJI33Z80aRg1nu3UfRz/P8a+bLtxHNvyV3Llc7MuAAIcet2qB1GjNViS
R/mFy+FwcAJncPz63oQiQ86out39wqVzANK2LJHAOXvI9XlxLjOvJ2IGHCd0msXYHcFGLLwwlvJj
ZBeKW9l3Gze0We6XEJwURgBItRs+jJQDKYAFykJv0GIZ0J3rGnmCe6sELWQCUrea54UlVSgNsdKR
PgSa2HWL+QTP1mFIOmjegyvk6cYPbbE6Vy7HJuLf+0Y6d5vW4cZ76xv1kRusIKANsk1r1LvGHx+G
X1bmYB600HxKoXLfqS7xQB9kKJhVsF6Z5mh/c9QjYESYnCjJ5a6bWuzOKEuP1Em6aabQZLm9ooEb
Qycd/fgoF+IQpvW9jhi9iIg5qzhJhnsz4OG8MGlx6ZWzt43A+Mycaj06mf2WV1HvoUhqLF24U+N6
0LssIG+87kHVwy00ivq1g/LorBwE+IM6aY8gHxEsJ4bUxxw4OFnziEpnLppGHYEibY4lwx4hA7Ut
pfWiNtAtmFqnXw5NsuqJb+wK1qKa5bwUNH6B4WT8GquoReOlipd4ukSv0Yg+8AgIzUGkKn0O0dQE
Dj16nbThtyngXJ6eJuXQzKkD8rQejd1+3QbGVkiHz+kYnbAvpzuoINIdAMCoQlgarq0TgYzK9TQH
2ha4pV7H9XwfwtASmyU43rhw4RqTnZtIWKDKjkUHiCYZ/Ds36X3NWXC0coCcHaKyPXwzzaeiQG1f
hyIjX0M9eptMpsm3MPTNZIWV4zgv+kqdC9J34CyMZENMoz67HUi9Pn/TY9AGrM9JF/gQjQtK62Cl
qENFYb6AQmn7KHyz2QYtQK86DBvDPXWp5ekoqkT7GJWQKhjBTEOjq33szUh6DW46659dZ0EtfNh+
dW71K1pCSi+CmMQCnKVhC0cn0CNB3EQ5AZgvA8Z3zrDIXF/NQji67vWhsMpyj1JA64WQa5zrHMEv
vB+mwy0UGbU3mWlsdF7P0IO/haDmXOCg68O3GdfVM27X0HMVtNSWY4037rcBHfppARFPmLP1wJGq
IvaCTGSHIGrY3KDx+JKGIfqSwv+0LRj5Ybf2zY0CVOuyvLkfkuit4+XjMD0EtQobmV7lSZHBknzI
Fzp3G4Cy9QZ3qWx3zROySGRHN9DVoNtRKKCO9ctrXIdsaxILEOhRTtIcmDKlgnIyjfz9lN/P7kpQ
sv1S3ulzOA3kYqJ4e3kN6QmAHN5qYHKWCZAZax0GaOK3/iWoWbk2iJEvJWuit8QKlnEX5s+Quhju
IPyLfdWUz8X4GAxGeYjGYVWJmB5LH+DD0kZzkRgNPRrSokcB3YDNkIkEu9+/cvoVdsoNDKyO+kxi
cewNcwIyR1LMVRXA4jhW9G4SXHnHugmFM2jAPZiQvVtSwBV3EG4MtgWsYVdmkhSnNLCJl9GsnRPQ
AD39xmB5eEyqFB1eG45jJWuwXhkcPPKmCHYzcu5ONmOjdhhLgzZdQBMOnBxtSKZn6XGFfxP4wGE6
d2Ku5k1qBodGkmpb+X6wRAcleC4bfrFqZn23yhErase89JX7c6qMqgp+bRLLtWmq8OmlSop67pSq
XqhJBE5OZDxKQmiMpLUJl5Xp0PDW/xqPelxPZUykKwCQ7/XE2yl68DpP9HBbT+PwyTXcT2m02bkf
I7rtG2yMHDep3/taLXvXLl4gCZKvA7efbFc5v4zVmx5vTfAocS3oYEWtegwq/2Q3Y/0+wj/AS6px
FWdCgXgzfljQuLyTfVqftJhmlLCPwbdQg6sqsuKic1A8j+ArEbuZc6fjsCCvjMXtHJKem6SuwvvR
bht/7g7rsQYC+RoNCtDMIUsVPpq4feDpVO3zYXxmJPHPqs+yXQ4/bs9gJj3UzvihqyH6IJIUH1OG
StatYBJJU80LNFDxxgPwPxkB+9r9V79UkzecfoU7fb4digcdFEUrN50wn1RO+dMgDWjMtyz60b0o
EdU/4ob8KOFk8YyGbYj72+Ds20bIO6XGcVXBSe8UNni3aBKxt64FIG86CQyQ9Qg7ine8H7lXtoF1
Mv0QvL2MoX1bGDCr5U4NypIDFvqo+uqoD04bmdsMjtu56zfuTOdANIpQNS3LTd05P+dB+r2Cdhok
Em45PTn2U9j9jvbuls+KjkBrnEJ5oUyrox7ocvJtrArAwqAfsBEtcMsxBFcf3BrEBSHSSaiPqHKO
LulTUwk2KwDoxc4jTO/jMpnIZKOxBkwjvE+rBN0dYvvPreIfJs/Jj9HLnNx4DhsKdXaoQqMiVNen
UUmAwYd0a4igPuk8s7IvKXDOCjRaoE2t2wz1QOduK2H6GCfs3p8OSWgMO4oCnytybs30NMgcorBn
oZuo5+nc9SDRNA6lsPB9xrnXyVKE+Eu7dpV3YNK5PMGeOOkOZdOiYGyBgQYVBrrJs+iMSsrP1G2w
IvCktiEl4o1maUCM99cc2qJETlAmXDUihcCyn3zqp7Ro8LPKFExT/QTXhwTen0CHWdGdDlvIRh4J
M2c60meVMPRYgcfx9awihYyrgQICtJYjZwUauL0qaJJtejSUZrYl6rM+jOjMeHkJbEVDpLrmumod
25Kd9AR01dMNG3EHtEAxlF46COkpJn+eIIf4My5gOs94OInBTRJwX14WkzzgNbYqAu6reYF+73hO
Fcd+1ybyI+wiD0QBcPOIeg2xjsCjSR5ZCOci6MEVDIVyBevxKYzQhvPwOOfe9UupnR7T6UtbOulC
ZhBggzk9MBT6i0v1cBFDHrTPTK/ofR9Uruw7abDWxD+bHgZL0gM+7vSACkKz9K0Re9Apd52bReTJ
dsqjU1N4HOJGAQomGmhFbh+LsBjQfWWQSP6VE0khV5UbnJgzqlWHovILVxCFbOzwmwl+n8dDwvdQ
kDYPQVFDFNKsw2+FY2xLSOl6oVLunVESbCdIHd37zMB3bNzErYwWuOHwxIMbCtyPrB4qWNhxn9Mc
tVO/OFVToDOwz6qgmJ2AqVuSwoOjADmbP0bGh8/YhHhAElrdI5Szo6WLL5fn8yHtDtTOoA6cm81S
GV26qY2hw96AP44RATi9YBRVibYDfyN6vVZTIgHFkECAXntVwkQFNJxRf/j3GH/I2RcAylixzXfW
VCAd6wJ0rEz1fMegjpa6vnlXTJGNbW8x13P07NjBstAe3wW+uijPsKK8G1ibbZQET8w2sA0tq3xB
WA+1qCksG7B89Ct9ILLH+ipXrWcmZX6gvgmt77ECAddyhjUqStmcuoH5BIfJr6EKIStyGw1B/17E
zfDetFU762zTPNIo5sc06YP7HsoDt5Q55ctSPKDQ1a+VdKw9tczwqUyXJXHYU9Ql0VOeLuspgH3q
eO7bp7rOtpaROEcxKvY0Gvk1Yq3FnjIhv0S/xozETB4HsCByoKcq03guhsK+tzrUX0gSvLRt2Nw5
tEWhdxrs8jiH2EvEl2AVf2ONY80BszRO4HR/EDsY3gQ3pipUF+x13iqTj6R1v+ZHF6y/rnc73MjQ
PJvetCzIjDPA5nMWEvY0BLavI5A3sXOZxn7N1GNTxLB+fSIoge3GwVm1vU095WABFACH9krWVaXU
69hkw7aAGjCG+uGVq4RC9kDUwNUjRMMjSdrXkUX9NsmS0QtkMrwyA1sWhwbByqwNbPDgugF+FRBC
Wx2P+HxsC5hQw4liGv8SKxY+Sjz94NxTXcwoyfe3AwHe40sIQsRFBSFuon/PY0cV4WEBr0L9wEIB
rgWbeDRRn/vrIXbL3Z5iYw9hYzvrPQ49kEvlTp4TrHrvoN+4aKKmuoNFvfEQivxRL7nCsss9Ylny
AAHrCgDvwJrpARYa3+AoS84W3tct8cHY96c1HPzSF7FvHtUITKFCqXLfNeLngYJyv48r7GhBBxmW
sioM+PPpo56Ub/MhINcT9KmViSWQUbfXW6q+7bZsjHdb/fK2QPpy3/3yskxcTJVD+nMZdZsvoAdj
Ew6PlsC5pFHX7vMYja405DGISSRYl1Po9nUAtgtqFnrUipwG7dbwTQ/GNM72fCBYHHnZGMNLzIb7
1dQi0IdWa1yOFaq+2YjdZ4fO7UyP+ApWTzyKw4UO81bZwBgaYFRx0nsdb+N1wFr5kDtZeOAZOYBG
Jx9cdAUf/ETZswiPy43OiTFUuzFI3tAMmIs6dM6dC/hi1sKwwChd88VK/Wpp469Y6RBUfBBWgwF4
DR6/QrM4gouJU+4i4q4tmrv3xLWIjdtKWy6AY4TB8ZS8HcBofQoMxudRDHV+0zDtfWQrG4CEyLm+
ktlIIHyT2POuFPBT0MN6ouzi1xQax16cjnJXQ2hv2wSML8Gsr88CMqCeFCJ+F5a5sXnOf/hpu6xY
mX8bJivZrOwJKNBmC9VlDTjRh8QkdNOK9nhTL72hUZo4F+vOaH9YQZ7FyawncMtua6eyDgCDxKBp
otwGynJ78scJxDMWpbgbrfHUUCyJ8sCV63IcoQ8wsVl83MgSKvm9JrIYrluvhgGirDeqC81he4bf
/j6cyDB6RmamvneVc/h1/vVqnNWr30bt2AKBD00y7wbjNSiaYnlqVksN4b0OjKLdB32xuEF79asS
EjPXuTo0wkatgb1oPfiDgT6D1eIs6iLyYKGMf+xou3GaeNvxvHhu7LFe+4EMV53j81fHtb2yt8S7
FahmjnVHsBshIXsK7KqaQYIoWFqo0M3rqTqlK1L64KTxJizDdnMrXalJVEAP6twtnOZKlDQ2t5Se
pi/ZVfRHlWL7h1b2xOsoIljPwcvFnvk2KA4CRDAxC92gXNUiIVj/TLGbVNU9rFz5Cj6c6ho603Q9
kBtptlbwMJrpnK1PiQbKsLGzgq+XcBKSbnA7+6Yn6h+or6Bqi21Qdn25XVTnM5Nnd2IMHq7X1Ll2
iKFl0d2jKJK+hQWKFwANfW841hGt8MWDUE2/wjpAbvp2yE/o/7gzWkbVd6LuaCPKD1TqGtDuMnFv
Qq/0zoCCDrhkpH2y0+otmC6Gjd2uS8fy1b83llq7RKuWjI5TrhVq5DfVky/S23oK7r8ZkDcoz81C
oKpnnQmRymushwDlK71hdMW6lMODwt9wtlXo7/Me62XbGMkFikrSMzI73Qtn6B9CKIzq/MAADwnr
lK+hAEYvWALkNMMStLLuqxpFc31/b6YnwfWur2MI07xFIb5pt0fE9WmQJy7dttS5nnbNWbm1LATx
d0U1rQkMo/W0ZpxWdaO5DV2luRgsXqKa5CovNHK8b1pabhwrcQfMyZMWlNPz/UxGOyMEa3PCF90O
NzsAnfstvOX6Kg6BF5VPjr+CCKKXClWTo1Xk8oClJPzgbAi04P+Exd+vV90QeBY4ervf8qVk+SGX
UEeYBvV8WfgBnemXwoY4kyva60DFe2ORcot6wLInh8gXu9aULPOSUjFg50q26kXpniubYhcjyfw6
WkBWbp6LrMY9CqMSurnnwQZ1EcE1U/R8kTtVuDDetbRLNzUj9OEa9hDLvYrL/Tas59imqEF/cPNF
a8COG8//bTiJykJhxD4YhgOUOIU6lGEDY6hz6aRPq19FgWxgg+TiEzmdoSfrAR1mueHZEJfZJaUJ
uIweaIw4m8dOZIJCgivzRt4PynJ2RZkSoIqKD5529Bw0nJwTApVRJ7btlQ6DsLJOIThG05g+mEBn
L+EgI+cA6tAzcaHl3YbQ2Q35WO1UCI1UNErTqfWtM/rg+xwb+NAengK02Ch0MAl0rfy4aLeGj3We
fgVvx2kxyGAi6UKR2NNJZ5pz1VK7xRZl3ygrADvTbRsG3x/w4/J1B8vqDXzSAGUBHhiuOmjq3A46
92taGAPfwHtaLqDEN3qkQZNDe6XdPNT0K52rYEhFYqAMdEo7r2kPNh06yrbWY+s83PKkUMCTA4Jj
kDSAVuY4HDrYVD73gCxQ0vmPDiR2zj3qhcOUThkYn1gjQWNsCgvQuldO77QLowA0KvKNblNN/GJ4
zuzAEOUPA6udJZcmmZd9JR66rDPurdBe6QisL/Hw9/mhDYdfPV8PBpXlY5XiXufrk6b5yXR9Hd3m
22MSLdM2h9XNVJHP3KboZwAMfmAuWelcyglkPKZRzsExmDUMYCqIB9FZSxhiPXQ7WB2IVD+Xgbm4
U1nG0QCKh5/lPL1O/RJfqwLgM0O0dJqqx69L1hGQnwSNeeihKujKAFSTbywOcfhAxG2IHdXfY9WF
xQZ36WqmqIXx23y/jbDANg1rbU7VgZoG0T7gEAKaol7i/zSbijXSBUdOlxNKy7ePMgbHf0whyqlz
erKr0n5O+l4tdK536D4HTO+oFB5vufOENyg79UBZYLFnPDekBFa1xwdRh2SAzLe0Bh/cUoyGsrcg
69aFd0PKAaAdVPFTYb6CGCKW/bub3nyqb39tAHycCxG539DFeo03DYq0JLvWZ3IF5Coq830MMfau
hiz79EoffMCir7k+I/0q6sL9bfB/nPufpjhu3i/DJkkBkHGxdm8KkF0iUq+LiKLKBQHIXUeyapkU
RXhuOLBaqZtVr2EF25JesU8+sYHKFI7IQCBvxtqhKx7W7M7tHIjIkOFStg5cuKHkDOVEs36MqvKJ
BEn0LVbwGDMztzzmflvuZGxUcz3gY+WQk3S4mDB6WNamlYPdEqvbmQ6nBBaLqJpVNSnvDDHZN5Mg
fcsKda/soA5gHPIEpizcc7Lse82IeqldK56Hfl4fK67oqu8Ncof9AJTkQuMuSF00FOOMQUc4JNu4
AxuS1zAADyLVbYoAVlPFxFaLEoKDMEs8pcBl0zl9kPWjynAfAd8HbbhGnSAqHSyqaKighhVhAZ5B
nGaBIu9f8W18FBYQYVbS70kHtIxNcVcpWdfDDdPKVhwtrdeYFech7/1TAY1kfKCdi07fZilIP74y
Xp2NUfonKxoOYVySjwpaefeWSdyj8B58vwqeIZRU7pmLva7e/VPUBuZozogN6cxuLkk3blVHPkPw
Px+4P6DkUrv9KjaIerIMF3zdJP34DxNSi09GqQQ1dNT5doN0wL7tUMrIWh+qB1OoB8xuIDuZui8G
iWGK5/fDgmAFD7YyEQ9pm9p76Muf69HmD6OdiQerbI8mweex0EpRBEZda5jihnC+cZJ6Bi25EPgx
HDiNwx2rfAeCuD2f/zagQz1FT25FA6iEjqHvkd8FJgCjpQW1ZJBqejsJl26XZY8KffRtwFDHSxI7
fSytlD/E1NNjOpPGDCrfbix3OmeQcFiwtArR4sP82+nXqw2W+TDC7sJs0kcaN+1DFC+wbkx2bVgv
IS02bNJpQ48PW7LTeR0CkoBbbtqDIQz+TTsrp6peX7N2jvtk48Geh++oAdz5dcSeSoLXuHbME0Bi
5Vrn9HmDLhPaU8VQx9LNozsBVLe+jE6F/SSEB9uGeTFmAIOVhg8JvwIIdebn6AiE8jQooDcbbBO/
mxnk69ruwyaN8rIBQJaAA7Q0Rj5dBiGtnkYzeTeAkfpe1PUW5c/21erLdAHJrGqHfqOC1EB89C1s
OEdOAUYtE3WB1puEBstFEDdeDwU6ZzqM6nAZo6r33NaKA5gK/lo8TYM65msX2RLgw0HsHaECT88H
zZRNfmvjwQCd7ASk/3edrwq4jcYsI0tKY2z2sx4wmXpsN/C6+PlKTDnII7YbqAL+v0bFNE9fhQi+
lyWDSMtUz6ozeGLEcQ/lvF9VMLDkQ8i03eLumwIHc6czTQygT2YVwS5VuTlzC6mOua34Frsaax4n
VvPtYtt+/U2R1Jljp8OwFM2BypUgk+thXrsAp1bGE0QunZVkCjDtUaFQGTvbbFD3A2rkR30QYcqP
TlLOqa0K1Ov/yuNbZmK52oXrWw4l5BK6ry332ortCzlcNK1PyuAlzi1xYugp3rsGhYruROtzu6YA
ibxld2k7ihfJLjrN09peS2Z1Cx1OZ6e2tE7YhVX3JZj7X8628fvfuWVX7RI2XkRB6ydpt0ugtctL
X8SwTEhatjSkW1y6TG0hjhBAppoD714F0J+Y8nFNlWeb6Fzr00FtRqkWp5ex03w5HTj6LYQXgseR
1lgVo3CQGzY0S0iySgYzuDiVu+VSkIc6ZcUhi0owkqd825j5vDb9/s6wO/5af9PZ1B7SOxcFgLkO
I98GBcAtzcOIzzWUVKAppiuacNR09nExQJIXb7WHNYuzT4dxdatl6hmVTVZiHMB4oHxW5k4BnUh2
tKAUtAW258Uu+USGiNti6/Dqpc54dcpEXZ10ykeqnFKjXfgzMH4AY2pATrC7Id+6IgSLQb+Uo4+b
Nq0vX3J64pf4+lJnRZpUjucMdr4V9TjLOQgV7mixj7CZk26IPmKzdLwIHfdDAHmknZ+CEEDqVFxq
CkH9pmIfuW8PMxdNv5OVKgWgUB2uQL4yHpXlwearAlhYxCeg5QLsAAEnklKJ9xQiikMUiNeEoJ4T
o5EHgEa4alyaPjESnaGIV3xzHSje+6E7HLO8tLaJBRlKPYBPSwjg7bvdywpss4k/hDXqKVZ4F/QE
mbCLzW3nAb9ItYnwpVzGdWu8Ktpcr5D6teX5bTrs4QANAVm/rMCJrQ427rwrwPBBnBewOFsNBZqK
VlpI+MpMsQjQLrzGA7qoK3OKr6tA+JsBkN6DmdeUDvhb/jjedySV9+BOUawg0Ua4DQAqIe9jv6Gz
SrY/B3hSjPdyGvjtDD0Q+DYGiopCgA6dB30pJ1J0XkFzYiMZfRoMw7pQYOjnUL1BQQpNmxcOlI0Z
Nfal6YpqFXd5tIpSx760A2qCsG57riCQfFcpl8x1npf9a6H84FyXmTyAfGDNqmIAL80wujUxubEG
4W3wOqekj4btsj33k4uOfCX6BwI41DSkD4Xp7vD2k3tDmfQxg+j+LI9duILhIblpmDNMd8d+T1vb
3VoOIO5TdNWbBGUAhlTgNVzDv8/jwuj2sDh9qYdRHfou4uto4qkQkHleKT7Cs7Rqux2bQrTBfOVC
ZgJerSD3+0BYT2lALOoFSlXlWod955xCy66WcGlrV6lm0mhMPxRXPWzdu22b0i5fRTnohxY0R4E+
w1bDL7YZAR6IoDx37sC9gvy/ne+xNacbbKX5uin9+oB7cLEAelM+Cgt+sJY5+m91bOxtF9DkWTWs
ZFHURzmgBAoKIIiRrV8dU9cpdl2R1PPRHKJvvmVjfRONF8OhP9feQR2bx+ldGALwpfKQAh2C9+V2
COJy2BUC+Lu8x/vb9yDUWxKf3umlZTr46HWyQtM5UzPKGuOkWM83vgsGqQtgwQuzgEJ3KvNbDJXf
FGgaqKbzxwbq/AsGj4VdZQTprmGju4jD1H50ZZ7N+kk89kcPGeVPtwrzGTMsGKOHAGD1hfEsA994
BvevvcslPkQ6hHMNtAy72FzqMDEbaL9HTblE3UR6jMhuYbhOdIkN5z0tY/8Yt+54tOPsu8l4fImV
Khc2amxrPDUQoktkt2n8wvBBhq/9yD19ttsVzgwqYd2+sbPmsbd/zleVqVZ9kZClPp0SeV/iofOQ
dRWDaAqaZtZ5QMHxHLYtP7cwljHa2trpqAxy0GRGiETr0Ggwo3e4gwdWG270WX1nQ8+cO7gt/HUN
rNfduaEgcT7UNr9evIdbQ5WWSxaGkIrj42s8dsMbiTLhWVbe7qAgSM7yr/ww5Z1f+Wm+7/jDWw+0
u9er4ef8Bt9kCW+kOyzWq3nfKviScQea22ZnPMd4inih4OE2m/4ncOc7o+0/HpuqHJ4LrLimbA6R
pPvBd67/t35oDzTDd1hAPealcUgCAhoDBoDQ4TmLocHKzBdGK38XNxEISVMYFT6wX9DMgfM3wsoF
HeB/OKkx/UnPGZfWJ4nGyvEUKf7TSWh5WA8+tdeZMxirVoTQv4pT474tA9Pr8AB8K2y2jPq4+YTy
6VPR9OlLE0cQXUgSuU/zaNzGksfLOmHRk9uX0cxEo/8zMeWsKQxjIbIQLRLDFlCvxkGo1toB3AVS
Gigm3sCktXODqiznephMsUFsQPkBuIs4s5Yu6lvnserAJwXA8xsf+gUB7ASKtsmhAhLxUhmwpmrS
rj8WIpNr0xQ9MPY1PXR5x2auH58cmVX3qW0GGyja03WOSuo9lLHDeVhY7DWhsJIiQ/2jo2jw2mn+
McQ40WeseUCLC3cIFJFntIEW0VAHTujZsvdG3JtgQjWFiQ0NvLKBuUXXngSr8hN0/4hoTlEi25MJ
E9Zj5gfYek3RlI8J7HTMUmGRZq05capHMPWqx5qrNcRjyuM1NQLfbQDStdGDoQN/PoCs7Lke5XaG
jSQJfuhBC7yXx+96AGatFS6Qbn3lb6Aiqp5DmnXr2ojtSdsFJkddDTaEGt8z+NpCIYT6d9hY8DPH
jljn3TGFu0EfSOAVebIByALKPap/vNabCOFkm5LxZ1io9hpeq1Whg07dNFk4ULfpu25uCt+/k2Sg
u5gpd5Gw3nhQFlYivKTg6adsbpkQTCxcfNF4Vb25DpwjaJh/wn46n9UOds4hNyFxQemL0RrmeaK6
7HQ+b4rhbWisFzfjYmnXXTofpIvNT2y9NfBugF2Zn2DP37rLDi4mWyx/Kwi/40tkEmd4cFXAZ9wg
7NzHBHbvmQsFb6baLYXWF0gl00s1yS0PKejlShrNrM39i+5Z3VpYXzDaeiQhRM1BWG08Hd5m/9Yh
02E6TTZZ/HXylw4bq0voTsa1p9lumtBWtFBVnjroKIobtTHvwXu88t/0cJB3DTzZJ+pbNs1xpjkd
TWE4bPWJh6qMOc7C0HL3+lAqeAMbid0vsLf29zGpMKxfNtSuNxDMPn7JXV8q3p1RlU82v18MC1oO
mkMWePrashi6fRsvjEm/34TQDpxVy08t2q8Po4KTe+WEIDKY7lXgX+dLJ1rkUZwdblO7EFY+RRZb
G30xfUJqopprS1EsdY7VHEXUFFLy4Pdb4D5ObwG+VD7WQdhp2mbp/iQN6hEujTGa38a/nAQlZuHl
Ts3BDWxMrK9rf1uQMD1yl4sZqCXtN4sWexOqF8+GhcbLAJmsNa8a80kUyVFPUKB1zhzcuI9+lkK4
xvGNed3+CGjNFsxMnGVfMbT5YgKDZ2u8IwCp3elQhNzxqBv/KMohmRVRbD71JEv2OvTxlXmk/Qll
H1BlYa01p1EWXsbAr2dQhLIOttlBgTGiBx+csUtXFdZSMZKudJi0HbokWPkQH/ak1zcXXihBktfX
t1q/rTwDWQrVMX8TjbGY9DIc7o3uZEKkY/zugkKrrx8oeMtZIGFb4duelVBg+qecPlC7lPdBnAzL
sHf92W1An4GlbXKHHehZ532ViVlTZcOyxY7nYAlxB+IIveunSKf0qzGFU1Gaz3UQpb06RCicHnTY
pbGxKdAP0vnrjF+DeGfYEj6KkHL/ldOv9GTc65K5m0FY/pbTr2QNO1cDv8gc1gDZzII460ojKYkP
aeMZynKAYdrZzLXcaK/Bl9cBMFbZBu3H00SqFHM9gsskC8FjQGpdaJ78+cd//eu//+uj/9/BZ37M
0VrPs/pf/434Iy+GCmok6rfwX48Qrc9Tfc6vOX8/41+rz/zwnn7W/9dJ++ijyuv8h/p91vTb/Loy
fvrP327+rt7/FiwyFanh1HxWw/mzbqTSvwX+jmnm/+/gH5/6Ko9D8fnPPz/yJoOnxvkziPLsz59D
m+///JNZXL9R1/dpuv7PwenP/Oefb1H67f1b9/lvp3y+1+qff5rmP1A6xX3e5pZpQmqT/vlH9zmN
MPEPZkKxjhDmMtdybPHnH1leqfCffxpU/MMijsNc7uIAzrb15x913ugxxv7BqQ2rX8dywBSHBMyf
f/3xf/sn3v6pf2RNeszhG19Pv4+Dn4M+8fTfnv48h5qmyShMLyzChQMZKwfjH+/nKAswn/6v3M25
6ZcdnpR+HSwsXjSbCiITB5JA76VO1kPmT5LhADaHdiNnNcolEPlu4jUslKBRUsYzALPKhVOpBsBO
UNITUpf3LC/yZR+b6b3fRD5quvWLaqty7bRtjorxjHc2QDLh8FBbfeABqtZ7QSxfUlRSoSNmRgsR
D9XcV/EmFh3IlON9Cw+TM+zyKDbKIzTfCvMEaR4Xmgd1vAmijnkxj9BMRRnXrKGkKhuyMB1kWvEd
Km7xk0rAzYV5qzVzQfHaQX8BTlB2WECSNN1xkd5BUCmdFdjqgWcp7cUAq9FMkvqhT6qPxmRPcHAp
No3VsFUa0yXwRNAtTKGpGvopvOz+D0nnsRw3sgXRL0IEfAFbuHZk01OiNgiKpOALtuC+/p2et1Fo
RjOSyAbK5M08KZBWzGkA7i4vuwIFq9SK2ayJaPvKGE73WUg8ekUUK95E+uk1/7wm/ey1rfzj/3eL
LvAPI9PTzomL/IBWO3M5BMJpQIVRuVJHyjze0kpbaVup7Mu2in8L7qM/pgFIpHPnEfdy6l/aZQcY
MTvk/edNnRxmyOEaDemGOaTzhqibjfLZ9voqnpTWgp2f7WRta8Ch69BfuCPHxaDrBwXz7p5GaQ9a
JqMIPo7zbjQ/WQuncm0bdSShzU0SBfQ4yR5agV699a1tH/pJTAflQQwRYPCSZex+WnPRT0O717Fc
vPLErVrntg/kD3kle/GNuSYy1zgv1p7fjT0ll4WrrNdFrCqEaibexDqdLDX87duy/7XVO/4znvBY
71NAVMqKm0aUQdHtdMPjn9Pt7ZdwfTr7+lFE5SCDeahei1H+zkef3JFPIxYxxF+OzlRPGnUZju2W
iOIjazXjhYt5E3fZzRRow5oGge2eLObRoV8/ZfYADrXWY4bvgIF6ETdLNmGiJRdE8viA2kwJdCki
FK5roa8y2vSiCKe8/OPuhhbOKT0vvkfvS7/WJ6fe1oNZr1uwqzYL2g3ZrN3aO0ROZMFC2WCzFtjN
5mHqIBQWFh/Z6g9OAKn8ZzU3hxxu277Drd7YbO1vuc/ySD02b1stEoUJOm8b79HmnwLN1Vq4mK4e
7WzmEfdv7yEV47VtwIp19Xjl/clf03Z6yhf7z1pQ8MdNh1TAblOOszXR4HLF3zYCjI2oXst9L49+
oZ/5EprrUD8wYfrVp4YX94BGOMTC4oG7MWGLoXZb2IBjV7O921y9P4JwP5ZFpz+5+RABJyjjRoNV
rA/nfpqcO5CQL7x0aZimLAyIaHkwS4ful/SSwSkOnRw/+d5N/xbdzYPpbjUa/a7cPecej3DoOv4e
0HP+7BdIgiVU/cPSe5fCxJitM4HbtMILunbuE9FMnytT3s4u3jEeqGQr6S501iwPem08Swdfpra7
kqc+3/CkNtwUW3mRe17+smFzNatPHc4tS24wJY90LbXCdGk2HibuYFllf8x2j/t9OBRC2q/uVF+5
M53pyEkpt/KykzvtMYe7K+Dmv1Rq/80YvkBXGJ/pen3VqS67gtN8KF3jy1azHuJa6+96GJ44De/w
LTMGr7r+oG+ggwS6a5D5TXacC6ZT6OL4p23zV2e34e5W7cHfIn0iRSqq4XmVKTr9ZIc1kR3kZ67U
+oYWbJG2FOJUlurC/5Fv3HD07LWdtIbRj4Cl11UPo5/vwZR75aNROiM1YfV9xUIeVhnEkW0957P5
1bsIquXwA4/kpRSPs6MfOin9sNoQH1bNBUuh+n+bPpCM4CGPjFVtAUpoEY44+wOv0W+LJUS6vnvT
2vmp2H2XbaayAihoIpx8bsX40W3edftoGN1hKrHuGFr2ogs9w4wd3NZxwMziKTeYmnZmrO3yRPne
HFTLEJlmj7qdWe3RR6+8tmXahaJtCOK1kpFBHYhuri5GrV7mzFjgpWnuWflpImy7fchYojBR4BAa
r16Zve+uA1Cx4rxotxHFB0zRly1aSLmlurEmpW6UYV58UKXtMdP3tROAyZpb79DBIreJyFXX3Us9
sCTVeKTrFBR4U7qx6LUEgYSwkcW2XH0arDmtsA6SBxfZ033r+vKp8LcEtg99ZjiGSLCjXAwD7TtU
BH7kW/XZSM2N3dy4LzJZRVhtF11nKmo4t8kIJC6BXK6kp4UdlV8eCkXUZOt7m/GCNIWBc6AMtr6z
o71bfgwAsgEXnpd81ruDtSgKV9I5j//7mU++whdQTI1ifp81M8ONlO7hUnr/ZjlcGej3d93U4Vv0
fKSN6SFn6EV21vYDla9pYC0uLTMFlF4fbFDQ1N03Pq8i0Esa21JFRLBIKYJpZuPsLvzmzQoCcQMM
kBoXkwx0VWuQWxZ6jzvdvw6m5lEOhq6JfIDRxWlcsPX0UBjrWRovlt+03D3bH4e5TT/bQWeVRuxh
5Qu41f6jpPpNX9wD37Pug1v7o5floWuM3YGOQhWrpbmbJ3kRajpRG279Zr4a+HYfjmlvxR6gWQqO
d6bEuODVTKTF9TstErof8KhnPHYeG1XhNkeCO8MDpoUhoqgHK7RuTrhhbS30UnwNlTtf9pTVemu3
h6XBMD215uOwGkMy/d3TDAIKBYvBsIofIUyOTp7jcWckXCDal27Nl1M/VYnQunuKmtyjcIfftjjM
M0KrR8FjxMXxjM+hPMNjvOTF4J3wvIbm3EZTPxIup3QoXc7wEg/WRq2pj2khhDl2TMtvXKU0MBBf
a1sn5/C18Ula8sPwK3aEcdHu62973T40Ve+8VuYnyo8VG63+gFu4DxyMz1d9Eh9k5qZjoWeHnGDZ
IqtnKECI6zmAvQmvw6hY3FOLl3yspkdH678LtAULLw+LzxIJb6JanvNbmRUbww1GyGLZaQz37Tpu
XKCEUq2JV5pV1PvplmwHna7PQFQMtrxeW3n4qC+XuR1lzAeD2ZI/fDptmZuBLQH/acVbs+T44cxI
NwoI/l3fh/1tNzZ8DZnEBBpIF3rAWSEycssPELqrQDTNGBdUQ2HrkOlJZ9XfCdEzFnFPaN8UCr7U
na7C5iYUQ037Yit26FTH1++ihxf5Zzex/C/kr5eKQYKDhbbgHl7YT+DUvvdxkoe0/5GP9HQvoVnv
VGqTysi6/VpmFmwm50VMjh+BIxiChWFu5vmfiMYgGk3SF3v37WXzd/q2lTbHblowdb9PHC19yp2v
bs/IvJu5dd98bjXftiw/uTDas6VQx3Y3Hkkix1KN1UWukIU0e0x4/+t4brQuNjPpBmS+Ow5bkaCK
DK6i+WoCZYlhxgOOL4eHe1lSizr4ZuzXQNnS26ga55fm4USYIUARA5UP2i1srE/eV+Og6KbO3w43
Xdi4xZT03h3AqjkQGSUydjsgZ/A/zWVGAZHnYFkixAQDDP9LWoY8EEWie5HtE8Fmf04Pi1MfetdZ
gtX13JhAHGXDMwJgWhzSrsTsJYELmOpvpQEfd23rgxBiPO8FJ9DC6MNphsmzzSLZ1416lIJQrCfc
QOSGH+cGYfDWj7zdIZwn3TMiUP7Sk1xLbM3OwrYLm8ozA9S+kg+2ePFniItWt9vxSEZAOPobxLT0
aNuNCiBTq9gyHu28muJpWL526RsBNCeITo4bszCHODZgkLXWI7H/+8nQ33E5fphwMoINC2QwjdUH
s5iTY2BbdH5xl9gTYL4PGYVh8IZWzKqme3B33h761HklPesZ1wOBLBPvka+bd1je/jjt+D0O407E
TFRxSpYEa+JyEtWUmEarHXxmWFlfF0HjaVOSWWOsNpKbTpvQzfi+HjdzJydr8VvmmbKCnWKCvs4+
IX3+FLN2lWIKNUd76fNbvrjJ21u9d0puZbwaI/wpmbr8QVlnHOF6fUOvsI6TGh6drfmx3J0vqB6z
SMvUVVsUt51hvx106jdn6AEUr0UGI6zFhNDx8Jp9/n2jHKFPtlm033aToscOXDefUnZ6yPSAsXEK
doaomB3VuXcEI7cdRN4+dzofHtjP6jSL5n1R2hLBWv67Vg7ZReqcd42nQZllqBXOv7zx50RiRgzk
rs5qtqxoYX2wMEK+zIO8jrkoQqNkf80qWUR29ltprjiJwh9PfaUdNmdNo8oZp6dZZZ+18TYMbjCn
zswe2O3h3vjPNlfRYBW1DS2AZ72c5jHivvfiO8t2yB2hX/yCZZCSJCcxdYMTnGgPbnsjebRNwcCV
aFoGqiMwxlo7abWDvyhlWuAu06uap199z7wEwulZeVpJW2Af+4WCkwDuChv/EtaL8BIYwuORMrPj
ariEWoki8RCo32T/1iP7Y8hB6yx7rb4Y6zthiDE0HWap9rZD+S/F5ySKJ6H5C6ErC3ZgFxe17URz
g2UIbPhHO5IMauCFBTUI4nZo+Q6a4nNR9l/bs/9aq3fcrXVNHD9fOCYv+6my1zD3n7UBuqHSuASu
vtwvXZ2+j6sHyZNjneO5L22xHEHrb6cuJcJdZzin09Iyo5St9H5eNy/OWsIes9tz8cJTtVbQMYa0
5Za68h3z2vFLV9YZusceuCnVshIhxNzsEW/sYoW3ImoHaGWtgfuSS88EzwOV087EhvN5CG98980I
O4OAMvcOL7QpdtytgbbMVef8mukv9XDr15L2acq4fjGPYv0iGGJjZbVcaV9SHB4ScfZYamNJjeEw
hRQ94JrL1THNz6knvGDQUwqb5HK/tdkcLR48z2Z6S1WaXwRwWj4BYlPl+MHpzzgig3x0HjOj2rad
gz5k+5sHYyvuino8cHrgMGiBuKyHJmmN+s5011/kqV6keav95ciSbBwSH9y0uniZqXNsEc6/YXW+
iN+xEVovU6bEUykJX22MhRR1oANaP1v4ml6ls3CknrUHWepUPqOD9w7ltZ3RfYk2rhncBx4f5EH/
4NA+HkuPFhE5j4okmn31e8Vy3FjHota9g3RN81wOImzs/jFL5y0evMw9T27zUs6NnlSTZ5zTZJt0
/4wExj4HoJMKB98+//8H3arjTrQ/w5wSIpBANaa0j22Nl0UszzL3/IAqTQ19Zt3jZcSyn68GYzVH
5MBWMSh7bu+ERT2cKm+zT65XcngZyxdNn7+wHfrYleyfdBkuctRvHcANZ49k9Zz22AxLGW/++2xD
cDUUQ81951jaUYRQq0eRNf841dHiTYA1VDuLmSpfydkZQaPsR+XO130wbhcjXHbzrIJOUbc612yT
SBebWz0bWDvyqogYU9zae/27AlJJiPUwms2bD787Yxj4atYM2gGXRSowbq6BFltJW4SLwTA/Lbi7
acCLsds7IwjVZo+7Sf6BTerHqeCdM1o64PXN/KLiuU6ahhFeY83hRkcWlotj3eE0SsvGjhzRGkE3
OFvMnX0mdsBdlehwf5gc7I7Kdf0ob+0mYC52hSPcntXI6MwsdJ4dZoUgaiQjrxuOqn5WWnXmNGNE
DqsUctfftqu6kF2LjueRU55uUL6pc+0b2MKZHn73hYsrg3tsNe3yWPRvvq3eb9roSaUMppaO7XDn
/lm21XqocRew6kJKKzfLBTdYBl1eegfP0IF6aBgUzMXEat3g+NwW+se6zfvnN81VN4jON+qkaYOT
cEC+0IPzz8s3+uYv/oy5laNUuJJdjCVWvKDm/UlW88Ff0jVsJvl3bKuks9Y/JaAvF9sTLe6ILKvx
2y+XPRnW8oer+Pa0tS2or5pkUcPPZZqY4/JKNMy+LJYg5emAyaHMlDWmMcK0G8xw1OETmBQuJs6S
nTfbrcPlZmpbHAcDSL9/ZbWE/9cCqZvqruXyUk2HbnmfsoJhpps3sTdukcz5iFw4nDj4fOZgTjQZ
9hgVI/z8uZ8oh5Q4HsCgbJfRSPVYlkvG0ym7838/yBvOfl6baK5wXJhz956htCVTQdfufz8MRkuQ
7b+fgvhjDb39/1nfAaSvfiZ345ThjICBgeqcqYm905ytPvi+MZ0VV5Kk3zgEjdR2OZ37jewMQIfA
KhXUxXuV2mGvL7RmFibTlH7z8TFluAvYh5ydmT+16vGmlY/kj/IDQ00awvHQGzPvGlAGRG5aw+ZB
rAlD45feq/mClfmWemjg4IbrhKWhjHWfUgoj526CKjOU+8BGawpm+hgUiqXdQwf4zlk5Dub8Ni42
D0ofBgiOZdSquS1cAoDjzATsyM37KsiW1cWwZOqnpQG93bWxk632LeMKoNGvvFA6+91gyCyB57PT
SNgiK9BIGbG5XYrU/6OKuT13QpcXszSIz7TPDuAAW4bZQBmAs4g75d45knocv+dMXmPfAFPUBA0A
o4RKP6Gs08TDOtILcRj27q7bGPevowqr2YHN0jQnMsh2cuuqSNF9QzCp77ZZ0Njaew7lpOC4MbRx
BgacLYEMavgMH3uO5YkGETroO8kRpNyzcOioo9ZSVx3Sxx6u3Vlt+mFcyG3p4xjmOwKTgwbBJ2vd
daP3q6amm9hIYaIT2jK2ZGWQjmm/aLi4WTwQvLKUVlgQMzN7rk28k0oZwH94AU0ck2nRJ3J7WHN9
fgfPETqKeTzFrBu7M+0pXFJC4RmYtmcntCYV+rrK2YSpLNIsKhB3GwBMaWqkG9RrKVPEYoTPsBvv
KKrCXCwYalzb3LMiGD9OUJkTLVEeX8fiMV3EjzI2pGbzWr4YZqNi0ip1WAxMPbROoznFcHH9CetX
3hoxhPj+3bYBlHStF5IUf6q8vj9W/hxLLTUvPC3vBd3qgZ676R9d+YlVqwen39yHyRrqQK6GFRbc
OP6zdSV7xSFUNV1otZ51neb2g9MUthbES80bKbritNQb2tFE48fm5ismj+OjtZo99iJ6S+RW/VSj
9pFXng7lvEr0veNoXQLuU5P+Lsrlt6kxc3GR+KkxcY8uYeh051s4NB1X34qbV9UPT8NujXfFBAZv
Hh/UCj67tUfveENUaK2UMUezn7Eg8dHU+XuZolvZ46m8XSrwsn02G16Ywi9iCCI4PB66xhrh7ux8
guWFRyNAmtEjIfM9Lrz1ZxG1f8qhydLOs0be6uj8Vq0TvO03EdbtePYbcziPYDeO86LftQbbqJkX
aWQb07VcVDR5lgpro03KQaebxzKgkS5FFjbfa0PZ5VblH75nsJ+7aPDK6WLZIujk47uLueLYpdsn
6vRrAaiDCfQU1bjw2aKX7ea8EQzWxi/yWl8ZF4JgXZxk39HWVC0eODS7EBQ62m7N+7Hd+9DkYBAV
vi5DPqGDYyAaF9XcRNVSHRpSx/HNKRJcd8tCsXYq/FZbyk3OO7mZtlw7PX2uRrkeKLl2EoIO005X
Dl4/Ep/gjYI07cuTvaUfg37vunv1e5EWgPgV4kqOAPkAgoLHgqZ66pRSGdMPxcd5o2k39mCcO6n9
4dLG+97hUL4n8nL87xeL23+htGGAH08d0e0/+O/fT31B0XptXv/7p+GG4dbs9gnZw20V5WpdU1Ic
XThP//3gt+8cGI8Ghp7f6TiXnIqU89yaZZ9sFeL4mBETcNK2BzVJFWklRjuUqpanlMBLXBj1t76O
412di7eZtfjYLs6Hv9lk3Ud62mv/6t3QyBzrGeGDRTqueeWEGjkdgJJyN/MHkM44XZmR5y5jF11f
rnaK5L0VYeWn/clbfO5fLoa0JuMrnZ2jIfzmUhmTer2VTwGQO+i7pg5O7Y+h244/zj8ewOW1Gak+
wSEfLMMynBrBtHCdeT00S5WRKJ3pk/aOk9dZP/2QySCD55aVDh3lK+fMzGCLX7qCKvpWfM29uz9Q
pHXItcV8mHVGr81s8t4JLb2XHoiqRaLPzhja8cjTbbnbKeaJ8tQsUt31XX6Utj6GYuBiVDFCRWe0
eaR6v78Xi1Bh1qZ2NJhWgtLpnveKrvpG2/ooa4U8OLnCeAx957BqDUVJM/ltWlgG0ighSRGKmvYd
P3JSU3N3JEg6vrnSv3a5EBGX92fE7jgfEOdHA6ke5Nxv7mPiXrP9v5nNnV8qwzg7JPcnftvrZLIb
zEh8X5MDHc9f/kBtClAU19j+zRRswpalbkWbNU3zaU0asOUPp9ABEw1KlMH02DDz0KtnccWsYIXm
WhQMOPb80iBsGt3SxJh4E/z//bMltzfq7LYrxyEDyGb2XWsTO5czFAcdiy+CuvagA8y4DEb5t9aL
JXG1eT8QrrCvk07xwqpZ8I0qoMZG3dG7OMKMKGYoqXnhhiLrf0abY1zXp9+Y/Ti+mp56cTVQS7Df
qQbFl3ubYjL35H1nUgO2L5vqszLJSzgMwcH/bLGCrMbWBqmB1NHDnl4pMHsyarnGvgOl1tlN8zQZ
DMiEBXsIk/aFFr7ENzq2MHaKvMYF/zgrKGMU7EapGH48xSehz5zds6n9o7UCWgOwHKD24IFcIEY8
ojnmaIqxsWneQzOim6cS09nNYL0nE2lDhvKxBtIuHIBiZub0r8wIKXY0J0U5Y5qN3asrtURzyS6M
eL7aDUVd0xipFOad7nTmSXTImWkJ5cozeTX+iwQhYjwOvaEnArUP6ll3tthCYTkz4Qctkshe3i0j
N5fcThvcd2KN+oU7s/z0tsk47nVVh+OyVgnOZ/6GO+MHt4pKnppUosX2e8bcptNCWbjYKJcpdOgJ
JguXn0jELYHtxd2ufbZifCY0ox0YKYmDwFIEi6Bj/pT5pwrcf991XazPOCFL0/yz5V9e5VaARM0v
UzcfuWkfaU/rHrJO+8dF0ws4MUQEqFK8qIwqt/zbz1NcqEYPYPWt8zDNaRJMwZwyMTInfQ8GGCuD
jtF1EB6d1faH2NT7uu+EQ5tf2gQZaGzXVwBkcziZtx4YMHI7zI3ALOGcgYpBd0MiDcVUxdku/wme
+AhZ0Tm02cngpJCi6weO0f9ksu74uzVPY0tndFnYX9VmNg/bkkc1B62QOkokAyp8xlH153HBC5da
/nVpxsNicNxrtD+QKdD6rDs9zwWzFiTsDN0pnAv3bvL7yLP9w2w0d55t9nFtC0CBhMijeiE9b2/c
RDmCcTbJNn73YHc6hcVtuypISTEhkYgQwJcztUVsF8WdYvpDB695aFFjAsPdohI7szfQTCrt/b5j
xBfpzkzKflQ4OsHBZHssLOMwzDyc1iiewdRt0ThUijsPs9TOhTs63Dp5/+mtoh7H694RgbKT3Xg/
5vxLYNWJuN+RNWYf9CksVDOurdtM3zCXo+iXZ4tRdzDB5SlTLZg6BlpFF6WGlodzzqK2z8yl8MZx
At+tcN9Z1pbzqDPvahyIpoamFk5wYBvamkcxK9eTOWTkyFIZztJJA8bhpA9bRNTRv8uKWYYFcicO
R/PYYqIATFzcC8/7p08av6QX5WH0ZTxlW/44psa98qrfchHP/GEFxwsiU+NYBYut2mgn9ZNN1l9j
q3j11ZNCDMZ5D96DYC8BAihR7s5HpDmnfYs9ewnx1g4HOUGjtJyzw40wGAzz3lxEkxg9OVIb23xp
UiItkS0r5KCIyiWyoKAxzdJMSO/xmCrHPA8mBDj9runMF3c0lkSjVRWzEedZmJ6mrcyT1v/SC43x
ODjSaEPkIOeIFrIyeoOMSzjDhJdiZz2jzHEKsZv8sM4Toss1neWbqw0ZKBqaVnGvT4TrPMCVwep1
J11KpvFk4Fc3Qxmwn2G1/fGqjKPuITWhWOaE08NmztcL8etAQKcOGtdExtCOrT5+Lzt2+sVakEJ3
9V77aQSgRflfU7vIRJ9YOhezLOOyYfjXYfzTOgIHIuMl80g3BM4scYrQV8psarrrylaPjHluqJKu
7+fa/+tPHsRDIkSMM8JUbeJ35zInEPsSTfZm8yW/sc/gp3dXdj4o0seODSto/Jvkmy3Uog9V4gnD
fFZC3NVrGrYWYE1EWI+bGeNk4WPH9opXbKHjI7G1OSeTiPQJRGEy+Fs50473Kf0CuWGHi5bZaEfz
N6v4seioMwV968Rrm/2REnQ3AoYT7mCRT7kxiQNXkvM6YsRYhxXwAEM3c2kxO3UlO8bgXpp5ZWg2
hIy0iw+3xmoyefgkUnEZR/vdsPutDBU/W9YsRZqqG8DU5FV7s0r5pHRkrJ01eqjW8bdGAoqPHgv+
7nO16L1tjwmIrNHU3Ebr2bg+7cDe8F+xu5DViuEc0T9tR2bnkFLob5iUJgNH1Ee+Bd12tZmLbf0E
/rPuncB1gFoxTpR97h6EcuzEbFwO5K1TnxqLCE664+01a3UnK0VAf60YKGLSqdI2dglOBVazfWNT
vfJgR9NW6q8qpQ+jHFjhuD9P5JRYjQzicgQEMd/u62HKrV+rxRPfD9yVifXMOc9Fizc3tZq/UPs9
SmGnF6WQxbisSB6FEH+LC0HcSwPb7QqOlDTkWANKmac3T40PbHkGheg7xju9bYjKdnoHL7ONVVl1
HFrUenQqEoYuhFVeCwwDaC8gXt33SizjmWd/CRQmVQabfJbAdmbmVBITAwOIdUpxLcCD6Lz2H0B1
Bnip8lAfk6Vw/44MDg7KMbCDueu/dmNGQdT9PvO0z75riDRNLXcJH5fzyHcs1cRhFC/cjfBc7U4L
AtdI9rf+cSsxnSsUetwew5+RxsGQsS5js0LWB9u0aLLiNL7S79I08zOqCisB+zM0geXJ5C4Wj2Io
Y9vc46G268M+NXlk0lRxkwWukHhFmDkoh0qvvuDvHvGjqqjrFOcEt3nW6NQIhVpkPPozvDmTQzk3
ttdG7Pt5741njTXtuPvP6WpevALuH1Il6nP7xGbDTtdlr7QluofNlqg31JUCKcnvjbptWSLc6V60
7AHrfl72dU/qhVdzWKuTWeVDgJGtS3ftsinS4Xglcm8qeYcLUqAWYcZiVQdLb6t77tHVPeqmE5h6
Ts2oVsXe/EjFlPnQ9v1TMZRmJAcPx/evbJR/xMSJZZkGXqlyut2vzYCo6Rq7CFqhZf9apF0lFGRC
8lLTbYWyEFAGyq1ZWh+MNS3ONJ43R/wn345PNfRS/Oaw2r/UakpwAYwJeU3SP9qzJy2y6n+ZKOOz
y/Xfo8T3xQErUly6uL3OV7xpyWagRKWD+a6zimr1cO+sup1gB8Spb0R62vyx2hTStlE8irZ98nkd
cskBAE5d/eB6gJSmMT257hDueRZz7uDMAYbhihPutAjAIASg7bxmti98LbLcEpiubolE2wYNx7nD
qMYo1oMX6rdGsYyBpXKFliyV9m2UbBe7U/TnzJiixe5/Kcy00WwZ+Jqm1T2z8gAn8OIV9Nad2zJY
98b6p56YBDWTOrTAiZEsCBzM3W+/wNJnbuG+0LrpWear3PQmJBTaBbWX/11KoB+5YgwBUEUmTjYd
XLO5FJ6eh079SLdAkWhzP0R8XnRGsXXsOtOGVSnkQf2nbAocEX2fB5WhD9jsike0K3HDrUj36rn+
r9qq77K1BWWc/5QamdzRanjE3Gckqidn9IiDGUlTQjalKhZLHCfQwBmZE3CHvd8aImiEFf1uwNXZ
UqyNTlKOnQXqfiR/lYqrHE49Yw7C2OkaIDYp6pH+gi4qcv3LBvR30oflKNvUioWuE5a7yeqtRjHq
LNagzNefzcoh3XYaqzMdLJ6V5ZHaAOKu2n7U6vpM8Fsn5oEia494TRqLAPk8eXiRM6iSe6OFK0bl
tETYcyEkdxpaX2VtyCbDnBjZP2kCMuiGe6VPVgR/+XPybxM5CGUhyIYpNsbtM4eOiLDLyY0G54iE
X9v53v3i7B+tuVZHoWlRkVqcrV02i21jhJfahDIWAztWGaNuYz6aMW0YUh49u13e8Mhgx6xLlkHm
jZbG/GYadsLhDqvSwgMBfGdd1uXCZeo8K2R3sNKSoLLHL6XTJfNUAhGL2ggPYKdjLnZiL8PTpqVQ
1pBdTc2ZD/qUf5QCWT+zW7rbrPkrtzAzrJB7VJXGXWVa4dycTccRsJQMYvGqDmmsVKFboBH1GZFp
C0+UGw/yY2OTocASZ0Czgw7ubMwTrjp3WTqEjAqPlJZ+mWrBnAP1hUJk7KQ+9QmaUUelo7JD7flX
ZZiKmpSi45be/CbM49yIz5cUGnZkICiPaqYQjc04/l5Kpo2aPny02XSvz9v2IOu9TywmWdAK8Avt
NUmItb5YNfxJF377uWmrd0dWVays+WfQc0aUTXvfjeMXk/XnwbZC3UZ7k7Xkbrgx0ZllDOJjJLsn
wnJcX9ncu9OtcK2u0MRAzh3oSYNuk+fXjQFLggMX6/DYnQtxKPKKwUD6lwY9fAnW8jWmxRNe0XtD
Ct5cOtxIl6P+47WeU2q38lIcDUu8NzUKK76+PhvkyRq7q/Y/4s5sOW4ky7ZfhDYADncArzEhIjjP
ol5gJCVhnmd8/V1Q1r1XDLFI6+qHfqg0604pEYFwOI6fs/faKFI2Hb2PdUTjT+dYBtmEUOz8ZpDU
ZqaZE4aVIfk0Rx6vDF5aiPClUskPgn6RLQ5ipQW2uxLp3NFQKZ7SFlEii+SpLFuwhSDiV7MN8z5i
xNil4UvQ1FtX9ehdZnDqoudvCfFcONQiqaXsNbz6e2w79U4JRDxz8IbjDUcK+e4RWbAbNeDTZix6
q4995DWlbq2Vr4EkCh6dkIpb0636kCflq6FNF4ZNcASmzhXphha19plwCWgtjXFllSlU/JFOPrXh
Q6+P+taYiufcrRGlDpHkGddxbPcmrrn5OdWZb4EY8Fd27Hp1DcisiIcHtxYHHkBecD01um8PLgJ6
RR+tS6Z1NVVHI6CmUhbyuyoWLL1pZA4tENwUE8y2dsS07nJe6tHSYLudLtjmt9wnFni3gC/rLU2j
bVMhL3GlfUeDuFnXZn7Tjb69YzvYT3QT9lkV3Uf9ta0mc0/QVnQEjop4Yuhue5BxTA60Pb55OPcZ
w9WocW/NJrnTOCj8/l8ZiCtjMomwwagXJ5chZ4KNRX9hb5nh0YxAkOlhQ9hs9Zhowt83S20ZmNsh
C93HeUiutfgRx67aTVRMLI7i1m9uOBvm67JKv5VC8/cc4S7ccNoXVeLBrkYGYeZ3TWDcr5KI2iVq
9LMxbA7M8e9NI+fEMsS/KPq/zWV3Vztsw01bPQwtULN6ekgkT33uo46rsFAyFNhHTisoMXp0WT5a
A2KinM3ydFJC3dt+dq7iEvacr27JBIOQ7R4HjN2UQtia24kCKjdYWhEaQCM070EuVsvQ5Nds0Yiv
Kos3R1RQioRzuUumZCc40p7Zdk8jLWHeXDndD7A5l3VvE19qHkhAZOgUB5wKkXXNKO/bJkCESjDe
Ju1j2Iw3ijHdvrYai3M5rVyLUc1Qaj+1gIl7nSUbyus1zcpqPUYYhwfDzs5jFT3WTLPXdubgiDGK
2zZzuFFpjghowh/j4PknAvohKLDyxTUIlxDsUtG8WiMc2CbIrkuIIQejfbaTqF4MC48h+NmViQZw
l8h276cas3t/uiIsgXyp/HIs3crLmEWTb4N2WITaKrYGcdkvtfHSaQbEv6SN0VRqvayPn9F2Zx3D
iWkwH6yafzkGIJKYee0lsw9P+vnPjl4RCMYIFpfWbGXC3WTm5zEF3JVKu0a3Rkdv+tGZJgjctLjO
KSlSpoCH2Oh3/tq1w/6uFnS/RNCS4jU89mM/blvDtFadPndr8rKHi1YjP6EhZmnpXiDEZW8iJEHf
cJREJlshX0lEYeJo777VAQCIvI9/pUGjbWciT/M5ezOgbO4UZ1RR7kJ78Deq7R5iNWC2leaW0Ui2
GWz2DVeek+bsoj2wDlhv3ioXLfCYM0pOkmGHvG9AHmzT/E2OqRbu7NTfMY3cdlZSrEZ+R6A27gY8
u0I55doXefGQmwT6iczdupTyO6f0840va0Jvl7p0Lp8wbAT05+8RpjWeH8c3g8jwhKKR8fHCRKki
UoyRU9LSlJgJABaKnw5KwoEiKzwQ8HfkO7b7kQsMQBlKHeOeRq0j9BgUrdvO+7RX+0yXdLh09VIU
iYbYMAj3U9KE6ygvPXsMyqPluDmLsOFMHcyXdgI+rqdBnGE3O1c2fQtTt7dO6sxrl8Zagqil5R22
mtljs7T6WdkRYg5CAFzDJSf4roF6eMsZ+aihmqlKl/Y5FBZcCrSxWJpYqC1/785AfeLEZU7fRbUn
TZIhUzwPXdRdA6x16W0jEcl7nWG9EY60Gm5Ek3Ve2lbJOreRb/ihViEAra1VP+m7HjjSrEKOCWh6
fPpEo97euRUCElirGXMI/udsrQKNoC1xeWbFHB3s5ujWBhiSaokpVt+xRaHgt+2HMYyndTyDhM1Y
77Ecf4yOBuySsntVVHQOBw2XtTvnW2SIAijaHvXVwJC5x/Ge0T5uoicotV6WOtT0ColmuiA1nfXc
twMGj+RHP/jrehhcXjXVMbTaCt2vOzEhvoajwPBWMMghVKHYDrT3V7//kWScOWabDxWl8wNBSj3T
Ti1kiWaPCCjob45mis6eimZwy5jGCSdEZitHP8+7lUU9usmMOlwLtI54lYBZ4dw6d+txBrOoJYw2
aS0aOLRCJJW1Rl0L//wspme+SXSqyiQ1WFToMyLwRQFxuKqEtBJ3xrbo55fIgb2Kv6/dxP1zjyCW
CpqxuxXpl61WHJUjaTpW/s2kmwH70LBruyI6Uy4Uetc/FnPzzW2Q/S57txYMe8Lm6jUMAt6vEykU
SXOXpTxsjUbYZ7QzC85PhpYggsNQsRvzjvgNtDdOP547U4Ok0tC9oie10PTJs45arcT5ZORbNXPu
MWFsdba/L1lyKzeXBCROw6OPvpijKneboh2xkgbiaW6esdOX9LgXjgUFeY+HBgKps2agPq17I812
mY+6168kAiyQkZNVI3/F3dFxwLCsfF7pibzRBU1rJ+6ucGKmWwSi1Zo0GpdJhn9Ry8Sz5oMjBnvr
ZhK1jk0vyiH0+TgSYFjU6XjGuPcc41a/bZwh2oaADqxgejTtUgMzMdScnWrUsQFSKZrTHqd5Tv3I
0VGxwDZq0voqJIlznfu3g4ZWt4u1H8Kl/44+Hmxsekm1yFhJL4aN7qQkuRZi40hI2oVsb8Dhnvmo
3ZyUccTgZjvIQZeISZJ19YKkNTngKcCPUjdEj7NAsiybVmOacxNMuIsYfziGWyjUag6tnb32ZXk+
+UsHd1rY2sZr7SfdOQ8Pe19y04S0PRorIOS7uICe+W3oGhcf/XQdZnW5D8JdOUCxHcjfYtyyG4aK
Wr3KmWBJDZifxtsq4mlLyhT/EwK7lGAK2qSrYQYhbQQDB9DgOknt6AidnOE7QMMRft9tNt/mDHWB
iaO/70FW+l3hBWgBhUnqcTF75gR6VVfdSqszB/aleqHegbPQcFDtKvu7rFWxSlO6J0GJjWBqUvP6
9z/8yLyd6lZbtwgTV2orbbwpaYuHB+FpjpwMN1WW7R3HDskb2KM9TzeaCnSUYsWuWmLBOVfy2nXR
agqM/dCE6pVVNDtnFBg+ktLe+wO9cgriTRbTGShtm5mGYtWTa/rbk/wve/Q73+/bvzNv/ztn9vIf
+fMv/es/+r/quf7Ucr36mUbze8M1f/4fvzVYp/+yXLpbysUM6Opgnf6v4Vpz3P8yTX4lV7dODNeG
w1/ir+FmJUYbibv4f35rrNj8ggZGbEO3/7Fi/zfs1u+91hJHk+s6XMYUcO5d+kXvvdadGfFOIcPa
I7L9wK+P9qQ7BtW8+/1z/2NB/9ev/aer231n6f7XZQyl4/K3pMTi/f4ydPpcwLZT46E7O+uIGXas
cJcb2bGy9xandOQbUHIPn1/U/PCqUueKWAa4nSdXTfhqhm/OjAGlq60osQG2d7wbxjM5IXRxo6NS
jB4DxH50gINSeK6zuOfCa34BOsAVL9G4ewBfdmVm5kuEK9hwo+9dp135k34LedswkidwKveFqA4a
g1+bMqBttMfPv4hg9fzhiP/X7YP5ZEjBL2XYy7//wxFvDFCNRndkcunEP00byTFZqisEB7s29BCq
41hLEQgpxkEcH+XG7xizJ2RWhG50bnWct8Blzp26Z4hxW013FUEUpb0rYutsJj3XYiTRR2dQZbaI
pW/M+JaQxuU2mDXaxnaON2xJnkr0bNW6cvPFl1t+hf9v9//ny1HOGdhKlM67237/5UJLFjNHjcZT
qX3ZFsOVD8iwq3f0Pe/LVNw4RfwjgXsuuMdFipsqBq/C0KanZdZb5SFzFJoIdxtpnKXIlWKkvWFp
nVtseHNZHsi+M5SCqJEiK5fVczRanpOMZ8MkL6NxuCLv5Fkf8svPv5YBEeHvr0XPgIeY3qyu4Cz8
+ZshxSbBhOO2ZzI4w8pL8EJDNn2ChmkFP/BSQ5NlSqSfC8rZTsWFmYnrVhyRll0KC/lTS6TiejD7
7ecf7KO15IJW0JVNy8RUy0Pzx1rSO4yViV82XopUJFf+wQm1588vsWwaf/6iUtcNndYcJgahDGGd
XmKic5GIuPGYuWS6c9ZNzd4s7xsQkCTB7hLdWH1+QXG6jf2+IqQ2KFKOcHTn5AFRrZFNwA8aD+fe
NjPv51l/tmVyV2fx7RDOO2PSnwPjpiMzIFza7vGNSCkXZ3Lgi/QB99SdX7f7AkFxEWQwHYqrNkqv
ZWosRlyMpfEt5dTBLc7RzdOn6I6DE+zcwD2jk/SYtLyOLZlsAAh/Q8f59vmXM5zTpbR8O4Mdh1eC
DjHZWv79Hz+ZzHI7TROtJiOZbiwjqnKV08XEnfmUG5N9GDr/PMIRucmcNt0OBI6nzuDsQuVom7Yu
yM6408azItLFdWhRnhmxS7cjpPNHm23SMRAjf/7uz+gU4kWrWMR1yuAniPc5psdQR+iSg3dZ0fC1
4RPUP4hnIoSM5zF30L+ovLuFd/8M8AE1A7DlLVYg8iON8xAwYOy79yF2oI1BVYpSKrgc7fasUOh7
YjCSs+F87yfnZ+oXe+ZRaPlktQsF6hIJSaOPbot8yULJoZVmDd5BIbdqoaSpeFpNZMsxMlSPMqw2
pO0RN5adD2oHZeVXB4gTDj4KkxhdXqa+45puNn0OFkqHcjDH/UuShe1atLeoABrYxpwPKoFpMhg1
uQOk913XvCRLLjBzoDNpAPJ147UzcNptIvtN9g6THvzqJvMbhgcEKc1bg5WDcQZpDzwCxhUNOZd2
9CPu4m9tRFgqLeg0CtfIotNVZTyOsfYdlOVFo4pj7nLUq5c9Dan/wxAuddcPWoKq9O9ULXYNkIFK
pA+d7OQ2trOr5FqFBV6lkivFdg0rq8RrxwmBAe26aWPSorU7C/Ud3LSRxZAMF9UYmyuDWnjxuZ9l
HfN3i2YrKkdETE1446f5o9KcjQ+lYa2YYwTtlYmVY0PsNerOoQKYT0cnjsuz1kfjNdjFYVyMqIlQ
zq4vH3LtyY1rwglZYKruLjQzxxPm5vupH5nO68lrEIzNpiJZOuYOdJJMdbi6RfEy9u5bkrkXhd4e
yNbcGmaCDcG4Cmnu4sTbiuhJqPF2RkyGMqqAjsvyYkqSM5KsbiFbX3z+0C0YnL/2MGlRsFi2YSjq
pPfPHDwRhHhZU3tp5YdbNBI/kwEjZYQLvEh5RFLrOihvy5Hw5wpevT1Ft3ka0m0jCpMygKjMMNgX
xIluOvQI9VR8M2wNolRICKuG1J8wrSxlg88R745oziEh3s1jd+1rAeM8y3lGWeDS0IjPA+qzVZGj
YxPpMzTCncwC1Cg63uig53dBUnmGtOVh6LD9Nlb4YoZMS1E9BQjlwDCMKb1X4AJ2FD/nWCOVVr2Z
GsawvBgu7CD52S2ehq5Er6WZz/XAPYVocgcmdB8l0S93loiqxj2D99q67ZTal3QNEgLtxz2fdU/0
0yXu8As4hc8SXj7t0J3qaK6PNXEZUDCrlbuExUfxbcLQco6CW4Q043oq6ZyRsWMw8UhNb+A1PTez
sy4VtzOru4fPf1BjKSNOX0rSlgw6LfZTU+jvf1ACF0ZJ7kntVVb5lA3TbRJrtGjPjIamJpxhRocD
U7vOOTbca9O9GOjFZdBDmWPIYxBHhKw7TLC69Ofnn+z3lf/6ZC6DZ8BLQrfESQE0EIxew1qqPSiE
97VDkgYKuvVBdonY2K7kjNbQHqQW6Dk7j7Nhrm33ENUhSzNnz+dAvxZzfMyt9GLM230P4shN1Ddf
NOi3ioTJnlOucVNrCP2+dZbr4/Ll5Kg7yVGPOeynDRGTn38n46MXsjKFZfAyFjav5Pd3WxdFbUBY
qD3S6yS0SZ2hiDOuO6xJwFhST5unXRvMG58iaQVREmZhkXzX3G8VGjaUE6zBsL/6/EN9sAIsU9cB
VZEXBHfq5DORHyjbVPdLb87ta9kxeC5T6y7g8GPN1nXklz8+v56x/AdPfliFtR0Pq6k7hruc/P58
bxtupWWtO9ceqQ5vQK0wvAn7qDfaTQcOPhXJg18aFxYCDBd75+cX/+DLcm3m0rbhoN08PftoRROn
YzSwqLRp36r+ASf2nqyLc2uAHmNaY/4f/OS0u/jFbV0aJmXf+28rB867FU4Kj17SzwbPiY6zpo7p
dM+tYkjFCGm0LykY0lUJSG9OvUbACxDyZ2vwF7Lki7rpwzuAvpaDn23aoM3efx5VOb1dM/33+uao
5+D+qQzzJb/DvYzxv31+uw3zo98aBi86aBcBj3Xy7d0uVa3v57VXSgyiLkGmQ3FOCDmyKe3HLLNb
20ifhiF7Asnx2o7Rnum0s/78Q4jToxQbmzJtSVWvJG5/ebrgjKqex1rDb1APyPLHJYei638kKMyL
0lgLphU0Qs0D1iBIOOkeUBkGmfwl13DQOSbd3n6x4+ojJ9lJP2B9dTdVb9wlTvpkGSRewSA6WgzC
g6DQMeNcqBnIwUwigYgm2wOdinUOg2+VIkETGq8Vh5/98y/50daiFkKdrqRp/32qV51WOjnJVl5Q
WnfwDpBHQlGpBGGr/Tkte9rqA2oQqwzfLL27pja4V+CEGO9t23DGDYdM8vOPtNQCfz3n+CjQiuiG
7QDAe/ecoyuOZT0wE5NDfNu6gyfd5hqX3CFOiueBfvxIi3mEGfHFdZc1dXpdEH4Ohx62WHX6jE+K
uaAhZeWls3skO/KpivsvLvHBUU4Jdi6eIeWaxulpMVBxl/rzwIw/0S6dwgg2VouStwrtdtOo/NBF
PM5pJg6f31Hro63zj+vaJ3t14Ib5yIut8iAFvQSgDMFbFE8O+pI1DsO2J0MGA2kIl824iuLurQZ7
1ESGBF4B3kzgB1GMb7ZDGF1hXHGx+/W8V4FfbaWT7LISRWvWaZi+SFGJ/QqCH9Q13qAHLQu+N3b8
FgUBa8hqmw1hW53MHk2C41cAQ4rpJjGcYG2MzUWV8V4DkYaILH3+/A588AJVZJtQeipj6c6dtA+m
xsj1vO94lBmi2+l4MYjqUsbhzeeX+Wjp/nmZk6UL6TVUqusrj9bMLYKgalVEd+P82PXpNhoZckyL
rBoMyxdvi4/W1Z/XFe8fmSKt4UKMfD3Z99c5jSfMroQJ7OwSGl9O8JRTf3FDP9w3fr//bUl7zPj9
tv7jFI2wzgwteNUes0t2suZYtOH9wDR85XgGAPOO025+1dTEjari2zgIL0nKfe/A+bJlcPv5fTc/
OF8oRSGi29LCBSJPbgBIkGjQSxZ4htYAMBOwJcgrkPdr+nyrbomqz/wzTZXrFNBPtaptKPK6QzU9
AZtYLztbuyh48Y7/hHJDom52tjz+ZdM8fP5RP9pl/vykJ282UnNHMwz0ypschECBsZ2C9B+U679t
D//VqV1eXNgpuBG8PlHXLsv0j98GtZY5Ytssvd6S+xxTa9PqdAyS6jJt8xulqdu29jG/kuYwCNiP
HGsmZlULraZ0Lqo42JYVFErm7ytfDWuXrCdhVXeynu9wLxF7G1qkrVhPGSwd3lRvy4NU6fFZbV1/
frP+avv9/iY2265uCJPTxkmvJh4nuhgjoqisNL6z4TxJrcQqme/CwDgnw3TfaeEbqlLMTwwl5fR9
cusKDQWNnQrpp1CIaBvzi/v7T4f45FVBD9K1hFJ8NKVO9tMiYikmJVN6NO0EjmXqKgzoV49DYzOE
tK/qbDp3FuVfQCwCwXzsAc24RH0za3SGXzGmh209uzvZMwe1cBLlVd/jlxI4e1CJ9DpH4IW7Elq0
A4BroXawMdOjeFrrcbUAL/s1TsjvWgetI66LzVDz/w0s/RCZ+kZfGKxji+jEFcGaGNYXu4xeHMN6
I5FpK5CpDCZtjfZY1cZ3KTFh5gV/uLQxg+VsUDFSnCJAK98RCZdkqF9Qi1aTtitqJq+FDh4jkAfV
Y6vP4vIS2XC4Sepdls4XaTCZeIGcs7iFoslrgIwSkAeSqHJgoWd5BKh98F2UKG2/w4n+7HdgCLr8
PlwCHxM5yFWruJOQQAfkVvr1PJYXuqI71y+Jt8Oeofxdabk83qDSIgt30kjAMyrixcAV+ea50Byv
trmlRZXRGxDmOi2bXwFyS4niGv/hD3wvSR5fml0Cuk692ka50wEbbtiyUI/c5kO4xI91WH26b9m8
+ItCviBQt3zVTSJGKZAO3KzuwD4EP4svnMa0fPrB6VbEWcarGbBzjTyEhDhzJ7qeBvrtkBa//Flc
8VLYVLX5auOB30ww2LEuygcH80/ePBqzi63Srp6DKOfnVNlj7+Md0G3i4hoohlboQj8yV0izGc4H
YOcr5zJjutD42mvQq9dxwJbtgzqbAhZF4XTPZAT9Sur8F2l9l2YGxKRJLgWSKnqbyA+/pZXNnJYG
OWni/XMle3cdKUKXmHna4Q/Diqs12oNLQ3P6L15ZxgcboaMLHh+mci4t/ZN3JUBvclgqUXqRtSA7
ze0Ua5R7GalF863RxNd61l+I7pG+8J0j4+sX+L5ManiEvthjlgudPMyOzkHLsE1Dp/w72ZEX56Gb
wdn0CgOYKxLRM46BZ0V9U9byjISao9E/FwWhDR2sBew22vjti0/wQXnG04eYR1HzLufp9/u1jfJO
i8Oq9MwBL7QTfy+c4LIk18WADBjiGyU+An9Z+WNo8y9OWtYH5zrHdEzSLATlv1Qn17Zw7aDhYCCF
+dzcjAnHZ5pM9Qom6bXejc/oXX4VoPBqs/kVLSLOyj1LFU2w5gXgJ9SYam09m02beHBD3G0awrPq
LRgKhRXcTr36FevMvkdZ3xYyM1e0MnZkajwQ5nSOGNLdyLT75WjlnT6nAgKSuPX1vj5ajao36P83
pgrO64rWqoH9jIXkRbpPpIa/bXuivarYuhAwunYSuy0Sk/mrtfHR3RGQtAQvUcZav8+pf7xJJydL
JtcNSq8ps/OpjH/UOphfIWkSN8V3VdXfMNTdmZJZ4ISMEiqRFpQV6dhbtzwD2xChCApfU27aFyeJ
jz6Y1CllbfoDzDNOjuPWUAm77aB/ZZgzJdqrVdlBMkBzpF8NgZi+uBEf1M+O0pcXsMvdYPT8foUi
Xy67oRgLTwucA4K3bV2hj3DFV2O+pU47fRZ5pSLdJF0UO93yrP5xv9sQ8lNc95gkwRsEXXSGEvch
ieO7JNGOIAofICdcdAKmTTJbF1l9sGvzzEq+fMN/9ESqpX7SJS558VcFlZBpKEa98Ij2Slc+IfL1
WF9H1lE22fUU5teAO7d93bJtx/0XzfKPGl0OBxUH+L+J6MQ++W0Tp3YYDBiFFzdAfcJgPDNVQSwd
IEXDuIKjQTRO+ivXMsJDhy8u/sEJhgQYhqnWorD4q3vaTUyORsctvVQqBMdAX60uWyYSZwC0zjTL
vhOVuotD/ft/sAeimFAO5k+bKv5khcmB+YtmgfsFj7A2LP0xSlEmLu7zSHhWUfS4uQxIKmaKqSN5
+vzqv0f+J+uOaaB0XKj8jCn0k1ZPQqnSLAlDnjvIR5pgCtz4dEX787qvmRdYjXxF1vGgmjs3+BaY
3b4p+52cxWqSTPJGDeK91t1M5QjA2H6DnYYIK21MnELp4+BX6RYE07Wr8HuIfRm6Jnm7Ln1yQx6q
0jR3Tt+QjEdBZoVI9aT9GtJxR1RKaSNjLFPKXEel8UTsOZXJj7KeH0ff3cPZ2ImkfyFV8c5O5KtL
rmepy3jdOtOvO9PW2JzI1egkFK4GK1kWFxt8klQSxcQGbvZ5SWqLg+vkIbCtg45jFv/hrCj2eriI
TIfhbsJ/zfMRV0rXPfWt/0PqArCRGkl/re4+/xXEB4tv6fahm6H7YtrWydOPk1iV7gj0HUaGQWut
JUnXgpTc4IXrnYAmFP5ZLc6g3PheMdTmpkwhNQIRXRta89zSsMMG4ZzpJZx+p9YOsgUvbujytZ5z
b14CQ00muUHL+0TvOs4Gg3sVyRraYXLFeekF6RmlbGm2O4cRT2S9BhMmDq3HdQf3MJ0cvNgsCYwM
685GhPb59//otEPsg+k4go6nQNtzsvsFErNJXRaeiLLXLjKPiRVj+q4fmDwliKMZ9lYEN1jT99JJ
yGZWCoKlfx7WzHbFpVljIGsyNO2ff6wPJioGWhIEM66C0cZp7P3HStNRmjV+TC/ObCreRlx2Iwvd
pzwn6xaInmG9VkMAm1Vm4cpkNeZDgTWbAdGWyIJfcyIuZFY8AkpIV9N9yB+fx+YutowdsFYgkB23
Uk8cz2yG51m30mPft8+GolUwPlYTYHor7dzN59/qgwbGUu0JoejwCpcd5f23QsMTVHZn5XR3kdXL
TsNQX9R4XO11UkfxLhniJ5Uine2555itmez2rCbEJk9tKh4jK5vXNBW+uNkfbP6GYVGFutxtdDyn
b56iU1XrOkPuoa9cp6bvGREFhbGQ0UODxa8fggKhAK4X2X/VRvq77S50PMG2xVQH9CQr8f09QcsV
StlHoBSOaVcyYJlg+enHQUflgPV3btWhqeQ53uqHdmkMOMMXQ6W/GlknH+Ckc1HRdAwzrMkeZIZj
ZGiILbtVM7L5Z/5KhRIYqP/fLW3eX/J0kun0JsSgCiR+4fbgf8hrynnhouP8Yr39tbkt1zEs0+Yt
w/amTo4ZAR7tTsTcW9iTB8diyxpjbqveHaU2bomS2zj++OQM8j5up8csil8AFuwt8FFx5bnasJ3T
4kGm0RpHVm9lz198vA/vvOnoBhorkwPByTnAnJ2OQJqYyivVjo6mzhuQYkhUvCbEfw9eBgzDtnfd
67leEVm/ZyvY1AiZpzQ4CxOwwM15ljc7t3n94oP9VXou940aDHU/tjn3t1jpj5IQ91iL2iIovKrU
jnkn8N6BaYb2GI7VwRK4vOvjBGcbf+x91VYH9LhAZm9GlTzUdES/+DR/nVpPPs3JbYo1LQpD5jVe
ECEdcCmE1XhBAx317xGrGfZi8UCn4BrZ4pEUpl0YwYWFs16dff5BPlxNBAUhCWM0xaz7/ZMa5PaI
JQx+au+8hhPUtAaCMnr/4DI18PRrTLURPHx+zeW7vSuSlu/+xzXF+2u2Rp7ZA9gTr3J70Ewg67AU
DtIksKT7H17q5GHxif6ld+XkXgOQswA6HMBHMPpb88sB2KL9/eBbScPl7WZYdJHffythdWWlEMF4
M6i31ehgk6jHY90ib61eRGRcWcV84fMOyoAyhudaVr2RUH2W4O/ofEXXK3vW++DHaMudmJ8prtd2
HJBICiKzrb46kJpL7f/Xb4AWkEY30VEwCt9/2qym0EN0mHsISfajWXrjbB80gC0l3r5lExkqCZ1P
Pws1z+7tQxmCvUw5PmekhrX578c2DQlszfunYKGUa8dJoiSbeerThYMqtRiYqb8VHY22rvvirfvh
LvPHxz9ZtjaZ4p2ZsYSUZHZIuxlQWmKc9VD1cjxSQTv/J88JO64lJCeqv8bo8cQYDo9u7hWTdlz0
yKVjXdZ+cywB6qMQxpnKJCuJv9rt/xpILM8KY2MGhjqdndNV1aDVQtPFF40gSK+Uwh4wb4ygO599
HRZLsUmXclt+o8G9hkh6+PxJXU7Mfy8UJgAOhRu1pMEfeL9Qeo4iuRZTS48N4CEHrCBd3qtRozPe
SkDEDbIDxI+GJzJQhQb/6AFWN2xhZSX3gVXda+LO7+toN0z9k1FKZ1ND3liVhiCUo4EYVqI30AwF
ILg6DMq8WjKHzNnf6AmwEv7IwOCacVA2MeWEM9rb4YOWYsEd5YXlVsU+0UHouqDyFhlRO93lib2F
1JzvCmEeDVlfofV4CMORNxKGZRFfliRz2a11Fgn/Bkof3SmWa2kcmyqLtkGXXjigy3E6WUcO7TR5
a57OOrq3MpR8YRleZpb+kpnm4xgWoWcaFme2QBzUqL+W8dlIH9ibCuh0uLAOOtHqRWc++hOi1m5y
7iAvJttShzo2TAB4bSG8YLyASzNd4Ni7mIe2PAsDAOUYr4/c8R9wZpC0hncETIL1mkS0TzulX6Tz
+FN5hhl/F5oMb/rqJpVJvZ6qn7Zq3R1LocApU8P3S98cwBNUfuEyOOVFkw8NAh8U9r21JbPtxQbX
1GocP+2xiHd1TWBAaDkbkRKkNRrmpgpJGiGR/Cjr9iAbQ7vKtOIp8nGV5SbtsobxsxrJN8MpMxa+
hLL4VA3WK3LnO2EE6b4S8fM4DmvkDAbIOTQQIEV+zdTADa5eYxMbLnSQFDy7z79cIwnFnqNt8dpW
ADHcn20nf1Xdra052y5ZDrb4ZleqG0FOjRYZWwqJaIEBvPUBy8/jvrfUa2s8krRCIEOSev5IhQsR
4TLymaRGcz+tS0xSTYr0hzXwmg9rBBy/fG0cLxqhv7qZegB9s8on64iB7mdJ/E/bxy+pX73izJ76
a+w+m6hQ3+0oesblE9JEB27A5QKImytgGdwD+2j7xqGzCdgBPcnRn3/EY3MfK3kfEVCGKDSE09be
RZp/KSPYeWXZPxvwnbBI1hM5j+gQp0QedU1HjMkQUZQ0jQkVImcFsZAQ9TZvrYSJ5ESjPmEyl824
R5nVUWEP9O0DK7ydKusu8c9bpSPYDAywT65xGAcd3HvRWkedsyuytpUsWuJ1kzfqyniXGayXKkMw
ofck6KTRsy+Nc72JkLbVzcZNUhSL4DTslqcFyr0RotXTnfANW9rMDwkNk7RdwmsgJ+NBJUuJ/5vo
DGY1UP/EHZD5BOP0VrgIMBg5M7XX8ielxfWqTIbHNu+uJ4PYtim5zyOdlKM5X08jyx/ML8irLCW2
JvLPi9a5G8SIt5g0Nks9Q4uA57WqWVBA/9dxga5/sOXVUOZvIBZA8tr+q6vj6XKStzzHsViF0OE5
lGzmvHkolAAw/gbWcCvoDROWx7SsGy5+63WEz+iKqB+sdc2ie07ewjrvODuhkzPa4RuiOWR0FYhN
Vd/0wbcSaSpAaoBIgXOkW/VAXpfVJkivAfCFwHEJTWAJjBm+frf3VIsmiGPKJZUA07YU+G2dhASi
OEfbtvdlr+cXIsrPoBPkG3PSR5x+3XVXX9Yqw9xtYirvbH3DLr7/P9SdV2/jaLqt/8pg7tmHOQB7
NnAkSlSWs9t1Q7hsF3PO/PXnobtPl63SttAzVxsNdCpXUaQ+fuF913pWngwMS4QYZqKYyzEGuNuG
Jtg3b9gXAkdhS3SpAtGmFU1jWUn4qTu84QSqzNs7ZaU3hYIrvIIXUi2MaNck8XPcd57dm5AkotEZ
S6xrKJ0l7NHJNTyOHqWkzVFUmmETJLFpl3W8xJLVXomhDBM9Ew6dxhAq3vqWjKkRIWs/UeFwH7V/
TB6yFz1nTKCuR/wYpmn++Sgwfc4EGR2T1yvfKayvgMxHM6V8askOlr7TsTrqgzDlUFpr2ZUelLqP
9p0FTUq8Iy43XuZs6w1Lfykt84Y4FGSFlcIMAz9ghtvBCFCXR7rFplddGGgtbLkyEztHRjWrqvYq
B7sAPSBY9Tm4p9ogpAQKMbPVlEUVPUUY22dgPdtlW41YQXW2P6a1a6OAdt80y/S9Wsz0LAWBAJwR
eQsn0MCpDfO+KobONiWZtQ0vMSUkMKseSWahDzWVnwPfvR2NZljlXX8IoImAL+x426MXz/M0OwTG
QQO4czpoUPzhamMLDdjnTgE+IYPYZ4Syy8xqSeIoAxVeCMBuYRAiMyBR8V4ONYynJBIWuCStKajX
PDYWnIxu5AUnJp4k58iXJw9KsQRQEQNNC3pYMHBZayPcS6wqG8Kn5ri9f4xS2TlVQrc1GbRxZcp0
O2vFeCUCneXH4M2iQkXZswXNrH7LhPgRaj7eGg2YStLRlJGrRc3w83h+vpe+JF5zn+v8RMxcJCe8
fEr+ZhCZ00/GAbE/Zp0+x9i6z1NJnwFAvc9dEVVcCqvBHAJrCdab142sLH0fhdVVJQ37MAt3coR8
TkqvLYJhFu7ESyjBrYvZsDck3Vzogg+PENmGrBtQtfsV2mIgd02FUaF6zizVX6SUrCkY3wiR+pBT
TluF5F9Ebf4mWqxI7ZT9JzWLXGqaeQ0+NWZxal35OoC1SvoT1H5fDX4Y8AigieTMMBk8xiihu1VH
z0jasYaOirSUlHCvT858y4ziFWLiWZcL4aqzpG+kJZFPWFeM6Re0rTj8B0tYVBU8xMaqSHVp5e+t
0bfzLi5BmI+usu6CcSLhDTt9gBrnitTETHFJLwj9YVleh6QoKyE2vzjhw5iRsev4TcT43A9EOMyl
0nzzk2CtKD7bnm6GV2xaYReeAN9fe8hM4Urvqjkm+GFWD1w4gmoY6RQaS0V8SlJSEom17m1Dj456
wSvRxPm1CM+W/DKRmJqueizr8qFWkxUharvWTR4IXWQvmSVbqavuvIrNVdTDuBiAInbaKoFMxWNq
Ye26QgBbIrwzmuxHx8syF7Wh3LX0GZxEBF8UjMEiHZlYaf/vXCHeGVoibsZmK6X+sClNdZ3SJZiT
efqmx8B9+SKwAGTkyNLOLof2zvcSCxGUg/uLhVoFiycCsZHYCk9SMxVA7ATlU4R+TvwPiQ79bTy6
DW8BxJae9VwFGMIOHapVJulzyHjLaswBPmAeW5RGvhthMaCJGUi8H8u3hH39vFNq0+5/GDB4Dlhf
EG24UbQiqpYjeBFvcDmMPt91E6yFgUWMGFkdjQjkpTF+KvOXuIoEQjgywCpyTywhESVTCTJr4yvV
xEfJnPu73MU1u4yIY5pXbTWzqBaWz9bal1t2Gfq1HiSKHY3xq1W0OadS/wepDy1EwG3N2gYQcrjS
woq304jBPuMZpWEZEDDTNxtXC3/0FUxPV/yh5bp/gJm0r0WyVpB6iJgDAW6QK0VhZRbGOQjrWsfM
D6WqDd97BapNZxS/ZEt6y9AQzmdDhcGej8BqNqaxZPfWvcE7h+Cg3WRhnx8CmICzsYJijPThqgFe
ujLZ8NZjZDF5pdsA1Qhsz3SvE7YnV8YPxXJv89ZHPRe+il2lz/BLURDw+wG1CpiIaEOCHmwrkA1g
g+9pCYeYNRBBodYlDvqqXInqVd7+EIxrN9yCfSFXDbwTwloYVX12VeR3qftIYMSgvCq8luA5Zkr2
MFjHpLv1dJiL1czAOx/mL3JfzgyZYFbK8Xnv2RJmJQ96odJ9c4MdHiSdbLR0xG05GgvJS/Zmk66H
tF4HoE893XBiyPRVtcdSZSs0NdLK3LLKH/oOHwwnmQxoUiXLO6FPj718H435MZahLbuY0oPIiXWy
m3vt6MVMdTU9Znq//XUPA8Wr/WWohpQS5b2kTHhB0n/CbCdIgqMw2GihUmGX15Jw1YCeH5rAMTh1
cR6HcWZsYnlYTzxUkuRzydrCoNgAsMDH9oPldMaUsVRLwxZYUc26Y1fYQ+ElyCTNbEEDqpjhinK9
LUTMFRs6Ov/6Ldh/J07hWrDPSQOoN0BgyftbEl3DtLeUJW0VDf7O9aq72ro1SAwVWhc7BcBAzbut
23EvZfCQYneuGO3WHOONWvi3kREeDDGZjj0gdDqiqOhNJtreGoYbSoi7Wmb2EpJuPgryvaK026aU
X6H1Qptqb9na7PHW5W21V3x3DZkV6Uk0JwHrRtWLLd2/pa/Kh0DLwO6sa14yLfKu2ykHVeFErJs3
kVLsQ1n7Pa2TtWHmG091n8Yy+T3mZQUjei+YyqOIUVC+T6p9BNU6QK+fkZsKEWUVs2ZCZ3jAubCB
LX9H895g4lFB0KzBBP6wXDKUNcUpovHahdJXVyR4sO7oAzBaoiEik3IN1US4BS852XdgbxaNbB4G
a7SHwNsPjb8dA/+aag9LmYuQ5Qig1SbvYK4LAvwfIHsjkD8Ye/COF22CuB7idMFc2OtIEWNjW0y4
UVBipmHQgE8hYPVAV9qFaMXzUmPOLKA0q2+AezOtmNO6XtMEpGMSruJRcKSSn2L3qdYqgGvhniRE
1cwXqKkRbUwuFCZrU1l0EvgSudiS/AsAjIgM31Sv2tw4jAlcbnXf+MK663LkQMYyjscNdv+JtHen
WpR5e8e1cpJW4SkZaFSwaLmkD5n6d68gSqrvccAbTtLI4EjApuB8q9GcRIQxuAG2HkOwU0oyNIRs
TeBDAt5UW2iQAPRTFg0oN5vSMJauWa1rFgSCQmYqNKbGt60gBUJvHCQp3Og4wGUlXYeZvC2jNVaj
jeVLMOPKFXVyxzXSG0Ux7kZO1qUGmQNwljlwRXZjNVQhxHTzhvzkDpOhksarNBiOes5WksWW7qw2
iyVxUclItJnFXNbIItcpCdRrPWpWehnOcyldaZWyHDAj5gOVDwlOYkuG7aqBb25iknBpmoBYFce3
JqEEwKECMTBQG22J3A60ajazDFjDPeFoFdyrgZW0lFc6QQugphbijkAjjrGwMsnLo/buJOgBCGYe
4X5ysFHzDaVU7IIEnxK50QIbZHMAmHZ60IsAS7tI07YmSy/Jn6rOsGndLkbiXDRoRJSzr/hTlrLS
OL0r23pIDDOhq6H6VPGyu3zpAdwyufVWhjER4anjuOMi4xMlgS34ez8GHMjiLntPxOvYibEyKt0p
czhQbJ9dyFMmTI9EiueZfBOT086+WlibwZT3njy4res0LrSYmh5kO7xjNEWeWgPDWvBTIOAQGYnM
FcwetB9uQzaoY6Eso8Iki1SnvepRKwhsPMN+eKdloDfnSjhuWuxPgg7sr1kQ5+vVqQNByZZGnnwQ
2Wkuc4iFiZQQPepSORrkZwQgi9RsFmVS8MwMB9HLU5KUV+IyHCiEigcmGmo+tV0mI813bdGkgNaI
ppWayMYKxXYHTkEGyJUWZeOjmfASB7k3GHL8s+hSiNmrRMnGt2M3Vro1kaBbXCtn0RMK4jxB6pZZ
zdaw4sgtgXXOlqYQLwkndcfCxv9A1IM8V1FsJXbjvgxKPY0Hljvqejgz3eFGgrbfSwAf7NbDVgf2
XAq3rWLxUS0blB0Gjht8mDFH1bYjQ+E1afwlENRVmbIhyqi6KJEtBgkBFbkdJVAbocVBfCJOLpql
fodIVLULrMKECSwYBY6Yp5M9ZmEgBB1JEvUUgEOFODd7dZPDFZuCEN2+vIkreIotuO8qgkaWYLZF
tBYVwS7yxuugkB0Z9kSjtg4JrHdSMq4UMGg1kVlN3j+Npn7sEJsFdTbLyUhmGCwFpK6VytY2QCEn
OgXBBKKY0//B7kcmRkazwK0Dp5QAPA0mncTUlgb2SNyfno27eIzJyYFXjL3bgEs2gppEGhvDFC+4
CnCu+TSBssvcSa0AjpbZ0oqwSbtoepG4Ir50o91YkNA6DMueTHKW+3boNqL71pvNDaOTnYW5HFwJ
1FS+YKtoJx2vZhPYraEtPOZ1OGAENbT6tSY8YeHYSICOc+JaqnLcVVGwTeiAeA3zPcFRMZNlQwBL
KhAItNQBWuYQOWW/QDIabdoyu+16Tl1RJCIUj+cj4WixQcE47A8UkbfFRDO3OCkK/UpRA2Su33Lf
PEQNYaFItT3XXYeAq+OUrMkAVV+nLmL52gf5SgUafAXMtHhfiP42H+UtZ5yrsJLWppms2vpHQsM+
b5OjALuJje46oBzdtsEij3grmnTlVjb5ZkvSCpaRUWzjaFjnoXjQX8KiI5jYX3qshV1ON7Uvly7R
fhyyRatnszQs/SMYgxkx1aG3Rx31vSq6u7Hu5zXWl7TqnIbwYaUiONAcHUDSqA9biGH5gsxP9CI3
4AFnHSf6pqmclqwnuc6WNXS5EHOVknWHcODcTtjQTVXm5bLq4L3+/FsJyGtjitFtK2VTdFVRbQLL
p00x/dvP/yRSo6eQ/z/98vsvnPyW9z9mSMc//8BBJiVt9vO/33/55++78MvvP2hgRyZITl9TIGu3
lhd12/d/+/m3k/+XuwFOi/dfRjJHMyosR/vnz6hjR5Xu53//j3/OyY8A9F6bWE9WJ///w+VO/qg/
rvT+P99/TxAXIojbCf386U7++Dnq4DVQWhrPMaud7u9gVD5InTYl/Aj1Tm7K60rBoVnkUQ+ou34b
hJYwDir0X3dzznTAcYypoiFTWGFdOJEFqaJfgOSgNU9C8NqUWuDmsFgE7e/35mhWiZAR0EEryqnM
xw8DsgAypoG2ajaQD9iE8A5B3+TsB4Z5qUmXQCO/anAmDRkebWQHk97TmLrcH3r7agYNi7xY7swj
Yr7vyKcymbUyGjOF4wNoz0fiUOTkymRt7truJsjMnRH1i7L9PirD4uvnfE7+8vHjnFqawcC6nFV4
0Ei9tnmBVK/AuhGlh9rN140Mcd6apKkUqlraBSZqwbxaff0ZzjRIP32Ek/5uJfRwzGC74uAvjooL
Hu7JHFncma0KGdNCX2++vuCZpj4XpJGM7NbEzn0iNu1HLerzFEGDkA6LGBqkS/OXcvUc98AFcc/Z
S0kSGB701CZyy8/ftidTUxlD7q2odGgfGtJSZeVX0SISjEsWnXPvDFYw/Z30IounZk4VnTZ4Ofrk
HHWp4UFFLwkQwmNkY99fKwUyHILJiROeAxQn7jzZFX5BfE080JwxbknbviBtvvSBThQNjZqrndgj
2IAsx2FLR9lTLQHL3Hz9dZ4fwxr6aUyOmFnlE1lbDKJED+j9Om1UhTMrSCiXaoAWxegQGOxq0K7M
TIw3ppz9PiYHuSDXgEX5wqc40/6eEG0KODTDBEp1MowlQ9ATd0DJ6LXurgQmHpsDdYSnkrNGX9Sb
CEDVALLJU0HCW+Gly59pfpugryZAHFo6HsXnkSZCzJDzuM4ct0zIn0ZELLZgq+LHcEolTseHgNhG
ilTo+XwDc0Nlsl3RjUsm/jMiHa6OsQJWPNhoc/qYH6Y3kqZApMNjcUQ5sCidUbsqCutZLONd2KS3
jQYz1hx/j0U/u7Bk/GqIVEQTxwLCIBlvC7mkny8N4bMN+pJhHvfxotFqRxZIPvJ8KQJgKXlsfewo
w2amxNqqAisbKR1RRpFJN3iq9bVDfjuONedDCpOJGl41qYrLKkVFm0xhqbV/QacxDf8TXcuHzyuJ
J8M2F1IWJeIdHKMy15PkHP7+Be3Wmeln0oEwKiwLssDpoPBGvYjhpmQOcZzbVKeqc1BAgWr0D78e
/Wc0OtgusQVKqJlV411s/uFrT3TS3NyOVY2IAzqKMKQi9TqjC15U3pbT6gWxx9nLAQPU0Q5D4ziV
BI2cVctIRTMJXGvexySDp7Y13FMP8FAzfn1rZ56hJeMkh0Kiqoj1p1nuw62V8G0H2WcKz0YOIaNL
tSqeac1bqanXX1/pzICwZNSS6BFBeLFN+HwlQKWjmPNiOGRR7PWEJqZcm3f/2TWmu/1wN57cQ+Sy
WPtCnHExvS0sZhemouljnoxrboO1VcM5w87qZArA8MVhoxVSp7bEBzMLXttcXfniIF544c9+MQh+
JpcS0Arr5HG1tHl7Uec6qTE+tEn4nZ3SYeL7ARL5t27p56VOnpqhem2h5axkeWwKszGaYujNuyLx
/v6UwCP7eZ1p3H/4doRuUHqj4JZEFU6voVwLgPAvPLazo0yDAafAsLE0+eSxNYNe6pY77X4Md9G4
8gpv5oVLnP1mcPVZqLEMJp8T1WRuDiaCI26j6AgmVgfbTQm0HF6oT1zYO55ZbhBt4xcCbKlxSydz
qNhaacwEgdZtjH/4A6xlDNyqv4XSmRj6bVElpDteMm2cvT0DObPClkP6RdYslaRKMx5SGET5bTEi
XZjMWUpMdG97wZt07lJYshR4JTxPQ56+zA8DYohlIDyRzsAbrYMlUPfyJBSO0J3CTL+wXTuzD7em
YwnQRQPwj3H63nZ1rFmZmDpd/JA00nZmejfGCKLYu7BTPTdBqBwZDFWbvLC/nDmkMtM94uAQKCa7
tBdeyDraJUZwwV917jK4m4Df4nLluzoZG3T+EtOjzegoBnTFrCdezJvrSnnJvnBuDDIHSbgS2Xxh
qv38HRVpz2SXcp2qmiw4VMu5lu7eZnF3wBkCIizeenDCXToCekUGeqS/UYVqVcWRG2jLBYZ1ydh2
WmvDQbnwKr77F05nY0s1OOMiBwX6ezKljFU9mm7MYG1olIywFr18IUDWNHICy6lEo9gE8aihltNp
34FRq54iJC9CqKE1QRRHaE5tztSCoBXZIoY4J5ay3DQhqaSKt0kpXQlGtCqRwEwFfFPNl18vWL+6
Q7AifryBk41t5VeaWU14K6/FqsLGlj687Kjya69gFFLkiSawUOXywrI/PZdfnpuG/1OExc8242Sa
FGTizLOCN0/xCSIaqSCD1xAQUPTZDwN19td3eW6ssn/662rTPPDhPSf8G7tNyNXURubVxk7bGESu
3359lfP3pNCqYJOMAfpkpKaEN1SgulOn14bZRI/qRd/x1B1ch3mmGxeG3rm5CyDHX1c7mU9aFG5h
Tgajo2k/BqQLJLE6mvDgyxfu6vyzw8EjT9ZRMDOfn53b0qNLcoqkpjAshPRatDLYDMW/dTc/r3Ly
HsXtKFYGgRqoaJ9wQBKy1ALa1BaS+h/ezsl4z7H7t4PChVok02byEstPWiFfGG9nRwIGN4VioYi3
8+SsxKJttszx04amcoTuh6JDtRHod0s9ikjrwoR/diT8vNopiwnzSNCQF8YrrFaL3rMQMcJeNWVG
uXnhazp/Y+wHcPVQDTgdDHoh5oqoD0x3ylPjw9h4JIyGdykh8fDrl+nssJt2Hn9e6WRAQMc0xRbV
gjMYsh10GzNrbOTHF+7n7KMDIMp+mkUZAMvnwV2lSuCmDaOhzq6n9QUWykIpHvwq+bcupGKxkPjb
Ly5oTx2MVDdY/WOvs/PMpDiN2MBnN5VcOIL8+hXBdpaoEUy2T2Q3JzNrFXKgg+6QOoRfLicmdwVb
vMYq6dqlkf7tDSIXgz4mMt29AzI/P79Wzn2pkZlYp4uh/3po49zxJf8gRL6TKDu52qYAi//u0OCi
lK91Qv1kUBYnM1I0WjGGKPy3WTQuROMRWu8hqboLA/BM3YvLaKxOhDBzAlJPNoeWhKLZSPjKjFmv
1YskQzAIgDr4Ju7QL7nWumeLEdEzNeLqQgn118E/XVpXAEWIImNT/vxYC5himlfwmtXChAfFO49b
L+n6xb/xIHUugjnTxMlyMhd2aiZ4pAEycZB73NHGHelsCtCVv77M2SepgSKxFApHEFRPnmQUya7l
EnjlKDJx6QhjBQGL+3iTlftUccSWrF3qZsYP8TEr/v4tSrQDmKroQ+DOPbl0KJOgScBPwmYYtHgm
7PimARunF6bg9yLo5/0MjhhkHqrGmozf8eStE0dVqILITJzCS0SEf+o8bnOECH12FER0NZif9upI
7BvF+BYsERUxNSDxLMsxOxD3in4dH3kdjC+Bgkc/Mo+EBz/GFc+lUi9ZmH6d9fiw7DwtJONQGk/7
Ml7axkFtqeTThvKNeq1quU0T6kp2gwtnnunpnj4V7EIy6hR18iydTK+oFUivMpQEJDWWFFPjhgNB
u7Ci/3pAkDQJwRQNAFALbCc/vyy1GWJNqsfEka2Bt/RxIJ+nTb4lIirsoVjISJNSNf3+9Zie/tCT
O/t00ZM7o9yCRBbhGGdwgPmwDxStQ/WMEIljiEUieplVT19f8szEjqeQd5XxDL//lJiCTlWUW73l
kjmhuoBrXG10/BTBAMHY4Vhdmv+m7erpLcoq64gOn4Wqycl2drAqvyvFJHG6MZlVEuGfbNFFcN/a
WCwwrRKudQiGYUWWOKDpS+e+c3f78eonU2CjEwpO3RFKutLN8wBvCXFxATIkD4tQlOh/zBN/RtNc
/XFf1XsQy8fomo9JNv/9vynv5sPQmXJ3/vGGwLMeDs/J27/++X/5d695/sdz+vqP2XP5vXl9Ju3m
/QfWr//6J0/yz+gbXfqN5i80Woqv1CVYB/6KvtHl3xQVKC9nGRq3Uzfvn/9Is7L2//VPyfiNfTrR
xtNpnNVxWjYq+NfTL+m/UeMApUyPArgeP/HPv5F9Y51OH1RKRPhRmsYno+fwjtP9cGxrQt9MMB8g
HXMGp9uEu2ET79Kdccx31lE4Enh5lRySQ8ZfxcHdjDtv26+DrbFKVtkm22jbZl/MES3t42OxL/bY
aPbCIdlHe3LN9uW23KrrfOUu+WvlrftNsKactcl2/qHYVbvw0OxIYT90O+SNs2EnbLp1tyb9zck3
+irdqNt4U+/lLZyPfb4PjuneO7qHZhvu/T0Qli3xotvB+fA9/jlIP8b0nHkgrGaqpFExVwzZnF6a
Dw8k7oXG90gttcdutCM5XHbpaP9nlziZTSWlH0Jl4BKGQBYdUda+eamV9EuTnu9Ver8JY3LQclb+
fBsux69ACcgt0ILqKKavUU2SMPtmgh3jmU4OghY8JxHyUqugV99d1VZj10ECfOXFt1IG+/85GXVf
PlMQCiqtPXrIlObgoX/+MNngygDlo9H2On1fx9EaieyFuvO0+H+cSXkj2MRZBhWi6USonMxlOCr1
rnRlBIcJwQgQ1wQ4DapsXtpn/TI8ptMF+JGJps228ZT2Itd+0CSW0tlZmCK9K45p3T76tbeKpeit
xKwg5Hi78Iy1ibYxOg/QontbVuK9EqUXFivpF2ToNA0oJh1zHP6UCU83l25BbymOeHlRrr+mcI7M
urjVlPRKxYwwigevQ77rBeohirRX3aqdgdxsok2IR1eTq9qwHshuu3eH2qlTZaO5yiYylmrfQ8/x
ynwWDvwtTdVl6nuwYrB5ARfdxkm4VCoBD3hq9gvLwiKdRwB4xHbaZBHsigTa8KwHsLkEcoSEfhoW
Ph2p/8bHmWXi+Hsf8OdKRXU76N2aV/FQqO7WMq/Licge9tmeADFCUJB1zIxIxQyCs0Kmzy+Uyg/X
NBLkz+O3xh++13htQB7yeUO15xvQZoXYraN6o+rekxBXt75R3gZpS5XNjY5eiEcRh1CPrLxp5Fcv
4kGkmbwp/K2XpPGcbivegvroC+XTmBnV3BuIH6CHOkCPZElWXjkqSQs6D1QJKc90UY/aux3wZRvN
AatqQzxCNUsbFdycFCzDkP8DWxLwNSFj+PjGG+T+s3jsQDgZ/F6hR6Zpzi2hwuePSJ+kHRR6SkpK
OzjRl1ps7AykC7nl6jUcLdEkOzEqkhqkGN41PSZoum1hPpUgFzr1NvWbWysJ7rM2448q1a2aQJoc
G7JOxubCNPnr+yZDlGM/CPNJYfE4mV/k3jfIK856uxeKJ43gXz+LER7lF8b4e6vt83v9+Tonm8DS
i1LMkdN10mBtJeEzaQJIQ/SrrAlWTRGuK7OkV+KvOEnuqhrWE9OMFVM/y1MAhk8AkKQ2v8EpfTUk
+cwYomdLjzeKFqy/nuNON/wUAgD6McHR4tBYS08eSEZSSlKLUW+HIok+HraBUbzvLdLdQdp+falz
cxBtKYLvRI5BpjJ9lA9LFCVPM09HFUsfDKmqRjDZXWLpoeP6ZULlXqhaT8kJOjoI9i0fL0KyOHEf
AplF0wKimOWxtsqbQENa3Fi3pMFuAWrtPVzV/YTXnG6468J10BUYWYsbr4yXhpe+jTxzZrH73i3B
AhnaVdV+04xmWcfu7fTp3cJYkLJDFKVwMybfCOR91nppxwMmdjYf8PWptml1ud1oY4b0aMTqANwr
sOS5rsZ3clocyeTciuO4S6R8a2TVEaLlksQnDGgSJiZSorpH7KE3Htj+BNuu78ZvOUYId/BXaRw9
42faiDGozBIu+oAksLSImK62GS9pX3lrsVWhxMVL0fPnvJh2gxur7GnTpc02ym5NxZ/L6cQg4WeV
JHrOFZ+sVpdZ73EcmGwl0+lB4E9MM28gxtwIXtxgtGUjARlszKJa9+e6SJ5q6d9k3j4egnWgh870
xEWlWIS5dD/WwVr0OtTrhbdSZcHxJrBPc2N14n2r6xGYzVommWawWYCuyki/6vFRgc9ajVa99TSf
8Atrn1gBKdP5TdQlm2Aoj66Ewy3FeSfX1bHwvCVABoTSye9BdjSCZd5CizOLp1Fo6D2V6qIpkPVP
YTpYxvDdasm3Qc3thFzsVpiGISWbAQ+NVXyLhwPSEABUWoSqPX0aB289IGsaeTJVcezZUMFuWTFF
vkyjt0ryI+l3c6Hb0dvaipE1Z8a5yjJUuEX3WBmD7VXyve6lG/QmL1017gMq/34+2kH4kCQa7mPh
Vs4SFOta8+j2xZbe9twrzH2Pt5osqZtYxKLc+TcgNgURq0Qq7C3JW0eROiOfa6GBIm4wxQSld8c6
/TzNafBarrrC31fXpAJZjXWsmnor5BTbatR9ZXU0M55HmLf2vdQFa/xjWx7k0grjeTEMu1YTd76W
zEWl3gJYW2HzXytSfhMGpBWGMfri7K6OOlsX+G5b766a6A5ZGm/S3DtECl+V1M9aWdnobavNXA9g
a9A8FiVZfs/14K9lpvSZVAol8RKh3TbeVkDL7rnGlZ4p97E67lK+SSH/NtQj4kt1CjgmqdZ4jSKS
liqrF23Iyq7os/JIGnFwfAahVRY16WizgTBp4qP5QqMNXhqNh6OtpFgncakI5kPJjr/rHiUBT8qI
QCk2GQPDili122mOpcvwTTbbNxPqQBbU77MzgLxZmWTQEdprMe8BJtflVjeDdW5at2M3IHzrltO3
L0TELrrxJpGQ5yJkfQty5v1e3DWteE/O+aYr1kXXXo3tDjP5TGQwQqfAaIYhm8ynbYnXp6bn4PXZ
q1H9rqrxc+TWN0JrlfPpXRqKWwt7MwnalMfSRR9pV3rF6sE4xHNOl7N8LOvmMcvQlbScRHirNWL1
2DL7axSeT4qVbkxlVXt4uUZpp/jqFVi8bd50uxDnSj1zs/wJ2qeAHxd8ozTkN15FY8d9LtT7Or8x
A3Wf+sowJ88gmIfsyq2gftTZuLZCvGnaFsNJTOSvj7kwtpInNUqX008Ypbhz44jw6cA2ZDKy6tCZ
fofeDTtfgvrpJZsyyzZofrfECuwCpqzBLLYaz1T2aH3q6UqIKLQq+nep1PCFsiUVyqNRxi9WW2+7
8nueJSsSDd9X1j5INhg8j6rh7tu0fhQ8Y65buV0FxGTqjuvLD7Ug7XSXjJsmtq6mj6ga3p3HLqCw
fEcN/VWpFkdDDt/arNoSIzAXJd6yKnSg1h9V1913PNxZw7SulFgpeEOJJtlpvA9o4Y8Wgyf2/twy
/60SxB2UmSz5r+n3/FWm+Fy0+O998ELtKPtRf/lT/4tqGVOm7V8Htl+KGcsgDD5WL6af/rN8gRr1
t/f+5wSWfY/u/f/lC3ivv1HvRQFuEc5FDetn9UKQ5N/QmdGVQ/ch84PT5uHP8gXMBgJ/oR9Px0EE
lvzGv1O/ON0fItIkXIoeBdm5tJZ05aQobIaylBdCDSdAHfqrUfeWpdY5bTeSPFB9y+RAIQBWcHdK
2H4nsE7esZRtjbjueWNMG/8UNAgYLg6t5nCRl6D3K0tvHHewC8l6zMNEekgBhHx4vGdqDKdBbNOn
pq1CLZV9lWyhM/u8uco9SSILwTUeWNzoLndWN5fk9sk1OtPOMMZYIZCRJNfkuRl6MIvjzq5Ix7ML
lI9daO1G9gxxU90MwX0eZPUF2cl7F/3DppuPx1YWAhWdLTpAaKA+f7yw6ZtEDGT3oevKgSNTVDq6
lxHw3YXxZizbci3UxmTRXZPr/CYQDbAU9eIYpuMNqZjg7gdQU2NT2H2T18AyPAv6ZPyjaoD/9HKI
r1WvVwQkKWvc6c0M/Yu3rNi820FlKuyiRNIkMf1iXer6QX4YOlVLL9RgTve30z2it6YfSbw0f52W
XmulDeQWcMIDm5zrlvs5hKTS20moHNoyLW2p9cX54HHAVOVqR/GbTUUKJ2AoApTBKYXvCpAPqq0h
vLC9f6+5nTx+GaELukOiUSZ+9+fH7yZhGXLQdB/qgrOE3ljdTk7sNFoInbpN1by8DaVcWEjsXpIw
YKNMd2zXhcSdd8NdCHB7lqepuBC88btslSXq31ACu9FIM0FLIYJRUA65iJMPmCqVTFtlnq7P0gAQ
CZmgDZQe4Cl5hYa4DNX14AHu8rpoF6JinH39IvCyfyrb0FnEWYDWm04cLy+Gnc+32oi5Fufe6D9W
6FevcVMDOlNG71ntsfa7XTLLfAZPLhXYnSV3WWh9uSq7Fv8mibCQQMKbwrXMHVXVwIlkDwoTC8/7
YwuJNi5Kpbg1RwkwtHswXcAcWondLNHH2yzz1bVfmOU6i4B0TnforYMkc+d+P5mTGlhBMZUTsx9e
jUFT1kmczTqp125jwVqUfifuRs8HSFCb2Fvpytm0rGAiePqrG/pPZr+lrj8BxYCmtL93FT7FOoyl
vWYGeX/99VM8bf5NT5FaMAxYVm8ipKWTAePVglEOTec9vn9hTUSMeF0nkcN4pkiwHH3IAZLSgmXx
KO5Tk9lFaaYvvay+mMtwUheYPgpnUk6NdFFoRp2WpEKiXbzaEKwHjRlmbboJS7yQcyrWim05veKh
ljLWVJeXHTk9uqT/R9mZbeWtZMv6iVRDvZS3av6eHoPxjYaNl9X3vZ7+fBKrzjas2mbXJQaDfimV
OWdEzAjjQGrxIyYB2WFs8IiQRchgqPKZiaG5IoDv3iokyTjvo/AmZof3/kODbg3SqMIXCsyL9pVS
BTcq86+MJc2HpTbrXT28DGYsLmJ92EVXxZ4eNcAJloKHiboALYVNc0pDc7cMGKJM66VipVJ4S6Ms
/lJKfmhVy1W17mptiH23XJjzqVoXZiuPDHsXDd4b7QOVJ4Fodq+7faoqzopDHw3MhQp5Dg4anvWh
NEy3k2riR6bZj8NC66UTBbMSyMOhspq7ohbryz19wTy1PyXF5Jv5PN0pRu2DbsWSrH2T58jrDCww
ZIWh2Wp9RbIpwYRnJsmkVAYsidF7FDOjxHDwD2FfpucEe63Pzrn/sBpgDTnjjNUjHjTh/ettd8oY
xF0vPUlBpj5qY5Tuxrg23aFPcrcA8C9MyTXrcnFn/IqwwOQBzAR6PMbNcgcV/IT5IyZNRFd8svF8
HLVgnaoKyIZGSiOeiebH7T9qm2SROAOedeK/HK0WNlYcIju22mnbTHLGUTVsrmstVK626yoYmm3m
IjuPEhbsSR3u8BVIGCFcb67REecz2Ndvq1638R2gWP/kNf+A+6zXrCuwvOuNZEjno7y1I7pYnrQu
eEoms9vJKt47qaRm5wRPP6dK8Emwy/wiDfUlXWreNMA76AWFcihtb9mEy9MQyrefXNQ/d3DOKq6G
ySWVEbGP2L5dUUIaZh0/yxnFS1YonDKJprvbdtvPtfyEkn5+OzcHksbXNLHHZginu9LGn6WY20+O
z01R/P5FV03yVqnaLDTHuviwG9ZlQ+APM5HPbWcojyTwdm489d/z9SQRtRJi1ZM7djwx41xyJNhz
Ebm9Jh10g3ZqnvULMzTRVdnm8R4hQuKZ5KscoqyUmRlWbocBIcdWAAi5MQFERHPXhNMnaKKy7kbv
PwQVNJQGD9u2kbp/eHMYApkHO27Jy1ymEFJBebZyaqlZyPKuwbrZz2PDvkxFFDsKwpNziyOKv0gc
+52S3W/FVFkX0QnC/n5J0lvL5FBXYryJ/vz8N9XFxwvF2Q1jYjhsFuWHux2EiUFlOg3POWmBtymp
yo950L2mxhKetgegFWntGmYYu/jjYY0lM6avVlgaNgimdwg35n2wCL8U0aumkEwbFYW575XhUvX5
vZwuymOCpUHYkok7FlF3URateGgHHTvDP3+U/3DPUXMzegYbi5qFgJ33u9XcxKo9ZVr5LNvzqyEN
+VUWHK2lz4/6kMy3wgjjvSTmcYf2nAm9BLNA3V6n8UwTb0AKWXO9ya1IxSXm5HOkMgKGUhv1v98I
qMyRuHGJ7H8Qy+8v1OgrYpgIpXoOI+OnwrjgPh0NyamnmFiVxnpQo1NljX6WSt84R0x3Kz+2w9UU
izPnivmJCOUjE8XWZKJRg3aj/MBLaau2f4Ok1ayrcJXIi+feUJJVqG3S0IjE286/kBXCqdMTe5wb
6iFLjCtJ67pd3TXxPlZlvC9WXG9Rn6NyWU6zUqSuqZCQzNw+wL8cWbuuTUqnzbVTtTCFUyhMGwtd
mU5VRs63Fr8uUKlHSy7vW5CmT6jFlWJ4v8JNKA7GM9apMI6xD+wlkebl0KVz/ry1mNu+BvlwKe1q
eeta0ilfdhbOd1NAUfnJovznEYoubi2qIPpWD/r16n67s3GgaIskpfnz1hzmhaHuqEG2MkPGHEie
RuzV2NlqI+1h1/BX7OaXNhb0UWvVIMuzsiMS95N7svGp/3NTWHZIViijbEY7GG+ncn9/WSFPKq10
qfsS1L3kSwsMXqz2fh1gjY8j2ct2m6Y6Sf1pShRQ8wI/EkbP9FqfbiMaHH8IcCTYNip9krE0HfC9
FHNo4I+CURSmc7+YS9DwiqCdCRbMHSz9bd/Fo8nTgqy9iYdF9QuD1DUl1PZZJZpLIojd+/MT2Cjd
dx/VZsiIw0SmGUagvXmR//YEqr6qrDay+id8FglfXBYS8wKnXiY+UtOl16NVYpVHGEkU592+0Brp
YC3TVd02XlelnH89CWWjWq7OVNGLCbil6oG4L2E0Ta2LfVPJX/tGukU8OB4GmT57xiprHy4L2scy
Zux2sE4jd2u31Op9Uqf2oRvl9Ggl2MEWZEdb/WL4ZlbIl4YUvhQj2UOzlv9tRyOTNONlNuSTsvas
ZKwEfpV9ppP/EAu3bkJw4qxOlukaBCQ+tHFKYdhRXevykx4PPl6C6n6r9bcz1J7FWqXmWPC1hrwL
MWSFyDC/FGsHNiW17PTj7MTT8Jk1woe2aL0qxIImLNk6Ssvy+PDioiuNK1FO9NHr66AzsM4JHj0Y
Ras+9qaSXoHxa14D3sAkLbOKQ6LeaJT5nh5W8mel8PpCvF9FK+Alo8RgggWwaq2jfltFSV5MbWBo
wdMipuplDOb6YDE3E+NlnFiCWC6yJlNDqQ602brbRIVyyPETxAC4e1ky4TKTTT81hK9y1Ml7rJF2
f17m26DZ7xfIjaJj0wHSuHEM/K/V528XyDOcBz1Lx6dtb1GVIthPieYygR8BAQ3UdnrzpV7IK6Cs
5kBmDGdnlJg1xg1BSpGlYTghat0nGCPHb1Rzax4pwzh4HFKMYmSo2pG2Hxv9SZoFiTMDjrh2F41u
0676vq1iNW7rqTEeSik+/PnTfRCPUkJRo7J9M0HEhmWQC/f+0xU5TVhmrS+xkZJmmUk1A07VM+ZK
+PtVpuamRHfJIdQk1m9gJIpkuj0J27uhSPdGkabHXOovaaArMCOa9oak9JKJBKkzcMSScUb68yXr
7yvr9ZJZLus0G6NPFkDrhxUjiOolV6Uanpas0DwzVW8qUKMr264oWmO8+DCRImIpCDNXN0ZyOgf9
vglxAKqy1PZlGAIvTw19jzOm4fRra5VZ/bRnHABL3Gy8NxRMLG29iPdbx9PLWGVgJYaEZUnaS8Nw
lXSQUIN4cjqOTt+ofqWWw0NYYkTarjqHUeD2o3Xwj6ZaHpUUU6XRNF7KiRisHs8zAEbQwwwLo1ST
P/Pc+IChbrcHxbHFHYINJPxs7fd/W692UpkEsJLTPOttSs6OFWB71nR0Q/2dkliYIWl1v9v66w1W
zBp52Q+V+qIXmeRHjY4Qg4W51Ww4G5EFSvjqJ9Ux9TpX8f6tMtDRM9aPapl1Z3w4vhPG9VOx2PbT
aHbmdW+Nd1uLGF4H6fyC9qU6bc0982xIlo7SmBJ9Ok08EvzdTbNEsi0Gnfn6+dIIs/5iRoR1DzLY
V2uK4bYtkp9hgzfk9n/wi1XVvr9wNPuorU5KUxUnHOwqd+gkezesq1Vb5r9qS8+5O2Lah6hUIoX9
JOW1NvRhcktrwGwhLKhvBe5KW9G4YR3bC5oTInaTZMHZ7oKLrWGrup3zktHLXqO/Sobtx/LsjLUU
sUTDwJNWn1qzrpUdbBnW2/+/C2HtmT6dvzsnbL8zHQAp4uqTlibTYbuGqWq/DxCXJ92IlV1gnGrR
QJeq5UOXzQKyOGdCYOhVQI9K2yJSDTfAi/qnlufLKamAcEUqHyJrCi6U79g01UgLKRmBTDmuUfWd
CpygVsQdlhhu3bT7B9Xs/yrV5Je2VimBqs8uu9R+BAn6WqSdekXsM+EptjG4OvbuPkhcTmBkoR9T
I+/PYdH1II3jk6RO81GU8e1b5btiQLGmJzvdmEx3Qyc7A5q4SbNzHSTdz+1IWBHyCBPzdKSCnstA
3qtlgQComzPHioPsuAHmZjghJ8IwZNeuht82cDs5xFRgK7LbMmmMdVo74Rxi4zjVD/DI42C6URQv
hwpJr9vjVwaLh+uePFW3SZ24IQLCcxp/tShf3DqcmvOyWHf4B8d7uyeXTk0LnMEqMV7RSmDLPCyZ
s0g8WyvGjduEYaU4wSFUlbKHOGncHpnVfVwsFwEvwD7QB26R6wCo1nGKRXFhQsaB4Ut3/EyKux1t
y5jB+VmKT8fj2s3qB6cSYzGF1Adx80hf2b3tt8yv30dASn5gZJGnCqyl35Ck9YNuO1wrh4LgPBX3
OJmI80yyhIPQM2WABMqnTI0KUVeIsUyl7pj+BFpeH85KdqjOQLotLowF462RZDElR9ZHEiQ3Sard
2OacH2cyAfErB8Ss1g8UKdVLiJEp8+ECy7xYP/ZVw9aM00ZSDy6T45x9av5jUqZ2P1Vk4OZt9wsb
3MgNlAx//8AQUPiN5sQFBoXRIUnr8hgt9Q3onOLmRqO62NCqfqwEj2GlAnOrwZfQ0DF0jftwB6Nv
u9v1N1qpH0vChPRoUh41zLp1eTgSMoP8JZcvIq5yT117fyRMnY9rmuno7bSeH7VXd/0vIX8R6vza
KDK5R1kg00c0o5/2xDZ2c36/cR7Ml34hBLq5i2Qoh5Ds1stYGrjkLQh/jKsxbnBhRWnXjNmDXqYM
u8xftnOlm7JTunTjETcuNHwdcEYj5O4K66InZQ4Kf8QQlZJLsbypLpJ9oKO7pY53s5V9MMIAZ2q2
V0cv8ukK0VniL1Mmu2quPKdSb13amXzFXAiC7IBS01JMO0kkMN4i048ZedJ7SRKv232S25n7HA8E
bkeu3JshlsJqeTB1CaOqIjL8MjdKB+lsdNDrGZfzIHvRA0qXdqktr1nhJHjEvxbTCi7Zk7xyK1El
fVsC9bGTIulUmvgWoTecPClHqtCHWenr4scoS3dDPdvP6jo7LXAwKt0QFuaSlmV3IE58l3NWb79e
zXBtNRJtPLSyY7YzPr3rX0WRrACV54Amg52BKfAnGkL23FoIxe/DmGXB4w3SJPfiog0PScO+YEwo
CUp6BZz/sR2dtOahKqXpiMs5Fujrjd0WsxlX38pmyJy07ySnIyfM6UwCuWuCovCstC+NaT0OXd45
GO5b4GXkHKftsTXwUEwzlEiStldA0Q6xCpdP5XvMpLA9tD02y7ccjqTIKGZAkAjqDMY2LzSzfidw
0ynV0MchcPTVijJ8/dZkJd/R99zkfUpvnWq/8CdXj1uZZRegQMOwPNSgAKMx2xcYSQ4ds3JiNDyO
rEntfVocMXxtr0bF+FGICtucJVXwimO3Mi2peqlWV9kEW0Bf7sisKXCMct6IYyEx8IHxJFLDaa8O
I+aNI42tFurcZLuhCFrBK8UctOOGZacVgp8coDcfdUxZ2ao2IiqwHkeRDzfbWUtG0559ufcqwVVu
/5TWieJaRCejm1xs3y60e6Q0aORH+cAUDUHq1Kh+HuLgVvdW9NBWNsKnZGHLN5t2HxmvWp0OB1NS
TkqNYXmbnJt8mi9GqH8VhZAvqvYJGQxS/88SBljXBH3me8x4fahDB9iJeRhz40ld8CcH8Kz3GZam
Qu1yD2D9ZusXzJaoz0zuErctg5+y+jioOCXLADi3+Si+DrEy3iUruyv3SOMsbTnXUnbOTYYnFy1d
TUSNhxp5Hl6FxwTI/mK1okU9tiyHZeApjaUskenJAbQ9CILGngJZYVxlDg8iGrRbQomm23kYHsec
EAy8FhkoyER3oJC/m9iCby2ZZ21qN+zYmG0GVrcjW6J0rGK0LkON3e/KD27H6JDk1/OY9L7ez+sL
bFzIZEoI5TBUwIn8ZU467I6WNWh1idVjE/mlJX5sYKdeJahzy2jYKX32IGLompIpG7/vl9eNnFv6
DDyuUfHejZrU7y02wEbRPHnKuAwv61rF3BecAwkV5WUol+5HYsg3kr6+3i2xxk2NBdIiPTRydl+3
SfgCsTO4XRCm97XIMeQzpMbf1rQipz2UgMx6vtsWp9YW90o8BD6BUSixu7byt5sZKYm0B+FPHR0d
4WTP89mclMrhoIrTIuWgBEPcAGSyjYPdSGjGaqE5H8ph6Ui8r+uTUKtvKwtwTIqbuav6PZ775IWl
9svYYbEfT9kjJni2pcc/zCq7avK0OWEL8q3oRXlcxocCN+hRBUBmMg8waF4Zy+2FIRgPy3dzQnu+
oHxak1PkTk6Ydiuzy3ZC4KJ+EjnyqG3vxM/TuoAhndNwfl1k/JB1YmC80de1rnqZ2/TXRo/O3fwM
jGrirJ3Q2QbV02xEN51dKCfV7JrdVqQBE7PBD8MPLRlBm7EI7++nKnvYao7tFm9Lv9RpfNSh0/a2
TkwAXm5wCZnxvTQHLGPZPC4kziGKVR+DOxqIn3MD7NmPROeUtVRdvf22tQwhncfep3pV7VpL+1ZX
OFgqJOkNtqQ7EFn2VbLmT0Qy9CDCACxeCfucErbWlpOCg+qmDZr7KFaNL5iIHaZ4/Gau6VVxPjOP
mcszAUemdGSQj7wJdB+43kY7uWnnK2U9dZTY0v1R0wtfUmEOB5F1Ozqb+bQkx3SJZL+ZSI8YceTy
C7W9FlhIrAYa4qLUzQNj8Oe8iPS93ekA/TUWtVlj/Si4wnGY9kmnrFliQttbAYlc64cV43qX0VHO
+Zide/TTp1BKXhZl4ccLxM0ZPcllVe+uewzJVCGik+KqJwnqau7WOw72RuBzFz/OZnbG8R1f2lR5
JBD3wJhIRlUv92etxM51VVHAIyAX10B/iE9o4soXZV3dUs9t6zq9hvzhAGRlHVmK8a4H6HCGiFys
jkAyfh31WCqHB1aCgtwaH/w+/aI2hfYlyPedjYX2sETjU2R2D2VBWIGwlVsUw8q9KIq7XpD2jo7q
pg8b9qjW+tJIqTO2oflg50yREKB+Mbrl2KmehDHYjV7Hk8sptThdD9iY2NnPygJ4SId+vjGYpHF0
HC0ZMwCL6PPqiJQwP3Sx9ByGakukSml9yWhxSwDLPD+lihR4nSlPx5YoFQ8Ro3KF3xD3VE/zY2Bm
L0w6dU7VLuPZnrGEXol7ggs4PKc8229dR5U0GRUJrs3RgOVvacQl7tqE9rQzpNRWeetyNTtG91dj
BrE/LeiGVrtgqa5tDPSH0rebZdnF+VKRKEBHm/f1MTTIpxjjb2G62h6tr7wmfSXZC3fwQv+hghed
winpXJzKJWYSO+1JarD5b/vHMlvy+6EUZ4bHBYoRgWjUhHTccO+Nra3Gkt2cEtyNe+u7ZBr9bq7u
MqkibIs9Z7eV6qXmdb0+XApuxGQ/iCWuvSVGHy7ZtkMjMFFT6uaxsehQJ+tGllLonSIlLc8uKsqu
5sXIw19ZDxhbItw0moXsJ70X1yZDlBvbpShj4tR63By3RU+/qB/GrK481Yxp6+XotrSC5M6W1e9R
KW7IPWEZy3iUTqZ8oGP1uJ3e1ruYdTAwiBO3fltHKH5VcYvCiYT3dLyui1XjnWZXgge1nmjqjaWM
CGRXrdLKoNWZgfq4SE66PH+DBAZW7+qrIlCplWf9Z6EMD7Mq5VS99L1m3OKs3zZ3ag4gsJWI29mY
aET6MUrIBcEouoXZqSji/10jGkOyC4fh1tZ4jlkUkplx3WXU+1b0A3LsRsbi0osA693tjE1UqfPi
gDmfqK+DvTYt5MZgMd9qxuLloOm+QirT0CBT2lDkDYhoyQoIjTY9Kokgc6ZsbCBTWs42i+r9lIOL
JY10HcoWuh2VrB27Z04g1Vr9sK2JlP7GSZLaIH9mWHuYVNwUtmuS+/Roxqgftq0Y31HbD0d+tAyr
yTVyq4EWtn5iPLmDYghvdKoGhpzI4igJe6Yx3GVDSTTHim0IdNp9rpIxwh4PCOr15o+IWuR6IEXb
IhT6EjaHrZcj64YkDDU7GWqvOvNcexupPGOv7hYI01y0LMfKQvGH/RhqxXoICYxKMMauxGUkyZus
r/w6FMqvNg++pjrJFyom3y6mBobX11ntVdpz6EllTMlOKs8b+zqmK0MpK9/FnN7Sm2Mlr9jL4Gy3
VxKaR3aifJlr86ZNl+Ec6+I2GDSqNvNKQfzuMEsVHczabDyiiCiQmj715+WyTsY4GerMc1WRlLGo
4e1o9S9t1KFrNqfmZsEdPYTBiLlJNNSZY7MBnHsVvdWfUdP3ZN2KCjJtixEywhBVRkH3gZfS837K
sY4TT63WVO6MfYSl5J1nYhO3D/BKdotokI+CeTfSeDCR//Nf3yiFD3AfrJhlMnqJXxezl+9ByTxs
EGJZffSsDXJ2SuqOEL4yuo3JLdk1uOi7eadWxyaYDS+rO/0YqFI8flkYHHkK24UHN8SEp6iCddfa
y4NFVnPcL6BTdhodZDt8ldZkQLVJbsXMAItmpLWfjWzrJBVwsBLBcjLjZcL4gEa2mKeeLtoyzsDW
1zOoDvhLc+427lwRaYzEfYzc7VeGaXOYrNUoqiNb5L+/K8jB0DJwR3D3/egTSo5my1FSoE9TOeaQ
6nt6U1p3ow2gV1vFblF+4fFjuiFdvyFp8AoNE3GmpNdew9ngZwx/OhXfJQuNIj0XzCeIWptet62h
mKhmh7KeSSLSAGjknmAEFSxn6b9vp1cw3E7h0tyMin7cEEg1Z/fW5/QapPQ1mWcv4ai+yFhWb5xp
oBnmua6I/oDv/uRefNDWrgt0VdQytAXJwh35KDKYAsUmgHQInrZ+YRwjfYedRYsaDNVeSOBWRbil
Yd4l+PZxhlRYalgdY8LxmHsG4dQOblWXqJdw9DeUc1nLX+QKzH5s43BXFASChTpEUms1Fw2LurdT
aIlJVtAiiBWGfyUSXFQYpQsBZaGnqtWrHFJa//mRf9Blbx8TAwzEK1gaYl9nf9BSyECaUqKjYbVi
a9jbTTB5YToxEFKHX9m8tduUUBenqFJwDYQUnICTTSPf5W5XYnMbqgBkgy3/QmVuXuSB3VbJMDVp
2jtK8eKcCEaXi6D6OtZz5//52pW1oX3/ErOLQGmiHsKAAkzs/UusI8BTem1VrfVwbtTGh0oQ1xJI
ebBnnLN7A902VIKJMLLdW/F1Q+4lvVSvRgKXPrmgf5IIEM8yanmYdh77R3qVs9gajUKO0HdKBkEH
6oNSqj/oGGNo6CU+4c93yUsyQERse0gRUfVu3H9v3nVNrUHfxZ8xGx8SuLcHjEJJRoSHBTzSyg8P
eFGCFRQwk+exG+BPWynxM01xbREfFRlMJ2REZHtbyxyaWjTrqaHtp5H5HhpEThJpnPbm0tPnUFVt
xdJ2OJGox8TMJLmFvtTYTduPoTZ9xsYaK/X74RHjHorjJhJVXOs+cmsEmAEe6FX23AIH3qe6OIK1
OX+/fgYehgRvzL5Byh+eEPdahAARjHveVZ2wSWKJyDVdu4oQadhdFGYpi5vlvImK5eRbjB/EmSHD
rylzkTdiIpDQkGnVohYROcjx9mmHAUJkMZo36tOI0x+tqZO/pUYqR2rU7oq+hsInanmhdvKaUUqh
eeIfW8s+Kv1yqYgqBME8bW0wYJ2F9epzXx4nuly5N6S7PIo+M0b9oPTZnjsDH3DEKOtgBj6iQXka
xpGGLP6pzWiCAqiZWj+ooRj3hB4Kpy5QQndrKtra5HV2LDwp67RjgBB0V5RK50wKwTBhVTDSQGrW
fRtJD2M7ad40hdUl6r5Vi9wcm2YhgDqhMqHf0I8WjD1qVYeF05wLHs8msvrzW/ZBErp+MmTUmBaD
SLJj0QC/f+3talgSK5GDJ1NLwfKjYhcx71laJWEuK1OIsBA6ZRUP1EZEMlGYR2+luZ7HqqtU9q4p
829bq7s94K1y3mizNzQQr1AnikGw/nzd/4G452JhtVfhNUIlY1UQ/UaEWl3YdlOeEPe53nIMudVj
CXZ8SXFDfaDNONBZ3SbSZO2Am5+rOg2OfRv/1Bv4BZoqp+lhhbdXNajTXyG/7jhm402ZBO7WC05k
CqetogJboXmeKoPpjDZmxN2KXhV17h4ydd0Ec0t8clYq1nvx0/ZIGDrSVvsza3Wl//DRqiTq5ahI
0uftDjahgVhgQoE7iekYVaofxIkT29VhWsvaKCa8jAAvPub3WTWqHd2fTjCVDfZXvyFdiKeMqCJ6
OMejckUjU3x+GfBIShBzWJHEqq8GecH5XjJaSjAG/UcvrJcfIfIGIOpFdkMbrGTDfYp6kh2DRu6g
632CFoicoH45DisJpGhW5sWatcY9hteb7tKYUJYsk7jasLhthSCH7Y7gw4RnVa7atMjKY+h4bqfT
RYl6RjlpOaWkcGyWhMAWOJWNpdvn7UnD7+JhZOx3V7dzzgAz4LS0ymukyjxvq1UyMBhYOvNhW7Zx
1RDZrc3HjeWTbXS4JSE5wVpNbp1pU5CiI810bOwcMvwFM6EyMxhSNwePY2+7yVDtNnVnatbqdaNZ
b0BBn04vWkWVYopZ8camsHYEio/IgB+34iy15crTy0KBkCNqL1cuSaS/dEaY7UM5+iuKs3GXiPQv
gpGutj5X6ufHECabEFOmjNXW9oQVoCY07elQT8FL383LlViJXjPsf2njzNwxiyA5K8qXQasrQlgh
6FqSr6ijTHG9fanPpelvCMX2ZYUTxUVOLqlRRwcD/YCT09X7XZGPBLoRyWwZwWlrGdcwqyYY5VNN
grIbia+TYs5QtNL3wCZeiuTca0ZebW+ME4E+kSHvcsbFpgnPscC6YpyrnwR1lu5W7OVTfI0bULMb
dQsFQhCY+C3TOUpS+Neg0ps0djzewJ8bBDtvpLsMZ+vjG/EmSrHX0QRdEqeuG/tLkuThTmIJ/nk7
0dfq5v3RyEA+B+M2yaGbH5Uy0cIcwKCL9k3QnfawaFtfnDaSCsW9GplFoxc3ZebozOIKPfOCcl57
4M7dhFbWPD6SAAvFCBGwSX7t6IksGAlWm9JkY6W3mzvJ9nNDvuQbDTWH90EIgA0tjqJkksQN0r8f
iwk1ZoZN7G01a4HqyylsBVuTssJwbjGYqB0d3UpfJZ0poWoVKv35hnyYFFs3IYG4bfXuE/SUeGa/
31+HOpt0szCH584cjXM6gvS0EpK/mbH9t1mjaYLLEGXP/FEYAiykSX3coFEcNUOvmwnZTYZ68LS8
49VdS7PtEv+rsdb/dWb13aAr9lx//9Z1CvTdF/7mXnWH7f98/1fbZ92/DX7Wn/y/fvNvD6zHucIk
67Xsi279bWFcFr8PmGK5+Nsz+Mc86n2Zfy/i7//4H28zqar4l8UZhn2BQSeJNIoWf/yr7XDdkv+F
VQUzRziNa2htbLrvvw21dJtv0Xsyi8pIAIanfOvviVRd+xfe+yip7dXhTmgcMv/+5Ldv78Wbp1n4
V/n3179bHdHjbHkK//MGMaSBkSUyaFT7WPPwtz4smKidRjUYZKCnXGk9BjeTQ6eFNwPpOce6zi95
qvh4k6ZuILLYMQJw19q8CnDyc7V5qPd2qDpGjMiktVNmKJfo3Pe5dDDU/EVNjGU3SjNxfkbdks2s
m07O4ezX4fJc50yUxtiJH4vpua372lXs0fZzeEJdN30KcqTkuFgUhuwv4StnZOvApRP2DQwlMrl2
l3Kd8V5aH49i5m5oI51eia7CGhNtYYHiIr0hLEscF84HnyhIhK26cQOMdZ8DVV1JSukt6iB7E9G1
Uj413pCPg9+Zgw91Z51zQvPioYeI0HK3aXBNLdISUhuVK1YE5AcO6sMcaRooNWRET3Sfs7SHamrB
4Jtu8odWvg812J+IUoCprcXtrdTy6uBBTApWjmwFRAnaxNjbwtfSQXGZLZed0BLkji6SYy7aSDZp
P3laYuytnB9Y0pJEUzv7EY5Td1dJ5YH5qsSLrISoxPjYlyMCB8JXvEnRfU3DlCEyyX7P+uIKPLvA
wsRqSQCMa4ZVYyIGpeBkVAOK59Z+rmTmkXMz9rNc2Lj4cI5FwXyRMY89jadI1fvLXGa3SkzC6jDL
GHMV11PU/FAoCNzMAC8LWv2hb3TZ7WYgURSaL536yyghzSKtv0vL4RzE+nyIDcwnkPY3naK75hie
ZEwJHMWaYdHrH1Pahe6sZGT0ib9SxCKOMVY1pOXLVGmBa6mZ5mlGf9GbuiXzJ8+duZK/1hPsKeUI
MJJeuc0QtLtOtcszI0ikIsN6jxAcHhixz2a9IoTkqoPEh7syPya6Hh3iFO6CPZ7uv/oeYl3pwMqm
B9LZaBfT73OISCCFGA9yKmw7sGCB+59qnxoeLF/h1j32TxHgoqZcpEoRV6iDVvfUYNdpk+7hcYou
o070c4hCdgyCFqLYvh/z7IrygRDqbLA8XEm+9sQ474aYrFZJtTSPbpAZT2IoJ7X30DwSRAvZFEEy
eUuWcZ8gNDLdBJwd8lNIjJmjkaYcB3PhIR6E7IiUfW9VJUPOYNloBinxpizgUEzRZ2MtobVBvqsZ
XIAmjpm4s2vHCqpVixSdklGlueuHr8j0ZjfodYrq+ocihUSProotdE3fB+RWqTR1vmjH2FV7ODWK
jp1Il6923ypuYw3sDI32LLca+4hF4HSkHsey+8IwuxtJeehP1WD5QRbfTmP9DZAET+yXUbZ5ocqb
IphTF90N0fXkq+N6QlhxFiveHWJ7slofs4Ss9uxrrRrSmbkRp0fmfwitLD6E+V0tdjOk11OQTVh/
FK0vUbXDjSQVNPl43eCAtGtCKEuK1ktjf28Ts9vnMannsd4f2wGfnXbMvrSVOKPw8IalWo5pr+wk
RQt2ZaZ+q9qEB+4w34aBjzp5YiqSc5wc5SRhFhPhHWPlszsVJfq1RnskgjACgo/ZL2v9K5jszTKG
tzM784GGZ9jRgzuUSex5E8GiTT25orSYhxgkJncH8zAvrDGtqDDwMl7DxeZBFwh5jXC8Y2ptRZii
XRXPiMamguc1KJEjQABgxId7BYD8QIh05XSZ/BSrvDtYfEbEPVO0E2F5JXf190qP0Vkp8yPs4eSN
HeL+CN8Sb1Tis4Go4G5G/oW30fj/WDqP3cbRJQo/EQHmsGVSzpIte0PYbps5Zz79/TS4i8ZMYzyW
RP2h6tQJbmq2nSv0kEVenbIwC7k/mgTIhxGp5XHUOoM6e7LFklKNuN/X4g9m1+o2V6Dj5XTZaqA1
rpZp6TrP78sCI6Los2empJjgLJIrmdE/valeLh5R7wQggz0Wz6xaSfLkwsi8gFgYccgrt4Mpdmkr
ST5GpuAyHu5cc8wtwsNrNHuzkvrhOKOOhVHNmZiX1LAb3p/pRyEmZ9EcMW+Ag+nNJIna4HRwWY0Q
f0lDvEWx8Z4Elbhvq1Dco1omIUaT1pY8CSuhbr+1hkiQ1Awm6rj+uWBB5YSBTub8K+G9XqQnZGOm
ZlH5Hkhhsx/6e5h1yVojG97sxNBNe7V2BlTcXodwz5bGaN6qQ9+udX0GmhKs9pAKM+uuqGpXk4r+
HIb2pHIBi034iGolv9cFKgFBqFaBacGFSBj6pGnYu2EuqxuLVd3lXD1KmJr7OV/uCGTKg7SQ2toE
FpRZ1TgqdfOeKnN4WDS0OWO53AwtGtaWSujoQFVdJCA2wImKMUVHLHAUv8kuUpPSTdDarBn2xC4O
UB+atjCrDFrhLIcOY2HlEA+6Cg1C/Rjj8FMs52qLm5C1Cr1SzxWvJfL+gW3UHhOy+Phq4jLxSPxD
9aUq93LORrubZcnH/1FxWyIaiXQj0lahqV8niy8zqPVVZcgf6pLvRadMBvggAHuv+h+frGw76T+4
vRBUTImynru08YVm6jZjI6LsoFO/duxzvJeJ8e76edMtieY3Rl1cRTkqMfDTp09Dh78whR4d9fAV
GpPqaHWcHmTCnSE41GQHt2bDDC/qn2WjXcbU1HZImiTk1dZxKMLkvYi82SQhvIjjYq+qCk6gCqMz
aXq3Mmn5MtNtEy71s8UViLlJsK4ioaTvVaIz0bSHSq+L01Rh/kw/Bqr7+mubizwpwRAgLonlAby0
PMgcN+5QJpE7VkSR64FSeabOoWUNobUbx5lRnNF+WF2ACxEKrP1//6aWioebA1+f2EivYCKelQmJ
eFUUYXqIjBcRVLvBMcD9T8w8qPnNPZabib4+Ev1OV9xSgThqGy03BRiVb2UKfxVCMfRg/XzJYbQt
RxmPskVgaQTlqPpZhJ8QseAQWLV1HYqvqiv/oK4MLrW8bVuUR0rVnpaWWRPDoDkVwuOgluVayxs0
Vz3mWd0SrvVSQATNXNy1SuRUg5AwzsO/oxIMNOSUeZuaQHjZysYdcD82VBFXqLFK1GCD7b60FaAn
1gHUbDRRsE38QsgeOaeWHSt65NaA247cEdQNqQgF/mgjI3yiFz8FoUoSmTp81PqTQLEzAdbOiImS
EsROkAaBq7ZNyIxXv/fhpK/arLORGtE2JydL+8Sma2/WtVdIxT4fZrfIJVuBPDqp9oJH1SIYDrm8
jkFpVr28uhRoS2HqlQHxzcIggchKHaBpyVxBKXncHU6JhVm/R4XIZtSkX7FNSfaul7XF4MrPlYBM
wjj1JUh+xVdkYu5ohodemjogpAESWbqdzWxLIbcP8Euq9MXOq/SY9eM6J+y5rtu1xtneDca6NoNV
Izz7SF+3luUXWKNNqeC3FRNCodacaZopNLuDIXTDi7ZTchTxyfThzFYcmOXW9J8LFmB5WVirnmJ4
iX6g0zNSSR2EHZTUkgOa40qvDEPEtjlh41H9TeCXE+sDjMTziC56jge4JIWjTyWchoEQCMVdtrkQ
QpvrXSwnvNfBqRayB6TDwwENCWHadnHpqvq0FviEJHG7KTHZnEeuMfZQu0E7GoPBd4oxlyk6GFD2
DiNfP7ZI9JQ7BdpY+6NNPwlgsDa9wtZHqnyd0xNpNkTyNj7r+VeW0GZTjzUJK3CsnXKCvgeklccM
+3BusOThkOkDBnt49lWLExX55yRfcot+IzAT6jOxX0l6d+pGHYShfBgigM1cpWuxfMzFntm0bcB7
wSnXGzQo54KMQd85byU73kNvxt2zRKfGkxxnTPdCW2wsP6kMyBbYiTatG2Cfqk/JZ5oolySLseTr
9BBgGjZWv6xg3mAmU6fU53XntJq15UuUfJiMr6m1J/7UvEQjRkcVIgxmpB2aGU19FhiBpZ0FrNhv
xgnQjOmNLiAlbmInrCoC2KdVy8acF3ge4eBO1DYLVJtaWkV9udK10WknOfIGGai0M/FZm3aRijWM
IoOevyrukIuSlnHaSjQNgtUJDtn0rA/sTbSkHdZBGYnMCEdnsebJS01qqzqd90aneUL03mD+KKt4
MzTInZEmMM+mkqjNQ3yvk+ikGdCWaz0H9NCyzaDjXQjP2FYxULXrVr5FNIrWmBp2os3XbKm+rSCS
oC1jU7tML8W0mSenWPalqsndaGHuw205Op1eXcRx/hyLjDmwml2ELr8KLRKtJqrfUFTSplIdD6ad
D+jMI+jl9tCqDWfnSQ/NwTPS/pSJCpZq+m7u5a9Eaw7GtDwTiNjcJ46SKZGHweGzmWzz2eNzw4mw
2Ap8QRdf14nWIfusavEJSYbBDMkiAh8R/tmUqCFr2sw8tYz71yufcvLbikoenSGkfmeGsY57Zkl1
aaDWzP9o9lhsbMNk6mQ0AMpP0NT6qizCf02rr/TXMjMa8sJNi+ur4/FYHS6bYQP1P7aWHVTi7w4h
wWaKcvQiwtcyk3iTVbVEZyZ6iaQgVxc0CJtkZjm5Xu7h6VKhzcXb1ArK1qomN0VmGHUMiObUitay
IEROIkA4okVfbF2OGnuaNXkdU+eddU54mQF639pThqeq2sDgq/O0cDPd0D2oR2Tbtws7nGgrwPR0
YsJBCQn6oadXkDvX6CYbUrB6SeP0khscM7VRMqs2SJIvZBqOLPSiyhIoEY8YU5lOkXWjCwfWxff2
JI2MTXItF7DTHYm2yDPVoQ7B6HmC9jprtTvAP53K4hSxKbvkadaVUxhAdLB8YKALut2wt1IFrR+I
ixoezEBxyVSx5Q3RdHxSWITsBukr6o59vDPHFRfMwn+3qttETz5a6Us04FTqKQ1vZXWdjG2jo9ZK
aV3j37b+wiIIOwtLPTX9eZ626fwcik39KKdLYO4lSHI5R6F+Y0JvT+Fns/zJBtEUaIVERLFzE7pU
grYl4NRZw1BuHDmMkf3A/Bg/En0rNieh+8rm04tCFIHIlOU96We64DU6Aj5ilF4x4yx1LsJ+bQpH
Xw6fw/Ie9ZtOwAr3KcR34Al6ftx2rM4RBkR5wXXmzE5V4Aa6cujXNPK/kYa/FV1oyH4qynuYvufB
rZdAwMkSUcb2K7SeiXnQSnyO3tLgLxB+wpCDUn7H2AUiJebJ3D5sFbxyNs24qhdPARi2OrudvgNe
tuB5l/W7Nm2F8VLht6Z6i+pZ3VYz12P0VIv3zLgeJrwsVSfG6grSWtBDxLPsIpPsanx7lSlR4mt7
+J+4L0QwBckYBy7HZhmCi6eFO6QU3BfXLM3tMHniLgDzIaCtU+xu9EXJz9RDK3CGcqfjgrVbknuc
viUA//2o2r5YLbYwRvw/Xzm6SqGNHGv8G1BWk3PekEejXzGudmu4jhaWjsq2V3yu96leDdq2xe/U
DFvcOmKvqRDXwWORbRGVj9CfDT/rwV9Wsrzt50+yBZq25vJ6mUpdTOuY1m8kZ4K+tBQVuzA+qNOX
2eNo/C+WT9gmOAmyjFz2sbHUO6fhiCl2Qw8EP9FJMHpcsAXFnHe0vocxs2USgxEceqA4yWMCVHpt
5g/oqK0p4e6ZOCaMkHi+aOr65TsKLuLM2ZuWfmQhLpPfQXzOqZGwSCRY+NuYPCKEA2VvLrtFflYs
2kE/zhVM2Z2EQjFc/Kr9FvO9bnhqekR1IQUX5I02/jg2w1v0OSkCvZ5d5CrCOWy1TZXqNprbSd4K
2k4sfAQZCV+w7Ij1bhqeQbri/NQ7TNZt5RBw3pKjQu+wGE89/Uwoe9VVGf5qwDyi8PeKtcv1c6/s
qsLPwp2l/pPUf4nQvfpZ9JOwj51hcbPBj4V1MG6N4V+eHuWq34S9eanHzG2aW9rP3rKgvYlOHBWj
cK3GP90MtgGe5WJ/akMsw906jZ0G/R2Nq0mhEqjChiGHo9efyELk7iToWwUZtzBiu51TAGpfYrzF
8I5TSCRqDbWWtTKTzUA8zZKAUsYotcpzYCSO1tfYcUkrdXjwM3l4QrAAUxkFCjc7VrVc/G89zsBQ
ubBJAKkBIB58hc9o1RVWGKxY8TiGdyt/CMaV1xCto2EgxPk0EJUIlHm4/Tpm8SPXN+SFcX4pKdkn
82xgmaE8lE61e8ptNBwWspICiUmNONrassnIWS0N38jv+AG2wl80/WIqLEBVhok6ggAw3zgH0bug
XAv1+l8b2OM69tdaqDFALs7acGmq/WTtS+NkCW/iTK2OBPUiqeeuR5uznhT8dR3RdProkrWUqcEj
g5zabqHR49WoP9L5lGZrXm/MPaQSWkBY42hnIeW8jiHIM0wvi3wM8uNIciVpEsVOpv+r8tapc46w
vTh+6CHX3FpM+BVfg1ztZrm2O20lF6g5XcQFPGUOwHgpbF7ahDs3TTUx3xFOZXspOEBfgRmuzce+
wKHWNxBay4KP/b3OwLSKv/r6nMP44PGp0qXMVxpM6IMV7QsLSu4hr85pfex6jw8o9tesXZvSik+k
z48i3w/jWYg/OkYcyU+CoDsfLqpynqvLuwY2FHIOS/6EhlL+qsKPfrhw0Mz5KTOPQ/LM490yX2v1
va32QrkZO2Qnzrhskuihj/uSS2wAmsp/jfA6WzfOGPjguXyQol2HFqH6KjXFGTROe45XmPwGy4nA
CxMF6K0SwlvB027rf1hdvQ5ky41KWkLx3ey/JaR8YfWrLxuEmEpcMDq+ZQUmBW6gHXNI2jpEBAbg
PgLeoNx14QqMglwG5hRYQR/l9LuQvgC8ePdWcwu9Wjuq6TnP3+aXe3fv6dhv9accTtgUZx40I4RB
vxjc9dBvi1subWSMO2EP0XitgC2NiggEl8eIyZONW6ZdkBM68KGS+MMsfZXTAXG/I5arKr4q8V5S
rpaMcYzwGQ+PhqIZ/TW66/c+3eY4jdQ/9fRY2jsctCI9tQldD3qdnuNV04hj57gZlXU1/0t1Vyx+
1PAe5+9dhLUeC6ezJjeoj+wRYPgyXAetO0++NZ1ywMNkYrSZHriUldFn/bjAvGPYAThCDNpp6V6B
KB4/JHr8wvrquysS0hjP/2hLdgD3F0+mw1orv/Gt4JrsyBKSz605HKRgByM9j39GiZoH3M4iHaGa
oDDjUDa+zfXDnC7peCJOlg7xxFewlN483DIsuITudSnm4Vadt8iM5/E758ph/ZZP7r5E5BDXV9Ap
IfzMwrum/ErhyhK2Uw4PzjMkfH19o/vT6Fil7til94nRe1I8l13T3nrrTTW8smI7YtQTYPUkndh0
Yb5WzHUgbsr5azDXmbzX0OSafr98B9SZwk9mngzroOo7XlRoVpZos8K1+Uei8e92S7tCNhUJpxB9
CYdoIvBLbxmGFdGRil3OjqxXBdiv8SfQkDlzSmkrDg+O08z6XtJHou2T1+Y2oIyuOtSrFCYZPnDo
24igoKYa0YjLXK9pcaPeUMTvcdpm9QqWSYH5hsybxR10gFhcx48KKpCLHIxScs1f5SpkKdH600Yy
DGajhgZbPUXREcMbdymsVQUQ7dCom1G5CYiykQs4TUZ6LfkhWcF0KSJzlwCe5JTqpsPP8X0ZiCsN
FP8quRyCIw+bdLS5mUXzS28Exlk3NKm05mnycn0MRiczPnHQrg3eljzbff4zCI+xZflV0ML8QvKZ
V6NBgVSaX8cJDdpeBeWRVqN4qDHw0IX3efwa+FpCurVqze2XDOe+YjY0ib5Rbzvda1t/HB9kzOjt
j5itsYPtRU8PHYYgwGnzfBkrX4Taasa/mnHIRsHR9BXDQVaxEtyzck1MBf1tJq7ihjqEC1Eo/Kn9
WyI/xCuRBSXTGEaca3jnRB76XKV9DsmDozgtvJlZYhMcesNly8qjq0orkJEidMtw0wfTGvWtA4jW
H0RKusiN4X8vm2DBP+PIbNFo8cg5WOK1zSHmD9GWqQueOwDOeMOt+F1FfbA6Rov6sy68UD5EwirT
T0Z2CUf8Hddp6uU1jVz9EBAlTYcp/WgMw47UNe47LSY4VMRxck6UR+LDxW/mHeTlVdJs5oyD/lZp
33n8rjfXsjyLyxoHB+zlFHNbThveiF4SybkzNCIR0NUDad8qmkLylno0ycO9F9atdmT8YHf0IAtg
VZJ8jOk5aW+l7POSdGbk/+0Gwc1iV+lXKvsAY5bwqhhfbb6T8n0aQcWPPTnH6tIt+g1GL2FFNMlo
4Wiq2eNymqb3PLvJ/Zem/ETVZ8dUMFVzG/tUjRiN6Nzo+7bdE4Yg/ynLLdHfXkxYGe1em/yhE0IF
Fqh3vT5P8TXLHkF1NDtsWhMbI007UvY6ZU2yN7trvJwG9TeJ3ToEbtnC9talmyr9S5Jb3B/MTbMO
kpVkMyEsHeiFtBfuHB06NHW7VPmoBORp+0A8ZDGBG6tmPC/jX4viOVY5qRPU1kiWEmfKvYm6q9yV
8ZcnM8RVaL3fJBIeDLsj62B6o3WTxd1QbKsajDEGmRb4tUhabTF6m/jHqLwvWuzQNDmq+IwclBac
sjaXSLvRE2T7x9g6lrRnsYRGZSdb712ytxo3NpxEO5kjzpx8iFx6Wlj4wyPK9+1ExbPOskuuSmzl
H4MTMhbeuvKpCAt162eN/1PhicWuKU518gyFfbfQp6R/inWoxPM0+0O/BasIcMe11op+gpppY1nM
1zg60YtIzucK97FCP7XOJj8bV3K/D8CFic8xeEacnoX1UMSzKR1ilky1edVfrbJSjR2tCrj+curV
kt85uENXIw6BfOaaBvMJHwfKdjpQums3tNizNDjTQAgFjZSsUkR6jQri2r/3wlssVfYkpm4ZJfYc
/OZ0Ak1y54Hn410O2Ya7SnBlZ4FOdKxGOuPqdwromFMOMeksy3cZN0b1PparkHQidRuqO3zwp7vG
HZ+LT7Zkmx1Rh6JEPYr5m4Vzah1vs+5mhn+YEtJ1arY8fsyAx8l4TrVjj9QvbzWnkzMHK41XLAL1
9TWNIjvLTmmxZdwe7oB2Z0ewe/mjiwLnU4sfGHEQLx5aTl16Qrer8f206NL5WAp3R5OCyVMRFx30
+ifnPwj26rt0mEbNXuuU6WuZcGU7PeNm9V+gi06SJc4ob5f6IHAcheeoPPBlqeF6mdHD3YWCQevA
NfPbw5ti3QEWnCCjwuf2Yg+BX++quBFRE6PC53J2YBBDmPUZ+ifvlbFWgq3+qmjbdWY98rZkITL2
5E9Q/+r5G/VIWV4r7SDGu0542uDiDN0PL+B6m4hXI7dssGiXOodG1ZmXSz5Sgkd/IpfAVGLPPxZ7
awC3JYzH3HOLTubH0p2X9liID1T/gmc5OSNVMT3XBk/y5WvmS77oifUPzkqvwYaj4g+cDl9DXzOF
BowH4uym9yI4aNNNqz7IhI160CO6r+Sc9x/hQPyk8I8YUHuWE9eY9wzyXksHftho7F6E+Ew+vzog
5AFRlBEU86wSzSnHV9KKn1oYGmyV5EPMzia2A+O3FnzHpggIXLglPX2rCquB9NIsuRrFp1wfB/db
ZoxFkjzd6rMOPE1A6LWfp71UPmSAlfZjnjfmQxSQj2yjYEUJTSVaqZvFvC8SvM2vRluJ5VcyHgX9
ZPEQWmnTZ+s4vITUGBW5GLyAFlhb1hVZKiNCPn0rD5eq+0vaP8W4iUDKA3QZk+kqaQ14e+/wyy7j
N2n8N/NVtNzAojNGoZc2X628qZgsTDyKtSS9mQv5LbpNFeFKGohx/iEYG6u+hNl7xTooZQEc3V0G
B1Yfb5vxIFAYCRea8HzhYioGOGVYehEegsg3vXC+szukYNWlhb0o7Hq2yGsS9S8Dj7aCrVTdu8Vn
80QUMcY500snjm6z8S5YcJK/g8bP57Vp3LX4Lc4Oqb4t1QPnW6YQB30x8s+qodvfafrarOl51qb5
MevguT3sdzrYAFADmE6+mQLNt3gRNb+w1ov8PWcp8NboqKA38uRwjlJEBifDRhtqrDmyCu7RGPeM
ohs5is5MdmXuAJwYKreSH4b6qc0QYuM3EUfJaqtRcQzuiF0235MkwDdcKx0Ge++Aa7N2l5Z9U20r
YafFutcxvBjq/5y2cZQZHPar9AN2MvktqYgwonpvLLehmDl5wn73dYb4lJWc9NpdaQ74wLkpaohJ
djkgFMGv/8Rk2/QbKGJyjcTwexB+8SIA57mGacg1AaUpEZGbPxIB9Gf+1LhUqqMSrppqTfkKFJTU
K3RCOPABQTOoM6otnUMtn1DAGdpvq3yI+a1oDlnyKGcPJRVqUn38adLvLsi8ODrRP+pshcbB12za
AxASvFKvKUsFa93OlyK4jPm6jZ7ZvMOJMkq+rGqwq2gljf7JnA5BdrSCe6wxaLJl+fna9xZDR46q
A412+6frbjo7lu6Fwa7Pa+hocF29QXGSEPGD5OLRREl4lJN81fRbNBLgcuKLhesW6Ik7f4HH3m+C
8mLqj1LchSuyBoRrzai9/VQSw40y1Zc4lgSbz8UatLalsSPIRwvFdW6gj1I+iuwheikQMhFp8/1F
lRIobQijtqnCHfKGGnMrjgcAJ0ZEu4JzJC3eWdgob/mgPT3eesge0XKz0k8D21cyjJTT35tofiRc
LcoLE+3O6uS9zOpplPMaaB7oK7U79a2eFV/IAkcggCZePjPjW8PsI5cuunXuakDG4YbBUUInu2F1
ttZ+mt6ihPkCqtJguqjhbw8JbMQ2EBc6qedF2KhjyjhCORk8ztg+RxpFNal0XIEydUpjXqfltviL
q9Y/oyM6Rurr3uCPljvaVEgqfpWRSiKV4cwtVzhjFcLP4fgDECn/SgUAYpNXK0Xd4zoFK9GsHhlV
GBa0TmcI4DC6N9lgvAwVYg/qNT1ym0BhoVhLiZ52WsyX/NbDA76+GPK/xIHA0x0yB7I+G2UZ7tlr
czNawODaEfQ9ut+MMBjpXM23UPRG77sW1wEOQFYFst+/Yrro/WVfMWwpWY8KJszO4jTFuafvF7+F
8e3l3PsCATDd18e7VHpVxDp1mBXjBmFy4Wjc0j3VF7r86TNGfDJWjB2Sd3Ks3EY+vT5OSgeCuQWs
jlw/Sm3qgCC6orFrpUP7utA7qt3gXbNOtdp6JuavZb7Fsaw5VP2TR6UP4PjqViYiyTKvWfW01DUz
MXvo2R3ED3W+0v92PaO4+alGO0hbAm0QL4+YqmpsfdyN6j9sPvrmZGpfWurF82+InfC4/FN9GWnj
Nbe+c+HLaBp+nl7D4RubN3W/7ohc1TGOlHmiFvg13banBZvRw5g7ALaGvtypf9J0S8dHCHxrmYRJ
3Wf5wmOoM8+SHJSUwbDG9NARpC+yCYGHaqerbgqDmNQrXGRZi11tFD+hA2nWy0TAjFO2+x518nwz
4mtYH1v5IIZPhgBjvAZt7aotEoCu2YX0BkOzUwsfpZ9d062ugw0VIw07F6PIbRKmuIIGDjEojqJC
p5pvU/iN+T3lIfNb4aiSxRh3j0gHrIoFnGV7pwWSrvPzAPmsxhM9p7YQZpuxuR2HgoPHva0Pj9pT
CePeRqtyrZbbajVCe1mN1kWZ7zh2It7v7VS6ioAXWfxPxg5UGVdpuwfdq+QjtNj/BKUveteH+pXl
DpEx20jBYMg2SzeyecMTM9Nkp+LAmqwDYW9qT6ufnbZ+S+5qdY7m99fpM6QPudypKxyI8lVsPDNO
8SlFdjsQ7wEDt2nukw8aXl+QTYBWrQyXOwrE1g+8Zd7qAS44IneI8aFPJ8VYDS1lOR75CTUqbLXN
aNCn2zjCMNZuThb+uBUxZ2Ds13K6q8JfgLFa8KbMqEO3eg9V8m/uDlL5o8efijQDHACjvGfZX6Az
Mjz+YtWGz0BlA8BZ2oGekhoDs/Mq/oiL7wK1rTL8QgO1cYqBDrxinME7Lz15FScXC4QlynGN7CMX
axC7Lf5Ajqj1BfU0inDu7IlGc7u4TNzjQ+8JsCUwzTgAjnbiUQAWIqavB9cpRg9t8CtqkFa5CH7C
9lecHrV4mpXLlAtey1Kpud1xYmOyddb0b6LUmBnuADiccdw3zDdbGl7YLS7wKNCdY7lhtc4/SuEw
z+9q5mdSYTcmU5bqr6lURrd+Xzyb4qpNT4TDQeeb0BAU6Z8M2Umo10DCBQd70m1a9V4TuR6VFxGa
YMTYR0ImQR7HipPR7QD/nAhOKUDAXi3P3Mgu3EV7OpmUyJtoVY04MYqq859C16KkLw5xue6D3VQS
BQhBo4U7EaKMrW5m/xb60SqsPTy+/PGf9Tt5GLl0nJdAsAmjhP5ZoMWALTWuxOI8KD+iUCMBUrAE
O8u5xynaf5lcYQPQfyMHdtqUXtnKiGVwBxC+pf7ZGVcq3oZmJPJEXPJxz4vUqyC4keRL5ptOV6/g
8RZrK4UvsKv2qb5SHAy5YUn1LoprSd/U7TOo7lmxKs94zMgikFNZUGG8AOPUacZ2LQS/sXYI4w3E
eFaEBO2UTGe1s3PjbMFiZqUON47aiSsL1xSTTRusGc2AtJ+T4tpPFjJTJ1O9V0wPL5/dKqbwJDf0
6gcjIKg3U7jnHMPryyg9hbOKTDFhn0LoQI5v4z1XKBtdWEUutrqy/wpPNIWCLqIIOEsoG5Aus9Zu
k9viOgfZ3JtX0SYvNuApq1Y/ECoY0TIpP2rz/WKaibCW+p7bSAIMnXqsczrb5NgJ3/WCWoY3LoGe
jC/sl5lfpMV29aqfcxSbjYJ1E4oRrhoBXiHCcFshZqQuFk/GB7EN77n02aaSD9IID2MtGd+Z+huM
17TaV+pKLT8rQ/TV6diriOH2tXUYRzhB1xdgIubWpstprUmpkOtHkz9zbD37wm9wtaVZyt97419v
/FTDtyhjKHKA5eiUwrZ1CdXNXJ4iKI4reIbDMZ24ptunhDlB3tBZAizb+EeN3vL+cn0fkouKIiFd
SW7sUeosNHl6us0UrjeEryOldAcGa946pcUpeE3Tk1+4FUzgvYLbjsgCW1FQvzGwyIWflCkv7CwO
XAszLb4EDRsDroIGUZFldB5YD0aR8KJxmXIZG0FH4Pztcd7jGzLcIJCd+FRXnTczTpGYc1fSrYjB
1rcas/ZmrUqH8GWdsQesHmgWeFHHol5iWIeOkxGOYBvdM74aZoCdC77znkhcaGGHgI6Ll8YXg+Ii
GMhfRcAQU+2hBLY6X+YqhAcx7nPVAs49h4Cdyyoy0OCz5Y6BrzAE2csfNTViBPcRm50w++4TpG4c
ly7XwUqyPkAKGJzfg+xHnOL9FEKLKK5Cdwb5wix60xGabHMGva5J8zLhBwCX1CGzyZGkf3r3hl2K
J3dH0okpDDifVQvAyK/wcA617zq88sNUW8F3LeyW7iRZb0VOzyRzaIi4RNCdVrc6IFdK5JpH8Ab6
IPpVs8oghiQjBUnsDWKPDLqxS+WZGb9GCxoonju68FjDDM8FMc6/AZzt5BMTTMgXiCJxDS1caVwH
8amFsG0t2qqEWN8QY5Zzrka8qYY/Ojj6PPPRVNwea8dSHmXwp4b4Ywbr0Tr082sqxsGS9xrrAAeS
VfQ3Gh4MgHRZqXoNG0dxRoxg9i+cJ/r9/wUjv8EJSjb6Khtv/12oDBuLtSX8VKyzcvpRKtUOpa1Z
7CprE7KI+79I/QxtRh0nWnScgXkh/CYOuX0iWdhuwi/JeECFhLNGbGrIF1yuw5ro6nFx8h4ZH328
LHxqydawHD4PHdhwsyyO7YwLIL7G0SFdToo9MHh+5tkvOLYrQNdgTs5YXwCFOCnDBQMp6gjQL/iJ
FiwSLO7zJIIxOzhh+UcXi6Wo87pQRjBtp8UvZ22xG7LhkCfEwYQ/hogf87L5H0nntds6koThJyLA
HG5FUVmyguWgG0JOzDnz6efrM8BeLGZ2bVlsdlX9qbJNisDVR3TjSVgqg1872MCMrum4jGk/Mndz
mtjAE9N09Va2zBaP6R9Xh7ImgatlY9N2BinDxu0RQwcmxyqrLwsaPHQDz7F3QqKZIswivBHwiZwH
kFa2gPZvSlu+RImzKEjhGYvnUL6jbllo4UmiRbEog+SdeBOTmAw7tAkpM2YJaorLBnE6iSaMv6CR
80wX99Gpl2h6VMWPin2lGx+m/FpjUwLRt5ZmfaJr8/NrBE/aIwoQ4JupQQYw2cn5M5A2bYPyODqY
46rN/nrlk81niyzwcW3Tpst/DUeAdU5uVz2IpFwCZ6nyh86fZ8x7FKzIEzW+YQT8gHbaQnZlcnEH
MJm0fzd+pupd7SPcn9vBLafTUGIgR6bW2HA4P1iUamdthDD7xwH1Cc+aVGooj0BZ6tlnaZ+itb60
rNdxY299/SblH2q0w7eLpLdZ2CkUnoFE6jpyLzMKFXhggOHdiPe+uxTji0CE1Qi5KjXHCN7UPobs
+O6zpwUBgaMe9322SItXviluZIG4TZ+WxQLgo2q8zv6XVr6k0038aEd62CAMBDC6o51wCBHJhlcS
pZZErtCbI6lapOaVKUEfmV6XqrZHHWkqHzr0OhRpEvyN0ecXTK25VVZI8xg2MnVHAdi2SEAMEKK0
2znNhpRtJMK15nsaVxQKAxYY1j4AHdRREd6iwZvVTQ1EIPAONou3Y7LKQbAkPcKJdbfyN2aBRRZ7
MUaMTbJm0wGidngpWuKtJJGJytaVjYlsdS3v8u0AHe/sxJ/CHpEMkiMPnx2qxkcDQz3LrZtqPx0K
MSt8zEziE2vSKv99/oA8bJJ3heeL0QiBdhoy4OwliY3eBTbr9dyyhzotXshRxJV+6seviXGaEBrm
I41P6lEMw2O9HJGBwkTlcJZQC9PkARFl6p7/Vz9+E6bsikEoLSWQXPBl8yxKt9GfHsjjdBjyZPhK
6regODfyi8idTn5CiZYjfgvnK7O+En6O9S1FsiTgCzbmwElKuI2wAS1av4GFc1YpWvuN5Q2wdTtm
OLhsKWT5NFQNVwK1teplVK7fRt0vxWcBYEW/pgBbdi+ir68EaisJTqgLjgVi3hIJrt5cA/XSQGkq
3Mz9HYatZgc3taVxpM0XcKVBR8CbSB4a6HvNKJkDooLKymjOPJsNfjaC17XUnJSSG/2i22TQkZSR
t0972ZN+teAzrnkTFcDn0LjDxcv2fippNLNTLb1Wk4xb/tMfdzkJGdqxnV58esXmQ5bPsvSSM/zl
+s5ip+4SBbPz0rv47MuL2m38WXOLatsC8cDmLuJ6TUicB/8hsCaPpdKwpBluI9xNI+px9U/NSNtc
+Z+VdEUZRboTTO81Iaqmt141/O7Il6EcgDsie19VJ1PekptI98kC+s5VCY/TZPqQ+dZPN3E/6tla
zHahs3CWWHaifRmfLX2ZTmur6DysoGBvewlrdbZWkw2eFRqhqrwmCUdXxF5re2UE/nm3zJfIuFlI
VhNS4/3oTbM/ifcmZmxYnAPbS5fQiIELQSR6KHRnY/JIUKksxxVBnal4sT6U6BQsba+alx3OMjda
9dqKfWaB8iWFP616iyzGm3McPySMclkbgSgQ0c0eTGTCizgA2qs+QwQ8XBEBaeSPAtYcCGNpOKti
3RHNi6Y9fyGBSsn3YNyCw8AuIU4ZWiwwDy8teUu2BUhJuZfSQ92vxWJ0GOSk/mEK5MTHDsc9+sYl
FoYr9nArBiK4mCbU7YurbazrRbRMcuAPmTab4CAArV2bb9gxgc/+fYBgsl/D+DUeD+14LcxNZh5A
juCZRuRmSF2cLWac6JrPK1O9xPzzOSM+QwQ5J5tEZ2KPD+xR6WZ3XE0enwW9fePxtPk+7e3obKWv
Eih73LX9G108ipuFobiiEU7ImNO5O5wpBQOmgZ9ISbAzYhzBebgf4GOlFaw0thIewYgljf2FqB0Z
gHpaF6J0EfAG9b4x9kROaAauqSe+Moy4uy5DTScBa9jDwq7RJ65GBXR7/vNFMitSnWvN61W3JhMO
8ojyNkQnPmK86jfx+NtciG6iSWefTnBMir/YEXqORGwPWE0sThBEZV3tZtgVpjEoJnRWt5kIHDBR
C0hfyY50DFgN11FucRoQsUJwkWDceXAx8UGRHn71NZmfU2ky6nSe5auLtgFsQ0TzltDxlWGDLQMq
2GKKnEGHMGGyq3A/cXwnY9zolb7o+x9Lxtp04HLFesOLS+7xlpUiFf3JwlxPXjneROiEnZ/MaDvB
viqfKf0ZtLXG5DHTJXYArNJLqGqUwVWYEb530NR7wjA0X7X+J+aGMcqdGPmIEB0BIgY0mFqEtJ3l
PHEDxMzzR2QXJo9aA3VzjpMGgmyS7YFfi6VngbKu6QhvwSjcZouCjfYDrFwlrxguPTPeNzQRUHRi
rihn+h8aEtKC2h4+W/5Uml1WnJ36QzRc5Q9XXBt9xhZDts3sl/PKCxh+XHILQ2uMg7Go2fnXwJQH
McIyNtYEvHqMd6iJ5ObRiIdirb+iZE0dQtHlGcYWCU+Lz23cNX7oEgG5qH3CYCAtFmxkwcLzpfu/
CCRwUVrQmCeU4KKAC8ja/bJgSeSKOHCBoLESxPyqU4T86qeWQI5vobuG/sox6NL1RJTvrclOMtLU
obiy6pRwjGzZcHFCTLlaCN7jsqEjPKgu8ZLxVRBHrDJZdIjNSW9mewfpucxdqK++1MllP4JqCiVO
Zh+qjiAkMgNFaxaVK+QvMkIIx9fQLYF0i2uuuVcqtBoop/A/L3mZ2Y/i2D+RvAvzi98+Jth2gtmx
/DQgniiDGJGqxZB+T6SHoKOO9FvjxquJ57gCrZgW6Ac0jZwiz4jOuYtddl4O6n3s0UzArInrdAYB
ahshDGFin9pHBOMxutG8E4R34b+VHAhpQj1Vwqvyt/PaoKLzRlAfOISw2w3lX1XwqJZyuNWt84i6
x+AzDa8d+hHnjRe2yZ/MPpV2jcpXUCpsQJbEBZZiRT3n4ysBKcuwvdv68zkBVYeurr9hx3YD7a9b
DaCyBQasU7D4rhhSmxAiemhcGKTCWDaXlFx9dScroH865Og96B4tUhKilv+Jzx3+nLRL3NL/hsaf
+3OdHdvSS5u/PP/pfJ3mFrl992U7W5Xulv5NaXS3febcwVuNt+I9QnKPOfRXgYQq/cCzbNAVXgeO
l0QG3LqaiB7asG85LlgF9xsPu6E4MVRqB3oFauuPZkKBXmpR/fZ99TLKN8H+Rxu5CmAZQA2HCwSm
TOYmmbMLycy8oUZkaBB5u590/r3HoeIdEmINQKZyG2w688MInhnE4MAL7EQACrh/oVBcKXkQRbjU
TBAbzZP6HXeebp5sdtS29YvQNowNR3V4I3A/Ys1JsO0h8qgqc48pid/PG7HK1hZaoVXEMAFWGlUr
KRKGCkBGDTxnQ3MK6KPUe8NB5uA/bOVvzpnH1mg4Fqw4Q4UG4pK5362+HjftZph27XxI8FoP6akP
RQOSR6giP5pqm0jrhCvJXGIUZ+yvbi1+tuwiWBexn5Qz3pFWPb+jCqjKU4VHsOqfAG4G0czRO4Da
EDNv6ivEVLzNNsk1gPXikiedzxWye41YUg2gPN/m01LKzzkBxcmu4hmqv2nLahf2eLXAaW1+juR9
ilrL/ISJXvTtnq4tutSFsiTinJkKeh4Jf0B67DBf+NLG+FB5VNNpI1Abv3uTQxQaiiBMVogVwmap
hdiZIBNY/RajcKIKBdbBKSDUuJ3fEyS6w82c4PbY1w38y/Dko1uEsBNOvxNFeUbGJdWvKegJo5jP
XLbsp02NlEa9aAo7tZFN0X3QdYneD3X5wEbdA3SouPXRu9aZjRDqI+qv5by3kkMjM9zRHE6nvjyi
X1kCK8uwu8BNUvpFwgSurXer9zr29wJkGCUSwBvaYYB/FZtQ2n2Yf2rOnLxt7bUM3ziz0GlJ3VNw
jecbcsdcC4+zPOau1l5rb3aH8mg36yb2Ro4YpQ9zk2H9CZeEdEpUPj/TRgMPnkfoc0IoO/ucql+h
feFIjuqWzIa1DTWmk/GhL2xQjHfLI7JjOEQMhjLkaHIR9ymFq0esMPyF5VblmmLQYzswJ0leHFkW
wsPm+9N+JOdp12+Os2H2I/qmzzetErlG++yR2AMfh0y8RvHbrQj68LnvRxfoA5U+WcEutoCedc9i
ucs8feO/XMMuMp5MHnWtOwhdXJetNeQNfVQfm+Kb9L2aWMgO2FJ7CMi+i19Nfqvfox6/cvWTK4Jw
tgCfHsA+RVAvCLx8Det0lak9MVWoZgMBvsyWCwKXn2QHxSb4mpFvDeNFC6EdQ6Q9tlDX/cAxcgdb
xtbkJ+ZAhmzGQSlAkbXuDmKucB3TqLNmN/oNnIuqTIsn6RTauXM25rz3m6P/zXzRfQfyPiloe21+
B2DezF2Hnd5POmBUghoLTFpLdJs1TR4d48CyCRG1gGkPkPsf7AeWwqzVdjtGuAWBBGJYbVCSOuVr
U/xOb7V6LqrVAHnJWWCje7RU5qOB1r/5qFFtqm+Wy4yXXkExah/d0TM7TsUzX4YrQ4PQT5ZYM8fk
YiAg978dh01GkKFwYrg8uLV/bWlLq6zymGKywHCcMx1DiEqM9fRnLIhG3k7DTF9g/2urDPmMWO2l
5oRJ0k5F3ttzKu62Vp/t9sgu2DWqTn3brIs1MAplH6vLkZ7BV7DGEztrb/qq57m9kYNAmMSDv03u
j76G3mJlgBcWRFgwbIfPsPtqlcc/dNq5s5kbXQqEG5o5zCIc7io6hyvHVQei6Ce0kM7F5J3OlZMi
HcclrcZYvlQIXumZaBKM9GX0gSVrlI7pK7UoARrKFN8NQYAJz1nUGquZ4rWEzU1IugZUJ4pxzB6R
wyiP7wIAA+kMQRRL9KTtylyXgYeBg/l7wzCwsps9aZDLaMZN8OOUz8j5nOIds3IaXQdlU0lEgIV8
Exun7hei5WwPUMpFB/Snu7GIFDvS3WBWPkzttc0/i3xfbGREDuvwV42gfrlznra26X0UN/F31J2k
/A7GURmr6TlFHwZtasUOtvvABCyYaqHrjIYnUg2uGw1xGmB+9a7ovhscWMnp2j2Z1Uvb+fk3+4PI
J9Jf5BGZYkJhcfhQqNNUgX033rzq4VCwkUNU3CdefumSyBepPE4sSIYkRKB28vtPyXioGQnGlITQ
9pdT8BMbDykrbs7wU3RQhCvJ62vBMQ/Sn+gMs+hHbl+aX5pdKDX2GPPU7j1AlDTcOuo0KV9ohnWC
VMydT4aa+iKTTZ19Em+CmmZc6+FJNT0Z9/PsM7tFZ9gD6kDaEvDxMmifgjxpcu4I2m7TWpKqQWOU
bTEpu3ZyjOT1Hyrp9jNYGWj1kWXox4Tixn4dgoQoXoiGOodXAJA0Y8QTArvZfjbyK9OMZRDFsR5A
nNAElkQTEx1O6ejfpvBHVYQmHH/Ne6WfnHwrmp8xvwgRGHKjvt9N4cVEndxKxHHv00petNk9Mogw
wpx27+c3ifZeb6alDlZTsemof2+knRlfnfSUzgbQKG/ecAVexCEAJbzRpZW4AmgZHVibmkz0L5Zg
ldWuGYEkDlX4Jw3nsXnXUPfpL1VyDmYq36bsV3FBW3JIJw9uKHOQE/STmyOI66CQPM1VAe+U5hAN
yG38VdC+zOyI8g+Wfe3MWxT+RfHbAJXQIe8CvhRbvwxYMEZcnf8d3PIp0zFZerxC/OFB9dO3How9
F8azQaDYZdzO1XmWXN43Kb6Y2lmS7zrUnoU4Xihu0+Zm0p2H4UlwcmIYcpJ7g6Ix0S6BsmntjTWt
Ko9CAkt+SyBWmKjbEteBeU61WzvRRCRfUf+TdKjLz7AAaJ0Y20bMb0atwA7/mdKmb/YKomdw3oqt
Zyxw+xRjutxcfev28zGaxpLlqcvIeNQRcHP3i5aNJVHqBRvjqB4yynssPZPxWZxg+SONdtv9Ks1v
QSFZYDgEyJPNjzygZm0H4KiwLXaEHUTOnsx3iQt9gH7bWCScph91+d5hsizuPY9GU+7nMvy0Ctsb
wNhVeu3urzMscc4V0qXCtcXcKaandUMv0x6AmOpVvI0Qa6Np5XIKAk637TnBL8ETK+jtGl00ymQM
hZhb2j+xCUenAWmdO7PTGNKCf+GasTogbQWhhTDKlw+HMAE77RYVFttJPUnRxalg7rkLBNg8IAjf
tc25TI4sM8yLXbiiO6UAjGuwDZOgeOxzJaVFYCT6sMHrIAhydJsCWWGjL9YY/Pwok9ph5wMWCJmG
y/fV3GT25cz1Uza9rlnCRuvnKkdZfk9jehtyoaFXQc2D8XUquPIw6gjqp6to6MAG1aVoMaAKUSTX
aMXo2fRiI4Ub8COjftj1SCvxozDcWl+9CfNrfWstJPVCK7dgeDFUFJtJuM6AhsIT1csBYw5R0oC8
RRqqmE1lfk3WlwZYoCYEeUovPe+MUb4Bu1IckdNWLr1vdRfDdQ83MuaPYNDg5kr22jV4g3mMsMK1
foDZZfXKeG51GvUF9kdLX5GyyL4Dt8cgEUWYFZo/JoQZFFKpsqUVhnwzI1Aq0UqmK9Xvtt6T3rKf
v/j7BezgUFCYteVo4BxwhdaMFQvjhf0RRJh03U8h33vWG0q7smXL/QExeYS8D37UJJlh5XTmQqP/
HvOjGbxCH7gKNE/H1VCXvFSQOHIN9o44o8alKMlvk38289+gpt1JDoa06yqsK0hq8BauZJNhhB2D
HMdbQJ3oqZRNv54oFiTYu814yeIfMQNb3II2aRsKxLDP35x2PyOwUaIs++Eh0V3COLNRBsF2oK3C
1LXXmMJB1v2XfwqL+RzRlhI0Y4NPI0aStc8GfMd/hUrNyYiaGPBlj2Bf1+aKjvPW81uIGSLCBsTp
lg1wQr7ZbBu7dEbtzS48U1W4lj/6tlsxU7IKl61Pi7ohAu5fG+DU29hfdxDHgXmL5YOQFLKYAxYz
R2n+4mvXcHoJsofhuPG8SySJZpnLyYWsRkbqhl5NEt4Cc4S6axEuCZJjacrD4ve7NlGsNKSQyDPd
OdhiN4rHUiaXdrqCjBUgqiHrGrVbtPjt6f5xUSMbAjdaVZtwO+rntLxX/j5xTig1+erJw8H4m4zs
fBhehZR79qVFmH5Y4Wukf7fq64xsT3cBC6J2Y6Yr9ZslcuYSIUuG3WVpEgBSixnTLVGGDldLO2j9
OkxSdOLGsiLGq9YOqP3RyGPfaS3oMsqtxkoQhqYI4LVBUovlBMIoD9q1qsyYBtG8co3vqvKNRxE6
VG3ul3p0swpZ7AScM75VKIB40NAPHkQTDQyjIJD/ANCndFeHKjrUL8MSwUm4TCzIvuUAjYc3i1kK
cmATrPv+dyjvEeOHbbpl9hpbyMONC+JkvL/LmIk3EPcTXXVNdmnBrOwxZpM2AYgF0obIkMZ9gJfV
HqP+kUAc9a3mDdWrPb2bBDvKEYksv1m4z+m0vGmpFT9TWyHM47SybUKixZYT4IHFO2ErlcpeorDe
iPNlM4pGZbG17XnLWVt26kktLlAiEP40Wlv7E2WFuND8im/2NjA2qfNLSchHKLiZsMRNXH4k/Yu4
X32Uf8Q5ur8Sego9ffrKbxJzJ4UoP5oj3x4oLyq+g1lvDBihMHxBBNW6o1ZCBfeo7dm2YFmLXrlq
NX7O8WoVW82+YEyosToEOlmL13yE94MEsW5IcEkX4+qPd0QmEcn2MbWULjzcS1ZWRyiFpJXj/fvm
cm3DO86+PyRFvO12fcIHCPtM6QPmgC8QuKBO1a2O6npeWdNZWsk4urzM+lTTP9h5suaJEwiQ68v6
xe43UXGQUhRU3cJxAtBCz6d8lJniTU21Cid6BOSUpXz3/Z9wylc9HkLElbr0ozt/UXEPiESg8vO9
avGK4LfFpO0SNDdKx5053BImVMzEs/ImukYteqQuLUtz/kFbVrAlCSlUMl5rmGwh6ErHE+BFh0Ck
/SnmNeoc8SDaCqeerhKiQzpM5XgZwOG35GPI5lA46Ll6VlkBvuU49oluylEtp5im533BHRhys8C1
1h7RL6IHy5PN8MINg6nJn98+w4WO3mvxDFGuUUSXJdWbBDDAfnvpcMNXtrPsJfYa6am7HYW1u3YD
VrZYwaeCajcZSQVkj43GRKO+6v6Ot1x6ctpCmnNn/EnBXRwArxAg1y6bb38G1mYTZs5bH5KzJGwj
hGrVzCFIRj/Z84sGYDOWpxkkoG+tRTC8o+AmJZyVwh6ZPAKMU4eNIA7a6Ku1hMPUzt4a9rUOMBmN
hDWGV72ZhWwe6hBhHHbItenn69666DnphvjTLN9lXQWRKCtBWJqXMfkYBVnCXSvg2xp/THqYeIrF
+OSs8+oCdph7mBoTVq+mhKehKK5aBXfxzL8CC0yv/aNYcYgir2Hl8WyrroZKJcG8OY1gHXSoavNh
Tqd5HWwb9V3y2FdgHAWQUaVrf03Vhd8TIiGFTJ8ORUZCSXQkhC2ULtu+ReJDUOtzouDATP2VXz/Y
+4INDs0liTs1xq1zF6Bzsf9YesZB/AuAHJM3Kz7z0JYE+vkUC4Qf9uJes0vI9akDT934ArZfqGCP
kGtLJMsq34LjLBVl9qKBj8PzI/8Qf99GXBoh0lKILJqNVvvlv+G5wwsG76lZOzvajwZQ5QAqpj4m
7ZxJ3aawWJxnNutBrZDG7ZsQec4Z2JClLCJalqs0RJ24TFxzTrdaiXKew9Hb+cKk89aru/7szW/h
rDaj9xyzH9+MDKefipuC1/OtdKjsBSIhRjMwDlJc+aQOQG9z6dETFcVe3AS1RRKSlyJ1sacvdeCb
SLDFW4+8lqjAKJb0Lyk5O8Y51k9SdijlP6t41UScEXRn8JFUP2MdkCnD2Q33TXZumOsZPkkoqXZG
8ppnuH9Jpj7QMgNQRzLjKN9jhhY94RUGyuF9v1flsaounfFt84NP87xl8SPKKwF61cwiLcIFOuCF
43YaTRbVkV8hXFMKV0uKJXifb/11kN7m8EqQT4xQud37/SXVBLhKnmw4k08Ae1gR8ICsJ9jOO6vD
EEQFaEKNsV2FPiL9HX6sghOITyzRIlmEGOwm9SyLjZz9tLZlaSPyvgwU+SbXBX+CL5GXMDjMFfT2
pFyNcPwtzbxMc1W437ZAyaltEQli4v2BBZvQ2iLoYjNeB4VIxXMVJCZEJNGEfVp+QXYgor3U8oSS
a3ZyD1lt7YPmRQqzyBupcEb94SufncYKiDNEvV5eccxYzmeSWvx+aTXFDB59uNBk14H7bFfs5kG9
w8bkbnJtCCZ/eMdNCHAMIvdgkiXNCoSRjvEF/3CFzZnPzDKZRQQNrKqvhin903gbM5DcqUZxW0DS
JWq/cA5aR4w/EwtjkFntxSTkz1iFdmWK2tMlutQ4mkjb4HgadVOSCC9vDWlF0q/8Nhsb8npNm+kX
aShnUp8fFlLQdJNvcXOoB4IHxXCEyZgtu8JZ3YYrq2+3TnRlLyuLlGDSNykfcaBw4pqF6/YG8Vlk
rnyaO7sHAUUV35cp5t5lb38y7gnrQcFTFv2wGjIoSp9SuUmykLb5tZFuxE8N7FU54dAcIiIyJ3dw
0Hs7MXuB0PqrpaexohztrmeBBAHx+wbtF5aHpRxs9erZSX9l/AocnhfnHi1HAFBuIBVUYGKBDLyh
PfoWwvLTkD5Vm46T+M8GzAa7plBVWTS29fRLb8pjZN6F2DWfZc7ApR0lgz+iobT3ERBLhdvv6vM8
0kcYo5QBie1X7OZM+7+yuqmoPcjH4myR9TmWyzPFm5Am1OsEO9JqwcKaS6LxZRaT4oVE5cPTxxtE
n0Z4yUZlfznrVEUEhW6Xi6nAMfoc8Qsuvob8D9M7SMJPzU+a+rs13cTjqM23ITqW8DDJ2qnXuorN
bJeLHcwk/Ar9KVyjKdtuwnVaE/Yb9xTE4r0mOUmiRmGMRA6YRyvtnbwJcZ0q0g7O2SHHhehscOS3
3MAHcup8mM4ATzy51hVmuXJLpmmpfEUabYWzl+Rn3X93GuhjXiNRIrG3saimpVuykVZFERmE3zZ5
YpRJpCm3VJTjdq9WV189VvnNR0jgE/glKNmAUjswV+QeIYFo7QzzF6A1KK8AGTqVPvU050QKLLIt
kfVoLOTvyX4ySbqUnMwH8Ps2p49YfRpyuzTqdw3mgIAcYMnp0DsRSQUAQYhXBewZlH/imUbSO9mT
7ojNg+AhTNRbrmceRDvuZOBPHBUZw7yx0aNVVoHfftjSR+n8mfqeW6GQ3n10FVYpL6b8nW9GaltM
OCAU/bmIT2bJk2+ZaBIySdaJF69ighigZDS08yhzouCoWVvL+Crap07vUobXWQJwIA5nCcAFLi4h
SuxIV52v7N8gvQ1wM0b7GL/a+YH/JMBAMXrEno7B1t7VWOO9zRfakkQpKwSHWVr2Rmm2CfMvuIw1
n4peY4hhIXz9E2Uox1F00D+k9jFFcJa2e1gGkn9yQMdY6hGMxG4r84/o19T+JmRMXPCRzoV21NpX
y/iLYBzC9gLJ4gfEgiEltM8Rixr9S9DcsaIBeHs+Y45ZSvxeJjv/k8w7oUgBWYSYoBQkxdPvj6F5
1LpzDRCU/SRkmk6bpqatbO2l1kRupvyyo96z/R8EmuwyoWmMSpQ5hPzEAhJA7my8oJcUE2/fqNio
MPflSDNbBM9nleisSnpoDathrI/R+JznemuYGpLK2ctt9CHpKxHeGAKWQOZZhX8dJR8TBZrw3GCh
jyp2kLOcF6yafPuSiJyQlyGZHci13zL6c4xXtX6V/bvzN62mJRwLTSSLgbDpCvjP8ff06jUOMq6N
xbUnEvYLgKPaxQHIoiP2PxxFDEaEpwFiTcSHGT+9ujS1HS6JmFl6wc4wiGrJ/xDqdat/0+ararwL
Px+72vlmv7FmiYGdeTjOHlL4FU5vw4RVay8h2ubl4FCqqIMbO6cjwEmG9d65RQ3OpOM4XqwpdrNh
cO+wddFfg0a0eUujS15H5GY89Yywp0VJi30jLhwxCKa+DfHW/h9qRtJJiVc0Ic2m17y9yfUDYIE+
bDVrgGHrAYl9IX9EFOfpbuxb+1JRojVUe3gQUa5TmKWX9qrK72Hzw5aQMPfQ6B6GYR31AjkMPHMp
1bfQufBTZKItKp0lf/wxCADwNRrRhextVrgTpDdAm9eUpq2i7gYSy9HokoqFXYN65irU6icZ2+FJ
Hk4+GSkWTCBEOAKJlT18NHg2KVSiLoMWINFayfkhTcnd5T4j4DP4Ua0R8BxjHu/GaF4IEgwWZx0B
rLTX3kkKqn3MXl+yf5LLU1ny7gCsS99W+zE7d9DTFq7FZgIb51MNxuKD/L+lGbvfgGhqbB3zfaq2
EgtC1dcMM1tcL1howhw0k/B6pWdaNp/ovAjcJMyrWDueUHnMynXCVAnMrraOq6j90oHszw1o4aOt
7jE368l3qX5ZDBMV0kd+a072GDZ/lQib2COCkJ0xWbNFydSX+1g6EY69qDHTKpsiRavObWmwjgEx
oHjuWuS4mr4yoq2ffzads5icYGOBYgnBb+vzqCSPL060XQWRA8JrjphBeheYFW6HhQ31oPsn8U0E
6mdm7YuZgElY/+lYRPWyGT4bk/xNWi/L2fvmgcc7hWe8D2iVa5RqMVrvFl7CloiwSzwNuYVUnlgi
1o1vFuoWMtoXif95h7rOL9OydJVkW5Uvucqw9SL+gDh612QEaUuIXuUOJUZ4MMwGVwbCFmv8HjcR
8BHDPNLYM3Cym5DUWEnnBs8G6niF0PG59EIbfmGRa8tkvqSwOWcwOC2gZjsckOwpGQQnNq6cfWb6
NSMz1iA9KtC/8+aklbdZf4RI2FQ0cd2dhgotiPRB3Fs0LGmEIhZU84JXx3Ypu9IMQMKiBI1oTYf4
ZoMXXUaiOyu/pXZt8fXHXg6a7GNEStJXBQC3KXd2d4a5uhO1uzCMr0Y+5viJ28OUc18FH1P1pqJ1
FLVW5TDmGgpbA+k6UHUPt442AWUcl2mF1DtmD3PxYqAJj9YspqBpgGQmFhD2JtzH2bJNb5kMVus+
HTsmnIibfKppvZne/YcTHyXeXGBbtHZL4g7CaqfrNyFckaMP8d06A+aj+rWNnk6GPxDIriZ2hn0z
iAa6x1R+KdauI/gm/arVzThto+g+De9Z8yHlv3H7lRtUIfiGqd5aVKfYR+7wgpoK99G+rd4L8Gn2
MfybFhWVxO7jUJFbTH9MbS+qM8mHQf1j42nN29cZLInhfdJzCJyvQHkpqr2hT6Czj0T/7NE2yd2X
XOwBHCjgefTJDuNjj1Qk3Mng8bF+4OZGs/rLaug5wkS6sghHVDdsFWrmc1O8SMPdNrzCJnCguKTZ
xl4wrJQvif7XyaZrYyX8NpH33S3P8MjzE+SvH/4M4wWx5yy+UmvXO68VxhY2PoCuPDlnVYUk2WIF
LHMjX0OzE+CQgU6CjR0MWVq4Qk8xidOOaqB6j1GWT+mpyXdmKRjvfnoXLyLWjwkcEwOzQhoVE4gO
eGt9xRwISXmrYFp7/YcnM8unDkVNYKPaU/FIrJRKVLC9Why1bB3PL7L2Vko3DW9DQn+MHAN2aaUQ
jmh42cEwPor8M52PlnbEUFgnHxlXWGlfUN2QvbqmY9DVtWkhMDr37WYcz6WFcsFZJeWdFQg5SgjG
8obM7f+tWBAkXPYZq4Z5wC3Xk26sxMaXhO0jXtc+7ILgSeshZJAoSTtzhVhqYHEJkU7SC96DCasz
HZNziJVbPRA89NnUHDuhExVcJNeXNxuMK4wRTdxu1OJnNL9KtM0J4JtXeFl3HgtWpOxHcyOcfPFD
w32M25coXX8txMlJeBz7tdSvnR6ikRQNlMVlcG6RQNH9fFsfyT7Q9sLRr7TUDaG729ryJlA3g77I
67Umf7Eew2nPEUnYqHYI2F3JNhtI7qwqp1CVixr9C1B5rG5+6fVbTErikobHs/rfIriRuw/kFskw
ONSGqLjZFoJU2Ipm1bxZzTYGYmO/qnq1jBecGulXQQSJDCIOAFUF/5BNx/5fdwAOKb+QcYtO821S
14ZKk8LMsOrqR4b8llju8QRR26s7NhDAcGwR6CJlgHdyS1rTOxt/XL3aaBqNyH7sfmnhEJKC7PJh
o/yaxmgxBwCLe1xQaKhVZhCtwJrIyDhF2TflIcxeLZJ/pH+ZK8lwgG1FUxWD9yrrmRyt10A+lhxi
E3LYYt+3/DmBZlhkXCv1BfFUJm9yWcSpSsnBWTHEtP+RdF7LjSPZFv0iRMCbV9GToHeSXhCUg/ce
X98rqyNu3eiemepWkUDmMXuvbe0tEI1RZ9OKTzPd/6u6gxAHQIRArs3n9O96OooZWJR9WGQvCE/T
BJzXwPaWfhg9kygs11g+p33aXLLi5hkArr6bSgCsDgUidZOpXa3D3vmyi5OGtFraWuQHBQeGmmm8
wWEThNDFjo3uUiulNYcQxiRcvMVKfskEBCHfcATxAfgPsRBMAG/QAJLhp/B2NpU4gQwVUySZa6dh
6TPA9WA7TWWXoVLZVyFEIjET4fVHq4iPls9zOZnHAbwQytPC3OSdawWA3u4OVQGUgYIqzlG5Clj2
a4ecB9tDhLJlwF+g32uZjekMzkQ7Q4DYKswvbZzjjkzmU/0EJealX+KBLkn0SDQGWwtoiXZyamso
cQHx35jTDXxujNMEi7UaMYnUrl8yhjhp5rtTf/HSzwLMSuy6OSAbxKGa8lm1mAJWbfvnY7KmWHLm
U4NiGaUDrluxTc38q8anEzinQdmMS33p+Njlc7RDzcK3Hr/fMv97OsOk/9GFVqOyF1X/47EDQyVJ
mDeeannXO1vo0xFJTimiauent/7Ez2DCtPBKf1bX5zpnzLjwKBFv5RzNY/4t+s4WaFh3i5hVSuoL
jrJcuPjTYRGpI6wch1dOW436eZDuEzBnS3uMydb3z2gUbXmvacJJzUjE34Ui5WKl+1vmdoNyb9pH
4jxrB/HpNZcPvrcpwr3F8HBWgZDboGB7a/KfmOt7qi+lvtC1Xyv7yzTwDGT2LJvmMyrvTvKlOjf5
LVj47ZnEhtm41GZx/iGzVRA6RxNdgzVkVFska7Odb/ca8JpwZ0W0pUvcdV5GACGarMr89xhpPBog
F4g9P2kGRoxNHwDVnCNangN+4ZTFyjL5i5aZFDP/oNnq1ARaszK+WbnCrEFjCA1IGMbNBS+C9c0I
iGkuqhzyAsy9Zd/q9JL03+F4ytWfPlQ3TX1pKo2VMjggQnh065X07pQdaja1JBXiQ2Urqdzkq4n+
ISWSlauTzZh/FeSr1Hwa6A2HNSBpHukDkDOtutq5S+I75ONiCfAGSBZjZNGnqO23jmFjfAr2S9Ov
6u7YJGcZEFjuyoxAGWbZcwPrR+Qz0+Os9DIBXzYovngp0xX3ddQdutGdavS2CYRjXinmZjIYrANH
gEkNhrAivATGH4cCzBRLXxNh4/m/nAYI6n4nRBoDQ10KFQ87pP7bUTNPTA97Fo+x+gFtwGANSd4j
875dHG+J5sRcMAv/khoR0bPzWGl9D/VGYVmHD75fFMjz9GfCP1g/jeGXlO5UDosexOBw7ZiglDLV
LKgFHdmtk/1I3qkwlvWEHInllyu8riqmnXLTSdzXFmf24Z+MSroxPZplJezNZZvsVH9jSw/VICdm
hVVjE+P6MlBztLxAyRnIn9aimBdQ2vMUHnNGwDQJguGBz1Q4AXoZWJ9LjlbmhiNQ0RXyyAXEiax7
9ljd62xnKS6ouKrYW8W5fYNJiBYBPExxU+sLW/8Cy7mF3nwepUvuUHRSTX8YouPI/SK3BORQO7Ko
hnb33lIx5uWtrt9H6vn6YlUXh0tUU9ewA4mCncVodMSgqpQuhnonH8hqD2FQzdLho9M5sKZv1vwC
2t2glkGeb3c1Trgt9HZzw/i77z5IWJjhUiD1lH0FG6c1LaFWnp2rN+IvWEcIhIfubHl/tr6f0EcX
PeI+Tiw5GN6C4qjWy0JDnEDdtdajndOenMGFrTmyeIffzjQz7p6xz3lXH2waeZWMiS48mkzri6xB
PvTUtI2Ub1P9IBzYU7VSF+kC27PQLPgHCa1DJEQF9BfxMs1W0NGFb0YbnhZj1hgExQxJTM7UGdZx
v5vMtWOuzeyklPsIqZZ0MungCsTmD8P4VMZLKm0yZ2fA76oZkCr1UgpKaFA2gA00f1gCmwMl4Swz
PxVOAcv7EPsycL2oU63snXRQIB1vWrqfym2MqSRBu0Prvei1s/369wGOVyy1C/L/Im8vO9e+e0F6
4YqRvD3S6kxB3oeUOVuJlkmPr8LPHPHiyFg5a++pOK8QqUsNFplXgpOxX1oGHr2dH/wI4lwFGSDf
ZnggHe3dr+UVem5nWzcoo2CfO9asWLTpMagvRS3cQua2xcoxqk/d+67tX2Qz8wZBoIXcW5wqenNk
DWJHtLVzamToVWBstYFpOo5lBSAiKUweiuPtoLEovzS8MKab2o/iOSTQUy0cQ/QXMog9vu0Alk5A
HkmLgMXjsRx0aBkYTjL+1nLtYRsMP71dMp3GQUPPisWMpUoFk1NYqNNdbR+mAXn4nKo05qnyVmh/
cCXx79aoENhuhOrVV3Y6DbdtnEzCrYSeD6EMdFx+3jwAa0Cw06wzt4q5TRk4ZIzHWuZmRU8+GThC
c+mnmxy3m+2KY7R2FsqS9cx7Mz6jdmPTHg03WJGJBNLeYK2ksQaYRo7HPfVLyvwNrX9Sgaw/s2iY
cb7IlluQ9jBHedxZH55o1CFAsX5aONCQZbiyO+2iho8Mf5CF7Y4tY3iC2jeGh6Jd1vYDDQ2ye15H
LK3OeFHCG3Rph7mpGniHQn2JsBZOoJZSBZZAy7AU+FM6nKX2IMcP9KrzgDkzmKl4h6w0NE/1LFhi
GTcwmBuz0Vv7zZxJnbhmbP0Q0HavdXsRxUdq9hTkRovYWEYJI26JDrqmg4eOK0JvgSficEUcbdgB
EmGwjx8szbQQpAPVmP1Ehs4d1SYn3XgmOa+ShRw4PibJDSEFTF8VBKgHlMByA7G4iFnDQ6WiSAYm
/E8vFPBKx4e2WTKxostLE8wES997DBpQ3sPYrsFAxSia+mpt7fV8b83v9If227TIATCyK8EsQ3zO
qouZBW+BamgU6/m2C242knfJmfceqUqfiAyjGQPJ8Cx6eTRlKoNZ4pMNRuWPBumDv2ZpVwyuqPJx
okq8bbzxPJxTt5XGHZhaHkYNph78NMNaPz6JCoTrKPeIs09Jt8oFYQsqkXNP0qVw/xUXIqKhbHNr
fP3ySUzOjckQrw7IbLi2/4B9yHWB2rKItJDP5DJI7UUwnOAtYGX1DXuWYfHPAdvLtr4wuRkNrSHK
4I06+o1Wcgk3j+aZZ7JziJ1bd/GZlclTgw9O84yIEV6Ebzxz3pBg+o4jgvWEzwHKJ244b54P+zEg
s57uWYxkISl1x9pC/LDSBsBIsEOIqgE9j7ced7XSrvhjQ6Tp0+cY7e1khwTdA3Ngr22ETuYF5wjp
ymzcXB+NPETwVNuGAIgNQioPLDKYx8vqIaqZ9LITyUF6ZAUkZf4ATIgTVP49xf04b5DDiPEkEpU+
Xk3pewbwzql34bgVBmSlXAgzs2rvivocalsOmcJB3AnChse1utf4c/VdSpEuE19Z0i5sHYs+DfXA
SGfFap+jSu3OZHEU4yVvo9nks4sUYAqWEZLBeYFo/n9ptEJJxLc3QBgFpF4spAcu5a5aTTdIkT4q
02y4Vjq4En8fNl+Ds+qEY5b9o/+VpUulOJrplnAYLJL4TZGo36ZiLgYvXjqXqPHVfZw8e5aagApU
ZaWQm0mzR69ogKISYv5RubXGu/BiRZ85qm97OotuzgoP0jyaKd3eR2blEwry8MvNpKxt7z48Moau
0lHyrlW5sxxXNlZRhM0ZOGYzIri4JELNHTCDiZ4PwAJs/gftO3ROJovm2PqIVsEK0uEU/pQSR1tu
zgbpL4Hpl6/LFpwjwuC6wL3nXDJ5p/dkB9LFgds9yOPGkecyUIhRaP2Ufdt87fkYGurSujqBPczH
c0mWz6Afo2QvI7HVT4hfkrJ5YxIgrt9I2/DyluUn+TR81TELA58QKoEXC3ha+4XwVeb1KyV2UKXo
59QEh5YjMGDaW1IY+vmqoYEV+knpWCP0kK7iD9hCEkjl1Wg/faJMQ6yXaoqEBSpivEaA3lZoG8e1
ES8l9aEzCiAERQxeStdCSkYjZOFzDDbkyb01NIEoz7qQu6x76gFEeO8Y5SsNjuvgYIHAtqcgdwMw
yDyxS7ih7KM5h5SXP6U4ntkcogwmBbhATJK4z1PslOG4YjXGVcoEZ9WGa3KDteqMvXmgo7erLzh8
QglvXydRq3SsSY2L0DEPzrdosftNCb+j/tTbfpFh1/ziLfHOXbvr0r2i3YVtmImtH+/MYavq4J/n
5K5Mza9evrfml4/aIUdsq9QQmBl9GOVy1BeG+T6yTAV9F6gr0baFxkW4l/RyLvn7yjmw3l7VKI9Z
64ApEHWyYp975Z3hvYU2wIfGxxKYI7R85Mayz37L/k5BlFypdKMG7qnQ9YbhX6NcQu+R/k7R8Ysk
4n6JbjObfvOOtkbIWXcR4Q3ZJuLzkomjYuymtdsindUOLjCZZfUWMBVESCYRuX2auLRZAxK12T3o
jpnZmekR1kgMQBPNjpwdyShZJjykQ32RvT10P6HpgrFGHc1vCxGvLJnAksXBo8ZXIUo5TeUV2ws6
FGPoArOMgaKdlfIzkz4a54aD2WDwoF6z4KMG2mre0Bm04gYOcZajj97qNikPdznetGI0YKKmbc5J
uc2QzoAt1qmqx6+8RoTqzNkv+b89eSsWKEf0PEIaDiKOosfivyJmdIg4cthRQ9FiPw5Pyw8Pot6Q
4y8W/rA/UK32G4b8CzIeRmZarZtqq5IJs0rR+V0HW71AKou2K1mz/XGMPXDJt6bcCr8i22sx0abF
N88VCA4lAlqsPbRq07SCm2wkyy7lByJj5K+a29Bn1U3iv0yBH/H3FOv8H8R2oyU/clMA5uzZyt4z
RWA1WQRYt0YFqnuzfJUdGss47mOfIXKU5zOVjtyEIdw7AsCFimsZb2gVPFSLNPThSdYOasPrlkH5
dG0gEIwuAmMvDNNx/Ske83jBby/7Bc0PbGQ1Z4kBcpH5cXUE4y6Gm1p4IaCALrbRTg4Q3JwqQEPg
AMlKbBYi7VdtLmlPo8MKG9FSsJkXbpgdDOuIcZGo2LvPVo56ZtaVtFwSnl+LZgX6dRU+JO3QeGgT
e9bqn3qyynyWUyFGKAKvQTRIOlIkJnKKO5rsXBh6ldlPBwdJdRnJaeE9MC55vDbVbSld6xxtxdZA
6QI50t7aKUIfbcFcGbciZ0Yd7Yrud6T+TaND0qEEz2hHrVcVc0gTeE9MEGllosPSlFeVZmBkPhKu
PosQrY6FKbQtPRyxl3iPyixfqsKukzjsDXow1i49zshoV5kgpYqKD3Ge9/6tMuxDLUV/bVV+klzC
XeVn+tyQlNM0CdcRtWKayX+a7pyCdHqkMgCqSgHSwDxfjdCPBdKu4SKuig1xzwfFWo96/tVPnz1p
kjZfrjaQy+VLBxOW/JSbzzoFjxZ0K5t5TlD6uxzGfZSm+4pKMpRbVqrKHb34rMXFDyamv9goScGu
Ii3E/5bF5G5gsiyhX3iT2wcqlyk2kFJfOyxT2o4Hroo5NMclrfUS/f9MDbX9PhjaQye3B8tRVn5h
X3o1lVm4tJy/iwJtoBZI6GYwhHbxJRimlaTo4EadlRxTbkrDUWUXiSTDzh3IRNaya8zlQJ8lWJs9
Z00lNz+2HrFqsM6WI3Y79BIJ+ecI3xx0Y2Oab6wQvyiQP2TmAVMns7iUKqTYERadOQBfHBZRDk3G
Glf5hM6F7FnPRnoFWtLzq1UxsQFmFdWoXxzGUtevlZTMQW3c9rK0T4LMLbqQ4LBpnSATbBE+KD73
JluEMe3JXnN4qZD+qOmyLbRVS89ZAngNdXrjPD5NqX3vHKwenWmciqnfB1GxMnzAvuiRrUSZD6WI
zSlo6Ca0hgnCR2lvhls95YmgwkrxvdGCOel7gvtk8IeDjykI2qZrwBCQ43LRWDBF4T6KNUYeKefa
AcNGRhnxxMuY1ygMSrfn0aAwAaCnkmlZrqLcwngGlgi0PdziZWcD0mJ9MSkk1wsRUEUWjcJNqeD5
tjtX0V+S/DUBVCnE2fOjWABsLCIIanhaNUtPJqYeFYXOBRhTKbG0Ben44f2IsiRBtmKw1x9OUcC0
nNVShNowMGiTUAbGNotyg7Uf1Eb2FjpzYz06OMl7QV81OnTOBG0MB6lB/0Aw5GRCpwGt1WB0Nhio
mqyJxwmdWAPzOY3nUUuHM4B3Za1epPpMJZvCBhc2cmerlBvOy0G7VJIOpiAl7BEoiH+PTodVOB8e
xX5btIsgVt4MDFecwL5Mb0ynGU5Lb9qNyUc51Ut+0AUxm4vEQF43Ueh2P3rDTIkxSXS0LdcLdxmu
D4apVMpzpElazW6d88PCrzCIbjS4BcbaUsgAY3NJbD0V4Wc3XSi60/hR4PFtySALLUR2zCaQoYVS
P/eDdFWT7mDziSR4PRIyAN48BmWebEd47CyECONGB+Dmp4sabafOIERK5TsTxZZjUXy8k+DaEIUg
wcC3UFdbOh8b2nnxw4U0tEnO+aA9OzKMeiG/5B9YmJQqEX2okLQkpA2yGCPRZPSRvGP3GKmpWnh7
I/Zrrusun/u9tFBD9LbesMyQ4E14BaxsXQSsH2vGazSVCLMLJArhSFUCGkhFz54pAFMxUaZAoDpR
qfEoVci10AtAEEDz0PGZ69laA+pVeLGrV8oirUa6DRo4BoOL0rxWBXuw8DcHfGwyw1B5wgXdy2jS
+cQ6NxcRkA59dM0HyOEOvrAaL2FDZ0wnoliM3ZCZ5iRnOEgdCrTrFhQ7C4JxQL2M/qr509OXjZVY
0ClqlXkwy0pRsbK/V5Jn1YGc1XYwvG6Q62s6YYBAlIjZtxQyKWZErvRcYky0i5rS0EIHNoz1wge3
17yadGcBQBuYd9Xs5mRu7ZyfVQNEosnWuu/kNztqUFZEM8xYuJpy3pSmQkX72SlfgQ9LNOVjPvc2
Kaa0kvVCHbCFTIQD9Oouqd4bE1cYa4S++eq9ZzccnOCeOMdCe+Tqvg7flfIDaIVd3aVkz8Ov0V4q
A1WKQcPCmB9pQqFSD9ZgBug/GlqCgb/Ph2Vb61wZSCgGb+t0HuupH70HA9z/tojWxARVzETk6JFw
zxQWDxB+ynPGl5LGp6Fko6++MpvZQ6Lciwi8K8wRrBbzCJKCl2E2yAklQLaRQxEf5G9BtWCZaZh7
BaLUaAE7HrlF71mBqC/ku/ua+pNlfqaooZPJWwjzh6OH6Eq+DIgqf4F6a1sFsgUzt4BhLMSkBpdj
GL7Cmqk9kVBEG2R/fYt40kTtoHzUGA0KwCHKrxL/2Uylis8MGWhEM3eT0y9cClwBpEOepfioVDC9
PkJU1cKEp17CCOw65j2lyuexCpgtfdtMOELLV6ffzeHGJ9HjBWFlDFoulgjkCmeZsR3ks1/cUoJ0
gR9FOyJgFZMcId5Att4kHuWbkfGQHKxSNrPxSYmPHUStt1Z9lxXaf2kZsBBM+I6AX1j0cRoOtbJe
GejZRm2Wht7MZhPQUIUGJfxomRARqYAjhoFU5rPAUdmwLTDsd/4jhH5Yn8xXyikz5FQt9krjof8n
xU7Q+mEy17ixWztYar65y+h3DauYB4ziPEi2cVKzV4IYOXx6nUADJm8Ne2CVoQJNIYJhQhFZaPPL
H/O56eXrIS/XcTUX+SE0IhYbd2QVR0ZVUkyYykEnho02I12T9wY1GsTym5XSP/R7cm5GJJT9Mt/i
c5zSJWxmUbGrd36nlC/K8WRGrh9eJPB6aNrbnYx7EVePnm9yB27fPal+JnCvEtjPljGFodzEQ54W
nxW2FJ8fOXcGfkkk60IQYR9OhGzI1Cmhy43SaR2hDkJXodI9JTIo/RCFun7XonKudSfdy5eacpH0
u0S6pKZ+Kd7NTL8U/4NV+WRm/46eOsAJblK2I4Uq0D01w6swPrLq0Fo+/CODoA3aw1+NEyQ/hxlR
b39qcNBJJBWvZZb+ytZdtb7qYad6xwL4jLXLEMIoGtPF36QqlqP6iGNXijYln2/tL7TQXpoamgjl
r2P47T1hnQGFrbwdn2Vou0wTWNuxjGl2suMSxYPvvrZ3FXbL9FqKazZ86fR9o3ZTio80RWT7x5/Z
Gd1cv/KGjNN7zjWbjd89Qr60/AT0m8RXFIYTXEz5oNs1Ad2kJasba7jX1AEp6Ye1pu9tFinM/BuF
E/FD5vqJcLZXzklumVHtvfJitt9ZuS4HG4MvfUuIiY/Q+Gzi2mczVRZ3NbB4Y+5Z/hxHcFD91Wgu
okJQZLS4yxz7pnLK4nRuBq6qXDrj2jBDSeAWXzqTdLOtvVT9Q9RdVIr3cReV9HIHEtL5vaW96UFb
TKeA+YinXjX7oyqUmcGdmsRHDG3sEx2ZXeCx4vSqrmPwnaYvJV2z02z1S4q+m2bdmI5qs8GBp6k7
mbQQJdp58oipdlW2z1BG7Ogm8cnOt5Z3CRi8QbXrvV3FqrI7FOVSr4EvbFvjorWILOX7ZN569AtK
doCCXtEy2grDm/qYY9jhg/eUZ5Nt62KfKB/hdJCHq85B0IZ3HhmFYwD/c+n8qo7hKhNiNm5M8cfR
6EXr7KtjrWvFN4YmYNhD/0/qHozllXEfRixO3wqwCJRkvuaaLOswL7JE8TEcMrvs81uh3IgXQgB7
NCMsSPgOp5MEFlIsLW6mvWkYBulugtc3WhYO6wrDZbc9tu8pG/kexw+drdC7UjfGK8848hdVfJKd
m8ko1jYYUWac6EgTkpNR3S3zEFQwh85BuUsDVPybYUISuQauZwenAPkikRGOdowMe+7JVOErLjnW
4haq3wFaft+fzeQLsEPCN5q36PLIchkKai1Oz+5KEHaR/SbwNcufmOsv3Qd+uGhRLNiBNVe8h6ev
uwoNyrLEsuS8pOpr9F9T9DRtvKmS66QnuoP5igokgG1ccZbm2k/BXWPjwRpQ09Q5Wp4+WoRst3L/
ZQzkQ1PqkYaDtjNPDmNATj0daMz6IVBecfDIu6dp3ouRBcyiyhaYgbxx13SumnzqbOezox9cDP4Z
pGwzUFDbvd7dZO6V6JvDsTbmqo8nYRaylgKj1xwLfc+ApWZSjIEQmSmChFeKgtL2Lg4LtNq7RAr1
E9wN9ap6PzJfQH7niSjTi97yhf4VzMoQMfLVa4h0wdy2Wx1huc9Te7KHne+99HpbKMzH8s/R/27k
ldEz/i72/XCIiIvpNlF0hGdMA2/3azLqMFdzwMe/4m1qT3W791VXrd7psWWInlH0lOBvUkbp2nfX
PiJ5VaKaZK3h7JKcDfEmVB88q0nxXVcbZHmDTeZo+pYjQSJYAicJqcYMTx4hZhsFrJ1yLnFOppzF
HWxIcLaQ2mcmnOcUehij0DllYWH7s8i2mVX9ihdMDA+KhlnhPjJ2mbLiaGv1R0EGAPpFI/2rWOOH
ZEzSAc5QooDW4ScrlC1hyL60kU2mXShSOU3sflt3H/ggmokZ19ZTXIaHDq7qyH9XmXFTAb/VPVZh
fk2DPm+jdEZHTabqxm4JHNV+dRGoQE3To+2L4dfKtlDZc6Ja1tnOLgaDhWIbRDfRpvHDdtUXXaoP
z91mDCsKow7FqFWRl+GhvnKz5FfDkdQx/g0xFhrhrR/fae9yyp/oFKVngtoyb1mWwvSQ+my1XTu+
6slvq7Delz8G/bswvsv8r0TQn82UnlTBbdD/mPEww+Aq+sNW+hGZhyl9WFdddfUJF6ymCpEY5gcX
DKuM0T81GeEmXlKypJKNZ2/TZuPVoMxWCoE+FvCq1TCRDX9p4qttM+x+D5xD8qjIXYCqKMO4Q2JH
JZ/9Jc61RelbfHOL8ofv/UsOBwdQjWDMQjI+FUxFQpaJLj+uaS6BGhBCafLGUdi98dIE5ZN3INGO
Esas/DEy10vWqrEeM8JRb6HvWjChqVGqbcVflGTpLu461th6z3VM/VGBG0eESzY6ZDK+nRJHAhsa
9lFvbPCgb6ikBIUr/iKybhEDIs6J0UK5sjHIl0Sd1hTAPqSNNuKi4GBM/II1Ss2FwCszIoUPrfe1
XowLfYzQgzifXTo9HVN9FHLFkIllpTq9bK8TrMOzzSWgonBu0+ww8is5NI+YqVto6ftOwzba22CD
om2tabyyOWKOb68yqCDGjRHDiHOGdJPa5c4cqA2K3PVQ0ac2W2IbmJ6E6BspwACqMk+qk2l5J7do
U7c1LOHGWgRyZqDfMU+RpaOcI9+KXwr9XgQpoAlVdZ3Eay2td0Ovub0U46F7m2xvOY3FUmJI6VgR
CENUlAGEkOB98GhRLMyAaAtwtK4Mo1mlHSEUVUF8taHMi+4CgWw9WcFB8fxzbbfnZoDA4Yy03G6T
Xn2g0t2rcaZDR3HUBIAEYnnRUpq2xbAtw08ZxUA6UtfCd2rVVRYm+5RI9jJDm2IgHCbUzeyOHme9
QrMud1cMAoV1HP1hnTLaawIgIkitRpY6GgygqHnJ+VnId0NcMDGpcVmsvpUsESX1FlcjHLDxGUcZ
zp3JbdFwKAOmycZ1pnuY+PMpIxopJ5GHPK9YH2dy0aBKHjd1/NXhCmNkE5MpgdVvzVe5zBOMKp6w
xuXfPjBk2tEC+0r8ZzAMIRMUqpWKvM5fxfyL0pyQWhrdEYg6RuK5riLsAlwvdePSIb/MJPLLoDU0
KMYKhI6WimsZWUVN3kxXAuW3FmQzcx7xRTOLVakbvQH0hFdO7HAJIGr67ipL2P/ahHOnNvsLJrcu
vUjVtMpDkspa39WUcWvX7RV/4pQPLvJMV05GXijlmGXNmQZ4pZNSh7MG1yikiIGcevgJeXSRyfYr
bemZjP1Van4HO1z3lnEHr2vY40X1k11X+GudHK0GY2+TaG6pVzepjH6lhLgrU8h769517tZQvMqe
mF6z/4rq7FooPDvUpdj8e7s99dJw6BXlkJnTIYiRGHNKNgExe2zCHFPYhLXxu4bv1JJsJDT48gLh
Q0YKUlImr7oqOERYWwxEMlDQ2FcHMthAi45krnMuCjSx0mBJDmvZysL3pmR1tAd09mJCsFCk9JOk
V8z98z6Mb2Mg/yWaBvgr7g618zco/bWz9XOuG5Bou7mpT+ue5O/M6OeOPBxxmKGKkKGNaTpCPMqL
jh867Qx2CqigcySgRhjPPZ7p3pTAz1ofKB5w8qQvzXOBy7DdMoQERoeMWTtENynwSqSnGpZXQm1g
Qmtu6pfX1sF8lurqez7G3U49Qt3nNi3zd7+fKmzU34M0/gw9wSgIFDcl2DmXK9NhKu8wPkza9q0q
RbmBSCfJCWcrYzt0PW+6W2FKdsMYnglARNgk6W85qb5BgyOu5wTNSgJ2NfatCrYcImlWcGiuerWO
qF5mU8GqRjeqbRG9a4RUOQjrAQ+Q1xKubTVY65O31exqU42Qe6GtIPlsimin0tK2Caov9Cepzbrd
TrdTYJBu1EPr09cmdApH3nekTXka7jsYJAXrEdRVfEIruw43eR/NpwKnfVOd5RHjeBQAPvFnOEs2
lta7pg8rX5bmXmB+hEC5Ei+dhT3vGdm3cl+vKrMlMhOHcN3RhUVuSMM2hvkWrM5FIcCdh38xWViS
dQUZ6q3U2/XYYn1q5a0SPYeOh1uplMvUDh9yUJPzQasdBUdZUb5LRLrZzvY8lIVAhMthUSbtRkgB
GMu3fGjMHcleAyA/xC/TZ7mus++IqpNfVNsunL4nEhJ4x0+Obm6GlrtSINhMbmi9mGddh10Jbzxq
GCWd9rXE921Mrh7IO8NXd60F3SOErk+BYLHd16PPHtpVAmMpRaYSjNTYJqSf3m2L6FBG4bYHOTko
SG5BI2Ad9IpxPzBsDIxmrY3tUvKhNRn5KoIQkDbOga4Gf9bGl8qD+NsOUGpXRKQI96w4woPReseG
nXw1TIvElhjyDZs6qtEINduJFaDN1LMEhU9k/BKoElGkijlrQO0nvnJSK8A6xyDfJsHS0w7EJ/P/
A30D/6FrT2pOG82cpTmQBVqBPQrD72JAnwfufHR+au1ZiTYyfeXSyvLeC/luGWe8NUpwG0KFITBA
C8+tmH9X5VfIOMqPO4bsDLbMj6Yy5wnDg/EUcI4FsCZLRZpZkDqcQIGzygITUhY2YFnBQeGc8M+2
zrbnYPfDz1Y7CXi94TFDkbc6Lq8ue4jJpu9cHPoFDbTGUJ+6RvxAOpPRkuTVugJ/Zr18DtuG2Tkb
dhrsoCXnEJaJFp4b3GNURc2Ivn1PehaefOogNyB4wgecrZcgiONlLX3yLyF7IXjY2a3g4inw21rE
7DYzh0tSrx3E5G46nq1y0crriXaWyrchYVuvHrGy5uuok63kHRX/Vel/qoa8/Gbpr1K/mhq9K/Re
GeWudlXDH5731Id4/ZmCtfStJ0w3fEdTjWbMXYaCJLfPgRKWQTgH0d8OTMuYzZtLZOOYYGRWxHF8
GFB5GQH0cQYFGQYGySKNpS3I/eMFd6Q3s4VLiB+lgcLRWNDWsWb3pOpOyXtkMkH64w/CCMiRGMdu
1XsHOlLlGrP3UnLLmR3bHYaQEF9cD7K5Fv7o95qwUZUCicu6FLM2psLG9KUBwiyYqBHZoxPjI9mf
VowYjX1R6iNx8qrZVxQMHMvxPMjNRUIQT8V6zpQSMqqdhXcaNBZysbMOxxYzHppwPlx0pSQu8Bax
zxmabGV4yTJqhHO2WprMr+2OfmHcIP0gEY0FMdkcMQ5ezXsHtUzqA0jYDEixvwWbPDBh9yINLVIz
800CNLC9O5fe/g1SLkWZbRjkHZ1RsuEPLJ3ufPzRMkTc1hKfla+V5Cypdy9K2VG80uhXVt+Vlobi
5A0bsnWdZcRRYZuHyP4sDOBA/rc+nuz0iO+EFSKF/FRAJQ6/BNpNxdLW7of2lLGDGVlf/eu36eTs
9MMP33rlkQH7m+iWOjgISfnIfFzf75RRqf3jy09ThSdyjzmqlWvbsYVp8PSbKS0SUvP+YVquxdcQ
ePXOlH6ShjjhRxCfJ9pmgjIm7c7bYdu7QDqH081vqALqz0R9xSwd/Ondz7G/wqlmq89JM4tMY8aF
ysyczbP0ThgUYvRrkOJukqCEvA8sZW2EfbyOzqvN5eUUK3i4bhU6mSr5HUhn6RQO3fDPSP/j6DyW
48ahKPpFrCJIgmHrjpJaOVjShmVJNgOYASZ8/RzOYpLHttqtJvDCvedKFn+svlcHI+fOCQiqYkba
VS/o4A2KFxl+lhUvzWZANMmzYig7/lURhHukHawzsbsgpt8Xptqzwzu2YfK0muq0fZTGvD9sDDIj
Dhm1xjZ603F3lhkaxgXCl5jIg4WEqlCfIoz1DtbLD0yVMMvk2Hiw/3nNIem8q8QhdRA97xJypYpx
v8r0OmfalM7BzaK6Q8g+tXMAmpGDGiaMJIP5WHIFzxBxg3IhCYQf05sN/1r07u2czY8L27hK8rBg
fq5J8FxydUXPTHoRWU5TzMr6OSs5L21wVwTdWSDfcFJU85QYkciPsVsfedVkjjfHdqBWnvtTU4YH
G1cIX8RHV8A66ReCwyHfxad1lnfZgFerzdmAbAIIVjLZawbVIlYI9Rj7zqg/KA/2XVYeTP8sc0Uq
I6l2OZqb4phbtnzYlVOJwg6Bb0UD7boOtEF19PgjlAtPuJ/e9M19ETcXLNAgR3rnGNrkjV86Q/ck
VBTPabizLqoADy6IBxGrV7CvibmCFCIDqHCAEGqATNZDD7xwACOPrFgYtTOrNiw4XXWAW7TTcMHk
Nno2/b6lxKE2y81lIQGmbOY7U9hDjcqjKSHfZWz/J7GfzXqY5/TaYQKENlcAlxr4esscnQsQnrIa
T/EaAfVkxe679yOzNJvWh2Q3kF8SpMHBidfDmpCvTpcdAqmkwTnIbj6vM7YXFBkmKY4T6EgXqWsR
eYiXLC6c2zBEuc7uuwX1lpn41DMJYmSxxq+lKK/rPj7Tl4xuu49Got+c6F3rZO8ymKRO5y+CKviY
lOfF6us8Jv9zZ51LSEMXUlYplo8rM5AE8I9LLZkRnP53ZhIUoDiZN4vyP0f9djumTmrZz/hiVcR+
CKNiUmCHm756mDTdPWTamB2cH+7abUWtRoTF7HeJaMvVe9QTUPxZsNxfcYpG430w/g7ZErXplQ6f
lPwOnM+Jnl+5VDPicVDPJd5dzPk3Uqij/5hnt1mr2BLaidek7zrpvBTlcMV8pj0okqgbXdxurWHX
2X2CX2chJKV98gHKTMeqvJ9AKlTFh7e8DOIrqm796a9szkvx23WOpf8Sk+DZnJT7MAzfdXy1jd3X
dr5y6eR851LOexDmqXhLIQb3j3JUh5pkFdF/K3ZmhUFwF/8ZxWUzHWXg0lGAuvFXM6MIf0rYaEhU
hmmwSU6ynRnbQxIRuv6R+3I3M8pT7OZm+e1u3kwMTMegHq8LB99cQUH5lriv2hE7/gHwHlaEPAUJ
miVsCfKxb/Ag1jehIHsBdRxtYAh9kpIkFDgEXU14EUnhAxHGbMG2L1PXmCeilfVkQoOxTbzPRYH+
3J/IWX/2k4e1hLFPcWmAfeNAZAOBFMsN65+R3bjw9ZXhCHWUZDVfHCu2kRNeI+dOCzR+s7nOBlJY
StgGWcYAF+4+rMgWMsbgmf2Afy9YWIeFrw33oU5G9u/6JBp7WhL/MC8u2tTl2HX62fE/U47piMEr
mPIimXd+UqL+0qek949TmO79tDgKE+wnFR+nrkeT/emvtCVwcZLkThevqZf/sslD1UZI9SMon8tx
wHvgximHqo/vofo2I4Y3xctnlbdo6kDQ6sFMmA+x1NV9q4IHRsPuWvGGb6UGdg8y9uaE4BRUxD0y
Uja54CZh1ZNNQmPdoHOp8/VUpwzts48GuVOJrCILfntohVFZ9aSf2b49ryYBjyIPi4LPhNqisOQ7
rguB7YjvMbt2PdlmJGqQ01t7iLYaDOtsrlrW8AnH4+QymTaoUP4tVKAzqUfbeVLCrV7Y/eJ/29bs
w7RyC78ZNkRNzJpF2oNe093SaWL/MFLy4gxmi5GMyYqtc4GixbvxKh5lymtnl3v8AFcdrehJFW9d
ifoNIwflnXFupgmc0E/Hhqz1MN7U/zxD6S0+7DgSnpTtUZptA9XuOA3Rr4AO3C5E1znFuYvsgTuL
XKCLgdsdkjTaZeNlmOObWGOx8MZTQXDGWoMODTrBcoM9THWZVE4S1DhxCdh7kHMfSEFqps5y9a5b
0dx6kb4veOF0xENJrxdJ/VAFwZ+17m87oGBW3AcCNkzEo/HL6/FFbBe9rJyjHblmNKOSYbmr5vHU
jeQqVeIuS/LnfhJvm/PILxA5emVxE1c8FG6HLYSIeu9uewJE6Z2n1f0hv/s2bTNwZvF5cFceNAPj
KwSzVtyFAupd21/PNnywwW2a5F9Wtc8pg6na0b+Z1zF5biHxG5AS6fgDsjE3+rlqAxQUAOf4qo5Y
v7fB4GjGO5XAVyo3XsBwlxFfXb0mI5CtBN1y9Von5SHCFqXK5W1sNZgTqpX5vQLaop3gqlrZkaOI
QlaFuVCtxzbT917eIVKv9A0P0GUSITqTgDMNSbIUHwIhxmYzcIYPN2J3JWdIt/ZGdOqKQSoKLETr
yfBQhPSakhtsHYbbgUa0KMmyC6v3KRgQZ2T+j477o8yy30Em31IxP6Xs4hL3hQCAp4o3aXVAbSXM
034VJy/kXIlpHgl4/Z7RNJiAKVkV3sgVH1ipTu7Aq26HOym2zwFlZyNe2gQxjFhfE4c4l8WjbeqK
6ndky1McUBmHwb85a6/cqj+KuTgOc/q0tNEbX/ZZBdmdjyIq6xELzmg3nQpWXU2xH4bzfZJg0xsp
5dl4PQ6F5tRB9ZthOBw6yItIuXP/O9ckhw3kBkXOpaviY9w9wvDfx+RBKB62kj2n7vUlgopFp75t
zbqnDPX4yhbNH3u8xE++XR5siVUMO58zoCLf8KY5YfIIiBjGlxWwE1aUEzec8IrbdrLvSOGoz9db
PvloE99d7M4V403WloeVFPlR0szZ6FkhoHC9EpyrusVHfYwNI5vmuc7qE85yJ1vfDSKFMg+OaFxZ
9JIrnw4vljH+mBF96XmXVSW30jCJG5kStzepJTB8hmEKXTEEKxouCH98jsXe/7I0cwJzVjq7/wa3
OohZnsvJv1mV/1pl7lGO8qrr2HqS0QroH+XBsS6yF2HMHTqIf1kb7P3cXBm48dF8nPi4TUSow2iv
TH7VoxTJ0WaVpIsprzpaab5yEx/n6AmJ337qq7uB2qZoL2vSsCBi4cFUFmb5VYSVa5UZ49D6oZ3I
JujT13VpnD0Fyf0cXkQiiIwvAP8ImjamV244UjKTJY0u2l/qu7jUj0t7JkYWjuSSOnd1AyTUR5Dy
FcfL2ef5tTVOQ+AbBVvjmGhcxWXfWCQuVlz6GVvc6CLklTf4sH/LMfq3/IsINvVi5lHBLZtRAf2C
Cd8uiO+HOXxaN/umkX+36Zqn0huP/UKf9w+9jS5u6t617ooVcz2ZBRBXSDJ2Oz1s4oGermp2LEzo
5iFuoOs1IKmC2Dn6oT6LTj9kM1AGzNkiqcyRZuSXBhggshRIYQSV0T8a0ARinW7ACY+R3U9B/Lsd
sIKm7G9apXfMJFC+2UN81zTIrmPq1QxzAr4VFaCLMt1zglKtqFEboC303+U0HBcyD7itWPeV4U7F
4/XEDhqGvVgV2JqE0HNcHCphIz6mT2NPF1GO876v18vCSojE9z+9ISdO38RNfZaJvvjLdFX50JmZ
WU6yvAw50syRMPf4tl/w6F1Ejj6pYX81SwJyuivjQPXl0nEKVD8hc3zj7chTr/H1tVyCZB50rAvM
aO7StwrBYrl+j1197NZkB0rOX8y5tu1RoZ1ai4Coqxi2gA9mwttNQ3h03enYgV9vJd/4ml1Xqk9u
gPilXfY1BP56OdFMXmlSdw0z/pCYb01Hjg/z0hNM5dKV9RgWWvURgU7UGIDAmMaffQzF/d0pWzop
tBECRXKW7/kWH4sqZPpX79PNOInir9cG3MLHQjZDuid6PsGvZ6DUrmDGt6q7Y7BJctRMIyqZKsiN
uICrrmBO4m+SNUTY/R8zoMpCvlXQ1PqkszYFjo0OtqNlDMZmvsBgK2iOavKrbY6DeiqPvyMfro7L
hW0SmDc91kHkq4gkqRmITPmehkvDojvOP9fyS9v3aRsR1WAMQ4w+8Pz4Y/5pnHHfUuRydeHSa9k3
tsfYx9YZ3risoYohZj7DwN2VqLNfvCI/O+LRC0nqGwoDTZsCMfcFKTujR+5zvYUNEtHQjhYfQkIH
JgJYX53TTVeNxtGXFMiA5AjEOoS1v7Tv0RDn+8CnXs9/1zb88kvzUYGE2Qu32EcWw6/xer5+mX36
Xknp1Yj7YiDjJ4oVitIY/sns8GoBH3kKMYcOvMewB3JWxwxrWkBzPX+EVknKwAhBduMqSDR1dyd6
86AhQWZ9gWh3bKKjMRcn5QrzgiXeRTUqT4dA1cluW5WKD1kewEuxRdwdG+JH/Ep45wLcSdJ3nGoC
0Xes0GGWQVOyL6bsXKTIzyGXD2moFJMQftNMEbeItGoJ54jRttrrKNWXFnOhFwUkd2JldqLgq58j
UK0LQY5p9SIiMiscNX4D7dtPVXhUwjvEHmZlBky7mAahKZANhD/htMFBiuLCk7RRkEOAtl169nJ4
XNS/WJvJpI8TxLDFp4mae9U5LyqQgHYyev72ks/mUsr+XM0dVXSIkEDb9RLj38qr6Yo3VhzLmpon
WB5iEz2XTQqhw0snUHTlc5Lnj5GoD6rGq29Dn1bduKxLEAfg+Qc0iRBwdpAziJiwuGVDjxI8UITw
Q7IiusrwNHsCx0Zv4ttagcMyoOxdAjdmj7G1J3NUgdvfmqZkZRoBKMgW7hAXUa8s4+thZK2ad8/e
Iv/54SOJHMAZHUn0T/ZgXbjjZfh7IsbWC6H788rLZ+PV8JiWP0tNZAKb5PbUBJDR/JwPSda/+GWH
DUUup6Di4fL1fONEk39KmpvClPVNPaanOGKMXEf0WFnlzuelzi59B3qlKFJk4/uYe3O3ZHA+Sxco
flMRCGar6ijWHNBH4QN+T6eDGfApxkyqd/4ajKeBp6jfEo/k8JWNkTpkud006PVZyY1eA/1x8azd
rxaPZripnMjlEmMxH03jLIe4W37mvv42HpEcodC06EzxPcb0bvk6kPp9VdmYQK7K/5uCpexDltVj
ys7W1/W12yMSi5gf9nF/K1TPUn2EhlsoAF0qMtDCcFLELAR2/hsl9E9mWhwsyiJvEH+aGYn23O3L
htnbkMlv3XXzYQAJ6UrephG+1gypRFgyF2viKXRdeXBvFNrRhP17WH7gTn6x0ehhVK/pnwhCcy1r
7lWkHxIhQGuz76FG0ap8kupKxNtJXb93Uxme/SK9NC2LtBB4Vr8CXhyi8JyyYtlPDQ2dHwTPLoQ5
dn0nQbZoFwHWZ4xmz51x/6LcsNVLbxEOrRn4xaWwPvWwvYtnZjp6mnHXCmohIoXq4o+sYLTO6cvk
wczNWW+KFpHlJLLDkhPq4fDcByb8Kr3pphxIImisJEoR44TX/5vT9N8qmAcs1AVFh3iuV7SlKAea
rICVHN1pWq195CLHT9zPlGnPsiDpKT1vH6ybmtrDuFz4yXXvgzsXTvSRwM2bINLo4FnFNBO+TP9y
1tRcWAwq9JPEayKm9Uf4vQPahHhBqFleBCqCC6xKXctGpKImSV5nzZPRLJ9liM24tOTCiiC6bbsX
xXgqLCeB5JtvRxAx/nNOLVXxrzgKd36bAeJ3iRZ2BkLWhNOklwybmg9RLt5YbLatWflU8/uU9AcJ
zCqtHRo2tNNj5lHZtAbv7dShqdA91cJTotqbKAB0rYnhLlUBymZCPZu2EVqk+bg0AQvNtQQ8Yf3L
EkO38Lr8XgYfhQ8OIE1BjqabrjsmNgJCQgmKWgS8Gz0EjChanozfXfzAc/e9JcyU7ZaOoNh4rIBj
mv6q6n+zpr2v4xYocOpceSC1kzG4aXnHOTmZOekqfZ748MD8hMrq+Dg4pO73NtovKRV86LA/a4pb
zwkskSqP/f/vRB+UB2/wr9XI3EgPhKWNBpGHdB56ZHUVZRfzUzwLY429a6G3iWI5ogd96pkxVIhn
sLCNBL1IvIdzj/d9q4SUkW+JRtyZTFci6/CdIn8fMqZeYjBPlcDsoz2KlXqwMJnA9SC6EkH7EeQZ
W7Qlw1SnCtqoAeoXoUOrNVd+of1943Cy97jq5JqSiM3oxWmQ3szxZ6kRKS5uw6peBj0akNvJEgji
xQljeQfiHBLkbMKF6ELr3t5HQuj3ISowHQ5PGr0PnCU2S0HSvjfpwBbMZ0CXPwyR+5flwHM8DAQs
JkeifRHvJ3ONHhQXXRhyukcC5WAaZeeCTU6rySFTNdEOxTBe81xiVswxpOmNqLN4UDDgAq5lg7p5
SuI9CoDXyjUXYSTYIiJBOKuvA8S/NGvvDY8p2zG1ywuyPjrtDgfXJWbYFD9yIrVg9Xp6PnC8bN/6
3cC8uHfkmSeOTdnCRz1dwJBP7P2rMmPtgKHJa51DqyL+fyDQ8KF761fijJLhG1ktk1UNx1FBys1b
9TZ5TGmdEI+hpH+KshRJL7OhiceHGc1TUDXVfsL8SgHe7uYZY1FSjhnbCPEMRrSNCncnh6QioJi5
YkM2LYpFlNQlg/re64i3FAkACTsd8Biuae3uzfgjm5QiMJjeJadUr+HYjOx55BA8N4j8J78BVL5O
4WE1LSyE+DFboi1g3EIbmNhWV0g2cu2+lz6VUSBmhRAaZd6Iopa62x68xrxjnFNBCfUhzB79Tgcc
ZMiXVB7dhCPb35TV2GjVsONDiil7uitdRtqelPi2PQlmq7omhgGzIQutydG3iyd/Usv+YZJ/nVW7
7FsXpv8VY7IglOeuuqpnCPJGf3cOAhWbbIx9OpXRfUf8atkDyqQ6OWH8m4IBalzBJzGoCct1ileh
1oThHnKmtUvuiuGxcvstAwQwVD7iG5qn5aWDPRAoNt24yIkd8kq7e7JGVXg+U2yEATJaWeSvMvaz
c+gzsyymJDyVumKpNeGBSPrgKuVKvThQ46q6/PAb+bAOLnHX/U+uuTId5fF7mK+i7SSfNAt1pHjt
GrFehuYha1O+Gy5zmnGBrRbFEKVoWaesxVzlZURkYpNwCxYitimYB4LCXNqMWF+4AmLtOQ6IzYwt
Azalb2YveNVpDYgnwNtbNG6z1Yp8btjAl6Pu8C8ueNLX9jMqtxDGmj2Dh4cC4i7jdDd78r3uN3uX
NaScc0o4PNMgGSimj1Xsp7gGxIuXMu/s1XKXTzGxMqkfHKZZ3arBMLaKi3tPLXixqLuygr1DNWjg
GeNIEAzz6c79JIui2LWh1/FcLriq5uEH8yLqWIvVyE39g4pyc51W4WNnzJ92UkzaUO+dNLKGaQzp
ypbwIYqQEM9tiy2KNiSpYnFKRyo4l2lbx6EetGT4mjLbZhsO4asm3q5RwHdLUrzJMf+JfLMe3eFi
FRahkUL5V8iCmQ4H0JSRPJEMA+qRZnIwt47t7hcnwt3qq3jvlQSypdBFNB1imdbMiGZMTb5mwqAS
NLjrdegbEntEwrwldu+VSwHvZ/BWGxrooUIdiTkwLRpWe9l4Jg1nr3wHkoug7x09YpXnctch096J
xf9a/JE1KUaDxNJmOqV/6PR0Da79j5cnGK0HVlCqSZgPc6FgHQp82k+zSeEGsgeCrHOBB4YvaYC+
u8jjX7GOsQR2tt57zqGJ1vcp/3L6+qNx+g9TMixIE5wsbaHf4zzD3Gb49mc6eBXypWyge0N7JS4w
4jyazUEo75+ldOUx5kYonWGXk3ZqFhiGyvgJUpr6VBXtudYa0iEuA6yfrYMHzk3EcSVLGsvjL51D
30hvu3mA2wqbc/v/c0uZiMyQ0I7LvAXjmYBJuUKYtwctnSbQfHXnXJWb0iLftMl5iltHbvW1Zarc
bQb3UetPIte/IzRMro1vxFTt51EO6NUoRhiv7MeJCMu4pUJeZ/G8ZCzISXFndvAdyFgA1+LV1clX
WC/EEq6EUuYFEiAGknAxiLYttpKXOSJLJnIHInGvY/8TJeVXZ/vn0B2PJfOlXTU/Ov60qSM1aMD2
d7OAMMjZa+nMIhuotj5wwSDtC/K6DcyUwpxGwA2oS/QMbrIucZKE8zHJYHmshUNs+MgCNgK1NHoX
ktxmEJV9SeuXT7TQXs66WJcG2ppAahJceWUX4URp6kPj8PZGJb5mFQdn4XCLzLO3kD6bneMxRnDt
+vik4vhoO5xxiL7el7r5ylvmTXZgSYJk8nfcaixnwclZSsI+44SVBzPHoknP//88U2QHYp6f2tp9
8TPvhQ3GNwb1m1FSWXs+bWHd/N8lnfO84W1mFzlt+e4ejEq3/JeN4b3un0sGBQBq+JCtdnrvHfu3
8VHFuFgUU/W6zPQ+wWBeWx9Hd0NZpi27IPXo9QHpgNVnS7Jj3Lf7xMIEaJgQjLVEU5LIk4EoW/O7
/wq3r+w70KFcbpOVbQjhGJZh0UZaUWrfCYf+1ptPsUPMgO9jwSsTNAeuy2nFr2Je9aXz4LtGzVoU
+XteJ5Brn+WMjzMIq3CfSGR3bYF7skNmyMXF8pdlJ0fBMMbZvs/1Z4i9rMnxD/c+ssw8nL7nznnV
SZmf2t9jWi5kr13wAvwJc0uLqYG09KwN8pYRVJbPMBUT9ZcUD29TzXgFvQ8z9Dd61rNCAInESQWU
f7txxNoJQOMmmKbsAOAVLFAUEBDvtiT3XrAT/p1M/lgE7rVRI+ZuCphWQivwRh3gREY0pJYkO9Qh
V0t+MCGplxFmhC5Nzn1C49LNcX2Qkos72j5SRr7g27330lnv64nvWRKbV39CQGajb9eRHtstiOOc
VXL9NBleUoldb5cZviS3TwUKqr7zFc3lOor6pp/Ne5281llwrZpmV6FTW8OS226pGANiCm/ZgVZN
ux5sTydeLd2/cYjeRXYeUv+BV3SjMgyKS4iwDUIx8+vi2K4LpcfIiGZW4q9PGmlq2O/ZpL0uknWb
QoJDc6bo7EeIo9QMNd1SDI5+tuyjlCLZnyi28yxlH7Xse7imQRS+D3MATdUP2j030sJ632OPydXF
Xo8zV0/rzuclMR/OsgNR9C/SZYjJrvM1g+ZDFMrKnmNT8snq3cQMR4alndlPD8mungo+8WZ19j09
u+1Einxh/vEczrohoxla7HoOO5CPQ8Snbezo/IOQFeeY38iK2mMp4v5X5lYdf/qtAhPHLnfe3IQ6
sMk7Whnhn42cN0oHqo6UeBpWM+WOyTLOZdH+swNijroWNPNSv4QKORGCgXO7+LcJhzqOSd6ZPuWd
C/0Kq199sMS3gBCdIXR2MYPzCoxPzUS074v41MHAXDqcU5U8LtAc/Nx9aAKE4l3qwEtaCKscDZyU
DpZs57J7MXI9LANpsdSComgOUd6lCAs/K/1qJWW/Uj6OOQ/ogY9lFTcoz5pkh9rUQPU1FI1maBEs
8Ex3QXstFkKeTYb2yNHRFa31Pqv5OFYBs5C5hFeUZ0yMZsO2iFEcnogN+ZbFCBibdX6LvSi67mj2
o5L5NCPy0qJ0DbHS67Epb/XkPBnOsZNa+j9+z7pNRPy+Mhzbm4V1vi59vl9uS8Uq1ucsaturZIlu
+rHdBNb3TetG1wULzJ1sxc2ac1Z1eTacqQ/PzkAmdNYw5HVTh1aBFKgqg04r1yA6Ws3x5VfLR+Ki
bQ2jPv+VtHHMAB8bGsLfgyx5PAoP2nE7wu6Y+WSy8nLv4R2U+6XBcDYkRFi084/tKPVM2j+MDqYm
xVqzjcl6bImbaRR6vGI0+joY5WO8Tu1zgxiNJf7ICuuOXgeyvgsOOc1xeZgTJ/56cBtCxWz3wWyL
MsuPmdlQoq8Wm6db4Wfkwie6cPiF4obvaPfMGCqmn40/ZCru5MqvyqWgUR6iXYtIYYd95sxIEkfr
ccoJzVjcfkRWwrDIdgs6LkmqpaJBX/L87MkQQJ9wP3TuOygLxmubDn+bTbtQXkUlnWZTgfqNig3U
OVMl+b/S1qOaWVOoBN10SHkqfXWlQv479mCJw+QYDuj5Ob/IEu1V8Fug1BwdHjO3kCv72vEf8xyL
hgvsI0dtgyg6qS+GbN14Fse6a8+m9n9sa4kFrDnhE+eQqejJrUlxCZYN1Zi737MBlNTO/u0skPuK
5m+adfNuWeAj+5gOPUCPUhQsflbEsDkdcS/aiqzb7tTJGGms0iw9m+KmAgMCRhlHTRdFL1K2/UkF
yx5OSXbWVMgIRpJ/iiftYLMPvxyaczap7SXTJtNqPXaZz2p0DspTa3zywQl4QNrleHud1+TU+k59
9kPEbr1Zql0HgC1mbEyyL6XyGn9jrGomATUnrr75VIEIsxNnf2N3axYAn5eY4DK6PTHPKO51zUOv
OVwGjYKfJ5sooAm/x0LD7MgFpS3NCgxrNG5pDbpDMU35FQ/UMH6zEgiQK43tuzumyny6I71RMeVv
Np+Gc0Esl2R2oiOGtEXa3db46PIemWxmkRWs6zrv5p7EHOW8VAvTm1j3/pm7h32gaA4Z0eFDXdrb
IhC45jN7De/lgJuCXNQm+S7jt6WHQB26aDe6TD1kxfRSrzEUq9Zj/YKat4k4l2yzyTOr+k8nhtup
YCMjaj42vVeCQ2ke8wpNu5dsVvrcfzVheVr89W1swu9a0C+lCkVmsLCzh8U0ElYzl3ww2YHUFmyd
ZJmbIxlA/fTPTSGl1z4JLBGSjiRZNqvdWOxLFnWnLPngyDQ7QeuFlYbh1NioXRIPH3Lh/vYlR70W
4XtuXHHTR+jxPI1ivvD+cFcdlwCApwxgCKi8Q0uFZK5y8o8+o/JS09GPdbtvk/0skU+GtLHtQKFN
OG7MTZbMxN/k0Lcy4IrOwL4gj4G3b3cLjphjwBqfJNSbohrXs6UL2/Gzr2SDCLPmPIHtIf8hQ6wm
QCxzgxJ8MeiX19c+TMdTybP6Kx77KyVTZoEJ3S9uyYcmCl9FFZqDtIqdYx4c8gxuzOgQvhohXDeZ
LQ8JfI4lT8E/hgHbvWx8UhUqVCwYS7tCxYx+Fp8RrE7a4yAxbaxZ+rLkkqSliosmGPO/nacl80rn
es5SYuhLDDLEGuZDym29MvxQC9GbHpU1tHpauWFk7Jg8eTVtaWoq3v0cpc8Urv2pXy5pEs3c6C4I
/CAmiK2OD2O/bfGGKj2tlsHZ2uCpiFXdn1P3MLXr7Zrg6Wub4Cr0xvkK0Mn95L4Z25CCPjUI8Vsu
EMxYjACi9ggqSHY8UQNBnZpwKpAH3wsA277q/7FgLA9+5pzl7MEATpit0g8FZ3oHnNkMi4tCPkYa
8kKHCQB/PXrK9T4P+vAaFeV0Zdfhb4nqA5Zp5ezXmd4uF69MYAcUloYTgVp4MpIsQ3efrgWJF2F+
6GaDfp0cYt+JUn5O9WBbMx0LlN0R4CaT8H4iHiPSYm4Ofi5+13nXHNg6OlGYEOSnnxYi1jSEGVIx
SMaOUKHayvwtqHquRTQ9OqR07IcqeVdp+pXpobz4hqyILMrTq8LpIKAglKsCAtHw06Hiaznhc4/Z
Zyiyo61aRkMTDbquvtEugCf1PPANwdKfwzj5UXN4VfI4ci7p+5msmtGtwHk66OhZcUT7MbmpA76G
F8ubPIZqItfCZ8MYAT1yXPBvdnAOea1e4tUDVr+CpG7z72FC1teoCewYT3vlygSI+HIVDjd5MGcP
i8WdbalmEeJV3FPkBGWKfXOGE6Zum/tgduv9kjO4TPEDXA+LwT/IDeYxycLKtwJNQL02w0g4RRNQ
b9MF5yie6r1EwVUF8B88LwU61DCkZjYRRlBaw27AVMpCFEeU+ggFRUQwevM+jPRy9Ov2ffgubHLK
fDwsGpfuNHWHen2ySVEcYoTle493M1YwFbKCvLisKfa2Q77EhfyH5/4PwWGKqnr5uwYB+U0O/iDL
fjkRTnfJHYpUByKEYgGkPHvXDNHefA+V9I8y1C9B2Vws/k47slrHzsR+kGSx4EtgEz3EWkHldpan
1d7Gmn6x7S3wuwox04LeWgBgbDPhPyd09UFOqIMs5UWNNJhFMN8aByKuv0myV4mMmrbSkPFMrTgi
aWOEGXm7jRvieD/1NtnGqAdmp/oqcYMjdgBHx8W/KY9RiuZoMxPDFKYpkV/p0A/PdBp5grsr0b29
5pQ/lxErVeajTMRk86g9/7a3PuXnjBJj62EqFJhY5Gjl296z+xyWaiCWB7xXH4GMWs7AHG+57CDf
DWgGZ9juCW9Mq6erOhUrz/RDNSJ5tw4GGpMGcFNTZOoGmOkmE3PLIQUWuBx7FRoEpPk1GldwzmnL
QF3EuAbmAdw7Cu4kI6wnQPI+prxvtVANTvkBZmgpQC9CElSS4wHFHGE0RauP5cDxMVvNZCKuOS5S
9p/47I7+gH6q75l4mpxCFDYtwk/a6G6ZyQ9EJRaJITutnXlVPYQm7J7Tvh74t1l7rwN7k1zr5jBF
zZ0DMG4/lIceidoeWXWB2ILrqEhqfXHzI/nD2X/UnUlz3MiWpf9KmtaNLLgDcABtlW9BxjyQweAo
bmCURDnmef71/UGZ9eqlVVlb17I3NMkohhgIwP36ved859RDl2blqlE0dlDSalo7RrQtNauPr7Jh
F4ftvd27LFO5QjmpvKdAZ4jYW1ojXQW2ZarHUyLdeadMhrs4kY2bL7/92z/+/d++j/9bfxaXImXQ
mDf/+Hf+/h0zYR1pZId//+s/tp/F3Uf22fz6qX/+qz9f5J9/5Yf+etHVR/vxt7+s2QDa6aH7hDr1
2XRp++v1+e+Xf/n/+s3fPn+9ytNUfv7x5ftyKFheTUdF/uWvb+1//PFFeOLX+/vz7S2v/9c3lzfw
x5fHriZCOPv8Lz/y+dG0f3wxHOt3nxrY821X2BaDJffLb8Pnn9/yfjeVglpoYumwhSnUl9/Yqdrw
jy/qd1NYpjBN6ZjStoXN79AU3fIt8btnCWGjH3RcKS1HiC//8eb/du3/87P4Le9Qp0V52/zxRUph
f/mt/PNDWt6eowTyVWZc0nE9pUxele9//7hGuebfi/8V1abt4PjxFmlyTZeWNoXnUK1aOuPMaeCt
SOOJvEJxiZJsryfGaxiUWaAK69gruWskIwi3i7ptpjUQALo4Q+weMsNEpFbqVRNM88pifbVr3dPQ
i/BUkV6f+ixcDE4Y8tBGaGIGlECbcvkrczhla/DNDQyobWsJehqWNVASRvccNOa1FUcPkTE628DN
X6qUatnxvZ9W16D+SZqLK2dCuKf6zBFc77W/tobYWBkySHegucZ+YLn3psdOgLWwoiccGeWN8oOn
KSODVbJz3tJGwbkyZnQ4m4CWMp6uSPggpXzqptga33w0fV2Fbsuw9YtOquCpDoLvZffZ+jLEBcDR
piWedjvlGHdMNX1agoHoXL1rcY+1HZ9HY/q3PKfGmVPAHQXcbR3huLXiOdoGffCBpha/EpIYbdPw
aHu21SmkJ72EbJDDS9tzkseciqcYmI5AOKGiEjhDrNEZcRGRSZ4+DmVm3SmNIc4FnRZM3Tqgz4XR
YBJbc3yuWpZDSe92n00sjh3vxkw9BQVyuKWoDbbFCIGGqNPxg3g/8MJ9C/BomXPnDKvqnBg+irrR
xapkVgL2PUFkCVuOG+IbFoZ6bYN2H6kmZUPhwBWj9Az9Jn/rhoDsgOa7lXmMfCQKS6PLAhqKNvzl
9sNL2eezgo/QlsrbJOY3Q8CH7mT1NLi9fw5Iu7UpkS826Qju4geTzbwzJ8tccxKE+QXYwZMGJbez
QLJcALuZpptXkXigZM4vMdlQeouKMhNTAOOSaaqOPo/lrbRcBjYpBtySuedqAMVVVrbCifooTBAB
whs18xFxW6Y+g9sAmtkY8mINs/RdYbbfCsl4fnSdXXgy7Kk8jgGitbyV2zZeFGPI79LWYumlvKLq
nRehLxOtrDh2pc/UKlFHrgmZIPKJtIZy7xXeaggZAWAYu9b+e1Rh20aC6qNtmd5CiyZDFPPIRUqm
68hpS9o1NQVtUp7jsmVM72E3AzeAv5B82jCCWyoZB9VFT9q4y7QftgMnFo0wJqAH6MQtfS1l9JDg
6fjzoh+tAos0uCgEmjU+p/m+FoI4W+ehydG61A7i6qzNbBzgYG4tMyO224VvEhX+Q8iHtK6bN1fX
EXH0bPc0FlZ2Ejy08fg1Bejv3HEoRowjxMbu4mQ96hyKH4hbJpyU32CQTX7R0iISOHWhb0aYiODb
0jjCg5s1UX8/wFirQCg2oJ9Gi1lgOCDXsbJq2EI/RcRXYNWAlnAnw5ybGpWaokFt+4baZLHmAWys
U241Pfk0GVTu+ZKbUXev0/AZ9tq32q/f09H5kHn2o9d49SoLod1UePvCrew3B48qcqWvLgSMVaEz
xINOgV5nwCkaldjkeyxxEUKUO7tItgAHciS9bnmpE7A2hjYvuh39s6f94LYwnO902bodyN8l8GuZ
hk2MMq/ZsiPbvkNzw5HfQqagC1eGlGSe44H6k8zf8KXsYQRERNFiN1e3fY47zx4ZWuEnI3QdR6S3
q2zLY21QQPzi5oi4/rUL7R1VHzwZjwas+0OFdEaGhCZ7O1g1oeiWiW7Ff4yX1lM/X8bwbNO+YFKD
e68bp8volWpdudhRS4wCbrwfmpFjjN1efDleChNOhWeqGbp1/Jy+Z5hJGHpaPytmiKXqsClcRUvD
znKoTOzY/2TwfKxDiRUJ3hmzFvDJqZ0xrQrOfprTwNPTJi/mZm10I+UoBHIwCDH1H2RL7BQbbF96
NdZEYLdGGiC915zhJKPvVvQPM/PGtaB5FccqwauY15skfXDi4lNFwcXzRb2xrEfV48M3O/Fejffa
pMIsrGQ8RuhUs6Gcdig1OMKxWHTFsKk13IBmwmWsU+425a7dvCWkR5rcJ67x6fXqpy4DOvh0ER15
Avf5gOgS3XMoPmvTUIfZU6+2DTooYwbCRLA1Vrb7NWT9uakaTr4GWU9IKiYoE83ZHel29zS9Nv3g
MiZyy8OE1DqvHjAC0RH3w+Y4Nd5XNWpWgvQ6dMGMiocjmSnsh7GFRF34BAqKyqe/Xn9zSmNHSDJE
xLE+zj7Y4NxQJtok/9mo65fubJjEK8y1vlcd6QE4BMYlCWd2seo3aIR0Ur9B6liGQwlDVxs+zeBZ
gDIroqFltk8jCn9n8VdHOf7wSttbpww/HQYsSIp6LHVJdqzJB4yCM7O0D6ve5S1xH6ShXOlsXfvG
u8/cbm9K470wjGc7Sj6NjF0Qa9cs7WtMWgidsJEx9EzN23B26K+83w4KIHPBzncpDMKnWRsPsu9u
+mBCrz5DHTI/tMGo05IWbE161xyl2wJfv3QKvEVia5nGD46lAwDQYT/r6YxHsD0hADgW0bnqtL7J
vNcyQ5kmx/DSp7d5k71EL3U3c9pIbYit+HluuF82stbPZoOxjPuChuGgLkSrbb15PkPnfYRXc2i6
sxv5RNgaeldIREcFxO+EQ+uNqwnnMeKAblpVngYzNdcpgRZEh2IQcISJiFwZ/DMUHth7T9GiKJiz
+8SPyRcZwZA7hEUwO52sinxGB8xFGTyIAkGtLieabJP/ViwRLB3LUKjdnzBxUFA7/dXJ7CeX0NUu
H58HSSfJ8Z6p3/xbg346492PTPe7locJE9iD8Egu4rQyeYBSkwBpXeyS1emTCeu1BGOmM59LGHbH
oAwv7Js7X8ALiKR1J2V4DQcSiJUqzoImQNPN3+0Ax1BWMmEdFvmwbAkOJtdL2tN2KJJ6MzhjtI5p
698aKREl4EooB6tLkLsvhV2/TTHEtykdUO7T+Z4IPy0KjuAdUGswASFJTV15qNtig+AcsZcLLyPH
Ze5wHdviwWyGZldSqfP5ElYdcPD182ZGqdtU4MWibZ4OE2PiecCFaW+tLjMog0FehBNmcBtPTMwp
dhg8l3kZ9SKCwHBrJP61KQuQ7qYkXEMDkDcCJIjKdddR6z8YM/rbSo/lJvaRHsn2tenzcZdidwth
VMFzXOZHmlqUBNy+gXfoK4bdk/5h0WA696Yg1nF4cRrHWhmeYqk30xoWmya9lfbur1SiitBGLTma
JsBCmqIHXxBnLlP1heo7pM8l2hMv69OzmPROpz3Y1oqhSVzl+7FhTFPY9j2jwr2hGZiZBOWIZdbZ
ZVytgdpqMoyHuhGMm2iGpKzamZ7RGPRTdGNVxGJ7wtmJRn5O9WILlQ2Hg4qSQiHntLNrXBYzUY/W
jQdLANGLvcFvKwi9Ct3itoe/chvMXY3R1nsyGcKsM0RuRRZSMpr5e1kx9Z6UwhRJ4Z4T5IBgWh1a
00D92CfOoff8LWUYKSx1dzJqAufJuKC7BRsYKSN3EHFyHk6FBG90b7MnjNl0QXaHheEhnmcGXrP9
WOX6GW38Yn/LF70L8Uys0GUgJC/pPHvVS18I9yGNPoQBRbrVrDTI9HHythDQwlq+T9C7b8M4QQxq
GwiqFYZJGxRZ5Od3Xj3AWUfV5cOFojE1/8xQE91wiodOA+EWz/tw6HNaIt3VNcfu+K0xEaW3RXbf
DN2idmJ7Hnn0RlwEN4h/aSdY4ORq/ZB0BhaXqNrockZ7wTwF6eRbQs/5puaGXoX6ZCNiZdJqkkFm
dA3LD6Kc1Pe/mtyvN2Prl3C7SfZOwr5FXRu8xCHS1nQS0W7SOJRqTc5oFLrNoah53DOD0YfbUiMl
YfdNWCzzE6L6ic0RmTuxO6PggTKcOlsz9mGvzXe22TwbAcNqtsZ2I63YW1UssU1OMIHJ4S0YsjfX
tK+JDXKdFs25n7qTnXn+vs+9m6gpn0XuPJvUUcswU8V1DP65eRZ1dKX19hoAtvJ65LGtbqLN4JZ4
AmXgnOvB2Pem16zqPkZNM2Iz5b/FUZalx3nAYInZh919Cbm03GlYp77LBt0ZeKTNQ1RkxzAqTd5v
9+n7fb+iQ0DvtsmyA3xBfhzrhii+FnkBfljlUC9GtHZZyU5eV8A3TcviXYq9m0V7UaIUL9mr0YR/
p2v31TJaC26s2zFwMsg0EVquABrs7DZecKUN4PD5NjYK5Atl5G6dCSasmZLNy8e+5G7EJ+UCa0NS
3Yqx204R54N5HII1YmHMHnCiqznchbVCKFosO40v+VJ7eBWyVq3tAP5x2TNcdC3UhIPJ5K/qXqsM
xa6UT6GojV1Rq3ev8sd9Vqh3Jm+3wmNIFk4tac6g6yeJ2iEap+jqSyaP9KDAyfWPltFDPSyscIWd
saKHz/E2eg1U8jEkDSsXlolbHpv51mqLYENOCGveBoAaLgTC9nzl6bsMPzKzDKR2YE4mswCPChQi
o4XIET3fTNS6swrtR7tC/r8c1XtJFquCxH87xvkSb8IXJVW207ZISkQqbO25z5ttR4kNylDvOniz
jdZ+DIoGUEjG0jGVWHmNOWLUJE5mlIdfxW5UHG2N2GFwWxvuyZfRxcEWzAR5qTdnfDt22ECzCIIT
jr2GJL4CS69Mz5JA27Xbg7XqMKk/FrbcEDHsokGgl1yKyHrA1RGs7BTGWZUQTskJWNbgZmQ9xPeS
tiqY/kBvgkGwKTq2hzoSUlI0eec468DEIt4QimTUmAZwyBBpcTEuupA5OJoKNW1kupdugZz1Y8cX
IyTvxE64fbE0cchQ2b4NzbM/aWZrfVqF9A8Ef+Sa3A42pKEOjHSdNSwd3JmnX3/69SVxqhwXR/yp
iRQ4RMuXCpcqU/sQ+WoiTUCLy3QHpSWayszC4TdHPmmdfGmH+q8/iRoGbevDKNAiv/b4IKomX4IM
ocgskoIj/X8weW5qwcnLGJxmzEczl/FgC/Z8pT3yLalWLkaf0CzlusY5d59kb23mRoJBMlsqAB87
P9Jajf0ztbHatHlibgfqtpXuYypdc5GRMuQhxXDQ97ah9dEr7GMwRnvU4M4VeqN9zHOQnBCou7f8
lXkS1qgBMUEZqvLy60vq+tgrrWza+l1TbYqkQnWY6os3zcF2tAeGt1PEIa9gqafV5sV3FnybO8fL
y9MISDvENdTeWKovTrrOilPp599DC2+r9jtx5ISDxqojP4K5vqbFK5i1Es9E3Fc8x9B7aIWvh4is
02TgGJ6lBMG6YQQWKSZvxUPKjCzWO4656l4o8l9xxQuCb1jURpuuBmEg2VFnGr05j/VNVfjVoZbk
WJo520FFLxoiCuLR2c+vPL39pmmI4OIe/jpyl18UNlvFr1U0Gqyw2nXdmFx9akwMgcw5x6xgmWR/
uEa9DB68OjSeNIbOdX200qy9DwZvuPeQQxwDNzhyGtV3ef8D2QPq4LaOGNwyZwdhTUAsjQoeVR8U
Qgjvux5r57HXHZU9XnX4lzTY287CLgNfap3NdbkadRg/4A4DTk3WMdNcahqIjscC2FMnQGImie1u
MY/v7Ci2L84dysnoaNT4gedkmaHjL73mdb9OOA9tfXsxDdmtC93t0si62DJaQs/bp9m90/Up0Jay
Xrrw5OsiJSqLdtwNVtmdyqEk+7lgSDg7rs+MHl8t5T4xvvFexTI7THk4nt1GEfIXu916HiyEF6V7
pWw191HcTnDT+DIG0JPsqsgvSok7VYfTa52A4RLYF480G27ZTYZziafk3Gg0mtQg7OGAmNz2m2tN
7SaSofMysnTf9poVj0Nncq7zR5HU+ErYUfZFxQmUMVB3bktSsmjgQFHimv4cU1yAlCRLt3QkQ3Tk
cQRZvUk8bpFUmDeGF3+MS6XrVRkEsAoXbJBCXP4QUdofTHiwvYG4dK7ly+xXdE+ioN20gwRt1bZE
iCO1uZmtdNp4FnUVncfpiQ3+q990RJ4jRdsYqV+/+birOEkHt5wOwweHg3zf5v2zSsJv5VTddwQZ
Ic1BgWK9tDj2Fik/Ip0eNHRG8eap6b5pd2nld7u6692zS1DGOm02QRfkFyvqCDBZPCgeYPGuoW2n
UihlAI9v5raft5bAZKXi4MdyGRk7etNmdLsnltZLSNigBuXG0Xtfx9V0CMahXjUF1QSShOfIADZc
DWW5JxCAlRZD/5gSkJPOw2dVZDQLJZY0kTj4Sz2F0cQdFc6tcN745EIGQVo9eABrypbP2EsfAiMD
5Z+QxKU5yO6ChhNiPppI+c2+RriGyNydw+a29QnOcAuXw4jbS/xPpLclXOe44symFIlmFErwHRUw
yDRiIkpghRn/qGbT2ZuD866a+ZHPJDjnufowsuVIaFskaBM7Het+picxDDcVl7Dsu+mA1YAYJJVM
XPVndzL6V8G9uhZWCRI+Jq1pAIUwCDBxJXxabZNW6frxyhxhejB+DBnj06A0yhaLaklpV3riYqWA
xkTwGqvmUpr3LsvPyW0VSpDB51br0WDEYUFyidcTKMslMl3d7imO2XbAjOiOK+pyA976uABAZQGE
1ERmZrr4mCGI7tQvFGUk9XvFiNKKw73uHbh2nv709NoI/XBb4Z69zSayU+cAdl3p4a5jd4Igk9jW
vgQcX4vSOzJS5jaJUd7mRrJ2zJFhJz/XGg+w416D3CSTYbQoFYLe3DE1FlgAtq7lIVjon1MJpKmW
6CqzMu7XasTkPU8D1vPKxe69rFGD3CVGSfyw9Ibb3vVf3STqIV83P3mI8ab1CBTgg6KhazbIO6er
x4QSUHqttq2PadeW+ZV1e0HRBBrJBRwi9v97TSeCJmc+clCinof9BWLZAAvcca5rahXvi7oBcydO
liJeOuhB0AocHLHfI2cmLmkdY4vvg0/FPnjsGaUAMzeGde4pDLBYyTa93FQDi3RnxenXgNFH5HR3
MYwMak6M4Q72irDrsPk1vgnec0aoXPPLBVpUMA7rb6Pn7/wYgnmOPJZklCVT3O9RgSw6q6xRiHqG
6lD0I+mlqYslWJ47R8bXAbfSKk/n18Kzhy27jjxCfXnNJwI4w64oH4nfqQ9gC6iUA7BFJk7kdVak
KZZaWTBSMRnqZ9BeZqs5eHgat2WPVjh9QYMS3abjzLIKoT4Jx23rJR/wCT1wk9jLIxy4rw2M0dID
JqebfgSdSNcsNuQOdWD0FqTh/YBS6lohII8tgtubnp5UaXg0uCKsXnE8oWqbv5IwgemRbWFj89xe
BJ4NZoi7vMw3DIX6u1wMd4Bi7ENb5bsZ9/FNXjOCU2UGWGsIgPHAR94uK33quDBVeOJMFCHI87qJ
5UW/TIWt7seQXlRWZnejIkO2ZpY1gvUZXXugpiz9A1fUFK/SytGOkIYkqxyga0FzP3CTo0FDmdaz
8zg53XwKcZBArsvsbY7jQKc8nn5Vc9Ka4k0VW/OSDTzh8EBqytjl14edGZIBx3Lgs1E7PPRh8ZLn
/g/04u0WyUOyH+F9Vz1VqckoaJoKukf2fFDoF576+EjxluWthx1J52u7eszrqDo4GZ9ny1Trhmdg
FczhczTZlHoxVi/0C/nekRZH2SZ4YJsMX1WxsAGRy00aZFdtVWpt+sQ/0bu9XaBudoW0yOFRWtWs
HisBNd9WEHTNrHK3MIwAXKGclD9bjnk80npLQhS1gdN+Ghhu7b6kVdFd+qRV944/fcZmcxpKFC8t
CjUutoON1tuSIbdYeS1z78XDXZUSZjCmnNTd7EdYvdt3Y2uqbwXwv4K0nIatiOOhOHNMxUIWmGz6
H32rf5gZeSuEgDeawPncOc45KYoLm4aTgKAAynYkr7zPcbSqE8pH7vaaJbv8zoZwoS1j2Yo12YZ+
pwNScocd3IjnJAzfAbKUN4iQ4hutnE30MYmqX6cCL6PjEIGVluEuICI6c/pDWYurn/s94R/wIDSq
3pakLDDB0XsQZjC2WEF0WX6gY3icglxvSwx2EJYISE/tVY4Gl9Zkd594xovgCmHN9L+5ikZ/Hw8v
tofJygkrPCtciqSYnxOZH9SEBbMazsy2COWZEoBfkfPD+clY5RAPTrX2U3RCsMDssHiLQyyIs9cw
54PkIClsXUOSAN+aWEZJvbpEYFpXdT5znBe052ycpmF7N8X1p2J7xzPa3pGJyIRLKBqDp3mEBp0a
7bckgIjE5JR8kefZiElDvshumQTapgRoJWkU82nWDI+aTa6CrdD594CzZDxMh2JimsBxH74FdC92
CzDas7FKguHbFADf1/ZH6sUP3ZBxfBfEJQXeSMwfbImYevgGLRP/b48evuMw2BPSFZkw92bH4lIQ
AIdsyN5j8aOlGdcwLNGlLrlvSQPrLB8ZvcXcGbpKJ2IIPNoQ0dOYNM9WQmhOuOTaBHtLN+jdpvpp
qNXR06q9ErX11oX+hn72wyAviWn/7EPuvqlhi/dptA2G+40V7hyHmmcosZ88klEsfJ4id30iLxuY
tUgG2bBAHOXo4fhsrxx6XjjHX1QATzdxzmY9vmXDvM/K7iwxL1V0EvvmXVsR4YjN1Ry6ee/5qNpZ
sz8L8EfoUZG29MAz6UGdxp5OBsPkPSwMl+n50SCI68DwCOdrRXXeG2frOeP9pYyiCoWjwCi7YoWw
bRPl6K7MMQCkkOTfB0XgW9AdB3j+QxIRCjF+eg7xGxlFtmUB2QlBx+7c4MVEibnyuhoQn39w0Fsr
zMm5PIf1ailVkDwiSfAoLe7KZOMXGfzNzl0uG91pbeofXtvcJ5010PmciVHVHBhqbMFp7Nx2BE/e
GJNaOiFsfqKlyGGMQ4+V7bLaQyDCae4i3laHMcP4ziNV4uH2WMRuZxBQEpKGnE/Kh6RuxcD8OlpC
Ced0brEYc93NMFblwRH+uu2da4MlZespoMw15gYPN87i64IRM/GaflF8DthZvdJx1+jkOZMH2FW6
DCdOwm5vGGm57RJGpRCiogqQQJ43u0hzQ9afgYXEDJzO99yzCLHrrD83ZDlVqzzw3wIF1Q+RFbp2
66sQdP1i6862vWdfYXxNQ0rytCNOp1x7g3ywrPKtHA4tTg6/6JYWm4NoG1pq1NY7W1jTfialqE0v
ZkaJF1XdQwP+UM8oAkzu59ZOTx5GQYb5+yHB4NwC4fETE51B+pQo87HpIF+kPVLiOF8N+EkGo3iQ
hXuKufGj0oN+NCy+0qNVyzPIV090DmqyMuSBNC+M6KkTqh0QgScy3LZdXL4BMH2P3MYEKzVfZVoS
TjBj+MDnX/jiGnv3dVmfbFYrCRwvcckXSqp2H5JfF7GurvPeO9iVufWZ5dWVAzitv3Ozfpn+N3JV
HXOMGyt6dNUOJAhiMbIawLFnOczBoFdIpyOCFnoiR9RAwFDGCXacPHtNWlBLNeKUm1J4t7WjkWhP
BceDsLmMXa/3JOyR+hND6VEaY0+Ztde5VzvTxS8etCA01USLLLd7Egma57ExYTW49LnaHh45WbFz
Xx5r/RjX9kNKj5IZWbdCifTCsIQFqKRw4fekhCEZKEiz75ZUd4kz/hSpscUGKt5mdQnCmnAGOX30
Di+fQCmUnZrWSsTxTsxMuPDZI9lpICvBeVj5Q/RNLQMy1W80c35GdkDOCkgAGVHUuPRvZe+8Gg4C
VjmSqDOBcWlYH6yyfXQsnFk97sW58s8dgwZ04VC9jYtE0DIVdX5rQXpeDa86r55zp5xpg/ckWbTC
ItgTA5AiZG5w05+zK5c+i8gZqlKeewtTQ3tvPtUDNeF4kyhro8cGKxY3Lr5VgLGYttZVQ43mh7TH
bT1/y0j37FP8Yzac294B+RSpeZPjZQgMfoxmNWKgJdjP6acPU9bmzi/tt2gWG7OzjQMrwHGYwRP4
Il7sD+6P3G4J7xgYqbZCXWyClMJ8XKGgO+UOCXDE+1oHq+01pgTnexu9UFziS3NG6vi0lpBkYQaX
dslGdLSF9tZ+FV9b03/ClAnpUlD4kX1wj5KJfOmRWUUxKHMn5PDsFktnlt+05w2yeUQx5hecnkmG
jrkW1odphrA/YnIhyJO4r2X3nvrTfI/Ug+p4xJfc2PYOzVx5LWwTzqHmiZDiSRqqXP/PpYvn6Htd
NMXP9v8D7aKLt8Yyrf+bfvEpyoraOKFI/JuE8Z8/+aeMEWHC75YthHA9x6Mr4sr/UDEKaf/OVNST
Fv+RlFL9p4jR8H63pPC5S6V0Tcd0FyXlXypGw/8d3aOpfMvzLZsnV7j/Exkj/+vfVIye8l3l2tJ2
FK/lecLiF/xXFePoBtzAZZUeNfTug593zpblGFtKZFxzBzdIOvWvePXIL6nM6TbImNEWxPGI/iae
7QqG4ofTYP+eEBkOoYHDYyg/Z40bLK8UQQ8QXlbQOqwUH0Tnb9wEjpLhgcwNA3kJUvdUuoM+5m34
WBU4WzNAH4ho2uloDiyKpaIxHX8bwrcqQm4jykWqlWaHziXuo+mRG3S+lmujoHTt9vUQhfuSBsg6
Cmymlj7iSEhpt6LOred+3lU9cApLEu4oCgIVZ4URQRWHRteMBk1qA5rIN5x/l+AI8djOHW2gNL0a
nTLI053qlWNX6QrYDRR/+GOcxZmQdVAMjcm7MHOnVVIh2gCB8dJF80+aGaQ2+c5xBBfJUjXmBwzo
0yrhytw4VcpBrH8t0+TD4Eru+6kG9ntJ6izcdDbLmbKndk1/+cObCNzNty1ESpoiglX+AWffvQ7M
4mxKGN9cLuSZYBZFH56qxkz3XgqqRtKpoizG4IuevDExksMup/3tUxCGoVlR1pBSWHou4Z8giLsh
qc522iNkKSpmjhAjTee1ghqxbr3gCVAlKdf91395aP7S1f6rjtb9725AHjamRwhqLEfY5t9vwEIA
3O49YiSNIK42FDrAhfsZi9ZMu6RIl+bYTMiwiQAvwMZ4dJgcG22PlCDyn+eQo5WsSTCtsFSbNV2y
xiY9ScxaX91efxft8JR3A0QpXVMVMCMKe7KcPc986Lv8Z1QqDjyxl6wb4St2YmJCdWTezEUdviIH
GRWxvr14AuA07WUWbtPWM1YckDEfmI9T2u6mNEPu0pgPSJOe08GUOOALoknZhvGZZ3Ibx9hvLYKA
iSCy3mgiyxXHyJWrwhigWxHAu6uIzFYVQ6YZIUfRxuGOoTFzbEUi+BRC7BnycuBw9e5wozYSDl0V
IyrwuzRDstmRBUBchm8wF+ZciQJJzvtc8Z7pyb2CJneOVQCmpS0h59R0TWO3WmFLtxnIKzQT8Ps9
XbDP4b0QkzAuFiawzujkbWwivIfDQ/y13RALYDLNbUNO2gxDUKyZKdJ5C6f8GH0fSavYodomBnDU
p6ap7a1OZE8VSnycbQj6GzTM68i8zuYoH0Bnb3FHZrsszstjggl2g9gLWfE49Le09MwnnS45mwKd
hxtm055xDDgjDMe4AOk42wPaChrMQuHpEtVEe7Ov953tbMJmhC4cEgCK/iSN0/moaXch4uCsGAel
eQqXL1UhPguJ9asZ+nMJEeLk9pN57VREVcUJ2beARfq5O1IRhFTW5sCBxh9pZGMLjPbYS8iojM6i
7sajp+ZHzNjqJilzecC0swOBhYLQJjd+NPglzVIS1wh4ny4qQTilGXxL8K6O3ZC+yQEf3gwCbwgF
gpAQvF3O7k1bFY/BcsfmhUTAnWUnsaEDY0yTfGlpbhCFaTJfxxHCTx+04t7jTH2K/UWw1vMzxENv
wITGT1apkpWpkMTq6jGIyR4ZwJpsxcjxuGtGFDy1Eaxa071XGoJ4j9dkUxb+tLZ8yCp6xIdlx6CL
4xEYN23mnd0QjpYL4g2N3rofZiY8MZ6wNAfx2lrRadCEgjgV+Sdain7jzSxFjksWc2hk8z7BbKTq
nHNkosaTJg+GkBgbnKBf5Y9ZD5sRUB/RSymuziQ1x1XQ2hKzVoZaDJBw5VTeum06jhgy1OtmMo2D
8EgnsTjD5ZB9YDYMGLhHsNRNAmYInCkNLLffysSyT36ZgeVngqu1NmFh8+B7hNeBCVGQIK1o54h2
3k61752YEh/qCgBMMksgUjypCNIXZsgcBxtIAuiBOmQ7NTFsV+4pa5MaFee+RqP/1MnN6AXOYxd4
722KbM6IGC5lOTpSG14YTa9sF5eVOKbLF5/pBAna6txNmIeTmrA+hFHH3LKecYf2J9zO862Toh3L
wuIYUQ4f8QAuydG509QPDkh2y83rPZf7e5U0dEJLcBCQ1ifOASwwKZNYDgMNduEuTHHeBMWe1qp9
u/Ct+iCB8mGzjPYOkNJkdtAQN0Cfw6zdeYIU9JweahuOPzs53dn/h7rz2o0dSbP1E7FBH4ybc5He
K1NeuiFktui9CZJPPx9VmK7uwTkzmMsDFIRKKaUtZdJErH+tb7HdWBmBvamL1mA326LrTa26c8j8
yWy+o0Hp2fc+U8HUg1GKm7TfxEZ5oIERd0jLWxOhaIDgkpzGsvsoZX8G/DitB8Wr4OkanmPnXuQe
sQr7xfHi9OyHaYbROfhsIpTwsKEEIsfFqivrY3Sz9mLdA/JMTr5WbZAMOZGbZl/2IC0MhxhsHrNb
fKkqeBS+bJ0bQ2/YcyMw2mYisZGI5IHLzXiEf71x0S3w/GfvJebmfaRXt1YqCwQutgNuzvVE/att
XzPB0n8ymnTdM7quGPUydvC48tjjWe9DNkca6xDk3EcZJfohzxhZ9XSBMRNAuCVlePYFwH3buutj
5vDCU6+6+VwlztY14D5qYUbaF9PUYJr9Grt1vgoTjeFyTJAfCiyVe+bAkcEw3+hzZtajQ2NUyNQ7
0AK8bbzVnICeg/XN8Cdygf2sZNb9tm9NsGIO3kdWsQ8Q/vDsBULfhImx5oqNmqO/sWcPlpqTVCs/
yoBsJNwLokJrNpXlrsOW/D34cbZjcmSj0VEMUBPXQHA2vtGGAK7oAlZRA8iqTAKXKiKiKQqs2LJm
ZLw0m1dGuTBoh/3YMYDrC407RMfyEWsuEA0atPEWqEjpxy4khznGROJk7N916SaJObCRSJYlaeeN
xshH2fSIt7zHK40Qz6JKM5s8dotMn3dUYgj8RSXNj11R482upzcWMACEWM7ye6iV3Zsv3BABGmfM
8Uy8JUQLQIZZhmlyiXvz0g5LnGs9YiggUimyQ18jfOUYJl2P/XGcVJt8oqJ76OItPWrkhhWB3QlQ
ZqFGRYZmWGEOBYVdak+UrUyr3GUqDSL2zo+LFH2jRnKkumqtUb/V5/TrWP4lbxT9KXN2MqSeBV5v
42nVXvgdKltkTgfZB/bKsJiexXHJpDqu4AkbrPMSHxqQnjbuTmPiu22CgVopvY2OnZ2iMXXZwM0i
8A+BBWcFbpR29DtsTvrgmUtwAQQdjRF/RWUTDDC0YtmKAiZ7UfXUIxr6bujMY6I6vEw1oG7DCiEw
kcO7t0bkHsUKt7YuiqvBwhp9+wzfNts68yWJgXG9ciN5XxgxRnDzKiuTmV7bmFyy7IfSAZVU9duc
1SbcItY9hr9BJ7sDRH0uRwqaSBfrHa4J608uk1vawbk23Ad9rM5Ok+kYyYFktQ61UnYNyEqjAg+n
CVaxuVuA/MQAmAz8RnusZDAe7ChfISCiuPRpT7ORe3LjdmLD7B4nnwanvvOYK4S8AsZVz7VvbbLP
bsw1y3KxnVtdx6YQVJ8ySe3UqPt7INr7MmSlNwXmQ+4j2jTzRJ2bCAjxXxOi/51ThbjNMMhPvpHT
lkzBB0H+ILxp0QdMGLXuQ/FtMJQk5cjgejqVjl4ti6Z5bRUAfaoZiBpwB41RFcgk9euwWljKnWgU
ZmzpuGQB/Cx/JCo0EFzphwOxskMy0O+UdxPc3ySSJ5tgNfPJfV3Bi+yn5iRzSnSHrLynHuiAsJVZ
OPCBmrBqDifJrol0wMmm+w6k3SK3+mYLXHfRUdq78vwwP1m5Nq2a+EmY42xLwmAy+wDZlV1wym+5
hUhRbtKRNLaRMzMOXAI7KRToNDiR8qpI6EuSRemTYY4wzdYaKc+aIiUQ38Z8S0XG1+gayEeuIcJo
tz5dhQHF90s3JjAOVxuXJTrK1maoZjVDzGtibU1WBwEoSjKlIKF6XoWiSpiZxAA83PA7U2m+0XTM
OFWmfWVOcOJ4iypEJqNx9zluCt/EsmbDRav9iIqb7EMDVTNruGbeeUCHGPopR7wnAU3WZoU8q7Qv
NYT7tEh+Rp8KKEuf/uixdaQXxg7wGFVh7rCGBSZhTxCF+IInJFdgJuj//S7KnHfpf2cR2cV7hkAo
sAwh2UGRf/z3TRQ2gzqtnao/BlCZya2IyllFoAIWTpme6rp7J5eC6FxxKWuCB3qZmYPoWKRT/Knz
IgC7+Gh4DIVH5qsItABFopC98MD2KCi5nfzv9aDHIuO//yoG/Wv49f/8PyWjf3vW/0eZWPHfSkrI
x4Aeo49/jcTO3/GXlGSLf0gPuYf8qoFb2rURhf4KxFrmPyR9I6YudGlCC/iXPKxh/4MQDnKRzW3L
Mmzb+aeSZP2DaZltUHbsOExOLMv+3whJjqkjWP3LMSgsW6AlObYlScO6nvivG3k8ZD3O6wFtoUun
jeU9VXV4dSJAsqwRyEdHJQ1GQbU1ezR4x40vtlcP16qvXyl1Qk1y52v20L4WhSMumaoplsBC7jjf
1mAmbOS9nQvi7KfiDE2MkIhFaP9QeMvl3D5Iv/QI7csnXbXcxF2fq3BCi02QzsYAs+3WppG1mzwd
jMeplwnDDaD1HuV2j9FAmNSU5cvvo7a0+ouMo33QlRvZ5fKzw/4xX2E3IdVk3Iqfeodi9azvEOfb
cbqwR5wBid5TOuFpqh3jmNNC6KaR99QrbvSaCaTRnh9aNYk5PDD0GPM9v98sO7KL+Ilxis7PqBPg
RbYt/I0BOqr6CRRRgLzI/H1mpuKA2VZbqBBmTaVyeQ2j/qan9lJ5Xbs1KclR4CLPOoXImOzbO/C1
4uzI7BylpkH7SmXciyh/wS72k1dNsAVwqB50uxxYTRVYnGhdjGYgGYsFFjtF+2Pyc7niVahyTf1A
6IMMIerIT6ZF1Ls7ontwq67dgY2mK0mzhrsianf1/Pks/4NeF9z/9STJRgCZykD8Kw5QYNVFJiYE
a0tt9V7e+TVVayTOIHzK6Y81sfNm/GxT58g/XzqAN9PJ2qYq9i5Rap+4Or/LmCLFSA3RXeqZa+Ie
v/q3uzYMDU6aiHUG9Eh5ltqJ0BoOWRkApbXCh9JwzqqvQwj8szEZTvKsNa5NLbuHwxDtTB0WrVdy
e2Dbe1D6uI/VLgdmDangklE6hFShXuuJNF0c5zpJo8GdLfqrXEqQbkq3QKH3h0DpXyIgxUAXwINf
NXKJv8IYpuggJ++O9X66B8TmOgyAMjt47wpxTpMMIitWKUGAPH62RZMea5kzpJz9bFBYTiYsJ/xI
9l3mV9rWnKJzThXJLunN2xCRQQ7c6N6xKL/GMEqbjvZBFxbtEkb+HYwhbRxYgQlnj8l4tTWXuiiI
KUyOkgxCa+jQDNtek6gdmLmXzbqT+O3tmHIGu3/lTMfw0CEItDGJETn3eLaQaskj0AXLy4wAkpBM
KWhs7UmHEMZY2C6eHwMrN5yDdStoeZoUdbaa0n5MducVJUL+ZN7Fbn7NJ7IBRfPj2ih4uNMe2YQ9
NY6Cu1kcoG4shF7NQBmo5VHWfUNW2RmxuJp9/1BBK5VeO9DvrC2QPVkGiodYsjxx858ppBHFcOvD
7AGyMk0jEkNhWsa7LyztgUojmdcH2DwERcuKFRPlV1VVssmwgOtEyWPhsR+uJYs6zP2bwaf2q2ze
ATy+MTqLGTmZ3uP8nXTOHN08pcom35HdS9zHolByjbj/JwA2mXRQPMGEtBrVl4yV/C/heDvD+cKD
SM0ZjvRNVWscBGiPFdeZ2YsHcWRluNC68NKA2GZUnHswXcp8rpDL9KdGr15brWQtmerPyDaLDNAn
ILQY9wXpCub0OK4a4z3oMXoxYbvLaqT8vC+wPGD+c5R/DaXYZ2kdbXInM9Yjah8iyZp0H908ob6s
SXeVcYw6GSEkcppK2k5sVgTgVjWdbWY1ogNG/asSDMOoPb6r++C+UwDDpbqOqSBYQmVZbG1AsqqR
XuaODoCy9v5UZIMY1dJQ1B6NvNp6o/wM9LPbdtsAHSxImfYZRpQsYwUmrIru6zx6asX4YGr9kcjO
V5+liz70VtkwUWjrTthU+ZdbhKTIGa4qrKkQ/WyG6dMN5LXHXgRRRn5GBPaZrD+VGsOvMv0xs/FZ
NSxsfWvckn5INppiR+cGR61Jzvgnj3Cs9rqn1qPdH+pCuPD6STxkuvseOj/lBPfW9rqHcVDvkbEv
MrQmEjfBNm/I2WchJknSQpumCvw7s5yf9sChtmbpVi+sIqqWwMrgOHtmjQ91ajfSG99LhsOc8CWG
CPU0gNEXKeefJAUDmeedaTQw8EKL1zGaE8vIFjoQNR1oFEtfDDjpRIIlkGtsjJd/Z/cTc0Vq3yj5
5WymhqBdsZ/Nj6ldl4eyegV+mx07pvdHLwNkGXY5fjgsc77FIHvsDUbJqSXY+yTDSQxclX2TmH+I
rFzpSBUxJdJI9CcKTNnQsftUCGOcwPEafjq6dQEflLCBvdJp6mgMovDk/luawapXoLThMuIeRR9O
98KECH2kjV6CEo3ECiPzHp3IJI/ZDPgzmJmG3n0Z3mt45dc62aJVjShRDSH3Qht7QaJHD4M7XLri
q/IKkDpUy5lDtaoEFnzOtRIQql4etAwaf5uQcyfU4/udjtComn1QZHsm9DRDug6h2whiYZ2W2rqj
T2UZNwjdymArz0YUAB6VQktRxuzTi/xS+mwwzTiryKDNAwQVYWvTGc8b3ZTCDmPRETihsbdZSdAi
/y0z1R6pYsDNGI27KiLu1JryCavEsiloaLWoe1lkblMuq3u30SCFdDPVKUm3ic8EHqa2M1mviYec
6s7Px6jK6BdDFIIMJLGE+JuZktpgn+YX0w+FJOs4myyAOrCex4jRiE4/9kFrPXfn+IJ9eYcDzBb6
60BCfa/b+AAaijOYWNZII9SlDXjW97XjNcccGxa/5fTtYbm8pFohn/y8ezGJRlxKC/k8n5c1Zi8e
LQ/wg21P5RMwJaLs4+Cefh+CSrhlpbhITJVr5UZfBlLuDaOkQIaeyA2YlOfAT70r9am8TZ2X7Rna
18hbaIYNpkpOGu2aNgwoQif44zpeeuCaklz517tAirtMG4Ntq2gagNql+KnzJ10wZHTyMC4aZO7d
lYAsbdO/wB3rKDowTiMGJ3amBdx+oczuTpnOhkQS84D5kV1wHRiS8SSH6lKWFF1XrUG7KUouZ60I
qOziw+///X4o2bHy/CQkgdHHK5mBByZ3GyJnaXyI2/D4+9BpvLnXyjZuNYy+zV9Pmb/6+7y/H+Ya
RH7k/3//vt+v1/OP/fuZf/3Evx///p/Ritmm+UsF/M8f8fvD/vp10oSDgQVn0OneXYKTZJ7zxbfI
zyWCRt7eEygDNm1AwGpr016WOG2fWIcW+HGEek49rPU25PXXPrJaFgXgKXoo9ECs6vijKML3kjK7
z7zXblkatN+DT1xEdfHPAHMyjWh1WAA5YdLcwcook1MvaujkFNQo2Ab8D1vPzgait9BJrCm/MH4C
19orUREbkPRBmVr+1df5C1hK/SOiaYUOYBZTCbfmaErVq9IyaLRmHLzMh8ky5E99YjU7LRGZ00fC
i9waVebelyMjOTivw83rPQp/fa24DrAhNlkcxXf0A1kbQnRY9wfwGLZkZF1pY7WjQMM59vDy9mni
OgebUrRDUzsupY9WhHCa+DtbMctphIp2ST6l54Y/YptF4FA5OuiZNmBmeA0SR4Y76uqDxl+PcS9v
vsMFhylv9gBPjWpQtx5JjjCGY3WqPYGK1hiZlN2LSidifC0+ryi2AGEGU/8eJNNXNDjRJ3fsx1QO
FqsN+yw43P/ouPTxsuC0ngx2KiX1Mwuy4rjO4ZzJxV8vv6sx8YXEv+gxAaSJA7cLEWBLqHD8kyb5
mZ2m91VQneOBpPnEqfaJZKe/s+hLgScW0VtcotMSlx5fzILBRzc08XON62pZAv59TDwi8YFuVQ8h
GI6Vr8fhfRJAgW07AygjoHQs1c5wN+qsMEeGGRfNpslOxWZxHp002PVtn51SsxE7gav3KNzW3lOA
mx1krBi+gSPbx9IwjwPUql0cCevEjXXcOj0rEpOt9UaoVrsYbjc3Y89AQaod1gT+2ptWjHQhZsK8
L1xQTY5WhI+c/jQBV2H3VA1c+jVtEM8h1ygabzp0YJudoUWjMPSIBksqnXofHlYFOXB1i/P6OrmB
8w1S4GDEbv/TVDP/DIPvohtJG6chwdTUWf/1ukfJvqfdAfVKkM81FVME4ad4jnDUSE0e4E8N311Y
stYvPRhy6ZtEYP1wkGJJx/bGG2dRswDukr4yzCVTkzvGc9hzZ9VyI3+yurnFp1TiwdFYk9oEDe+r
KBUro8uLmx1Y/bpxwuBqlEa6qaqeS3iXyo1jxyaWgMCE1ztNp6wVGJljZzhOGaWRYWqMByMnMyDq
Qt+zxiyPTuRbGNlkRet8522HlJ6EeJbIJ5/RjgxqgCGtgGfYBEi5jS+vkcYcr88mUm02o+5AsvTX
LJC+Rj96jzWOCfYkVfWs95OHAdqxX3Qc+7gV8vItpIYcBHcu3tu6+Sjbov+ss5Sq1y7+zur2xMrK
/RM3WFgdd2TPQyo29xLSN210nxCNRfb+sCZnhDJJmQdXxbnEmE1cGNn+z6w4iGHM/pihfnECX30l
QnsKVCc+BkN8x6ou3zmoD4GZsXR+CKn/dBXsK6Wi+D7vhbkBpRdSit3LnVIZu5ReRlcKN6OOmpCu
mlxiHVuLUdfNnJR34ybHYgmxZv37sNcr8+DVzWfT27DGqa2sTV9bx4mOMuKbDQVCsdfs48F0bwKw
7VnWvBGJ/dayxRjanHkjqSIOPSz5ZaqdaNacTvCtHTLqd2Vf5FsP/ueydSr/Voh8a/gi5IwfXh0b
5hhhSGOnETchhHpWtencNcmnrvnhrSWosI+psscQVEW3kL7GidrTrR2DCVc+BUHCk9na7IP+mvh/
2I0uyetVlz4pnFvoGnKjbHgkPTstLpIUoBbxMWAstIXY9Md3NLjben6LmHUxgIrutCIobmNoY+FD
Otk0LL5cKrsjfnVPckPWBkB7Ks/w1tpQ72VFx3jtn7qhvvhump+aNtGuvx9E3XK5JMyya71uPHK/
eqYKwYdCPWLIY3/KisFeYVWIdjDhWIPNzjijMReErz4wCTZ7wv5EZntAf7ihMe669jHyCuMWzB8g
EqwzW7cugBNcxtz1l5YVO2RkeY4nxcXHHZgwuHei6qqTIwUYnXFaFqXnX0JFzldvfBqFarUp27nz
k8027DQ64UuUD5IS6P30kF+qTFW3RAzgfvY978I64qy7GXZS3RxfuRQ48Qb8PiwGVd7heMLITKCS
eCvFefNzwwI6UD52asc6awfbtNl6YNoXhdCbW+X11I+ZY4k2XEaHsYA5IZqyuWkBtE+49YpYhgGI
w6lvnafcpfx9SWrWogfdHr5HUzMvNv6SWiX1Coo6J0Grq22FCYFa+zIhZ1sN27TDtEKApt6HJcg3
I03Tm8ZGG43ROxsmhYnJyO633w2pHt7yRNvUQGswhlS89SZ5I7IrbQswlPmVffv94Da8i3E7hBt6
gvFBWdeWuMgNw1uPfx4F4/dhalnNUQzWE0aGko4aXjGnI7gThPrJY7Wx0f2ERYNK6dAU48JVLoM3
6rWXv/nX0LLiW16DXWjL4b1i7bp2/nn6mq6kytgFsmImglCe2V+ltP0zlQukZ1GocKRScAmo9DYK
49EHEHiod5zCAOOs4YUx5bkpXFh13JZmrkdBuXmAmpWk/Y1NQH8zgt7bm0LdF6m+Qp7kdGX0N1JC
zqLaPteUlbYRWfaYFP+ickr3UuS0WffuhxMV9SvoBW7lsRaRrLgU1PoyhLoVacXMI1C0xzIDDKzW
pRC24u7kqjPJ/HzjcsfaNwNaVs+y5pUmMLLEgT89hwDLcCBliJnWBLaNPowlydbwsUuIoKU4SsLh
Vcui8tJ2TGGaPCqeQcVAKUxk+GRl8qBsRrxRJbwHXhiKVYF/Q/qhaKkPjg7IN9YryCVJ/cGkp9+2
Ge/HrM4eiIf6DA0JRHcITIAqis568BPKSEJRmjv8XWI7mv3J97QHbqk1Y6Re7emrCA5hZ7/hZfwm
QzndCVujDU8S5bW1F3jbV6JM/XJoffZI/bUie/2QEd4mxkQCjR0Ca0kzPkxJxc2gHXHOM5ALSYmQ
toNcjmx2CX21HXiN58ODzYyB4T8ecrEyKe/cyDhd49GlM5FZ/thpP4mQ+pbgHme4gdadjPo6nHTy
MU0Jh1DOybOU9XE5QSHkescocv7w+3/g1tjNJeywuwD3yuhJMMqO4RAICT/KzAbJzPXqHBokj00n
3mVdYjy3QmCaTrPxCKw2PkcR2R/LgWszKtocklK2q7BCFpVGcysy77upbPxeGKiTwHjK4NbYLV5z
1rR/koEF4lxmxI5ywFmj1ArG7oOlf9F249wnfuncg1sj6kwTs0F7nj7wu/1+OhyneKdN8HEIRtn3
2vz80gpf7Pl3lRmvnVQFfaihyLlM30D/tUtm1Ih4U3YYWHB69imjqnjr5m1wCTCC0taKxBrdM/rX
l8TItZdosNhsROm2H/JqVw/5ezJZ34khakbqTNIzPn3s2mRcTr1VXrhIYQ2PpI/JjCGZnCM5vx9a
kip1AVheiwBN6xb11BriJh3EdkfhcKGt+g6TPLwx8x5FbluWBGbgdL6H7YiNA3fMHTkYJCPS++tx
Mk90EtwFVb2nVsba9nD2CQGn26IeU3A8F6hIXL9HMsxYzi4WB+Kty8uVPsHU57YKvIyMZOAyRqdH
0k31bS2hO3MY7mvaglajHw6LKRGUsqHgQbXPsjdgZHJFu5yDze8rq5PgUemsVGE2pEvmmegybFos
QSHyGOvBtlZYI4uyj3ccg9U29QcGNTU6UlGwevJw2FCFZo0nE62xdYdFx26nr3xvjTqmFgqS4pFr
FLaT1u7u+jT87FJgm7A/3vAcIaz6+Y9FveKBxqP2zNazBfiM2SdCLGRvwcvvW2f4a4AY6drDkpof
ivCqJz4Udi36hlTw0Y7Wczwvg5owufadAxug4nRy2KfSwHgZsoZqm5yq1JLwD0kgYa4DCpMKRH+q
JDL/nFaJuS0zavUAMM3iZowhT0QbT3yyvpyWJq3lqxi/ngMCLqYHYe/HwTXKPqPYhVnu4RypK0ZO
3YjWSmL+3erT53aal1AV3k3TAERmYyDVJUNw4u90vdUIciZr/WAE7AMYz+YKh2aaOeDDB29UV8wV
S4uZ/GSkd5UtvbtQ6wH/MQ6L/OjGewXDO/O/LNwqC7gEePREOFDd5Ox7s/RYI+6xDViLqmQxPKRT
tJuRAXFNe7hdFy8Jw3NU6RA2WaJRNZD5dHSW9LwRHl15hc5bxsSIq95XTk3CMppVNiMIt3YBiVBR
ls0EizxzQS/KFqhFSw0p8wUbvwy9B+22Hoixhy2hlPit1woKErQCYGgE2Ccu5TLyXQ9BjPBHn4mF
i5xOsu4GrqLacyuqFmW96dqMCYdbnooqhao0+6qDbCcMJnyDnd1Vs72jF1qz1SL4Ab6cHBogQqws
AsRzGH8DaI0pNaDfgksE1Xo68T/SMl1xUiZlyAF95IamwxhBAgZHLZ/GTWd4/VrPaLdVMn/C1gCR
XVo4I8h9sfPECJwOZxM8LQwotWqbH7YX1A03Pxk9cRddTMZdJQtcqfglKKz0ZozGprD7U2mwc0+q
nUkTGh6Aiiyheh4Udb11R1SZOLhmwwxENztTffAqHaBsgc4cJWMIIsRoHAc5UKQ6SGRWNRbHYmCc
1FsFCSSuWkCBBGDFOAu565uLZoYFSAzUe/o1OKBpZpVKZ79k2t0hYKdycLioT3rZH7SpESe4QzS/
+sQOq8bcomvlTCIHMJsed2Mwb3fj/CFrh71TKhJB7XiXuNS3s9qlXTco82OcwO1EAeXAoRu09L2T
DTHWY4t5HYPW22dW8JKIPDrUUUtUl26vKEiDfdeB47YKsG+u3tc3N8qIZ9vatteyZ7PRmBpyh0/o
rV7B0qMaogg2jizLawJTPB2x6eFiQkHYi9aW55K0mGYRysydL0uPp0fcRmdKgB3KCUd3U7j9QLnN
zKudIXGGS9x8pFq6MzCTMlHzqeXecsk1N/lYuiu3VRdD0kQ7eSY39hS51qOxlYDIEuI52l4kH8yJ
jvYwrZjdlW9K2NUB95/YZZbAAR1TSx0NGpkrFXVH0ggaSqJHMfT4UCRjd01S9487od7E9DmDOLq3
c/WD15mnhXTy5mgZ1BIypjaZ3i3cGQJY+JdWn8RdUqQ/Ze++sB6N31CP3xwPlFOZaw6ntz3t2zkR
78w1eKQXCReEHEkAZfGc1bMVq6YVj4JmuY09T92Th9K5NlYuy3gWHbSXsCnnYsWNxfH9fE8iRe2r
OPiAoL/x2NOi9eAl7FkEcCiJcy/S6JLq4JXn0MSKwUsBQqFciZxzplHbRCum7dQCUa16ibcPl+Rq
LFyKEcepvjLxxuibyfKtq2r8+W0oZyhY+Ga9sMOv3mQXT3scqNjZ5ofh2H/bhrCvIdfPv7759/O5
mzqwiUtJowNEqeTdLDr5nGfdW1XKUyha2ifnD1lhDxe/jYeLngbuKhX0N/79BZ0Bwr7M6MIbo+ho
iNi6ouUDP6n1W+NPPSNpHrHue0uatrxgFuufYiauFGCJ5Pz7sHBJ/XKQhKeMivAnZE0E59AIjr9f
tXXcjaIHgzAiU+MZL9pLbfvxJqcU61oZ4Npw24cP/MH00rP2eRKQ25gLue1ralE55cZu9WGq+Ckc
mXnWgw/oIrEZtBF1E7XL3SQu9uWEFwB0ErZHrzX/WFzdGfduNELcP8Lr6LWKoAn23YXAPfw5b0rZ
WzN7LpTjMZbsw72UAeOIgUQF9gl/o8raXquprJ9j107W1qQbODL4qo4xZUl7grd3DLN+ziyGpjGy
2On3q5E7vOR1Vt51Q1zB0QXVEqLdbM3GyBj70ase6u5HN7nZVxBWr1o9iUfGdN7W0ghL/49PgG1W
PobUO1pj/X/9CWr+J/xM/v0E087E49+/Axezv36Hf/8J/+MTfn9Jf0zyv3/J1s6LYxO7GSqO1270
oXZXJpHuh1DX03vLePp98PtBOD2lrgNaz+9DR+8TeBrqr2dYomkeVM7Kk8STdfx9hpbmGrln1Bd9
/ol/fRetByEYJTYnfAq/LySSBtI0702N/UK61yYNVr8/7fcZUUQDKSNna/f7jNqn2sCzvO/fL/5+
mAz5kpcmU5mOQ7Puve7Y4ulFs0UnM2ifZ6DGexexwPLM1n+gAThdhaOYtu780JqG8dBZA3oMFX0P
sgn9B7tbOWJifB546hgEol1aGfgTClLgoBidsSvirFl1aVfDAO2YlKlHoVnahjRyv9aS6rGS7YMR
cNsMtU/qSJ5VNrV4JjAF23+SzBkp5qOVWNza3nszBlWw3ciwO8cM/2xsel5zzsPpjYQ34K0mwIzI
mbiYbBpJe6qiKsIMTMWvo9BJt8vqqfcrmGI4NkazuW8KaOz4oLnpAyk55lFIeAHATqIh2WFHTHHB
85q2CWWueLZRuQ1KFzv49k3ybMFn2HgBRou2ia7d1K1qc7jhErXYFvcfFeFvBjXWkXExNs4UBBV3
mSRiYMkn+zAFYUVr1M7DWrz1iNQ2RMpWVjo3VOAh2E9Oth9a7j06cl1ZsDHK7exRm0jqDp1OQgXi
054z+QKP5Y9udwPxjQT88rDtJxap7Eyapc41wmsp9xT1ZO2LUhmXFsH7kKbi8vtIZCTxyZh5C8HA
xGrLP2DZ4vfeitZ0imgHzVvpuVrRFmBnrXobHJhgquF91j7DeWVY425gWsMhRK0YunaSnRqA1MyD
XVpoTCwxNe+sDn5TE7SJhKJWwOCpzR28/iMEYnwz4Fw5QezfT8mtKza5Xv1hIY2TJd04KvrRp+TZ
d4q3MloTk4IvqfYqC2ZYAFb2Mhp+WBzusqF/ciQQ6ZiGtgUKYp1Q/ES8gigworiJcYHsBRm+fKQp
nD2NBLc1CY3WaaqmvMBcSOkPy3hMP6ibubaJAtiPMQNf+iLXdYDCNfxTMFYxxWLE7fyJwlVJ5auv
ukvpGqyzXLlHzJQLDfKCnjCdHTi+VlEAwlZzeOlNqqXkF6cNdWN0tjsaxBEq5ex9W0G187l/dfKH
BYq/rt9S6NCMTbrPaZ5NgwnP+bMJf1g8HQavuYZEig+uKld51HpHB1RfriAWtG5brAeZGRtcdmeN
+dhChcObDo/g1sfBHSIvc9qiwUffMWvJAE2HFsW+tEaA1yDdjdugXqRdSLAhRhPXsnBnBIoSL1YP
Ph3GWaRtlYFITVklLddIRVC7iXODj2F4QvkicWPceSD4aiNgjNhtWMo8hiHx9dBaDdBcN4XnMm3J
ANaHQDPxoCz1HB4YFh1kD1vxsld3jIy3jSQXMhnxFyy4SUp95U31E7YWgXcixNp6yAjSn9oxe23j
xLkZrKRxb1HitlIV6Ee31wGpFrzVXTo8gshxSezoWxgzW9Mj/BRAn+CP1O+pr4VPQb4HHgh6i9LZ
eCDLP1AMrqYkWRd5wImVeQc/NzLAkRwwTShuNusHCyvNgRJYcGxxTVahN9aejO/JQXN99CGhexol
9jV/VNQCs000qPu1Jz+63nvPrXJuqPBmkIChbStRnNyBgJEl2niFHe1zHBjuUA+XbHMa74aY6UUT
i5IYK1s0qu9OrclhNJjNVTeqdFk1yDOa0+GJQTPrSL/VA/30VQyvZBxv/RgfWrNxVr1damwk4Dzn
nKvrmGNhciibMMxDkwEGTQLWzXoRXCu3O0eNiynBqt7oLKR2EAiS3bM7I9F6rTVj5xCCEzq65xiw
5xUFB38OIgskDv2BXfbQ+Jj3jUwRu83NP3bGbSMcyPlJzjdqjKgqDD2qSjwqx1XQLTTd2kJCQclL
IMCU8/WxSz+zqKUtS59OfoGbJQpnR09Lur+h9rqGYwkTp5r0HwQ2zGJw4HGAd0w/TLEpSMdPPXZw
l20oDYLulQXcfxB1HsuRMmsQfSIicIXZdtPeSS2vDTEjjfCugMI8/T3oX9yNYkyPRlJDUZVf5kki
mbN6UzCtPcBXPuYGI7kmgJ+h4LvaNtYzyDBomJA6i1X6pOoJvJg2fobRXqgKegBdgAB+4FcoiRHd
iXn3B4VQTuuqtTYdazin0zmzQ8qTkno7WOFr7LK0NGSg1ggauWd/OyL80c+q50lHtaGDB7OYJw7Z
8Z1+vDgwTeMiu5DVwSd3OYrx6vnuA/pEcoXbt/avaDbZyRsoqoU0oyudorAIRdptl+vB8vYsEay/
+Q0MU7EuY7bVpNPe2lz+UFW7Lh0eqQm88MIwW9rL/R6ysXZutfRNC8Hp16AUA6JpsAaoaNCT6LEY
h4/EgbAy59D7XLpFnOl9FpTwlQfD8E8Nk7Y9Wa/PkApz4BP/QuIt6xgZpv4uQ7kLi/pvmH9NRYPA
poS3dqxxL60hBsLcfltk21T/QINrir8IWvc00UyoDGILnknzkwn6zS2GO7K/IvzpEgwN2wjt14Ca
Z06eefBpFbhTEF4/sLYRV81w3y/2561RYGv97/d6Nn/WC9n/98XmbKCoet75v09F1orWDRNA5e/f
/v53U4OPI8oyxpZ89tEa1Imhw9ewfCm/f+QPNmXLTkcL1e//aOjY38bCePh9iVvjc8YlCuns96tt
XWo+xIS29PvZrcSYHk3KhTH3X6Cut2jIRL8jDCW04WGaTp1vWD7f1Ck/JfR0pLhp/Cno6+m79QbQ
u0ucKdK4PSPLPfpMqQGyVt2q0m1/Bx6fTsXCZHwXRYI0T3mPygx4XvIREUpaj7pjMelcwzD8TB33
bNAEEdSF9rfv0MDnogpwRBMbHbr0lBIECJFTbx1BUlHmH8zw35NovHPGCEKiE56XEhUuYZ5kPlmC
kXpdPehc/Bs6k5rX2q1P9uzTRaBh7ROO8+hZW0jc3xY+6bIWHfiygmAYzpO0u9dJ8uxn3ks/FXpg
RdHH2MIjlvkxhv8ezfTD16m81/5072KaPoUc/nTtWzVSvsyXI2nlId8tVq2x+KU0rKh65hyAHB38
YejWcRmyYR5GEFZQeR2qvqaS8pblF2AH062vMyN0NAYPTav2LsOD2Mg+Iuy0KHoLqaSlYiTsurXX
C7ynLvNCuI+RIMCZVBjKa++OGP9ptuabt/SoK5TfdgRbgtr6ZfdyKXD71iJO+6KUnzM4SlphPNTh
IXzuefHOR3wmhDhMpvPq5FuYC9By5/ShnYlLuUwggran3gLFd1ONSbPrYXbWwvurCbaJ/Ct3o0Pv
iFMhb10ECFnzcWP48k9SDuEO3yGceWBOmWX1VERyqhDRU1gydJWl8ZnmgrtOsV8MvdpaVbR7bm1A
QfRr0VdrJXTeIm8CJP2oR+0bSCybXF23WFy9Yi0WI1cFPXKxgVBSHDOspdHoAw+h4uogJ5ZRtoNO
wT4rdXea1ZzdZRiVC+MmizLdLOpoHOGEdAtEAh7LCDkUEI71Si9EsplymBHYh/KgL2hMHWfK4wXF
bKuGCQMkE+M6O7UKoglav6XDDGrCESutbq5B6t+4mMFj+WR+1clCFtwkrEEJIaAgHT49n5NzFmfP
vSFnbL3lsw1WFic8z+WcXqMUeVzKMih08JkStFiiiTcqkSgshSREYQNVGLE4iYvo6rtoa0ABPY4i
yrYQK0+zlb2U5o669x3Ot3VmGfkOsPlFb/383JvtH+IJzYM2DNveEuUljOZV4dLGRRVAfWcHkwon
efD4UwK/8oEG6+rMvveMtLtV9GLeXFEWT5g8ci7+bpdP5Gx72/5JOU89ughCepbfgC5zL/K/xG6/
h7b/z3NsIGTDbC9PaRomWeVbgupSsqNunuBlE5ufiTRw0PCdRFvTVE0DMjHvAJT6SkUAt0qPbII/
eU+Krgod63OU1czlCZPlHE0OtnykhVfbjlMpED7916F2v9I6/UorszoJj+hHO9DyRHYlO0TkRh5s
Q/l07VVqC00arBlj3W1hes2FJ+oBrPh7NZcEAiJtWwikyGRSj9o44lcW4KXcdGFAa80zA2keIo7r
70ZQhWvVNPYuay9Glr+kcqLwdwZ+0F7CxPMfO6uksMAby5O0wj8aRzh4eq4RaCZDDFZCnlW4HCku
xNIEkNLaV+H41NPIs+2gJrMGWYtmDdAjM5ygVjSTMU/FlRs1DGIi71YRCACy0XQcCcLqWmR/ZE+3
bDNYMFkF/BNjEn9ElyeMPsqeXojiM0OTbn1MOF0ODSVp02TrSmFzyijkNWOBINy/DJl0bT+Uefuc
5CVrGc8dZyrzNfR1fLi8e7wRtbOvs+lEYZqNcSmxqd59ZX6KMJBmH3Vv4wH+/UDWaGv07aOLbLSW
OT2WQgIeKEZZENDlPIV57DD4nGi7xoj2BSintQPtoExBP3CBcAoVJd2bKNP4kadkTWfNSkgQBCMh
fHrlM45hgjYFt7r71FAHGLRHRMsrVVEns8Rdz8kxUQwNvJFHh+VUL3OOQAlL31+Zbs9x1vG4nEC4
j2WWM6HJDl1nZBvYw5iuYl6K1+mHbTAnEIGPbgALG8f+4ywS6oRTxic4gdmXphll7OOlMGVBXWp1
w25c3hvCtHBWOdwMJjB1ACKXYaa6jz6RdDs5VCPBW2px60w1twcFbSL0L3MCBq6heGltqflkjpYD
jNZgDRHZrjezmTAFPHTfja8EAq3CGc69lG9JQckLmY+3LrEALA7HHIhIAMWCRoSWOYgIx5vfui8N
K1BQFpr/PhJXWkh2mEBaVQeFwhrUxP6bPuqnodH1dR9CwxgF/rCxYDvHgY3rNqnMXeY4ACZ8lOxI
f4uQl1dNaMfnyq8+l8HF48im5ZZ3xK7g+V89OnDucOw9csh0LMQ5cGflt8+NY1FB86HwrrxVEEuZ
ZOLG0uRA6DYCZ1GyA+Ct1mQQzzZG+TCCGUKzAw//6hvCdotcIW7Z7Hsb+9kCK4NBhmoAykA3dul0
22xS43s4NGhgcn7lMOucKSm0mGUVreW+tFmZ72yfPTnkh4eEzOk6sXrWfirjUDNlezKWKvTxadLA
fxIS0zZeNl0oRiMGIUibSYo2qMWKqOmtqd1LcgfgXSdes9gzb2WaMwQ1ildj6PAUuc7faOwO3ZBy
Yq5RHFSyZDzm6j0xfCS/sbmMMTfv6Ok6FnPYgKnC+IO30NYY8/lZtDV8VYC8dXXOl2628Uns7IZ2
+EKieAgzY7yzUzYWvEW6b7r2X5Hi/RcAg3axYMxlCjCTGRHtIXpJVT5uWivku4qWi7ikn7XM3XhX
WOFNWfpPC745oAO13Tle9u3E1APF9fRG7NtcHT1CPZwyofMabg/deLKovHWdozkCPOZBP0Ig0rRj
NafPYDkT9mUUNBQpIpAd7ryk145WRqlsm9rtrjOog9AGFv4Q7xOcv7iBCDE/Flqmv5aZYKrYimrV
Fpxguu4HKEdgCWFsypFsTo98fglt/8Xe2kiObzMby0Pbu+RWCloZmnovtYEBNR1KUBS9QKOI+xUb
IhJkKP7yQvb92LWKUdcgdNj2RuvENnOZPLf47uQQXhDX0GMsjXaafmIOzGHrxjoW3nz2f0e3cFad
W9x0tJC1MfLQIjdGMCCkis0c9OKuM3aKickeB4jt7DJeYiWB/5SxAhBIIaAv/zrj/OgTEvfFdaK6
aaZL7uBler8Opbw33pJu1LRToc31pRMMqdxkehG9Esz4qOOoU27LuLBdrPKAdUKKLk3e4qrE6xUj
3jR9iokJ/+VKVMNunuEhuF7rsZGsznPjukB/3mJNRI9hlewqTiGAWGxhcaEXVISY/EcB/SD1doIO
Os6GtRau1B6Mntt5aURP8+UbUQ05LQ74kV+dU2oEx57SvoKCXqpXAh6hP0VRfkE0kS/SHn+mhURi
6VYYQI6ywtR+9ytmN/R8w1FR9kMaNy/Ag+/z6LlrycbOH2t7n9mxufFm8HND0z03pm+s3E44z6o0
npaant/TSiHmOoiyCQx2HqVvscyvlC/F2FkftCWs3I5TfKHCim8vr3Iu2uRoNdUH5nPxkBvxVcJw
WYmZthc2scT21WPbi/kht5CbGDA5m2hBF7R9bJ5DNvGrdBiuXp282vigbwBP5lez8FYUvxX4inzz
Sa+Tn7z3xGfllT+4N5JjsZQAIhaAV9Svke4772tnms6J0x086audNYHz4ly38BmKR0rWAtmjYsSG
xxR82Zf2VvdgRfWP7dQXWUxsT2uvOSjGTHDTGXfbJRvSeHhvjeZSzVigKfscD4YnQAi3Ff0ZFQOc
OqVvJyL34DWUyApmScKdxA4QYnTPZ5RPsnTJlrDQbcSWgGFwvOt2zgApMbPyoet0NKBOVnu96rBO
OF7MTnHE2T4Ayhd1dLQSTa0zQEWWbDTEcj/dYY/lmGim38lcd5tU8x785XCidPA/WTZawZAW6gQV
vw+UTgIzGvWjb4Z3Q8np1Okdj0LjonrkalO4x9zLUzoWKOPRGxwZhaR/sW0mxhat1p9SE/XYcNlO
ffT8+Ha8tZybW5Uc26F8s90B37XlBWrum8DyqQbIOnVNikHbGY0BS3PZGM9eEe0KnWcgrcp24Fp4
yFk+vAA5EnNOJK92ZHRnCrrRNrtY25HefYLiC02HC/wOHJ7+emdt5VVxQSFqqWOC5WuTeoFADEe8
u7dWkZ/tLqzPhBrqs+vPFJto7JHK0gPO8/shGjklaE5LvTY6W7NpGngVU5WX//09FkwQ8lP+FtZY
JamAT9emZ84nkAbzyUqJII2JctcxmwH8da594rzr7hzMDkfVoAvaWM0D3fOitVnaXlAR4uGzODJQ
UO7Pqp2zdRFZLCWjkku5Kua4AbmAHmJwN9AH0JsyjNUnG4TshmY3IHSq6jdSIqNxE4jjlFItOvuY
7oa+V0cctlCnl09jZV0bTHJ0V8U8Nsx23d0MT5oJbnIcpXICDJP4W4Ttc2en7Z16kT3+/I/OirUN
WBQ8vi0sTSgdoyo/pplEW3NhQw1RJo4/6Pl95kHrs0MxMDvgVVy3PNFAuxSH1v7yEnOi17t8Tgvj
k8zlrk18uioT/csKwS5UKW+EPJkxj2WjSj7HULuWU/ZYKEHjvQWNFq7mvdBHB/wH9ore3vTW9MPV
2rHrFuUahLZTvHJ8oYqYr9CtviKHb8To/D8TUNuM95/E5jBRkVoeaUlBhyPuYichtp8wOw+W/TNV
WrhOYvMKcKvcVwQjskQ+lqI/aAZBRHbk677Iv1J3YA4fhxt8SS2iXEzYhoxLV80bzCeStyO+oxM4
28GvkK+KR5MvWsg7xoDn2nquE490bdyRyU7E45B6fwkUP0IEQ78o0B/9EgTq0DQ8M7CdT2rHrufL
t33sfz6jmNlZSu2WlKhL//zcGE9hP4B4DY3VpOk3eyr/1iIhK10gGy1os9SzULajh0rK62hBbE0l
2FpX78CdWreWiiUsddk2E/ioJWFER8cipKBD7y2zfcxVdCQy63L+8a6p89jnEMuzFs3KEsxQwBet
Bo8+laH7JGvBSgRnWia4lFYRaXze32V6ZC7+jz7dDtG4r4lR0hzRbm08XCvUkyqw5KvZAzhzs+2A
b3uVts59cRbB9AJZhdX25IUlCgLtr50OWLWxh1cMpzuavF8nNnsb27+pBTGY9clLyVwBd9otzpJn
ilqSgG39RU71o94z0KssTIzA01aQlrjUzf6J8itOx/ZcrVRhn/WcH0WZx9YGQ/S7xt7Yw1CR2thQ
bOPLm81dQ4kmuemtS5NVY4cvwD/EpvVUS6AYAu/UJ8e4gUalQfUuSoT5unrJ7Oncplp3QRc3dqPx
hz49mrbVvqrcLzqtKZXrs50QjR04hftV6SndKnZ8sEKzCQDhMja19H2WD3/ylI0e6zAbMO8aZTm+
l37F3gE/O9foKrUxCds2i7OWPOWC7YbqN41pHyjPQ5/nzWBTPzPxYlpVlcMhoUCWAY5e+XQndeMp
Q5kmUKKeJrZA7DBYCEPqu9fj5L5STHfNNMteTzjhZI/eP4vxnrjdk0MQ2jPzF6mVl3wQd0/MzvKU
S7lQUlZjqlakYPc1SvuW19wYlLwXcGcWR6j5SnENVC6s3ywb26r13geR0axTwGOwTL0PMPs8YdE+
eobz1gw2LvuY/EF/6gEhYV8It3GnvWoTQo2TE6Ru9IMzoSDL4iF1kg+Aht42ddsXhpZrfPaveRmX
63RpI5n8DHimFBMZGvnXQM/TRgzsPodTpin4I60vLe0bdvPg0J10eAUVkTGdhabexjKjzcO51ks7
DoFhrb/2WTSuOHdXK1rQCkbG81OqaiqKu3qTDMyDQNevNQM/J+XimHY6YimSYtPcWIpjCzb7HQxD
32uZ+Wn/TGz87Rgel58xW66B4SeGukELN6SoOYC76VXpCUVARPjCEZBFm27jMXqZaYk4YdleZw5n
V3fkoIxYXq1r46NISSIJHN6ki7tn4Z17azhJ3SG2oV2VYnedALbJqMSxNOcqm/SpnRZMkcuSFhkP
DtRSDEbs7CtjFS8j27iZ/qKBDLesoDucqYCxMe18n0xaAagRMLzpvvG8PwxIsz5T5pXe8A4bL4Ra
P6ooO1jgJddhXe3T3GVJDNt9ReGdwudq27gINc396ryJN2B8rBJmT3VU7r20+fHD+NvUy52g6Gft
0+udR2FQz/5zoxs3Xwo4IO2zEOph0LTXHkK+hkMjCEZnfp+kjqTGvp5bJf/mCY9DHiHLPMN+31tl
d4DjIPa61Mjb4bt0vUuEMYxLlB4oHFk42Xt0VOsS+vWhT7RLXqUvUZz/De32hIP4taeqscouXDLO
upsJ7ftMAtZMnLdgYhpGsylxsbw/Gsl46DtzZdrElRyDHH9Eai+piEt4IyF9jSz/QIYVZ4hhcq0n
9NbFTna3sk1PN6qNqSzR2JfJloSRYt+3HAEaJA0ahDkqffo1x3E1dzed5sFkwrJBtydVu9M6NrNP
YBl/C02+dxAbasd6B0dBsso6SyUv5BfRSPv8pmvY30Rt2vD1USyxCNE6Z1Ffr79Q2cc661+Irl1b
wLkGldswivahVGc5Vgd7GarEal9a2t7JDDqw28+i+yTltu9i+SKa6J6Yzj/ViNfJj+0gq1iaWezv
rosBd7DQ9ENvehNMurCojTatPTZfx2hE3zRF/WSG9iqWgpHSfDEmLd0pSI3rcDOUBL+rp0Zw1vbs
C973Ty/vTlnONEX0xw6iAIr9zeg/Qgw4c8wbGsUawk95NO2EiZJpc7zos6s15Qe86minJdN8p2pu
jTM+FPNXFaVgPxrjtTHB/8GWYainnzv6n9aLgqZk8jx02QONyTzVbL6oKTOLrcVOPKVnT9nFS4QA
v55k6Aca/tGRMuPVcoVOQ8xACqpj51+W2zhKjbMbDqeUxi8qtdmipd/0U0HYW1y7DTdDlIoAiTsQ
7NL12H6LcNlDitl2LSIRz5WLtZRwDCZZDj2c3zqQIOTVWiLlSPK1/pGq9pQa2Nehp5SVAP2vJ3dH
d4MZG0hYcZ3OKbRdKucRUTQn/osunm6IOP2o5FJojIdlZi4bIu1DlyakL2JOK3NWB9s39j1PYMgp
ZBFqv62CoaIBDFBW1N2nWbxiAv5WcX9MHJsfojY+jlxyY9scOhOQUFTeWc8g44oYQ1zkfkTusCOR
Y60RLcsAlu2jE49PeWf/M/z+sxxKPCQx8jW1HmLI+ksjrcDW5zvDZhqnS2RDUjBmF1/7vvjxIa43
klYFtmxrbJlnunPp56QGI5rMz9y1/rR8awi2NcDPYdVOInzgcULvhdp7IW1HmMUZK6gVWSam4cpR
BOrZe2UgFHjIEUiY157b0HZYkfGfwkdfVQesMGUQafhkZlg2u4INK9sje43RBr2HHEvec3nnS/LH
37tDh4dqwsEYGbupnwOl2nzrzyVefwyv7j+Pp5BhZs6xrlisFwLq9oVEdXnRlu2on31Tg8MQMBfw
PB4mJNh0KQdM/GtVgPfAcphskQwDLcIqyHJhYtOSPHJpsWIy7+GzAZ/rHRDcznOnPqGGtcteyWhH
hi4GziDZ01vM/dAL78fisy3+RZciI8byKSXTDEbNjbDC8ayyTF/XTrRzZopl49F/z26eS1s18dTv
Tqs/K8zEXLT7PM4BONja+zRjdHFG7n9hvI1JdsW78R1B5d+YJinSkhtlIuip+SzgbFhRLK0/RehS
GJLr+1kCG7DNBqcY86l1UesbKlOsIPoeOqrINUHt6JjzGHjwsvZn1kDDuKxEovWDgezH0BlI3Bah
eZA8TUrhe1IQd9MJfxUTsJaO5HMwatXzqJi2m9RGroZ0YsfHdeb16UmZCxa2BobhB2Hs/qMe6cn0
ox/URCal5Y1Cnx8A1C/0i10J2REtREhvMKXtJptCj6ieuVLT1VDo4qiT/NbbaD5WLCfrviUAJ6Zy
eLRNE8i0XRkbRicgMieNcrkwZxSGw8Qe9E2d1IGnfOdQNUO+sRWtVWGTnMTSRY1H96YUP4Ceqw9d
ZFUlpNFaddNgdq0UfTWUjUachnLEQ4qgy+k9rIYt8Z1bqvvvvZEd55ZK2rJNxc6qf9JQ3JD15CHk
EIIwth1i/SWnkLfLXj3TvccLNr3W5od+nE5DYtOS7v+xIZn00XiKEnbcve3eREMYyEzwPlXRyyTB
x6vpXMTnSUMMRTs6TywMeTs+xHN9q7shICj31kcqoCz7oAZ6KpIfaaSvfWaJTZ6hndpLZMb/4TG9
tRJWhobiO8iaBkWJWfqHmfpfoCNcmJpOHSeNdWqiyo3nOVPrS+9rjC+wGWZduA8Z5Evb2+idXKC+
rCIhHTcrnHVI/pojt1VIfL/0JsiKYA1cWwtGlzRkZRb+RpLVCgR1bSYUz5WXjN4hKkOS2qhLVpKe
e8f5F9uohh6g0OqOctf8VIAIu3m6qMHQCK/ofO+Ca7twL2xVcWDRddPZMC2K8tvQTdgZ5EeQvSYF
wxvA5gyb+VlLk/YYTlG+qU1Ko3CJczaO6bNWMUCdon0a1MDUTwBqsHvjyQBE6xqH2VHU97r9e0mV
KJCemnLSJCazTHUc2nrenJVRUMFOzavUmUji7cxokWJ9hxqyquzl2OiEGwoB2dSm6kn0+qfFAHCN
BuLXp7KayiDDay266eh1f6gGcdeVPz7gXqx3OQIgAmK+BTt95FjYcY6GY+RhPOMIba7oZnnVyT2v
53zEs2Vemka8WJJV2eOEtE7NYl1k1XvkMJsYUNKYjoozvR0HTjLAmxv7Pgx0bXOKrSkjC798E6SI
n7mPNcU6rXeoFkk6kedhprzPRq0lgPPH6s1nJ7NuRgKLljTRozui7Dqgb6KiQtUM+61ZU2Wrir3C
dnKI2rLbCbv8Sw3faq69LwM/n+UT/Or1XuNWxbPYEuynmj2BuKZZT9Hk6+uFaaJHg78G0qSTsHGG
3eBaUJiY7UpWuRhSPdD1mEeCDfFA+hd2qVt0iU+LSInTzCd472c4kssyz+Zp1Lt/Ixbl2S2/ZVcf
HCMOuqKKr6oWD5yuLjQ8beu+o+A1ok5IzRTqGlSesIYxeD+YgwZrFiTuGLtYQ99Dkd1im+2j9Vom
zvucGPNORVG7azyOcPbf2VnMc3GKg7bmpN09+ZH1UqLv0ikxf7pmfjB1w2MHkrQfmWCba/l5h0XK
STZeW2Y7fqDYsHT5EWlWuSucLCSsy2vdiD6HMTWfvRagK7biZXhnOe9NTa+bxvNbZ+YdzpoIiqj5
yJNjMriwoQf7PVeNfa3j6tpOff9pjjZD+6G3jo7FvwV0GFOnTJUZ1niQV6Y8DmMj6e+1/bOHM+TA
RXqP224bS76xrjeTR69yviF1Eke3t03xUpbaPY6skm0bEOU8dJdx+QoECQWb3dvs1aBOGn1vRzY0
PWq1DY2STJgBrJsjMFO3loJKxgQmlr0YJVTx1JmJD2e6tgIhKRhMH0rPdIJYwzIaek6gY0edzOpK
ce6wAIZYsLDKinHYaRO9xnkB2nnGlxaJkKQoiHmqHcxW0mZED6moK+tp1mlZI7LarJvOc7e97twd
P7/LND4NlB3gqyi3dmr/xf7U0nGgIYXQG4bGlqGDau6j1SKW28slVN28OmyJ/pMP0kbaOguDltI6
vSvHZEaMiwASVMvULqGAwc8+CZIWPA8Tnkn2s9my8JiRnsFLVu/ZfC9jiWFN6EFJb3FrPuoJL2Bq
GdK862/YKV8olnf2A4AqJxzZUo1/EctBzo86WPtL0SJPKLYGOZt0V3eSrYXcaLRptfF7xRnVUva6
k1rQ0ugp8/lJUgsyq5SNIYtfYfBMV+5h7krseelLZ5RfonEOfspZpND9YQPd2c85mmflrSniu8tO
7hSH91C5xd6so71ZyJuVO6+jwmmRjIZLAo8lqa32WsfnYFCtaLZHWtSHo1DcxXKwg7HVWMBnisXI
pTHVh8rWebINSFC+JJEBt5lWicAxTEy3H+FYh1tZ5p9+PjigFKK1W3ME0/XmSIdJskeN6df7gkpX
t2CoHyksOyP22rZDs5lNKj7KzDq0WY/9gCnNRtrWwdPRUovCekwJyxKIJ38SNwPXR2a9dCAYV5lR
ZXAf0iuuNhj9BeXgPQJmwsR0WvcdCUiZUDdJC/l7IUpAwlWHclw2QW6yvlpWCDqClfGoNKc5FrAH
uHNS+PKusI5Tp5VsjmrGG6lvAn+Z5o3ep9bT4LfkdjC3auZnOsoLaB3aEbvmpR+s+Mdxoz+cirJ3
Btj2GqYPmfpTmMZfU11/gjMpMaSQItS7PN87BgpEiU1tTHBoUJoQONCFiMpq/0RM8poE6h0rfs5y
KVZYDbm58K5Qe1jRXgMn4oXuWlSy+J/OPuARyRy6BEjmIZ8eZOG/z7L/QXAlkKq57REDDQc4JlVT
0OFiYo7sr/PY7I6/HxyOcX5+ysd3aGPNqWL9sAvcj4u5gmEgDY1EjVxUQjkGLTcuyC/2gAZ9qpPW
86GJuuPvb///AWDstySysfn/H+nLy35fyxB437amTvKAbkvaT8Xp91c4YrN9bHJoKUrq+PIhimlJ
a76QfedjoXdtwWbanY5R081HCErzsRzkG+9Nuv39XTIDsgGawlaTju4oNR/9iYSMxYxp6zXskftU
hJdeTQctVSEdBTNKSWI/JCGUaLgpzFwT9R2bp6GjQ0s44J1zQBBu/5iL9j5So0Uw1OBmzKa9svt3
fLmQYP6xQwz3nRlm28R2+IGD0atzyRGnom25eiFtanGQZWNL/i58YwyD4Y1y9l2MdhzIFGMcJxLh
Cv8wsi9iAVFH3Y85ryUy3UZWyqIQWTbO1YteKPcF2OkmxfvwmWg2vyJhfoAQ3b/pZEd41mA4wDSQ
y31pG86mLWCKSlUiorn1VUt97alFsDlPi1s4pPTwM+WRjMo8TA9eaTpbuoCROwURK19OMT0jYbZ2
seE5DgQDot2bmk92sBFlEU3dg++Oe03HItxE+T+YftAfs+bVdDVASy3qemMT4MpCFL7KsN7tJqbI
hlr4SpADlhHDxLyR+aY3x43bA9QvM0CyYaQ718FGdu2TwfykjAO7fBr1D4K74JoNLZZ9DawHfIxm
Ny6H5szx8kfUSHUpJp6Sv/9Ms+Jvt7SwWE01vbLORI3PUBn//WXn1O9U1JKP8R3YXwl8Tqc262s+
93AD/qAfYcTMQacChdq5MVmHdo7ZIeP5VPSCbGPqYn0LggTLQ7e1477Zmmb7lNfnzGdsQCLeBher
bqk5xm/OYLMlpaJ+VYYO2cQwJZfthjdReEszxhCkC14zkbDiOuAcqw6V3Ix4xIxjMiACiH9ua91o
mYixm6C9uGeF0+TkJHBk7IEzp971f2Ik8ritYmCJ+iZn14B1apFRCReGTD3dtFan31/9/4NZ9S/k
PeqtqIVLn5Y660IcY11uaFQ9NR76cc3P9GxJ7SbTvAt0/BgEBilZcK1YbsoJ66Ht/SvCSAbd7LC+
MJaZ7WWYY4YJzklWicQF9cphI+AcSyB4SNh2WyQ2yF1IfcMtM1INa9o7OI31bUirpylW3xlU/5XR
IwfPMcLDaOOH9IIwZCYRcYJhcWZr3eFYGYyzMxfqyBwfeFVJ7UahG3uWVxaqBVXYqP6ZBydMVLAp
SRRRYMTW3TPVxLvq6G9C20fbJsbG5mHkPLIVk0HutT6Dkno4WtQ/Mj4GekGXfHihyJPTU5HcdV8H
jzNxWKq+eUoFWTL2e4tmq6ehHe3jJNxuVUZyq+N+O+h9Tk2l9sZgYyd88yHOHCq7QsB9EQdyzNYb
Ap79xu79r6ZA2ZkZjXBBgcvUwb3MS5SD7Nqq4iQp0k/d8r+1eva2fXn0+vjiaaZ7NCYCT/ok/slQ
3tqk3zkReTjFDtnrDYrVtWI7j4k4EMjEHVaqzeDHz2npjhdnmKeXuUJtSa3AdIanKBnznewRhHPk
tDKfyj3uL31H8dpnQoHsCbml2fsZlqxpEMcijvqgWyweavofd2e2Gzd3dulbCXLcTHNvcnMA/vRB
TawqSaXBkiz7hJBsi/M88+r7ob6gY0luCfnPuoFA+OzY5ryH913rWYzkDb1LaZVngvSkQcG4zrpt
Uk3b2rd3Uai+FaH+bUgRzsVLuFDj+zs/j3WcLfyAeGNC6eicdSOYdOZ6TfbagUJmsDFpcxwNWAcr
XSM1qbcJfqsYmLUOHxeqm3wNyLpf5XNCMzTDtkU49i5UBScxlz/skpeO0hzwiIv/HCT//xD/3YGZ
/j//13+Brw9+FZvH9vFvvwiCbKfTY/brn3+/DX/9zXsEJfGKAL/8nb8I8Jow/mG7tu2AdjMsSHsg
2/+FgNeE9Q9HGKa+4NylS9ogCQF5UbfhP//O32IXwFyplC0cmEP/ThPk/2JB70p+TzomRYH/KEzQ
XWjyvyHgl7NS/M8iI8WQ0lQOR/o9TDB0iDir+xQhP/ZMJLkPqA+QrlLy9VvkBS3JCIgZ2sq898Pk
GIIGZgPKpKyvyeL5MZY0V+IKDbdLFSZFUz7CtCuy8k6bGIZTbXysJhhmvrPuNfrEIiy/ZyGez8Is
wXA7KfN7/TCi3mkHlk1h5d7EMic/HFtFXszZHk5MfXTZQx6XjeTx378M+wEjPepZaq3uv/7IX38u
hURSViAOQACg/iluGXcv6YrTpdmJBB0RGAYX5DGpvFXGKm/56y8/LMky003KdFs5Q7yXNIv/Wj91
xcwSt2axa+rgG15+uI0xHcOx/laN7lOMN6f8SupRiU3DvspVCBIjKOpjBzdtXcEWpE1LYZRqk/aQ
g3xdo0ILN2goKbKQ7lMck0AWxxbFDKgYDHboTnAtkMZIAFG0zbVOHPtZ18f9y3++/EhShsk8Rr9E
QuhZYzE32OhOt07njqe2vFBF+rMfnGJv0Ru/ptpM0OgSHGR8sWyOhaX7IQ5m+6TRynH0Rp1hB4PS
yG5UZ92BSm0qA4uizISjUMQniyLaRV/U90YHcDRV9V5XZN01aClsv6HBH9SetZyEMRcYhxvtMTQa
cei7awX4bSWyqNib9JzmkIRVoreZlhsJ/BtwVmuG+CVZLDrlUkJAadL1mTdj2lu1FJd3jpU+VIYo
D441odDWdeWNjX1puNV1ZE6Wl/QI6A1UL7QJMAv2hAPpkJa+oL1+gGtQ78lHUftIB3zQWV9Bp5ue
E4tD5AcQHmhro4wdMogJPaVKYnKo95V3bjrKoz2RiBbFrOhN096Cj3luuorWk9z0VkdRp8i+VyWF
qinAbuZ254r47XuN8/Dths3FYF1gsRYr11y6Ry0F5rJiMV5U5qEaG38jcIOtwlptrbC+JRKiPOtp
m3vI329RgjYURmg3B9KNnwwZ/gAG1qBm0iBLMaAcbRdQbSfvWEs+DWIMLg38kUPTQoUMdXLTu0t6
QNnWDX9YkC/WYZ+yC6TyjBcdPr+j9GxzTZRVeE+N8KIUwTpyid6y/R7rca49tlac7boKwt5scZsN
hzJPFt7lGX2gGgCUFevaed4BugffuwkDy6V0x5Ote2ZQItDuMlktJHzbvouoJHq6iaC7K9tTKYNs
WwvXpJ3Aug6eR7dLZjwydRbRr5fRNqzD7TzBt5JARVYkrZUHwb8ZFwlFHCJw04RvJiu7fcbshxia
OAWMmrSFkZvHleNhGNL2iYVSJHPlM6llu2KxfjuOlCd96tDZRxPA6yb0OlaVOy1vL/O2y/k3h+LC
MdC+8+KO+9n/GeApxC6Vfo0bIMSjzC8IGSDXSoOciq33xgli3j5hkwc06iShOQZ9kMDDSd+eQ3t6
qvTrly1aZGb6PgtZ2MmYsaY5DTFFGeoBZ7MT0B/vyKR2kJ/z6q5iZoo12gAWblG8M4hTPJ8L50Bb
qFkJy2DJCSkeQZ/P3erK6LwILzUNrU2TCZ2bxXgSyPT7pOf5Oiw0KPSNq3YNWibcUGxsS+HeK73L
dnpO5SofJ7UZ+gwOe5FRKkZEhLyjWINXQ6sc2ycWDu6V7uinumdoYRxJ+js9nNKLTky3eVZW96R5
rAd9yZbM/bNJwzSM0Oo0In3RrVg7YjSiT9mHGqUYDXQe2iVhoFoFfuOMlUPD0tj5kZq3YuQRZVWw
7UZZbqvSpgvTO+NWT2qf4r12boX2eGVV+JrmgkChvjPwYoTTJjcPY0UPDBBeceG2ZORAOj3EEbKz
PKmtG2kob2r6Y+mDIA1pWi/AKIzJDgilqARaivvEwT2MJqHqgvoobVh3TQzAsWP3MgsRHGu63xnx
gsQq0NEoETSP2lVrBdfh0CT7WdLWa+jcmpZVnuZpQJejlde0v8B9YWi3as1cfES/hvHMKsDlWj73
vwRLhCFDnzYaMWy7OQ+MjcV6kBC3MLxKHJ6vyCUItkH+YppDx3ozU2u7QgjkFVNfe0aH3tc2auTL
gkaDaY3Y6XJnLw1YE+wkqJpllJqJP5rpQAZgLR2UBAFvckeXdZcVvqDuMQc7WTf1WTo7AzstwyCj
Kj4WPal8hjkfUTgmG2vKjC2WUsszKuAnaAVDz9WxriR+sLO44xAEsN012nWhj1DZY+0yYOFxkMYU
b9Kku3VnFYCi1sRKCd9l6iG0UNkuwHlIvtIHtlkba2r2/ZrW1H60BuecVHSn1J+Hqu4v7JwONNj9
cdP5uTcYVXSi/7qLHOeJRgiw1PIsjp2bTirn0JuKFDXRRx57O3I5zIOhaOgg3MdqIqlYJHnTboWo
KgIHobZgH/tWVfnkBU0CdNlCFjOnDpCQYkAnRGpdkSC8WtwywTzckTM8bXTbvLcHWS0WeFbSWnAn
2LN1gbAunMVOGg3NjYBevI2KeIklro+pXqxj0lHP4fSsm9x+FIwIVEVuFV9ebZvdfRAF2mUa6l+g
s3w1/Nq8DjOoY5Y9PSurknRvkTPgDyrOTb8xDwEUoyYbbtNeoXSMmV/riJzhnKaws2RN2IsEn/Lj
msgE+jblNuuRmKQm5mlMZ5gw3a1eNuVRi6f7ZCLQLGbpgDxr2+kt23Oqj9ekv3Re6jAiUm72Ap2c
QokRhE1bcehYD2gFHu7GALZPYCp2zyLMj53L1DuOlMALsFgRlv6tKRDAusSDbieUq9Dz62xvQt8q
0V12bFK9tnpSVljuDBdflSrsozT8M/aqxOT2jfKcufPMWqP+viyn+uUHtVgsnQjTw51daHdu4SOp
7MRQ0zJ3MXTGZblGgodUFp34sdRwEwekSa/QG5dUwSgTx60DjQgdAasSb8rHXz1YLcJEUH23jlgP
Io/gj7lAJrRrsyYA8uXg1tRTBHTy8SIwhjvNQQZWgk/ASV/0+fHlR4TH/DhEDWB0y98ly69SlOGb
mkS5lVlgh5Rmc5MlYEqQ1i1KzAZ5Cia2nO0oStgSvEuXSFZynQEdFEsKvPUOVhkFNDOFPuokzmUb
03ayhvjMzosTe97LTGCsfvmRKPdb0FVPgSTYiDCVWxTASP0W79+yyTRdkBYlnJaynnHJStocXXWs
ellv+YiMVT3Xp2hAQWfJ8R5RyrzLq+hJQ1Z5NqbmJq5o5BPs88Vte/rnSVHuYEzKtYXuOYudn2GA
KoBJFJ6Hb6yFme9ffiVQ23XD0BKNET8PvC0UUfX7KqbFpMV48JPyK545GpYChgoC9JUfTsUGpRIc
KvVdIPtnTKyebEk71y+wzPukiVB2dzZmWOM7GvpiExEovaIliboNxMCElbzqmJiaCYCH61ubjg8e
sMMC4+VedQYnMY4g1Vnh0HlI2xbtaXzxEgmcDYz9rKq2+PCZWgpqjiCOPcK/py3Rg4d5RJxKSOqx
yQMigqZdM9qIVAtG8qrXjUMwX1adv1G9xs68Y5EuDO05bfPmEovcnQ70DEMjgn3W097gAsWU45WM
AwSORIdOi2q6qcYr+7nNW3MjZ3VblQX9GFVwAaIqd3PByUdzcMqFSWM/y3D76uVWW+gmdnJMJqKp
nR4V9VQmyYp84xun6wEIkBeXQQ1bC92LW5eSFFDTdVwa29yanl7+QqLDGZfmeKFL2qxb6kSM8Vr0
3Bfad+lmjwYk+rWy7H2diXvqynIt0INtSh3bbgR1eU3ZQqktNbEvIDifYzjvhnDbrQKq0YnCwG+J
TJPwIC9zunZHn0xfRQRoIx2lIxRHHU540znAEwH/BdgZIWfGiqp0tF1ytIeCzQ+6LJm3mFat9LY2
hLnFAsPQDOUAHyDI7XLhMrY4KoNM83zRwJgELVZFYJtnQzBwjWofJ0QDmrKBSd+Swb3cKiVZggUp
avp42qL7UnROpyZh7MWAB24eRwnps3M9jp4KgezxrZDkTsJXcmJ1W2zG4cdyowAC4wnh0lk37qc5
Ir85gwBIl2qtMnobCBucTWNg7RsziCWMPGRk8fYOljlu81UCEL0Y2W/NxvKbxcufk0cE0U+tYXli
RvRfTnBA56RpNqiHL2aUQlsrsXdzpY1by/HajnexHQr8ZU69qVSj9glA6qlWSCIHmCwpnw3SlMea
Fj/tHIARdab9qmr93qwYI8uMxfVQ42UlEgR5UrGxEaNXIlP0n4aG4rfzCE2cmxzgWCFa+LzO42fy
OZ9f/rA/W9eTdVnxG2utje0NlncslHui3lBghemZuIj12NxGGmHaGXpBdKRTA0Aq5UHHy8NjWDxg
2KGojYR2rYieiHuaWAEGpTl8ZkMwkVr9VaYxVfSYWlVuYUHp7029OWRIZ7b/X9eqlozJj2tVq8fw
MXtsfo8rXP7Sv4pVtvwHpSVD2LqwLF0w4vyfYpWj/8N0TN20XMPSiTNUlLj+VayS9j8AZVPHohhl
Ofa/4wql/g80djp/3jCkEq4y/pO4QmG/rlQpSAmmATRFp/YlbalTSfu9UkXBqG9M2kaw2frvcYUX
JiRU2ksy0ZySrJmPQUjDJ1D9LuzowlVBl20sp9AO5tzTwy9wzk/sxoMWZbVilb+rs077JNVTvE5U
VC8naWJAViatJ2U7b1I9W2nr9aSGwqsVxQwCte1diqBlE5pQSC0RnbUVFB+MEKSYt8xwdI9IeLPR
89CzAzy1SF1bBEOgotaCHeLhtyd+9Ve86N/yLrsiPrltlkLi+5uoHLQOPCdMndZSc/z9JkJ1mzii
yD2t9JdwewwGTYykAFPMNy2R+bYOUa4OVqi2ujOhkIoDctCkOZ8iRthDlHfnH5/RH56qBd5GKlYJ
kDId5/UJ5W3R4ZECUhQi8GPxNj2RSX7l6xWGOFkd8ZC6q4+P+IdHRLmTUCMHS6NBEfX1ESd6CtpY
EHcMK9H2bHVANbRyGvRQTmF8cr//eCzl8L24YBZ16+3V+RB+a5rpXteQG9KEzYnAm0vfmiSP2bc/
ubLl0/29mMvb51LQ5bKUdBzLfnsz2ZTMopXL2hlI8Qo3snZB1N2dXmZM+j0m+5KsABcRNMgkqyLn
VgvOJJMZhjcgpSU/oiaA3t3YBFXPc8peZ1qwel17NtQS/09swn0Ncuzn2vRXX+CvwvmfXs2l0vzX
G3v4+c+/L58OJ+8ajgG3zJBCf1OJHu0U7aIVZF6gHOIftBFqfsgSGb7FLIk5pP14QYEBx1V0p9oi
24ypyv4a8P+vJ7E8j1fnYOjCVIi3TKGo6elvnhc3tXC0nPiaOZzgeAcIDaaM7lO7L+z+gBYE2YJq
5CfP7d1bshzVdqWg7KXEu4/SNMuka7UCmnpesiaNKmPTms1xTAt9I9I2/OQi/3A4av2OkNKSDobY
Nx8A60oE6E6QevY4UNYr7rq+RCTpe1Vjf/ZQ372Rhm4L29IZaiyLPf1yLj8eb4iBXUan/2Eox4UA
0QBZsNiJkmEDTtlfQtCvNI2NhgjGDa/sL9Vap6xtvtcudQsklcbm429eLNf05sEyZcBlYjISTEpv
HizOuLZxzDTxssLYiQpdUU08YvY4RMYuDsL7ySr3aZt4yRR9K6Lwp1ENVwivLimkPHx8Ku/vPpOr
kibvmO6YlIxe35G8o94yBNx9h0IGCqYBw7FmZFdjFbP5TYNfHx/OfXfh0rIcSY1ON3jYxjIh/PYA
gJSYnW2PsVcp9E1HMyPJzTiLzPoMI/Iuid1baCefjHrvvyKO6TKq445zmf7fPHQWmrUr5jb24ii5
rCMCvvE72an1A63StyixnozMePrPL9MWqCi5SF5r88073U1jbtVNFaOvzO8JOwrd5yrJLls7vRE6
Lu6wxiYya588y3eTlyEtm4/XMSz6dDzO1zd3DmVALgNUZoBbMNuInWEfG4z5OsET41Z3//E12pLD
uCylLIvO4eujaaWhQHVAFXDZ79VaysuLDTGIjQPRRetwin7RIsjYocM5/vjIL0/s9ecD/8IyGS64
VkapN4cWtNJiOvSBZ5sTtEeDTnl+ZsraOkfj3w55cWEVk3Y2iqc4cNKtQk5G6fs7almiHy2tOjXJ
GW6+bqdVrXyYyFkc+6ugO3Pa7MIcq+ZkT7RHsqIExJFbPzFcudTRAuJm0b9qbFuPORwAbPb4zqrJ
+t4SvtAhIKKf55zPDqDQjy/43Vdjo7VyLdfmNXYV7/HrW83+LwCaC/YmcNi8KiDrK2Q0l3oba95Y
5ufkOOxDLa2u+Dc+OfS7d+r1od+uIEvg6hny0MrDgikN7GWxtq5QMKyvbHzjH1/mu7GIYxlCZ2R0
luKP+WZUjJqhKempVaiCnGOC/Ag5DR9tf4z8TwZg493szqEsFLhiGYss8fZQWjRNta0NWIBy/aFw
5gezSJCCtv4awAzRHPaxS8ovGgrvVWk3BK+OJKOiVI8hxaBIyJ+yXKJ+eGB6xiLV1CtTo1PTpKTK
qqn9WS1BJwyse0HPwySfKhTIrhPVP4osQC1KL2TTxGiShJqvP76J79f8y6Ut6y3bZX9EhvDrlyUe
sw6QSlF5AVmAnBzJTFT3PTzOyN+qL/S5SJgIsaL3pX9Zj0u0E4Eabj+jGxOPhk/x0XTGeRukfFYf
n9u7aY9Tc0zGKGkjPbCXXdvvo//UhCiIEq30kGPr+F6ynWYCgv34IH96i5ZtoYX/1UBG8GYUpMo6
jbOP1D/3y59gMyHsA0tpcDNvzbH89vHB3u9gbLix0DWo7mBCF2r5fn6b0HosvY0elRzNoe1McwWa
CameVuZvez+FX+SAY1QB6c5wUp6yIThXkSIJsyR8Ifps0fqHcQIPrjJ0xVqRFeObS1dGOUwC77TX
2KpbDz6PHrloumnEfNk17fdc9uZqjtwDZrYvH9+Il9v6akzmRjjghwTba0Yp/c2YDFFN6IRXlZ6+
zDx9bXkNTU9ib8mJbUNnJwrnoqXRu6187Zu5VE9jGHsqMr8Fhgi286JAUD54wTZGDe/33T2BIfuG
HAWiNYwSSUJq7ofJPRiERqzb8ZPP5uVBvTp/liQUDqRUXAPt7TefjT131L356MFUEECQqPR6GIxb
HbLkxjVZ4gcEw2Ozq3eix5iPAXkFpRQDO1BNoyGEI2nLr5Hot1VGTHlDQ1Gl8ACA8LNx3esQaYUC
AmeM08HSIGE6ICssa9enCEJUe8qZThTx33IQF2bOH54I2qiHApaDAtAtxLqX/rhxR8gNmprCTcN/
rsh1xChnXvO6oWksB7y02len44xC/9mYzLOBooPoE6JwdNza+oAvK5u2Wu9flJ1u7LQOBgRl2E++
wPejKxMztRE+CLbStm6/+c7JcaT1r8zCA4fiFVKeu7WBiSpmNOWbOE9TDLAuakoqm1iSC9FsyOZi
LB6MdpvEKEHaLtq6sXsXutMpzpDW4nG+tDsNRaQivAgkKWRZB0Oof2y6+57IaDr9qF268QEZv73C
DXiLgx5DfFrru0/e9OVNfvOmsF1hTytZN7vvNhFYefMytQk8JGkFKgrd7gFim9XtxyC2d4KiJ/49
587ya8R1qThDyiY3pt6vaR4QtN5GNyZwk81coPmReqafFZGkPSppwww0UD8+23fzNwtQh0GQqgYa
Levt4tfwQftGicLAPlHyRQtwAoK4GzJiSirj3A/97pMxXrybWpcj2i+rX0WJTr4ZCFzdiKE0tzmG
1Id0KNEwYAudEwP6HNstZ/EnLWZe3zZpwOOqhHL937hmVy4FHAs7+4tc7fcxWYXSx1LDGRD9aGzL
mgcSDNpVrIc/QHGAc3eohX98m9/PA1y1axn8MFzXtd5e9ag3jjALWERhxcvQJdMSpxOfSYt3WDyA
ZD6ULe1V9p7ITewjrw6ZRH1+X5T+/pNTke/fT4O9JeM/tTWXM3o9JdnUErqwm3IvyG0K37rthVA5
NNLKHP95IsDTKtrHHCNDG4q9mV6CKLr65BTeTURsbFHQCktnicXW682sCEGhY74ciBxgnWFW/S85
RsZqCnDXy472ftR+6ZzxbDAghUBpDTbud19ND6Td2KvKnrGEBVO/cd1nArzh3+TEAKXV/Mmb+odP
YynsmOxfhCWph72+Tz25R+2cjLkn/Z52h+vfpSEVnlAZp+UR0VI+fXxb3q1MuCu/H3D5cn5bK0S4
cGZwvLlnl9dV2O6t2thnbr42p9n77xzJcJQymYkplb8+UmqSkalCjtQh/0nBI07lF8sKntNP9oDi
T+8ahXAGFlMIRfnk9YEswNvw4vjUgGL97GuXPPMq3ZIMjOmPFDNP07QrXRpiUzvO44xVfSysz87h
D+MxdVM6BDo7weVBvj6HwI5mfBJaRso97kwTZqIe14RZy9PEG4cq7QxgeOSRHaXV08+Pb7Txp4Oz
j2C9hRLKoIr1+uD95ENMKykYt/1Xn0AADzMBtDXXvXKzAtBFSLQOucvCOibRMib4+kMZXTqy6cg/
hKG1Nka2EGPrftVJQll15IWcN8P1kGhEH2h3gWvfDUVXYtefH5CEP8jQRXfgTBsrD78SQ96dfXxB
ivN9M7lRibdZdju2Yb8rR7dFSFe3crmZpabtlRkuaVr1F7fUpk8+vz++O4qAQknpW5j62+8P+yLv
qW9nXk/63ApmxJjixrCGhV/cq3YvybMdYD924Kc9NcwPjk+8Vzrmn53I8jW8vWZaEBQxGATYNb0Z
CFgTxuRdtZR6E7yioTpUw7ZfaieJDSYdfJq/aaqm8LQc22fJzqXrf8UJvupaGSClJ4JLP34Ifzoh
6jcSobbFO/V2dxp2Ci+lwGxAmQG78tQ8JhVrp48PIpYV7ZvLNoVu2LZksqY39OayffDvUUC7xWMT
dhpzbacJeVn44VnALrZx559j/2CZrG4655jZ4ReK7LD0XZhxoxsae0yu/nrWELL01wYooM9O7w9f
1qvTezNa+lgqHbyQhDug76zni5dboKW4y6vhupTudrIvRnkRF58tX99vZRwmBTyCS9uR0Iq3bRKQ
lDgnLY5cabjFW71hsiKTQsEURQD9o3YQeqq+PaNttsoq+sGT7xwjZ/6pLMzJyQz6hwhigFYkhwxk
GmB5yFKMqNjVKCy4su3Qy6J9UrRBquyT5ekfpl60+LQmGfzZAr/tS8YKHcYUaKSCasqleCEXKl5y
sIzpHtKMO43EC/cXsYjtT1b94o8PTCEDYjKwTfftW6sN05S2mpWy7KIgUmDIh/+EiCI3nqrIv9Jb
+yHrvhbzzZwn9idfzJ/WXyw1mYVobamlMfx6HK6B7rAtslPmu/aL4fpXvtnaK1Go8DjlGNK47Mgx
dwrArj9AlheBvqvnARdh/dny03g/hgpMDIoCDAV+ZLZvtj9D5As9GcrUa7B+Dr7cASQjl3LsH/sJ
P9o4b7phHBfgvbvSBoF6WrU7CW6L9MurvLvMx0ensn8AYd3F4U1YD7eaPf5k9GG/OcTbwOctZN8k
OmTCgPQXYnAAkRAGrOybR82svoyi9temG17rFGVXBVLpoX/+ePiQ75dPXCVlJkYQ06SE9uaOz+CB
bAvBmdcBbsdqRAaIFvKGpfXtmIDWqG3AIdBkMNt902f1nadA4opwjkbGKg8R5Z0tweZXxkxOLEBA
lGJIwgMGVCitfDdVjrWsT8xT2xASGMfbSvPhETnDw8cX8r4Zg++Fq3B4UPwHFarXr47F0dOusBLP
jTOWo1O2hAVxCkEib0eHkMqyPPowyzr850VLRxzz0zyOt3CfmMERxH/yLpvW+y+JzrNl2iyrGIOQ
kr0+I0f5qYsOuvRQbi9v/aGICHY0602Ta8j8hH3mVwoMLGPfkVAxvO1URmpjBRBP4bZVm1JBgU2D
ZNj7BcTGIv4qHFRodmoOXsTmbKeHbbUJHd88Q/h3I+qpXePzSfdwJ8PbLLiIW/nYLpJwMn+M2lRH
C+bCUEb6lRZtqtjtDpmPvif3h1Nm299ASamNMurbMDa7887RQXDpCbGu9nVcd8GO5WizNnvbp+Hl
/uj9vtloWF8pmuj+pWlQUx5Giee3bbD40UlGOLs1TblUzjQ4qyActxNJ8WwUEjafbPYz/cTZkGr8
MBunULq550/uUxEMz6KAwePnkBEQ4IKoHt3drJxHJhK6p9mNaG3hufBOd0VYZ5s4JVBcNaLazBVK
XHx29Qm7jdf6QpAYMZJTmomJdVrb3jd9doWfucRs2PVbO1HQmUfniTnUWbUtuvCBrM9VUEPatN1W
Xc+FAQVmx/jnVYPvPlo4kJqLTu9uJVzAYzRiqG8H/zAj0oCWOQ5boE2uHC6INfuGSaPe2EPbw6Js
fc+P2q8Eml3FNtNvopD157TeV1nYEkHW/8IQ+rWHYuyRnbQEwkzneRq46zAisSqcTrap3TSmn2xN
ORMw5Aw3dktLwyKcGCxFfYI8uaNAalyAQFmReIbXR8MrnhnDvrXkGbmkmL37RPCWYbcOBHytyLaf
M6w8sClxXk5OCvrDrw9xOBuwHzFquHV1a2l6tZ4hykIs+zZMpNeACyUOXNF8zfqLKMzKbR4haBVE
QJiCoMyi8Wa3SNdYnkdIGXA2rP3kUzE2zPxLFER01JopQCQ4futh6taq+g6DIfEK0yalSr8Iy2NW
PDY2OIo6xpFUOfW5rb7NGi9EI8I9mR6rWBPtLiBDCKA1bmlNSrmPd0xq/V5UZACgxV8RPoSqpe32
US8rDKn2ZUc+d9YNGvOZyXvX388plUkdMEISXZiJNe1g4elbrSPdTCHk4O09jYGmbW0ZEjwMOVaa
P1vSdJ15/uI7455Uh18WQvm1Fhtfg1A8CTSwQEyDaZXnVE0IhsIO69b3di/EEfl0tuVDzzbBGKo9
93LTS4G+uSOdIrGzW7pH4yYLGSpJiH6YMDYfXdqra4St1H1cGRHuI8cj5M1NbGFnKaakoSad2ccW
cNBEmPB2vK/mZthJR3kdaiTeReu7Y8O5qLvxvODdAaM/Qr4AOp2HzK6FH3+ferj1JRuf84CWAw+t
D8z01gYFA7MQN/hgp/42Kck+QxL+PW3JCemh6+cgvDZFGLsbPOnBIa5AtyLhto8RERhdN19pGZHw
QBdXfeU4nj8QR+XHPrLptnwEsT1AwnSNbV8icdTbm8gv1FkTIenPI9KRI0Awm0j53/2wozFIXOLl
kIRn9L93FKf1uLKg5VRQS/yxPs6G+TAiP4RyVOxM0uijkHT4thb1fgS5vSkw5TNv5e1poK4ErLlb
w6mUl2ORUq6FAd+kd2GKCJhcuOnc6pUJ4BKiOvHw5LAAbAqLpN8WwI1Rqhq4m/OmX3eoKUC6urwj
yfAlLFrQ9CjOVgH+oxKiN2b1CEM1qpfT0JFX53YuFJ2MRDKoc2eart0NURJ5ZIRY63qWyMUdPD00
Mqk/9CsC0TtU1WA98hyoYf1LcyAOBo+FC402kAb+fOg662iqHwTl9FXQBBf5qLn44/h7Y9Vvy+oH
pvK0M3H+BLPzYgK2Asp3IHJWbUm9kkwGEsmJKNjGT45fJRujt4ctdHx/l9bZjVk2zoYZxGEbi4rE
0u5dtgh+ND/XBAHR/B4VnghAhaVqjW9DiYqFFRVJs5Y58CiUtskQyJ/h4bYw+hjV1yQQl6kzZj+L
Qgd0ByqjhCQeKw1VOIOa0SPh1QUpwkjNCO0w+a75OMlAi7cjfnMHMT6i02L4nmZiQ2A9VUht5t5p
/oZM6ofeEiRB9NAg8NxTyUd22wFaA87cAHacCflsdiOd5RutZvFqVtHtaDTVBS3qeudS89sUNYNV
U5u9p4iIX6MY0zambwa7NK+Ih5r9w5hq8f2M2rdhS3mhdwkSaht8Uh4VGmAQR+4mk2ChbGScEoZ/
2wzZmWp78ObOVF90ENdDPZ13mYRF98kSaFlQvN4KSjSMlq0o2lGue9uYcx0M/VWAbVyNSsLqyof1
KI3qctLSADPSMJ8nkXWS7CY2hAta1KlTPl9cmUWNKZ+AjQ1YAOhYdQnfqCbL5pPze78hppEnTOSg
S7cfIs3rBVGkx8rB25h4ERXyVZYeZc/OPLGbG435csZwyC6VCoU7DA+aGh8sOW/Zrv3qmuC8bUGZ
f3w+5h/uF+1Lw12Eleg/3zY48spCZdCp2Ms169FuB+1C6XG3werX74OqPJR8REjjc2trFeKqN5uv
ISAfu0pIcY7Vqo1cmOtxAQ48Hu8bPxvJe8cvmFaQfiAOrIljTkg4Y8FsKiBMLYUzJ7GDCxPL0cZB
V2ITdb4yM+XFo/mkMric7kR/jARu4DDZl0omx0EWLG0GOn5u7uQ7yl9yuBLjWqQF/ryino5EaP+M
ZVXfzySnfHKL/rCqRmTLpEP3Yeno68sm6bdip4z6ptRFEXvgM1BdDPgIsWj8qg3McTluMVoCSDvj
hsVoKA6TWUGgDtKNkaPwjCy+w3DBOH/83NT7kgdlaYRAnJSNuvPtc6OaMdiAhiNPc4IlnBb6G7gX
AEeou3thCU/zqfFAqjw6ATA+nII+zfq2WEf+VFykYVlcTAb7usx/HiPtVHdW6bUZoIekVgzNjfoO
koHwoKHbEeVhrYUZGh4PxL212rZb9WN/cLqpOWHY3SZm3d3bWrC2VHLQJuZKO1DuVS0SCe9q/BXH
GURs0lRXzTjfd1YvYeZiunXmJv5iN+Vzq04dlLrvk2qKXVFVV8kIlruznXZVy26ZRwYv1rV002Ms
JGtYenQ94xvZ8osqLD0h2Z5+fIP/sA1Hy0rBbFGqUNtDY/3qqZNfVKII9Ymt6WJq/U7n7lPZ3fiD
NR9c9qH7IZ+fy9C5amcz3XUhrJ16GjWsifqNXyL6+/h8/rAVpzGP/Ot/E3Zmy3Eyade9IiKYE06r
CmpUabQt+4SQLb/MQwLJdPXfwv/B35Yc0klHh6PbZaogydzP3mtbruvaDCXfLBxW1zZ6q6xkD5+7
fsjBaiEM00uFKk51Thcb566w9DN4l4M9kwce6MvwNUjHqoHyOQ7kPsFcQu2GenJsWshiwk5zAnwX
gJP6xu7yGA1MAz/g+eB66GR/ZJ/NNsNX5yInUdqOfvlEADu9L2n+nJy5vZjrpnTK85/+2MpLm6Q2
MDEkio8v/b37Fi8NR0iLEQzeN/+PT+R/HkDPjTLO5w6VP2b9U0ID2lcLcTrqq+XGbLQt1TomRzkq
X+D2nl07ab4O8XLPBta56Rdx4bXKa9PTUtZ+mqkynXMk0GKeDOMh0ZPqboiM+6L1sqeP/+H/0IVX
f76Dv59jORro2/O4nTtlZwCpzyW7WegF9zha2INy/PasIpzUQHdOMz1nrTh1MLDL0vvCeeXLx/+M
9yIO/wqLW5iJgmUy0vv7Tqat29TEWOb7CHHF6Pxs0/n50aPT7uPP+TML+/vdix3GNNCKEIts761y
BY+V0X7Hu4SPvMbOGhnX3WcPdrnmjFSkFt5WGBqjYnYOzcrQIZBCjRdOr3ycxl0+kKbjHCys1avk
OCgqcgorYuC6GJ409q64VtCNoOJEeC/JZ9JhbvjanU0zg2LXQRgKAdsx6gf5Z/uER8niG0YCzXZN
MRykAZdHzv7dx9f9r++XMobVB4QZyHwrkpWFUDQeiwz1eUCom/wvyFineRWuPv6gfwyk+YJ5/lkB
Vvfn25ABiwysuWrJqOab+8d6wvxZB0xbbp34KBQ46MWqQ2vBLJNKjqpruvKT9857TZYBlePquoHM
jtF51Xv+51HUBkelhokD1a/bF2ehuHLJfzb4ypuFZu8YGc/LVrIpzo1Prv29SMcnc0+ZTALZPr31
25YSGAbocLDltBnENeqaFIyhHJeIW55jL8nyS8s5K6gifU80cN6sXeNZ+eiP0Y+k818MjVkxeeA9
XLzPbI3GP+4BtnWrU43BKK61NxJ/nsDdtXVmc53ePhYJDptoJbyl4onw5T3N5vvVfLeAaiC1gn1i
LWfvCPDTwo7kwGi5F9ont+X7nSb+JXbC2GgJzOAx/fun4kCvEr0hsN3344ui16xk/fn4R/nHb/LX
R7x5RzayWiIwiCmjwr0nDEYu3WvsrANaDKn2J3fA+53q39ezXu//3HooKDP4LrUeFZt7dqt3bJz3
bF0xx2q/P76uf32UEK5HHMplFPrWfTZxbE+cxk/30l1u8CGf2Ax8NWbQprp8/Pij/vxdbxbN1WCE
dd3jBQFB+O/LmjumY5GxXtYU056bMY5K/+uczg6h8ud3MWdf3StkQDksrEN4HhXFTbz3yYmibmkt
WWCa35ve/2+wfooBx1XCyQODBDcVlEFMW7CO+2svxdojyRRINTBly2qj2dypenT1Sn/HvgKS+dir
bWrLm9TKrvZMg3jZkF+w84XbcyHi3lcL9BpOuhmsWwgoBuDKLIFgSjlk8MnXsj4wb74WFlTGIBj6
0VjevrTaosW51qOS+aUeZKaxy0AZJEIcNF6ScGBY2ToNZHVp+beuKqKt3qX1FrDLju8x35iaelED
Z4HaE2eG5w9WObE2w2PbwQbaTyJlYFESDK47/BETuIWsDzNDyNtKTxDCYJOCFn7ORP+StdnjNMkY
EY+5hGViPF3f5lRbPXaCrhsMCWJgJcrGYggjTDkffxP/WvQdhpvGHxsQt8qb53hNlkHZJFAvFVpI
3Q/s7Zr2e2XTaJS0gHPVABJX2fVtNltckN0P6OEEyT/+d5Auef+TrM5tfY2UcXrV34xJZO0gcsNL
2JOjCQYgzXvABUZYLYD3RPbDWWhxKqNkhTImP2faeM4LP4ffTgblAtSlwHJ+SMY74BnRiRj/wRBY
A7PGf6ISZjwzTCQHZcfjwa/FXnd7Kid05ub8D9YYwEx+2EbA0xL7rGfMLnrnIrpe7Ut5nTIid/2w
BA0+EiYGWBFq2n9mjvTbJFr3hl0bxoCGj71GYdBCbVIJuVi5Y7efCay0z2T65rCCgUcxgAGJolCU
2Grj2cq9POhEGZ8NNasjY5IpZAazL2fNDWMZJQH7/udKMd5vAEGKOLe3ZQptkHILf+vpnF8Qwweu
eNuTN4IL0v6ghuxnbJUna6ACecygvYsu9rZrWYQdIZX3K8U2HdspjMYXA8LwFkS93NAJTdZarQ0S
pfjRWTZVtqPX7H4ow4eWAUk4mGR6Yao/hG1fHIuUlqaJ4W2dEcU364j/BsXOXwy2yvyxDx8DOBSs
lemXbg0wj6pZDx0d3DhHriBq1Ssc/nuvTO5FPD33ufjtfmd+9j2H2VXOgmjoKM4YQcEwFmFl2heR
F82mrfJpwzSoCdvC/W6nBORKHB9I1cgrpuYbu2hyu7DOMZl7MYvKXJqnshkllXXdvpEUPfQzcOZ4
7evxmEgBpblO7cByFf/qXZ3p4smzJ7pvK/9EvZfYpGs5RaXqn3QQf/ujpqT2RHcfINHVHNjq2ZFn
ht4wpz0REHrV0u44dt4DEVLsZP1h6tkV0jpDCQXH6daCQv87n8DQd3yfQAPYz+bQhWaSX/DFu0e6
z0DI5P0NMQX6V+pxCWM7+4avJMSGH9EDLERYM5zZuJUz4IopcKDPAzcoO5XEoU20YgC2sVbNCUMp
eIEUc30eNF4kjv1s7xf2U1vuKxDcPtpip2EvKyB1FRGhFEdcZQ6CFGwL2HZ7TIOl0L/2ebX3kjW8
nsll57j8MYYPeLqQk8BiibCU/o0zUwXm4uEtTP0sbIEMKDqFe99DoKb6UoA2DnyH27iMxY1cmAn2
GEagdz7O2O3ztn/JUd2Ok1s+OLY2nZQUbZiBEJqKe6JuyatmpFeBEYZyMzd7IGh/bmcqfrqOhqIF
9Rm0at7QFsDIeOphKuptbe0ne5TbrtTtvbTZ0Lr6tezg4ky1P+/nSaCURXkZyuXZcNOfZctcortn
F/5T5kjqsUff1bhM8C2ojjXMw5h1r3zjadDCDNlEViv2BmRRJ2twORBG3SxDK/ez08qty6oVTG7z
peHeQoIiTaw7g3uItZFyatmFjoaBB6kaipTlhJUTGdtyPHE6F8dmehCR0dCF8qQ5NLbDujzST5Af
0xE+lBGh11JgCCfTfOSg5B0yC0YUb2ux4fwAyz9hPZj3Mql5MiL5arr6vY4z5SZ1l4vu59Zh8DeD
1fQ3kN8COvWGsF8xeUpr1c71gWGbhB7/38kGQjnvp3LbmCtUPh54PS+I36biFLW23MaN951pIIZj
ijHDvtE2mWvwTxMG2G/fvHqDewZMY26WAvmdcT0IklrbzqZRHwaaMM38FcL3neb1AFWeC88/sVcd
oDmYVIPpaA+az40KmDdyJPuHmqyFsdDLnTFHNCwoFGunVCoftXhYDk6FW6DMnWBJWzOwxzp7rrqa
1j5/U/r6D2MAhp6zeuyw2kLGz15z0oybtVa+QDAy+P/0ZCr5Tu/jbIZSSylU7HXLwfS/QyM89F6p
zrJi/xPRjwGQjMVsNhgnZ+p2IvhqWeOzzPoKayY/hV7VBwNONZuE/iApPDoZmXZWVImwOt5VXe7t
aADG2l9LRpaz2E9Tu81K6mOUB1ZZYC5KDej8gG/Lin7adf5j6fnXxmh2NGEEam5LjAxUdo26uxlG
vHymqrq92TtqozdPWZs8+CDTi2hKtlEC5hTHNTKNnm2LXh2pLgBo5wBpC4YxevWpyoYa/rswJ4Cu
9FMy4vHBJCdAbVY/hQvxL299DwpJEpZOLoPR7lHiocEwyCUR1BRbXZHOr4kjDfaZEmwUItYB6JTF
EcY4HuppYRfonZoZMgqmfw6A2ALGdttTCz3QKs6Umfk9iBkPd4GzcQpEdacCXEO4YLW7ejyR1VoE
h8+PDbRJx9h8kmWdXRNDDNtiSJ1QRfQhaQzjF3VvJbUBVgyJuCnNbypW3xeDwSllsfl2aXhBpWoJ
B1nDS+v0HV/bVhP9nTD8Q2fSIrIuSZrFxdfRqz43P+I4vqdWzzl1xU+V0GWLAL+zNecKU+UiM0CF
gNIgTma0Ci9XCTFYyKwJO/BkcIOmZYWwfKG/UfAytNW59QVG/MLbKb15bHOajz14H3XEi4CbudrE
NU+Vo8kXRa4WGuS965oXitmrUDfSU965+o5ZNP0iI0h0J9uphCGcHmtMSzidBXFquqDF3IayO9zd
GjzQXaFZcOE0+1s9CmAFNFg0nWRSognSNsbtIvIqoGiemy+TF1eB6E/dnAQmKQwI5S3kKL2hf4bR
uSj9u9mQ4Yy9BYBVzbQTf02s3Wkj+4FZpkQR0rVqxrW/dB5WREHAZ0fHG4iSE5R4dRBWS4l4fzcu
5KxKV7T7yiDsIqht3kCxpn4Rnky0HDE8sBdHDPeyOMJqkHbMcWmDiZL0xkn1H5An3W2imTCXogbx
CRdabMWH0WXbOmWUudcLQk5U0eshrZiTc30zlG4W1rz+KaBmDa7Nvggb9Metm2CmYSExwr5KzD2x
E7D6NJeIGxuTyDbXYT7P+fjbTigM81v9v6xmK0cgeJfQU8a7bHntyhKrH/cdjyEmDj2+CO1KEfdj
P6ELUB+6jXQmj72kE13ZPd7JMVlgxlH8oevmLWFYZ6exCdwa1nhHcWG3wUHFQJCiihuTTa/G6hr0
mXOOsEWwFDKyI0M33JSLDXqviK/segArVdC0LIsmnHbMg6FceiIxDA1iJC+VUN2MVyd0nGUIvVlR
JO49iyQuAD9Oyb72oruyFGnotRTRywQutOYs/laD2NgatmK94XhHjOakST3ssBiEKIRwShO6G5z6
u9esbgpvZO8L77lxxyCiznBq3TubmWesDC+QnJmYSdvl1rQbO6TGxzyUXXQgkpY+ZhYgtkVoeGzy
V0CK7Dy9bNguZoK4EsWsGYUdn3tnK6ZJ7azE1LYgT+2QdhRqsvpBD4hH4aDKqIfSAl5KiyT947PP
Zm4JF2/ytGGPd5G9HfcQ+FtzPsRFNZ4Lui6j3KTvutJu0qmrDiqlTvnjg465qhZ/Hz1tE1kDBrCL
wAU24O8TOX9jVbPljkIzz14jQFRmth4bFL24qsc3i2q7o0C1DvhSjhzNzVCOFJVoWIcgz/I6aXLY
YP6ccTA2hwMF4QL1p9nQMdk9JBVyZ/ED5Eu/07jZPjk3/+OQxokZ/xcCLE7ud3JC2rp5UiAahGzi
X3pZ/zCxQdHTArGKlMMRxeYZqFKVu2JnZbAVBzYmIF1aFH3QrDs37SkcJ+hHwPCcJ/5n89l3ohT6
GJgUb41zEOh8a+eP5olHYd1n+9K6HVs03cnSuk9+QeudSumvtlfeTozrUHDeOkdXS4ASTcI530no
51V189jz4DGeaZ6IvbzEBhYU0FSMrsoWbuKsbQkb9jRKzdnBL6XC6dBbt/jVKrjDVRKA6fnhDXRc
+hlMvL4aG3xnSmfvXVT3wqM6r/enY5w0giJ5ELwY0KgxwPKyUf3oYDw2LBY+ahUf/cG/kClMv1JR
BYSsuBK/5u6O9BfTL9RVJPUnNvh3g0K+CwbO5Ghsvo93WtYiCgqtvA4ZsPETsKB09mVo8K5OR0em
NRXt6jSwD59Z//7xsUyV4WAwtDKxxr+RtbqpEYNXAbRcijrd2I1yyIsB0hrNJtkngyB/XcPWTYX7
yY///vEFc2JDTSIvsubazDdS7CSyZeojmRAdLeHctEyK6IaeLtYwMxKys/McSRE0CaOE0vsVddlX
jgtqG1sFfauKTvrWA1maRFCoO25Nd16GwO9A8S3WfWnhydEFbJuW8BwP8Kf6+jvdi3+1bjssPqaj
e8ZbhogJoFjjAqOQQhsCknIl86cafdnwxwod/2nj80Ya5iSY6TK0rZidJK/eoXlyDY4fQh+Hrc4W
lSoPzz1YLLjY9H7DkI2OndSHU1fOm0K1xXE083vseRxhzHTcWNEXJps6e3UemMmYThU1q72tJQ+S
8jj2p9rWxkd+k8RZkFfyhzaBxUzs9qVzIz59odApKbUXpZz8IjUOL6CAqo3lLgJmQQuBYGI8rBtG
cSB7MhzcZkH8XiZ1HLJn2r+Lc553YpcOtCPFQ3KxzFq7iQvtdlCcwDK7OsfC0+j09ieAvOO4GU16
gKEp4uHT5K+UA/gWINpr2jhXhuXDoVGGvmlMtwwWXR2biP+1VPKXO1Jht+TDcz2huDKq3hez+a1c
fLzUYh5Oi0CHddNpb6SaBCB8pQ4704kXxpnkOE/jzMfvmvdPiSGIlRnAvCyXtPGbp0RgCJz1NI1C
hTWVkk6aGA3KyrqWsH2Ky3uzLl16CVPp48/9M5P66x0HVMxGyMM5yjMC1/rvd5yW+1ZUp30U2saS
hrZaXqKm95DTgV2XBt1Z2Cq6oMva4co07rHxZXMLUwK7sH8TuZOET+6AjFDaI3xEimiSfDeyA98L
8oIbzi10OAAzPcxW9KhxkLouvYgvw8yUpvllaLMVLgqwJFaAHXGWng2DYj7IlhpBKuCsjIGU4fY+
M63P5kjvREwunPAal43ZhYnSmynCpCKF1uf7YVH2YN7b55R2laD3+oujZb9p51CfvJHfv/EMj9Er
DzTQC+sdXa33pUpjZXu0tOjsu/uUbiyvff7491x/rjc/J387AAgujaX+7cAibum4GNfkNYHox/WN
b3We2sy5+uR+/cfFEA7DXO6D3iJq+Gb8h4dN5kYPxzeaHH0DnaDaDI365GL+xDr/vhpcNgToSX6S
voC9/ffNCaoUmB7qYlgYvRUCa6JMYxDXOceNNgr2+37OKQCyLqev1fjg5w+I1tlNJaGfJx4RPYYK
8DAG6K2WQWaQElEIzeUvzorTHj29/epPPoUFKea6FK/8Qe+Tgz7Z/qn0jW3sGKGtz/Vtm/vjZw+e
eLe7XEOkBicFA0fRmtX6++IQH2TU6KYdZhmNsJlMHt1mSnZtGqlrm3/3y845cjt9X9HamuYlt1lT
vkTFfJjFcF8OdNxFQI7CUrQ3PLLFIU5w9qgJ3AAvDgQgOLsoiviUa5FuvUp/SScmJym9z01lH6Z8
7S1xcdPKwluCfsKZYzS69dD6kbMbhuJx6mYXhDxzJCfmgXVF/pBlTo7sbYOiHkccCxUHBI+eFsCz
OFeZThXAoNnleNQ9HUHtgWquht+DapxTmlFhaSfYaIbYr78P0AZ2yCRoVCbTu9y6gfI+7zEHmzvV
Zl/7mgpatkWvKkOj14s4nAx3AVJQH1s7roOqtNq9ZBo2uWI7J/Z8SlOWoUKzn6XTHGzTfxgzq76a
bX6NXS0+NLFUAaRueytsztiC9jC5uCVEHNFsmwHAd9p1v9z4hJWsehqlcdZ8TrtOjKBG/Ikvrm3F
Y5l6JaSjFjippj2YaqBlmpKsue9hKIOBt3350/PYcjAlqFdzCt2mdTLcCZn+mMrueVlycV4YnQR+
21kB8HlKADnZQn0usqCQQjs7a1mXtaoFCG9yZfD8GCb9FS1SO3sJeDSLBeGY2t+ytm1veCM+K6dH
zfRr7WBn7c4fvfhG5S1itF4khzRlh8WqXfMSX0EdHUUKHBSvuki+y3bRmdUD6Z6iLmawtmR0LNFL
WSeUDPeMDE0vAiTeQfx1oifqfKtdVin8tqWrHTmme7ejrK6oxWckpAgHF3V0wh3OMdT/3qucwKy9
MqQMO35pxTnxvI0B/fDebcqfbsmSrzXTcOOYo7rkysK8Ntjt0XQ7DZbuEGFEpJ9+iWvjQOd2TRmc
uIuUivBLuy01VyDm09r2thjXien0ZiBEbd1NFVLI0Prd07jkLxb3v+XP5cOCD41L3Y8EyE92rU2w
/dMvKs3lznVEADhvOPBPB92O73ovIjsLooX3oPAjujjj5k5ScnZCQOwHEd+KpsZ0ONnFbhQRDHeD
CUazPLa1hI7teSFp9PpKGyf4nG/Y2ZJvA96sE63mR2YPTAqpbzgsgvIIciK3HLvLb3HrBWjEeZBW
NGZppZbcW4oSF8P/ZugN1fA2dcyaTemvl9CJN1ThUDnmVxpdKg+hE9vM1yEF7e8AJfBbhNtWoh12
RhcurrM38nHe9i319dpSYbu1viOgUskZOdaBSRRVXVoGQhprd0hz6I8Os/lJ6Uk46RQp47fWoUF7
awG7IDqUWZj5tKIOOdnG8J2beJ91WDLJCrhbngJrX44p+0OXp0DQ6pRWuhm4U9Ts+oa/KVuy8qnJ
l+vgtfNBW6LxmIC4GruouDREljZWaTqHsfE8iO64tExrWKf7BuEwl/XLVqMMaTvAAkguMMho2+t0
tOTax9WFH30q0/muq0y+gqZVgYzHozSs4uLXow+gw1oHjaTHyW/beOX13+7ko6rWCyQBn9WoXVKb
oq75KRrVfV2QcUtIPWx8Lwp9q6HwDV1ug4+IGj3GCjtT6l/KxksOPuvW3BNjq+f+2eoi48hWYGYU
TFqhNrtdbKJnOYU/3Cl5k5n3SzrU33Hibjh3osbmdhKy5swHRBQq3pxU3M5jlV/BFKNCxY0NiVVg
82eMnRWUvROgudR+sm+ovD62FQtyBK7HKOcTZqtbwMDJTd1L66rb8kIZil+RuormfJ3Pkk+bZ0aJ
tVV9n+De690Pa9DzAK8PN5fbl48ioWxOzptO2EwoXAORs6eNaJrqF0+nPqcVtD97gqNRxV3NhvjL
x3sY9/3WDG8P1CwPmv/K2nzz2p9wZhnUw7uhM1kUmMxzt43d5oef4S7gxPxUIPacDK8eGeqS7Km6
iQYdU6MuxNODmdHbPqIRflvNBk2cXtCn9knX6u892YeNOzxVOvKocMhaORk+LXbj84Hg9qbVpx1f
v3+2polvymDlnybLugzoVJQ7ledFGsNmMACtD5JAV6G8+WQa8bzXxoihTs7wQFQxxWCcG7p1PF2b
nOotYGY5HRqWnI6ujGF601HjLhr3/ciMzU4x/qP4isDz0i/t6PzoidIEluq7Q2tFDrekrweY31SY
utPLpHXtBTd9zC79SY4J7OhIrCHEXp3Hkeqyj3+LP2itN1swvOmoJ/z+qGBvbepj3zBEsfktpDZn
R9VSr905Q7oTfWFg4uv7czJHjyXLIid6OZ8MlvX/X525KP+rbjenkdHmXMTFlvsZS1/kVqxLkzin
iRmag9YdO4PZGPP4I7WjycVnid8NCw0Qc5a516bj2/74ut4LQzAMLd6lYLtwTr812/Q41vSlkW6Y
9HbF8Wb5yRgSW4jXbtukod5o8IH36LjVx3jWP3NQvNukA4KjEYzgir8aftbD4P8YmCysucW0EHyZ
C05LxbhXuX4c6VPZGVNzWd/vn+zW3z9QfCDBS58TgdAh2Pz9gZFkNDjTLxuqQlT08aTNlZEnSAeH
MQ8b/NNnEI1/fqDgFQz8lND2W/JUXnmW3Y9s3Ik4HClp8LflYM/0B5i3koJpfG9MGD/+Rd+fSIBm
I7DjnsIW+M5iCxffGS2Hj1SDj6iNPrfhZ/9MVPrXp/CzrUoW4owjzL+/SW+KNWdwSsFxOX5uywzZ
wWVY8PGlvL85LcfE8CQoTDLsd6wE0oCEKbN6rZq2gEf5yIZ64gETNm7jvKc+0Kc9YMquhTZ+/fiT
//G7QQZeQ8MITwZh3beXBzswKrC02LW8YPamaGu0bQYwsb/vdT1oFgyNH3/k+lf+vcAgEBA3wcnp
rMChN98oIdFkVr1ww5F9zUhJu2Cx2IrRzjdR235yBuc2+8fHwQFeMy4rpfttor9OHbMvI8sNC9dM
sAgt9Csn/f0sc+/QZYN7JWo1rnfQIpZbBpIDrQDEJb0m/qbjGd2Cw/zFikzi053pYc2K5Vygu24S
nZgfkXBkEzfL5cVZmp9GQxf4qJvUr/aWg8mjqoibNt96074pmLDc5aZenyIg6lFjEFKle0ISd+b0
NfhXjylW2VKveRhWlvnIDb7TzZIylKonhkBSa61ReUWtysPI1oadRyv6tmCyumUw2W4KfWIWZVuh
laPtmizhG7O37yvFwar2mEy5pQxMTT7SRERNVqr0HcwZxbxaHVO3NG68iT1Go2p2VWK8s9b/qCMC
BBXtbFlHhkfUqtghtGFhcI+tOfIPTzXy1lrV0DQc3855nO813OUiK9snmttfsDMjCpkJm+6uM2n8
QBbW7dc4soxHcnT4FAefDqtD1Zm3nVFfGtOhIofaaRxLvnMzD36oU6jFKEpGt9PUsAXJDRoFfV2c
/4jKQ0YFVbwYgn0Nsva4WJTz1KrF/4DXXyxDHfaY83JqxXZ2W168yei3mUBg7ermQsLUpesXJmbf
YGVtRvcQjTW9Y8m9qXCGaFZvbxfcGNuuHe9MS+1k3pyxms27PxJz3aXfNRMjb9ONUYBRAA+Xwwoh
m4s+iTutm212WHp2SmNyUkxeeePMpRZgSINYT/Y1GAr9SXfi5xmZLMCbeUte+1dt/SfEMF2MXFIX
WJJ1gB0VSwvnpY2bJ40FJFizCjOg8iwLMmE/aTw5FU5Fnlnr4HfZfsn4C6kzZ9ZLCm7vVC49z25+
IEh6cdtID7WOpy7BJby1BCB9z76ZltY9tFF1p5Q938iC26PDIMrcPOgUHlKICOgNuW+E42BpIcVo
Y2hFNkFIZy0kgwvHIOw5io36yMT2qc1q4xiV/D7S3Be5K0nsWPF5Vl8UbUO7PG+GXUFhyaWNvK8z
DMJzOlfRzqQed9NKBsClnJLHah6tvZlWP/UkvzNocXvKnxiiduPWjUZnv9A2s/XQuk3ZZbS5GP5Z
atgpvKS6T4FjbYuqKu+IlhG509LCPtKTPm3pgB13Ik7snV6l+6FG1a+LsrxxxvaS+gSAUwJ8J3JU
IyRH6+Qk1m/+JLrRjJHFwts2KG4wMgt/T4AeX4BjYz4cmKSUTa1uemvZFdbwJZ0wA9FS/VspUzzA
HdhrSj9PchoPSfVkmFpzLjES/XmQvB7UBD0GBiIATc61tWj7OrOQwFUTb+FQPClncQ99rZGidGd9
Z6X1ROYVu07BYIozLaf03OawUw5YuYrknPNBV9uWhwTDJn8Nys1sanUwrfnMutRpU1u0nXDy4ial
sxPhSf+queKHWADD12TBdtYU06XcEi/3y8T4krj7ZnULVPPazB2xiahLG6N9ysdbEJKDXvZWIPv4
rtEHNwAa81DMnMY8DY4s39hzmlIJPZc0U2FH23lmku2WQrvkTCP3Mg8E/Wn0SjJmqByqJDsmhFEa
G/uYOl1TCW3TGgTc16YevXhAowjmLKrO1dCnm8SPEJDHpQ9m2m+2ln2MMsOmKkavQ6PweT7SKd06
E41fWoY+GJOjzQ1FYJYDz4yPgqAeNXpWvkC2s+2berVwAnNkMELEoHbNfTNqaWAOy7MYqH9ilspk
aGBaqGL3wanGBNOFE4MoY802JbVPmEMaHbjFxIR/nIvQtHsGhKbN2NUUFASms/2coq4YABEwZJWA
4hYTAKOf72TqPAGa8raT3T2SKcZFQvNA5dnaljF8iWWF2va02q/PF+xRghfUwsgNTWQiSB3taE2G
fQvCeg8iAGxKPt3NQCQ7V1K8zcLH9Ww5KNt3UtbJ/VznVyd/NjLTpIap3NeTU3Lc9Tnz1gMpWkjS
eFtVqIfGTLIRvyrj7mZ+jRpC4WTMaKObUMgeK7YvX3GnycD38HyWWDuS6LG2W+3FcTed3cAjxX+3
65oWDcRJv+oGQYEIXHs82kianQgQ73dFqg9BQrSBP7b4/Z34keM6KkYhu52u5OvC8CqQ2IGDTGaX
YeS+QUmDy6nNL7yZ9K9FNFNn2eghwI15O860jC7pVK1KGiTNpUg2RdvyGam8WAZDvoTfKfQW4ws1
69876p3a9m42F7mzKw0CuOz3Tk/yMG+H8kL3+mVonHvymd5+wLBJgKMKOLDorFXxz9LUq9Cc6G/z
XFluE/Wjti15aIFSbGj23bHGP3vlALiSK8oNiQzCXfln1DiXvIgaqsg285BhiQK1YNj9qykdACUl
t7QrJhjlMfXtfmgClQ0xwMlNpOVbqWEHzYi23dii8s9j5u1wSXO4nPkCZ4j0QdYwwuwiDCFUpz5o
I0z+KK+KnRfpdCPWVYH8hLT65PIiD+eEDVLhe2x15gBED8W/mrdss0J/tPPi0V7A3KdGBh4WICdN
rgsljVjuudEYoi7/Fb/HJE6vUrjPs5v/nHF9/uK18tWv6vILbOwN5vV0P2b+tyytjT2l6fnGL1tS
iLNR3rfcx2SfdG7whtcGU7Odq9r2WM1Ri/P4V73m7Ouqe8ZIE90jQaorIBuIsB7Vnyxpc+KeGKDZ
u6Eu2oBONKwXFi5iWqRIJ5XD3qM3cVciCqEt4dD1k1LdoaFSpKaplEWNlvlEtpc8nssdSMBdAf1p
7w4WDid65ZCy6IbDhO2fswmbs+Z0xwTDATqXhJ79zD3tHLt2mgkZuo+jDRwmqa35bmzv/f6nUSzR
yRDiqpL4Nisb9+V+GufkR5XetQ1qpu8uzlmfs9fB8Z8llpzaGAdMzA3Cozq0UJMuuIePmK5TaMIY
2Hkecvp3onGDTLeQZ3e1PRH3O1cfnUsfN98879QSnNtxz9JUFlU0tA18392YW+dOqkuHdLLFwFeH
QEwesogsSe3eVdFwMV3otnFF0TswKtXagTfCoC2hwWxyKTPQPQYkEzrlejRLIjMn1jHz4Eh8PM5K
bG6H/M4S45n6oAmCQI94OeU7/7abyCmkOEnPc5pjPUQb0JKkClgI+p0FArcip/mQ4cyoPXfCOsiG
s5J0IY6zuSEsslPjk1JW/Kha2mXX9RxHcxU2tLKUub/3G8XjznbKU+KBgfqT4LFDxu+2xLTYI0zW
Vlja3keB32O3GoJK9+iAp1ULhkiKkk4ZYfx/nJ3ZkptI17WviAhIIIFTCaGhVHO5Bp8QdttmnocE
rv578HtiqxxV8f/R0d0n3UZCkLlz77WeFZIXt83mIrnWzPTNLChGeZwJXKCXKXCfnnW6v4w5fKdh
5+sXxV4iXYRUrBeGIs/PzKGcdG52znm8NikU4c0kjedMtdOVtEsWbW8luJSO3OVp+YqcFp1b5DHa
BmXrpxOJtH0YHqakq286MbaHrKu+W0X+xHb/uJSl8tuMTajNWL7Qx36Zu/oQMd8G01WyjBJHzb/n
7dhZRH4NxiZPLEgRgmiktCFaeTDNUze/rCV3WlLlVSp8Cpeh2zkT6tU+tn5WtfdsKbL0DEivMQbc
u2JgMkKg9qYWYbrGWhNbVzd5uTeK4qoX3TXWvO+lw7PWmw1phKhvfMscEiYpxTqL6kb/96IZk5Zc
WtVboeKf02I72zQe5yAzvK1nKnT6wqYsM5+8vLvKBx7VXNFwU9So1BxXHGCPkK/HI1PO3O12RtEd
ndqj6z0gNomWFzvF4IPEmSnWEL0a1aPqIvCtOXo10wThbYbpGCwRsyUtNdDYl/g04XlSbWGoanuj
h2aCYjiPb+YaZuCcz3Td25hX266c0xLLp2ywm321yPocqXlFlLzJsotvJF6o0ziYHIMqSlu7a35F
Ut4RGW3veho0m6nOJGX5z1V/TTyb4ipDpHMi6cfjko7a5vfvnKgesja2j2wt6aKC/3sYTl2Ifr1s
aXa3Yw8RprszQ1hPY6M+8fS99xvRm7Jpk+G2di2d5srfzQA5ppzgYntt/SWPXm6+ytYuAyvtdm6o
0KF70SsDK8+H4lHEbsnMof7kuI6O6t1x3dZJS1vn5i524st5dleIqEIvoQccrylqrJjkkQWJtbJN
tQOyPh76NQZ7tEiAMlZXr5rt5jXk8Wr0nd57hLDkOVKSuDDRGYvnQuSmH5JBfkgHcERt/BXE3zW4
3uS+zef7uLZbH5FfHAzpTdNW7oMeEhoWwsQkot28B+b+03CiwGpAqm9klGwSKDmtq8SvuSn9KC/S
Z1lMz3o54IARpnpI6qQ60myO9tT0R73Phwe70/7LTa87pmP3Wodh9mCK4a2MzunYji8ixAqRM3Lc
4V0yA0vPs6AR5eJ7RpQfQFV6X1AJZ/5TFDcSc3XOFjX1W68u9c3SZxZnfvu6dePxKlM26my3PnRd
7vkqVR32kWgiVRjPbDThs4jsEJhXCFcJsfI57hrnRrirc5N8E6eq2Nz0qfZHpearytrQs9TOebmG
lnpPDAeaqwIlMcb2kJjNjFsv019mx/OfaPONQGzmi44qoK/lc95VL8AjbjrOyvfZMh8XL73XraW7
G8r46JkxS4c7PIpYzEGvOM8Irb8x7KQ4Ii2IEFplaZA7hCF3E+awsS6WfdeOlm+zt1McAJiRtEgk
vUbc2btycQINHdFzUUw3Kox2Lem8PhFd025mnsKjHAdhrb0OHBG2EwLP/WLJJy+1qPDa7g2KuXmE
BPAGBRU21ThbO1Uh2xOlArOj13jJkoNp5eEeKnW/tRua9OmAmo8DpDXptPRjOd9LUWhHpMi7/EvC
m/pkz46xFd+rNkpeJhQyt7E2/TdEJrKrtQexkFiBKL7axrZ4IXUvPxuw4wM05M2VXP069kIpRzyj
d2BRKa8WQ85HuEvx/9bURNgcmSJ1Py/ytrR5B2TIcqqQzi5W13E6wJjoaRpJ3cUIZZ7nyewZzmnd
WN7Y072hrttyVPvRlUXg9dp8SEnW3EqXUUldkVVdzuJMOJBx27gGI/ZBeyaatD5hghBbp2RU9XFX
0FgFJH+3BeElrKjYtU+OPmkVuvzRI48scMLgyJYgdfVwm2A0B1fyzTYXsFNwUnUHyIYiuWAxbtOK
c9rHl3/flGS5IyBNsMdgNLoUnrg6pU+S0x2vdMarquh/ZExItuR+lts6nJ8+vtrvVezvLwvVnT45
KRcWi9llD7TWu7STuUDiok2sU+boBjUlEFLym1ar8MAoxout+SDBGF0Zc/jSe7q2RRc4bSa7rndL
q8e7TCX1hil1uqkNPChVR/tHIzfei0Z9W8wWyaoDG2k/J7emnalT7hr7ZYrHnbSYdtMHQeKIDyCY
kugqc2cKG2+5tyghZM2hMvdqUHjTgHFzOOZLy/asNTaNBPmNyIIarwkPGPcn4SlTbx/fHwQx754G
nKbeypTAWo8VZe2Y//E05IhyI2gk2BKnUL9yJ2dbVgmeDHInbkaSjCGOAwb0tompfWPWieMFrdwW
ym8NRkyTfhEOvprdaQtP7PdA9rYpfoZRQhBjgRBlGBLQcG2xqu/8og4f+gyRvzWLH6AGfpH7xEyW
7huO4cU4c+R8ao1+erLsuA1cF/nnYNvXYrKttw7Y9LasR/74VJzmGt9OieVog/7ua1elw0t37RDN
uo0JYD2GzK39TnOu2mZ5jmBT3E2rywAtFJOSQgvPM2N5X1nxHNjE1TP1rZsXoaDHg8LMYfGL6TBZ
rjq11rcFICTEu8x4tWxmkS0g1eto7CTlcmnsu7G6U5OX3UBfo+fRNMmJEbE/ZxUxsB6LyzAaw9Hu
i4e5jlq/zqxonysLZ0PetPvRYr5qt0zanZD0q66H7Krc5m6pemNrjN1XOx/r+6IsHi05DTdYAMJN
A+Nk79K6W5yYDq64shs2S5U7JF0kCzKNgmKVM9dZiKiGaUvYtbKJWU5ejcJSRw/H0s6c3D2GCj/R
7CgQsWxPVmJfJbTh98BA+S2H7IRo2r5La+OkmVN1HJEhpE5YnkxcuOgZbNryLlHPhAXhDxfecR7C
kNNxKPwecB1cONRFlWlpPgUelER+uNTNuqOMHXeX+SVDsgONd833+upbmHruJi91depzHgNCGgG8
5vHzSEP8Ktb68DTDg+RQ2DzyKM/PnHM46BfmfyVcwivgl3SMTf1kL9kdbrrbqK/dAztVsVG2Mew8
oQXumM9bWVXOFsWnP0u7elrM9ooyuur79Oy4wysoMezApd371Twi8DV7+zA1vUuEF1bawb4hrhfL
in2V4SIMmkQHOjqBOCNyEeEW8fWVlj1GeWXi3RgN8oqiR0UL1l4qbyNkfK+qGdVCYf5I1mwNpzIY
wV7NRNDBz6STqDEgKRjv7j95wd+LneGl6yh+uQPMKC8HlFYXxUlfR0Be6vncjX0N5aAsrxAdxFZy
C6d+R2I5+p08etYzKHxOGBafyOMZ4r1bZJDAulBrfpOewNX+vcikdirNsCjgMFqxRsyKiPzEm/bD
Skx3RYkjrbCwIrbVFqYu3YSF7j3PVGlOtDGoSoyS+rHZK+hflf2LnoF9KMDVEtw0XaPGERM+XKRS
GVZ9jF5ThuGzw/jiTh3ke0TWuUvqvEZcw4TpGOJp1ewq3ZluTBrc1ZCcMbURby/pp4Wcx7dNexcl
8jaNDP040k5tMwUOwQUqnDY1AjXrvvJsupH5A4q4GZPS6KCodW/R9VlHSzOvx8VhMBQ1OKbsp8mZ
T11bPbD608FWdHTK/heu8eVk4pUoIvIQ8I4+AK2MDwto6o1o1U8aosHcxDQSgKbPi41tZOha3NZw
fUD/p1vDaB7DUdx7USnOueW+QB9vcW8O85FR35la9zb2PAxBUXyvrx5uh3lxjC7YB1vTYqq1X91J
0aMoC3srBaHdVJAowFLxqAxN38WRjj9VYWkd4TPoTXwiq6EIYu3TMeX7mSxOFYn9Fom2sx5H/n44
KscqmRKwFJfjXrQTNv6lLn2n7dkwwr3Eh8ebSazHt4/fDGG/fzWw4widXB4SqIg/uVDa6uVIq6kQ
U1AtNWtmb+KvKkNOotayEUDr8UHhTneGsNmZDVbxkrfYpa0WWJBqfUaOfqIsDrWSM3gztf0DnM7b
wXb0XVuRiWl5e9docCOT2HMwvHE8jKmjKLjokfU1iqEJk+RGdNO+0uJnb65KX7Q6BH+xmLgXe559
1z4Nqq+OCz6PjW1CeIMNecgmgs4tRo9h2Zc3UlbB0dSkvi1XFWHVE/cwZ1NxZIhU7Zx2+cJ2Mx6t
vGKRyVCytd/mdjqE8/A6TdjhGys/O4aob9IQjkKaas4xHSrwRgLEtpYjwnRlV0GDQXDVyWo6Rm1K
CHU8PnjGcj82Xr9O7yiGNESIQAzNoCs6CXABB31oas4THMlzWzuoc+RcBxmbSY715xa660EX5gmZ
kkLusoJS6dAeS6e/r2yvwwNZFjsPR/GWPifqpFRjzGuat3kV04LTS/pJLnV7ibe3IDkpPOUwMWi+
rQU2Iv+GeMVTAxMAy7R+bSoYw3Nt7yP885xNLYYFVnokUoaOWdx+G7vxR2zm+QbvzrUWtv0hfHDL
Ho+GiGu8GedYj4o7EzbNzZiNW7VKaWy64L4RI4dqG76wO9DyNiJiykwUT95M5RyVRennJP5RURsT
1E75Pc3KcJ9G6qxWd4eXVMKXODY6C/dbsxIxZEwDv3ttMzAq6HisPfNAYylJW035h4hmWDWmBXEi
/hqHLiL/eQzS5G7Im/jGI17Ol4vX79jE+0eC3E5lAdqLnfqqLxliTEMWX3vVN34IizPyZB/Scjqi
POIpren38ztaZ2UupBfOzFZqZ9gtUj1Lzw9D0zqJGt0kDVcLmERgDN64ra05OZv4jrJ0Cnh0yD0c
ZXLULS2YUGT5mlZn9GjDOyWMPNC8hnNgmOpAVOERJoN4zoiUPc7Qv109MY8il9dxmOWk8VnPVWgw
cRl6iu0EILHjJnuGtegAXYYSjRPmnKaQ2c2gorYM6mCnIsOmnuABCKW1MkWMu8rjtnQL8APbSY45
OMagm6vvDOnyrae85oD7LIuwg9QwJIl0kxiSkEwWRfxL6fqd506vkb28zMo5qmEmyq1YfmC2otYU
0WPrfZtFct0bcfnFNodHJxXFycqxoBdtK04Ks7NBEcOJ4jyhCe00Ewye2nZiYEOg3v94PXtfyDOL
p0XIucrDdHEpfcp1e9JFB5E5HoXitMJGW0rojo0Zw9DM6VDTU/9EbvUPFyCMGmhhsFa55jtuJ76S
Qe94R4MixY1chCGCZzRW8ArtAJ/JIc8wAg/k3QNvT39qJZriZPFp1WP7pUM5vjQRHAPDZmZTgbeB
srtp4ftsJaXfRo+1vT3ick0Ra3vFlxZcxJQSMm2R7ReOP3WR2ZsojB5dEApZLYKh69DFD4m90Sft
u+qoJtaq2sy/4G+NPjnIrjXL3ydLvjoKZoeDNLlVl0IsnNVZC/xjglHDoQkN3566ddt4Grr760g5
UJD06ZPA+X/oN8FlkhtmgBnHWHRJaGtNGYat16pgcXtxyKOaJIfZ3URXqKnJxrOzL5rGCA5W567z
9E2PnX8TO3O6aT30jPQ59piRXvgzcrY61qt5SZkJYF1DOWj5nRe96R3TFe0Qh3Lfd/01pU2/qYt+
WywoblDE0Jp/LAifXhNXCTzfVlP5rckdPZin8I6W3QJnhP8SzcMXm/ms21JmY5P+Ni1z0GXOyKpS
0B3UMVrXDGPJE+SQWEa3Ig3vejSh+7LIXNTtFtRVZZAzQIahkEAe5qzvmR5Ax64pGAJec/wMXeU3
wyPHDj2IkoVl0dQWUjK+Y7yOP1FT/eP9glYK6s1b3WSAy/4uU7LJ0kv0pSpIi+6wePl1OHlJYDjd
j9FKS7+dxk9+7H9c0JLwZ+lckOqApffvC+b6otOxrllXReFbamwYKM8vYNRHn95WKYaXjxeQfzSG
8GvRbCFNdzWt/Q6a+KMVYJSxzmm4mAIFUXvj9i4SkfktrBYzwHyGfGVOANSPUFFXojYyu09WsPeF
IDEw/EU95jL3vGxFNF6bsfb3E2Trejhaox5CjieAMpT+1CUPIqbETyqoIMi5P+nI/+NltlxnTRHm
boOAXUvFP756ozctJ/ZhCvS0SDYy3hpDpR35+i+eUPqRmNrdXJuvH9/w94I5vuPaePl93f+1Zv64
aBQZrY0vYwqwLqy1H1VdLRvD//gq79nKlPmeg0gT/SGtsMt+nyXaaNAtniMHo5wPH69BbEzLv+eB
BvhveMeIswjIl34d9MnrdQ4TFRV6sELcjrNiHCE/i/P6x1dHh7kyU01ake/8/2yBXWd18RRMNs2/
aUqZtPImffzNxftjJ3+2Tnya7iD2lJe9Rg0rFxqPfApkrc5WG/6Hf5cxi+gIpWqM7lE0N8VSPhpR
aDOoT28X2Ud7IzfNILOozsJaRSxraoPjYjuOYXxtLNu6L6ensLWNLXohiFph+Mm55B+v/dqx1A00
VAASfp+l/3gqrClsVN9qKmh5yifsaZuEgHgWQhBGCGSwoBWfYR//8eJJlFOUDutYyrEunv54zIg7
SicVaKCEwLd8tYqEwNlBPiZ5oJevbkoAMbqCz4yiwrn8spj0iF9azbE42dnSLo5glGl4QxUJGxPK
MqSP6Fk0JFeFWwXtmhuy4EMbBDXvODKJiYv4WzN0y7GR3ivjeMRA40Q+tB2r65RTQjCbFOKY0sqr
esmfu2VaD1K6+jLnFCUYtzgfkFBBcIGVHLvUa3dTF12R1hPegT2FSM8hSzP0Vx6ObWR0vJMJEcQ9
BBG6F9kVKYwOCZnGtLOaafJjElH82hXpBrhQ9ZZDHqXuOWqlMd/WmKcf5i9Afhy/i0iiIwCn3Sxh
xjrCwCCwJXtyby02LcPYDsLQERtNd2lUDTpYJBC0m6qbbHozFjlHoSuewuI7FJ6UPT9yAzg54xaA
RnWlgWgjOEn8KAf9pZnNQ+6k6k6LaufABJRhqzQfenLtz3ornLNleruEAKPAaE3SMkW566s0uqmJ
0cVVEx/KDKAD2iJ1qi3CCMJyuYk4Ox+nZgn3pvWjNjgaM80x/GxQ1VZPjeUwKaT8xnCHprB6KLHc
74BBaMeKYbxGKxFWQ7jxZPbFGvFBlliDN6k93gPXro+6Xhy8rJ13HgNsu3bvPHShtMSzHRLT/Ld6
uMnmh4FG641uq/tJEJ0YecvObWv9JlfTuPFCctNX2zyDco7NssH7ExfLFunOm3A5fnm1Tinayede
H7YdQqBd614VYLmMaNmRiDz5TdGJkxMTOUK7ph4fIiM8Rkg3dmnHsuSgfd8ITrsGSrJjjRYnyPBY
ZF1Rb7OJQ40uGJBZi0R6xmERBcMwHUqlB0mTLIfQcD3eX+eIBhFoSWvuk7YA0Wxr1cEJ5dYkVOlG
z+adEWsm2qOhOrJgoTTU0VjWAF86wqxtRgbbUcQVb8esfSnG+Eg5kJ1c5UDrgd6mRdcOhD1SGCTN
sPjcrYfHePbCo5mrX6kdiis3HZI7JlAecghENlmBfHn5oqUYW7MOIZJYCOaJ2vg5pgV7r4nrMZP5
rqa1uNOSRnsRjw2HvqswRQ2TcbLttOUOBtvoK2k0GPuRj9Djek3zRkNmTn65peYjfKhAKRke5SNa
GmqHKRn3pAJtwa5aZ6Irmn2JZEtYNTQwY/pvoqg9zZGRXJt56YdyzR9wQLKlY2lsmkI2TBNVuxOJ
xdMd1lSu0abX4/AN3+hRKG+8HbwQGFpOHJPrMGomhqjbtnZuBxkCNvo8MZ6moiNLuIkeeIfRfFFP
bKc8u1579WVixldEQt15g6zukmw7VIyeB3oXh77VfcgVIWq0iTy/xBugP6RsFAsnDFRMy33RynDX
G0CGiN1qYU1Kj89knUkESK5xSFupHR+TNVg+xHK9MrKtfftZSfEOOsBkjWavRR2Hd8jDff93IdPm
yzh5ymmCdBgOODIhWqAfjNIyfRzSeDvYbaDhqvsvZArlLGjWYkUPFQ/1Xtd2SdJpj7NudzeZIeFq
5qoKSEYg+yX7LlVHSHttEzY0gfJyIlTbyzIupxDKUmCiL2Ib6Z8bmkaCkFfcsUMLYaCXuzZ5BSF4
Y6U0xjihf2ui/uvHG/1l9bZ+aY9BDxHOpgQLdfGlEzMDlmkPTVA+zQObRVxMvDm0/shgJ2osUVq9
BVbZflZZmevG+OcZkAvjd7D5F9l2iCkuNs6sgAGQm3VDmtP4qloONrjJC5ab+dVwMcLmIRqoSZb7
kSCuphPNPl9zWys1oslc3AcvDB8jdi5kS8DW9a6kFiyShyTKQtrRPe2JCLFrVqKdhqrhBn3dBab8
6iEvPdG3huOnz2drMHvoezH+KqWsXVkKcHl25G3KOHeuTAMBl1RMGzLNgfAlSQdJeic+1+YXJOi4
48nZAO77MzPF2UN8/Qxj9+SM8hv4/PGmkt50tpW171vWjwHefD4Q0BtBig40zXG23eQ91IU0r52x
eBhCfTowdd93KCrYQvER8s5kp6Re9nrbQPZD3XvsQuit7CQZS5zaaVNMjFDofU91TrIQ1lMfgR68
CgvphUc3vjQ5uyeiuBNt+DLK6mG2SVGvG8FZEih5yw/wYI2VQPArGFKt3Siey3NIRwnV06kk0zBx
+u442NoQVHVcoQY6VaQmObWz8ZaWVi7N2DQmrYBwhQkd435GKb21rRrR3lSrfQypd2fMwwuKJbkN
vZ4RuaVuzQJerYf0BJLjYCN4cn/NiOPoIQIc1KqZw3N9P2V8PRiK7TXqZQiXeizY6q7XGJ9jRuKE
P2rWF3J8ddICqTkVBPOwdI8fvyDvkjZ4QuE90B2Cj6Fj47qosxqShNMBY2mQp9UMN6QF2WRZrh/p
2jGxMgzydWpsJe0XuxH8Zv1WRfFySqOUxrR++PjT2Jd1+e9PQ/1PbjClOWyUvxepuLFbz7LHJkBG
02zGBIzMIn56ofHDSZOTVgKrlA0YbbM2YtZIGUGkdm+j0RuQt3ffxvWXxa3faq9Z2P6X4ZLsawWk
J7YfQDTuoryN9zRK78qifqHFjU7X0JBZsQPkafPTjZfXPhZo6Z3qKuvh2zgmi5ljEZLTZq96Un3L
4tLc6i+yiS18kqQ76l3yatN8hBSB9afBRl8MRHH3x0L0P3TX+hF36ZO7xN2WhLNTZvDWfnzPLmUT
l7dsLeH/OBUUY9ij9mGJm1awHPLKjh5fFt0hLX/7+Erv2gC/L+VKR7fxjK3zkb8vRfYOx7OybII4
cv6DOrrtQ4fbszZXR+nSg6YbC7FU2w0j2FaFNffjD3B5GlmvD19tJepzcsXo+Pf1O2DD3pJETYCQ
mGMHFfta2HwrNPMe2wTPC8q+PoyeJIk4H195/WYXyzmSeAyOtHmYCv1+bv+4yYSBN+xdbRVA3Of0
1+lHkAXYUEBjfHwh4x/f0QIio5seRz2Xo97f3xEuQUsqVlMFRdHcNu38RVTpW2UDi9MTCWXB7LdN
3Qx7DIXaBgVdv56PwqUCjObdcETxm5lkqBx+7FXZ2XcOOsN1uZ0/6e+Kf9wRLKb4WzmOung0Lt7U
Gsobzx3OVul0d4LINgszhO+l7cEt1zrI0tszHP+NgWmDSTPpmzkqQLugGibQ+G3S3PlIKthO5+jF
V/mO7mxBnp8pwHfggUxx30bY7bo0mo7wmCzL+KRL++5OM9bT+Ru6O91xCBEXT3Nb5nXUewxJgC0Z
u17mP6JyXfsreZqipPDJNEEZEBfW3UIw0J2bxvSa1xzaeC/sb0UGWS0qGnkQTixukcwaMJoQ7E7j
p8/E5Vl4/aRrPi6+DdiCxmVvl1DZRqeTOILkQcvQ2dVGn20rMPC7b5Pd5GbqbspaeBvDC4KBIxW1
3IN1x4LFwRTNEHtUUUpjQwrfJMPTx0/sZcPmfx+ONiQdCcBEly9lDf6iDynfSUyANkOBDeJ8Gj/r
QF7WU79/KEq5NQoZA+nlj4V3Ms3AK7FNr0WMOw0/5jAmbaEI77os/tnb2r5GZBWxkStr1bk008PH
3/Pd6rd+BMNmxZfSFZTRF0+8kYAHZU0cAmy1TNcHTtueC2q3DiE5WF1O0eHcJT0SsNLlkDKFTOU+
+QiX2+P6EWiFWPRg6du9k2SlhYzqVi1D4MzmvTV35AZXK0ZCRVdthx58QezLVGNJ/HxOnQ1yTXtv
Fy+OOX8m1nvXQfv9UTzDBBElOetd9md0RYytwMQUlAkKTWg8xD9m+OFouBf7qde+C480nI7MWd1A
kB8nZnsGvYN0OLpPLZnsjLr6CZhxX8bkjVY5+vu1AzCQ1rhvm2bXL9pIRet8Gi/+r3to0lmVWORt
7ua6AP+xlDPLLpLGTnmSyPk8xgw7iJYdd02Mp6BcquvGYG6tPM4JQ3yVomezzWst4ln7+Lf8x2vD
L4m4wKaT74nL9ROVtAYpyuoDdB0HaFFwRrTg/+cShFYY8nd5t1YOf3zTwYESVeq00NJ8/J5Z4abv
rNuPL7E+83/uizwFPIrIBHXGXcK+dHYrzWlso3PbwLaKazdJOwwe4lyGxbGdut0ox7MdT5/sxevH
vrgmxE8oB7q0WA0u9+LMcSK2HqqAIQODXFU/UvJ8zIRJtIPl6+Pv949fib2BIh4orYdcan2Y/riF
datlaLaJTEin8pfWoJhwiv9XMz67PMxYHoK1opGUhH9fw1ZanBTUoIEkoxpdShoU4JU3VOKRrw+z
d/3xV3r/k3E5dhPDFdKGJXfxVMRG3gF60khlzdxvdBKvkhb/hmbiNCOsFIQuqckGkY8fX5V5wruf
zbAZiNJvJ1mGqfC6yf1xKxs99QpaInVArDMI3zCdz6q0Gn8ihtSQOdL5RZ2LiOG9csDkj567M5Hk
o0NAz870IT6ks6Pvl4yWFjbVU4UVdDMODqbqRj0wi6LyT/Lsqo3EDeZmsEg4V3cd6slDVCE6sIT2
ZNCDKBfdgehTer4e9vpt6+XLcYzaHxgB2tvBCbctoBK6sl51k5JXhX77OkEUsbfVEG0LNJT3VWQQ
5aF90bJQ3i9ThXlSCx8mAJI+02XlV5KOXhQRXDNUMSjR+jEb5zkYjB4kLgq7aUjdo6a3G6FFwrci
LbwPnXg49TOWZFt/yiOxq/gFfU2ZILHaMD4PWAu8wtKv3Soxrr2BrvsST/L7Yms/TMw/4CkoDEM3
37cxnIoudCCcN5oZjD3XSYz4FTU9k1Ll3maFToSb12JY6lzi+/Q4wliKIztCGBdFatpqfL5Nq3Ts
Jj04NpFrjZ8v8QqEtuEcrfab9UDara5SgVujGNUp9TRjz0m7JBrR99bBoLuipYFz3YD/Zjj9bbQs
X1KzZkWJ0aHlt5Exu0PREVdjYqDL6eUFNVY0wkZRmbXLJu7ARK3Bmpj7wH1N1QAJAOiXz9Q42SaE
k24p3eAvdE1/KlW6BWnBDUgbLNMifp4s+raL6cGZz8b40IogK52Km0eAuXD7e84yQQvEIQgrZDka
btANkB0swpL7NqtxeTRXRsEab0M/Qx163TsynM4OM94BZbjljVE32u2gWdi+pXhFJMJtc3HJmuUI
WRvH9zzs4zjLt8azkTAWmAZch9pKYYdbvXNEUd3kbniTRSQrdXZunkGkFXq5B6tAMzoVvmMhU9J7
tyLYlD8c6cMdDM3+EHkWMTAwbK/BOLQH0x0PTWc/LUuvPZgAFxjqZy/4RY0tUTzCN+zyvoptM6g5
j5ajGd3pedBgut7CANHvHPZdqYD+e2hddqUKmX5wqETEmjZb3maFMUs0R0hpwx2Wzq+Zh23Giosj
XUIDHc6aKhv1gIogYCwDww61iCsnsX5+vIRcnjhYJ3EdoVP9vXsbl2rAMmYAX452HbiyDnfLYBsb
vRm/uwNP5sdX+sdSRVDBqqSAV0LtfbEi8z61VeZypShvfg2uqTHgpnssy1pt3nS4f4P2mRD2/Uaz
cnTWPcCybOMdBCZzwrFJ6V4FZp/nfh6ph6Zf35MOHYe3Qt1JwG5xyG5RFgMXQEeBn5sh4wyxnq7H
sRSfzUjfb7MCRDgnUUL/QIM5F1sfvBqvgbNTBIaLidabw+91dzOQQ9LO1d3H9/sfl6LnQ9nM0YZW
1OWOrsKiNOOQHiTr+qszkzs0mgeLyALe8dePLyV+N7T+Lh84rLKN2oBhdeG4F/Vf7ci6Yw9Igm5F
dyRV/SWNZpyXdhGtAT5oyox2U0ZOfdCl8mO71wNVKvo6QPPbUH63zJIJODEqpETn+J7qrxXW0gN8
WYiSaobcOTbtlWdlX22V9yfSYJSfr+CuTF8Zk4kb5A0ixliWC1H0qwwwoSOqj43ms2F9rZnSuGYH
/S8Gigi/u6PF1f/CDvhjnkk8zyTYUS2+g0yxejyBykV8Job7vgGMAcNK8yYyZAoqrhdfKUSEmcZ8
pdT0oOytjd7a37O6igJcyHfwE/MNvlrgifob5OUfM+cK1mZDBYXenTQMHcAiwvvaqVIaXZtcyj7o
p1RsMgy2OMTjn0MqbxEqm0QK1d55Me1DgyBZjXFgj1ISG4FjxM0KGegNKS9RPARNnFq7uIa048VZ
u11BLvnQZcfeVVgC8vpAykR9rZLSPjaRcyajhBQd2iI7e3QJ1+JpxAf2LDIIULrMCVaMC52TTuH4
RZxL1N7qramlCDqkhldkQMpj0TIkYu1/caaGfmZGVpkb7Va7+ZcawTQn+vrHbETiUMZhvpUpfYsC
MnKlP6QqSg9YrozNUGNi8bIqPVGhIDSi5QUFpzxohvVfz9p7thq8d29G32hPTsVKbozixpY13ml9
vC5NySvUmNpNPMxPboSLOnSk8GPHn4UdMdbGjWA/4Ezvjkll/kAxOlzV0kE2SjD8wZyKhzzCjZJ2
k3sW7YwV2XB5W8STqGE2RS16KtNxmj1q9RMoGLCbMWbvcU4tZPsVpsnvxDL1gVPU9z31z5Xo1LHT
GB42bphQ1WQoh6pblwmYTxEx0/durCATKNKRMbX3yRwUCPhUFvklZqqj+X+MnVdz49h2hf/KrXnH
NXJweW6VSTArp5b0gmolZBwABwfp1/sDe+yeHl+HFxUDRFIUwj57r/WtSruDKrowZy+QPyUXgw3n
Rc7UxrlHt4YrFjF4LPv4Al24sTOHhqFKqNpwIqw52AloRxtdVQ9pR3QaMCcKIks1a9x+HIW9QRGQ
Nl+cERHhFrBIAbVtYyK0wiStDqym1E625n424gYnBk4pTSNjgaQmruMZyD+tpc7gX3PZDPNXpIxv
gWjKK9HqLLPgQYMoIUrGKT7zspk3KbMG0tysfUXlVJmlc8Hxqa06rDlr2YwNKSvA6WxfC3Zq0t7l
1DwW0nKu0eOii4mBDf3vp6gf/ZxfTlHk/DE+os2BHQ96v/VrqRxZ0Pux/ObbjnX1Onc4khuooFCx
3LWY0lMCZ2U/trpCwx/DLbYlIRLghytd8KN07mTiEF6UJwddyJIwDzLDOZlpW6NJbhBjp6upNaxL
11khQ3jlCOdblto2nf13muPAiWW7tzWDaYvvXaAtqFcZIpNDbeXZWuMro/TDxmiWweU49c3JE+mz
1/lfKNa+3KzZUFZiVbcAMzAsvRS6vSACOsZcLViCbJLEQSdPpOR5p7jhXDvUcXlZl4cesOJuRAl/
mkcsFmX/4dAXOMzW/KD5gFBKv0IoL5HtxsGX3sm1ZhXiNEZC7OWY3paZZ6ysaZb7wDoklpZcCfVC
t+HJkbW8HTwN2pXWX6Yy89Yog5gsjDpuWS3elqPCF0xGz2jkwdU4EvCDYsgMUddMG1uTEK+KtLpO
g7cxeK6s9jWjKvOCej64sXnn6El3pWcmrDjLxZtWFv6tCfcEZZi+FrWfXUcU3rNZ7mzW4qGtvKsi
SvLragomrEosk0XWSmovHAK15u8mN/4+oJwXCD84rXVh3ftQehRuQ1cW3ZaBEVO8wJEXAFkCEDiJ
j8+qJ1pIz5emeH+cKjVfxgBQdpWp7yavbY6l7kc7LZTCaw52mZj/h3PU+W/lC2ByBAsoGlzPAR76
1z22TCpn9lp0NnMjSdNqesJMiPAZev40q2zf7C4ZVw1O37VdZw6VugvuBNx3VGrPFsfXjtzgws5x
E1aSWBwUUNsKYzj5OkGwabmedaiWabmqY4HjhNgMBQZ3FHdkDcu7RFZHb8CkYdhjcERdEVxli+m4
Sh/AkT4nwRiDCE5XorCv5x6E6+z6cj2rMg2lRTBkP41qPeQ2QEitgt7DsDDxbGNFtqsKKzFeRzJx
yXGZIXXUF53NIsHLcRcBNubsMLEuPJ8B/uV9/Nf4U9z8ONTlP/6N+++into0Trq/3P3H7lNcfS8/
5b8tv/VfW/3j17v80h8vGn7vvv9yZ1N1aTfdqs92uvuUqujOb8fbL1v+f5/82+f5VR6m+vP3397p
FnXLq8WpqH7746nDx++/UUH9y59f/Y+nlo//+2//XsWi+P6XzT+/y+7330z774SEGOw3FNmWR/v4
t78Nn8szhvF3diSdKQ+V5x/PVKLtkt9/0+y/c+xxfNJD0CG1g2r87W9SqPNzhv93OjW//N5/frBf
vvWf/4W/Vaq8EWnVyd9/s8+77c8TsU8vBhUaNaJuo5ugOv9Lz2KqbFtNGYBmh8xLLFwST4GJD00T
ZDmqctyQxaav3RoU2xQUrwVzzU3V+quqtqYTJv1p7Sg8E92UlCe8BuWpVp1zqFtWTctD5x+jPpcn
KN42Hh5bwzVI0wMgXt0xyJP5UVgyOZVx8zkO2rChFLeJj5mj7hinWI89lshh48IN4sj4+aNUcQLq
CoSU7qf1EUcQCtLYqbGx/LjdD+1/PtwMsJUCcmLDrrKmY9PjQRicyUTdU7xnTMWOtq+cYxJ4lyLV
b8AUkDDJ0gPUmsdK2yxUmGQOmUugAtDjIGBxGbeujXbeJX7b8mGteZtuIhQka3nZweOijiiv8QsZ
W/yPE5qjYDHf9nS/9La8xvJBChlBbOgrEZFbvULAZb+Zaf4EgoGpfiXwZmbjjZ/o3wdVXjeD64QZ
1tvOfGozKDyShlCYWiVzowRQoSFec4dAhjgivAVhkk7Jm19gihgIbRMQji0YeupI4H1RTYTXwpCJ
bSzONiXHUJHQqT+TXjNsiDoMx/ii87w7Sfj26m3ymEKS6/PIAX4XlKO/sh2i1zWzuopqAO85SGNg
UtXMaMJ9q/zFO8qhhWBz1lH3wYPQ1WrsiiHUfCvFjkTCcK1y3O4aJKsSuYqJs5kkZgiGC/TAHFkW
zDTIZpFUYW80t1FMxm9Hig66R6q8DBQ8ZONNPltXIH0eNbc5ihxJuDHBzrGNrWekX72NUz1GCgDw
hm/aJyiNrkr5ZEvSCobkYdbKx8bpnxUq5A1VBViY8dLV9AOZWjf9ON0gJcsw4dJ9GyxAHL0sWAGU
XOXyT7qk373GRwCPscW1n5hqJauBv9IN5ospqnDDqYXQMh57mjv4b9tPzdcuvFFqJ+jmRwFF3beD
itBNwvEacj/zArCNU6BPQvaHUc3ctm3o1i0wQX3tl1xASDzsMrJzZAKuBZZGq8o12QWrMk6hOjOW
GGxO1VCGXl3dq27dIqwFpKdmeGvc4naq5mBTCCrLGQs8vJngpA9ARYei3hF5kMwmX9Y8C1y4uwwl
zYpw6ue54Z9L3kpcxc9KzOzoFXG2pnCKY15gTU+QA6ZJOOfu+NhD3L5kx3NRu4Raq0crv6fukJWc
H2pTMjUh8Xoa5lvMT1bYy7WTefYpwSLEtRzVIH+T9Zap6oISbAARSbkZIYSkdOJH65J0JXR1Syri
hlgi7ZgU+Jfsxcoc9/GbCyp169VpfIin5t4KHlSSdV9poT1Fps6aNy7lyTW2NU2ybeLCGBtb0rtz
H8+/rjQo/8DYrNESh1hHC41KLJ5Uvpn8Vye1zfsgd0N/KpwQZfJet5KBoxCE+dCjj7Bjunp0/kat
RWSTDv2ObtJ4lFJfiAjJBhnNDNEtr3cjaOZVEtTfsHgBmHdMRt9uir2Tz744auf1NBD2hSWLLog+
nCobBQ6K4csJ2+mVbkT3jiJC0/SvHae/NyJEhJMfTys/p59LyFl+UZrzVmcatzeH4qVr0GbEXvFR
q+yQEeJ2JItZoDGnkVJZHYspzFLPVTCFKIzwISljRy9wwNSZ+S/oHfd5NeSPszPMJ6uCB+gkDH07
yH9bnyMz5UtgR85jWGfJ3jPNR8+fnWcURKF0SYu3tJxZGSdcstiSUy+MrzSfqVv08StIQLxHCH8P
STJh9Pc5UJqsP3bqBhI4qYTmfqwJwfWJhbjSsaIX/lUx5dqV3k3WlfalaVN95bmnFLuTGRFbCrqA
SOM+AbBf9Pq1TP1n1M5MF6IBa5LXtA/TTBL9XETNZ2A+OE3gvJeYq2kC19qtB4NsTfTInWFo2tpr
M65bdfzQt954F2mnUpTyeyBna4PM0j4YY5DAYqEBCErlAmhp+yptPPy5llfH1tSLp7TTthYErEOG
XG2lBnfY+VbO/CagrRSR4rBuVeN+77L+EvAXJv52rDb6aOVkh4wv80SuW58gckMacICBVt0SCbpL
kaZde1osUfWaQLpUl9376F2vCjO/CowGn7DB0LvnIsNShR+T4prozxGyWjUA72w67TS4qOWG3ro0
O6BajVFvzZR5XJUMQBIGYZyUqa6U7TV7r+52deNArCqdxVMGWCEtunZdc+FcwlJNvACYPqMU2Eu8
4AKimYyn0uDKqaevCDAJ3Z3mF3ifJ5O1xXd0pInDhxdm2u3+VGT9Ucv8Wrv8Mm7xGcWf1QJIPamr
lrSbX9eQkD2x1ufWtYwSN4zrMYaDZL7oER/NBBnp+SB6Kv89kcO14t3xQFik8UjE54LuySYD6ebU
1ROAfVBzBf7ZAZHdVpnzu29o8JsjRHbSaV9HK9rlffbUu957oES+nHc/7W5Sl4Ov4m2d9CFs7ZF9
mPheqhSiLWg4sFwN4ynObtD/jTtiEJN16Xs1gWSofjtvnu5ii2yByIZth2GO7G+nGckFE/zjDKv9
P4ZTaCh+bfn6hm4HWCocl8EwKHM6sL9+XVqkRGX7/VsQW1xL5upQxsGtFASzcOXguFQlFR/fNTxn
GiH1qN3OQjzEZXFDYMr3WVY40GyYARa20aY1McgT3tl0Ges9Fn0V8ckqkOBN4BVtE0LiQa7FrO3o
BOfXRlqg2BZYAZqedSOzP82rrF3mtO9B0J0sJ7ZoVoC/o8+j1j1ZJVZh3vdddjeJoaY18J2TDfF5
TfuYD5QIak7vrUPp2fFlwLKIYgpsowWXzYMUgnoPsQgXqU6NbwTvFQRsuA3hXw6GcAo7bdtysvCw
VG2FmVz6g3U1u411wBeI+7Ddmp2FhVsbP1QJWEM1zSOBqOmqb0Y+v02suWpPcDmou/yGmOj+W91T
Q0TZ8Dm5aUiySx62sX6T9AWjPAiRdgY1L1LJpakKkJAw+3Aw1y9CfelQD0O+aThr+U3lBdiui3Ht
4qJEEB45zoejWnBLtfE4DkF0lGZ5h5T9Ismtd1M8iyCcYAdsqmA4WYWdoleVBcgof9r0UWUaYWZl
6ZUcqnIbywplaDLiYQb0xoPLj0GZw9HTooPXF80fT/zYpgZgxUsUF+dXIKwZxUunFEgybep2SjeL
kazqbGmiMTnwpgbJfbO8pCsKsZ8ACZ7f4PyhfnyI5ckCeNdlVl3/6XP8uOnGxc3kyQlxLJv9eDuw
WhUsGqNnT7BJfT+/R2dw6mraFgXIsuXPlz5vg1dXP+K/PIjzH3r+QD9uIkMmStxlpnP+Rs6ftIDN
B5CdOBi9qK+sqHnqDFfbi8YTV308MhpdHv9xV3b3Rayaw/ne+fHzFue7pWnfpAHF48/tf27WBeXV
5NGxPD90/jHHHiMl09BOkyna4+CZLwSr28zAcHzTjAPV1XRELJKDpxEwNSplrfM+/SRDM9gKI5Bh
4TCuRbN+HzsSae6MQC3qCGJC0DzhXDgQg4FHRRv3M21cPUC105fO0VdtGvaxve97dmAq5rg27jR4
DDs/xaCNDz5b5775XA6E69F71rcBSUoSuqpV+ZuyTupVYaUPvYakWhnkScX0e8tqQI7Y7Rl71ByU
TraujbHYib5v16TEYpQtsRvYEh4RFtssGBmEC16A3BJRDyJkUo/gELMyXigaau03RqSPCC2KsNSq
21k2F2ajvnAXGOv2WwdqeEt/I6eW3vgS5JyfFvNl3dlPhbmmMTjeKK0p6LPQ/xp05q1FW4a+Zm5w
+6obOWdrgtpG0o88uU9H9da1rEghNVMf3CSxeatbFsVqQ3qK3vtD6Nralwu7KFi4yZVPVWoJa5F/
jbgwyvvRhT9cDxGt9gEnTZ4AX29JQU4wkzDrgQJfL6cFPOCpVr54bZVTXhAUZnWcQrwon260HqYu
ITumUz+nIF5PsziWqi9XXEafGaNfdjXqdgmHo62GR81LL1WptSHzw2ekhPAtCI1Y5UHBgkzCXCtF
/Coam6/YLPDnYNil90e7NOqtN4OGkdlDGBzsaAuei4x0C9i5cc0Yo2nBgPm2N4aZW7/Bng9WnQl6
vM4qyIT+PSB3OKzNY2TK8kVm44ttazAI8ordw6GUJTGZiYoaIEzjF2xjkqokZQ2Dcu0ONVf1Qm4V
MdJTnFIAQddzY0W2d+yPK6e04iNEliksL7t5OUtGXbsdYReu+xYKVAquF16uqi/9hMPEnp5yOfAv
C8qv2ezaY6uiQ2vMG5j5yb7r2piMnQ8iv+BKt654qFmJpuOKUaP3aNgEk2rodYdSdi9j4e3ymDmG
NUGjK9wkLLvRWNvG9FnLUeeAg76DP5y5NhEGIRyuWubjOp9SmuIaEczC5kCjSfHY9JtMAB6tq4E+
tjG3od6kL1zqQIGMMXJ9w9mmQ/A8R+Z1rJPQOOcI6qqGEHdjkuO6V1iiREP4fAqT3DLWXEv0xzQA
FamrMFZWfoxGLqWpGG4so3rtmcpf+ykErgqKunldN7aNRoFYEvgpgr7NyRHXcHvzg+VJas88JlIi
kqEg2GtrxgfbTAk9b2m/DpL07WqobmGgmQT/rEmb58padG8sk3oQSWLY6RHJCnMLHDEnW36bsDjR
1XwviuojUVG5GTsd93epujAzIbSAi+DKOfYfcLUpyQTBFi5VOE7F9DjNHKR1pPx1k9Vfdst3M+wL
NY2XUM/ddaz53yNggOZo96RtCZdehajYu/sLF3Lm4tMfw1pCOin86ui0nfhx63xXMns9aM7eGLz+
mKSaBz3Gei4a98VNLHGi3YQKY5DHFOBjwdlrFEdz6RppwhXHYJ5TsmZrbv54/nzz/NR5y/Ot8+Y/
tjzf/7nNjwfPz//cPD+/0c/X+PHr8fDWTq7aZFpTHc8/lG8k85qAh+r442Y+zb88dd7KynyA6H/6
hf/l0aoEmrn66wb/v9/90/uUxBUfFHYdwyiro59G5VFnFzqqzqR8Od8nYpd3Oj8/nB893/y5/Y/n
/7rpz5f6nzc/P3N+u7++2j+9/6d3P7/6P/v1n4+N0sNH4GMSI0DomCw/0FR58yZa/r4/3TSk1AiL
WR6doxq2Az5Hn4lw2BlDexy1RB7PtxSOjqM8/3BSoTNQ4/75wfPTRmG7aK9//R0Kcbb8udH5d+rz
g+ebP1/4fOuvT//pNf/0Hv/0jc8PehPkz5U9GkTb/fy451t/ffDHSwPeWrfBFsHXQQHgIzAI6rTw
UC5UMnQMMNkWamwgkVWog/laWaLjTGteEOPBciL2rcuiJxAm0E5FUhMYIOxk7YEmEV22AfPEuuq9
qGnGeIJ52wCmJ2n1t24cNwKiE8gflkOZNxXbWL2WUPM9k9JyaJNt3DEGFiVEnKa0djPgwPUMGymh
hN4V8U0uiuZIK+Bl8CELdKZlsn6eH/zM3jHKXLsWZMYCtDnXS5K1UQB9GdKUR8UkLdFwWnQTawOS
R3SP4qJgsgoxr1/ZBhSywCGShfxGshg4bfZLQ9KIxGvkiRX+6HmtNx5LmNRMtribJW+FT7QdqdA1
SVNnabbIpNDRzHVh15GRWsXDnVBNtMn8d1tvOMEy2076FtB94331vfUshIXjwWkO6fAdZgV06tid
dnXk5SEE4pQuMWmENsE4DXaYwC9DyErVfvKLb7NRnXjZymJElafhEN9COPzI++G14PIdAobmj7ee
Km026JC2YhPXoMLLgAAdv1PXwIynbRDQMxgC7ajwYiOiMj6FPl/krXZKXP1dSBKOoyD4tAL13iXR
jUXTzkziCysRpHomrrNhAOmuS9Zmnd0tQZ9duUt1Hbs40vXM0MhJTdFv50n/6gakf5O9YR/9mUuY
o/cHQ89bPovOGM3AIuEIA24OPTGE8wx89ZuOsmlXVk7J6gAyXIZv/+iP/X4QZoc8stV3OQsNSBvO
CSGMc0K2P5i6u6OivGJba+cVFusUSUzqkKDsCEBoxcDOUP7EJVeelthZT5+J8h7cdVsz3pVWXOyM
nnyZEQSXo8p6V/A1mq0w99KiXVz2xt4IUMLUF6kqL8oKJlCOQZD0hpSBcUzHJBqJ2KAFOK7c0gQu
Z+Yf+tSAQUtrQnVBh+MyjlbY/5gEfMMMyJwaj+M2t0gY8Ir2IU+7x1H0gNWLaFsDJCfEb6xp42Cq
hjINbkgLtWnCZp8mr5k9vM2JOmmZduOV3nhR6Vro1zqDdDm721R2t7MpuM6zaF/VJoNIoE8cTp3q
d4K9PkO5c2urXK5i/bL4gJIABEXTg5VRRJCvyw8hnM8ai/0+kfF17Dp3Yx4Tp8DVfDUI8nqikh62
nSdXhUv0L4CVveNMmNv0bqcniFAzr6WJmndrETAbDq5hM9QoBuvNMOXlxkQJy8SEKxD6oVRpK4jV
HiK1eTd6g7gxp+5aRaQBGJp7XUT6cN040FIWhfa8cIFyfa/pklgpYb70pr0zlHsiCBXL+ESY7ZhV
7GyU3EjSE0TcyrLXWYBeB1cwKpVeI2CgU6x5EyDBTh6AQadLQwmClrXw31ykovSA53sgYgc7RjdH
jwktgSWeEzJxUutFsToJWdAT8kogSNmzpJg9rEB5DL3ITruD0VxHSPRDg4TQwQkgQepjv9IRn+3I
YiEboOCsGoAFXeHXqcVEFc8h2gfZ3rXKdNM1SF6sOTpM6EF6k0kMRgV7q+lUUjmVr/UWqFbBWeVV
ymjWV0ayJCON2SHhBMpwL+P7lDY9PEbPiY4Xv7W/Fa3DNM++LaMsAt5MozivgKbo2gAbsDD7C/y7
667xj8giJuJzmiW9OWmRcWLirevuYhhia0sEaljghId8lZaITKNiQ9HO3Gh2w8GyscoLmziiwpyQ
Qs27zPOJnnaZ8CPE1Q95MtzOBOas+piYkMxWNmEMGr8eSE7Es40p/qjrvb5nJcsFFFO+G2W7WnM5
MVfpN82iAxIEIwlYdyodsx01dh9GGus6+HVAAlyab9HUeUdQBAzxUSc1AFDWJSHHhfOKLkLd+EX6
MlasHOsO/t44FeXSDCJdVyvu9Zyxi4AEjFK7YUQU5eXOi8GnVXDeiHliJWQ5hIoETfbW1WItYsIj
VJmIawrC/ujk9U2Uz/wjSb67103nReo3Ki3kNneGcud21nG2SXO277GjHFKqyHDQbfjedVM+e4sN
YFxbaO4eOjO6a9wOxyoSaGjeBNoaLvjwvsuzywAhWTzUgFuNy16v9I29UhB0VwJL9ibudC4ac0tm
VrmylPNmeURqtV1HxBMgim4yH+e4BP8IHWRX1nO963M+RcM+EGlgMQm25euSBFuZWEpjhjXh4Mns
VLr+R5QSNev7kEyIpA/dhgBOwDb5CutevVV2tbNLIqXtYoj38aMeC/tIdNNFZAbVDqFKS8Cn/1BJ
291jxgPIUICLRw/bwiW2s5AL+N7MOGHVmvmU4tpYj0I7AsSgmaIxVJsrhoixYd9paXnKM9GGhB02
oTelIJvIWSDtYKB8talqEutu1msHhrIPDb4dQ4UjEZe1fq21xv0syURzBAkKQfmSEGN8MXurUjPG
o6njV4DkOj3337SW65gEUn9PY+WSMWy9M4boTTfNQ28X8alP8cPDCSAqeOT0nMONllg91mDeblWS
XOfOZzJ6XqjywV9Jw/kmDLuiUIjcA7RXoBI08Ksyes+VubVqp9yrhqEmAg3qK22JrfEr6wLHG6Kh
A1245lqzF1lMPwLaKNyQBmx5sontA1+iqGKAUZSp9dyTIU5cxIWl3OyoYclblUa1FoVmwBGpIvRw
WJhqxz+RzXNfDrxj5bI451y4KmkSyYhZbMLabAra+eQ2wYe7+PdLU9wQAZNsek23142xnGUd/+BM
/mOccn2jYcj6f/RJSXFQthjDXG97ke9cjYCrPhq2DHr7HcM3KCEz5rK8Ta1QuS8D4+wLIZuHOe/j
UHPyd5qZLz3DnBb+dGgRdajXBqlrwrPWflEaR69CxmnLqFwXpLswKJa7qSj0jRpvRzKd11BR0DhS
wHI978jnaD7yotB2GmNbAnOpeTsymVAf7QGPoqp0GCdH2pZ85SfwIKje02i8j4V5h+8orFRjEgo4
ZicUaIxEWuQ7HRKntDdJrh8KDB7gK/XZe/LItVg73eCSmNw+qsFk6qIR4DQYxRWKcuAHfXHKbbG4
8uEVJvYAiKbSCSiZaijkpDtJm5ETmUcXhvdB8hWXlb6v1g6RPScnzwbcBx4+VNN/BpBBNa7URIRe
MW6oSoGeDNq+baYbm74QPXDaVwlijDUNXLEeS7odyeTtrQBCTZxDB0mK+1bXkWDor3hdMtwkjdyl
pIbGWb3hWm2HTUW6DhE7yJ1jEmlWOOXjraUbzEKj9JuuXXkJeYuJTR6F53erPmKtszRJWJVP/k4f
RrJGK/7ZhU/8yzTe2i58d4n8FAkfVGoriGHUQwWrOuNe1zx18ADbeWggSK5Muk21hdZUFv2rsPLh
QvPNkdIYseoxLakmEhp4ZDejUh7iOMcybF2isOIqWVP9nKzERPvg2qfYFoSAq/5IpgUizmq64XTc
nNSiI6iQa636ForemJLSW76y+wF6NzLOJEObMS8e5+0cDFSzzfgx5NQ5+RSzvjBcHInM3jY6WNYg
fgXYdm8VGMj12T/Cc9LJ3dO3Lik4gWU94iJGETHuFk/PFgoxlw17yWyeEGSBucroJDL7N1AtGvU1
Fx1BtiKFQFVTarCYWBV1c7KHpl9hQXn2OQZHo6MpuJxAh66+djLzNs8ZxNm6d68FkqwF94LRcs1y
adip2YAfidCRwSmsp75aOqHeYxynX5EuFp12ButnIdQvOWLusKZjzaVTh2zkjA4rOVd8h3X0vfBL
bzUtjAiXvw20cnnXwtaezPYOCC4Ow0AUx2bYkLgCYaCci20RIzKxcmMpEL9qCesUnOnKfHKd3t6o
TpBw0rrrwfK+RUn5NrneLsVf1Aazs9Hq4nvsezcKL/LagjItqYum8SUegzg0rfRTzP2VJcm/89IJ
1XOhQCjLeVMMV/E4fTQm427Hg5zgGk+RI0Gbooalbhy9wkdH1AyAIdgB7WFNJEFOL5sed2fFTyKo
SMeMvXsSWre9r91qCHS3EslSa3xjKEFuQNNj/Zb6ZdpRG05qBNTXWXloXGSUQOw7yFyIGCUesriE
4RvfpnDp+wronu2BwY2jfuvSnD4OU3dbFepZQT9c+U4jOK99jIF1p1qaeFDRGAcFwbeAEQERTc4X
qiZy18u1VbMMQv3+ipflm+d2G2D84ERvusIONriEkEEb86WhmeMu6/trPW7B5jfwlUigZenZgwi/
zRUpk6Ci6e87SLCEvsl9r1xYz8tv74fW97apiQnGliyZkGHuiRlF9E9A39ZFSoBQE092tkoHb9ob
9QGdyCaIguGI3vowLvlKhj0UG1cMt1VnqgvtjXRK4GX59pwCQPywvWmkemex+j6kJGiZpCeuoji4
ybKCucEcX1uZfuwS9E2JzRijKQjUVJ9ybJtti2p31fYgrqqZS0+SJafRy7ZOGehbFQzpyoZuz/lF
PnaKZmmZeAcSBbZDpD/LZGRshzib2aCLv0lDfRV18jIr6L6bzu1ERGio2YjT9Yp9fYjVorWp92Zf
dpwyp3SfGKBGfWV4lKWnOFINMYNcJTMrgi2cMvasvOqCiQOpcNTD6xgQUU1SWNrYE5ggXLk2V7DV
4LqE13Z7sgBoU8i8DJ3EeOjwae/iXrxUiSQf3dlrvXZpx+kH8qA3KBJq1WvVHbACTnH9iHNoa2gZ
gZRjPaN+oXpS2F/weAXo/m3mvqTkpO78Ae5hJ5ugJAaB7LeIgeTKZr9ZjTXCP6NDtbOE3Lq1x+y0
FJvGzwKKcPWN9jV7NmGM6tLUlia3lyRQ6hyIGIkBvbKzn0VGi5nWwVc5W/va0wi/tUi4ddJ+iQdi
Zd1FrKC5sqiZVBFGR0dRpzbVUqHWaFvIOE4O2aS0sM+6U24GzXrxy3OOPkw42HB8MGZKBdL7JEI9
1C06P0v4F5mr+s0oA8b7i2NcxQxbl35F5c8vsZ5Z+xFuISMZzt9m/zjn1U0l5ldIs+C1JGT4+ItG
cHsx5fSqbGcZURMYlij2WHPKs52smQynFKFCJ8ANQsuByPA6dAhE2BUOMy05DNHeKh5sUZwUdCgS
b9vgLtafY3HXZhpSDpo41G3Wh4eCi6U9rcQmwk9W9u9pySJmMpNbzplyM2rqikIAN5w5vrbKKsJg
1L/lMSDZ/A592lU6ifcZjOQq772cIlp/Mtw+32qld982YBKp+xBLpb24itEm+ahHNn1ezlveTUTj
wX4iKexZRr2PNZWe59yT6Dd1TP9TGc4NQ+32u2NgrLHaHowz6xcUE91tyRyMipf9yIq+M+/JWfSZ
95489KN3Ww71YYREHs76VcTSEeFnfIfqY+s7qCJ6Bwx1W+bXbeWiKImakg1oSZKPzRUEMG7SP8+d
y3c2dxOhmD7/jqV4zzgCK7crV73lfdDN2DCiYFVoOscFszWK+aYcuvdMV3ts2ofJQJ0TpN4xQRnN
wGXXL2dxB8P9rizbrWVE1z7kg7ArzHfm+DV5b1+T685bsK4XQMGYiTC8x0veXMpxY+BhWdV2/YQB
E22Hd5mw4PX76DltDMTxKYO5DvsaSrSNjj2ctVGTiVsvmr8RfrAAxI31MGjqONfhTAjgXJm71nAe
BhvFha1SGqKm2KMZWhF9Nax1REiYq+Z7PcY/3M7IjBrQt/P4Zc9TutU4Ky8U4m08yneVTt+s1iAP
tKOi84oMZH8F/a6iC0VqJwYE0mr92HgUc6Afzz9GSXV8vkX7Tj8mKrg3fAt8QRw4NB9IggIcT+EB
tGSNYwiVZpe3e5oA+zhPmmOSMNlfjRWLXMGYiLMeD/Ld0G11B4/ZRGkG+0g4S78yr/YiI5CXgwJF
XOkv9pOlyR43EVF784jqovHum34mWSYLrpgQEk6jJcZRETdLQI5LaCKzGAtMwrHVHfbAepiY6Gmo
a7NgGeCcnyKwglPeWPmnFmvxTgC4mtetyWgnWkY5pTZv2rxaEmYdrEguoadtkvN/FePeXabsbhLV
WyknZiV+ta/Q9BPRGV80i8MXML4gdwNVn8coqU726HudvjC3SWdnFJvpfxB1ZsuNKtkafiIimIdb
SWi2Lcuzb4gq2wUkU5IMCTx9f3KfOH3RDttddtWWgFzrH4tVq+0mlqRVUdlB7DWSETqK23xvAP6h
NqnBhOqahU753cEc5pfUH5aLT/rf3J/7WfqbJJ+z/eymR3OybyAcoGgj1wbZNryZdN+pGZTYnSgX
sw23izPfCTmxaXJuNKGuUUBQGfaC4YgS2AdUm4meM4czoy2k39QDHSqwHxoIh5WVy4/UnrgtKEND
I+D1NfhS0CIQQ7bQtHLtFPDmKx/fD+Yyeop7U6BULpHt0NDKJvpchuN7LjhmUiE2oTIFhSW9WI2z
OW3AY2NCfl6WFjdvHcBoWu+hbjeGfavDKeqdN9nH39/9+yHkgf1/f9fv10wUCh+e3qW683bDjSf5
/ZAmdARZgySpBpkEGXM3BiO0gCga95uN7P73+79/tLv9kB3l+c6XMLV2MJ0yrjzEu1YU1/vxxqmh
DKiP0/9/9vu9ysKAN9nBLnSpUcbNUZNwGvGvaTt1TLCv//ez3+95VGSs6f7FIu7kO8vMXa7wW3H3
5BwadL/kArl/uty8TtwVKytaaD8K2maz5G20Nt1b+fvwl8CqZhOmAWBzb7mrqPeSXai1BqPz7kfa
q++mEJNTXyINFp35FEQgv2mEbkM0/FJPnThTeOqTBE4SFfEQuvprKvvHm2S2UfIERoucdmwp2Cyc
FN3tJy/gS5fNT2mmbjRECg4S/Hgpshq38V7ToHlaN5lB4e59pZyLHhYwluzVXpoHSjueeuXTzlZ/
o+Djh3MkmVGNzpbdo+6ofwhtKEK5D9JmAWObngq7PmVKo3flqoua6SNaaLYezW5ggqPirR3OZU4D
O9F7hPt2wyqI1EVS5EvgEJsr+rNl8K5Dmj8TxLmZAmOzAEyTWzR7OwsuHkoi9mrixQAxr505XghT
PWbdeNIJwW09L1uc0m66zu6VtrG6F2QaBHX7zxqc+7DLj6ZVyw0t43eFRXljPhL9mc/pN/knnD91
HS+Weiff634yxJGskn00tbD9EdqSxWdyb7fMYh/dkCBZSTvz+PshG4V1IDjo2pXmQ7av1E1dmvhf
jTmm59nWP4UMbQp67efMyL604z1R/wSMKnprmwWX1Cu+F+i1WDoOLlj21LR+x1jJJmXgjrJQoK3b
JbzLRIvhlVJ4Q1NvjQKvN9qn3q0eFjpnN16JatvravDrAce/nwJTTx4Bq9WDZ49Phrbvbv9bnOJF
ufbr7P6r4J33ss52Es01QDMd8CPZlJgVqPAIaCyEQOexNOjHzuCa1U5krCa0X2UoV3bSj5tCEBE8
FN4dLxZDGDoCHuI050igoIztzC3c7Vz3p8iYqBacgw/QrURJBMmqNgg0IieRyRjevVaInZZZF7si
HJGY5g+jOU0H3wZpBfFIiaVz48blaqkCmzbt+RyN9ZUQx3VpL/tRgrMVHS0jY8l5MsnDLUuZabBU
/IWqROBuByMD4ujyoa7l8ffL/34PhR117Ldv5iU4ptX6P2kbUobUPZlJGeFUYI4M2vGfa9pLHOXF
sUZatJsG5yxayqyTZTM0pPadzX01N+nBQNmA00Ossz49LiQZNEr2cZ8xTFPc9mdROZ+E7auQaFFI
ng23YWkdXZU/Kau9Ere18vxu3WEcwHOSfWVZGOB9VkBHJCt44CdFaV7yILuTZEXomSEqq8dvDMU7
dKYmgZJ0R6WtuEuD6J9HoPxmdPOngAN0FMY3unz+cZ77FprdRvtjs0b2h+N/CCiFR0OyLGm+D63i
7JUzjboO+MsSutYpEhNjUMP4j5oqOA9ui8A1JHxjNDEd5A13hl0n64o4DxwES7Spx/nDKIPxxUjR
SwKk01EDizXPgC3/O7bCvsp3PQ2kJEXcdLoOL9vADoajDY5sGTeDl9mPY6CQzUbeC8DhAIXSUz8z
Tn/RL9Xk1BH/LLIH5J7wJWhFt7Jp8x3PqZ1TlPd+NY+H2Z6BE2q84CbwHQSsxcOBp2aEmYLp0/Ob
WCQWjoSkv2SuMA7aMQ4esuM7O1gOlBdX3I9U2tGW5JyHANpsCf2jwKDqgfAbzDoHqziy9JgHW9rN
Guxpoc6bcpjWaf1tYo2P4PfRbrGsnzlMhmMgQhkj7OMU8KBG64E8HMuAjjWJV28VO5lJ31NJbcpq
kUwS/UxkZemFP1KGMJ9DGesCgrBSlqCVwvnwA8LdfHw5GY2Dj9lyi9VNCQehjO8gtPe3j+SLEbp7
iCGmNsdbh5rYxuiceRhpuojqkVm+WDnzQp6Z32S3MK6Sjv+kCvuC/uY4SXbChZuezDIsHfQmjWQB
G/qIImTNqM+dUa+yoTj4gUR2DaiwLHi+l5/a00/K54HdJg4qEf1djR9plfzg0X3NnBmwX5KBUFff
iZceosqJ4mSpPjHjL+ZjmUavVQsVGsGMuPUfuyrgfzWYTYjbqch/8K4eTdJRiZgCIEjuZ9UYuxC3
dpvV6+TmOer8aj9W07l1AUhqGKqVwrJO/dSh9nELUDTQIAqwoT6qzizYyMXf2qgfeFI0YnkyRHAH
WbKa89vqE/x1EcCZqbETmX9KouG0+O5ZjBWQjkpBHegdQoOPbyb7dlPnb1OZm7EhRtSg43Wl8m7b
Dj7ySIz6UONb2XoO2+n81vncMYl+EpF+b5QPyjRuwX9Y4aNH+Bi6XnL9RBn9w4hSwuHe2gRl9Bq5
08WPiGsiTDlqkkfTL64sUAp8BXCJWhM7aI5089Egm1BTQvn5VcGrKKCKyD6r8DNpp0ceXKXNPxtf
yQpsCueezQyrvG5tpo8aFi0OKq/bjD17rUoNbEfusadRyx3anbO0xwU2HEdB/Vf45YvfRmfXzp6g
hnhZ75hPH5bSO41aMP/TGjj6q4pgkRUZMJRcV4TO1CXTTFii8utO9TRsc88hbZDZZRgIZRnDiB+E
1KZXFiVsyqzcsnKT/73Nby6sdoK07OGaITdyc1s00YF8MHLhLUJzh5lCLZXuQ3+B43RHGIJ+wTeG
ArjwCHtBjM8F69Xv2nsi+/uzzfltDUGHHikLNMCpvwGdrOuuSePKNH5Gx4LwK7miMBtd6rD42+yS
228caDflWY8d20EfWBN/LUINN9A8zOVy4ZYDdyFoiLIE3vmh/8y14DxNh51rD+994X/VU+3HTjuH
cdtzL00qz/EogmqVxLGTg7ErRd/ucHYzShWYCnR2rVOTc81CeTGHX6Sxg0bja0Ai+JlLlJdZwi5Z
AGPRtYVwlfZwZIG0OeD1hW9cS9CL2BGIbtLgX0ECXI27PurHhxwUqu0c65hBjs05jr6oGfBSu9On
i4z2iNFv30zuqQY2XWF5EiQzozVOpukLG8FDog92EjzNQf092CVkRl+9Eywbw1BUK2UPOCAzfJMd
1jTGLOLFF7WmaDpX4bKxSB1C7L7sLabYbCGT2BSc5aaREbLfYEa2XyIbkHQe/X0K3rbKJ7SanCcL
d91Hbqr325vUKF2v6f3ZTJEbV7PXxEton5EFJdaH1/FmCaw9hvWK4flLQ9HqW7s2C9m0wvZBsk95
cioDYcOk26NFk+fvY0UJuP++SN5AAYcNpXd/09r7WewvYaT/OLv/+N5ZRCDIhJI8cFWfs4qbm+iN
a1heaH0Aly06A5oUD46fHvHR/zO9R29CD6BUGqyTS7QEVwHHiybGeDSbkOuJDOykaPeGLS5VNz+4
dk35H/3nJN5vW1gqOA1wL1QsIpZjurdsiy6g6jmUxq7sjD9BOFFmFEHODv51qhtev3BFiiSPfq4l
WUzvdBp/zlH2DacORBCdO4nr6C/+3H7tv463hcNdd/79HCHEYZFg0BdML/Srrd2obZk8IWENkv3b
NKZt2t2aOrkXHldL5cJqYTjCDQsWTSgXT6K6J+5CUaKne2c5h+ltqjP3JmXmhiPdEzmKO5x9vD0t
D56gSZ6KrHroc7RksA/mbVQqV6GFnmQhMHsTjilsBVHNG9vy7vycGlZKeM+F4wFIPvQZpzTrjT9h
RZPPBo649dIxA9J2v5tgSvyM/lji39NtrrJnYZtHVah7rx8fsWbs1OCzO1jHiXskVXh1otBJ96Ou
nhfN8Uy+9z9whFdtiH+MPD8ys7lM3OnPbASxrngNc0Yzv3TgSQpIoCmTyDN4MlQz/8woZKJTxXRK
5s9Z+J+5377rSn2OmsquaeYFKhLsJJkT7IVKHltQvkwEP2VGcksPYw5e9emgLFnNffMydazvY7Qz
YNW3oD77zOe3I2K4Tvo+C9q3QJXbwYDBEsCnEWlGJVlmK8ccmPG+83FKyEhRJ6nEtVfl0Z3IiWmg
qMaUs3WQ8toCygHxWawK9TbQo4qTpP7r1v2OEa+LRWtf6CEhHC0Pnxv28ZYUT4o1iheSBfZWOX9y
i457nFTzbD6qOm+Z66IvIvFwJQ84XZZ7itKJL637ZG+kRDei5g4yxH5i67vyoQ5V3JBZ77oNgggX
G80Wo9Le6gi5biwQFC9Jviwefp0ZfqklwbKGC68DFrKbFDeHmP7lg3gpC16vzpYPc5X/hXe4VOVw
pFv3HVtjDMoIdBTkLyMPOphtfW8C2NxeqzRzzihCfurIR9x/yjCcbpjbXEr+dtEcaopNGSWm9sUu
cG23w7wbEARuvKX8JnAGjM6Qe5K0Vm4XvTtJ9hmm1V/Psh60ZO7KcDlPgEILuvTez3a3l9JS89Oc
dl0cJtFhksOmd29ExJy+uAR0rhhCmyjZqZb/GoDuk4OIC8TtFba9Q8OHHDttXhZdwNmgxuOd23Yg
nQ2KvRYK16LgJcJ97ozBo/SdY0+CHtPGWrb21kQbkEz9WYA/r92wffq9C8eFq90WoP6m/dYjuCyG
7qSbIe49+tmj0nhQiCZbGnrKgmTALHvpRHRnlvB/agQ58pLm5ELJoZvtC1zcAGVdXcbeAskwe/M/
zB+n+RYuwmbHut9PyLIwmk/1gHO8/VSd58D/kkVlevdUh+tNNxkfvjshzfLEeUoLE9MYnbJO085H
VNGUCYqwQwtp/VtqJdfsTfZ6kY48/X7I6wFUZADFQkVEwkZfw3bbEBH9FKLCb0J3Xc42LtBWkmiu
7HskoPWu111+8kcrP8kxyU9t1eBrJWvEVUZ7ZObi4vn99BeBwn21YpDGDea7VLl34ugAMpYcg/Wh
tFtzn3h5evZ6zzilPp+NgkmEqswDQyQVf/NE1JDJcypqo+jIwOlxd4Oa0H9WHcDQsToFaFl+UbKe
2xv6iw+/X9ppCOejkzz2BxEiXfSDI4YbzmhNJ9tMafhReAUfxmRCbUd6pL59z1Yl7P/vp79/xhVO
sBEeAx0zyNqc6tuFNVSE+KN8/v0gK+wqq+SmBP/9Oqej0CTcoRTOdApvSpesZ4nqgimex4ieskxw
fPx+2lflleMZN6CHih/tD+L9XxQuTfZjWVUXkWA0Cu3wjnlSTdRT24GDrW2U18huVvQjkOzVp3+q
oErufz/IfkpILiCiMZn1q0z1Wk0mLxWCMgzR7tVR0BnDcKh7onO4SRluVViffr9knjxnXWkful4b
J2UQS5WG4p5OQZYZbxZxJCLvPFkkN9mtoiNEX2Tf/52h5u1waI54l8RTJkkWtDO8CbRpblEz52gt
1Hc1mK+mi2gw+oOKk0gYSHEklcPOJFXxGNze3dI0nuechwSpY/ez+z3UNGsv07xdFD3QgvgjpDfB
Z5RJe00D3ZcTThnqyABQyq3w8TfbdiSNRWLQkrBtmymzU3aS4NWyFhOVIFt8QFoiq1xPEVHdCcIz
gvuwdchOoldwVrW7HSTvrz3dOLPSlEe9RMxCv5/6XngLzCjjwUyq/f/+iHX7cwH6npVmIOfuXL7M
qE+3wfSZJhU+si60EK6QHjlI667p0DBkg3Li37eZYCn4noaHpkMdySrg4nfzNj3ME73vwkccJhOU
LA6SlZUnL1W6KJATkGOwMB+hYmy0vAYB1p6t7lqU+7m6zU/FUTl59mSTB4FL+t0bB72XWfGVpmBt
sxo3Xoj2A2vMbfWg+Xru6ISkzeKeeiqnJCUgUSNqhkBEx5TxMtcJi7PIr3g846yM5p2fF/M6qOt1
meGfmwCJV57DOmXW4t8S5nsnb+t9EYR3vOXmvubGyaREh2MTX2RPnt5EzLlHXKBB5PKiKF6AADki
/ifKaLVGusOip828u5QyYXT0k7NOF279YFD3jU2K1xBW7ma0wdQsnuAyWdK7BTqMKCpqTdulO3bp
fFYszQciVldzBYuyLH6AkzR9C4omedNz827aEFlpT8SWaxkLvfAhFQIS/2QqlL/T4e63s73okbBV
DAArhJT7gFf70atQC5htezGS6UOKN121zVG3XvSIJe076mRxNJhkGnLzjgh65Tg1j+TL1avWVClF
wzUp7qANpg8wW00yij0DoA8qVm3NqMC453QPwMV3FARgL0mnvdIWImfXRCiGJ2Pn2PnblNePxeR/
3kza+QQJ6IgJ2XtpXxnJjTURCt7WnPpxp6U/rSwE5VF6sKri78Buvpl8E9tif3PdS0/e5cbMgxEU
cL+ksISJYpVrl/zTqabrknju3dDr8GC5/NBcVcHJDaxqM8zfQea2b0NuLoeuJRm0QLuEda1/YVex
T3aI1AQMrn+JOKCJa3ieQ/tT3YIvEC/21yriT7vu8lzdPqDLO9h+kwAWTpSEZqYgImw5Nw2my9Rp
7xziAY9QzcamrJXGUhflD0A+F9JbkmvkX1z046fJwJVe6jLfeiR4IIlF5Dz3PtnwqeBR48x/iwU9
qqwSGotc3JVaTu+hn+A056pBhy/3E/7hlOsLyLcy5Ve3TETF7FSVWf/crnsnG4mfuHVql4AAZ1CE
eLK7fm8s6DF9ieRGc+E+V457TwhJSAnMeAyjeiVNh6BA4XzN0Ej4DKaLaJbuXAzzU1sW0WlgY0dN
6x/Kwn5lD0nXXW3rnRuJ+RF/yFtbjISKzI3Hs9cHwprT39h3FL9mKK4RI9JvQgFn5XtU4U0tfLbE
oHOek8V4bFqY4nQueh6PkD5J757NDClARBPsM3zit43Ul+sEL2Uebcc81R9mnp2xx3V3U36s5sIB
+DTUqUXtrSqPvGLDWk6dz1NiGZ/7cJrfly6607ISJ54Uq2kJ6zjyyV+YzLa7WD47g6dcNzbqHO7W
VOZrY9rxIs0QZzshlLaFlIz9A5RmQenH2JjfIwZYhVRFnsvmJiHKsuOgxisqrp+hE+rchLjjjHou
VuYJc7vYjGEl4rAOyc9xO8rXrdl4yuvlIQm4t2Yru7JbW+TnuLhMTZznnKXNapjCnAZ09EFhq4Kz
2XFLNAVLVttwnevR//Jmv7gbcVg601wQuTkMl7AbWZt6XOkq+TSkXVyWFDFlYcOZOCYQAaFlOFUA
M4355puvkHmiNYBfb8bzLJwHNRH9QDhbu4tktIelL15tP/gUikV5yv07DXfJv5kiGWN0i32df4uU
HJCx+2LbSGMPOSIdLG+iUSQf9TnkTVkVz+0iTjjBQShow76nedzZsx+aO5iOhdMfd0fhHZawSV5r
3+eMTRH+unTHvDUDJHnrdM0ajSymh6GYrqRnq5gFWGwMxGBURxhv8wBChZ4ZdswJgGHLHIsyMv2M
/5yNJJxZO3I4T4i56MBJtkQ7YZplpXqIGp+YTuybhh3YeKwm+xwqvPx9iHUlzPDL917qrqRCeW+E
EDpeAHVPWn2xx2RAKk75nXuBeSKA3tkqPXwTAZbfq37K7z0AkUxTH9Wm8z0KR38bsFpugUWOFbc5
8nInAA2YoEAIqEAL3sdi8TlTzLuiMW5hmdRhSaup9oVnkHhB0MVo9OHZR7JI3jKxo9Kszh3+GOBr
J9/3UkRxcEPuFPqhdSEYjamQj63cG+Ju1NZF1zvDqtXm94Oa7QfTJAWczO1MN8Tp8PANvwY5WG9+
WrMohcSKeMNXJ+ZjuUAV9l2fxXNNF/u6OSzW4H+PhCgmSmywR1Tn3/fXNiO5weS/Yg5wwWs1OFdA
YtcMYr7hIudW8l4R9byo9MMLwiwmyK5eV8J4q2p6x5Iu35Eyiuo8lbSnJwR9I2MrNswgThyUyd+2
e04JqdkjOuY/ijyfTWu5/0xwnKNjt+UGEa4zf8rJ2WL0u+tGLzvbLRm61SC5Dc16PyzEl6kB5WdX
klYsZLRpPYhXtMAGCr567xY2qVoSAkUBBmjHDp6wvzxltUUqkKejXR0IwYMX78Zgj2+11dgvAWA5
/hBXk0a0+T1G3Mjl3HMNYw02j8t4cuQVARTqQlV4R3NAu0nynB3r1rS2XiYdckf7bJ17IExGqf3t
ks8ocWv9XCSYxZWjvfdIlI9VILyt0LUTN23T7nMFMyowfAiPsiFAu1jl4S3LfC0d2yDtuye0kYOJ
HEy1NxGp1lH9ZJeYUEjH9Z8H7lwwfJSllTXH+QIHFQ0I6CZn2RlMBFC41kNEctrRKPSOZE5zbYuO
HALSRi9YfPTgr3ISS/7AFj3VZHmlyx8XpiVuI9HvCVZcA6Bn1yLp55UL07DBze0cXSLc1tyB3bGo
h+ji8TAYQr87Zeb4qYv8cezDjjwHVZ2XHquZATiLo8VAF9pReeVBsm6d5K0Xw4QzjQ1TzNHFnJMD
7DUNSEgJ9m5iQtRpS+1DBLKYy9GyEnSC7QVDEnnWAGPF7Vdp9PhTGBxhBLtdF9qnfgglctPquuhJ
4O1B5pFoF8W3UizK2MkFJU7XaSEovRHJGj8qQAfoxD7CzJ9z2KC6aNOPJLGhA+2VHc23xE6A96AH
0g66iGAiIQ8ZuBrTtbm3AFs3NoEeXDUFAieCoTZuUqqNl/fTAc7aeCxcknoMoig6628jTfnPtuVH
kbRvCL6NJ926zxlCsR9HV9vKpW28As6/c3XxRbm6/1qYGPc9Ot/uS5ETCcWLtsI/bu0sMJ1rFi4M
612Tf/vlY9oWw8+44NzXtzO566Kr0TGv6JbyUVNIf6uAqNb89D9uWnWOHKpncbNjL5/wii+NyA5F
LS64xbbOEAQXpw8/fEAm7JWeQ+5IWlw8eGFRzoRBMz2dGCG8OyKlCIxHDcB0rN2L418Eh9KHJrQY
phmEkukVQiJyUdoyPY5WJGFkEdUK0utHXvztqHkXmALdiwfpC4/U3TKV7R8f8m/Tjwgv2JyddS9R
8djWcmyM7G0ZiQ5rVB/tu776rkDIyZcwCLOlFHKdt1W0RksxMUQN5FLoxHs3Lc4bwu2BlINmPqlQ
/iuKzoubgDi1EPYPLsq+ZGG/NfF2bbtZ2fHvqSunIjZC658vep4+4RGQ4gMlT4GRPEfF0htHBngS
A+z6jbRqwRMfG1ndVmZcz/qi5jo4Wk4WbCEnKRqYp6vAkkTpAQ9kvzEfws7Lt4smjWIkC3GDjJJJ
qebRRofNUipj05COlfPAHftpPC6UNW3o6HpIEh4+MuWwyBbxykI0nlWE7arGNEoKiLOZlp4EZxL/
UMuB5hSIdIANULx6SH/taSGhIRMYWmnCmXG4uXWO8s5FlmUmgXXwTOfMShW+JtFnQdPLkdmWyF/b
AybjWuk6MvlNABmGujLfEa9T32XXUEPVYdNRhyZ66bwqOYAi6I25NNY1ybz8NN+k/RRQN3f9n0oT
gJGIaO15jrvCLkFgkKefu8pj8DQa9UJp4ik0mwAZLJphI5xc0CqrvtCUgWEU+Tynkhvt/EIHFyo6
HowZCq1BTSLUUD7l8xjCfmbXPFL9HdFFL/U0EnZpD1e4K403AqlMWhjLDhfYW1gY9YVXZp0Gt6jI
uR9XQVDypQ09AZ1wGDrPpw3rgAa8wadHiYjVIy1KcOfdXtG1kfrePdXHw4ZTW5wJtHXx1ckbVuG7
T77ubpaufCcs/AzSiyYKgBL/WDRFQlqDT+k7OOVqnMhX0136MRtzguV6Os2ZM11qfgM98R5Co8w6
pFQ4Lu48xJG0u4/WuyZkET3SD4FLaFLfga7TU1eznAEOZC3nsrRt1AkhpRxWrbd2aTJIDsWXKkRy
SnKqFmbB4FxXyA47ZH9rct9IrxkqjSfUJCfbNK9FryEl8NK5Rniumpn3BN8vGRIV5t/mugztj+i5
IvBwVD+1TMEoZYaqdXa42AFHqmJBfm5aCNfxOm6R/x5Nx252tqmgepp7abjz1SWfKbbFtBeAkyRv
PjUNvFoaqPxMQ/TN/S6voX3TmPcVZn+YeuzJsFpdcV871r+hXfw4ccZxA/GBw6TmPpITeq4xm8yD
J8wf7ILDHT21jxrlWdLJZOtU814EKZmfEcewDKZgbyIGXvnKUo99iB65sdp6vaSLXLc2C6Q2Mdej
anLhwzrGTUGxnEE+F5vu0RRJfiUB7Emabhi7BUrMZSQOppiMLVmRu653SR6rmWkTaEeNR4JUIIl7
HMHbZh58unEcN+GHwOurICe8n5hGvD+EgZMnAlap0Tznp4Yz9eDLx6KV1o7bA3VF03KnLN0PpXN6
Q8VFH5OdPqb0ijY5tcmt7d41gma3Pq1wlMCZtWgJ0aWuM1PjUudB2/TN3il4rRx8LjiziFgZ7K9o
miRKyeXVMUoE5xEo4UCXyQZXQwsF6nob6EG03plN8l/9SZ8At1xiHPymuphV54FbBTtpHXpylxya
d+LUQEvYLOehWtzHsVPbucjY/YN5QzZfdk49OjUn6kCiobyfClJM9YLxv+nD7ADeguMBh/lqmNvk
YZGph9I3J/FrQObFYLZuwuxfkgwpGl+Im3vfpzBcGgNsWGGeQQ7suKcFZOXm01GOg9x6RFmvZvrY
tqSoh+tSFjjQDHAQxI7gYlO1zdQn20wbR9Ne6/msJT5UAv8JKEDYzwJQMSYcp9sex7Gtu6Q8k7JG
dTsKSGug9y8JnM92MppTQkI+IApJ9K5V/3G9ZrzDmz3cFbJx1tBceNpMdzznSHDOU5HfO5Oa979f
Rc2uRvh2SgIWfjLjcDkBaHUw1gMa4KnvDnqh8QdnE/a6Lpm3fdGq248mceAnFi2OA9WH0gVhjWjd
1kS3nqswv9gEUG3dcIF+Jw713snTdJOls9oT+/aQ2eFbHoXl3WBH99iV5NknTg1MyXJj23fZvtry
zs7+aG6Wx167T+h1Hsg2fyFwTdw3xJclvbghJq+yWornuqBTwqin2LfL4iwzymbLcnocb6dpkZ2K
+ddSKIhE89lvpzmKuzpyadfVp1Ch5Z7piW9rogUSKOU9wbgsIlkeU2NL7ykuLKNX+FJ0+9kYUXDy
VdCTQRu4PP0iKgREgF+9tQ6ikJTlWrRFBma5WZyw2BcOGp+hN+J5ZjuxLf9LmWDfeLjE1uGAXifQ
j1uafjPi6mfn5M/WXWFO4ckZznVmkQOGlCajfae2MhMRms9SXt56KceOLbSYkZlJ9QP/SWRw0wWx
NeYdbksH1jPxtpFuMI8qYudgKmUvQbXY/8eWaAopMXznOrQeMwOCmXfzjub6Ld5+IkHVtSz1rkg6
B0NbXDm13Pkzy1QdoBbqLVL8hnI+VwZMndS+3E6evPattra2HyXxwKMYHSgloxHQW07y59yLZSPC
8ho0S5yNWP88kfzNFrO7d9RAykE53omRfYzKqrvcad5T0Ar+3lzFoyM0mas2vlTirHLP1lSTW92q
x6qBmDvIL6bbmHdGAC2ymOTKQvV4hPD1WbklCapbD4meT2zpLYuNi75phNUtoTPjsg7O8M7mziiw
Swf1hBMKnfJjaeL4nBINm0S0GImJkMkElRGv/CdrrZ1T9e3J8RnACs83Nm7EINSEDpFYuOXiHk50
1Ti9PAG535MLYO4sAytulnTpKgmx3NNuiQibBeXUzMSxjq13VBrlnr+QDjrnAgGSj3NeDQdFKNa5
zcf5vDD9wW3dCHgb9bJd+etZhdWWw819F9dcDXVsuCxaVR+5BKAyVzYzy2wGWoRcCsag5lU/ziAh
RUNT0kzf1S5BS8pshRewszBqdiRMri2OpQ0b8YssjHJNgla0zcXLFPbdQ2eplfToAC7HAeKc9G7A
UQAPVbzULSpCv8d3jnZ6oyYHCXlddvHiBRqncE3t2Vy+Don7RTweXCwOndCCXqk8aGuzqs51z9Mu
o9ThMCBARjmUl4+DqV4Xq/8oHZYe2JFQVMdJ+Icu1MlHpL0QwkHl95GsVpFMrQcbJRiiO8/99Ct8
xkHD/0F8SgUNNDu3gOmHDCLiwUXVH+aBerTDhETPqs3j2p17DhurX07B7UORt+Lg2SGm7+6j4BDf
h0th3pNhudwHEFT2mCY76jRLueoWDoNpWXiQ5//h7kya28ayLPxXOmrdqMDDjEVvCILgJEqiJksb
hCxLmOcZv74/MLPKtjLbjtp2ZQWDomQCBIGH9+495ztSeDSy7KHHvwdStIiOhOalh16/pasIpnd5
oB+i/fGMnmiAfmFhVQyy2a0NZoyooHy4B1a3tUzueWGPPjgz0CqHldlto7S6tbOAT9aWH3LQh2uy
RAeAFoBgQ13CM9lAQvH1ZLzC2Lyma1vcyyUtlCL9yOx5gqxbW7hhMk4z5o9cQBXALTis6KHIY4oI
dPTGetzZSSNuCIVdXd7KzzaUfdMD9/0XI6re6inyN1UtmJL6vuXqjq6QMNd3Jilpqlp5rNbXxPM1
+2wGzZI0VuDpYn4CkRIcszk/ZZQbt3ODGUMsDybS5zWdp8JpQj0+XB5M2f42VIFMb8Mf9jTo523N
EQqsftyzG7t8mteBxqQuzFANJOVTGfngHqXIA+qkbcoxMsGa0AcbNJaexCIRhX5OpmtrtOnx+NSY
/AaERdDhS0PkfCDTCH+G0XhGV3yN5fgFVQi1D4p5faSP67Hwh5U1WOvZoPIZ0cMK86pyjFGnK66T
jaTWG2kG8AI7Oo7wblaBhG0X5cNqmcQZmvYagtwc0vSxHDRi+yzUmtqAMb1C6SQbeHbHVqd+x/AD
SV/FANkOQ0UkpUtU6lvc1NiXCq8K8IvqXfZI8R3VSIEMIINXTlQaCip5RqgjHf3UBIMBPtApA498
ELRGkr1VhEnLMTD25O3eJWXC0Snkt9RndRYPK5mWEOvJ7miGiEBLfDAz7c9QRiHpj+ZLrUGw04lg
0qJnKSEbtZONTaVaNWMIorZItQvOf+VURv1V46uQgtNHTa25rhWCjCzcsaWGvxuZCpNY8jUZkb9O
FjL3JKWOwJaGQHuu0I6v0LyVq9kWdzUaGSiuJoGC4pmzSHfZPU9PrPeoqWmAGtWL3yPeZRyAK10e
kPiUbqq96UH0kMbW6Jq7wqBonvV8IQRfaEMO1lcDzuTrBpMPf1sU5otvk5Dhl+G9ZMr31J2wSDfQ
MwKUKF1lniX4nNzFfbw9IyDr6xmREcsVsCeL/lN3Q2oaSJROxIkj+DdrWBNVQC7NwAyTIS5KAQZp
ncUiJqehK4X7KMJQBjDKqRDmW76OXglGhk8sj5MFw6ENbxLwqp39NNkYmMiop4tjMOscpTMpSMFZ
Y13rzBo2lmBOwAaZj/YsAYaIHpGrzytt0m4Amd1gIfGA3Xyxp/zQJEhj5bR9qErzBSS9U7WS5Vgm
jWrVYl3Wob8VWCEb3LtxhNEZBAltOhzHKKtfhdQxDMzDekiqGREM/vlI3AZyjZIHeNVokeii2qEb
K98wjKEGJF5xTSfiyPh0naY+p4Q8OLkgJMvQWk/TlIc6Y5aZH2YlIn2+ULnDLwD3oPaqqbzVdYQV
RVbupA4lFTyC1QwzGORPCzOMyrPSoLBnnnOfG1uIG6+jGPHrtFSqreq5KwSqIkTwajf4blGjV5OV
9L6V/CcjLZ8UP3qu8/jsy9j0seXRlQxAAbR0VGOdvDpgFKxLAB1IX4ZU+VjUKCJ9M9MlPG0wnTIO
riaAk9sWSbo6agBnSXkpGuNKMZJiGxfyfhyCtzRRX5sMc1ASxEepjU/5YNxhiEWRkg1PiGa2NIwf
+2C6S+DTWnj+rYT5lFmaLKkquB5W+GCNwESGGqOfsvRODahC8fPYEqHTNPiTR5adde7Lq3Fx1rHY
fmpaMwDAIPZVYj1kBUgoEjNhVTYOsx3TCRG8b8a5eqZ7fq6L0UsS8ulyC1FeYOqEBTCR1RZ5uo3p
ogGIRAMbjWn1UZfF62QPnlGxIpiE/GRSYUFbJs/tFqqUvw0YFtMQ7UgoCJ2bYSNlkHk0+8Nsyd2K
BSj+bkQHNdImiOLmqFaEqumgagLNusHmFjgig4ndwk3xwzpA05I8JHVjOXVI92ROm+Oks8qxVUVG
4nudx8pVGNG4TyJla8Xgz4oAcR0SDc21A/wkEUYjxITlS2uM26pRxnWR1tcZQDi7iOi7UCBz/XNg
tNM2K6P7HLYTK3+UhHY18UXAUsKOp1NRNxOQDWY91J6ko3fIqDu7rV68mqFOJY2s2cfSNOlbxHCu
Zp3Fn3lrZWjV0w7rcwbIhBUlqzM9dvMS5V+gMIpK0/swEhNidBtIeP06swm2sqps3UfI7nqLpjVF
AualtjsWsXmLJdcdSX8CL5WkR81fsHRzcd+k3CXG8L2ZpHGvNdz45RBvIL5arPQcjMAmkFmk14Ff
Y1vpGZuJIdhcEt+y7E5Rreq2kSNqIXXrWiFNcyl/bfUbuZCGJ8HJk+rUG7Ebvnew5+KBSkWnLlOK
977iSqjAwKpBwQiMjqWhKQz0s2LE9RpRVSu5MlBNqt1BDZT7VNhnaGF8IZQGQafpR19urI0op3TN
gRlhDMtjsbv0K4UQj3ETYqJbornQuAuQo0YrSNvwxTtQd7rQxbS0hFeUXmeCJLvkfpDRTg+19VDq
N1apPVOu810Cet0+IHixmAkqEFNyPZpYkicJf/wsYE7HFBJZtjYzZ3ySI+SRGWKFdkLCXHXjuOJO
8ZZUfE/Uy05JnlQs9PMYnLFLFjQrtEF7kG0m+HHmPxZkeyCsrG8tXznjnEHcbcBj0Ydr2pHPSZ1O
cOJBg1XBtz6g4GhNnKwtnoSqe5/tVV1BZJIaeXZ1uqAES5SOHKKwLvvsK1IkLopRkDReYVYtd8GM
w4lymbZvlofLsxnFD45O6TnWTN01F0djvNgtmfPW+6JKELJdngIC5On3X12eWRcX5OWBWdhYLrqO
GA6ov8BAL8+Isvvz2eW1Tz/+3Z98f+3yx2gscmJt//Uun14j/QeGzpwLR599PA2LeO37QxQoP/54
+cXlteTnX3z/uySqF8fw8jbZ5en3X/36bT9t/tM/+w/f9rJ7P/yb7zsem3r45/593+IfL37a5Pd/
8/3D/p9/8sc7XP7w//ybT5//+7tefmFFeuOmYfMNe9r7aI++O+mROyAJ3dbZSDcwg/9OCogTq/WT
ldbFppum2mkV8h8n2b2cYpcHvQZOMC8F/yn7Rk1s3LZZsx3UYti36SuXF8HKGagVJbHHvd/hPa5E
5Vaj+piyQt3nTahuhk46Q+R4L6053DQFk6Rupmo00g93ogYZol3nDH42HL+oLPbfHwhmHJzZCjEc
yIlXotnaNpRnmO0WCG8hn3R26qVqurFk6C3gD32mWOapVpI7aVSnjT7U3Guy3PC6uta89MuomdpW
D+V12Cuph3b/qo+6ak/M8K2NGx0EByo7bbGxy3mWb6MMUMAovnALyDZ5LCH5bAIAlpexzliKqSBA
6oyGBkbMvYb1aEcdiIUrbnZpedBDv6NJaWRUaP1278+3gRSqgNzQ58kvl4tn1vU/L1A4TdRcZAnf
Ug1ciqkCNsd5sUKi7CAk6/JUFVAMdFzQVtd+jUofi7ApoxoMye0zYqUnywib40RaEe38R9rBFDsT
ZBfgWOySJZZVoimTodQPGTCX8TlSWyROSbzxc51MbqpXpXDDSnqcMYY4FOtvug72VlvijuhjD64N
316XLVQmprLAWbgl9sdMDPuQUZf1AeEr0hy/VihrllXIMWIt5wopgYh+NXRd5/Vpm2Hs2SWyv/WJ
Nlq10awdhwP55FhC7ID1UXYYAK7uk2XqZ4JcWaMCpm0iWJ9xD84zpKqAwmifhuN9m5HqqUvK4BBJ
cSWe/T541fEhI8+33kxCbFOtbKB/cgaXvm6tibLNUFr215yM/VoDl5vUg37URPcYjIvJkzr1zlLH
jxE3FQfnw0KkTBsx3vt6zOJBCr+mvfYgxviFku8LPhYW3XQakqGlGA9NdDXJFSMu3BkaDESutyiG
GiFuVLJLhBFtS7k/G2J6mo3xWygXTzFYz7jn5rpMS0CEPlZQupV03maahagz75+SLD7GSX4q5uqe
urt6BGJwFXT9GtVVTOI23X05zlEpoSkGIANkhMJVvGsOKeGhroFb1cnJ6Il1mwZnrr8pA3Cu3mJp
zAruYOYbVF0TeICR3pQ+WPshSVhjBVPhqpZ98gFlrqqCpVesPBmSn64TOpDkXI5ouPtbFhZYVZRy
R9DjwyAJlCpNfqPji6xC892n+JiU6USm56S60TBs5xg6LHJL8C2ZfleT5+CVCqPKILmpkd3WA3PX
vsPrRAt+i9sNN6ffulKtvkrA9ai4nY24vhaE+d7F7wTpPClSjBuwb+4sDdSpn6ClwbSWMAXorQd9
iohD7ex3gubPdfWAmGefyOKpUJj/4jp5BcdKAkLVP8cyl7eB4BPcA6J0GzMgMTCI8SF/mSCSqDKd
YqYtS3/IcA2wFY5sBY9Tq8huI4deo6OMBUlkMHsMN0rT0ERL2eHA1/YUco5JW3xTmW2EVHh1ba0w
F8Ezs29lnSplx+CM8dXTS75xbKoztHknIiyu6CMAbsGNkbSAZqZDUL5lDECkz03lgebaPhtRuQfR
eDIiSvIWcyqXOsZaq8eQIvkYUTBRSV4AEzbNV3HJjNoEVVSO7EmgFk6KCwQqSvI88ZU4KXILS8hE
yNvHss42BVknk80KhYsi8BSpQfOZXDfGZDiscU62nktAFHrN8RHd0aEZaLv0X2VLS3eiN5+SKbwN
w1fDiK4pwJAb2lHX4C5Ewg8pxcB1xl3RaTs/Um5jP1SZOFjXaU7aQFhrztiU18y29jb+bZba+UM1
jS8jHFx03do+QYQPWYvIQhE9BZLvaC0FYLlpTm0du4XcvtUhnZOWE4RZHyDpRqTQZqz2qE7jU1Nl
xr61wZnQ4yUM2aDyCr4Iy2amvM6zn28z1IErZXF/a6l4l3Oo2cy359sis5/nZbrbs5RfE0N0tEMU
HCkQVtk61so3X7OfSlB214pcXiWIR1ZyKDybtDi+8tTBfrKFhZrs5il8bCOAWWP5bOm4rgZyubhz
ZJtZJ6Q7xW88TtMVI3bWMWHFlHTobPU5mufZAXXb9M8E1Dr4VgUSpOCtU0DMsbp66iIDQYjXt8Qa
aFC0V1Y+09U5TQkSYjB93BS1GzNsX5ulnl5P2RutlK9WoX7IBNhTxKV+GSbmHgPkNsyNp6qfHu1G
PxqLsrpsMA4USvk2zwTg1PgG8ChsRZF3m36qIHGkYpUay3BZELiQUzmIA2JJhWFm+B9mFwEEi7wq
vx0JVEBnfsh09cnwEeoJraKTXz2JoiVjQq5A2vj+Qbceu1i7VyctBDrYnXWascCzjW+2tsCCMfDa
Q8LqRcSv4EWzLR09ev7yFXlG67FCkS1mTcX/yOSgDPbIQY5Jw8XEbfM2qu3DtunL/Da0WGO1IxXj
fqZ7k5N0n83xNQ7cADODuVf74NRaiRd00bot6erXNlhUY7rO5JAwiEqLkPF8JGGIz4tTbsx9CApL
UBFlsirzASDpebrIrM6B3irA41iWKHW4r9AJY61OvbrxwbJ2UB0x18OMHMyVFpjvRUgghIJVhVzo
yWuqtyZiccTN8lRYJrHXItyE2fiAAR/cagqiI/Y/ulHTt7Qnt1UdHbTe+oAqa2070e9qP9xM9IPo
F12q0Wr2R0D0/9d4WAh/P2SXLfGzPwXE7pr69T39MSD28g/+iIhVdYJgSYG1dVlTbU1Xxb8iYlXt
n4qhG6ScabaFWl4Y//ivPyNiVfWfii3r6Hc11dT/nQ6r2P/UeNmyhYayA72o+o//JBz2p3w1U2HL
qqzbirB5P1PXP+Wr4UJqqyTLWQbLtEReEeH+Jgb850jlywY0hU+gKDaHQLUJxy3fXs9RHhBVK/47
ivJp9CuSFSZyF9XiW5Pd/3CY/yYijiNRfg+3/XMDhq5Qm1X5CPKnyDMNH78fW/YEx536PQpwmsLr
ODv/eit8Db/cyhK89sPH0JKIwMTQn5y0hkXbeJV8EGjEJm336+38/aexkAKYMqeJLP+8nSClcGCb
fBrFOGkyRdGDnRFL/O/g4r85YH/3jaiUWU1NKLYpjGUXfvgocqN3CzRpckL1UTSvs/SbQ6UsKdmf
vpGfzqllB37YQOFrzOwLug/tmuBxB3qUy33J7V4aw4mc59ax7nCoZ/fplri0rXqfPlgnc/3rD7l8
67/ah+X7/GEftL6w0rHkvC7X5qq6IsxnPf3mzBbLqftpGz+d2p/OCRpVmVmiN3Lq9eCAddir1+VO
bDFUesEVXSFXdeTN7FL/c+zffDzxt+eJJoRNWJ9miGVA+fHz6SN23kTmME57tFBrjHI32o6Mzw1J
U6vSg5jhxr+JFxR/873CEfi+zU/fq2qi2zIatjk42K3WgQtOYvWmrZ5Zc63932xN/fsrDqiYbOqm
QdPw50/Yx1aG9Rsu7bpaTc5L51arK/5PRKpDruP6a+/QQXaw+rgoATxsJw7s2dXrnu6089EdLNdw
u9Xjr8+qvxx1grw1IGwMvoa9kH5/3icFNk2Ol2PEjkiKNWKpb/aAQMys8nT76y1xd/h0dpmyYgjT
FjpXKqumz9uKgxBdwNjWjmSr5OAiI6JHhScfOQ4yhamUizuBOfElrlTzwWjgULuTQd/d7UxK3Jsx
CSNs4QZUcMeoemT9umVkzzGEbMMzqUqgdG3mYlWa83MnxkdJGinXo6HBI5oH+Vy7QacUxDGKshbO
OAwFTZLOkohTNI3nOBph0s8zBNItPaoEEI1c9doKlREsYqoRrjarFam7s5pfRd3kPxD4YG8Us1EO
RmTSCpSGme6PGgzDC4278BwPiY3XwY/hlOVYk6exRkQvh5QfVlooqHdngJSQYShzjS9cD2pCZYI+
OrdRb3ydmNua5MktgbpK16gf5myD3sitIBVfZe7LkmP3DYzTummKMxHWXb/L6jiYt7JZEq/Q1fCA
EGpOSb8SSlhIwPeyNKUDk7AYDypZFluzayjcTKoJTsKQVeK2YOIcS5r7d2VEOnetSuUNxn17l2Mr
3oaWCQImV6u9XBT9mX+LcW4sxRZ1OgyunNoxduLmFYwLhvC+i+yVURRLdLdtNwC17Xbk3cRo4zfO
lza81STf7BIZ5coYquTJJ7Lt3ewon1OMz3DH6wkgF4pDfI1jElMaUMjFJR+iMNO7viDwWKVsnahR
74VhZu+0VvjHUqbN08ZS9tSDjCfSk14+3rDsvu5hg61qvfjIzB5yQBGlwTGHmrlOotHsHYXu9Yag
qH0NtYx1PgHk0wgWuETD3hrdbSBMYIwY6xxAhaQK6vm14ZvGVeTDH6YWiPJ1CEZ2cW43GivHxWvE
crIbnpsZdyssx6s0zHCF65NnE3EB92Gg51sDvUQv6mbLQjWgD7zWem28bibZy9J808VEVcZQu506
keRiB9IM9marSB0E3WwqK4ysYX4gj9gGOcU8zMAiMA3nyp+qGzuwjUcJrjyajrqmhdwYEeYEsuxj
s213SCTo9QmrfuhxEoEhw6rR0mRZNRNxdf6g65tJkrt1MyWgPEcd6mLeUyDTcoNFK2pmeS6zPcEC
YCknBAFWOrCA9Qsu2Agx49z2LMTh6rhlDErbt/zKrWddWRetwhHTqmKnailXWKdMt+bibB+JgvG6
ZoR97tcwmGqSCNsM6WLBpI6wGGyzSSoCkp6VeV3KSFtIjNPdnsW71/WRoPhqVa6G85ruErU5KZpV
Fv8N/TBZEuGD3/V8L42U93djOpHUCFzsgNCY752ITgQP2XQqYtFj/mqaW33mO1lbVZheN50W9Hga
ZHQZqKV4j5JBpW9K2etaHXokfAR900RCPvhEQjy0aoGLFEH7u8WlR7+Xhh6UgagyjiiAWg8dk+b5
Y2Jv0dj2uzIeraewAfHdJKVy1vkNpzbxTgUEoWylAOFc160BrzqGr4TbhdNXK1sqzUOFBtwcpfE0
E/zuWWmQnLjJ5KEzmZH2LQ9YukNYY2oEzzB5Y0AjFCjCa74ORUu4QqFNKNtwKBNnGNq0Kw31IUKm
tVGNNt2YDQSKCDjU3pCMU2YHrKGQrjzJtXXKC2RUoWwN76O8D+hr6n2CJoC1ujVAPXiX7deCaoyp
HdKhhU3Dyhu+roB2Vebnqj8Qt7oxQcNATHpkQj2CF6Wvd/EE1j6ws90UIGylMkNfPOBqSdWdGb+J
EY19DgTf0zWxlceHMDsRbyb7H9BC0VhP6isexFsaddf02MWKMIfY0Q0kjx8z9njCmyDfgPctreOg
jitpAmcOCVs2pqMfH3vNXM2oVGrGw6m64iTLkTU0xkfabXQfSZgoH/uo/pAVYpPT42zf1f4u1vbk
BafyRhRewiLVX42GR4yC3K41+Wru1qrmSP5WcFshpXeuhnWrx7cDmFnBmWaOooKHDJXJYvnrJibe
BXqg7S39TgV2Q/CV5TqyAEUHzM0idpPnvo3z79DGFdbIsXoWQ/owWElMbzvaBv14KrFyjbnuzp09
Ejr5pW9fsW5SlDik2i4HJVEOyc4qikNnUsvy6vTWROTgB++D9R5qr5JlOTM3HazoWEFI2Cjfq9G8
hqjBJ+lWjFD06FWQ28mAdA1PF4H1eFPkFM//B0MmyjNsEJhYLfXcFziByiutw6r6wQyWAnB0nY7X
AbwRXVReob7lRIODyJwZvbClaRHnN9yOMjh0+BD75LXFBlCBpY7wCsjaXZUk3qy5sLabFtG7N8zI
91xd8eZljU9HFMCp/dXCPpdAd5af2vQlUeEtQt8ElJXnryPgZQMmjXUKB/uchIbbx41nxgBsI5Us
BswLDN6UXVpgpZYFkCNZm+IV9wAf6CSZbwmZYXL4RSZxywy+tv0jtZiMCN40Pesqc5Aw8tQSaQwE
EwZ2T83PC4jORuxB/YMmwn1RQizue1fR3iiCKU3vIWgkx2/j95ggng35LDFbsKz3frlHQg+a6Om0
TX03cKXIdLS0bYUUX8XaOJzqorkKu+KZqR3muhd6Oo6WKidCFp7szibwwCImIgidargxQacNbXDK
jHbn94fCuC1Ht0lLdFB2m5X7JAQY04n4ykgaZzRvFRrXuQWlF+dAfW8NXywAk9FDwKqA8k0LYEAD
rzmRlpkmoeMP3SmKsQR/CebHARV1/F5mbxl5RQqBVcp0Y1c3uV9RfLfoYEyrsEDl0Vz303UaGxtF
o9qUDnczDqI2KK6akcjsHihoFV7ZLQVdHCT7dKiv0gYdb6trd8LOYDnUpMenYOSbh6S0T7YvHrSR
oCLYow+hId/k5fBFRxsetPppGLrNXCIKTGVtMe0zIYY8h7geHUjpRK35RaZKelM0eEmsMr41kduY
IcpMw3pqK3LGhIVHUNnEggy0MCcQAl2OCgJlrlrhWkmyjSvrOmilp4i2t+gEc8V2fk9V8Rh0VnGU
bIO4nyYfb6XEar25jnXLyeWWArpZx+WwbybMZ92MZcKopkla2b4s3WZwFvE26KnKwN2FFKchAmAR
UbXIiVLMnBhUsBOa8CpIsqgdq1FQcNoG2h2hljubqWn0UHSlrmzq2n/Ct1Mt1G48EQgDY1R5qBWc
KRqCrz6tSXKgfIxfsJfT0cLVjKF/8TCSX1VPBJpIxPO8xqICDkbniqrmzIqRfA1sx6ifBbbHcBsr
FWAlqhfdfF3Xk/pUTV1276sAgdAU+BkoEYKziV9oAU/I6tzrjikq6Tyr3G+3SUof6dHoUXksDgFj
sKuVZVYtyRoGywvIujMNWzwZ7X2kdDr+iLZhCpzr9D9+vVxRlE+rFepIGsWkP+sWsv2pqFDboRxZ
QIEoNRfuo+V9QUO8gkOxZabvIlpZ3RCusmuddH93+9uF6a83LuRPi2HuBTn0XjbOl+Ut5QZ1S2bN
uner+8CZfrMyE0sJ5i/L/n9/VCEve/NDaaFhjDWrjoWp5UWr98wRnrEiWX1b/maN/7fHVKULoFpC
1y3T/lTDQPGJ2a1jNtK5X/pduN6h/vQKj6wPFrq0cVfRmq6lg4zLqVfD6jdf6VLe/Plz2phRTFs3
bGHpuv25sOZPOCwQB40c1XHd79pvssG93pG+SI/SXtGOkmetVAcogVf85hArSyXhp0PMsldmq4pF
FQzX1qdDDDzTlOhTERWwKlbz+gWqG/cK+y07zRuTl9Dlr1Y3vetDQVNWxpdhPbvO7+o7v92LzxUI
ExpeqrIX/XpwISF8SG/QOMSmefwCunklVuczc70v5av/ZnxB2e3pTuj+5rr6y8n26Uh8qrlEpkQI
WM0+cJffIR0qcjc7YZdb2Vxdu2D1RgyV5fSS2x2VjbL69pvN/+XKWjavUmLSdA2Puf5p83OOW1UU
ek/BB0DZrj3CMvdw9r/Yq+vItQnq0/fxmdX7WXxIXrRJf3MS/vUa+LQDn8YVZbEOBsSeOYAkdsDM
vPDG98SmewzvjX25yRxk6+vmyFlgoZvADuJEvy1F/bXQ92knPl2IYzkG+Io5CuSVetCnv4gN38ML
0YjOPZbtNe6UZoO/l0nRvzb+/7dLwhn872r0X7skb+/pa85Z+J63UTvtvtEDWAbYP9okklDpbdC2
lDnnVMPkv3/1SSRF+6euLF0EhKq2bctL1fnPRolh/JNmKb8ybVM1VMVi/G+Krg3/5x8GbygLVSbJ
1mSiItNe+Q+aJcrPV6OuoZSV8Y7SLGRApBD46WyMNXIg0EnVLiAoSMyadWVPWgIFZN73YQwrRu/O
ZZl8S43EBATZ5qd6hkCAvRM7XDQfh3ywmAum5lFnvcuioLqrLIKw4qyscS2l+uaHg3vzx4j5X3mX
3RRR3i79lOX6/D6QssNUaw2OgM4ZTEvhMsT9cK+yjYRe+qglbtKqw14ve2DBRkRyAmkyqO0B0zhJ
T+6eafvcnyMd7ohtnBKUHAhRdW1rCul3I9oyav68S4omc09RbE1Vuat8qqHCQ7CTgcxXQOJCc7BE
aCth7SpLXC+gWQgU/bPUmzsVc1uUBf2DhBUJpBeN3cbyxti6mSePdlP3bBvdAQXr5PZDOW9geB2a
zEAnMRGs0aP++PWh/DQSLYfSZIdNZjn8T7Evg8SPhxKXGzyQhfY6sn4y6vy6m2Ka9WNUPWsAVgaD
WCCpbwFHkE8YkIJ1KxbtEc1uzxjAfvmAfSDYd/e097L7Tvmg+XY0RpKTUNcchrr5wsxyOvx6tzXK
z58POG5CoFomV4dlcOw/n7RdhUggVYx1y+mLLklXj98fglxrd1hrd99fWmohR8g02tFQMLmuLj8j
uPXXoZFGzvc/lMZGO1qGDvxXrVScRrjIswUXWJbB9Mezy2uXHzE6Tms7xGN/+ZPLL7p0PWjRfF1J
anRTFjUqnWYv+VF8Yy8Pl5fB1g0uhvCvYy8/04mebxu8elhBmxyATUZ0QQ3OSO2xztiYqKncNQc9
M+xNxsl+ayc5YsG5iF5ytGC21XkW3r0vE6Cjta2M4oQEL9pHo994lt1/ESxZjqw3FA+kB2gjFp5w
Vv79syzi5pYw9Y8KmcgWzVh3aqLZdvLZN9ZNUOY6Fh7KuDJyiLGWymMTc4ZobWK6gVVUx8trAZqq
ktrWHpZTf/QNGZbS8ozBrj8WI7pbpWfn5Jzsu5yuMc5bZHJ0JMY1F3hzGONsWAd9iy3YUJQ9siVl
T6G+Mt2aNCzEi8sLfZ3nG0CMT1VDdQaeVeGKzGQ9FGOtPFweMPNobk3eK9rsEL5GQg7A94del0g5
m64BogFxa8vAkSgSQ8SDGSnH9Yus3EehkL60+TxsVWqXm8vLC/iitfrqaZJVeRurePUTed3NbY6H
z5Q3lN0kd5SN/FGqCA2e9Xjy5uVHW8GeL5q+3tW6IW78Gl5WMGK5JhqM4CqpuQsY36/KJj73Wd3e
XV6C4Raj36o6rHr8BQkx8Q7vNyvljGzraR7PPnDlM9PYjmJbBVLh8lqW6dfBoK0vP4XLS3HIBxhm
f1pf/kGNNxPn1ozHLIkeai3tjj3+mfNYzdpVNg5//NRCqNsDtHiqscCA9w1mhPN+WRzKcAKgAKfD
CNiwjjAGizoWWEmeUcJp+smHbUABpwvdy4+B3DLmLr+gCTMcQzLDJBt1iRSz9DPHqTqkUAFYhC9P
Axxjij8F2ziVGuwFqGT2iTK0rLtGmKciwBBmxmV/AFfUH3xf4uDUbbPuzJpLLwxBiMQaGeiEtO7T
6KUtYuMg9xEZcrUIrpUuaDxtAkNNNC9Gd/J5VGRIhCjZkTg2bZIRWdAmh3mwVzkAdDIkO/2c6Tah
REFzS3XcEQORAvhK1Su+FOwc9uCTIuUXuGdy/WqErywi86QmmkFwWS/vrKx4a6029voYJthAzOgD
wWwAF0K5ReDXWgdpm8e+hvRHJ+UWfSoVkW4hzCqLr2F5KiYVtvQYZpuAFT2Uw/SsSbITjWVxygp4
xE1GIawSob/JicqAgFCRNT6YE6lmvTvo4kHSge13zfQ8UX3qjZQqjSU1R1+v9GON/nIlK1wCCRnw
p5o7vhOiaj3lMBIAHVjmAT/ndZZr5pGkazcGbXLTZqa0lVVyCALf1u8Q+CrXVY7jONHyE7CGkYS8
KHLHwRquyJpyStNfKxACzyVW7POoEHbVoJgSkEd3YyH6q7DUjolun2OuNRgsSc4Y0J8CKQCvyogK
Q3efzDeNomO1E6FDO41KXIy8cTaXSjW+2hTkKVzDZI3UECwZzpKQbPUwKmGqF2GPnLA/WhKV/WjI
Fp9EOXqpyN7USHsv4lTeq1F5VCXaLsrQXNdmBYZdCzlsUJRQmyndTeETj431g3oZqZAs7EpXRsy7
s+fxzc4qcVMN5bNdGM2WTE8Ul0bLqpb8g22AuZ1awWgOBx1YXB7G0bSeIgWWl2Tkt2bUbyYt0+5B
d2n3XAQOp2qK4pKBUNgddRrUW/Sl9fuaEalKKXqPoXyNznZ6lKfkqZJIMsHCjFcRLeUVHXtwKL3Y
jP9L1Hk0N46sS/QXVQRMAQVs6UAvUqY13RtEm5mC9/7XvwP1i7iLy8WNiZZEgmXyyzzZui01K3l7
gyrH85zAthXS+oUZGvuX19B2lpHexK/4SwoEO9e1H3w14vevl0JbxxBjsh/OV3FQYRXfqAfJbqpr
s1u9jDYABUsi6EzLe0KhiMeYwoFw/ZZN0y3TfbKPKAulraWvL+HiTI88JtEkZvEqFtRuwshPdwyE
l5vXsPCNqxQ9GHBLjhtmOXze0aBvdIXA8+pvflKb99Ci36aUk3fLaWzYM+NFsg8H51iGrbiZIwY4
Ff1aEL33YZvR4VCEpzhpxt9ho7aNbaRXswi/N64N8R0uBe3WQUWM7VGOc/McUMfrbgjPkTsoHKEL
I5tlngH99AZVd9l4G5NpV1MUgxvSuVjab3eZUyKIYXW9E2uJ7jPwVjpM4+UAguVlLpXLSskoJjbE
qYZBfkhsyVDVN5D4VTYfQ7clTCWjCBGM66cmXjv16un7SzTvzAlkZdhF8G94JCWeTPhT5W3AT73p
lpJ23qqZ0Ve735lj0fCNoXN2C8m0js64kPg1Sr2La9d+2BmW6EpWzokkT7Wj6BS6kNP/mizMvFVl
z5c5KOoqZtKbNpfSezOqzL0lrfoJQRopIql9HI5EtMeub49MXOXOyKEmRKp/dD2+cmmnCaBlfgqk
D8LkcX816+VbOPWavb1SwTKG6b4YRshFHCb6LiVIaca3wXN21DbQPpByYiaSvobrhaK+uHs6Zoep
BJLQNhlmeS0XD2S96B4hGCpuoX08/xNBT9xOXkR5XdJTXYiZD0PQRtkT24s5z5d0JL65TFF5IPGm
GcskHGuLmWBSvOznaGCeXmf0ctYdYHe9Iko+ZbTc62T0d6bN1Ivr1tWtfhvE+kB9T1AwZKcvhJau
UWHxzaoaBQpEF3sDlh4SF01B9kiHl1fKa8cXAnc2SxCPmb9qypGMrGsnnW+zl4kLTW4ftcRIXIRw
M+ppS7UwRQOmxkdOAn5PhHez2Cp+Zmi/XdSyVHgVrZVd6x+8tn0Zjag5j9mwIoyz99SevXMfUd6D
HCyZftjtjYjLf7r282BqVX8BtfxZIP8enLl/jSvOFZU071xOaDubGLtqT4eHyIGUQOtRSEC1riDU
FISDRUFwxlaWwCzb23vCLC1pmF9jCidyqEiwts7FTtBz+xkIQwTSaBNapAW9RBXvVOee52gla5kt
vha1/EdoHGemkOmlKgmgxeng7zhj2uzipDJt5Z4IrIyB2Vav9dd3NiJON5X9CQsBftDKLwi88SXA
lmvtebxBGa2dcYItfK5/u81SsFXHVHi6u4wDAyxfYZ2L9cwItrgYObnmCZRFCJIQURaQFzlgybzi
+Stv3tB154Weiq3PorhLpxAHs1AnAL7p8etY0a1nC2BAXpY5xjWs+7XHO4zP8NifnMK9O+0d7qaq
Bdo/1bVhkf6couiXF+S177xUY9vjTbHrTTUnxbmKeiCdtUbfoiLyOphzC5O5f5+bemaDDa80BDbH
kormC5DQdFuLvN99rZUmpK59XbJWeuNiXpQHdaxsMgYPos9v/3uh7ZvmoCmBvDgDbtJkDwwzhPO8
yu1WaELu6TCquwNfIKiSy1GDCNlWTTRzHB5/MvmHwRk577ZvgYsmxXgi3PmYRCGeTOThl46vxVzu
DGDXkJhH6KQJoNmwZDhKo9UPr5wAkKmmvE9kMsiuhzS2K9t+jEr+iEPvWKsKwWldf8d+AjdOx3l8
8PP5puXSXOP05lTc5gwv7Q4xQb8tbl32bhs+WX2Rs9LvTeqs0Ev9TYr4d1uaTuDpotipWTHjlu0/
lS/qfTIzPigEzeyUanBlz9/BoEG4gwI15Gb7RsB2NyVmBMEXX5XFgx93bRv0ovleYcgIWDPMrCf6
Homc6Xzy+bUd5f1g36Y6V6tV2j7btvNiNDF03XocmOwkLjZmNhVacXdTvnxoqnIevfzEcdd9/P93
DMvnM2yh0OmRAtd6GOJ71vo5uc3iNjeEPLOCLqtOWec8/24BZgoiW/60tXPx456ehySVd+XrhGtH
zdFn0e2LUPoHLDEqxPy0vkTsFHz0NkilaCwYz008Mp0NaNwp02aHK1wfDCMvX2uz+me2NGzDEARZ
BS0tkcUVJBCjyCyHydKO5YszX9X4ryvb5YcDdDyx9JWuQ+N76OEI6dq0PRK8l3e3iMBJYi14xB2f
Ba6Q9pPk22+QQuVv5VEhohPZX/F499fSkfPOmji6UIoaTRv2jPJmMVmpHRgJa/XQkMGr44yguvpT
4JINbN14V7JMZyrDhjUz9VZTlE7xnoMbxajI6/pgq/fxehEUkxsxvCWy5LWUcC7QLsfFa/nCwKLV
tgPUFSDyKQZiVoTezm7dgwtB8hsFqPhPNAtuDdnc4w15ODjjGFMOIigjV5NyHQo+EjfoFI4DWXZ4
pChum5Ls3cvpE1FNzoKMY7fn7r63yiW7eiGUlBzSUp/G3i1Wnbq1C7wNaGQdyFXqaXQNmnFxWJN1
Q39dU0RYjxoEpBmc4TdS2hX1ce5DN4V70w6hW0xN3Dm9bKYmvjD3EPSQhrA7ALurfurULN6101Ab
rxnhlvF0pW5kolZRBEsq7Ufm8+2xaqeiLZi2m8Ft/hYO9Fbub8taFns4L3o3KCc74rVjWTJfW7zW
xyjzSEnbRJjZ2p+QyYgkFyMMyaGOrlFPH3dLqtzwx4WmXVftZd7WVNA26dX+8ffR16B9HnlHpr2w
o3SXtk30Ag2fdL8GjjMxqz6a6QcAQ3Pfw3XpG1mevr6LXVb47MPOdlqa9uyDu/9aAcu0iwFDEeZx
rYUskLnQpt5R26cxlAhtAJQWqr0wXj3awla3JYYtAKyb9bCx5n02ez9KazgnI2iPsDXsmw3Kgk5y
ffcLDCt2258ry+9uLb0CL4xg61o7kP0j9zF0lXGuqz9UYXnPkFDi6Pb/NVFTvVqa6p+GdrVt3ejq
GKeTE9ii7M/WTOyHjM+GnNZ0mt1qOth0VO0NnEt7ANrvMzXAYKBS7/L1YkZA4tMQ55BdNvNrEkJJ
MOvYg3Gq5SHu6HsH/dpdmOVQLJ3CkPgSchre3FAWZyvN3sm9Le1GuJQ0O3OOq6yZspuRZPmNMpYb
j8Ub/rf26GozfaOIFCUB9OShKYfwUqZGuZMpy3O+2MuevhaeRytRN3wqB8K48YVieHHTLbiW3Jmz
aOeKud1hSSxoipyLb0P9JkwYJp3mJrBIS/NBMapu/TAMKKJ/c6smO2FlvmWW1s+8NcXDxLp5yGui
R2b32xKO8ctcuqBw0uKZp/aznBQWGi3gOS9h9VbX46nqtEsUEUA0Pc3Re6cJvClik18HglD5FbsA
qwr+Jz0W2c1Z/34QmhS6JZEMWGD8c6q7l6/NSiKLnWt/fliDa32E9p8pzDwu+gST7Jrczmw3VwMo
kpcM3aXp5uxaVu7nXLU/xzJT/NvKASYwhMeolENQKR+7m5AQe8L+FQdXvisUCAZcOqBTCTA2rVuf
RDXTMgclFtQBYFS8CnxbliRtqQZcAQLpcGwrTGxGFFPWFEKu+1oqlSr/JT98r7KcC0sq30saNd8d
ZW47n3SX4CT595tZNRd4PfUtfE9NZ+MW+XRLnc7bGdKlEFVO1nOM/MAUrMQcp+NzRQDqOVX2FhYk
WEl6YTsnOlvaQjVLyy2bsMu/vJbViYoFRnF+kAWLSD5AjrQ6DuJz8bNH6mL/l+VRg6V8ywS+BvCz
h9npH0Z8FbWFvUTYa1n0UAR+pCwsl0Sn7RQJ2h9K4zJ/0AEUBwOGrwXnqBXNlySm1VRGaCV9OqzI
S8HNRLUvuBsLCojWBj7Cm8PG971w64Wx+U/qQIacMH1iLroPBlHiYtb9FVPrLo59dSurOiDGAYhn
6aKLn1WHzEyaWxwZ+cWgvxzJgu4ZXVoP1Xz72vu7tAVKbRKIM/xDUfvhockEdZEtF8nw0YxoKQvx
R6RE3L2LO/LdFiAaEbhKVJDOAOwXcp9N374Od65LnltQaLyd6GNigLTr3Km7Q9txMfGmwFxVKy4j
foqdN+YTTOxiPhjozbCbFejmWITuc6xMa1voENb6YuAQA/DQ9P7Dnf1LWVIPUpsJs+WEb5EBkaDE
ILhVaeMFSy4uaOs/QmxG59wQ6VZSlwFMyfgNDPt7GaN9+U3TnZMEzn9ZSY6AoT5U4zS/K6KJFlmu
bRIldBrV7dmrxpWGBVfKpZLp3aeydJPHA/Y6g2eT3S3Gu0Isz7J3dSGb5+qquKUairaXcwWAwI6C
N9wb4FHbMF57SIcCXkXJnfuUOv3V7nKqzaOSLG0Vzy9fL+ChKUTxP3m/DMzjZbhzzGi+WusF+euW
3C8h2mvvDTgJ9MCXbuBBG8PltPgpJn/t0kwgcuvk4tqs21EdsVXbgYjSN5lY6A51h40qSjGvUT7v
bVrbzSmym6udKzXksojSHj178iVNsJyRU7Zwngoq3I3wkay7fJ/rBJoNTl+UmS3HPJui6sG8a7CM
x5m5VYXZ/cTa7p20yfkgVpoE69fhznM/lGVrOiuh2XlWqx+Gag/x2Iw3gfIZZWb96qcwYugoey2n
/Ftbwur9WrfmaL5XmMmPNU87T7XSRNSzb2Yi4wBVTl97zvktvZC+s3N9GYjW/vzfoYliiYJkuPO7
4xjBIXYe8XnSejncs6K3nr2kgWIKlSKxa/YnbffwmB0X7LkZItRJvyDN16Bk9vuvCws++M3qmn2k
Sa8udfy7cMwH92qSl4qur4iZ03YiOHwveS4bJ9BRnvzxsu5TkEz08Hlel7lOWKeVg4AgjWs+cnmx
2xEw3yoBuwrkNy10OGEt+r5z6bSBWc7kAMFXdbI1Xklh/rfMKGMCTxUiwnGFE9Ox1nMgRfnSCKQ1
Vgsvit/svK22oz/iOXcd54ysumfUUJJMhoRjFNID9tVmFwBEdxmuFmIszOc0HsLAXZmvFUjgQFM2
s+MhGYlQxfkZKngWqMEp2Omx5PXitsiyChYLQA0OTtMcvafRAbMx4HedCja73ujebFVx+9D/QXB5
FdxiDvwrJn0MUR6hkpjQsdwlmGViXygENLBxJ97b4vbW3sgQQYAxNzeVnbu+gh0Xhb/4Pb2j6zZX
z/Dgd3qpeY+NmgiEK1+SqTG+4cd2Ls6IxkjYezdRMbyXbpIEoSZTmtk0WGUhcF5t/CAR7N1qsZyi
4n0x6vbqj5DV4lBee4H718eev2sFGlk6Gc98ccr7IsjrWlN4tBQJs2IByqPNiIcoTsNDVjy+zhr9
DBJ2dsPloaDhEY7HA5uVxs5a21PG4WWMJOFsIYt/X7X2MJKVwiNmvc7BOpj9Xvxz7qMhKFzxTS22
e6pIkbOMZ5cwLTAVCbcPJi5WgZt5v5o4f1QiPmi7Nk6w9/N9HyY4ucAUc7h2yx0adIv+v2A8Xon8
ED7gIXNF3Bkp3eJmlXbHhdl2PAJrSpiqB7HEHSq7XgS4iHBVn+fR3BkV0lpGGYGNYf3FXkAKDMJL
znCC0UgG+sQ0lIx715cvNl2U2mwkJUTkB0gibUpK1dvWo/XFdoKo9njMLCphrXrthx5rbH1+WG+y
mfQIZTXGLlOmsY/nid2XBYm4O5l+DuUnd27S0zB23/x+WF5rRbhpzrxrO//srf59slaqZzP3pyml
TtXK6EeI8nQ7gSMic9/uGP/E/xi+jf06duGLrJMgW079fkxRv0wxezRgpdz+dHYZUydYlBJ72iUZ
UnFUD/5tStxNLUrFjqa35RDBMNyMdkH57XokhNe47Ku8pzHTZXZIpgG8qWxepZwBGhu0bS5NSmae
irxyUOke7RDfY+GaNxcZZtfkEL0Afb6mLiqbHEMyPw4lzmv1LDRCX17pw4Nvsqr6rmVQtOlBTk9E
RykiqIMXP0UNL6iOAx9WhEHCBDchnPX0EvNSYW7Ou+bDAZKLRzRKA3jl5SUGSLZvvAwQ2NARsK+Z
IerEDLculjKe2AXRrSYHki65FYCU4i45L+FjKv+eKKfybkIaJuNkNhfy/yeDavZt2pjms6ob4Lc4
gpMZrBHn/is+aAa/8ZUCuOuSEylxlLI2w6w/RUzBRqUHSicV6mmcnpwMA+Jg+TjYh+8jKSnQ/+Gz
41j8Jm1a12LPe7embzRTVuCVc2/bTsMfq8gami5bqpoBgO/QgqYzhdu9GPS+4YE4uO4YByn+jpek
ldRK4+a3M+e8hP0J267NN03TaVYBmpPa5KQzdv4uLcA1giZlzlT1iOgcQtde6/EUu615Mm3nD3zt
FCcuAHWVJ1Sg1/8ak/3vUEZPq4qzc1l4rx2XxICIAfVS2sJD64x37Tf2pe2aYID7SqqcYWFfyUe+
BIY5wEjNvtESR5RqicczLYDkQupmPE9GapzEXXYtfJHCPA8DILFIjPq1cJeN49A42bgmiKYi7o6x
FwYKLfdLdTB7ZnDSFazSznihOMQ4NZbatMNKyx8ptlV6ygK8HJhdGvrdRCNPlgBqGtfEKGRjK6R/
42gxBJuhY9iArPPsRzPhPrYd0G2kIEqokWO1r+mKejY9oSTgZhNIORztPUEqO+moArbN6TpJTkIC
tggu3Z8Cv3+cls2zQg3etEj3e6vL8iMO4elM252/WYw4OQ5eB241HOYH6M5w4zrLcKyKSCFJR+a2
aSAAN/lg2weaSn+UiqS+HsQTQjYy+RzBNpzhDRW4qPeIIemtw3ZvV3N7STrEWLe2hlWngjwL+HAJ
p+bIOBPZwkDhG4aXgkniWYwg7gW7upC+ZvoHBRlymcX5BoRx5+PLj73zKHv1gp+ISqZIy4vTtWLv
OqDxjQp3vqz4VbPi+0Cm7FbHeDSMnO2eVehqjHP8YlnFi7KJyhCx+69yZL+t55jZcJpp1nRGbcRo
hovlU2TWlmWJChKSedNquJVu98/URlR/N+LTn2S9cxXLYGKyAoqwPRdlNd2h7+40abZTJct/Oxkz
C8+7VQJu5enrLBJ53Dn+3jwS/OFnRkLnBIDa/ILoZn53m1FseyvENl3416ZIxivvvtorVChy1k69
av+fTmZy8Fwq/KCDQzl53su949AGOjZmvjcRAiFepNc5H4xAjOMbP6TedXTP7Mkc0inBSHXjipIu
0TY92Iprfx5xsieqCO4JbaYBlg2jpIqgRsE0ZtFMr+A3/KHWQe6l9EwYK9uDUlqIbGLYGYQHmQp4
tOjosWELeCOtX32P3LIJFjStnZeU9Ht3LpfbtG9f4WqzdakrtOC3OE6E2lhV8mrjBTvHXi2Oy9gC
bsiS6JkyypWtuTzhOx6+7kxNQmis1CO7s0UYbBwH5x7PxrciL4sPYPUHkDo8BujK73M1PBuV28fG
WZJtyg3z8XVqySbnMNLJdUktKsp8KzWOYDn7zSJbnBZ2ekO0a584K/wNlQUnMBs0Ned9MKfPRMvP
vmnGe9r5HnDNrH2hB+Sl6nKxtwYrukclS2XiUnIURb57GkJVXcPJbhjpiFdp5fW1H0rroGP5zNra
2OOz8LeTiZdYc2kL7F7bfBDRdSwn/yUy1/JrzsMB01P5EqffoeYBF2r6X1aiwbFbHVBhKva+p9if
CxAfxtA80+7kOhWpjCxedpFwLewPWcgVSf3jIMk9tk7V0FavOcUoZnKMasqOjMW+z6v3bv05xGTt
c5v67LnhIvBqJf1NSjFvxsojubUU2YsdlhZ7DuP0mV69sz8lyTGD9wvDlWUGibxR8VthDYgDE/k1
i/Ml0CQ6pI2+zF+yeC4IwnEywsdGs3dJ9VDT1uaL9hDkwqo5tdSM/ECYvIry07WH/BQm+iHngYxq
egi9eTyJJPox6nL+0XZsF7b5xypjcdAism4ma+fNs/zzQNXmuY5mcRvR9jc+cRcUC8/55teDuWVs
QKjKbYIcWfFjoGthV5OkCnhjEqacWHKorJN7ORTGoewMBIa0TbdLhx+mc7vpJZ/yPaOEiFWxwDfi
LrfJKXmewhF9HqFmM4G63JlpAr68QTXntpuDedpVDTGevJqvTW31d2NUu6kNJQ0ZEVLxkhwXMA6v
FJa12wYPJwAoI6HE1SnObTz+B/1mfO1t/xhHWXEiAFmzxvu/PRxWb4SP852Opr2EjG4Xqf8uFkYO
2lHLWcmeVIkxj7+DL0GuDnW8Q4IH9bgaqYRLdKoeYuiN63ipNdSAu8ZAdTTFqTDNgjXdnU9yQMVJ
a5EenKYFtY4GuFFkIdnH4FLB9m1YvklnMqOl/rmAbTQq3MFciNccE3N92se9+L2aTO9sqP7PHM7m
W0G8eNOmwyuDPh96L5XXIgFUPuauuKS2nq4qH+7uhHfQRIuiaXkeLl5m4U6ZfDCP2aLgqDGluk+G
gR5g18+STztsGvGi2P84UdvRLpzc5nth8uTTXH6q+kk82EYfdcicshgz2rDWQx+LS7oZ6clAZi7N
+5yRPv5yiI3Pfmr8s+1SeFuDfd0YQ4W+ZHKpj4feCjLSARcaU4n3+jwgwlRFgAu3OXgITwfCCwDg
mgyOxTrSIRgtDn3MELeT3TkPM1jKyI64Fxab5mPvT6Tws7Rctv82AINYCv5q4Rj2/ptWsXdZXzAy
kh0ay9vXw7X8dS7Bvyana19rqqK2ZsQoWq67cF3G644lqu+0gNoU0+fl3R6Hj2nyxUEuMyhsdESK
cxgVENID7bcGkxmcl6eu6eAaSmaPrt1Hb3pI87vfo1CoBSvnZDne2VPVTMwWFPUgenDHUmaXskX8
Ve3AkANAb+04iBW4shgYilsZ1n7gjTHR2Wkc3tK2xQzDKaVIfEZHJvKspbzdl2zpFPxfjZ0fM5OS
ry/5Q4xJtz4jdGdYmXOffSxubhmh6LBD3jPaaOcOx2HNSPEaVxLhSVArG5YedwEusq0wvG1qQSSy
aIy7cQuhKiU2Lq00f9lZt7OnjJtiWBYn6rVweYytv/V6IPUC0l8ULtlx8kmB1oIaeoCzJ1nA0q1I
928mw4zQUCL3s1H6DRBufjCQVIIsNjirzupQ+s7HWACmj4awPvid9UcjbNDyQ+zvS09uQOjjhTZA
ywKl3irbyHfLaM9k74Zy28caQFtSP7x2kieEjPZIZSMgln70waC2V08my612yvcKl0yma3lBkFnH
6Tk3G0IBIg2f1WKSaxPJJWMxuYxrgbVn1GoLw3C5kdiGAJCnz9D2LgVeyUOe9IcxsZ8mSeMR58Zn
ZEb67GLfYNzvsoh4EVSnhISqTKYcPYyu1Rne1SHvilergDDLRyM4WfTZg9FFF/jZJAPJ03/BqsBv
AcRMqpZzS9snAeUc5d5JKRmSdAbwXul/epeLkiL6up/oyLTdKjClcy5QM2/OhLmEYX95MtVMm5WL
jaX6FFORcCaIyntSvxnDlL6OajouCKXU5dBYGqpMHyyWowCEhMenQIP76B+7GRyXXzPgdTqL6pD1
WfR7AMqQ2tip1gO2G47Vzoa2fO66MYDXRw/jemBiQkZE2Od9Nvnhh2jCcFaIpg4s92q6i7wPtvno
Sze9hgun75yONjxJ7o7d1kHvYU+o3Zta9wwdUgg/LcPC4wA9YnXVWdbQB6Kgwn6O+AyFtP27mzbf
cHkbf6+f0PUMBtZ8gRqcH39/JfpEnWNtjczKjjz4VL8SF020wmM9sIUxMG/3kNoyJvyIw5R9erq8
GAkOh6+/yHHQjfIePqsPNrs0zfuXBmub4bBjrONiX1nc07I+bUmGESKpnh00wL37z9cVsJX8re6Q
jlcTfMHGbxglKl19TuH0KO0oeswwIEBiNh0nOOetKzh7aORPK8nw5I2IypOg/0qF9j02qdxi75QJ
49kMpIIbuyY3JdLWtujNZ88VMmHCt0+8lEIfCRaZdazeeqtRrOGYENgx28/coeumFAZVBiBvHie6
aXtG55W2DlmZHnm056u0HQwnSfqokLJfhogC4JKz4CHs/3Cm0PevF+YalDwI3iCQ56EK5sITN+xS
9bUhmGNTzNRlzhsHr4MDlvUxlmZgmfWwTxNsRF82CdcJY8rCtHiUmuIjB3deYIgCF/Pa4Z7wPF+0
oScKhPBAzetxwFX4MpIMLIIDP2CLbNa5afSc/GXrhghxUCEwsLHP/kBWxsZH9lBV4aMurT/OyogH
oym2NVLrxmvD+p4nI2+QHH462YAwYdgOJfU16LUWQjkF3Txv8XVJi+JROOEn0FXrxslXAbivf4d4
dQ8ghyNQtz26CMv/1jEq/Ep1PSBKQz5fqC30onTVjrk2OLz95yxX1MQsiGSLbi7850XQquL3YjB3
m9aX2so4ypU9Pss0oK2sx1xj+CfHzIHSG2SosygJj31kTA+rxNvspSPgnWe4yPCC0DRtC4odCIcq
eWQqaNwBSdAUsGpOVorqTHWrfwAP898kqj8apXHvYbnYR73pXrMJ0h9grmp1vHYQdMu31lKm2sC+
+9NTBxDg20E7mzvmDrmnaCEz5Ljj/qHh9vMSr14vUVevJldMDPiLgaIV688cnYAizTv+PBKrMfmB
xevpikJ2PYG8WJ5wamCzJGwj0vuc5Rwx2Crbwz9Zq5xbFf4xC+3eZMPiYK0vvS1Lan/96D3Rg3fs
dGgENfhZGH58z79eRKowYhvGi65U9BKVbs+JrBiPX8bFGGl0I+Xon3CONAcbKgXPCesoJfOISjWD
lGzw8Ds7BjC/r3fQk+PWAh5NzfOMP1CWT9tDIauit8jhaB6LPTZbeXfcPjp2PRiQGLHBFHr65qJe
EA+3o4ts+g4Kve0H9tx0R4E0EpTViHVigtu9qDzQwECPU0N+LvLKD6ZnUzCbztGeiZBUWW39yCBA
xI0XHicXyKcS7DF6qNVnP39itPsl6tjBkWPJJwQaBpVND84yGuZb1uFcnqeK3yvhksw2/9HaODQK
RjJ7JtBuMEgrsDB2Yelz5DMHH4hkPAVOLvJgsKTa51Mxn5ca7duscoIjfs1ovh7R1VgdH6nD4TMt
cI1OgNID0Ixr4fqyLkR+cSURgFziLzlfCXe8Dabz7HX2li3aPHWiB7LaxSXFRlTOWlNEorEbzRcD
YmwbMs1ZlPPiOrnNjKqbTqKkfqxpGgxhA+VpsBn1Of5B70R5AoDrU836zikTWma6Mk3i3MavhZeB
hmx1irka8J0FIqQsA0ZGPWLTaaL44szyu+Tx/EDSBXGYwsIN6aiJ4IhcQWlme2rBon0/JePvilju
dWB1pyGZt7dSw79j3P8Ya8ffMeaaVib+dOMksUvoryZyDvVrvXdDjQlvxNIpqmmdn1VKHTMVTO73
pVgitMsal5UTPkDGBo2T/VQFR0rTpWxxjK0Xpp3za7bQBVkW5bHt2YdDGY9vnXb+W4Sy3yRGJJwE
8r88/QghJVBwvnZdWO5aaIcfdFWXEs968W+U60V7CtPbAy3XzlsWuSGZnn89cDOxYex5gPyXMOGS
u3icbMqUwgS1uDowGsM+zejce9bKTRcL992D37mlThdya9RlZ5I0Ax1hVI1agvw+U8NfDA8WDBWC
ZYXA5MH0J+9oJVgcV2+yrLPjwMnBSuvyLiKqAlyB9N5MxSnx6MBLp4lqz5DpYTMxz2APnw5MPA2s
guF8avXymCw4Py72JfDM6HPcfaZ9VafmKzWvsmZfjbhuWJh3v/f16t6kHfGl84V4xmX/bucOvVKo
7kGkCxWUWVBy0aYEtJg/IqeGNOAsy3mJKgRWL3yS6/pIF9oHKY7Md77I3NcxR2HhzvQ+cZq4RJa9
yds53FN0Z4BUcaztlwUnw0d1p/dOfjApdC4FTJU46eY7/+PO440f4TitpjoxnL6M63PXXJyFk3c+
d8RpubEDflovo4Pbjlf3fZBlfo24tF+HjuGhnqhPIzZgXu1pqAE1DeXpa+E3aQ6ZGGVf+whLzuSV
99jzl8AuPW+HuInlwMvcnc97uEm/HtR2ITvCdPasXWlteo3kboxGeMg1WYeSeffl793LY8lI48XZ
MMEMadEVfKaTKV/8ERsCPwMGl5IuuFhYNM1IYaeZtgFt8e7GS7NxL+F+7LSTwrNYb8IxXFo0lQ8+
ofKSd9axkSN9G11iHChlp1Qc8teeii3E2bT3X1xbHPMZgkZTkJLIEgT3LBLTpkm5K8Hrun29YNlT
Bxd2OmXNpTmBkZjiC6YzbDbTeK65HC3SP0J/rl/wF8D1zfwfIFjFa5HqdzqkxrMY2vYoPNaCscOL
FhnWBz7yDgRj/dNAJ6HaxhMUhSBu+3nPn9ANuySTHhiqbqKt3ClPhd3+cqY5BbLS21sfHsFOLWpg
xVDi3KwvhfbqHQzg/+PuzLbbRpY1/Sr9AtgrgcR4y5niIFKDLfsGy7JdmOcZT98f6Dq7VDymtNqX
fQNTlAyQQGZkZMQ/5NsEGSqScO/x1/Kb3F8AyLHNWPhVJFVpXCle0z6itEYZNG7wsGhIrD0Fvbaq
AhDcGUKZXzo2YvSOEvmHu9Qu1B1o8i3+QuimKdjeg34y0NxvjbuhiZqN5i19z1nrEyatBiF22VZi
5r4OAiDpnkQO9/IKJel0k3bCRhBeAyjTF9RT0ib/7JLNr6KoLqifkteOLYYcDt7OZvBpEIq9Vnqq
j6C+kNkwqKWURVMf6ukgGWTo5yizHI2nAQvslRwaQAX/PXimFLvIk8HKChCfudQZymjMi18vLz8D
lehmhgzOg5LHCx3QwilQvfIeb3bIGulwNOt8wS7O2CRd9dUUr22kBt86s9R3Wp6JmVVQ15AmsnXs
fD7nXgFMqMnppNNPzsZo92vHhg9fuktyvlbeE02JPsBqSlDRWmuZdyZWQXdtjbUxLmTVoi0bKKyO
kUQEa0AaisFen6hlLawu7zd27LcHzxnxwizqiA5JRMNPgmwJmvg5VhE9R1AFERNaEn9zXkgTXIyf
nsCjmIXpbhAnW/taK3fhdICJU0EJ7HDxQ7tuk071WYf0ZDtMYNRAt+UKMN4PVaE44bjeUnMRO2E7
/yUPKZv7tDZnk0cZ2tT7ICSfuaAqpvKYMBu5ax115Qx+80xysUhIR15gP+FwUj5ZA/UoHGbSE567
1b3UAbNNdlBWhHqSK05dlaunNlQXxgCAGWt0izy7D4/Ss8Pj5ZUSFZNqnbS3dnOwpFWcMQwaDrrp
IgLlMXWp1Fg860k5zbhrUKUI5nbGiqs49GfgWO4rRVHhenJAoJj1R2iT5SBQct2I7noLewMmKYss
+lAKG6YjW3KFCWxQfIqdNT1oby6lXx7Srnr22PANYQ/VtKUMrgAIUbw6esVA6UB3b9V6WXVqYDDv
Atl8bxzmVaDlNOdd9b4dLSDLreqsGH/+sYkL/6j11h4/uoe2wTQnpmbx2MVesOsUZOEwKkxYzcC8
o4E27KqLBo0wvaWcoqhEes1DFHvR2CAC/Sl71UcTkTjFPubu6B2ihPruL+yaSGFSmQ4mTywT+atF
88JOcm+Tw5ibB1MdDxOu11IOuEwnoPWjNn1IQtEAm68eIP34WzXAIygzJFiCfl1FmXEO6JJt7ZA2
QB5jEAfutt9AInZOsa7VOHOVoPrKbFuo2BeZoZHugXmvJzD7Y2CHZ8Wy7bMaQbm+1FhrN8T+Kk6G
WYyH8rpXykkRSOKxPoX+yZPjBLqYKTFDu7Gkx6lUD3WKZFCXCJw/i6ZaqUpbzC/bE7W1SRZ08AYU
GY1DnCve3pcMCrKNg+V5rC89KQJZ1+YC5jEomCBNhB97D5zsM/3d8dAl3s8Begxbbjs50X/GL+DC
3TCw65hVsQuhj9oqzqr3OjigmaPJRs7QoofdYC0C1TJOEIOX/cT4iotGPlYYAjf4Hi5Ms5X7WoLj
beHb1vIZG7ZgrUaJvdft1oYeupNtqezogah7URDh4XxtLItdeRvu1UHrYGJiUajQ3oVvMhwM24zu
I7qhGzZMr/gp0QF3MDyw+onSFaiQMHWbFFU3uqcqrOj679gw5Gznqaxc6F25bW8QyiDMUbDD57nL
1j3kRv4b+9+CEjDtoQlT0z5CqwJJHfSHscwhRUbeKqQruwsBJexaPfeI/fgjJthlO/PI1Opdw74P
OqV650FGpClfVJ+8OMH5u0KOswVJoBf1UNFFBYwBdrSbOUVeH9DtrA/udChz0M1G1NE778LWXvg1
JtgIR0XLQXcXupFZd5eDNr3CsQzSW0+XaWZkwbPVmiCLG+wSUedfDIaHxrw//MwoZKLBgDbg6AR8
iEl7AQ7jMKcP9hIkhnWy9NjE+xTMZqz6lEAz70mvNMyEplBZA3hbmpehaiXu0U7iVTpqiJFRVFrU
/pT4eZ6cxbY+4hGpihVAaOVQh6axlKO2LvCbWQ6q9WwUXQIpVjxSlEYXCgm1kZHjKvZAOqFsq6TE
7F5NfMB4ANgcz1LPfUW4cYZu3NQBiqP6oLZzEchlVuQV/fBKAcTJjm/awztu+lyHEcKt3ijO1BP3
nlYji8dUhxs6Tjp4SBqONEkYAfx5kylfY1SfMkcboQIQ1cJ4VsAiOsUZZo5tfqpHH8/NeNj5U1KK
wJYgMZ4jaxhukZx/FkaFzGWjFxvY6ngqFyBN4W8+GH75oHT0+C5Y07TE/wXwQ/dQym6jyBEhbHsN
DlGZ9aAEV79ikf890436BD3hezXm/o6inDcXeuusXR/KeRxUX9xcOWv0Rz9FwvrGwmMd2XHeV4CL
52kutm1giQfqA8ksGGG8NHD3OkBNBIl6WMUkcIdghNfM+jFukyickhuKilTUv/eltvKVausXlbIG
AaQvYR5Fm0x3HyzimgrdShtKmK29mLXrVjT4nwY19LwJTnapu9WhxJTPyBoaZsZLWocJcISGeAHJ
fUlhBIIpGNaN12Ws6AZ0xEv2f3lqUdSWiwhnnjW+1MPDgJNA6zuQOEyE+wEEPMV9BsWziU5AkaHG
Zb23MLRUblxC3pxZN34xDYKdqSqfuBUY3k5jZ6x3YrRdSr6RjiOPR7Mx/QvMbr6qpQW+tKCYN5rt
fgyUjZ21I3p1w/dA4iSZGwMpdlS5x6HV03nTATcRcRVsSSbX3HQLG/W+XnlVYp8bMN49OWZHCZrN
dok3gcz8x8bHyrwDOxM5Ga2ktiwfsi77EbpgvOseqFWiLUw1bZ/MIepAtFGEQ+e+AT7BnhE3YmOG
xUZ9GqYI/AsVBND8e5xKQJqZRhddWNS4fesvtaniZS17zLa7rlv5EHkhueRfaCykW9VFvlfXIn+V
9niBDJMQtWz04U500auixAnkOr8GxOZ0pwb6qq2zDcLHM53Vka7sZQn7T08bom7naPPRRQujajJg
Y2WiLhwJNsqMqH8lMSRUDEv9Y9FiXISFd2ExsRG+nml6it+OH9d7a2Bmo/Hq4Y0dk5i3nbKpJnAg
BqYKSUTq34mcphS8R5sSzlNkeNqRrshLBA43BvG2Js8FPDhpLlzUF0aPBQIM4tEb1ebE3nl2WcDL
LAJRqSQCInUO/9OEFQtN4iDVqJ9VgEwWPdIZC8PblDEea1r6APHZWAZW5eMDScRt7G4XIswKZQTi
kNMH4WE4YXhMC0LBYtoxw2DTB93OzlvIs1FRLgPUHeZDxe4xBkox19CmO9JCs+h84+BJWYystE6a
Jf5B7fzSg7scNIGOhLS6qT/6s8Ds9cHB6PwhraJnXVnRNzRp5dftg+Z39wjqsXlM0QD8RWrCB4e5
pOhPhiFQHCyogM0yt+4XBqVyvdSUp8QNqqeBvvSYdasu0QNa5xbWG6Rt+wj7yHkuBm8dDOiRVLH4
JOzKWHfoFjPw0gIZSofaWqY8InRZYalF9VRoSrrAkAgTQ/VnE8RLmmLdiwLYdyFdFMTLqWVCkFh6
8BspztRCW0f43AgLsp5akZGwczw4wGKBHbXnNlYm8VsMQNeuK75hctRBOLpPTTO57xLD1GctjU2W
i2XYgLxtJvM+o8hQhM5ouS3zCLVmhZLZ4XJAv/fvV6rBZIXSv4/rWsCv5xlWsQqqhJ9Uo25XfQL4
JtSbekdNitpwKNpHBROpY1NmX6CIsKz90Gp8byud/xGSMklfgwWH+uEeIPBKyeAd2DZpexMboFgq
S+zB2lYPuVKJmVr+GHA4PaSsTlgBAU9ngzLTKrd+MGh3LXodFRKmMBzKKcBI2IyDR8IyERbFKLR7
ixbfUFIlqKOwWGStmX1OWFPHDHYQRETSfdMEiZsA599fDhSB/35FlQwiERNJn+q8l9w4oIc+1yIL
zDQb8i34kGcjzzCRG+Ifl06NodU/Epnoq0t/tp2atIFmAhsK6Z9RGDz7iPFsZVdCe522EtjfmPPS
jbJ1g4TyohzYouKU8pqbxUukYPiuT9odwRAhos0s3Ez0/XsN0yzg7oBxOudw+d4XJNjlYJeWyirF
Zxtr9egA/vMSLVnGU7HKqCHkGjkFCoGziug767MTlhtXp1oss1rfdQYEiLqcASgnJvZWe8yGTuIK
g7fNr7Bp8XGQDPEwYe9oMXqI1dTo81GrsE5VE3/3adAsY9UASGTm5AE5oiEUgo+xq02+sQDKfnVe
E/3hgskEj/g/Ebl1RqiXQMMNTcs3kLZoRCXmvvEsC/+x/NvoxIuq6N2z0Oy9w357FdYi3CYW4kdO
JdYGbocbeGQsmJQXHB12FM1bWjZN8GDZT2Ovql+guNPCRp8gaopmXered7cKsRsD/7PwKq14LMnr
lh6NXQQeQlBsilKRSNOL+vX1K71ZAzoCUVHX3xNaAzmZLBKc3SOqSoAQVMc6w+aP7jw7L1d/gwem
Zr5otxCvni/URVsnUfHsoUGFN9WhppNbDqZTrHIPY9+0HbYXvi1iFJuhc1xIpATfavB3Zqych6k9
pAR5A8oR9K4Z0+9pPL9dIe2BabafogwGBIoA4mbstcJoSuFbdowY7X7SsAyZwselSzt1142IzZlF
l3o6tMMC7GV+F8AKAOLiniFbtljHxweQe3CxwG/OCr2LUGWFriq7xGL1C1a2GptPYxana4YNvJWJ
DA1xSd0kYMSmLXNPglWGE4K68w958Xr5C3tSkgFXOhOCEmJZ9nMUTAnnfKStpLF0h2UsyKCqpRau
W/eDrRwvkzpDrWk2RIbchEj/b8Y+Htdp/dVQZHQXYVO7LtpeR0ilVZCIsLt7V/Z/HxgsKW6SA1BB
xB8sUSBrEuNAqJOeLNFpcfYXNnkUWQIrh+lnFsB5FujsGfPc/Qyx70ubFMUnoQEuoyKxNkBWwoTS
zWMzCcp006GxH12tRC5tikA1EIVpr+mD/beWKhyo3QUVIsUnBMOwLgPGSVHiWcmNT3wge0PsoRzL
CXaXV5YF7kXLImfmTG3Vy8GaXrELXkph48tcxxN2a6LfdsStIgy0NeU68+5yEL4EYCKHB4TrKHhP
XHF06r51TUXVQyFxnqmq3uESCYFuokyqFdK1A0LYJaA6oAt0wNvBxa5wSPaDU4R3FqT0Xz9R1VyF
uU4ZA0mPZ6NtIP1noFutKtVWKYS3uVsJeRCdYW1xD7nTFMoFnen8MJ0RZkPUpJtQl19pKMvPrqIV
86hCEAtw489LS7RI62NhV8O2VhNvaaWYjV/ej8wzJDYITJSAzIauQKwgmWRI+95wamdpjgOwn06v
V0C6cY9UsWY00/CLnyOWByON9rPrOStVj489T2/fuFu9hJ4WOIW9UAp6FQYxYx2AuZ9TD4emHroq
DQbMgypkcBdKkj6GmLzPND9+tSbUtSsy+q1EuEp3VxFjFQ/A4ikQNGwu0SAraoa3qPFyR0IXnTNM
wyjEdA+X33I+9XhplzaDjQKanlWIS7QjVDnAu4SUhUU/b9nmNvU9mr+HzlcTLBkhpnjG2J1bmT0Z
AH7yUMe5TRY+tnkBoITK0u6zaN/Zr3C7oXhaxgs8tHvRg5CMWmf42myYkdA9JMgG3ES2bcSEsX1Z
LER/H4MDRlQa4bBciBjVndK8uyCoAH6Qb0+lekQkLCo4pA9m7MPQMvBgNaalyhZr3YBy0lsNv8cv
OHAGKHKDuynNkfqA3tNvE61AJyUWB1uls4m92TyNBgrw+E57rvkSU5iZVTasauiLE8Qdo4e+U+N7
A3TInVfZD7VJScN1TCStpWg2F4hq1Q9fraZy7uyur1Z1JLWNUqlrvUqGbdQh5V2mpbEKDYrDjWF/
LegGd7VRfRoSNg8uPehN7uJ8jMXmnDKpt7U0NJov6lVA0FCgj3gGSedCUrWSZKJ6NvtxUt2q7d5f
NH3UojtC2zZuwQw4XtYxf4BP0XNDf02q34WhlzuKSs0qVmiAKln+k5qss7AEky7E0nCN6NNX6kdy
ZlWsmgBOOmTTtQPiEPMuHNheZxCiqpHk3kUSqOjHRW/pnyrnMxW7GjDz5HSYWUAie2s3TIfLjzIi
7+t1qsQ2PK6tg4IGOkOhekYmQT2Xpd5gvynAKBmCSoPnPDqUWMjijH3TGfeWHzjnSKudc8ZOz3HZ
JjlOjKXlqMhzYuO+p0sgF8Foa0svY4NdscsHb6WV6OYwigwPjswwRNY6BvoPESiJsfKmeDmM6DWt
rVTG66Yl6RejRA9iIr0NKU8oTcZ006vuwJxKq1kwsb5B5n3uBxpaBZiDmRj6ndU47dwom9UwwSjK
ZHLkRpFthrFvNROJCzUnV+K9uw9xLABSiOsgZnmU3i5wuVrNJreZ5O6Cl88tHQAjwJ9ANwN6xgM3
rRH7C3y890gyfTy1ZejHq8tWElBxOKeGRM2r1h9g7GIxGiC4RVcr3Iu+3EOEWZh5PryILHwSwpA7
2DVzkQNABuIItAJFPdehr4Er6yqdyIZKNSQrJ6ft3ch8PYSWuqxdpzy7eKsaJqS6oH6g+zqHZeo8
oBS0DArIS/7pQq/PKzGswD9+8cDgQxHgQNV2CspT2ph0wpiXwb3X6OJB0eAZSL1Eb0sISNgAeNY2
3i5HlUprDtKLNbzTdikFqPkFue2ZkIStQUWm/lK9pFb24jdiYsXoMB/Cde1Z9oumRMs+Im4jv3OI
3Z+0GOgCuSO0ReE/pUKfWeXQ7TTgHJRhMJ1oetS2rAL2EBFg10SyuwfHElFYzZBED6x4j0dKf69k
4bY0aHleoKLc3wdv9L11HnXHWrW1WZHAvL4k346BPoqF7+UvBrmvDMssK9U7vfXwiZCphvFrf5d3
EjNXq9No1yswgmihrAwc8DZuQEQkzqFkfGhjI9zmnjdAl/TNpz66N8cMXp+WVM9CEfW2pxEKBhUh
exuU8J0BWnFmOkb5rObpV0uw6sncKC/w9znq2siKDSzZUeXvowS7HID6wMAxj/EcwA46RPNF71C4
NIyuWML6VecNau4b5NaQQQVcROWFdqGDMp4nxL62Uxzg4F4lE89LzwWQzAjr40INTk7p+es4dmh3
9bUB4jR8AFqN4lXuS/qvZrNim0aPsUo2rZMbu4T8DBiEZoL98POjVhSwaOMoPA0yhZKgyQmDrKzJ
EaiyQv9E+mgeqnGC2qQu5nHNdBS1go6AlsHywYi+YSCceibDuTeRIUU/slleKgwQGMESagV0AJwv
wop+S2VN8TBy/blFuXWgEwHE2PxGlwmySQK+udhklrqDspFuHTWiLmFj2WSC0F70U6y4HPh83p6E
lUJ47ivkW+N+oD8qJ5pASiuGjd6ymqJyYoe4g4R2TsVx7Bjmte4u00aBrkez1kugIdS5OTMhAu98
I3DuOudzRqMYWxcOfiW+oKAASZSJvJMdRqglEqHRYJiHdlJb0EL2v0XArlVD3YwiAtVHkbCwxWjp
AytQh/JEPf6YJWVxrKbar+0jLGs7xhTg6K6OHYA/iv7t0f06GnZ21oXRbFnsZwjEfNVcW13ZGugG
aUb9PmT/tledEPk7P0PQSYbqvczPfYL4f4xi7ScKRIssrl5QBqOsDgcY548mBYtSTPpHbvAMOKSh
NdI0s96TP70hb0iBkgzqCweEEKOQROuS7V0OUhH9puxbNsxAlSZ5guLSFDdDZmxRJdQt0+Tcd/H9
aJTZXuXV+fJWYLnfNW2CH2jepzyN6vUF210gXrbzFFLdNvG2/7QuGBJ3uQMCKx7Cz0hFID5H6f4Y
VOH6kjyLSUijdwBwSuR6bA1UIJCiBahHi2ev9g+OnNfsi15bK964fq5+iaT84db5Xyl+1E2uerhV
AMQDxDq8xMiBwCwkZ1G6A5A/fGsaiyxwACWjFD3tFi/J5gY6VS9JFdGWrcXaJ/lfkDWE92ov1p4s
5UMspHyABIXTCwkppZweJySHWmBFnUuk5iRDRA8nnSqlRjGWW63AHL4eE6wChN9sugAKAwPEeYTC
3Z2lMczzXz8lzmOkw6GWCaxsUU4/Rjn29NCYFpf/MKaOfeyG/HD5pa/S+UlE8Q2fLBdJQNCzTuKD
Gq8ze5IM6ydloxGvqyzGcSeqv/W52raAHWgc/f3StVE5c6hIXt4M3SFZa0H+xcWY6y7MoBBYfurc
oQlRzwonEmsVBtG6mLzFBtBCncW22RbQ0Tq6ajNTjgECBr7cUOvXuy46KmBUj3VllRq7TbIJxSpR
GwqFoMD7P792hfpiNAFeNqNd0E7w4/iYBuylMgGA7nKGy3teYA5iFk3yeYmNhxmLGo6+KqIZMLd6
kLD41dLTTYb95efLIYzze+nrzSYS+etwEaQLtJIyb7kBnaY/NKRzlKLQ9ruM+m7aGTfTobTtFxQr
cFYUdbwBWY+VCVmHkTvuLnLHvw+/dimxWv/S0f7/VoRdooB+W4T9mJW1/392WfkTDew3QuzT//ol
xK5K8R96yRZNbtMQEIr/q8OuosMOOwYHREuwOCKG/V8Zdl3+R/AePEGpmkh8awhNV9lFhl1a/8ER
z0SdjixA5Rf/DyLs/5Y0VzRVtxC5tvQr3fCuDQJ63b33oAxht6l7W193blsd39yJ3yim8/HfqJP/
c/bp/Tfq3pbpCgFKWDlnlI5Cae/tvl0ndYX3UTyu3r/GJLj9jwL6P9e4EuKmXWoLTSbeA4P/2TIH
a66JPplbafD6/gVu3aLp/TdfQtZ5XSRa655RuUBhBG2XTepl7fLPzj7pjL89e1vFRuDy8W0taHFc
GjDza8z5+ye/dW+uHD8cY9TzWom9B52scNl0SvYNgeR02dq9/MBd5N++Jv/cfkb728/fcQVlHLlE
W/nNOjK6BB6PvhlAQa4Svz0bYfbBl7l1pclG4M2dslEK7b0QIGGEy5lPPTVS8fO21Vckx08eOvKz
92/ajUErr7yVK0zWxgGJnrOFFtAsRyYc5Tj005Ihntu++LNhK+1/f5saRtGYmrp99qx8PPDNjMce
TRlgupX26c++yNXcjm2UUeuYDmTYwA7MyWzjeNuZ/mPsYn71/jVuTI6L3+ybh2I4MsV2EEVB4Zlf
lbjFga00Pr9/7iuL3P+OLXk1tSO7zBuratozjM6lhnZ3RxuVfq1Wf7LH51jXQZqjfID4uVUFc9N6
0OPhg8E2hdffhRV5NeuLTK2oQVTtuQGvP3b1VkmQPD+YKD0b8rWncNKDFmi1bWu/WBAISIgAThfo
7+wTsEd//1O0xvQ3iYqietYjboICTPaXdJ0Pbr966/5fhQ9hl27S+217RjpuK+VrEXzV6cRTIt6V
6QoWwSwBR6eAOQqwULRgN+h6i4NnsHj/GV2ZePzzjK5CDFLOAF20ITkLkv8aAXOE3GZ2Uq9VOMv4
ZPHtO/vFzc/IN6nogiYlomhlCfranUEsmblIpPCnUbSCHffBw7Omi/9mTZiW4LehIhmsKGiUPDj7
bffDN9JD14sXu2C8yJDqVoysMF2RmT84q44SbT4JCbVd355cI/xkaQZqAdSQRGXfN+H4PTfNe/wv
Do0TwNv3nq1I+ao25mpA9KCDGwIPcWerysFqSgQZ/AoryOaxd8KfUSIWo4PcUWBMsis2sXFyuMKt
dVMixuKPI/DKnk6hcyeEu25IhxXqTT6JOIyk8VhRrPbMblc3/h0BfBekBRXi7LPj4emnFRunLdd+
EJ8DE2la1F9XRhwsUq1ANgdZ7NLAG77uCqRV+jujJbRI2slq7W6kmj7ECI71DVLmaZ19Ggrzg7B2
5ef1z3i4itIq+LDCqKPiFI7muR8Rp66KIcI2LpGUWTNj0cRaciC8IrkztO3Kg9j+wWS4MRe068Dd
j4ZlYFR4Gsp8VSIImRbJ+v1hfiMaaFfROuy0QHcSLT/hSQKN0Pis1Gzl8/zL+6e/seRoV5EaPHpk
m7ksTlQqJlvffIub3lrL6qWHNtz717j1FaZrv4nULb4GYW4ZxUmlkV/NCqgv57KKEWEq6Ix/8Ahu
XWR6/81FZCoHWEBDdUJV4wiTfAeE+Z4exB8+hqugDK9RdarCKk5KgbDuGGcP7sQS8wZt+2c36Sqc
KkZvKyEOmqfWoZqnGJEyUys2hBFQheWfXeIqYPaG7cDRVMtTrQynUQF5L0u6XAKC5PsXuDUNroJf
45hG2npjeUrjHqBAKsJVV4Id/bOzX83v3u7Dytbj6qSPwaMJiR4Vs5/vn3oa7b+J2tdeQInjD7Cb
m/LkhO5frtaWM3cYT67vnlrf+NHZ4oNdyY0bpF5NZstW4rrtCFGxSwuBeefOMqf9/P6XuHXy6cu9
mQFYZaeZ7tTFKeqd7zVGgIDYxw/ChDo9wt/doas5HLOpD/UsqE819lf42SQWgAH829pD6tcLRXNf
kclcFCNEWRfs9Z99o/81p4eqiGwuqqE4mVeIRnVuNSz+7OTTbXxzuyAnqPCYbZaLQu23Tehb866l
mPf+2afI/7v7dTWdkxbiQhdUiJI0Op4xY4ZicfRYwBVPhflZKNoMkRUY8bRf79+/4q3HfzW7K9Mc
RhFxs8hKj6NaPXY63dH3z31jlbiMijf3ysksFPH0ujxVjg6bFBhlaf2ALLHMdP2D3dytdO6yrL+5
Rq0FthfkSk4mVIYvka0U31MxJJuM/voyYvzNY/jjR9tyyklnFwOayFAfhEtLqm7R0/EGD5eITi0+
m8CktrkWqpgb92RenSdXKhqcZ7NVzQ9Gz407Iqbn/vbTRonVQ++uoUZ3q1zB8kOO90GeHhomx/s3
fQoKvxlC4ipYuE3illgTM/pJ+zaeAZjRSpUNbIpPAG/pZhX9NzNAqPr9y90YP+IqfIx1lzipUtSn
Hkq+Wgrsymvf/2AA3Tr5VfiwNN1Ny0apTrEV0uyIAAxWNgbp73/0KR787k5dxQmoB8UYN0N9MpCz
XGRGFnLPrHDBtj1YvX+JW19gev/N825CgAGA+suTp4Vo7bqDObdtLV68f/ZbX+AqWriFzOugt6uT
VQ/aTJXpC+1WjD4sbf/+BW4N16vgYPcKGvlBycLTlu2dXerOK6YSYmNDcT9UOuYT71/n1he5ygAy
gDKIdJblqRglyOhyje7KabTS85+d/ioFoGWvo+FW1ycZUd9R/DWye9DLqvbHB+f//X0ynatpjWgD
vEggvqcw62kWFYM5MbycOWhdudH1VKJeVYIjKeA/wS9Kl7WGLgMJA9apEvV6pR6buWGAUvB0J97V
rZrsVNvJUME1432C1t6qQ9WCHdKggJ5xk7kuK9YCpRjWXWVoS5DyUBx84wm0crKAPIG5C9V4cKal
dUyFq7GHrFAb70ESRpaBD0ySCARiXNZjX6f/nIM1yGnJzLDLixd15EagiwdrWfqgFJ0sdI6yiM5F
JsK1JjNv5UbdAAWubp5LqYTbULdTuj8ARXL4vQstBwBJFRJi0/t3+NYNvhrpVUcLceizAiURuU9h
pczsIHntEPme9jXvX+P32ZzpXA1208+RhYDicSqtKoTiaeu71JDDz5ydFJRF/AW9QpcfTN1bX+hq
xDt67NVlPOQnW5fHMe9fKMccyyHbWTyr97/P7yeV6VyN+gCD91pDTPyk59jLIG+rzRzk/JBiJ8f7
s0tcrTVt6euVJ8z8lNi0xWsKBjMWNW8BuO1PL3G1vmhNHEemLXJYnnCqdZtFxoZ+bRvP73+FWw9i
ev9NhK5rtbKrTudBsNbPfQfzdiii4IED118D4Bk/SFRuPY3p/TfX6Wnk5cJSq1OVF/eQUY5VDwjf
dD8YvLdOf7XQIA9MXlh0xckoDfer39P+D60AcngMgO6P7pR9FeQaCeZaDLWJILVw9pqU36wRtVT4
f8lCGfXuj9Yc074aU43SQKsYNPNE2rYdJr1ut1r2+vAcOn96iasxhTlIEbQ5l8Cdb41+Dgqi5UGJ
3QOyffP3b9aN52FfDato6BrPpG92CpGsgVKGnlj5waSbHun/TltQFfj3SLLIcQdDj8xTMLYojIY/
Pemc/uxTX40ire/NoqyEeXKt0J53CvyaBiJ22FXRBx/+RpC1rwJ56SjIPoK2OClx2czSTDl1qnhK
aoxDnWgD+uWDtHQaLb+7Sdq/b5KkNloYsHBPlqcsM1SLXHv86frqnYM9BpBGVN0c9w8nxlUsL3uU
75sq51lHMB7h/g1zBHiDTRYH9qKpZPiHY+oqoAsJr6BqpUGW2uD7k/avroBZ2g1auf6j529dTXHF
cSIkbVTj1OXB3FCqQ5raK0Vzfr5/+hsj17qa2l7AR8VuwDhV4NggOPjJsjfU4oPHcGPKWdezOkRN
zhsa4zQ29j7GsRPY76MNF+f9D3+jUHwxJX8bwSMfS0IZmJSpQsSOC2Pl6fFq7FbWmM1TTKmL+qBQ
yc69j3Y/2jSAfjOIrauZbhqW7YeQgk99uE9NxIHyBSZfgPRXWvpEmWlR5Ye0VLDvwDnspyZfY/lZ
6OMOSXdSGKToP4viLhghC7gfBOcb223TuooQut9nQxQmFuwxmNYwfZzur9F5QmNiVpfZRriIvm31
5t4qwm3UHtO0nGeIP3V6hfEWLSgA68XUOynAL33wXG6s4NZVSOnCMBtNM85Odk8txn9ScnQZUGb2
k22K8ao54iykf0mLclbga9mgxSXEvCiRp0judOSG3/8Y0xT53bO6CjipXgfY26bZyWzPY4MDrxzn
VkZ7zUQUL/QWWvNi5Mnq/YvJ6ay/u9pVyEE2wezwBElQFQ3dZVnRKjP61AzBOukv6DGigVMYw7YP
8lffbZ86xy4QFs+H+7r0ykVWtPRVjOwvLa4eEg8bkjwu8SnF9G5uTrIERTI+AWKLZkaeIh8csuUG
W20uitb/YRZ1Ab1Si+bCKTMovMhB267LXxhlAC9yzD+4o7eixVW468ExGI1bwrQR/l+ahmoBuOnx
g1FzY9CYV5FuTDKzEKqanLTBR7TRkKSwRYa+H84+mtdt339Ot65yFfB6Lffx9+1Rf0R/xmman2ax
gYhjjvYHA+HGPTKvY55VZbJQWnQNkn7bwW8NXRDe73947cYgmzA+bwNeUPtj4UPuOTUa7vB+P6qP
5oSbQ1ugnOdx4LFJAiWP7qkNZG8YuYd5LPehkZR3eq8Eaz+HjxWy0p9HigW7oYKRjQg4O9UgGXft
5DzQVo1OppEhq+h3st+8/9Fv3ZarwPl/OTuz5UaRtdE+ERGMCdwi0GTLkufhhnDZVQzJPMPT/4t9
bvo42uWIvtm9u9olWQIyv/yGtaJsCVciW3YJNXtTup3HGcL/by+9vuU/4vgE7quRNZG8RCOtcUX3
YHXZy99fer0r/uWhFl8WMtuhF4X5annJKsczxmij4a8yrO6ObtHrIUU5Ll//2zutV/wfH0IdmTVT
e/JdS998xiUYvmKet5MjTkmbbxjofmFw/od987tr8WWpojGxiBmjSC5lm9m+FtEvn9TKTwnz/7VW
/NuX9mWVMArFguo6JcTyW4jwdFEr3mjdFv1BdNvcguNsT8co+e0CYQyn6sBUpR9nFnyHkR7eJ8eM
txZFociNvXCMwX3eM3+wWeIHyYCHUz3bHTyo3mOS5T4EtpWGgFr5d6vb/r+30CL7v6131pclaSS7
jzM8yy7Tov6SpbFpVdixf7/g31wE68tClPIV6SEQh4vI9auxRTrBsP/fX/q7uMj6sgYl2KGEIgvJ
CnrJ1bOptRuUTkzBefVySYXYheLMqOTf3+27D/JlTQIIn8b4QjLiepMRgxQ59WT+UAr5JoC0vqwa
WZ7ImEby/GJh1yUnVh/qn1q0vvu11z//xwNX5ngnRzFxKHelxAg7dfuK1NwPl+C7V/+ycJCsK3LO
zfJilPWpYP4gUqOP//Z9f1kpGPnOZd6Y+UXGWLENfWC+by7q4O+v/s2KZ31ZG+BoOthJdVY8J38k
EwNDHUltb0wnOzWupZAfVdr+8F7ffUlfFooKMqIi6j692HH5kAyu4iUrm/3vH+SbFze/PLsMHzvG
uEzFZWrGORjid8dgSuu/vfaXZ1eaKt19Wi0Z3HfbYBjZFHI31Pd/f/Vvbvqv/bQLWalIaEiezNp8
poH8l2llIFyL8odvhg3k37c188sjG0aVlL0okouqKzsM79csBpZ4GvWDhUFTzWCf5wdY4vwn8M9d
EHfPgi9Rn3UwAgv0ddV3c4aul2YDsRY40475Mm9sPw35wItkC3yazLrWeSEBSQlO/b6D/WoycjiM
z7PCycNgmFqpNpJpMEJZQ6pex4R9s1xY5wXD1AbW9/4wQB5naW9tDnHkufmTpacVbVSZb9/iceU4
8TYI6yq0zes6N49Nd+JndMlQld74Q8UYgxYC8zHPHNKv2TgcKE6JdmeLGK72FrQgU1WY7Rh2Z+8o
+9rDLLzjV6jt7t6KavpQD00OS795T3MQ53c2Y3ThzPB+XW4bWJO8pDZJX8GZRDjAzzgqUBu+TXiH
Dj/L96jWoZe4SOiMHbg3v2rbTV1sRXiThr+FxViT9sSuN6jVMcwwl6NDyxlEK5oabRujhdFaoV/3
wpkEfj5k51Lrr0hwPIcuDfnyBGhTy6DYYOHtLcODUBxEunjmd4hczqFxCwATsZ720lCeEIX1WmoA
eM1xB/ebo0UcgH/12u4EHLwlh1FwEgT2soEYEEwL831Nv1+/QmY6gNkcsPb2eKoWXPZcm8R4Wz8k
LhuK4RB/tLtpZlg9xxXZvzhSQM1wPXgTKBP/45P3ZUOIR8rXaBbSS5uibdJC6y0iM/z35269+/8l
bjG/7AgyB8I4FRxAwDc9kT6f+drRcJQzNjVZCPWHt/lmhTW/bA1O2YiG5umU9LnYGVifK6Jh0NPw
u9Xd0FdbNdR+WEm+WwO/bBW1rCtZ9C0xRh+bB+YHbc9kxO+HD/LdOvVlq6j6CczKer6mSfA+jsg7
9/Vedvnp75fjm9ZdBhf+/x26pizP3J+RXAqeh5jxEw0jFg9cDMyXZ2KNmVp5O+KRFsA4DDAq3dPf
33qNk/7lTvjavp1NHX1PxJWXuocNHLpt9VCZ+cjyFNYPBm3pN5Czf+p3++5zfm3jbtxM0RjmTi6O
hfdhdC3rVtUaJ5iXvtzZ8KI2UVrTqRH27sIUnuYeliZdgjxzhcf4aRUkzNH9cMd898m/RI624HDQ
MCB7UdOyOpm6nt0oQM7uZ2naPl47vFQot3+4gb554L42fjuSkaVlTouL4chP/OJPrVPvGkZy1TL+
4S2++zxf1ousMxbGChnb1CJpeRXLk6emIFbbsVUv+sgZV9f08odU3Bpa/Ntt82UBsSdtDp1JcjpX
u1+l2d6M7hRo+XBuXKY+EH0D2wvB8Y3/bTE0vq4ktqXnSAjgfo/la1FU77mqv/39Cfjm2f5flusf
0TFAzlZxTCQZldZduQDWNDG8OaL74Tb7Zg382lw994rsUlNPL50GszQ31w300GXR2apXML/+5hZz
91O48020Y3xZR8q0bTq11DKqM/tyOeb1AXj/hX9U80lfGavkb+sfz17f3HFfO4i1EDwq7sbkkiqx
fW8trfgQaaH+UQonn4IiLSqTAAagLvpdcxO3SK2TiOWMjoJqx++iXzuI0wDKl8t2AGPnh6PRIR3H
3/bDgc347ldcr8o/Lm7TzsOoVW586SGhSYsNP4qA1jreVNwS+yB6gLDwIJp304wQjKiMXx8iFELp
msiXHlPL6+bfLpeKE2XK6T5LwTTgpdLuO5EH0sZeXz7HaNzX+KKMEmIoppDlXd/iw6bC3g2fav8y
9D/sFN/crF9bn0Vuq5WV8nmo7HWkt9KN1v5w85iWvW5n//JU6+vq9c9vC3DhGOE0vcROXp/0rpa+
Uzrzpun1vTAU+9YUI/BtIRmobfut47pNAPpMDTRos6AcrLtGtVXhxa5j7DRHHTdON7XexJQ9QW3p
Yqy3MkC7k5o/ST12gw6G40OZlnB0i55IsNWw7sSp7tnpPG1jdXZAbw3lDQSwCcihrNcpVtAXmvZR
zihDDA1+ZV1Z3d4t21/wsFTmo6fimI5C38HsN65mwoLNZCrLsdMW42awuNf0pX1pQcdtY/ozj7Tb
KY9mO2V7xBtAK6wYVuDC9JKdVWTtl7ghpsCPoahu6o+JS52jqwIH3hASmAY7Hha+rapXA8YQRIjS
AHOzGgp9OUi5mXWUMxJV+a95ULO7UjVzkOF6WjEHMUS3asZ0vlDD5yjSc5gXwnhKc4UzkNa1cDXF
sp0UejLaOFOICaY2MENgxCv4BZtRtlkoaHrQuw5dXiZBaRi3VhxxauhDY2Mx4uqr7WivcIXiSJui
DWMnGtB6lMaRkQLAgXX9Tn77U1ZjcsAVR29kqmsPdTll2BA649qlrH+UeRYd1DwdIOQaI8pINet2
Yzf1e+pn90zmgw2ew/AmVpp5a4LkOTIMW1ylSpUyDB3WT5zB4Ne5TiXe07jTdgsOg22Su8nO7JBD
zFDYqFGXSyDnXjvD9HKvx8SkiYmJYSdEHQOIYgmqMX1WnPqXrYLosCWzWS2O2RbZRRYVJ6xmaGGU
xkc0foidASSvfc9gC4iH9G2cqjyYJYtSFE0dc9/1vW2kx75G+hbbcJH1gdXBSJ6jYUB6w86f1Veg
k8i8uWVQh4UvsuGzxWtb2c1mQsS9JOFey+3AwfHC2ppiJXe78G6gJSoa3Bs0mVfa1OFFiZdPur/M
3UzQtoSIjN9VChWM+ENlNbaGkW1nFsjIzDdEdiFv3YxMmhSzn9Y3hY17oRVewwCCUQCbYHY/5icr
cB2qm+H0w+sjNsX02vXkFFUW2qEJbCD21fDaL/YOKR/fu1r6uW6elpHaWNn6xFF3o17fmNzFohb7
GoJqb+ThlZGBRiQLLtxVJzIk8yEaKqxUM/UzcJz9dRgLQEnWsjEnfc+ndoDEe0j8jmaE8bt8N9Ps
VedRrysRLHzPCx1dVvGgtho6xI6oTtkIy30fhgRVaAKBFqtOCLpoBrbClUzm/fqj3JA77MWbZup9
vpOWECaSZ1YmL3Nrn916VxGQzqmgoRc3iCYPdfqaazDtGyqiVnsidTYOzWXOdL/N9KA1jH3F317q
Y8HRw+3J85Bgm2LF7+z7TuNqGIOXTNsqRI44DkidF3y891Z837W/3AbpOUOZfI4uf26c+ErNf08K
LJlJAROEf0z/LSOUCKTtitYF4dNeF459wF6Lsh0XSEOP9qKlkRfLM1df1+2gnk9aTOMdf1vvQWAs
CerWHMmO4nr4ub1JhOcuqXVv4gvM6oPK/CEW1Iu1XjGhnxwFl4dhKgH3NRdBHuNEeuYCIyTPN+oC
HxToXd7YbwNKuKaY1T1pcL/SzKswxbdXAYyeEucUm9wtVLao50IxzZptUlibUWRn2zH6bczNVobG
fnZQcvXJaQodViBtn0ra33oW0QjIWtL4WZn96aQ88ntWmjw1YRXAhb1Kp20R6YdYZCG0XW5DPnTZ
XrkIvoy6u+UayTI8cqrVNzywkw5jqKa2097wjzC19uD2q7sQxnFRNteaWq33G1AL2Dzw/Ma2Xy+Y
A1kVPtf4iZDnDxlZf9SYDTU+YRwwA2FfuVFzNeKJrLnZop7nJ1EOcR4G1fC0ZIBVgXb58D72XLo1
SolcTh7q/NrV+k7Dca7pySaR5zg5rPcM0oyWZIAtIR/Zv4XZ7vRFsuPnGwNGzIRJZn2Zxrytuttx
uQChYREfj9XE6j0fdJFACkUdbqePCmGEmkGeDu8TdN0u/fuxNfjrk8291S5RUDACNhQfUd1jY8m8
iCwSFS+vQ3/otshbJs1z8t5bn7Vqep1yC5XT+FiwlXQGTcqx+r7e8PXyOFjTfYhP1GCFzdRPXt5c
nqX+yMiXX+bMFw7qDV9/zf2yPm7rr7K+iawJjhS/yMBEuMpecpiebIvWNGvf5s+GY790PCdc4m4R
v0w7RHkwHFKmAoX8FGB+Fs4A6fK2fu+4KD0NyWyfPcRiuaVFeJ8V+qF07Mf1Ejmd/QqF7l3XkuvI
qsRmnJfEx/YLFEzzUxdTOopDDhMgvpGr7HuR3iP9ZZLVvE4MfPJmXLwUo+KPanq2cQwDbdzSefNE
qYfUvzNtUl1SnJzhmmk4H1GZHkAuOjTAtcpdDdbpABNkb8MMxkO0+EMo1BM8jI0yh3jFGTYOHA1U
p4yHp2LBCkbDOb47aUFzy1loNa3OHqyIjFDM/acv7l7JI+Ejs8A1G2u7URuuFrQnzuBc6WZ/36jT
81ACwzcUOnUb7IUqx0weXxnFl3GceNYTzjjmIwmpV9iEjy3OP2Aih34eJuqVTX9dCedjzuebJkKV
grqYOcmHhK2MVoccDU01E2plgTUZMZqc0MYfxyothJIwoVndWVX7xL5ZPJBx3fdJB1Zt9R0ntm+s
8qACpHQA9hZ4ljGBC8HNTkQlnzTkcaCc0t8tMB6iqejDjdI3rKQJBtH+yZYyhH0NpiglrynQWoHv
bY/8pWhTVlpNVQ9PkUNZrORN5sm8x9WMKms4phYYYLP5BXGHjU4I1cO4UXhG2z0wfHqu8pmNIjHf
obazotsvSjQfI10e87h7zRgJZ5I6NLdmrs7XLUN7u3h0x6NRCjRqq1QhruAQLjMKTYCE1I2jJHp1
wgncpjPGWw05nZfWubYZEpLETH9hjt1KfCxYXmZVx6lAZ+xlVDosuku9VGDiKO9Gj5ZqaR+z1JyR
Dua4+iNFZYFwN6IXQOPzHmh0fYSctBb3MzVE1UOFimXdcH0ozfodZBzzZa70OMTkV5qfLUxC/jsz
1E+1maUPKbzVbpPSmEaYm+A5z+iq4AKP9XRJxxoIMRVt4iWlC5eXNJ06iaXb1BDcTDgh4y7RCrwT
4Kg9AcO1DjQN/u6mNFXFT6upeeej5a6f5J37zGCx+doMihn0s1pt3KoEBqPoor/us6Q5zGU502Yh
GxjgDjefiTASolgBVt8CvqstMAttyKT0rkoF/s9SwIvEw+eVjroaMxPOSN0ofbcY+1uVqpNvTHlP
V/pSPtJCUjyCxqTYZZe/nakgJ5uPrLnGe9eZMVDfwvoAsy0PbdZm71FsdNdp2+u+rbDuw0uFpV06
ph+GFTdeOAi9YEfP+0+rVqxtq0f6XdiV0vaMBXiaUNeDQ8/8T64rIpirWfdzE2IyqFd1H61K5QSE
MgojzJ+QE1w+kirgqfJhnMSNG99M204AXi71jcX/fevGrn8e+2W8zun32ypGbZwxtuEqZUJLuTd0
3fzUzSY6mbJervJGRxJjqnHE96uMM8ZCuqmUjP1BcbPO0xKhvXNQ0t+gIIeb1pq0a0xIvR+CnQl6
S9dAYKNQ0ByTjtcKBtg0GazXcziOvwZRhFvVSMUhboZi18tSP84NJlGliSYWGmO+hwFU3zGPwzC1
Tq7U4yMYG2ayK3/uFOMmRDJzO2Bq2GTtmCRen/Tqi2YrXdC2mKKcrGufxIQMXI1LKHKp+qYl6Yea
2+dC4xTIh22vs9JcsAngz7C0fuQnGcVZDG7O3ETh5bQF66trpWAiadAWLXsG1lfqqC32YUvepQ6q
CMIRC+2odJYHVR8JkQqGVmJl8fNcu0SNcFlG2Nr0aT+78uSaJRIUAupMFLep5RI06ruw5uzU6g2c
ThOleBgYrvHgurpnZS1h0CKY6SXOmFxgq6t+ALdS7d5F2XRqip5upGi8JWJ5w2g5bAx+zItVe6fr
YJ/s5tYxZ9ezBgI8HINRvdwMdrtLFXWXxvM2nGvHG914zfNQ13G6dGOoDZAHTf0dVSZUOKWkKjLO
F12JyJUMz9mqOZXq3eAkW9Ne14vcZXR+CLv1JrrLwY7mTKewAFjOVu0cPrWxdR0Xk3ZGeN4GY55Y
zD7YwVCwkHed4CvUaJEy0xNL0VlZ4pNjF0iZ5EM7llsJB9abhhJsIPDYnWN29s1cGNEuLcR0xorp
HKauplhlhojPDFUaO93qV4ZyqGjHAiHkg0F9JN/mS3/ObM4Is1uNH4NjmDcwCzkO4GKvZHiDyeiO
2SOJISrdyni8GsimAtpSTmJaZpSOyRUtpa+OkXwUsqwCC8EIXaX5J/zf8zwlJ9laW5GQz9fDySt1
PISgBm/HvGKS2e731dp22ImNW8McZPPr5v5p5gWbof8Y3cEOEHk0mIPIJURlXnhLn/+RQ431AZom
8DNifYB2f4ZacBONJ0udcVONh37Amp0nv3WVv5M0zVWiFofeiLlLa3u3Xncnq6VnA6vL2Wedh9at
w0262H6ZGsiXXPtlbPh8IoxX3rq9M4Wzg66wJc19l2aFvQ1LswuIjP60NH/oJda9dfbeFfa7K53t
+qnJJdzmxfy6iPLY5dy/caE2d0xypUfTrsQfG+/QXo3z9KEaqMsJvARRr4wHAcGUFs3uIarVa8uC
0NVBtJLjO/qtnTP0xxWqPMfLENQ9xzqC+GTbhZnm9ybqaS36zPo+2ZSrBqJUWBAU5ASt8u7oNCJ0
M417NCjAPhjkW99kzpVglMcP3crwWgHbbszYY5cEbcYasU7plcL1og464SozywhduXbdqJD2oi6H
otwdpFNfOfFyk9rxPhmsXxOOksIsdkYDDa+Nshs+09bt0zTQOAdbYgmGLvqAa4KxWQ8Vj16btyzG
nUu7Jdjf2IRKXaA/dFBsacaav0EkwwHeQj8pHctTxPRQUVxwWAnwou2Woj12sEfqIbuS7vIekRBp
44ZupDI6Ox3HKMDug2dH9q1T99c2WsmsmW8w8Z6dEsTfeveZOjp6HSuNhtFWhO+Tm+zzBdWvPbiv
KYPrnpNRHu0tzpp5f0WUBNuhzG5nMjmT0PyhQdTTmrd6ZB3RDpRepzgHNEgvGL7P1ahem9H0J9XE
w2jjqIhlDw0eCAWTIdd5NT6WUX1tDNaJprAKaga5oMzODok+3Zqdu1Nl/ccpyXWqEeKLMHyj2ZBZ
BvvcZv2r5RJ8800kmL5y29pbpXWQhJWABoF8m3n0MEXITAd8bDgShqQBQQhhZkfDpcVtawR47Gpy
Js29aOxzR9SOZVA7YST7ZY1y2luuuWyKzmz3ObmpPQVmdUP7LoFCXYMCiY9dRyQ8hTvu6IRCAVLk
1iyALhlcTAUOhpisXwbPcS50hXuJ7GrL1cEuHEbXben2h6RHBgVyst7kgOTvFHeyAqWcWzqlZkJX
V1TVRe/TAk+UFaP5ST9nOTz1U5KdrKKQbAA6iNO15YxPyb2uTIZ+rfYu82y9pvGMzMVNZkzGq9KV
8wtobxoo3Tk7kplzn+pR0w+RPgOkF1X/ZudmOm8WYRG/zr2If43NKDdGzv1TmRlYQnJaElFCaJH3
Modj3bJdinpCeh9pQ3/hqtbvBW0B1E5Ue6ZUn2r1tpsLiYKdOEa2Mtynua5SKYugpGjFAieihWNM
529Qd2KdpHOWCPSms9x00G1uQ2FWKJ56M3ohbBjusXsVpC772dNZrjZG4rwTXth3vR41L2q/AOQZ
AbnX3ghWHvJpatWQfCzQ9h5TbtmRgwnH3cwegwwYE9tmAyLfhO+5I9qkdw13Fg6BSqjHupmrY9Wl
zuF/nZWjlcU3s6FrAXIQIJvtIG/q3O232lBRUE/sxs/TRb1Z+sreqBq+Dzav7A4ThfORjOoF8Tv+
u9JJkQwoiZsEoOUHRO4u5nO3Uc2OiAVVsMMRzSXTWwW6oMFYVzgRxI4q9xoM4U1UoKBqplENIOTW
2zISNIda6WDvI9knjw1TLDvaH2evbrHXNEs6Bc6qi9D5V7+0Z4pbNWMo9axryD4mxTc7MzsYSZaB
KmKu7TluI+1V1NYINDnXn1IDtDPyo0miKCvDTZnm9Q08zl8GSMmJBr6hgh1tRH7LsMMrdIXWV4ax
3+VV2F53VmftJyB0N00T5Td0WSPolVnz1A+G+diUXXU9tQny9wgOs2X2JX5VbM1OzM6idjViQllg
czJou14cU5KdZ2iNTCULdB2SLrUZxrP0Xn9yYNBjmBLqNUq6InAiWfhzQgeKmBv8XG2ZXamMl5zH
pqBp3my7wOQR9ouG6DyvywE6LbjFdLZV8pJ27zliMA6xWxsl7va0+U1PEqwnDlmd17VqKwKHYZgn
JbNoLWyLOaELJhyXs4m2i64XHNg6WPWmwK6ZaNj3ViHOR4rgiH72xtnQJ934c5nXO1wt7THNyANn
qjkFdmkMAfRjGPLNOMh3o2eOTi0U6gBoOiXkTAzpAL6t/B4AePqiClvbshVp56ZSKEDZ9VrspZEZ
ln2/DLt6cT/HME6CHB6uBxLB9YVmlEHYDDP3XVTekmnnQNhZMwmAqvKF5BstUiTx5DfW2GgFTK8s
87nC7oKLAYueljevs64kmziNJ95tTPDaEQK0SeXQX7Po2ya0La5p1J6wxgw+KOHkxs3IXiiqIwJD
SZpjbVs2rvnUIWdniDdrnKglpqoMjJpIEXtmfanaMg4ADMzbvB17cCnzHFEoanGLhG3CN6Sx2ztM
QGw7TTO3Qzg3rMlF4dlKZT93ujJs+qokHYuCMAjjuH9DfzrtNHNezllo9RCTCKCGRkwegk/4zmS2
4rnAN7UwpJpn4reSp+3RmBVC0TA8jW31J5pJiRT5CWXkne1qp7bWHxIh9QD4NhRy7ClhdUKd/Kcp
WdPyWns1kGJz7BwLv64jwojKTPH2pfhyLL3y5VibIKqZpeLrYtMz1QcOUvezoly1cYwJfJK/Mqdm
wCduHxZkCsy9x5oXTuWHJH4u3YbRmRCktr5Xgfl7WmbtuH8+mrF7QNh5zt35XNQWadLQDUa233yM
91NlwmRvCdgcGpaatNpTAz+EKrnNZg3I7eShgUNKOJ88MZ+C8DvtX9RsEZwrNX7TLr4Olw6TJ2V6
Tm2QibXsCXvio9KbN1FWPWWW82esjYPlyOdshGUgQ0XdRILycLPUNdvS9JwWq09tQGnTC3nq14UX
6HmFN3BugGAVCSdF+37o685XDVKronpaQApD4/s1y/GtjKaXfl4OzWjsu4XkI2KAO0jhN0yM/Ykm
5U4fLPLfsO6bUjza626Rt0ZGVg5Vb62hnjKSarsQy5J0DGA8EIIY1IbMnbMQEzguGAa7U17Il1yo
+u3zsKZ4ShmnMUgrhK6+unSZ0+C7oEQXHWjZj05s0u7GaNPnPLNZ/KmhJjVU9yEhWmhj5UZVVcZA
hjF9IW+S++noFHz64hyqnGVqihbdrL26GoYc5tXZvZv8rhnMs8Bf5xXwqjMHfrIddZ+w9JlCXlBg
qxF07k6n63rOuq0Vh8mmsivUQrRrAxNXN0mps9xj4K2uplRzvTCNnpRmeYKtnAbhBEsvLuuG5ZpA
OnNoWROykzemzMV2spV4m1c0AZKntYM4JNVd206g2AL5hAu1fann5GPEvLQvsYXdAOQUZN+Gdlup
raSzu0cOY7kfEZKgvZ4Yj9zFDRH42EJHp4JfpgolkWltJRfJ4uN+WR47ixAzlgbQXbNuH3St/2TO
1MVSYuteMyRtQKuVccR/W/iZsGg/pSfuBuX8uRyTMeZAZOBXbkh4CI7Su9iIhoDwxWVlavQjNWD0
Q51ukwgtrQJ5R+36LGgZ6hItf1CtefLipv6dxhGL+RBuotFowDOX05l13/5EzWjd27lCtrAJ1dmD
SyX9JnGqK1HX/JlUsn3L6G3gZHa7iXQyCCpFpAOhebhBf15djFx5rUfKDXkUy4eEyfgAQzRpkgqt
Hca//o1wLtq2U2OfSFpiCNfrz2FiODhvIzjnSVyQ2k65gfUxe1UQo91ovfanGPOS4l1JKXSMHUjl
aBdyWQNHHwyVw7+8mgeSW4PFLUXKmykznnijs7A0gnbuLEL4dDCbPV0QnP5dmirHdMQaCQtv03ca
CpQR5YxaUlklJRIj5tFZIchTJsgJcmXbiXAKauTUJ43t9U5F0e2TBNUpe5o8SZMx+c3iqCyiXHc5
dFbsAcAcbwoQibvRos/H7KaXsqW5Aaq1e1u7Cqc9iO1oadtravnLwSDI2zvNIDaDTfmLLV9bBXLu
JTTl/ZRlOMbSvvWyCp+9Hmkoq1WzPif8D2Vk60hbxrSpTWDg/Qw7TE/jV+QLckNPsHqkuoP5Ie+H
AHNaik0LNDuRPiVpowDeV2XjHW7PNfolEWAKKw0KCF5+ZY4I2h3tT90oOW2XurFJOx77xSak6BaV
WqgLZj4psP2Fyl1kDShRDaxfKl0Bm0koN6kBr5msDU2suYXsM6nUbc5nZMHvnziQvKcjVXOzT9wt
nbwXJ5oTZH0JIpPyqY7H9ygiU1Xh7tjkScWhym1LkuUxOauhXe3BJbe7Zk+7aBo/QQlTpCmWe0Tp
M+ePwQhiJx2olIE7GypKcU2OMsWeOJh1A5dXM0bNmw2+kFlxzU1ahBNHq74NjKYcN20U5Vw6K/Jr
e3o3ElR5toG6FPRbuOtaZQrMTH2UrmMdKf8XQOn7BQsSHyCUyq2odU6osC7KrZXiapzV+gOx07CD
sjASmJEtn92ENl+iAJ+T9StB1QvJBLbYKSO1GukfmkIiNEZFGwyqpLBL8srTDVbALjGLfdfYz8Pc
xRu97a/poEg3jSUrsud8HAJk058NmnM1pFiFPqeoTxL8ie29YrGsp9W4N8uY9MYyxn5FMpgYclht
WuqTzMoZIGkyb+1UV4/qrGQH4trytskNQTeOuHMtJQ2MLs0CBmfOVSk+us5gb01nFesCZ+MYpyHN
DrBEETHk6FsHfnstMjiyphrro5ttsa1ZHr4c7ayr8AdsPPNXZEuMIFlQLU55Hb0mrsI27hoc/Kv5
d2qxxcXZ/By7aHJoTin9ht5RxNJT6ReGVV1hgSUlM2g6m4Ni+qU5sWso9EtzBp2eULq8KTlWtzJE
dm12YX6bDyYl2lDvT5odtztBn6FvC9HtahxyjTs6WFNpK9iO04IIlw6ocwLJbae0hf5ok94jOd7M
vkC1cFAi130ZU+EANqSfuicfdmoARASdlhuHKpN5MJbVcsUA7NrOjeUNx93sR6XKkzoSMkRlfz/W
SX7sxiLd9lINN/oUcxebShuQjZFeWUWuF+VL49uVRidEi76QM8R0VilaELXUQ0NtgWb3CSHdbTGq
3VFxB2VjSj2iom/Xhyjs3Be9A05pydb0syguduUyyMely7HWRo7cDmVs3IJ0F0HDnNnZrXTj4Crk
X1A3uX4MLfomH/g90q6Tf+ImFJ4+9/XbQKp5G0dtdd+QlwNMU/WpB2CW2v6cUbU0ep21NkfzVte4
KBVuiB2xCMkmRXF+qS7K0MwttIeyBVwTjp3pU0CZr8lVp++A8elkqvXYn4piuEipXlEovwnRpFL2
m25rw6W8rwx8JU7ISXIu5o+os9zznFPVLMO5RY3RKxQM++wXhVInOopWH53nudEk65lNzq2i86xH
7J5ar03kiivyZ6ioJanKxlMbYfhqKYzbqIP3paV14wuX5qhkKqODINAOtDIhoh6cuj61Wgi8h9iL
sm3o/B9nZ7bcOJKl6Vdpy+tGNTaHA2OddUGCBHeK1K4bmBShwL7vePr5kFUzXZVt3TPWV2lKigwK
cLif859/kRQrg3OxRv0nodpk8y5pso7CZDhpyafGSgpDqToBo9EiXGZVDmSjhoFA3Cb43jho+x4r
P3cabGLO1HxY+0Zdu7YOvUJqmIGSbGSuB2UcNiS92tupBsceQ99na0tycZr7fPas1mI3d1o7gI1U
j+dGh6YVqyHy+nFuvDxI2pe4JssdB2KDfKZimJ8sIpJPJY3AT21WiyeHyvoNDaB9a6M53LR195IO
3OFETzKvy2vN01Mxn1hUzusU17S1k1l5oyTVgv3a2ttjBXnCnCJSbJJi6zdVd+sjzBUSpwO9zcOu
fIyZytyzyrFdNSA7SetMomdmoXmaZRqfk0lUGXyzcLNk8KwthazYOschq2E48SlUdrGe+ZsbB1n4
ZVd5s6PAF25qhOVzQXDiZgCmwcA47h9jEkw3w6SE7yqBZsTsZNbbFDXdpXCKAW5DXdB+GSySjLjD
MUvFg+x6ogLzQn0iQlB+mZlRf/qzlCeDifRtKA3zfSLx5DpFFvyjTAXDzgLnyS/a5t0k4sSD6Vbs
HFunwBBhu4VS1D9VZT6QhsFkCYulyXZHfY5ORO3Wu5agA7fuCuJAEH5sa2L2XOHHjacJkb4Mqtrs
DR88Dp2nfsmY+20wQOu+zTxt9o5Ff+5bVfZGagqZiF1FakU/GPc6aQFTQhGsS2MwIW4UA9l6Idtk
Qt4yI/QEzQsZZlbNaDSWwme/GgxtxTRJXIhcBbmGYn7EEK892NIK1lHqDE8DWbweaWgBz/SgqC8y
NeYTGmxK/tBSsAfROeYCRSvwZbUbVL0+pJjYlGKbY3rBKLDVpk1SymRnEXbvDm1aH0RRKOe+FyVB
Gvyd73puIz/xc3p+Pa76H3lsd+twqPs9LtDA/QY+M3s8zqoLeDXaIMpl4xUbrPCkimLAB8jAUTAn
OkauJ/Yh1win4YGozHnvm9pkr/qC8GBsP5pzb8TzVS0DWoEkV87k073xePc0jfPMg1/63W7uIzhj
JeT7dR5ZJcZ/Zf+LThPcK52q7nlsx3hviML5to2JnEpmzsfOAiKhu4ehirtrf55EGHoERFlwI5J4
Q4POIx4qTsYm22oPYWs6z8KnyFmLaUkCIcoZzUscB81nnsGxGihvzmaVR6ewzMuj7xeSqqvpup9D
SFlf6UlprokrgUygWwVssdDoX2MlUR86h+21mMkFgdlffpn2YHwFvp9uSiMQj2Ys7Z+zMbSEj8ba
QRaEs2IPHb5rAd59gChZvg7LvrpIzBRp7zXfa+wovadsSh/51NteJmzjdeyG5hyGZrmbGAEf1TKy
cM3FXjiz5/4j6HWSDJpSlNvSsKatYzbzM+6DuWurwXyTDluwzdzpqM1Cbddkm4z2KnZ0fxOnvpMz
vElS18I93Z07MAcieseDoiYCW8YwWIK+mWvqU3sFh1JdUc/hfi5mZ5uAEVyrXMk8gYuWi99VAVHL
DL1J50AtRgPWYWl/txYsj4Jy+Fy1pfMVpo43sWmuForBNTKKYUV2pVjrXVdcGLaprqypbNNM6Vyu
d4A/QljQkahwOcYx2QY+49tGLxPPxqwb2h7rIGmaLz+VxkdTMTDFtAjmdW9JNPIZs3iRzNs41wAV
aW42QUzNVCjZtHH6vmJCOli3qIiGm9UYRAHVPXK4llz7eZ/PvXyMEziGhAcYa5wdRjeYZ/25dcbX
Ct7B2s5UOB85/wh0RwqzjOxEkzsEYlFAS0zlPZyLlyiL9LuiGu1RMWzDG4MwdKOCXr4b630MqLrK
UgATmpafRpE9hRBf0fXHghi9HCwT4AZ7k8LW9Q/LGkvGO003/FBs+nTp+5o79VrqqZFj7XpFDnsa
SbTeBB11sJig0znRTAWv2Ub/hd0m8+UpTK/jlOkHjeSQQ+6zJ61sok4PEEp25HkUgBDEJEbEJq00
B9cHOmxqzcpptFWXGpkb2SPyNaxrb7Fvdd9cnPkjtoW1MRWrX5cCPxInzVXXruAoACz2+8SsvnCk
Y2Qyiv5zmB2BQs5/7Sbx08/nHw43jZYEYENYiXXveueA+OtpKtB9W9kvh0JnHSY+mXn6GW+PeBX2
zKf0Iaso3Q3MViapXLLStO9JpjVwppP0K+gK5oeEDnoOeT+kAOU+OKY6Y/iH5/l6qGp1Df9Zhd6I
Bx/P3DloMYgQCxRdfKV67pHUBOxN6E6ndum6dNRdK/U9J5tCBQyjl6LS86d4rVds/aHx0oQzR6w2
frOJ7+u4qTZ2Pv8c58rF2MJLcuekVR3KkEXjCX/MkP4m4r8yrskNnx4wMjz0qv9Y6N1VaazazRMR
unUFMy8AoYb4fpDxSCJdixOtbWQSW5oQclijsps6EMH2TotyVKTyjDxq2cp4ibTfuG8GUrt5k9XR
lzs0+gPj1d70w40Tq3yJ3D5kWXg1WnlFeO+pvvk8W9NZaiEL3DmYjbaLQoLMy+iS5Py/2VgFOiPq
oirWAHzpeiTQXucbj2QqJfiR50W0K/N6TxsAt0+B4lxts9gAWQ02+jLwmtGWzoVOJ9XVF+bk24HH
bfYHAqV813agZevxtKqhnfD0IgtVFSe42BPtWGGYx5BZFTjB8AwlB7nPcJYWxPeei05sZpuQuhRM
xbQyCn3y5BS/V6r+UrMdpVBhUMyv0PJuB8PvGWT3U4wrv0mNE9PJ+hVzPDlV70rBPuyMJA6T1b3v
cPp+hhplU337p9APloAvfWWE9s3IKkDwzHpt2lKh4y7HextbghUZHBop4H1W85ZjlrDu4Kb5JaHr
NiGJaoKyM2o3BFgxLZ6rvTFBDGMcfMuDaDMr1nMsGkZC1UdsTJ+pHl71qCk2ajXA44eXqVMmrwhV
PZbFfOqMNNgUot3o7FcrnUpRa1TX6ExX0r2tCf97tOLwJc35JrVF9y6fs6zLmAcVHbGX/VEZya5q
M31cE/pzwFv8lRxmhQqyUqEsJ2pLnjgr5SWvw3MEgRfVcs1l6maCVaaTZsPAtXR9PevKYcKPSNjR
1xTrd7vvP8DIPzhEt6VWP4/4ddPd5zk7KTh+prDB9fVIGpUR3Nu53PZV9J4oX4S5C65jTpglU8hN
SUkO//Gs2eNq1hRXD8LXhr6znnWQnOo9n6cHw1GYCiY8aL8q8x0OmjvENUzPyUtQKCeDAGUT4nMw
kx9Ev3z5yUzAAsSvythGMTZoYemN3No2nu/TXHxk3Cfhg3E006/KwOsTP/ekSB8t3gMce+8CduGZ
2WjUhac+iekBxMZuBT2FehfYdi1mkk3rM3iote3c9BcRhMe474eV1ComDFP+WYBrQPvZ0qicdKmi
7LfW5SxXuDZ9iCy9L+Mc2Qli0LR1WA+uWXQPhQEpxBAbS8zfsgkimOi0z7SoSzyekr8RAbbWERpT
O95bGT+i9I7G2JMqzA5FWyN13GZRfzDzaRvD9IAcdZ9n/5H4eHyGwlvXR8cqrdeZNaLw1K/5qEPr
f4JUt+kkM5EqmlxfEqPTpvuW9FWKOldoUPkNEcMDxt9V88dTBqsNdsyYRS8p49A4cXZ6iHo5rm+x
lNvlVkXT5DELOtoEsdQh+av67KoVcFJtrCqzP7aJ2Gepv89ATCMSACcRcKxRuirFB+O144z0eVkO
adxvhI30HBORSIXGPo1kJRc2rUy2zoz5EoaPNfaCi4Ca+bhbspwKvvRye3SjuYV54IpQe0VMHiDT
dvi1QBQXW4DPlUwluF+zMX31jWSwMm+W6xY0laf72QXf5WBVWZVr5RyaLIFmUL6X70gYmxcogTcF
8UbN5bNkS0nMiOBadXLrcHhQLQJXs+YnqpCj3reeY6e75Y1N2oNSTS/LdgssvGW/WTtB6eIQfmKq
sZp0Wuq68BJcUBwr3uXNtOu1bt2p5aYz0wM4/Y/ZN3cMCYiNMcWqKNQHXMxJ2Y52yTh6IqZEiXUo
WkBYE4f0pIZuNVZHkmoyVtZytYuOmq3r92XE9Af2dNP7Z07Omm9fuxojlTSoX5JS3MrRv85YbRmm
wbCvBEYtb6iCW3DBp1Ca90m0z0grVHaFeNu3+ssQV7sximcwluUqFeoJ0inW9KaKI5H0JghSK2pi
kim79AdkmGDlR0g3JqVyxaw4TMMa2M2qTlaX4YKVeTmZemXu7AaHzGmDJNq1FdfuLMObEdg7AoVf
qMmufsCEkz/gi0HzJYjTbVpFRLb7Yb0TraOtB7g0RKlSFVjFnu+w0O/iFX6n0aYpIsYWmbgTTnvM
1PZcCeOlNAjHGYZyU0/695R2z/mcc8WqU9pHz0aWHvtq+mQE+FKXxbMWpMaKgMkXDPF3bOCnooVL
rmANPpv+gb7kV6j5vwhreVKV4TbS+1Vme1Hm1ktja5um+hk8EpSv7qsjoqSzTtzrOldmT5Vzg2UO
IrSB2fzytUGnYQr25sUiwhKAm0LDXxZVREJ7MQZ0ZNMAlbjTarcVxRPki8dSzA+VE/jrckS4FY2d
F0fKxTIMZUdldRnZ4BBQiQrBzdwe+7EgLh58xSFmwcHaqeJ5C+v6Xg0Opxw2C5zK68Yv4ElWPImK
xWSSOPo6C7fjxIjITmH4+7qWwWTjU+xmaw/pIen8K5jyE9zA3czxpgJtoaCA7x5UGqGENkM/tSPm
jMVpdwzK1KQ/WOp4r7SOoSOwK50FpzeUyipPDP5CA4K2eunhArP7Ki8OIsG0Sw9OUj8zx8GMooBs
pbGBgwk9VmrtiUb/rBCesCUZwypKQx3NT/TZKAqTFs4ovQFepGk8+aTCkoepkjSp3w0z5xwezG3U
pN8+JZHBnhPaooNvTTxm7s8qiecDkcTdsQuGGT2cZfCGOofqU3N8zM27n7U7wrc/mLtom1BFgLE8
hwUxUKWf7ZISBkYrSaOenOA5gpCPe+eDYVa/yJ0+ElVNVUZlX2nDmSIMCYPWH4auwgeovflZ8qIo
KZT87kfMO4UojmjdXby+zn0Z4t0xTPRZtbIhbf1XrTHzsmJnr8XNyzJjqwgJh2fM5LMYvovQhnNW
K8dsmA/6pC2E2m+IpV4SlgvB1NNbkwTy/AbUtUOCuKw7LW/WkgOxi4YDs9RHwa5vcqIu1zsjLEW1
4b6M46pUHq3kzek57oJt0Thrh3XA1afYhF7TkyZOJBGuFKfFoWIpJy2VI2Tyb05mngvOMr3onrSR
wFLpuAK+EcwJFAXSVepyreSDOyDCGZeK92Ao/psPFxG2lZntZN8+quKiDjlOGNk7A+TNVC9G9Na5
oDcFZX3jrb2SLzYni6C7yfB6RZyWD4cQGoNvRYeFLAFfxW+BpVP/saS1RhTnOv4em48E0420IIU2
0fZGF38gs9/5cF9ypu95m51y8JpK3nxNoNn7auNzKEh8ypFVNkz9RlI/rSY4JpOzxm7EQqsyzvZ1
oJSiZN3iaOJEhidle+bVZZkVy+Ln4rPl7nqQzKziwIfHc+/iU2A0CAxQSA5j/tRzRIZ9ceZ3A1VH
VLXwBk+A5CuHo13XAAOVfdEXy4JW5QruX+YGkb1Wxrpl6NniN8haLhtYH4Hn5GW/Sv0cnlderkye
AMFRzkfHMnsPdCRgnD8m+a5hN50DjB0g4L46ofoQmAOvAeAM8gj5y5Vt9bT811QzbwlLhUrgjgwi
6jj5hcf6MWkgWfOnQbNUjiPYaCtTr7fVY2WaO2sy3UZCZC6Ux1TnfvIA9dZrt/AGEeUs7YX1tPxr
ghor74tDBXtokWLptXGJevvgl0i1ha++E+C7NTrHLXOxQyfhzWOGsayyC3mEJCWzBR0TGchjysYy
2nTZ+LYwF2iCdlFXXWp5K8z3rL/AIYCLo69m/VUP/LOS+N5gwWro137+arWAZnTZir+vjLNsfzE7
WeeAuXz9GakXOPgatrCbh79whnRRJT9bDItXM+HNSy1WtzSQPgHYdF6OUe3nqP3DNMNqf7XldTnU
h9J3qYxDrazWQKpEivGkTtObjj2YNuf7xm6PfqIhOGfXCMsWak/ibMqAEO58geKMiRk3Ey8rsbUT
6AlwsXznbx2tpyUvA4UxiVPQpCpmDcsTZXGHRx7alm3MrylsW2F4PgwlF0FOga4EdifzJyiDTbz2
ieQjMJefdGlUm1QdfvUL55XLEavmo8myMh2URtQNAU8uON4KuxmBryoMMTp/BjIUa+uJJPiN3wee
QfGcQsH1IdemPHSqwQC13UYTzF4o3w4MRa9OqoH5UaGu6onNTOLeuYrkjJ7dgWgQQV+iyvKiuMCY
FA8yWsOXJrMgl8AlX7YyB29ZcgY8qVuoOoQngvhl1I1rlutX/pCRQsgKy4fFuiRMk23UKYdlA+Lh
Eoyvmy7aqswuiDJBXouogo6mI4N+Y3XdLVDFE7alKTEntv4zBQSG8X0ImPAnbK3LKtWCEaCFKOGY
Ph9/vGmRRgzDPbB6wDhwgqIAday/M3Nh71JuVww/lw3Pv3BNtVLOa6tus8UGSRp17vqJAeMIYrKj
tp9pms07fYjZFDKJIqLqdIROwUdZow0KpP3gZLAl1dcixRYIv6rzFFR8BHHQKjs2gRQjBDd4UHFv
GAjf8qMIxD1Tkexa8p4YMA4cpfslk+yuL0zgSH2dZnOf5s+1/Sb0n0mfsViSTW+4jdHHe5MyDRxa
7Z96oN+NwvzhKZpxm5OB3v2wJ5DITJlhgk0lg+MJdmZqWc2TX+WxVw8Id/WwfdEmOFWjSegn8XE/
GGmZkOfa3iONNf2cq3J+LmANosMuJ+qNANzXGs0Pa5boDzQiobUqqD4Us7EZxCUqzKOgUwFWnL56
sMwBGKGsO6YuLZUKpKFqo05TdyRvYVhNS2XCAuwYtRFXEE9psJv55t6YlBGszMqOrwGz7V2bjT7d
uNYx5S7owgT+pz6zVThEs45qfzbfA+DR2GuCwvgxG/2cujADwXdjSZRfp7cn+FXiaWF2cAZNUFq0
gCp0lk24NtMaKZxhf/YRW2dNyB6++pCuoCkGeUz+RfdB0OoP2w8Q39fUpauuC/AJtsrhl6qTwrcq
Y8vwQoV4OVNE+SqTDoIBVqzhZYWI96kdMGg2OqyTVnoQGEtediIfK2lqxzQtOMFFkOzgiMGyCyuo
jPNkq+xrUUGexqR5to0/mA7FAAP4XlwiuxuvnJMAjzKqb005i8dq7CMmWTkFO9ace9upxc5IiDlc
3tG4pKMER14JXZgT6ZbkbMCA0S/C86SIwuvYpYIxfaNvylZNMT5gDXIYAStyMPO1SGqEgDqPRgnA
Nx/VungxTf+4qKNGvzzmVMAzCI1eUwlLOIqOds1tDXkgZOdVL8sbEAewgm2/yBHdYp/ul+dTy8Wb
USHdVPot8jCPOC9XqLa3WCPXCLnwbWiO9OO7oRcn3wqOimW/2bW6QUvoCbwhlSR4sAoLesGwDyv9
sbbkCwqNnWFqF4PIbcNS9hYl29wrn8u6WyACB8LrStcB4y08FfL2moZEt4bBB4INFCUOB5sTEw5Z
hVSntI2rZpQdh1INXK+Ks9537VUf9AsxJQco9KnXBnDW0vrIEncA36r3PlK2GnTHuQtA9UJnD7kf
MpEMCrcJzcfUDrFU0wFHBfpzMhWsVLm2WkxPql0zE1/sCq5DxHt7kbYHFZf7PWclvYjZ/YwnPDL6
/ImsmzterliTmLckBsu3x+PYt89ZOmJvTTkDe/bSO+hkcLxApYzQMW1uEFUgL1oxVM/Ym+1+i3WK
s64mUa8Qm23+qMAM4xxonFVw8fc4NT/8ASlwsmct3Pu0ZioTHZ08e3bU8r0vUm4Yz3uUkTcST1d7
OSfGqtvmkX33k+6yFEJ1Z05rMbYw8bRiM0r1c/mrk0p7Nib81VLxrozpVjXzF9ks21/YnjIfuXUr
FSyBNPXgVMVPn2jFoQoOQywfAIVhpKQSxhjrYzKvVQmPTANWoOunMsHVWnxPXKFU1q8h02zazQdw
6nPf9nC19R1ySzgdpgIDP3rjauV4hegeyW+eP+huO8fPMSc68vRdxuJY3OUM7F4yWAX0Vz3iP+PD
TqbH2E73XRs9+1H+CxJewXaf7lNc4ia6Qchr+0TSbcv0QWvhh6NZQDzoIC2gM9Kd8kdVjZorGr5/
GM9gOnG+ZiC6x+JvvRh+yzCBd0mygaVBtsGp4TCoKbAMnaQTNScJXaOzOZE5Eb5Ku2MCPy5qGYTB
K21g12ymt36SJyUQu77DoS4YNoatXNW2fdV4VgM6TOpxxkHKjwWCsRIMTRT4aW2+rydCf1rfhtHV
vQ1tcM98NOvQb26lgrmKMdk0PJ2xAxqCmF0Vnzn0A+xKkmNs9vMh14uHtkS9OCYaA9yE2NYsfDCY
kWmyfYNpR9lcFTcu/haiS7ipEzt5WDx9G8Y13HGlXJVz6KlDKdY9khEkdhHswpDGfA6/W2E/tCHg
84zdV53nh2bQXmEVe0WdPVTWJyXGskiT9QiTbJwi5ijyMGjKT5RUz8v9REl4V9jb4LZ1u1rA7MkS
eTPr7GJz6bvFbm6508RriHsji3NUj6+ypg1XrFC/CaV7zgy8IXPLXfahICIIGJxHQ6md1fZ7GM5I
rp14p6mQpKu6vulD8N7WyQUizVNaFW82O9fyc8llgrx2MvAnXFzey65g7pCPp0VvjADh6M8mKlHz
rTAijCsWBJxx/Noule+gcDyZWDTGSNuz8qhULQsh165YfrxDUc82TgEbtg7rQ0Rosz+HPE5Za66C
XMEYR2lsKPvdBVors796ozjTLTQmryybUxmMa2dulgxwv1z7o/ZDNS1noQHh4+BDRbYQfC2Ny2Tb
n5infGQIudqo27etfUg1cS80Hmroucgl2PzNBv6b4swPoPxbR8sTvn+4ax0usDmbXt1GyBNNxLJU
xEy14amKbaKG+JypuxLJwfKpVpnfAWy3SgDskqlBiLOAeSogtOM1ymRa0xEZmrhsDs0dXzE4u6K7
VmH4LYb6QWJiKcvEHbVhnYf+aUmxaek08try1Cne98n8M8DKzlla+844VMXAwTPGXxoVeJbz+Okh
JRtH1uz0e+h+zELhAOtGvo79aGcnEgg5ZeIZOkc5tfsAuJ4bd8vDGKhC2hQShf3LsHMop3XeP82N
D19EdKjtor3Uu35rVQFAWnHQpipdNzqEwkIbr9E8rEbYKp49zcm3rTUnvQq27HLfRkav01X6tcSr
dAXfu4LB0HmDM3t1Ydzn3o7XDoKuQ47C/zFvCnmDp8kIWE63VkNckuWL237uf85tHKwzGVDnDD79
ZachPqAyErK4m1H/tXwHvEq8SJGnUINlw8T6R4haisp7YB3VU+BGxCDPjX7R7QYRv4aQuglHdwrC
vWXNTw37BWP1Cr0HXDKIKwhJnI9IKPc0G/bY4KyyQjLtNC4B/09VxnsdMkCsBWV3mD/LOEKyRb8z
ZTh7tEt6BNMY7B2CcFMlkbmBrCpBU/WfSBc2QRSd+7o7NNFXCZESxfvibRB7WJ9clh11ZjsyoFkk
7Nty6Lat5mBwD5GZyMFbqvseKnPQKD1+NpX0PSjN57zP2FYRh2r1jo7oCpH+oGaATFb9hkXEeYja
dytj0LT4rHt2yroazBFH4/yj8qE8xtYZ/eG7mvrtJgqrh65qLkMHwNEG8cEODIMuOJVe3CTqVm8A
yGPLJEouOVYSDvrQc5r6HRWJPy3naOQ8+kbw3MEuZqI84JU6n+vSIJXLLjGOr/GnmpWtkk9v4RS+
KKF9TP3eHQfnWFjlU9LNz4NuA8zMHMOGWVY7P/c7hmD62sLObFWQ2cojtvDFT3aOBZoKelfXkGmh
4uWPSl9X257Bu9sLPF46oYxeX+CiNLc9Idp1id+T7xTWNlAqAl/8cj74qDAXqQF2S/BN0XSqwt9K
NcPHRumBpybSyS3JtWEMnqIi5Xib6anX6NUQQ/Xzl6yBPXp4Bne/bOf3oHWgD5kC59lxkBzYvjjU
0N6+C2EMn06XR65p1cNLTadyQ8o+7awiaQ59PYCgyVjOCzB46Mhn3IXNLHZovsADfaagW0tkvquF
VXLQBVCBSDq4rr0/lLtIxZ6KjI62dxFwYBY1MazIuxgFFZ1a9Z60VIF0yCb1ZIPN0KFEJ0LP2KPo
1qJo4wyB6tldqB4diAfUA1kPYacO9iU42Btj5p+91TdHOZftuogU/xgnuIsUGqDHrAXRY5t3w2ns
0OqWWQv3LmMYD2IMr2OATEUdMpwiNpuDmoPDM85/J2/audA+tZtZSuXKVNI4BHaQYlKsaXurqp9q
MZIm4iTtO6SCcj0XkAVV6o0rIjVc9Wv1NhklQ+cOPmHFaGRVDDg28c1pen2r2LDM4Nmrlr32NVCz
MMAJpRrK+DKkiD9owNJXVbFjKunW+Co0STC6tJsQ1X8dbcYm/qXy3K6YiI1PdEZ45oYgebaDy7sq
4BAUqAvWoBANhJkQJDWzY8ScNpZey3hHH4pg3dkdw2mVOdxY4i4dQsmCBA7y65cGHiWabX1CyePR
r+JhF+D1sB5nPzoIDCC8KhqSfb7g6dHsjL/0cgatVNkmKTZC250W0U3plDxSsY0aq6gR1ChND4Gh
iTHbicK52UFW7g+FCKZXamq5VoT/hjqq3vRVYux9227R7I04OWmx6WxMq/oQAHYupLx4g61NFq5M
x4LUPmVSInjFAi+u1RB2Ml4NegiNMMaHyMsFBuYwakmfj/Vslyb6Xe2FeXPQtayUmW5ARhfTdEiM
0IJP/JGeaDKQEAfipZkAYiD0wVEp7Xhr8uNjqsRPSZK+95pq7uJ6iTRuqzvmMZ+izzp2RpRJSMww
GgvKF2PUY7wP1Pye6DmRC3Ok4kBCZWaXMme5j7DFCmESPWdW9vpfazpSpTHL7kEvtVs4a64tEPqA
4YAK7oKsPKcRMpM5fJiRRZg+6l6mZvTNYRXgdJ2s/7U0mhIvOsStmmacF2CoGsV3B/haO9mHDdQ6
twmzc6rSacFfWQFIp4bNmCGW6pS6urYx5Dz0iy/JYkdlyBcD2euqNevGRYeRuoEOfi7K8jks0dgv
WJHTXKYsw5Yu9/KofBJOgacjJKU0XeMCvoH3+5y03WIZ5Y411JIgdhPI10jo2w8ZMhxEtn/7711F
/ws/Yv1PbqxmI+2u0nqiApzoWWWFF2H1/j/76D95r3YWZeMUYViK9cfHOFZwgFK0uf+zD/+T0aom
hxRKeZI+iCgrFotJXGLq/4dD7X9lXvknj+ZGgdSaRHx2EWUo+XwbGZOo5Cbm6fubieW//Rj/V/Bd
PPzNrLL567/z84+iZDARhO2ffvzrE1SxIvv35T3/93f++R1/9b6LyyeeWn/+pX96D5/793/X/Ww/
/+kHahRK4lv3XU/376ZL2z8+n2+4/Ob/74v/8v3Hp2A2+v37bz+KjrqHTwswYfrt7y/tf/7+m6bi
xvlv//j5f39x+QN+/21X5D+7+rP5T2/5/mza339TbOMvmmFKQ2iqNBmTSm7K8P23l5y/GEKVtmmo
GvpRW+O+4KrWhvyj8i+mJi0Nar6NT6i6uNc2kOKWl/S/4OLpqHB/2YgN9Py//Z8v90+35z9u17/k
Xcatzdvm99/+yCj4D8tRIYSuSZpDB4WGgRJI/ZNzrYnlXBomFj1Fin9Nm2zMKnIZZYTD6DVYteSB
s2vKaEP617aPi5Pv18fe8Xdmduxy59qq8a3skmuHejOKppcwa9aT05/7/OZU9iZmAKgWa92OH7IE
0HKOXruhfxd1eTfwffLTbmNn/kepze8mRsZZUn8VdufJGnvYLsdLqAHceoGJ4cFr3iyTKxgqN4dq
IDM0IL5vGPD/cPf+foH+8YL8EWj5TxfEENwvKWzTtCxpOH+yp45kA6IHdcmLMPKBACNTiPeiXKnl
JWJu9TPwU9wVB4gGrRqcsS7FyFpghJJ0zQVpM2E3JsWGSGiq8Xu5hnkNYD8p77EqMM7CFYtPpMBX
2vAWdTGbsGh1T4VXeJxU7SqRC9FL03HDXKzvGtVJmGKsFRYnQ/tlZFO/tzXtIY274ahHwMt4Vx2Y
cj+NFoP9OpnGC/M2/W4eUjIVwlLZ+xa2jzN5hF4t+OZ5n4tNkQyGm0MfPqSk2xAZQKcmZEjqgk8E
ett0WDPkMfAkw/y2s7R7RnY4fajinCvUn2eDgwzTuPDCdzk16f+m7jyWHMeyZftDD20H8hxMqTWD
ZOgJLEQGtNb4+reY3Xa7qux2tb3hm2QJy4yMIAlgH9/uy+N2bjJS7kphMqvWbDOrkkXDZFUnOTgd
9nS0lFHCanIKwgBt4qfnSZ8+grBGwXFGPA1uGK95aOnnrpu+bQgjpuPpH/nYvPqvlDfanMwPGgGd
/8Intv5M3OXjb9rE+izX5KOvG5b6y+MCsgV6iI8k7oSYwIf4PQ9CWg486FWFSKHAAsYd83LgPJm/
cViDmRWl7ywfVk3SF1c3twSmw3o+id5HztNuZGmf4HzUD0HNHqtpMqKy1fSru/8Lto7mpAOCHY3a
vameHgc9xXHMioG0vO9cQ8/X1u2I7FgbzbIIggRQHa7PUlHIVofpKod9t7ZEDnWU2R4JAXDI33/+
jT/zsn+/ItJmxuK2cP/HX7nZgSpxPLtMTVrkc3X2fk0eq/bXml1TZqFALrohuE13bA5hTXLJcK0v
UzBAkcFcReRv1jlAwpqUEctaaiyaAQpIZxv1iwWD9oA4e0L9eKownyy9NHW3vWK9IrydXfFJdgAk
/v0PpP8Zlc4PxM9gAXGBgGy7hhB/eYvZcjgJXQj2yoQrRax/rxkcGjzyYMvYtBZkzs3NZIbNwtAi
Y94OYt3DURmSqECKjdXSiIacfdP4WiMBH0jjnlyB6gKD9b9B6g1G+z8RoH9/s6ZrWMJ0+X6lqf5y
O0ZkgAUJFWOV+vGCp/atoS9zHYbl2eGKWU/S6PDS58yPv/81nTjejnIYlkPoWfsUJXUXFDiwqoa8
2MDQ16MezYKM2FmUkCA29BElHxCP36BgMkL6I2slJeSd8H+xNCPfJL7YtMGYL+wMsqN/650UiGpS
1Cw8u2sE8VNEUICS5FFgQ3D1ZhtVYbS8M3uyWlwpY+E48WQg/GZl7YOLeALPFQA6Ch2si2JXFGFL
Jg9BFo7GNDOrEpRFVG/cyHj1J/JjjrwVXhzgDmIlkUTDLYj6pyosnZkWeo+d812kkKL1+tXLSFq0
4wHEBre05DGS8tj2UUiydniqf010mc4Jbi5Cia+uakxqQxAlo7TPNmH/iZ9lHmf+gVcPX/cENodM
6aev8BbXkO4WgAVOg+g+gzpfqfTuAM7sC1D/+ODB9WkD76hCS9+oBqt7CFLD06wPUUL66cJ+q5vJ
26TSaF467BWbAX90lBbRgyScGg2viBnGpxexjNBi87Mqo58ulx8O1INAIFKX07lo0mlXEXQbpdmd
47o8W6X48ITH1pV1YXqP4tB8yuG/G0IskOpATsU8Om4jWERDXOo8bcmu4v1+MiVZB4pBc52VVhic
7ZtP20KeJsKBGenuuKgJ48hxpvQGs2EV3qyUpTF3o30/VeWiNchGiKIhtkKQd9lFvjqUovZWKiCT
d2dNYgBOIXgn/T42qr01iY+mDm5Ykaodaqr5wDG9WXWDOAbRCDlSR9dwDHxoiBJGcCmBkcwhub7W
nX7tjLyZYbZeNLW9thBIr6NDeMgT5zS4iKGucYaSoIfI2BArJYcNhSNIoLKNrXlU8RZfzT0QSnBq
HAYIR3ZvA3Qgte5jm1TNN4BfAhwsW4YITnprE7IoHE3ubY77qxZnBxEKjT/cNBGKSXgpJcqY3fo4
V0P2GU3yDQGEk5Bv61uvKX+8lG10AdOv2OaV90p4zQRA8FoUgMkzGe4co1/XxLKXNWS3RZ2FNk75
T4wHnJBHZEMRNbjNfDK9cGMk+0yPUkQHMhnGsmGQ/iod3XXrxnDMtVVlekRlGvdjiPuL4dJK1GTQ
p+UbwQMifncuK6UQMxpTxCaT2bwMyNWWJH2mQFxiAFULPVvJhMVrJwP3aN/v6XbylYUA2Osqifg/
0QpzrE7TUjUuQ70nOIGJFfJqK9fKLeBF5ActmS5WC/HHcesHIy0edC1xQUxbt07m9XocRLLVWt56
rNq7vmA/YuSg2vvqVuq1y5KZCHRZ7djUpoBM96OROuQ7QIvwpP4OBw7wZau/dhnCvJalOD+jF5lV
Dzqq2ywwCBTH0CWxtFYPWPHZH6Kbj+N75Y2XOJdPBYkCJbtTMJFBkFXxZnvJx9AHkJLdiqsaHxcU
yXRG8XuVAaCp8LJuSCd7CzNN8QeCytM8a9vGFWUJMT4/WCdHydAIJjxc5WVf8akxypVUJOPNwX+z
8OUAMX/3DaIOaQcXG1A9NRDiqTEi7UQ29MHKHAcmlFjSTzUnqMVqKfIv0qzLuSNBIYSjgHXBuv/B
coW+TkxvV0ypuXQ9L707ONDJGQphE9O5SWJGbCiU49NMYDeT/rHk+LzIWpyFWmK9j8nasZoXg60p
ekf7HdjT1YZ7OO+F/673wy01Rb9uaY6dBWzkgjBKZ5xTqKoqYDUwiDJuAlwdM2Iag8AqbBmY76AD
5/BsoIU2s6xwIJ9oeJjRAyHFjMvJCi90UXw3RE1nZdosXXY6gDx6jHRezwo/EmgKpDvvj4Bq55lR
DysHlHLTiKMXOlsz6yjTqops0TbRjwvwLLbzL1w1w7xtG6ZhCmLioXnQWNWtKzbCM9FhDLdycC1R
1C57r1lbBrbaLIJrxbf+LHr7NTAVFOSx7NeVkB9+1iCCu5/TYPWzQAO3FqeBWrpJ1y3MpH5MyLOT
H7Leexpxpel8k8fdE90+RNgE/cywaSi5O0MrHFOVF15sC8iSP0Vb/KwreH4mdqv3LG/gODNqL7Gy
hwuMb4xIOaswfZh7/lFD993awvrR2mHnigRrDsYk+thwW7sfagDhkDbHRDifcY+yy9y07bBweygN
sElIAsI3g2VWq4Xddm+ogJ3vGzsnCC5+3mwcGaxrO+tncQu9xDn0JhcfpDafeb7qVk1hflpm8tiZ
kOm1/seU9WPk5IeOXRzXQn9OnI4HAsqVJ+HmtoZ46Izv0EuJndv+wTHaD7TgZV/7PxWG/X6c9cOi
5rKc287dZhU7lLI1LW80rmOMMluOb8MonvC4usAv8cg1HTdFp/uO0jy6dIQ/rNSdT30KWkEXT24K
03FqjQD35w+RHtJhYc+D02m597IZJ3E3s5w4nemY/uaOV+5KwNc2MloQpTdc6aYsP+mgfqShjOUp
kjoESWsBiwwGzIv3405jy40dOAlsD1Rnkf0I7c7aBeDX8FuXTu+RZg8OQ1KwIUHAnsmcSCfWnF3F
9UQQ3L9qZtovGtrVpMNchlWrHthbeGJdcqZbdXVlo31VR9f/Mt3kbWiAA6SkAeeVsMi8DeWiNKKe
/Xjx42TRB4oBFCiFCgz6mWjhysXLAhxQiFnmZ9daRQsl+RbkCJF4VWhUd7AE0roBXorTv0H/eanj
7hanEO2s0TtKEbyUFZbI4IWcNKQAamlmfSEe4nxkgmg2JrHHZWhjVJwMHgMGnhXY6sHCFLRs+E77
Eurjsyx1f+aHo4/LY6dbPciVVHQPehtiWyLNpgsenSiv1tyqnfdG3QtHOq1aiRB67Ii0TDcoQVf/
ZdCg+HaWu29oXEaCJdx5ElXlMinmK7ZFxgzvpUnmPeZ4aekoxd2Wx9CVldevKMYvTyvVptckOm+1
H4yODFiTgMZoscNxDv/QQvpYpKE/lnGlgbjztzUMX71NMfhW4kn02sgjt30JzInbl64vCk0a5zF5
aSEiG37ZrlkEXWVPEG8cBz7q+VUJlPKsPToxESbHZbhpXDJdnP+2XpFt4nD8dKX94JYTbh9KS1jE
ySPLxtvoslU1Mp1PeAlTwYbS2UluLZXiqVJqxeb+hg0qOzu58VM7YktRi7XsU5jdXvVlqorsQIMe
DeVvZYvoSj5yP7QEhgjpT3NoQXNDNOug3oKBknNLZ5GrYpZBumKdYGf+kfqexynVsLca15oiHQLr
5jrCDdYXbbmodOilqc8BltA2UYSEiU4+OxR8cNHFnbfUQH/NeVjcj2wZXlx9b7LyODulxyjWvCu/
JlCEtwIXN5d5aH6mBssu/MesW+LsvZDLCdJdFE4AKboiApHiEOXP1FJJCydRhGEgqXkbtEev1w6p
1r2InkudMoB47snhFjcem/pgEYTVnXKzC2XyBOLkm+PSU8l2luVsuMyIZxTrskpf4iBg/hy5v0Hl
R68PMbkZDwQrj30OMKzv8HTrJmA9Kw2SWTsQb1DDpwEllXAvG8I0rH7NK4ILSPLyPTSYD/SVKspf
XW1vWDjyPOzTgDc/JlRbVw92rf0kjv4OtmCnA8T0++y1nSj7MpwSoWLEK1q+xlb8o0ZUgioGJ8jc
FNY8/Bov/AWw9Tnh2MfV3sPoD75TP+EAXyw13GxUWapjBC4oC14zDGNWFEBSkukqbpqvuGpgxKWn
0Qm4Z1Wkjvy2BfVsTes4YrePabxxQ8iCnfow5XiIsvCcpc0FOe6WR+8kQSKiLbhsRn1ndafUCt9l
a75Pbrt23PbbCfR3EmOvIdvuPNFWqcKcCl2RnflHIrNf9z6ztKzOI+LQEtNAvAHPvYPSNszjMZy3
nY/nWcMHVXusSsrEvqjCupt9plMMymQx2Y01N91mT92Mt2rgjax0+EXYLXa18qFGy4ASGZBWJnyR
NK23OrPKrFD6Z0J6Zp2oZ6Y1OfcDkk0FcRIK1ahg8qbPIc6XejzS7xzwoeSpPNc4m48hz4cuoA/9
fj/pOQLPFTPwlOO6gC4U2Dpe+SA9hAF9UdhfoAVnLXHUhhAmGpQVcaLSiUH7JuvioSCZjr/gh+Mf
mNC05r4VH8g99PPYlSdpZStU1WCejvFDrLFuSuqI4TJaNaARZ30KrUIbtqbBlGkY46OdwuYr4/4n
l8NzmwYvnLsPHUlfYKTiCoJn1jgGrOgkfFRxfhtMe61SEoS52e8iwhAsGC02M2zoLZvoUV1B1YUn
tI4TZn5cUOMq1KihaGE02Z6vFprzSQA8m9Hk9FqO8YU6om656CiCnNmBQSiN/VgjF5noP36/6J2s
DnhaGEric2GwsLHZv1EZ43yxlH2mCQEENNXzMCXtBTeLfSTbkUAuN0/dSXbsxle5kTwP+IfuGcuT
4TRgRtX9FBJe0qh7bHRq2KrE2KrGugXKCJcs6/Z5djeIFFwFaWo9hTXPed88pXd/rzTIdfLlrTuQ
SAe8PDnOg2vEZ8/QnuC1jrMsHDmORxDAXbmouwx4r49rQ3/GtnNNJ/cLgJK+HINmU5fRlsv0jN7+
GYM7mI3TlWXqmQqgreItsFtvn7IYXrUujAK/5qRRHhv9Fo84PUxP/8wjazNFcFcccGGkKcIETg3Z
E5K97CgLeo7iS3aTpcO6Gd+oji2uy4fd/e+DVb6YYu/aZ/4nvoxN4dvLwcfolnDI0/zwpzNALI4e
SMSxaV9Gw0k2fVHqOBO+axB+TAZVPo9VuHE5TEMZ4Sz37VOPwK0l3XZF1u240x7AuX52hO7mPJZu
ua0788iBizQ1z21ZEo0xCITrzs2Q9qdu1Ytw+oonHLoujPG5HMMfbQJ4PxGiIeT7FcXBmwE8Juqh
nVAfthDRNG9TufE87ylGKRuyFEuKeqLj45SkH405xISrgp/SBwqr1CLHdycb7Ms+BwzchS/BNLx6
w5OTUnPZaMllajFrGzTQYpUVqU3bZnOgjZ4EPp5gXdnJXPzKjeInaCUnGZb3iO1vPPDBiAMd4bol
hZ95uMW1Zu1glKESh/9N2PVgWJRy9XxmAjBc4Ju9X50Nj7npy1sT9ReAvjdzCIdFWw/G0sBq41if
TsiyMMiNQxDyqC1lTfcwKvDIkQU+Kx1QbOCzgsy2OFRW96wbxpenYOrRMLELX37/1bAwd3TPkdY2
x50b9W9x1QHZYB4YPjsaumc5nOzI7x5y3QHh3Y7PjcK6UjLjtkn3Cpl5N45Bt5yaehPV46ExOxj2
wbgZxoQCh447f5Ie+gqrfttbc1xnv5Tgt6RmfCEqda8Di3PmVogv4q1q1KcJxcNCtuRpuDLG/gdp
n4YB1BIEEsXr5WMXb0x2t0U/p6x8nBn3eLZ0u4v7NuZhS2qmrObQze51QA4CLh6fsXPAtyjCFXb9
Nsj84EcMBgV4J5BTPMhwMuqBBxDdv+SVfrGWiUIzotAYDZx1+wi1duXU+moMefEqGlyWRJSPngmw
oXVQalqiyr3AuVg7PiHYYVWFITVcylq5Y7YdlbnqLIAlhreHpu8zc4wn1ZjuJhLjA8R6bMUVgRL9
pQqLA5S/D6to3IWhrCcAEocyNtZ1lo/zXtfXVSvGuXTP9Pds6nj0t37/LoTpbCxi+9nA5KVLbeXm
mtiUDubtLLE4aEBQNCTLMdMKn0OwXQiLfkpxWewyWeGTbyZLzTNLx51tmLupygiy0KwlBmVdWkmP
gppoSJI5SxK71Z77ROeoMckbt0NzVfmkyiZPf4j18UM1Sh1Cv22uqdLRgn4KXK+3NJ1GLsqHxEp4
V7yY5wDsVaJXwH+7QY9ecovaqiBzSQy2enQoRn5cuuKnBUpNuyFklGwcRUlNn4ecPZNW+56yuxaQ
B6hx2E3QWESQPWDJ1GLO4wz8zCGlWT6WoiwXqgnEOlNl+VgQ1d+4QQGRPE/njVlqHzx3YXak0bfP
0wfmk7WFCOLviQbc75BHmnOiQxK6Iz5YzTngr7uphYcb/C21bRdHs6Mjm9j2IXIYOmSRnnxv6H/F
I2k3IzL8WQz0IlLNuOl9PaJoo12Gjlt8UuRAnYxoxBWFQQECHcN9ANHo0I0jembSB0/QmnKCbKF5
ILzUL4NzGbFo6nUipBJE1qXs9HEDHLvE6x9hYtOIMcvacL49njfa+M/fqVd2/6BPVz8Y0i06lbaa
PK19DpU4c2tJv4QCsDCU3s6p6P5ype6v/TK/xoGA5+z13M5LR5/bY1YcrJiegPpeXF4YyVG///L7
3wLQjDPOgA5HPraMfnHqKXShysqD2G/prbMSJvYrnLcmielTDBrw/PsXaXUpR/J271Y13E3NIByV
9voVu1e1r7EKhX5ukIvR3loffns3QFhTBLu2lRnyoeL+eNQD/fb7v37/Atfo7Hb+j9kjJE+8klwn
bblHWWAvKARtc/79lzskDtTcRvSqfqQ/68Poi2Jl69q0vVPlZmw7vUvSjgFdT/ePNj+LRyb0hgbJ
Zk0E0dJNjeioxjyZj5nrLzXYJbO26bkvCAV/NRn5I300RQ5nQK6eKDbOVdz2S228u/VC1e1i/+po
a5gt4LL7UxpDG8c+BF7ZZ0hjmoOx1sthqVnhwneN9EGDwHSdhHbNp4gESUqIAQBh8ioj5zusAsoU
tbtpzOZjVJe1ttQpWfem+lpqFFvKynhn9zJnd6EfeTaKs0LONkVNJUkwTLTCE7RQIyXlk4Rd7SQN
NNiw8nY6IreMC7W3g97d0o/AeBUkaxQpDHJZGZxgLkjVlIexRn4tcCPhOzUoAkWg5sK+auHQhHBR
xmaZhDR3jtwyG5qIds2UzvGP1Osk594clAjRg13TeoikmUi5tPQg3rlBq072RF+neC2U7+wc37Lh
0rqCD1PgLkwQUgeO1WpTleO2RBjdYz9Q68EuHillM5+YOkgi1cPJmDSJjQ/nWiINjWbPcR/lJqEB
0J+byLD5sAi1mcgTnYRl/bQd3MN6CPCo55CyugkdrfUH7KxpCXMQnQmyR7dGPGXEg0m0Nl3IaUUc
7oc4pR+uQZovm5MX++UpAfm0kD7s1JQ5uSiJ5/n2w+9LDkJTe4SAz82UbsaFw5Nyx11qq0VpBu2G
Q5IJ24Lxv1wHZTvtZVA25Omjik9dMBypOIR8No0bio3cnZ/RM1j1WrHSjCw6DmxZRxTMvY8pVjWG
94aYtQP3iS1W6+VyzKQGZQ7fIbpNd3Lz5llVgfZY99UvXut8P/X5c+M49tYaJvlg8iTZmoqnfjEc
/MITny7FEBP+5tMgPWqeAJBh8TW1XV3VrOEUGrjK0SG9+y9GnIz7gONMO0KDd7WU0FMYxZffv8R2
+oXBXuI32wUAii5uwSVA3gnepFsdetiB/gDhNokp/WIzu4P4a5UD0GdfvZGybtYI6NHgkgQT2jmq
kGn1UB5srzcPdQTkA0tegOeNLUlnxnINZBzEGRVw6VCduCq4qfe5OhoE/OYFjW0MoNxyBzSXqSDL
TnS4feDT4TLvUXbjWA4n+miKz7XZH/ou7XEt0JZISCfZFRVRTABtK3toDqA+vZ2A4NcZ1ngJR/Rc
69QbafjjnB2rzrZxrBGhKmQ+H2x/R3Oot3MrjKacv9aOrj8G1lTx9GfS9EBHLUGCpnMDi92afQ3n
Re9uYoWK0OrlV4FotLIoXIUgGzqg7K2b4c7CKsU1WHbamnP+tk60I4uHc5xjZ9M8zIgRwWSd1tFV
vmWB66zdnP1xU0OW0obC3Fn8fRR7cQ/j47aSRpqfrNBYlbUbXmlrm1vg5UzH1A+moi4tzAkOdewU
OD2Y1T1hhf+FwuFeK9udmXMRucNW+sg7srK5UwEOb2gC3k+O/sB1B2nBpwdvCMzkWNThO+DBah10
EdGcqH7wbMIHYB+sRdQ3V92LL+2U7HYNH3/gNfpzMvaUKwOdHH15c0zzXDWkfPyoKWcdQ3YUmAuA
rpTuNYhJ1OKyXKqjLbDMTmOu4trs0xhFpi12gNTWURLvTKfHsypYI3fheKH/hYWZu4xqSpwntP26
o5JetA0TLlkXP+f8ZiINl/avxECsDsD8GH5yMDCWHDgoPzsa7LMq75DdDMc8xBOFo6HVF9chTd+T
wVnEVeD+qqvo0Yp898Wt4J+0HnEG6cXjKoF9tvHhUfU9yczJcIJrmSAVRz62yLQDqF9a0aaz+upQ
F6Jd1SZxdku/Q6wGh+As6mfpQzpKmnjTQMCeJZ2VvvRBq8HyqsHHYa87R74ACxZbv4ZinIWob3ke
e49gcMx9VJAxjnJUk2qq6yOGcUhJirpcMbLNc8PXadp05F/JVenxnoKbnyLCZhEWDgS8sl/VbVf8
4sd9wYVvPQNXvRZ8UmbMB9PRtjykU3QjAKh0aRrCe5BmgL5o9tRVNpR0cpBKMnLKakhILICr2xCQ
67ZuH6MZlE1/adhBN6CCTgHW6GOvaQcvHaejQ//mpMYd6R4ae7mVcSTtZmxdsmXtNssGhzTkHo3K
0rK+mpKCG6G6luQod7k6kv7CQXJkhlVfqRv/ipOGKTNKCKZa4zY1fJvUxdAtx8HbjwHPtS7loNKB
+N5Jz90mHDPQ26AwY/lWEmdM2fUrbt4UYLZjufAK4k6j6T6pgWiB29BATVOVC1gJxi0jqTTF2ocB
d84DL5oDIQcqMXRrM1LDEpwmYAY4OduRXO1Mb90PqueWwjAZp0zV0KDIPrpNaKsYzG+dha6Nugki
YwLvln45IltVCfWRU35TTv2x1KLc40gUmDNtvIcOpmFDOIX0Y8EjqNfSfhVwF0YX9NMVqD0mi6JI
VqU/+PtuVMPcZ77iIgrntU55Ip7b6CIxBc89MoJQl7JrOHJnqoKu2SCFcgkKYAL1wnL7F6PJkXmt
kKLnwDxCFyejKvK3Hl16E+mMW2EBmV+aF2cw40PhaooMUUU3/BRijkEIaFiGlLpM54PpcmvD5IW5
d4p6sWutqpr3rX9shyRbRWpZ4KhZ651LBKnFWz1N6dpK77Zg2FClX+RbeBs/yrWzDRL2uyGNeh8I
fAv4B5jsq/LmUGszo9uUpzXVCWnyHNv11maeuSOywX8UHIx95Ege2MTeRP+ECfSUUn2oZKoW2PNX
3JGLa2a2+ZzeII9qjdYg/z2uOqhl63DQ1IJe4FetI2AoAwLeQSwONZrJ9j4Hgxd3wTHE6X3KnvvF
mK14dfZUH3qLKkVqsKx2lTgELocgOo/IcWAI8/pkTiA8Y6BxJzg/CxlkmJhU5uxkmG+ouoXe1W+K
MvsaLARXIc4WQrHqCl4cB25CorIdGYWGEkX1A3SMfUFEUsrVOOz4D6yYCJbZdycS93FofB3pLTUC
0GGjKyx/F6TD8w88WaivFogLq4BymAeknPuC36a7rJCNmNtQQZjtLe/GNXuTFvIPjxm2S9OYoIWM
ZEGbkRhhnmDMlNbUbmwOi/PcDtKFSsJLnbPjrIs2wZY+gOVt7IzL2H6PYKTZIfYDpEPvYMrsWRMN
9h30aMQbWkE4f8ZCbC1WaysBY9+rQQW1vfyBqcMiHuZJP3FQRizwUL4b/xf3oW7LBCoXVNlCfQkf
KFG7hB1ihOnB8iLxhvEx5LZK51uql48o60jlRvpdM9BEDV7Lfqwv0hN3BRrtqjEpdJCRuwGKaC9l
xxIqNxiOI6e4Bl63yavJRshB4nDVXePz2R5Qq7glVEKqxdeZ+yMwdX7eLWKrY0+cY8F4orkN7dhd
Nbm20LGCyd579DGvdgMOgo4renHf/8al0SwIZNpdAmE+xywYDe9pfDTD6q3wSnCEJgGg0ixwpLfR
mZR7FXvvaJgvoWjogpQ3XXcHrBw2xKd73o+p+AYTrWT9OW91hgJ9aPudl7aP9E9iDxnKN3sw2H57
yaondk7pkVlvqrCb1kPr9pD9ezJhUbAxIdaArsVKpRfB073WHVVF7XvD6FZtWnwr7J+IeU2+4fV7
rRQpiG54LLMEFj/EGp7DIWSZMDgGYW7tAH1tEZDTfdil0a5y6QwC6o8vwNbWDHXV/H5oPVQFH1Jb
78ejY6jgNmX9xfHeaBjvj5AupoR4btnhzAKaufQobEpECY80ZDPiuXPp3JUojadY7n8Pyr9pYcN5
uwG82Xpb+iI8jAvJm9WxQtNp/9VF8K0g6CerjFaGc2d9uyK99A2bnjhWL6X3YiSCHoS6tJe65l1G
uh9ZFbJqi0iWNJV7kCz2yRyx1bHE8BBPNLo6FphtmOqUuIGVrM1b3nXWQ3h/Q5Ish3Wt6xlnVf2t
JXnMB9h6i3O/Wk4RSxCGwR9h+yumD2ogIGVCH8HOdqem4/aFB+5aHouzYeHYtrPHVQZAgckwHaia
DKFZBA4vK6M8K447YDwneWVPmAHQJALNv5piwIISZ94sKyE8mQ9hEYXkv6isImTI+s4gZ4XCxAOe
UOaeD8g2MtthC+13K0qlrVEUp7De1sQZZjZc+9PcH4GSjk53de+Fubzti04FPK9axkCTEUYW7Sdt
X1Qz1jgy6H1ni6HgwBCUd0JU/pQO8al9LVPrUSpA+5r5JRAANY53S1ZrR/ykv0LTY+ahMZNqVkCZ
rQ4RTeIZtLOT6V4TN024E4nXnFi9IjaOMbChBDW615JXFpK+oPMdgxuWnFkpolOt1T1zgrUlR0vI
djJ2md9dHaK+fTG+gmdOZ5F8HXP/q5x4eWSu/yAhvfetbsDvSJK9+0CtxcXOHeN1UFq0IGBOzb1j
wFPQTHkMRb0rawjbfMl6BTeTnWVWnOKYfWgN2ScOInQR897MHQBYtaanus8HxkuB2p2wf47rj8KJ
xLmURIUrKMi8Z/fs2+Rh0ijSb1UI91Lf3XlcjlivEYOwaHprYWpfrWA8d6SrrQxDYNirdXzZuv4t
e+NaJA6qhpUjpFASfBgYtIiB87CAAk8fcTT1xyDWzl3l2VviKky3hC+liytb13UigphviIUDnfZb
JC8av7n9m5uQhtwbpJGFneCOZTfBt2XhpguFxmtUA5RshuhcVM2vXCerZ+qn2MDPIgZrKQpOFYSW
vvSRxqFGgWsK30xgMo9s0GkYS9cKuM9iGiHcFsKmr6TWB9gTiQl+VsDUI1PFESd8aDPjtXb6fmt2
UPm7MJbnyY2vlZ2X5wTqFYuxuUjJzQVeDQhC2JjAiuYzD6ppnffA6qXQDwU5tFVv3CkzeJEm0RDv
t1S5yPR0FzXmZxiwI/O1yppJNs47AsN70ELa3Bzd15jrZ4Vb/BYaPoB6Cb6ZVW6v1K7gxGurbnzB
zUW1ar7+bVL+V3zlX7GDv+Rk/vKf/z9lYgyBj/4/Z2IeEFcZW8Ps159iMb//1D9jMbrh/MNhhtYF
JgfHse4+6H+mYnTd+YdruKahXJ3VGNGX/wnFGOIf+PQtVzmWTi8r9uj/CcVY/3B0W7qYpk3luDxT
3P+nUMyfTNiaoXO7lqYp79b4r49rmPkkZ/T/0zeaVzCLTgepleEuah06HSJVnv/wWvzrrf5jwuR/
S6bdv/pfgiUK1JEfeu54qOqOik4JU87yTX/+91/9f8t43b/63Vj+h+/dz8yRmqZgPPQ6tcwVAJCl
USWQ+GVU/zdH/X/6Cf7ipBdjGPgs+RGtclrpGLeUdaNPzzjGQk1PQEy7U069xx4pSn8lSmz88Hwe
KWaMUkrl8kxgriFyzoLd1sR/yy3cnfH/zu38+027f7N/+MF56lVKhkWPMBYMr12JrjqBzJ3XpPOX
QV7jRhnoYgSoclcMR6ApOfFDL8Ijietv7MjaFtOj57pErGlUMOeqzZNnfFEN9yjpsTclWuOyRlPu
49+/Vf/pZeRj/MfvOKY4TPPbujuQCfFZzbF9TTsiyH//1f+cJPj360Go7I9fHfA65lhVsgQllfRF
B5vcaB3lHDIp/i9nV7bbuA4sv0iASO2vsuUlsrMnk8mLkFmifaM2Sl9/S7m4Fx6eUAKMeRjA5wwp
NrubW3VVdKtHweAt90Nkhp9Lay4MX0I4I4caFzqirfMzwD2GZ1Sh+tzBqMC3ptgBgetYcd5RNBpC
yJoBNaFzTj6X+5c5vFApQXsUlSvj3D25cUJgGP3Wul9uWjJB5lxRcjEyp+jSPEWl8ozN2Jg2hJFQ
q7LctOSrTSHFtMRp4xwl8CcdCzOee9VbUD0tNy2ZeFPIL2EQQVqjwMRrMciV/zTQnOHN7xg868vt
y6wy93thFYvngY3o708FcEWVikOOtl1umc6++U0Mm7O1LpoOCJsCAzJCpwySV7hhvq+15ncJafAW
UIEqwx11Ep91jgvV+YHFwQuxBR3ozIbYwIxutKEGau8HHOQJ5KKyRn+Y8CRLCwsnnWElz8hGP/9+
+YkpqCXCFKMv86coewuNj+Wx/1t29f/hagrJoHB6zhzbZqc20goc7E2wDEDoslNAUqfh0g0qSQ5+
GNovDCQ2P/+78/inXvdyNZI5opAmGK/CEUwL1SlWwIvGTDCsgb1YA8Fz2qwU2UmnVcgQTaDaJADS
88QKCCROFvT23KFsUqChKwoohOFUkJKxLA6cBV5osKsaikI51pXunPHCot+jMAR3GshmO7xzR3jW
gAjsVrHAQqVqQ+6XALa6qgninQB4DRAmhpZygqQJDgbLkzNX4n7rmEKSCbW2hUqokZ0CgCY2Fget
41TU4FDB6hL9BG54+DmqTX3OghyFlI6TYHVz1LED/hAUXneOw7UVY0r8zxByUppz8Gvh4eiEEqNu
A1WF8iZqVdtfHqjEGwwhLcWJg3dUHJhPYU/6mxZa40eu6fopyYFbXe6CzB79TZAbQn6CPEyqpkqF
EThJ1d4OKH+adYcsFSc4I01Qj2oAugeaQyA1kwiw3ykEFqTXavqa9uF0RtksvRmUvltZQKjMpEJC
y9tK6TUN8vIRCwHcD7vKch2nK/9Sq87e8Z9wMYybRWwi4h56vUzd6c5U7C2daa+gUeM3ujY1f02I
TILvQVXAbqSj8BMvGJ1m/MD7BxRjoyo1wBBmaw+liuKgwkSNI47hpAElXjveLltWNg4he4JUcKha
UpSnAZjLOMu92iqel5uW+YWQnfSQ4y4fO6dTaOoo+au9QrHBe01Xkuo89d+5hJggnMECXXeFBMEO
kXpq4xPXDy1Kyerpz/IAJIuiIQQwBBgjiIPrxaytdwBZ/T2uxD6Mwrm3Z2mG5T5knv1VY3+xNhQD
XuZbzMAp1ydoPYBTc9+bFcEz5KQcDKi+vGXgsTyREVCfwdazp7GxNb9FYcoep/RyXwDP/L78LZIJ
04VAZnUJLFSJOn2KF9sYRTUuqvMfCK76rmtfCOIowBLYgqfiZODSfRODHGIPnefM60qIkS53IZky
XQjLELoKaqahi4xBGSaHPvtnVN47g3lduOhCuIDCywHGsUxPPQMyubRmvSwgz5Y/XhKL+vz7hSt0
ttqosZ6nJ5uVOgDv1DwzZayuO0LqQjiaFd6cER54vDFR3gNehfbK46M+L4AX350xcFSEHVrGGx7o
w/UOEI8ZsWhT1OAum0Y2r0Kwq1C9LFENA9dRkx3JIcGDXElxTRegouW6LoRoj6YauGuGLgZjxP1R
uNE4pDnZ/dCtnAwkY9CEVbi3DdPEc0R6avAUxhrcZIHEgpJNW9Dt8hAkDqSJAWyYamMmXXGybTA7
WuSgZPmVTQuxG4DhCVfHHLTsRVV90BiloG3Z6Su+KTONELbQkED1EAdXmoKHa9SbthAFTI/YpP+E
BlBx3QRrQuwaID+q8IZi+dhN3Gc9VLpiXK93hv4CVbJ+pRPZFMy/X8RCr3Wq5XSB7aek3VdZfAhb
eyW3zbP4zYKnCQGM1wFbsTKKpqHVE9agaYQ8aNJ96EG3V+oJKMqn69yI/jsGUwN9imK0tm9VqGSB
bjiesKqOXWkhIZTBOgmG0QqtDxYus+PIbraZ3fxe/vR5Lr+zkRDESafRaWIWYF8du4Hy6KtWAa+c
FqermqdiCANwS8AjYPm6Vd9lFASOuvOgVOV1O+kveo0L53EcDfRfI5ovSj060B5FsDofKiDDwrUF
TBJpVIhjJwuQravY8sP2d2HO/G/AZkRvjTXsrjOREMpNYwUzx7fp6+Vw2zTKvgexMN6/qyvbF6IY
5Hh2HCWB4YN9BsAiVFHj7bhquhXvlATZ137/YgoStaYDxHFMPyqgE0+t/A0qOHfQ0X1sIoq9lwbs
ic2uWxGoENEQUm4LqB4YvoEKry0Agr+tvnqkBaDlbRXeLE+IJCN9HbAvRtRMENbQUnTSm6YKAapC
B1ZDWaN+kbUuRDOJgZq1S7TeooIaqC+7weNjur3q07/YWS4/vUmGrBvQeGwUUGixdejvJUD4Xte6
sFriPaCNGIoDfRPLwg1PKKQPFKCQlluXBBoRAq3IlRAU9mBZgJ5fsVdCAm1Kw2Jg4gQZKrPtzXI3
EvsTIdxUZ9B65AhUBQTQd7bDx0xF2fZy25JkSoRQS1haOmFcWwDTNtuyKIBSKalHcKrbX9fBPKiL
+aX5FLGyCS0f984PQ6y9ACQduVmTX+f6X2eui/ZR25uMtAxMn9BccQcGOk07TNZIv75far6ufS4a
jxQ9GXKIHvoJtqHA20BUiO35iNdvo7+tArCLjH+vM5MQY2OZoKgJL1t+3J4maJzWqL8CxffhutaF
JRPaudosGWv6ALg5G7CNBNuy5xRCNrjAvqoLVVw2E60iJqBkPmtAnlDiJRZU3hBgU9b2FBJPVYVQ
VtpqnJQCY5hU4zVg9RvvjA8gJNOVSJAEsyoEc9TkYQW4heln1h8zie8GsHHgUg2g0GtNJMQxsCal
qfaYY4uwD0oD7Scp6/jZVLtqZRLmb/1mayRSWYEbpJlQgogxJI8jaoKUrHYZBSYKREg0KVfSnqwX
IaSHyOnLiGL5V2zoG2UDAzl7ArXSDoxkKBBUAmXlJD77znfDEdZOiCbUgLbGyQmvX8dKt/Z51gOG
OUOdUCcHeFpZUQ/S3nzFBWRPVir9N1lBTZ5HKcmSE67wTnpDt5MDxq90rlVKwGQKDdco2yh6uI+M
ZMWYMrcWAr8NOvDYjMXoG8V4mxsqiBTbQ1EqK+l3npPvTChE/tiBpSCN0XxIjmV7Vymvy+H+fbvU
EaLRGq0iDJ189El21ynnWFnZHsvaFdajrhlBxQHYCrZ+1ZMR9s98bF6u++S5y4tkXhDKINiCT6Zc
uW1N9mlCBWIl8L6fRcAT/m0bFVyN1eM232ejP6CQobLfeJhc55bUEdxyKEwUXfN49DtUL/5EHq8Y
JE9166zhtuc2QRXxDqxFULEImmhfR+A+qisWrQShbGiCg6asBJO/k46+VodgCKle+p499aCEXhmd
bMYFD63UcgLI3+b+xJJDbWg3ccK8q2b8i8rzYsbHMYU8Ases1FZXPjV1j2o2a1zb/Uk+3BZCILVz
qtmdxf3U7oGp+6Ul7Yo3yVoWlqJAA/fiZJvcb+1ZKPM91z+WDfJ95qa2sAL1jWqMyYRPJiD+5JOR
46GtObG0+lOMzMvqoVmZVFlHszNdWL6cWpBQxXAaG68eUDKDLiRqw8F1ohoeeMVXjuqyXoSIZraW
KUWbOX6VqcD3A5GG8oC0AeoPjBjByt7p+30BtYXQ7psGKIy+574OvL5dzRXe5U4HCV963aUhtYXw
risrsRW1476a3nDFB3mTSzIfYMGVyZC5kxjBFsre66ZB+8GJ9b8p6tCW3UnWsBC6YOUoVJOhYW7+
yvCyScIVm0veVakl7Cbh/B3tYjhqZaAYKwxQSTMdgjE/Vkm3zbN9aDZAPgIfkRtHo0ietOC6dU0E
Yel4Yy+myeC+xX+0YI7MXq4y1czyfBkQg1UXVh8ipMFTOHbQxvyz3O787/+7vlNLCAFChy5JR3yv
A+EAo9/VcYANykrql8yvJTimzcDyhWolGAMkc71vJs/LHy1rV/Cbuu550kC63s+015qC3ENb8RtJ
wyIwhyfTfHOkw22wRQM/wnTVIZOK0JlWQaEHUhf3E/YTRHJ0uF82hDaP+L/TpxnzQC7yJIAtgU7B
D3ZCyYdn7H4RF9Snm9ArN39798fpdKttPl6ecKDyQDvpUvfpz59uJXjpHP7f9S3OblXXRtQxPAtv
oJe1q/d4Yt/pnrUjW5BEbEFH5w7Hft/v2RmXG9twuzxmIumXCrOvNM4AokjcyeAKzAAVcI7besi0
mm95/czJvn8djvHKm8PXNcZ/x0gdIY/kFjZHKBzG7to1drjX2Mbe473t2m5zDFyUue6TFWuSedX/
ridhzSYsAZdmiJ7ss3UX3vItNGN7VIG7vfs7uR23dBcCH7LRvOjAV95ypaMTlnMSlymnuE32ay99
NDegEN2gLmBTuNpG2xBP3YLU1VuZte/PYlTEvlIUPILdCglsuKlOxX19O+zLvfUIjtcnaz9hVMZG
dRMv2wNUvl/uU//eU6iIWZ3UCMhBEEn5qdtu+220Udy37Ji7pXv37D0eY/cXSjruuLs//fwYt2Rz
QqmR+3E/22D2XrD2evFO2YJmfmWWtTk2vpnlGWF8Ga+ga8FOssAX9Vt98wZlSjfeorRsH/1J7sOD
AXXxW83nPqTqdvZdc+o/9F2+LXe4avYSD6ymHnWV7drXSHAF1BIWdqh9OUGDq0F/urOeinvlV362
NiAa2hk39EQPxcotmKwfEZTYR31RQaUJW6A9SBJR1nkuz82295zP5tn2y6e1txFZ+hb8mSfgfTHZ
PN9xDTpzdcNLvjJzkmxHRQhhjvoMuzHRtnJoZupN1zigZtRVNn+xV8RoWs9Gfk23uJvc2Bt1ZQWV
QNyoKSR4s0iNvtFhun43bopjdbT34aHbo/LoBhoF+3TTbKF5Atfojvah8Kr9sHKQlk6a4KoZOIJV
JUTPeNqbdpB83ZlH9Rgesd93cbzGIFei9PuQMIVlJNJDxmmJfkZ7OzQ34Ci6rl3Bubs6TcBSgQkD
RRMUp/NtwJ6WW5bs6E1hARprEleqii+ONArwtqcZb7xibhGtPZhQSQ8iGC8JOqpM6ZwmfoevAI25
s8Np2+42PgT799oFoZvXu/2m2/JP7cZAldXNcELVzblZ2QgJ5Pb/BxuFeMe/iSrtksiumnmMxxb0
KB5qFnaQGN8WW+6SvXUO7owblBjt6l2xz1dcTgKYoyKCrx9LzebNwP1OY6AuZw21NkhQ8QkUg8Fx
woshuNu4Hv9g0DTb9X1nHXnYdDt11J2tPhevx3XQoyRSr45WGczFkZkxg2SGPfgdihONwI8Y5iDD
dUaa4UCGOkfKUGLpMqMCw/qye8iWHUNIQ2rRjcAowHbDZtp1XuoqJ7Ch7jT8GT1QGGxG/EmO7bbE
zIKewDO2nQu1QrCkEzfDFqPcVIf2pvvtvCe35u8A9G+Y4U3kBdeFnCEcJrS+bfWC4QNz60eNC6Fh
rWHZjkLcj1ax0ivZSOd0hQqxE17lHvIX+8Rv6vt6l9zEd7haWnFRycnFEPKTNrVQDhlmDyUayk9B
rwhC9BwI4OVZlOU/Q8hLHZRtDVZq3AcN76F/Vs/Jk4n0B2HjQ3kHRFG0tkv5Pv8ZQp6q+TCE8ybe
B1k0INLtFoy1K1tlmYnERAVt+qKu0bQBrfqoZS7XHkaqX+dFIioRhYMOcQK0HiTpto8Kb2ZGXDG+
ZLcowgwDlM8YZCJo+2XcqF53RrnUXXAMToqDrVnvoRb4RLcFNosZTj6Py71KzKULW/AYzHqs5hjQ
YIIdQ33JFfCurlw1SbYmIugQz1iDbTF4U6GCOP43z1f9VGYqIZhHlBVXEVXnbKPfUC/DISzZKo+V
zzyIkh+TA0iOz9ax9mzvukoNKoIQa6gN8zSDoZgybaa8mIUbveU5kJ2DRAiiaoZKa85exbbTW/wR
3kK9+wDlXl+5tTzlXB7D++iR3RY3wdoWa04Y3+zJ/wNNLA2zsBJMTbdpPOUOUs9+teNHZ5fc8YO5
rTznTG5GnIWKM+pZ78wDgzmXR6t/f36nX0vIxfndyimErFX0/UY378RNts/v59TFkn/+Fd/sfpXu
LnYfoy32mBBp3jh7Ewuu6n6iahynk0//9SHbvC5/iuzK7OsTLz4FcjTQDQW5mM/vtLvxpjo67oRe
wRFxh/qH38u9SEJMxDcaXRFVYYTxhvFZIR/M3LHoz3LTkggTgY35ZBeFCUFevLV3b3kegtErWnNK
WdtCZlAnZ6JgvMFeOHOVt+p+OKcv9DjegYD0Jv2Z3cRP/Vod0NzkN96oCZsHGuSZOSWz/wfxNg6r
jZ5ZXhO+W4rmoph6ZXMsO86IQMcYqhwTWOC5X3rlJ7RAeenGoTu+VE/Wo/Ne3DZHrNe4ATAe+E3v
YRPlJyvrHZEZc/79wtHigYZJOWGE2p3xxp71V/WcPTEf3M2v8R/rFZwZ5OeyS8i8bY74i55wm2fm
I+2wG4HTuaaDcidaN5shMFfGIhuKsEcYNPALthF8DgqgnhL9ivNsZYJkLQu7Ah5W2ZQY8wIITRTQ
mINR7c+yUWQtC5sCqOmg7ryC+Qf1wNlTULwttys7tIjAR0vP+94M0XDq5uCHvoOE2Xbw2FHbgu7L
SzfDbthGt9VnesQ1/AdUrx8pkup85XPlVkrERjaR2QV6PGE6NFBk8zucHVY2JJKoFCGR0IpvFC3E
dGQgU9Sgd9M0jpuk92CqA+vnWq3xFyLrm+D/Mu2Fww5jAtLJCCaERMTO3Btv6UE7hDdgaT2qu/rY
HY1NeudslydM4giikmkMVgjb6ZACQPaICTNrb9CVj+vanvu8GIijTXFJjRGLCVTAuf5gZL+ua1gI
aW43kKXnmGIIYxjdrT5dtz8TEZDGCAlercQH53RPw2cb5GPLHyzJQV8J+MISoTJBOqPFB9fjx8Bv
VPt3lKycl2UTKESyg8r4poGshA8pqJNOhjuTFGs1R5LPFmGVBsDdTgm1R7+JzpX2YZDzNDwvW0Ty
2V87vwuLTPaQ99Cam7fZ466F/jxEeFb2crKvnsP3omklh3pTmcOloZHpBtqPXLkrtZfrPltYmDUQ
cxt9wLlPW9zZluBqa+2VXZHMIvNwLj67sBVCHQvGjsso2ehp+9Qo2f3yZ8tMMvd50baDx8+a20gp
rGAvZpoeUE22M8BoeF3zYjwOBYT2elgFxNnJ1gJD/HFUS33X1WDZWu5CZh1hka0gaoCLyHa2jv2T
M3NLgmRllZ3n7pt8+/XEdGEcOwOzCy1AulvVD1H/VEH6S7V+d1DQvO7TxQgFXKLvkqJD+2Zw0+hp
48VauHbbIjGMCJlsFY2bJu86v5ycY1g6J0iLeVd9uAiWbEs1LoDzaAHRs60/CXjlH7OsTq9LtiJU
ss+tqSmmpvVrApLcqTNV6GaG7YrRJWv1TP1y6fGamUZlMeHbIQUCbRqNohpMAYldxcElXkfJuw0m
+t2ynSSPkVRETI4tSyPGxwjneuhwTbgiRwErKJjwKpndhCrkZ6BraYP5vLFmZYiVoJZ2K0R12FDO
9LGNkPq7Qw5NkayBTmdubluNeFpi3UJifZ+Nxyz8DGm7cuP2hUv/Jlxm6pxLy6q4U2dlmkY+twpH
AXtbRAIwMo9EhRiDUv+IO6PeDnkORqk0BhzLa8Fw+DN0yPAHDGUNrj4dPe4PoHwabiBjpvzUxrBv
vbo3h1s75nwlnUpSnojCdHoyqIE9ER/KEPdEtR4bBw9bzFwxgyzshK051a2+YGpHfKZpW9OEAiOY
r5fdSea6Qr4AVNxp064kkLNqwdkbF9Ad6fc52HXzErJnk5n8Wu7oexOBufHfmWxJMEEvmTGfxB9g
E9gQsHqsFk18PwoiYjsZJWCOTXXiq2WsPjhd6KB6K3oHhSg5AO2Dh1/WqNvlgXw/GURU0060tsgI
q6EZzpNzVkY4Mhcvy03b3y4OYIT610awRw0FCIf4Ca8fOPSn3ZJA0y+b8EaqQEATZJC/GZRglnuT
DWSeqYulSLWqGDopNoEiarDlrf4c9MrKZMuann+/aDppc8fuWcZ8bdQ/azUdD02Y8P113y3khC6N
AwiBpsQHayHUO9MKhzzIo6ys/bOt/5txiIhc5VHQGpmDWHOK6qmvGsiZQjJVzaMnx7iudAIT+q95
Sg2UhcxCugCJYXkA/eN0BD+XcnZADrIyDNkMCHHNmwgLUu6ofgDhhtsUyltH8OSv8WZJWhdhqm0V
g7Uc2te+rdJzoILyP2x+LM+uJJRFjOqUchvuo6loGtLxbBsRXKFEt5Pxs3GqlWOMJM7sue8L94wC
NUdjhup3KRiHIQJfb+MW9W41+dCSuHLrCEJGVaY/XDckIaxL0KKGZBqJzwd+DhrIHFOSHSGtsmdD
9AjtMWtlHyLJsaL0e2EPXIsLg/g6mLdDu4OyCv3jROPK3lU260JUh00Bfa1sIH5aTt4QQZUQd3jL
JpI1LcR00iplhloc5pfQdyk7+xCxbuXGW2YU+u9kQ+Yj7yKHwigt3dAReklpBG7ycAWwJckXthDL
qDmvk0lDLBfleZbjyCBWoOZ/xzVOF9nnC4EMQk9NYQacJ6lVF0ucS4ZfRW+v2F3y9SJqFfLgAQTh
xtaP43IgLghwwVKTm72f5dBbjqw4X5kFyQSLYKwe1AITDxnxg4a+cIjmOJ2xEs2Sd1Mgzf+d4UZJ
7KYBHhmgXmxZoOmgly7pqfmBgu7OAyADkMBAVbdZPY5/sjhSvbANQIie98luKg3Da0xner3KkUUA
WDWyAt5WYCeCKp+9rZn1huvEWMnqksQlYnJx9wuJgXRU/TjVDwx0GRMHXUNcxCBaTeAboPDBk2u8
dnEumzQh4MtIS3C07lq/DeqfqUUfs5pNK0ORtS1EfN8Se6x01vrDGNzqTfNsAVFx3RwIEd8olhqp
Q1BDMamAMmYNXby1KgFZvAjRXpqZ4Tg1vlqNa6jn9qrZb1CgCKWAlEO2BsroK+ctSdhbQthDRyTK
hxoHVlQXPUM2nEDlg/8IbZC2LhtJMhIReKwNY6wzXsP+XHmfwp9jYkO2pj7a9NdyB5IJFiF4RmZh
F0uq1gdXuV9HE9hXzN1y0xLjiOBmqAA3EOPELKSquc2NFtINbXSnNcWVnz7b7GJ/kPampkOntfX7
go5u6ZCfwEblK4aX2WUe1EXjasjjuupgeD1Vekjtgj5dtbvHZcvIZnXu9KJxPPojVCEv7jcBFEv1
SHfeOsgV+FFTZR5pVjeAshkQoreF1ELd8b71LaOnW7OsAhe1qCAoJmriLQ9F1gX9dyito8WdWsN/
VDX2zV7dVdVwW7M1eLBsGoRIzkI9Z32P5vv6zuhfGeTZlr9b1rAQub0GiRUbJ1JcNgMkHth8vOe0
W4NnSloXcXqWFY7qNGkEVYyOp6bprtSClZ2MrOl50bnwHdYTvTcZV/0mJRBS56Ebz8LFy1aROKYI
tCMpdbJIy1sAg0x7Y+UgsVViFoKbe+g2ecPClc2AbBBC6OotVOgq1jO/swmdBSQKnB5GY2VuJT4p
wticntpVyDtcYkCyBdduNvkMC32lccniLiLZtKJCjbhj1z6DWK8yhVBHfcv1AQK9uRdon6x5X54K
mYmE2AWcsZkq06z9IrMV0JdD7MYZJ7Jdbl1mIiFse0gOVDaltR9ab00BIarKH4fX5bYl2GQiItcg
jTi0YY3dVT80+TFE0PLNmAbRJjWswjMC0NqbtjJ+Nvmo3CZTB1JqxoCgIEMb3Wsm5A5GimqpTZpE
1U07OMNO0aHYXmV5f1eazgjxYYerEC3WB+JsWGNDizIcCXQalwcgM72QGwy9Ubu0bkY/7vI7qFjs
q2qNdVXStIiNU0jitJNdAScN7QQ8WJjI95Oxdk6QXP8SER6nKk6RwbywfNlZ4NQMimdQJVfQbh7V
+tEhFqhqxw78k+ChVhQX62VVuYGT2V7UmdZ+2Xxfp4VvLmdEvFwLIn/d1ovJD6xh5BChiC2w5qdN
PEKsLjR0bP7ZJ96F0l9mqIF9Z7BItSscFpyMYewPdGLcpYPaezyzoHtX8b+2w6zzYDEOjglFd0sT
MuVxTlroIJrxB2dK+tGBEfpWsQz+Do0UHdpCFsQ8MqOrUA6UQJakbgiUC8hc1K/CeW7MIIB2REk6
r1AD82Ho2vwVjIKQaoWI3BY7ovSHrubpoY8anOi6etjqWRJ7faIAfBw7Wb7PSf6jpQVYWnCPs6NV
RfeoCTZuWJepHlX1agN5W2c/YOC7JqbBZpwSBm2gFmBl2kBGtzXyrV62xWM9aYkGDdwMVR2g0zgX
nePsBkWlRyNtcwi2jBr4AssBeodN+YDyV9tj5TRA0QVHjdytIiODcF8FmQjIoY0KnmSb+AH12jGE
3gsKyemC9+z38uxKMocIWIz0jHctbzS/s9Q3rWIfKR/fcrV8Wm5esgKJJIlOb/ZtGg+aj6rnT5JA
cBhXiI2u/gRv03W5T0Qp9uoETt8AUoN4Af0kNAV/79jdoZhrDXopC3IhdUNhFFdjyqj5thU+txBt
cU1j7bVZZh8hcbMpZEYy9Jo/8uRvE0DFJtXfoEr222r1lQskCRCLiODDPDM4n5pM83UK2WdIEmge
g1LMtlQLoHJozw8sIS3ExCN+LBt1uI+cHIoYcZW/G51Sv9mMQIYajGS7ZZ+YHx++yydiPiZq04Kv
Y/RLe/Ca8QPXvX6WmZtUe+3ixGMDhMfT2lvuTDJ5IhIxhtxPr0UwsFVk8TsuRKK3npI1vJAkekQw
Yl/qVcIQ7L5SBL5Dg7siKX+bFhTDl79eYipNuGSJULBetGGl+VhAcfMXFQOUpPLS8SqnmPYQn+i3
cR9FG6emnRu05njd4yoR4YkQODAItNlGvwkhNFRBKONHrcbKOwiCtI0BqfpPg4BjfXmUMivOv1/s
gYcAYpYxFH19jfTNNhlJDREINh772qArT9GyLmb3uOgi0cEFbudwgySA1Hr8N+0M1xw+l79fEsQi
GyOYVCMadyHzqQJYxwiNm4S7mfkjX7vHk3UgZAnHNlBal0L0kap02+SvXfSH2MkmwE398ghmf/om
JDXhXJY2ARSVjZL5UUisB4UP7J5rRXzkBHd2bh5Do84o9etQB+SryvliMuostkdc2Gl+Q8B9StsB
ysQgbVoZi8RYIj4R0i+MNKxlwDQY3IUIGB5ujWdlpAbYstqHZYNJ/EmEIAacoW4rxc1qYr+kNjSA
itcQQizLjUtylohCDDno3zMNC6WJ4AdhhX4GNWO20rgma32224X1HQiARqFWq6h1VtyMbpozKPSz
Xf5g/KjfQc8dpJ7TbIxmQ361vnnUt9hDHelO81B4CILI8rHotlA+i5+KF/zFXuIBUPU1WLRs8oRU
ELDEhHJ7oKJoC0T5kTkcbLVvXc20nnnDVo6rkqwqEjuqELkmY5ZjI5IdSFfs65Ju9ALCaN2t0r/k
efeUrrHVy/xE2DsUPeDXYYyzkx5FqJO3+3ugSB7DkK2V58tmU0gNYQryGoyF+Tw4p+RVLw7X+aCQ
ERKIl1im6tR+7+A4BjnuDzKE98ttS7KNWNlf1FOlppkx+HY80dCzhrZ9hrQ8e82J05w4Bw7CaYt8
5fwimQIR4hhitSJtRWqfduZnxdLfJGpv2AStyuXRSGZAxDl2Ta5BX6LFDUL/VLSQ0m631zUsLP4Z
dMIY65oaiQxKaCrdj/l0ZdNCDsgdaGSHZghGAN7RTTQGf2ikKisZRjK9X0WDFwnGDFob0qFp7UP/
zm3fVPtt0u54kG2HP8uGkSSJr43uRQe5aWYNpF5rf5pA0OUxfXoGw9uBBGtCMrIpFaLWzlWLdE1c
AzsPGdqk2Ea4uVj+dlnTQrzq0chplhXUt51hfBmpGR8yU6NrzOUyZxfCNs5iPc3sVvMz3cqeSOwk
51J3NB/sptOV27UvVrwL849hPdlWiiFoHbk16uAmDp0zJINer7KQCHfE2xezS72kYH3JBy+fIMwb
c3uNlFBiIBHxOOpGXgLeRlHUXadub/W13zSD5hW4dr1uikXYI/RHSQZpUuoz4KI2XVsC3lUPa+yQ
EgcSYY8hZVrJO7Te6Owpgph8rQ7X5XwR5AgeDdx1aIkOFE6/SXVwg6yS9su+ev79wmcgbQ9xRw1f
nUX9eIjA5LaruGqs7MZkrQvxWiqa3oD3k/p1nbBdi3rVneHEZCWfyVxGCNkYolFJRMH4GY/49GK0
dq1i3ZgpAGLLHi/rQAhalQ2mwigDFmbeCUOmqaf5JlTXtpOSK25VOG8XGVgRGK63fXOwmv2QlD/a
1jk7DkqZKqialyPEZ4bq1zVjUUXEYTVC69YyKYxl5MWxKbVsx7Qh8vQsXyvT+362VRF3GPHE6PoI
5nLCjwmFeWa0MtF09pf/HoNUEWWY49WuG6oKIHoGCfO+6fmuTgy93qZ2FO4TKBO+VJbVj48TpdMj
7rOdbgNoNte36eBojZvgkLklYIjdqEUGCumhABiWDTqyl1WR7mi2kbO3G42958BwQWseElM/E8ue
OheXWEHpLc/B9+ujKiIa8VgSWHWoaH4PuWLLphtQWbuWAhqCZu1SSTYHsytfxPMA/GrRDpHuG3w6
Dtw4xOV1bxmqI6SKPA2CEMXyOshpT9YYusB0HBSVrZDUfL/3V0UGTlxHgqMmynW/SHTXhNYDVzo3
iYhb8UPp3Ke14xbl2qvz94GtirBGqlGKZQWdRclLXf3SddM145/XTbKQNEYCxwt1mKlWahBb6ER1
u7p+0OLxDpSQn8udyKZZSB2tUVMTZcu6r2aTN2b8mJTOcblpiW1ENGOtR/mUqMAj1YGxs8gvJRpw
C7CG2ZG1PufCC//MlaQKKWmMr2kuCOgxO1A5OGtLgsQuIpYxHi3TQtmB7ufaXJLRviu987hsF1nT
c1BffHkLkdCJqqbm16FT3tqdyQGn7/SrlnhVBCuOfUWUScESbyNVHa1C759NMgZrhTAyswuxa/dl
OoUh0kLetQcracmWO/1ZSZvrro5UkWWzoowUAZZ7vy3OdvGsR9c9MqsiuWZlKrjSCfDljVrujQq8
A1q9Uftutzyr35+JoFf476x2sTJxolaGH2XvZW5tuh7Mg8Vv4kTAEly39NpCsDK9qPHo0VAfFUN3
rWl5dt46HoMG1lUnaYjX/DsIYvQG7QxD8/MhuXEs+69t1H/wv61cy0icR0QrOilp6invKa7q76ip
bZRmdKs1jkpZ48Jh2gFsXcPO2fBBcu/Wg+r+D2fXttyorkS/iCpxE+IVsB3HuSeTubxQs/fMcBEg
AUIgvv4sz1M2J5gqP6XKVREgqVut7tVrSdC05u2WVsiK1S4RiKiO1xaY2lHHKf1fHaHHoeivnPXz
F31wCAwEKVVZBjjNR+embSHpULflg2vKjYNkZWsuqUEhYEyynCL7XpH0WXvzc9VY/zQhPZpWxv0I
9d2rTGDJiVf2tuMT5N7QVQRVrabwbk1BnoQDjnZLTE3MhbWR7F+Jf5Z8pFkYoF9DjP5pzGb2bkJf
gL5L5wkzVZV07tDsLn/R2qIvjZpmuOWlCEQ97tax1xkr1u1WkuzzqJ0ssYhq6saWOt5wUlodHeUe
XTmiG9r7Bkn6l3ZMv06bggMrWF6yhCVWHWiz8pxCKgmH8pG3at7VvKa7EA32N4SUIERSdLjhZe3c
i0raSeCW/Q1gOfrWWIP7JQPy4aq7EFkCGBmjHAFNqU8A8EdW+r2r/6h8K8BfWbAlhNFnJUG3I9en
qRyTEWHeWQf28l5Y8S90cWzPVWC6EDSiOJjYsTTjgQUW4u6tjNSKkS5pCenEwb/DkMjRPu6feaDB
LT1rfmiNXf8wE+EHB51119kPPU/fB4/TKF6qlBb6pIcKyIR7bUAR2v0K3a+X52ptGRbXdaeXukCn
mD51bHqokbXrsusoi8iSZdASihHhp+4po3KIZy2D29Qa9OvGi694FrqweJCiS6fMC+/EQzrESN7l
x1x7zr3fgnca9fM0dku7SdqeWwdIxlfgxyjfU253ieo0f079syCF9roYoKomwm84i0okWejYmXdd
ts0x8zsCgn4xJOFQg2zSDcTOeIrtpT96YG+ogTYJeBk18GWoj1jvcyfJsWfNw9jDSRQt+V4H5Ecp
DdkHXno32wXml3NyU7fT7zmTc1yH7ftYp8BJuBLSNF4KJikH/VyTplsph7UVXoQiosubtM24d6Lp
/ECr4VZtkmesDL3EYnIyFzNq3t4pFSnIzsyNIVsaRGtDLy4NuqZWge5h71TY8i4H6C0a9BaJw8rO
WUIx9aBngb5FXAXbN0jUQi/oQLwqctFJu7E3YZyf5C6WbIROLdNR9zCqJvVpVM6Q3/TD5vny4Gsn
xBKDOQoy5qPMfFwEebf3GqYA0QZTauxarbwboGsRl0EbvuSUZE/KktY+U4WVEDSDfGHQ4I4BbxXX
3ZCWkM3W8lLapDlk3+hAY5dWRUTTdqM1d/VLF85pylskHRTOXeJyFY/+rJ5FndcvXGnnvqQh5NL8
0mT3rHIhNFMHbF/Qgt+COb+9b61qtqKi5s1GbLa2a5z/emKHTY1lVRaua8FwHIKcR3QeXueuSBxf
bbVXrG37hVProZM7jKPvnTxd3QMq9JZW+t/L+2Zt6IUfkNQDc3cXYtdDdHsXBlmVAKtabmz5lTN3
ib5koZcPXmojX50BU9vxOrwbqjTb+VYxbdxJVj5gicAEeYGm6Fj3ToFxHys+3I16S5Vi7e3PR/2H
U1aI1Pa7EHMDLlTsYIKUsgUOhnraMJOVkGGJ7Atd5rGqqOvTzAqYYyb1ziM8vz+XW29ctNzuRcDU
VqprbaLOX/nha5ogHdhowShpUJ2mdtiL7sqE4BLgpwS0j8qBYg3A/JnlRWLOf4stx7m2DguDN11Q
yVqRBmXWMmIAuRArjcQ07a4ygSXtYGBTUQYSJoyDy42Zcbs4nVAYvW70he3aVRG4PgzhxHD7/AZs
bft9LtItpN6K+1lyBaa8KoWCZPtJZPq3JURCJnpbnbePMRv52JV9s8TnVWNBaF+r5lTy/qudATzr
4XJ+1eQs0XlqRJuDL+HY0HbV7QtZgVPdasbrEphLbF4TOm7IAF9Gn56KQMAaCa5BMLyVkFqZ+yUC
L+COH5I6RaIaSjUieAhkl5DwJr/S/SyZAbtetymICLyT5eXRkP3Oqh/ZvCVFtXJ5/Ys9+uANCHDb
fU3x8hXj0dCXkSeD2Ct/2DaEd6qEBFtophXjXULvJMKqKbCn4JQCxNQLepOGBXo3ttLIK0pv5C/B
/8cPcXqlZivwTpLVkapE1JGDDM6BIRgbBZQhyncagKw/bOLLe3Zt2RcGfWbjmbwOeSpE8K921ZWR
cIsbXxU2UOrDdcfyEoDXDJUQ7gxnHTL7zlP93eAXT5fff8Wel+i70qVeCpKCADqbUBvTYWzz6yQ8
yRJzVzUTd9LGgrwZb6ZdUKOIX7eB3PDTa4HfEnVnEM32aJdqTqbmOg7tfEJreSgSgf6FeMiYH+UT
h76ECwHXCPUF/VRR5t9lkpWPVPUALtsIEK5zXUuGwLwU2dhoAoYY1/6nmxmKFzrYwCesGOeSELAJ
jF82I2J5FFGfm8GPW5cehjJ8IIX9mNfm0TL07brdcN4lH8xHk6lAIyR6KmCWJ0gmHZntbQy9Et78
reF+GLro+qwPB1AAOPK9GR980Ne32UtBvqKmnVx++xXnsiQLFKJMU0OgEh/k1WM9u2kE4rNblrlb
q7z2gIWxW7xJhVWD0SO1QOs0sMiMY1RZfMOXrE3RIvr21GCJ1GtBGJJ3qFDn3wq/OGZNc0BZ8mDV
dCNddF7MT26eS4CdsSWyl+A2P7VcJ1nbHqoqvLlqBZbYuqnwWxAJI7zxew4eqmNb+5BO3gg9Vmb/
/2SZ7UYXuQVJ4LSonmqWP+hZt1GatxsBwtq8nF38hx3a1V05VS7mpdBV7PPhwC1nw4TXhj5/0oeh
+2z0ikJiaLe7rb3vErfOyxO+cvwsoXVuynSd1aQ+Td4v4b26QxjP+Z8Z7XrXjb8MtsfWcGUL90T7
l8K5oS2L5vZl2uJyWltS57/zUoEUpBmgDHrKWRpJ/St18wgNWZfffW3whbWSGX3p6cDlidsthKjm
Ik+qkg17SbyN2+baExYGS8rRHvtUkJN0yyyiLvmdieyXW9hbCfC/0d0ntroE16midqUv2voU+q54
DDwvP4jSUUdeUpr4Dmj3/b4sjiixtm+hUCYxfcV5JJVKDzVnQVL4Q5UwTSpIWIDq7cZVGYtE17m/
RlP1yRyExa7ycvLaMJu8z3mt/qG2JV2QG5Pui27C7AVM1/a3ouQpWHZL7ytIgciBVan9aI2h2XPT
W1kc5hV5gzoA+g2nhgVb/TQr23uJ/kOeuRmFz8lprKoAHjeYn/2cl8nMunLPeH2daAVZQgDTMOx9
ao/0NJgGH9BGBBuxVa+XN+LaVywcC/PrcnTPo5sKpDruPTcPZfDaquukesgSB6jqkRfVhPG5RiuW
LyPH/Lr85it+i5x//+i3QsBqpwYj06GIQQ94LK3puqNiSVoYeF1YgMkNatMo8HYaAMA+zq5TIiRL
qsGBqjHrwVCBgPmfOvgy+hvd/ysdvih//ndC8rKv0iIL6hMo79y9A+7pe9UH4YsUQMYEAKXWu2rM
K1yi9EDikvS9E5vUV/G5IX6rMrt2y1kiBJUXDP0w1PJUiVb/6gSIXZVU840cxt+z1ZIhsiynaeMu
JORx7O1Jg/tyaP3d5V3xqduD+F7430kYoI8LEdjKOYHXuMZHKn8/g+gyRt+l3F9+xKcbD484x8If
Np4atWP8GpRLlmx+CJ3fQaV76w66NvYikVeDLnieU9By8Kz+QcP8nyDYCtXXZmZh6U7njYEPOWpg
lEHYgB0Qul5E2q+XJ+VTP4JJOT/1w6R4OrUHN8Dowurjys4iHGyRQh+AnV8Tp+AJC3sXiN6CzqRg
RmnyQyHc1yAsN17+0+AWQy8iicZrSRC4oTo5gZZA5NbHxrWrGLLyp1TiaLG2ah9rD1rEFMrvQ9o5
RmJ3Wu79OGhUALqaVd/mrHCfKq+rdjUZ8i0w8NpuWniE0JITZSgAnmZa23untYqYalFsmNra6IsI
Y2rlVOVATYFL+Gfp3A7WRqFiZaMu0XwyYG1WFO5wckJFjrPowicI1qDR2GbzxoLbn7spaMkvjNjx
wHgQWLi4tsrOksxY9ClVJLulLGDHgnnm11hP5Ds4m9AtJ0L0zEZj4adPjW3hFNaW++DkMz0Y7Yt4
cmY0fXUhGD+UZ6aDnPWceHY5llhcZ74pC9A+AXvqNfsiz6HcCA0qgB1C5M/Lukwq12uiYa6zn5Uq
zM4Om/5Q8BnZrlEw+uKHTrPXYUMjlMLa10lP/r7z/Gk/Gy84FBrcnyOZxU6xRu3TQQ5HDd32Y4/g
OOqAwk86lkKzYxqDB/QyNkcHZYG4Ltl8C+Wi6pYC7nkDu3Iij8shqWplHklXWr+rUr37Qo/fJ6my
gyVTNza+cPbpSOtbz1AOpjZAiO4s001J7mu975VBZ19m6x0JpuEhUEOrY1ny4EHZsn/1OpdH9uDh
9eu62aFHFNeZRj9k5Ec4QybQQmcoGX3/AO5dnsxtNUNd26fpHbOzP1C4ykDdP/pFMoRjn0zD7O4U
hTQHOpdTNNUM3msDHtznnI/Ib2kQx525FEb6s89YtrNKXby1vOpE5Ha0MBGEuqadW+eSJJpIO66p
NyWjooDdKI9EXsjrJ5ZXJU1Sb+6zxApCvqXVt7bBz97hg6+0+rLxShmI0+RqGyQlqowzSIrH5WC2
rutrj1g4ey5spQkuFKdghmYHAL0M7Vnc2RvRBhvZuRWPv4R/ht4QjAjrh1PrWCbhXhWewAanXnrH
Y3dqNOqfyyfLipthC78fTC4tBuPJkxC5iEDsnrCR/blu7IXjZ9QKDUeF/mSoj+7VgSHrDrHA5LrR
F94eWzKXbn8mTxtMjrSfxLWAXRVYw4EtfDs1s6DW7MrTkJWn2YbKXL5F3LU24wvH3ufwXeCEBT1K
PrB4cBodBT3e/qpZWSI/i9FWtusXEjIRtbNjher2CBmdjZr7yq5cAj+tCeTOfYmLtcnNuzVZzX6y
6J9ZQyQBMjZbmO1zNPl/V1/oLCws2FSm9XtgUSAagQVFX3h5tB3b3QWldJJCQrNWZSBVD40NsM70
fnni1s6sJTA0Myocw146p9Tn4UOmeroDl78Lt16Ro85aa4rcHiAQAjuMA6EnGhNf51s+ZWVbLLkr
6yYb6gKqlyefNG+dS2/MsMV9sTb0+fcPHrF1AU8cGWx8lPYP9Lz8sgsvuTxrK55wCRXthQTeUJFz
P1f4OJPw1RpTSA9eO/zCxmcezMhBkPEkCFBc1VCgaxdHkKmiIBvT6LpvWNg6pkbU3oxvmDPH21VB
S3ZhXfMnMGh0h8uPWFuBhc0LHxgCv7SdU6jyek+DGdrsgoQbNr+yCEtQqFSTmukIXLCde49gxN3T
KgcE1N4w+rXhF8EcpammYZED7V1O9zl1Hn2J6FptiZ6vzM0S6jlOpNU6TaEnmEauAMHSkF0360uk
ZwO9yo4YMLiDcxBtQ+gkT9y8Cza2zdp7n6frg1Wh1qRAWp334HjkTYxekBCew8k3UtIrnnaJ7GRs
cjI2gyupHfMJSsbZb1Xm32Tv/yJ63khirn3B4nyuK8dROOe6U12Q37JCoMSE/evyjv9b6/vEiS/x
nQPuwI1qMfkq60QCPtIGzlrnL0PVz7HnCOrFnWJgFrda8QSFwPqup2PxwMJquve5N4MylsvEdobu
Ns8zuhsKVv/Af4xHqyirmMi5jay2F2jjZ8yOXW9QP7gnQFk3l+C6C43OI8+AWnhA/mBHVDtu5PTW
Zm3hLjK7dbMaO+s02XaRoHYAiHy+CR9eG33hKeQ411h7Dy3Jc/kkU/lPQ60tqqC/VeNP1mSJyOwc
sJGF9eycwMMG0LaQyvsqYCW/J5fNNy2C/ofJNPrRb/wsTtv239lxgyQDLd+zVcxe0jfK+d1PskXH
h/BfO5CgRa4b6DdJLJp4YzHdd2TEnaPh5HfoDEFEA0AKelKS49CNaBTBPojhCn03Vs4MWHdvfL1H
IxL/ennbBedV+OwTF84KBG5QjyZzf7Km9sH3nQqSz71AWl52zD3WyrGegZMZ/tAuAGUtuFv6e8De
yI8ORN9QtbbqAxrmyx0buIkzW/GDjRL/dx/Gdy+RNdrLLndvm9Cke1uiPT3uUQmAOIhXf1dzWSdn
HZjYxdXvkeTNELeDguqNXYyHOTMyscQw84iPUPwtHIbLj6jljiqNaqvfepES1XTyIJN+i2y/fGLg
s37nHGJIzWiyxyIHapgV1E5st8lvFdPzF9frylinDklU6rcRU2F3w0zHjzTPmntesvSm8r0hJqBC
PQrX15ETFv47b4seSzNmu6qs2+YQdmj7GomZxkj0g6li6ofBV2/oCEOzRz2Ux0mxQKErdUAZSOUi
jOyCvNsTrpyX121l2y9Bt0D8NLWdD/0Jrbz/aqe/91N2c3noleNrCbdVOGyZTa3x5MnhxeqnpMcy
jnXxfHn4tbhxCbhVeugr2YP5K6eaATRTgP8RdIrf6hLwrsQCO9d4AKWZ99xahGVRI5vwS4kksrO7
/AJrU3f+/cM5BA6PsavDYDxJ0P0EOd2pkW9M3drQiwMi7LDRNLBZp9AV5V40uE+T1N5iEDqH85+Z
6iK4cxony2ZlxpMN89qFmRkf/bYQKCZN/xpxZhWVVqU3ztO1T1l4bZWmHroG2/GUZaWMGMCuX3Rg
6g23s7bHll671paec4Y1sPrqfQSV0H7ohglSBwA+XFO8d8IlhtbG/SRlkszgVh/jgeWJi+7Ey1to
5fWX2FnQdko/cM18QvwSj+7+nCnh49PlwVdmfklK6tm9M+YZBp8H/41n0F1E7ui6oc/B04etb1km
q9BcM5/ofHTVFIl0CyS7NiPn3z+M3A9SeCPFyKi9juIn4ADhltriSmS3BMm2rjsEPlUzoq78hzD6
geV1CrrQ+i4X9e7yxHwOkcJmWVhuAcqU3mvBw5VnBf0SzFPVRWNTZJA/K0Ngx+veQ37OMrsKb3BA
wBEmnM8K53Ga7/qS6MTx+m+XX2ZtLhd23jqeFbDiXModhl2gvVhYRTIFWyQTq9+6MO2MK89i84xc
jS58HI4+tHxmXxwaJ8/uuhLNVjkabv7wrh8BnGrJgZY1/EDdqogRkt2Ubm2uc5hLGK5pyAABrAJS
G+4cm346QAT0ukveEn5r144OLZETAEmenbyMbOvOz7box1eWaIm/pcQxmVVm5ER98xaU3c40/VsP
ps/LO2DFBSwBuIzaleP5UJxwuHPbDC5wpfO01Vuwki1awm/rOldoBbLmk6Q9qghBVFgvsnb3rnmb
rACIhymptlCma/N0/v2DWwAiK6O9COeTAyIQ3v/QSkVDvWEna7N0/v3D4EQSv+I9nZEuDe+E4E8y
3KRBWHvxhT9AmWXOUMIgpwzq2Ds3G8P7YQqD25xOW+D/tddfmHntZBzFd38+8UYnacGjrt2iSVkb
emHh8wh6I9nj7e2wbqPJd+1oZpuZt7W5WRzeIqXwjtTmJ2qHXdTNYSLRah11rPxyefuvePwl0nYq
2wlwGsJxl7cPAiTs0IP85s4an+Nc1RrkhEvIrSVbgbuWO5/s0Up8HcRVuxF3rL39OXz7sC3D2rNC
x+C8yqvBirBJeVxwBP4zL1FZocXLdZN0fvyHx0AL3m4LOSO80RkYhpFljUlnxtfUyHDX+AS4y8sP
+hzJgalaGHHv2GVBGWgGiWUHP2Y54TqjMtTRqKndKpom0XyZ8wB9cgxX1mz0QYkU8p0/TNZ1GbUl
rSWSE4I1KeqGs4E+IqmOHTMnSwcbR8VKYL0E3M5ACgeztCBVP7qHQRQHNbWJo8TPnja71td0YyZX
DGeJug1YyAnODai7yzIWJIud7B/uXKWAhGVaGL1wGq/2CaQ8GC5QPhevqR/8uLwF/jImfHL1WPJa
YrVBYKMoLjZpYaAb3Ydd7MxnDijk/Z0dgP3s++z1IY+hxzHBxyMh7MWOl+Wn3gVOOnKHjrLIV7m/
T9NgvjW0HHdtOKb3mUBQEQUOqi9NELRxOLvFl3JgU32ocFd78M7MyRnJCJIDjbmxcWnclaXj3VfF
yH6mXpp+99oufWH51O+axqFHXYE2KAPk7sbVYF+QxB0SFfRhFnVqBpBiqv0ghjJmWsXMVuM7QH3W
zdDl4hl0Lt2NLHWaWMgtoCgu5EuolYlbJd9kHWY72QfmVgUifdeu7o6ihSxvH8KFyDLM71oJWTAH
nZQ3vuT8VwDtsD2tqxBKTiHKPkyWaRwSAT1dISVYZKS5pzIoH9NZiJMEDfLPKai8PnLrdL6tqrw1
kVcHvYxGXTSvl9dy7f69BDWjkE744MKYWFi89m7WJlVQ3MhueHYc/+AjpV93FRRO7V+5YznXXSeX
cGeUMsXcpEN7Kuv+q1MFXznwCRtmtXLaLdHOnbE7G81QE/pa2yymEGiNIMCxsfXXBl+6WQi6abAs
w/XQBugPerBydbi8EivuYMkm6pQ0g+4lZOQhtXGqfNckFCIL4Os1G2Hkykn0f5Dn3BqL2YVHaOv2
JwIX+x55FrkHaT77N5vyLZTY2mMWsVJPPMcqlAesP6tI7LQyyYWkN1OX+jvcMjeuxWtPcf573tnE
bpEvRUxcdRXf8T7qrL691bIFSYnlXFls/nsGfjhV7ZZa9nhek7mo9zzUCam3iC7WlnsRNo0slA7E
tFBdyanY9ZI9AXxpRekEEoHLG2pliv4PAm3a3LAKXcNBwIaDCYc3t9TDXQ3oS+KEE90og6x8yBJq
XBcuyzDlaHhTIm4EPbVUxakJNlzF2vCL+KmsfV/I867tZPhQdIAFttp/p36x5S/WHnCevg9r3DrI
Y4UFJDB5+tWjI8Rlhqjwvlxeg5Xb1RJhXKa2ILaLHHc7kyEZhkzvZlM4+6wN6SnzOpTUCt69MaiI
qqgA0unX5eeufdTZf334qLq1LYtl0GrN0eubt2pHWR+FrrvhStaGX9h43o3UztsJqft8gCIkTiS/
iKSbbQy/4mWXKOTKRltYa8M2RtBBRYPfDXcyD6brwsclFLk32cAtH2sy+y+1P0LW8n0G9P+6iV+Y
tVQN2sBC9LOhXVklovB/E6atvSmrcOMJn08OW4KIU0rGuuK6BfVcD+9HvmaF+XP55T/3GGwJHs7Q
pUK0hCnzcowz/m8x2JHAzQX5kssPWHv3hTE7ASol7tmYg2yKSdnHDoSwLg+99u4LM65Ej24LjU6h
qfAeO8PQKcB/1zbQi42h3y8/4/Ntz5Y4YrAzoz2khxiCUiNwluA1rQBKLH9dN/p50j7YbO6kYd6d
RWz13MR2gyZ0712jknjd6AuTdWTe+KEVYNuUeQnyJp4+A4zUx9ak/Y303dr0LM5kkwJrRHEyo50i
gGh3qIddS7zx0Dla7S9/xdoqL241/dz7fjGDpqKZvF1bzGAPtpOy9WK72NqjfwPF/7/dsHBhwrnK
tN9laIW2rcE72l1b7HPWZT+aQuQQR06HZ6uz6a3pRhVPHJKRvAogqgDSXHLLihxYQPAyRR7p5y9p
q5qopbw+knGaNtr5Pr+fsiUE2VFWCjp1qDpw+UQMRL7Kgx2SqNC/t7QW1p7A/rsTK2FrpOrwhFZl
Xwej7WPdZWFciUACcJANzxwCgte5hCXDaO76gT2eW7QV12RXtY6MpYUa7uX9srIl2cIrFMGADemS
9iQrA3K8gJEDcpxf27rqN56wkg9hS6ipD0IihcEhsgH426EmzZx0FG7ZmQRNwrRqoNvWOccS9JTJ
SNMMjQeGxd2Uuy+Xv3HFqS4xqGkhioFKZFVVrYaYNUEbNRXf6iRbG33hN1y3sRx3nBBoV04WW0H/
3G6idM/76RNLW3KRUjMaV/IAbYBj8Eza8AYM5LdN2r2MAbIuFftjiNkII9cetXAcpV04xukKnDxz
R/fKZUCEdypP9GjsnXLq4Y1l2H+zS+aNlqe1rbdwI0AgWSIIEWbkbE7yKThqmu5bO9hwtn/vhZ9M
3hKqmpEwQ76h9SBoR9mxBw35NxtCZ4/MLvpbv5zNF7uj303YFUAXGl1HdlmHD02ed/cVD4PncjLO
jZnEFHWp6zxdtReXCFdWcRRC0MV/8i2ddKWbuDbZOMBWVnAJa22YrEpEguDxoObJU8relZ1OeOCS
KC2Cf1u7OGjLTy5/x8riLdGslpul8PGouqqKPJpao2OtOELO8DqTXaJVoW4GlWmOdHNb9eygmAMG
Mb+rrzsk/6btPgQSgVV4Br2m5zCl0iB06gYOYnco0duigcAdIqWtNtuVg2KJX206CfY7gXuAS57M
xCLQIsfl1EQV+8p7vuFhVzzQkuWUK1V3ra3tU82tuJMjUo32hlf4/HrG/sKgPsyUII7bNS7ufikr
TqjbgvGsTWPS5jsuoBhgCAHszqTQBQqvu/ezJd0p8yhoYnC7OcM2iiNo+L0pmmnofOvdYatisrJ7
l4jWnrSCWKwGX5g96q8zOpT3qdentxrAtK+XDcT1/m7WTxzQksG0mbXvylnOp9Gm+a4ydvbe0tk7
Nr7DD1qXZsdLXp0oH7PvqkCftzRB/V1bXbhLm1Z3EQUtJCRypf/WgOnw6NazVUf+PEw/wqwvj1zw
7nHwKQQG7KKzH/2ZTnfzCPhDZqUWshq1ua9ARnoTTH69hwRA+gYBxOHgTF1xqBHqJjoTfYzmJfZG
Q5HtS9bJuxS1kFtmn5UanBxqAXbFHhoORUgTEJHHZBwkkFl1asclOmHvwawE7dOprpKCG/Mkjeq7
WNJQQbTL8+zb3OvGW+SE8xvNeuAn6taZHzzD9EPqNhoCsJn9DsILgTR0Yb8M9tiyuB2zikZzXekI
FCzpTVvZwRPqsMONBBHVzkDX7ZtyU3lwwHCJXAQ4XGfRhy/+ZNdFnFLaTDHAUFa2K3opdsyYIkIV
nsdemuO4oWMLbQYQnokwl0cgz1gyogT1JW0C/SXHVB94qoqXoqsFjyavdBLpueLZ9lDnrccgAYP0
K7zpbxSds0NDune7dIqHyq9OTtcBOkp7N5qQWdpVVi8fxhmiD2nfxEWaH0WWH4fciudK62MzFPIL
oKpml8sBHQ4e0g8V7dOkqvi8D1rrH4tb1i6cRbsbfPHmWsjpADT1MofBDoyHYBuSQu0BWP/t992f
rhLzKwklv8Ej59uMoE4wEMYPrHTurWn46acVGkKkfnVmhpYy7wsJ+XyYDL3rnB50I9RuIl3K+75w
96VbHQLWP6MZ7SyjmqmoCpEp4XX1Q06dF6cdZCgzMoFa1ZXBgYf9gw5CSD1L0t8ENhgR7Imjk0j3
YoiDQjpfTQMJXQ34Z9xDa64zRANH7je44U5FFBQ8eLOFAVlqFT5OJfF/uIGEePBcqSTlYXVqZcgi
NLZY53kagIeu6rjRIQXHSDfGeeCqJhllrssom9SAFjMLakpn9C/AuX6j98yI/HacUvvQMDod27wD
C14FLWLUYacbks1OkuYdjfu0rXAZ4e1NNsn6ljSiO7o4Q3eTlyImQF/5O1pgtImUcaxD33foMReu
c5OmRRp1nRRgcxVt/4LwhiV1XYcnH0LfO7dzqnvOCv3EmvCbbpG4trjsYhuMsKZwv9gld5NmLN/s
lu8sm9+K3P4yTZWIR87/iBokCG5rM7ADMjRAuPSPEc2t1ac/WAPWrg6UzdCwYNV9Vky33M32GRDd
IsDZjLLTG9CAiHvLCsU609x4LsE7BumubOsbIpvvyLLd99pNTJ4eUER5aIw55TW9Rbbj3iuzl9wN
f0KO+VWR8InnBszZo7mRuQe0qpnmnXZB/gA51QdcfO5NKkCDIX+SetpNTf+KPs07SLt9Q7fsAdLN
AMhbaLFomluUfsLI9OROpfYNaqJ3XlGdJGTFB9c/drIhkRtkSefzr1k2AQ/q0DjNAMy2cuulyqx7
BGdHls4vtqseA0XfXYfth9JHC6T9THKzb4Lyz6it58Kdbv5H0XVtN6pD0S9iLRBF4pXiFttxJj0v
rEwyFwkQTUhIfP3dfps1JWODyjn77OKJ8DGi3vMQRjYP/OpiFL15W7WrgvqmA9EWKwWEMwf8Ill4
arv+MNTDrrL1YZDVft4cZkw4bzJeVUgzgCbMjtVv07dfddC+Ckzd2q27YX2XyG4+DAM5bhAswkHW
ZA0OK6QEewp3JRa3rHbSTFfdkd+YqgchYRlmV75zfptk1p95TqmqEEOSgDy0uLpY2rTw3fp39O3Z
i+xl6OdTKFSHhAyb4xm8EFZf1BaI3PX0ZlHfyU2+e8hRzfp2fk+c9ypj7yMYx4tlOBXbEJ7R8Vc1
9tcmhsgbhsL/JHHPjQ1eRtKhLY+wbunCynGYbzBQf69jt/PS+DzEq1+qOviEO2Kah87r8smL0fmn
hUjdgXkKvk6qmE3/h0m6b+C9CbOA5ICL9kh677r44ka28T1Oty7r/fUHc78+N8l0xTTkgfvufZAM
IOlob92qbghUf2rtN+xbZDZN7Lb2wY6T8WCa7rz18bWV9TlJLWwg8S2c9NuM1cmrjKZL3LFX5Fpe
2IrJKqZoueq3NXNt9J4SY/IhYb8U/vwrJdceipZiYPGzP+n/rE1eapwcQiZtPrDqM43GM2b0IM9F
6+MQsT8QNMCKoX9ee22zRsX7Zp1gEawf4fr+yr3glk5st6VYw6z6AJn9vMn2EYlOdcb9/qPaQFpP
tluy9pdw648TbmA4iWFkHo07H5+MD6rP3DI/VsQcLNhSPBSXNHbvNVlIngq2H1MofeUkfrSZHoO+
h2e26c6E9zgmBl2dAhfTaxzS5ZTEfNpFPDQYKG/TLqkrBJDN3TPM/t4W0QKds9s14ASSyWF8IKCU
IQD8HRGPUzYJBBeSVj3F2D5OtX3Z/x1NEj4xgXBoWE6Tw1ozslPAyw6W0qu8OyhUiakLBxe8YMMM
ZWnvfswtvI2bBX58MnENbgE65iakW2ZQ48HS3V1gnfMcu8hlYe//SyRWnl8jrRtKNRhmU/Loh8sz
QqEPgQefnXCCcK1rXKbW+RQTLOi0KZa4yVe5vJtkPFURAiq3McZ4fJwF3LHj/bzMgApnPGiva/a8
2Z48Y7dc+Mvb5vcgXXaPs6xfgLm+O9e8aLCFHV3KSLa7pRe42+Rn3A+QGKzyw8nptlHQ4kJQHoQZ
L8MGuGdYeF00KQjvS9Bc4noqG00Fckr1HlrUY7tBgQ4aw2FV/SGN2T86xQXOdcSokqjNmrGFkbvP
kSgGnvK4HScqrqINyhbsgT1pfBg9tPYRWWMqY4YfYdENXciGhxmHf6KelrPn/UOxJzFQml7HVnyk
9fZSh8R71H5MsbwQBO3J+BZReUDW6zmdcOJOM0o/1iBVaVJb2adiPaHuwsXevEL8dpuRpSU7iTQn
8aoE63O/Dq4JFkNtg53AbB2bdPqCG94rBbkTFIGDmbzPcR0L1CyoA8O+Lhnk6KeATodwUnuOwAJb
d4euTi5hTZssTufTStYHoNsvrTZPBmPDXePzrhw0EXe3GZohFnhXKWjf/e51bqZT0y/uyPlYfXWr
t/7OTPWf41zvtEZ+h5vAeiCpd22bdN/Hya6S9QPo2O92qKDEn9oq3yg259ynW94m9EBrLV648uWR
YXICbHK9Ky76sHQxw4mRNvHV+suQxbAJyjofwtCGKJp5LIXRdMROrQqePRsHx6kHlytxlNzqWs23
YGy2vCIR6LcN1jxUnAjmVr7NOw5KRrVOXrZu5AeSbn2w3YhOEAG84P4oniOP5K3yJ5qxUX2SODqJ
VJJMJ3NXNHBHLazwlpwM2OtdU/VFMC+oYDwsr6jZcIWO3dWPqgNCmraMD0madeD6ZaGYx6wd79lE
w+cWrnMJC7jvqmb/fEMsHpmTJeu9LVsWwjJWrTj84WI1IjYsn6h9mjmOOrgrv8dh+6ZDLBmDzZTW
jch0yG+QZq47KROOjW3oGfRxrKwx+fRS+dI7uJ2hO0gz3iW3EPbzD1UdhB9od0aNQhHaF5Pg1Wl3
irv+lQ/NlnURwTeb6k89qrIdDVBBlU8g+gUgwWyal2PADgnbzqlMS7/Fu24qjuSurtzGrkiUyqBG
3rUr9homoJnsApSQqgjrMDdelPWJ/G8NNtgXDPoUm3GfOPcWr9s+Jet7nNRLzjz32pjknGrQ1Ifk
6qXBRbdbjqN/n/LgAqbxK5VVXKDee2DhDJeGGN/GdcMevjgwc9A45JiMXTZx2JHPif++VFxl8b2A
aRfEDCcwgAo7z8/UHJecb4/rpiDawfvJp7qrs3tHKir6Nw27b7JOOFlXVyKMLvgctmTIhkk0xbo2
yc5uMy3A70mOVWuif1ZxL9t4VB/HyVsODpPVPVV2OTqvpsWsmEIufYi7N57a/uZXbvln/Yh3ucM7
2iHpNNlFzK9fRaJimCl4Gp3hqOcDMmencwWTzQfTerJAiOWCDizd9toXtEAJT07S4UuPOANzyIDv
oTqu2aNujp8bOgxXuOPqvYJU6kDBCEeCW41D1jRDMblaHrZpcftgTZMp1+IOCLN0ftl0Vx9lzNhz
a518rpfW5starUXnaa9gqhsKNhD/Nd4i/lxFqyqTqh8+qmmjyDbs4i3n3Uq+AJxXOV+I220xcibB
xzM6k2YB2LxU8wv12XJGFKV/oTTwixFoDfYXhvQjYgUvglh4fELXdwk1ggVR6YUvE8r7KyqdcTe5
eftEd5U84tZBoLOZjH8JjNhOTG9Troh2mVE+ydFOq8MSau+MerYv4nlFxF9HWJ4EEZkzT6dxCTM2
oJ8tTZ81nldka3vSPd5r7bXzs4u0JDlyPjCCRde6nKe0ah8FZhCHpm+G88KWHj0SW4JdgEV0Q1lR
w8c3YC4PCOfHOJqWG7Sk4ZFDKJZmoiPixePY9wLd0gN6MzR4o6IX53MFO23YS4EYFtforEwVlvC0
l6fGxFVho7bdyxEEvBYhEaduTbqitnGVz1UKBEJhpJV4JNmx0WOHDT3SLlqdehOVmMs2ncxLGvXf
8QBTLrYK71nBRgTDNfjDGErdGRX1VoBkmmTKABaNoRn446jgr3EN0qRH22WPcxsSXjeYsmZjfaUk
ASeOTltGDYPmhkj2x8xEPyOGjaB+QrgCtIP9w1pb8bfToZe7bhz3gexbeLkG8Ae577rklsLsd8ua
ekVRQhGLkVGOGHBtucg1+HFZRPEY7N3bCecq71WGvEMvl2AgZSG3wfPaLfEHSjcw+MZUoyzg4/AR
h0peOM4JtTmC7Vs9pnH1aGn9d4q8NwFFYpmS9ovLft0lg1xhMDNeoZZ7DVe6JxBCbcLmeCuHtU9I
bhdlcGnK/tFTyI+NbHBHMKK1AIw95ZgQHfrYfoMFzzJvoRfqLdM+6XVwHMb54ndh6U00hj52Zg+1
18UoVcL1O5nhuwicYs7lkAzX3qMEDMttK4hqcCP64wJRo87nwX8ZRPq9ITo0h41/XeoE5jTwJp4h
NQSNFZiKxT3ZfKQGKhBXryfN3PfcYme6tHRqHQpOAbkgVu2W9nY9REr9IFSZ37nzyc64TeCG6K7c
t1+CoJtDa5hXSmKf6EXkjalxmPYYZTrmfUrjVgSnDCYX1FyJXyMQu5qfWF0ffBkEhQhICxJg9VhH
vFgEOy44ZTH5fkF591CpsKhRPeSo2V57GH9lPYQUmRLVlwrFDnGPu7jrSmfW91l7L75uP53a0CmN
MYA3gRyXA1jiH0k9FGoCj2fziw2Di6yPqsckgbyFhihutmU76yT8CDv33VJ3mDYBH/z2CYLIp86h
Wx+9ezE+gU0zx12WWHaLq3mDWESbFy2r9XFGX1LnXT8vDzXiO8qQQb2Zokv3anYBPM12XdL014CS
X3Qh3l/M3Neib7r23CECG9Zgrt/BQdF/wv03nUDlMMfBJPRx7AaNfE6OrX2PtvR6ApdHUZknJGck
BY79HxPYvYYbH49QniCfd7M8V4O/azz5b+39p8RP9rGftFmvN9TaSXOZPXhWjCJ9GRV/9013BRZx
ctt8sOGE+b/Rsoz94N/qd/vIip0b25sY2Vb6DXF5J+prgPzHAuXbpY+wFE0wHf2FyiKMJMBGA8i5
m5c0Y21cZZUG0hz2Q7APaoUXEixnhUqkND1u6K1B4xxMXbKb5tbPxcTWAngQyWFAYzOyecG2S8Nx
eHWVjC50qGkJr/Y3EFTTzDJ6mSn7qgX2e1jNU2a8fnhaVzBfo1bEGbg2cYYsc7+I0/VrHlqRDZhW
AXuC5Vdz9JvxBVYx32NVf8sk/etbIIeghAKMGsc3T04/keHVZVnJkEdxdIiNVDkb2Q4Ge09e7z2n
QaSzNZKPYVvnWwpuA9TqEqyhCa9BH8iME4J3SpTjJI6+iz50Rw/dWq9jro0Lfxvm1iOJEniKaEGT
bJwilsmqxdkeTyHNVgtz78yYaDh7aOVOsKFaMGJN+rcYuasPcy2rB+E7AJWdXd57EUJigcIG+Mvi
XQYt2yuuv/5Aq8CHdlm0GjCKQV6qv7LG5FviqSBbtR/FedWikGkYR43VjNgWmpgdDLqjt2BFCFsJ
mZEBVMX4AK+KLX7Rkajg/KpIdY3HdovytI7cTyM7/SkRj/if9uLmGyrHfs5p2vL7PGh8qdqqPyRm
rIo+7JJHNXXTPq1M9BKLZbgA7eouJmy8gtKkAqkZ/ILMzPAHy+4tK82Wyd9eNjdqsNYNEWUgPOFy
xJ5N9c76rVegaI9eLYkBYorY/Teva1dEIbUfrZ6659D0sspRSpLHrVYIjK2F154HT0+vqDeAOYC3
iPXBffnth0MQAbuS7c8m9Jg7IO/H0M4T0JBwekwghTr4avX+9Wj38zmWKckGWCgfyerNkIYz+8Xh
z575EByVPbyynrvGU0dvDtmSTWCwm8JUdQRUPY6pf2hppxsYs3qxuyokbZeVv6DGsF0zP3vJdNAo
wt4Au0yiaNUk9y4WzUtPmPKzASSsJ6Jg+lsMc5cUuA2jHb6jXyTB7J0jDpVl7om0hWwC9Rc+0tJV
bxSjhF3Qz8mVQyGyZMvGSZ/JMbJPdm4d5o2k+qdaOn3Lebyb+KAOKuIAFnlRR9welSk8Y5O58nIL
jv+DHGbAVkqiHRF2geMrahdR78IO6WMEzgIuk364nTTMoB9gkhUf1qCqcqqm4ML03J5HXFF/Bws6
KuFD9KhsY6FH6PuLW/h28Dxl8GoXtp87MDz7Efy5pYW9QourrpxsaG4OVKg8EuAq+FRMecsTticw
g79Eq+e+12BGe9M2vRQZc96886QYniaWkhLujCbJdcXapzWdccO6tp8eJtWT2zRJOJzhuMu6qScD
EooSuOxqOsOTuB+PTs/eMwq9DSmgKDhX2W+vqPHZhwkhNANFFVV82tS20ItkxcS9eo+EAx85Wrrf
T11sX7B40w+lfP5na8YRlgH4BLuW2JpmNfJHuzxoGv0APNn7QKYY/TBbaAsRjSsGTor0OEfJqktv
jjkMIRr7S0AcxgPk45+VhSmaP0tzrgSqO6GQCQiXlmsXzH2d6zVlH3SEXemGQPRTAMfvd6H6+Wcc
fXEYIJzd00que3+Ee0MPRGHHqkif/DHpLhUY/iiOkVW3o77PyiqY+SFea3PmPIgOAg7LuS98VI7o
nvc8tPZsKcyIM8YEeQ2QU/S9uKX/rlDF4FczaGBNosyzxv+4Ny2i8foF/hFZ18XsPeIz3ysWACLw
eyRngAvy3gnenhBZtb20cIgJMg0nNxhKtMiQqI4wt+r/DJAVBIWCzr7PIqLSqfDM2OiM2AoWBxCW
f0nqXtkWum+o6cL30fr/JozLioV7jN7t69JnuLilgLom9Alr461sh3QlD6HikS3bWKquqFZV/65e
Iz79ys6PU9AuL26CmiJD7NhfIutpx4amKWF73sGij0yZnzSsWAyEn8mQ0q/OrZgcKm90olQ91KkI
fRZmeSaAMfknnz3BS770QHetNM8pNFDAlu7ACLSAECOlHRwj7OzlCRBPCEU4K+3oaV4MaR8cKxLA
Tb/DgwBUVVXdQ9Td60OMpzJMprxXGJvZXPsIJFDTNMs8XPsJ67GDxK1vwsdqxLGRe9UY1SX4XRtu
jY7qMKuNsH9xFroLQ3O5M6n+y4JkLuQczuXoD+AY8wm2dHFLFcuHOkRyHX4nw3Ntb9oo+dGEa3T1
u8WDo/0a3ncbefSqDoXKouyNS+TSZmaLZYI6tsEk0vPqP6qtTe4vMymxyV4sbuRDXJFfWzsEI8mP
CRZThTBA/VKI3fK5C/btMtyswmDIhIeYmnMdboCzhUDFuH4a6+1biUKrkgccz3C8ZuHLZgcDlKG9
emzUl3bk274FlgJDmv7Jm1JZgPn3gWlbqYT34ONbZFukRcFX3edpN3xFVv2LIpTRpuJtBhrKVjhd
/afTpAMsRHesH2kJO0t0+tHSAFf1UXF3qUS7n8Q4eNu+6P2+BsDQQXe8qowQfvZnKGPv5KQw3uay
SdZbZTnD4WBg/QjnM5g5olsdDdu5MDnylgJWrEHYq3X0VbVxn4k+mDOmEOUBSBedHmSv2vq/XWLQ
HnDAXHJLv2q0geg+KpynoMDlaPhwiwxelbs6eB9lh5g4E8HVkXNUxtObYdFpg68NBHDaFNibfzGS
67I6xbxDsoMhDYiBDNdDPfYi2zatMsErtO/In8v8Yf6xuFVBda88SCrNBiSMI5dl1iSL28ockEb6
mtKBI1uvRlaai46ybv/AZPMS1eQC4cvfGcH1WRCgXkTjDytl/RBFxufIVVPzrgNt8oC3W9+2lae3
sG7iYwDrkkMCtmPmQdyFrIz+SdU8PWsUPiXhXrunHDBtFEQ30dBCBVB31LOdC2i1zpEE1FVFNQw6
BH5ClKQ/vg1obtFmFjAH2+l0mzPYhJ34fRSMK7ZULh1yzKQTDDCVKqSH8Wws+1806+jvzeZjjrY6
zD6AjTvgYtkC/YXyY5Z1NPkdOHmEHkw/JLZJX+pKVSXzpz5ro+WNTvBA6kAwaDrx41Iv2TUBJuGD
EkHW+Fpirj5Mx855DaiGGLH2cmCPy9bpY5Ka0zbR1GRDPf3DP22zdIyaDMTZFjS+QJfK4hlOkW52
QYt0OvhWxBkm+3SngtjLR45g93BZmxK3/KmzCj50m/+sWUvLJm7Si0LO5QGOV4+1Tl571ywHf7Dh
se/tezWBMoURry4wD4kLQWIY8A8AZQUJDHQ0/lrQGRCeSEdZBnZ8Ia3wARV0VcawgksuiIKV0tCX
ikw9jFs7hrZ5vlAo33ctGtvMVip6wi1WREKmcKZJvONAOAxRpcXgY2Q2wyj53GwDptY+ViXRpIKn
VaVA//Q6JLQMOuMByAlNtNFDwpuvkc8nh3HHfgyh+pxGyg+JrAlmpnVcjPNKYHKNnbakNs1XPu6h
z1tzCEQ/J/j5ZCbcXLalI4aWbrUlLD+AFcG1HyVK9wOrASj0AvXEuAhL7KT+Od0wHUzU/BevyMsU
ZQHgG//TRuqOZNEwH8LhJ0FOXjHBbj1TqvtDWv0KXUqUCYzOcsfpUCSjxUCfa5J3lQagbsHuqaHK
1QAryygO8TyQTVRaFCivaI5a6Imq4Qfd6jne+o9tje5tKJJR4j5lN0j4vtjSlmPIvEMVR0vZpCMQ
IIWhPwbsW2EkBgSktWlp2fYJAxJ53uCkcqxJvfz1KLSQDWVNjqOwOflVhL7fh28AFnWfK2bfUZAP
uSFI6BxovBZDox4D2HTgKhwep2bjwJqwr6qNY4AfjPGeRMul8mGsFfpDgO2EqleOAcXW9b9REg0X
57X6JtBh5CoA/QXo05v0sMGjRC1gQa2/IwiS16Fv3L7zgYUNOj2bmW/4m/Q/Y+vo0dSolULShGg6
BVp1h5HVNIc+xj541bDyQceAKOciXoY5tz5wkBjNJs6d+wmR1OjYBt/sHZgv5Ub7v7ISSY6V8wUn
y+W8pNJcO6CjArnMCDHT/1EyYqUkWFi9ntEUqOM4mwvHRsPVAWFLhwMF8yvSv/UDJs0yCnixLfUr
N9FFEzfAv6oGPh1F/9akf9gifLzV9i/honeskw99n8LfqcKND0TlVXJ40bmt9bI2jn/wKP4mHXY0
Y2jAhZA/Y7/tqxoJLVH7r+kTYIOT9zZuM5wTpMFgz5LfNHClWMa1DI3l+zYar7FBhsTq652n4yfk
xzx0q5R5141il1hLigTFAPxjJSYvATZ5FLj/XLj8x+12njbUUPcQUtAFxrC1iFYQwT9M4Re0637a
8IwMMwF1tYIFtLfGQYmfQB4H+H/uHPzjMiMr9PQb6nIPCsu9n9TBsIO8BvdqqEB7wvkxW5elDUq0
grZbcEaFOTwIKJV2CIldXmCqsp1FPdCDmpGhgWK2LlUawVK05eqbEmLO/rayk4i75dm1Up+mAVUY
6qcqhM/6tNLTLDRDwPrEui8b6uifp+dlKRJ4sWdQ1+E2d5Nqcni6QDs7Yr3jIgRr3l+X3x5Gx2tu
aFR/YW/MO7d2snpuAOsD7GpEd1hsvH0t/T39xMRKH9OATF0hm1nvIa+DfTnkrTtQaX4aHtOHlcSy
GLVPLrST/jmRivwyZBE/AfpSJUsasIDmUP7FmHc9aDfYcm7ZVCaLCw4BoB64U1cua1EVFgDM0t0S
DRXesAp7UK0q+lF7kz1gUNkij3mo91BvLjsK6f9+bcbw185mO4m54Y+bp/QeWEV1Ag8r/NxwF/wI
5vh/eg4xcFnWsbSrRw7asuEgvD56thxnu08lwLweJJcsnYgBEUxblHeBqnOpKMKgWLJ5mNBV06GH
WxwmHyAGINJEigmkCIpfVrEQu+6OtuE7eTtEmMiLZvXsssYOEFAMI6uvM7y/i4oKtQsQwvA59WOF
tCOVhnk6T3Bia8btDwbHHbLucFgCZptisg+9GYphcN8BUlkThRmsBSViOB3YcnLWocv8YGRYBKJH
ydO5+hT2QfzlVdQhHyP23AUEFxhdLyl/TgVGcPDf+S9FqMp/WKUuA6AMG5IaAEk1wQA7FQTQbrdC
b8grzO+a5F6KGH8XMqk/ElnxvAvVuluAu72kbd3vaBOCxsdFc0kNa58tquwL9PfRBxrx6NDMSuSQ
gff7bmXeGXzfZg9OQpr7fChCXJjhGClejLFDTgyIX4+AozzMv+MkOph1IG/JlGAsqWZMnC7gGKR3
EN1KHDtAN+Qd2YF0GzsMISO9qo4mpcAd1NaVcWPNvg5RKAXALYqVwFouW1pOj3W1psdIqvHHmyNV
ukbjoOj86e2eAvC0EE6OQ5Tqt8iu9tZSoOrUBGqnqxnoJmxQ1txpWP0i535AnW94mYzTBAxuAIdo
1Yk5+rjYYVIYNr/atTCOC/3g3AaBepFs5YXFGi0bN5DDYPu5UNoEWbotB2WGu4qhkch5AlvSQ1Zd
CbaRe0aVCG4iQhCWAzyDAC67muYJEILr2OKCySYa8v8quM0cNvCdbFZTMBfj0Me3EpLcktkSQBF1
vUuDxjszRH8AXPSW5iWJE30yXMx7hoL/aM2y5qIG6wgmTes1uWuwQxjE74Ve4mcikYprXDuXSbz0
KPPH+QtM6wDXQiqvseOkRHfS7TSw4YyFpsHNo0G0A28og2SyKoIUA/SVTd0BISuInge14lvgpLwQ
h54bW71+6IFt7CL8nzdwvRSOYQbbvxXXnB7IDMvNJU0KRoXJpdkQ0zBz+7WQGk4Gdo2zEcBuwWEm
DJdDDwhUHRskltWRiTPsUJTPW+TjWEOf8c2mBp5WKZCd0XEJ9350jiD3OS8PavDTMRCadWlTjsT0
zo55Lxs0CG0qjht23bmf6uZPuEQRChlI+ERjGAbMS3dSrXBFym30iPZGgQoA2nkkWPuZgmbx0LIq
yQ18RPJ0XQRm3fFdb4uh0aYN8j7EhJOWu5k/oXNur1bKJi0SWsuct4stmy5ej7bRc44Hj8e6rv0e
8BrIPS1SwSjOq4c0GqKT5nbcx3QevqTEADKAUck5iECSzOjCxaOgaNP9NF6OpE3tq1M1pDNwF5EX
Ufn6ryNNnC9uCnLYUwbA0hCFLDCh7DDGnAEa3/msPqwEHWoN0gXwdkiL0NCCRTP2cJU+efiDVfR5
UyFPIwqAdaPErYf2Do+Gv0J2II0s3n6qmqcmNXsskQIndgM6qjpMof86e37ZYjg3JNtuqMdSsuRE
QQDc6rYIW3OqEbSEqVnJuhiEw/HUGbFLYctbufY8cX/a+41Xovatd2xGGWOb8JouOKSp70FOKFDV
YR3fQrNEMMHCc3PiNDb+0YtCcO2oeCQVwfZb0ezUIWQdiHtox+7GVz/n0n8GP++P8zH5GJcbPi3K
r3m8pt7ddVuI6BhLZFPDXhZx3khClBDFPFAcZOU6L/rYYYScVx5/A/y5b4W4tFO85hXocWHILySS
QTb41btZl50fsrmwK2AtzBNLvJILaL31sYogOdgwIUzBhcM4NzwkqH1B/8zHaHiFT6d/XkMvOM21
qnd+awIcKWmLHrJlrx2sM251YMwpmLwV24vwN9aFQYUcLjf9QikUPMRdE8Zn3o/WAi8BGxjzj5bd
aI+QHjAXgwwF24oYr1rnC0jMGB+M7Ce9u6tU4TbCNw1WJDAegTcueHp0H1LaIQKojpAuB39QQijN
pay8fYPPUtQxQDwEweM+lCC08ABzyW5yAaaxCbMHA+ujHNhGtINF0QivNJBdQzQwZzfJFfdsGwKZ
bdoXsrivMeYAqu4kOtDWk9cq1OMzi4m9ThvoCDNyRI4CJfvJmMSdlOQgUwL/LoMAxbaRcfSJQbU+
1ohH3xOPdn8xXL9bJ99hFNUscz7DWBU278IHghi5nQJe9hghtl7Ckwc3Lo6cV8Q6sHJCTx1gQOr0
fhNdgpooQj6IheV17gQxezL6KDMTpIYcEP42gF2JvijDkGE2Tx00Mb8pNt5TI4IZg+VEnoUm4KAk
pv3uhKV/5ED0/5ydyZKcyNK2b+jHDAIIYJtzkTVPKmmDtdQS8zxz9f9Dr+rwiUyz2vWpPh0JQYSH
h/s7nB0nTc5+YjX5TuR+qm/CqMFKlv4mXmRpVRs7WfnsQSubFMSKdQvYC8KGY6alNGhwnKfhsAnb
aXIdaPFPllUYO5Qhm703pe9Co7FNg/TRsePnwqppe9hON93pkQmKO5NFdaiAOxPn24lA0OWuEtJI
2gzTODxT3YqPYzglMDPHDLxSTrUM2P+u94irSUY7rnYG+4FzTQ22Uhj5XRZyAahFHJ/tEn0roxvb
bRiklBW5WAm0LRrlPtPr6rfN8QwCqPWORpEUN7pRR3LTArBB28cL76vEzg5AjfNNbzfejwbl63jy
5JEqvhMiLhj1b6A0o3+FmGJ44w0EATTHdrHe+m6QWX+qoH7m2aJTaGQ/QidPKfYmzu3IAnkoMXJg
GnRALniBNDnEbWt8p8b0GBpW76ZOy02gbvPTVCmla08zH1XaXI0C2yfLM9q9H/fJfoj74YCCIZp+
U4e2YZ81VJ2d5GayW38DNlgH3DUFnNjAd4Xwg1fiSAkqYCxvtNzXXKfhYbkpl/uwz4r3NqvVfa+N
g+v5Mr9RxuEdo1zzkHI1QMhLJFtwlq+U6oHa22SxmG6l92k8gz4m03sCAt49lPGQ/RkFWK44auS2
L6d+V1mmfcyy3NnZAVSTjAx0i7c2QJ3ANw+RjuCRHo7GdlL7ce7YyxelDWsQ/ibwWJNWf81Vo20j
btZ5ITZ1PMb3eawhqlzX5dbscIo1hKFTYphKuu0zoXzwET7P8SnbYyvCXEjf+VWGpUWZO/5N5kr+
UAmzuhnk2N0adQEkgZLLC+1AwKLFLPMwJelJMVqMcrrecx0zDR6tZLKhS1XWtqNW9l4FdvtsVYZ6
UjU7uit+UQ+WBwEbdmNXFDxkIPTbiv7is9n6w6YpMDtA6oaOEoL+dURnX9EDGhoqIr2NZfKopRWf
+xzsVqyld5oxNi9N1AMLKHrt2Z+TcjMCbaWm7HBz1N6ABh5yUT4rU/09DMYnmVlPRSqPkzNQpkgS
NwY3rU3FW6mA5KZEdF9bUoVRqeenQarqPtMMWkdzK5abhraXtePqtfZotr1GFcv705fOIWWasOFm
QVnqXM1s9COL7zlRgldiO00j2n1dHOZEW/L7ttbNOx/R7X1jAAWUadjd6QNZjW5Mp8xWADkW5oms
L93R8w1Oumxe/G7wwDQSxD2chLaxNbxahf7bT7OXTonPPgLNqqRZMtHpmyMdbfypeZKaKXdtMgQn
DZA8rH4lm/lDtDvDAfl0NjugK/Hkg9PWUrk3Z1UpUQgsFWXyXW0o1oYKBQ+L/t5mDGkT+BFdKyHY
N+2LQrdy40VNcGh1kezLMaIbgN3jjhqWvtF0/x+krlvKGEWw6aPM24POpQ/Oti1bB3Mn3cYPSMcv
BOxNj/wTPg7S7KiLgh/7aLOm2Q+hwAHUG7+rWTaewQan266aG25VkB3xHiq2cW16h850fKqKFjip
DHKLJn1MD4UPOJ/D665HIuhk1cATSlhYJ24D+cnK9MdGs4AigzBgMu07ZLdnpKmv3LaBFx5SH8fw
kgblJgzjb6JpSooQ+rtSh1j71K3r2eJbFIJ5KbXx31o0/5hqiSZJSlVGB96zJ0+RN1aRcWqLtHuK
rPTVy+WHX4fGJs87IKTCujGEfz8pI0cAsqT3zVBl+3hA6ydU+QxmoHYb2TvGfpxTLx/nxY2MAExW
JDtuETTKBkTCHw8Ls00LWnEHxnMiUYi8TVODrsUF8t5DQ38DfxqkUqeXW1rmZFPAxEBFhPZGGzCQ
NvyXsPfuFcX8EbTh0xSjLdFF3q0ovIq0gLp2qQEEnXlEJnyHW7sxrQdS+fvCUIDlxx9TXH4nJpXU
kyrjkHtDfYuSXkLq3qPrD/pTxN5wEjrJCtft4YEV+T1qo32ATXUdTCBI5KtemffORNxgg4IGjcdz
NWY3aLLfgNp4EZl1C5SEx6mpuLYxnVwx1NEuHqLvQNNOoBv1nejNbJcH3X1Ul7QCyBQOjqNSLw37
m0mfBGCCAahbXHG3oYwqlIJ0m6+4p3PMPduu9pU+/CoHLwIlMQQ/2Kf1MUIUHhz4oe/t9xG9YhpT
wYNimP0BuEu0EdzgNqluvLEQ3nA26k+JOrxo9KY8K6B/XMtnJZ9eQRx7e7oXO9lq4JI1G6k2Ogy9
Y75XanbnNcCgi5xH9LQkOMAKY81b2e+5j7ctY3/iRX3ORe/BaONo0/d4MjgieOl91fU1eQy0dieF
8iYagPsyP0igCAb1r601pf8USrDvJ2PPFZnAFsPQaXLrLRjB9yc2B7YHTAfgPv+rtB9SeGrAagby
iqR4lPD3PFgJY6Me1FZ9Z1r6baSZH87gHwOnPsHLom1q3IB/JA6o40eueWBNMQLbdpNvk6t7d1Xr
gFGc8mNOE8+lsUzaUQMDtkCDnAHKvtGMpBQ7PNVV+GOSCOx3UHTY+MkftQV30Kk6Zcgyeadb+2CN
EENUncKjX9ZwcJLAZZv/W2ndcdCG+UAHoswhBwFI+rvMBOaYAEXdR0LSAi+5PxcF4mm10BAUGOH5
5OS2yahXWyAFqBfkAwXuNlXuoqjg7Iz5WIb9ACS/oT4mv1Ud8DYUKbs7VcmHB683ab8Ebb23jFq5
CWxBNSF1VLAibXPI0oaAk9rOTxAy2in0GhBXJRh9hJncrmeOa8cq9rh5fFPKiPqv1+auM9KnjKni
3qQFpRdt1KdDHap07oryt9TS3tikTuI9KFPIfvcpX9R6Ai6atK1hy7em8lBXVNK0aGjuYFc893jN
UiSl5Qfs6z1KRf6jop91I/QkcytP+4H2FBnC5IkdzgLsq7QcEA4gI25zBTRSQbvhMJRqidB79C3S
40NNwtcU091UcNkoAR8Ja3zSh+K37hg7Q2GBqVOFHmsgXkdFO9jAm45jX2su9RX1NptG0500MtKs
o2YkUJ3bUyjUt5k3tnsNvK8o6lmX76W0cvzCx6cko0VYe+R1+gCLLVTa+1TTXYVb0R5I4W8U0rgI
+v5rWxk/hULVL0b7b9Naw3gQuBFvVKX5HuCutRP0wrdBVQqQOWG0lTYUz8Cs/xlp7mzikBJr7Tn6
EbkBuunDK9X3eDtas8NTDm6CJJWkENzbgQrDrg2mfpvGSYwqBt0laBU+wF2/cJ1Mv6GtNMKuQAzI
noQ8NvSfDgr0hhCT5NoMf2qz0SB+P6RraqVQIgFi5xSB9ico+rnCDfHVd3ofHz+/2vsDbNlysKmg
tRSQfVqSW0PVQH1mifLUh/xDWx/jrH0ck0E+9vB6NmlgqNuZjL/rgOMfHWgGr7nR6q6qRnKfQw/f
YBZ960PyGsloFNmL3ThAXJOlOW6sErNoVd7nXWhQEZjucn14wp8wcGVcf9io7ytWcBOM6BErFKcB
Jg9espd4oqGP7u9U+lUEMQU0gi1fiZXPiWM8B2puunyTDEEt/XcrzI+xKKMdlfSHQdPfU+oiBzov
fzJ/IolN2ddA78M8f+Fi9Rjb2i2KNtUmJyRu8rE9+BXieJK6+EZETcfHqb7DjOMbFECn7BhLAo07
5KROj1GcU4wowluuFHcN1j+72hA3AHb+WH2PMmX+mwYqkPyO46wMq5fAaYpNmpMna314Au6H/nlq
ntW2+5cq+kwL8g3qLP6zpdCht4rhze941Sg/jtK4kyYrNpbUEZS7SdrfrZrus2ablGxqhd48iFRf
UW8jdXjKUtJdVeS3Yzu4StxlNJ+puWuW44YB6VGm0HvpPdxU8kZF+9bCoav9ns1fUHg0oiAmi9F4
ChOgZr1oThqbZFtNyovI1YfG0l4BnrwOzkjjXRvBnjbuDI/caHl5niZxO07jtvJDF6mS22zINMhP
1qml1gPF/U6TM8Y/cTV8TUaCL8JBQALa/qyWHVWzLAWZRunIwP1kI8rwJWqmf6FHvtZGDo8rG+5b
T/6qpfOGtwx5vpPf+1LNt5an3kWJT+HEmtkz95Ul4t04n1upZfnbWKdZLjL6TnZruvGkAKZs+gzs
PeK85nMJJOLQDUZ/UiJL22S6rN9lbBUPhR9B8gJVBewN9XN1tAJuRGa6R8KZu20NRr0BDfhOS6O+
lTLSHqSnZn+UKm+pK5FOQ1aef3ootOQ2maz4UXD6/1JSvO21nmTLHFLl37pru4Nf9LTzUhaYkWdy
r3QevdEmoyhcx8Fdq8NqVhV8n3cSPvtNV5rtTQ2K+2CFKNDTa7eUw9QhByP1Cj9OytFZAOt3U98P
+Uw0Jl+h4Bw+T3TXZnS2f+hKzNehBA73tWrRno0MGFuTWjWQ4+PR5CfGP9oYkssYWnrOo0Jz/5+u
4y4T8YXOZLLUkwYXQNGTb5Y36Pq/X1ZKWJGvWBp0xVZcJpaNmNKYOhIAlhkcB1zkrmh9rI2+FDia
oiqL2onRYRf6WfsR9dCfLz/5irqHnOUlPqljwHOD2Dr7ZQlz6s8yqmwX41auSxHc/DqF1yjbXL2i
k72mWTG/4Kcfy1KS/yw0unNnQX57rbMfwTXLiLU5WkgYabLHhYhq/xmIz4RAjvJ6eX7WxhX/+8jw
XSbavoybNkTQ9A85y+WB1+ZiIVaEY5zjcVGkkDpG+5K8lA28V4Sy/9rwC2UivaNnGPsMDx6NssVb
F994vbiyaFaefWmSFemabfs9g7feSzbelh7IwCuKSv8pcP9FccScpYE+rRGp6n6R1Bwmet+hbIDg
32NYtdOjCLTgXRaG8SOObTJ4J0gfgfdY9O+K7l61o+xU4TAXglOwTEips0IFycvRh531UmlFRTj0
jBP0RfPe7qL+BtRXuzOiQSDK6UHu/tK8m/M++/T4k82xRbbXnUvH3tTcckx5lkZ7JRKsTfwiEsB5
KVR7CLqzEz2b47SVCKN09dfEl5YuTaNEfAXcdHtOagq3cZuom77I54yscEOamhuhezDjhm73tama
t9ynqYLSjhFjUnquoc7EAXsLbgWyZ3jlddbmahERuIhWFcQjwr7fw7dxmvvII9Eltb0iirsiVmUu
QgM9DBoubYZrTy2h7zhyOFb1oKGOghHYDxKn6bEAeomtInnT76/N2SJqlGZo+yOkBDch/ysM0j+6
hKjBXNnY8zr62+ZbRI2q1jSn5x5zDgvu9tA/woTrHJ188oTxaFKAvLKQV35o6dQ0lGUWWLIbz+lY
hdz0UWov4BNs6Md91N01XeGVL7Q0bTLrhN1toPA1tpp3FzaOfYvFRwkgwKcw3OtlupdBF9AkAMV3
bd2tvdoiAtB2rUu9MpJzDmn9kNTatE/qJHlSSJTAqfjllUizcnIb8+9/2j4j+B6duvp4jrXm6Cgz
rpR63SZKvZ+wi+eGp3JN7nvlEDTmLfbpp9rJT2nNJOxUbnWPHfzJ3QDj/spaWNmoS7enoEVMvxwQ
bAlLeqNmayOtU3mUxRCp+eobLIKBrk8hlTomC2Udw9WAih6nfLSOX9qVxiIScJJHYL2r9gzzDdVY
zwNiXLeKdzcZ6fhy+TdWPJxsY7H1h36KNXuwFajK9Vmp60M3RdDLdLENk2IXhaVLk3lj0d/T2U1a
QLUweARU//Py76+tgUVoQIQAqG5eeTRRFagGIVftjHP48uD/HY9/CTxL66YB8zyRVuGANwtmEGAB
KdjNklnoSA36h0mVcNdAJz0mIdh3Dbo7Rg7NqJ9QwPH3pU5/b+O9m6CTN8JoN1WnG9vkTzQaYqt5
8bgvxjIDeYxy654blb3tutQCIJ0MKNhK9bmq9QYb8xlr4e07b+ju4Xllx6BJmp+x107bdORCSnUC
G5K4mU59q7TtNiuL4sMPDe07bLLoyUd971bGinFTRX38bYg8/zYwJ0qsdMvkUdh5jWJJCwEuKCuQ
aVRvLVhjsn1KuSTddJrfQduWqvfRNKB5m8hWHqbcK9Qrc7wSL5YGVq0WSxWXk+Q8lcAT21bbJmp7
soR/MKUNDU7NrllArSyVpZeV4lV5KTQ2G/Ws5jEoC6qyskn+XF4ra6Mv4l7tSUoeulRcDZ4gBUi0
KxSN6/fl0VeCkT7//VOoc/x6qorEdNwgfausl0qlzfnv5aHXHnz++6ehFZnqnm3QBJ9ssztGlZlB
Z5fVF0dfRLgC/Ze090P/3I4GIibWtp+uuX+vPfgivAlbh4iVIKnnKPZe6vLMX64syrWhF0Gt8pWq
MMLAPxddsy9AP4PXviKhPK+Hv4WURcACz2wPQ4TE8+Cp34cmhRlnuH5vIogS29WV5bKyqZa+Vco0
NbGie805bChNkQweBzj28LDgr1j50+TnV057sfZLi3tRX5fTNOp+dQbEDSyppbe+1wII14DLhefm
1lC9W/rg/Elyb4SEA7I1xi/pORig7QEsaA9RNk17GEJ0ggGK0utUwrL8Uw7Z+KBWsU6HBUxn08+6
bk4fNw+gtsFh0oko1LOTauY9RU72mR5bCD2VduepVyZxZRH898qfNsYUVOpUZLyEIVqYOqDDTSW4
5n23sqHFIlxAnYCJ6NAkH1Lp7Zwh929UDTPVbBjjKxeBtedfxAyZh1pntVV8TnXbTQLtPk3gOl0O
GmuPP//mp7lBELHqylBR3MwfW3qlDc0px4yyZ8tAMG97+UfWXmAROzSzU8dJx5uVfL+Dfp37uzQ0
kt3l0ddeYRE+rC7Najo8jttZp8JDEe1lMr9dHnptUyzCR2vFjafU6Xg24MLT6rOTgxf60UuepJOb
Frj82qE/ni7/2Np7LAKK7Ktc0yunP5eIpTQ4hFKfdrgfXx595a6y9GgyjVJijSlZp5NwNpaSIYo0
OLfQgcyNog8/w8rzULarr6jirnzy/+POFFo9nB6rP4d++zuEyYf0QPO15aTNX+vTmi3HFv2XvnEg
Rw0HNDD3hnGtzLfyDbTFbh50BTFlCu3ngM5GlSHjVP1CxuTKN1hZTkt7Jj9zzAH9CzabyCE0B/8q
WffsWe9h2JLziXZ/+VOvzf3890/zo+nSKayCwsdQgk6MO6zHnC8OvdjJHup6Eqqw47YgC6Gd2nta
+9csc9cmf7GRcV/zYABTfDCKaYs3zE6j8dYU/1yelbXRF3tZiftitAU07ywGOa0CDU9bqFU/vzb6
cvNSyC2quvPcStq3Xhf+7uL0SKUuv7J0Vr7p0ohpKmi5d3NwCIe4RGFDAj9U8DT/4vCL098boGPr
MVPvJ8JNaLg0kXZlt67Mu7rYrbFEmHDEZsuF4wyevcfv+EWWxfFL864uNmxsK6IaW7ZUXvyrUGpV
7RsVeZvLg69N+vxKnzZSZjgdkT6J8dcCpIugbTHYV557bejFHvV1G1dIy4jO0gfzjsSS3gVPX3vq
xR5FWhHlrYwpMcxOIPWBLBDAymsRciXtVcX/zkkM+jVuotFzLfW9GP84sdw2zftMobn89NhLMtJf
Emt1sVGLSGZeXnvRWWuldlOg60hv29O3KPz5T0NkPiNWDbF3yN48AxZ6ToEe+SKRHQUoqiOGvf2t
Wlc0XxWziE7Qib4FI+J2ga68D3ra3OgF6i9JrN5ii6dtkmlGPFTsJE8HSO97xp8yguViGtUTtPr8
JgLXfPawQdv1MwwmKE2YJ7X+T4CYEN3X7qfR0waFmGt+6I1a7OKyQdMv0uXGikxg8lGWY6bRVPz3
QqXoWRpC7vk/WduiAf0FqeL3hPWGuqlClOZyPN2QqNOgbgLs2IkR/dYhcMY95zeMICSaNqRsoZuE
+XCMlOpPqrYJVGc7OFR15h1mUa2tb6EQKlR0GJFI6yBWtAYSsXDZ++fUqc3nAWECsH22l3WbHiEI
aF5KD38fMW8T8XRnfKvjGvmdtsZcY1vS5ka6MymVcldij/CAGAkcs1yY1BoqGfWvRuijaz0hsvU9
HrPIBhoTWh+51YB3jGLnQ8nGkoJFIn/A2oOu6rRhv9NDIEGNU9/ESqxuDJ/qJVgJC0FL+u19U7ev
dq4iTgDnCPco5KDStMEeQJVWXp9UO9StXVv7/fe4RVgnidRy0+AQOmxL6YUfWFmgNWc08lwlZFMR
jYAGFC8ApKkM+l+t1VdHpXaGE7QF84grZnCTCsM6RQn0/85R651iKmCckHFB6aKyHqTMvfuJq4q/
aUtkNG7NGvhnA4cHcWsddy5IkqhIWuP4RJJbbFo7HA5OUOfAJWt9K2r9GzyKcGuCUdomJo0bx8cm
ACVKGGIwrm69BPWM1owRg4D1xQ0sxPqIZo+iHs2wq+QptGUfbCtapuMOamBU7x0NTOUBVRgnPmgC
PUnE2Lzk1gPHhLqyKkuIZrn8ZvVZcAzsNH+mPGCf1aZ19oigSL4NxAMEpqT+s5YWepCBTJ5MjEP5
95Ne3KQBPTjQo2G/rwM01+G8+q4XVfoLLJzmqe0G+x5lfPSVRKKfqs5Jq00mOpQXkkYHZqKNqfHk
6I1IdpZmIkzE1oFFF22px6cnkHcI2zg2mvSeVfzSyhaRA1RCPRh85i+ZTQhpNkVy06ss340v2u7B
86rq6NXIxgeWcPaxSFG7TML4XbM62LVq5kWuhazRgeTQfh2KWHuvuF5+txBQM8BodxI9q1xv9rVe
ga73DP0IPnqWvvKS6d1Os/zOKJUC4boE0WNFhTdtjOCSzMHL7/qhfbInzXArTU8PwjTtbY+yP+tB
hJqPYEaqv1ek1Sfg7aFL5QUtowBKehSjgW3X+Lfa90NPW6UvwaAqoVK4tqE0xxCqPx1UAT17COob
mBnm1iwtG2AtWJrGkwWTWryiORHyBdCViMb4zusNRLcLGaFHmr1B4NJdlPRQ8cjT57JvG3BVCMpY
XUiKEybfmJT+LVYABWnsXRgs40fg5/ombZFuxZLsW4J81GZoI/Vnm5fquyME8jMoyClWHgKfLMDO
IIqBiqhZHPosTl1TpQgc4hG4tQXk6y4qy6d+6qo/dgzizrRi/9aaIC/4dRt/XD4Z1o7MZYpVGhDJ
p5DsOdS+F54O8DtS7CtZyt+PNWvpiJcOtMbHmGMN0bBCvU0VCNrag4BCcfnh/54FWUtbPMdpVFRM
5qoifsCZBvPI0epfBdpEXxt/kWWhKmPmcWBicJ6mYFEBMm9ss0LrNr/alZ+H+r/nsuUsUq2mTOEf
TUJxy/ZnA3vD15R9GgKxGmkHFNcuL9p8zP/tZxZJV434a5IC3Dublu0d7VaIXerYKrrCGVeyUAsd
eAR9+IYYSHA76HWHf67n7Lqq6p8vz+XfF5rlLHIzyPOmauuZ48It2hm1O2MHL4+8tgoWqRmyop09
IPR5bguABBZ4uqzeZv7L5dH/fsW3/kuoPqWr4+BMRuWgcT45/zjNi6jtJyHF3kHoWEv8p6w2rizm
tR9aZGh+LnLKRlBQAoF9HQB337zn9gp5adM1v8L6yvusfYfFhucggRsUMFu00mL4sI4KBP7t8lyt
jL00wEMgxkaDbmrOs8yggT5jGjq7y0OvfGR7cZdK1LhoQMA1QHpkcIhb03lVaW8iEqVUvy7/xMoH
WBreCT8x0mrABVwA1SWKZ8Ouq9V/RtBqDRINMjLf0gYa/eVfW4mNSwM8pTNtyzAkhomJQjrcvoWJ
4fYpflPN9P1rP7HY9FRoQ61oJpqPzj1Q1y4uUcTBXPLn5eHXPsliR5uILOuoTXE7L/QPHDWeQikf
7Ua5ZkC4Nv5iXzcgfzIbk6lz4BjvPvCfTYBeDWfm+KVmg7V0uWtBnuWGyvxgLVerH0ZZHrvotxmZ
h8sTtLYdFjsaGw7ItIqDPQLVkfup7qe9AuniS5ddDBL/984oM7JLKC2Oq1gaSXtyYw/hlVi9sjaX
DnZQTXujQj3nnNjoAKXGRgXTn0bJrkzaK8tfiL+fSEtDOrBJnQTbGZ11tfTu7KhpEbMuUhQhJ8TL
9FaOOwVYxNvEpSXZ6S08JUQowgd0X7ubKkN5q0Em8iMLvdTNc9LyyNbh5prp1G5atUhv9A681VDn
xTGCwrOF/S8+vvRdl4Z3tV81NRIP1HXIWsm7U4wlAVpsL4++khFYi4wg72wN9T5KO+b0SDCyUOfp
szfD+ZEY10qmKzvrP+OwT2caYtKtN+j0PUoFXRs872YVGjQOVDxN9pff4u8GbtbS6q6BoR05Cm+R
G4B01By95na0apgoCBvsrCgf7hQHKkxal4hEGen0tZqetXS+I0pTQDUt6p1Ydbhhb+HxqKfGlU23
NnPzav40c0VrI7OCVZbrIKwezhQkDI9gsAb6lR9YiRnWImb0ZolcbdcjiGQlxq7T5OAGYBiufJW1
0Rcxw8YMgwmnoJrL8ahrw6M3pq+XP/jKzCyt7apQbzA87akEW1CCa3UbwaeJrhUNVzbF0tLOMEx7
LBzfcSdYP+hERfdTDMVMj3Zg9/dBWlx5i5XIt8SE6+kQBR5WYK4fNc+jIu4MZcSEIPuGUN2VxuPa
Tyz2d1DK3AhC24aZUES7OunAcUiYAnARLMj+bUCh+PInWfnaS5g4LnFTEwlrNg15F+I20K+8wdq4
898/bQISIysUFuFjgne09XJTPKmNCE+Xn3rtUy+O/doLY2FFNXaiXEbV5t+4u8vaf7LgI5b6lcNn
7QUWu9hRVBBIKgezldl36iDdkv7/5adfG3qxf1OtprjQCdu1RDO7LGjo6Ta/vzb2YvcKe1A8zRLI
ZiMavO2bNP/mRZr97+XR//NF/ssdcQkQ9+GPCIXtdXasQb8P6754azqzgpuHXhbHcp+4HooCJw/O
72uoISqbeApCnEAQtkmb64gLC9qecuj3GRqvD2as4AunObiFgDsvdqqqwgMb7L7/TrFTHOIiQswF
Zj+8fasZNLRLR+WVRth0WzhadW8HVG0dKGBn6DCQCEn8cSBohoOB0Pq9mLzxJe3zuN468F2OAQpo
e6PtvzVjLF66tkeW1lTbMzji8gPjWwU7mN6GAjwUGVWWnNrZLeo/cCDNPt63DW44w6A4bg2p/idq
AQZ6rLqp3RYTBtuxDt3PV4zvtoFypJMG1TezVaXrTGJwLTTR93nARRDJLnWf1up444x9eNPrebHp
gXZsOf4atJhH/zRpPvLJWl/cIGqsnBQwdNz2rLbYczmWt4bUGzRVDTTia626NRIfvfxQq5HzgpjD
fKRoqR4NeK8H34jFnY3xVr27vABWIvgSxF+2QWZMJUR8uxMmGmW1ssN24Q9iGMqX6BPWEmePSqFm
S10zZvHck8Cb1Ai6Y2NduyOu7D1zEVkj7OgK1thwHgRluKzBWzLq0aL92vTM0/Yp6qlRYNnI5thu
Pv5oxncdFbHGeLk89tqTz3//NHacty0y2J6H9VL7MZbDuRjEFQzS2lddhNMurh2MLhEC9LxvKjob
EWI76Dp8cVIWkbQNzBThgtE40wPGexFTyqkxH70A7cavzcwingL46QqMzklV0+QO69GfEbZkXxt6
EU6zsMl8FckEMCctKl9e5uxSiOJfm5klWL4pND3Q0M5zw+gmyj+y5PeE7eCXnnwJkc+rSot7CLVu
VAxykxt9v1MdtBu+Nvp8MH9ajFoxjLWherbr1AUtwWj4AeykuvLoK8txCYDPS6PucjA/rj3zOowO
4SjhtXv4sq9fe/rFNkWgRkNYuCJ9MKbpLpAVUkio/f9zefT/oDZ/OSSXuHerhwof0aQ5Q1kOj8Ro
5wbS7PiamDUyUj6CT1TXcAIr7ewWmTENDThDOWgWEu+A+NIjiinaQZpI5m2qkgYGANB0D58PhfAs
QzH68mOuzfJi01dlNnOawLZzb0432GuhaW2ir1VE9uPlX1i53y3R85WD8Q8ueenZG8cAJq8XvGBV
FvyS6KYcVTQknp1IVo/5VNh3U95nzZU3W8mel4B6pS9MaKKm57ZYrHlWHRw8tT5gwPYNdypzf/nl
1qZvERlw58VlCGq523k/Z1GxCp+mJL4SkFfy2yVq3o/UEL5BYZw9xFFiLXmq7fEud5xDj5XKOF0j
66wcKUvkuGwQJqcywUZrvG6b2BM9V6xUrpzka6MvYgR9UTPoQQGfQXIfkiE9apO8Mj8rX1hfnOII
4dbdJDln7REZIlUo9znnOvrtZbdLOc6/FoiWmHH0POsRkWUMKkJtQFa18DepSP7NlPH35UW09h6L
M538OIexRKQTLbcLbKfQPnJSLH387rcXmrvLv6LNa/IvAUlfbHXPM6Ik6xGRlHlyKnCN2DgNDrhN
N3NOyiN1GGRcI1Tf4Lln5bXS6coO0cX/nhH+OHVDK8gq/Eg86Fhn6x66SFZ8ZQOuLa/FqR9NDY4C
TkZagS2jPZL98qmu1ZXXBl/sbuknrciN2nbx+EEVRaQbWYLevPw9VgZfYsv9BoMCZCtIKjxnL43u
yYmGK+jPlTkXixaIhUJRgguZ7RqztFJ1q2C82f+6/NhrYy/2cyCswEScg+8pGmTFAOPmxake+69V
2pd4bj1ucLsdDMeVSgXwSB2LLciVaW+muk//vsD/+fJ7rE3//H6fcpfRK02vKHLH7UE5+rGNJuq1
hG5t6Pnvn4YeOnTnnWhyqMvagF+KvZJZ8deC0X+86k9jRwMaN9Oge65odG6l2kmv7Z1pTlemf+3R
F7sVb1uaKRYrp82cbWgjCmVYh8sTvhLlxGKnCjUcEByPbFclZXyWtj+5Jb6Ft01dqic76r3d5d9Z
e4XFpnUqvK9tcD1uaqd4kGPo5WhXgs3KK/wfELczjOboqY5rdG8RN6OWxDRBO4aGxJeefQnbBtvb
TlUk+IGqOKAShITuF69HS9R2p/qdXfbzKW+WgDSDcHwJ4GFciTj/HSJ/OVyWyG0rgF6uxjgYyiRX
n21aBnc+viSbCJWvW7NVLKRBMmcz9kawdYJCkmioZbMJDG/aB51m7ggsaF0rinqKIrQ328BKaUVS
3AMGnm3/P2dn1hwnz23hX0QVAsRwC/TgxvEQO3GSGyojCAkQM+LXn8V75aPPNFVdlZt0UgIkbY1r
r6e3YByryuGL31IVFxbchEcDrJCcISd2rBAHlJpg4MJRFCmmjhvDD5A/QLKSnmuWBj/4kEG/x7rS
ZDtNtbE408XkMgWlQGYNZlMwgAHP+SveauBDqrk5sRxGftc7xMZoS7ShxDCk9OApuySUDE/LggzJ
1ISSznKfr5e/ESz/ZaO+G076oBESLuD+ZeLW56XsDwGXO2e/W6+uDSWwRW9H7iPVDiqlY+bDRTww
T/0gdnrcVvHacAJn0UYZFd68oSPMcPO4glshENY7FU/+y37+qEdr4wh4EmYhLDj8LxLmpKS0h8dp
VHCBDpbEq8oRHt6B9TDRdgYtVy1vfBz7xBhEemwh2/xSIzn4tNh98yuYcEjHV7B1CQ+geADf5t5h
bnoqxhHCw2w1AEb6jwutXp2GYOZ1F1idQCDngtA+eXMZw2zAuRvhQgMfnJYF55pP46vE8TeM5gzz
GTkGSBbrTfevg7POB1MW5ZGMK1NnIWkU1LV9ajipY2SYjUllgdnZdhCk2j2MlzLIdyPHh8km6F7F
Jw/maLAu7GeRzNLykW88GKujfnqy+wnssawrLilKPcGvcQb62n2FUt24+BWO5jIuQcmzrCBGFqTz
E0C0BVZjhSNPs8vSbxZ8pBJATOgXkgrxOK83xgWSAh6IbbZniI3z+wX2YgKknsY+1fAzfpkWHO6C
vAAaC1i4cNkm8xsMrZxvBg/aBzfLRRNmtVGd/VxxyGxdmM1WAWQ9Ci4gRjDUnz3RI9VANv3y6jvO
UoEZacLOaIFcGcb5y2dHsfZiNcSCz1pqXTwlfoG4lgL24RIJLrRRngsgHL5iWqw/uZUUJQwbQQYZ
RuDQvQEJ7KRsljthwXi+S40iNqxgALrTCLowN6fg2MFEebWVLiMOhlk8g8gOz1HYFVOHcdiLry53
xgzKtF0QmXR2ATqigqA5hSYSIlh0H5vgKp0DwgJwpQru+gFG8moIZNL3cOkNyppEdGDNg1Gl5n1W
+8AZG7BfIr6T34Nl1q0EhCYEhci/KG+AS/gC8VMvOntvubMxK+q5EbZtwi1mxIE4Dg1htSYiW/w1
kbvDyZfrg9RGqJvactYwZtLXExKOeLW8ufDjcpb6kQTDy23FaytawH56oBqRfDGItxKnLV7zYI17
48jWu6+V9m6A7WouCmDccV5bvnXMC9vya+68XX/xLa2euT70XeFqMfop5w4Omv3ykWXskbSwcYTd
9fce7jpwh2xiMCIOTV/De7e485t05+ZtY9owtWlJuLRZ0Bn9C9AI/p0Fq9VVua929vVbpWsb1RrH
xCUyJoJLXarPC8k/dUAUXK+yraK1SYly2Nh2cIFL4Lg+31WGzM4zUqt3Vs//TcsfzBl67oQHTg14
VyS4pJbME9g/8TdQCvPXOl89zPIcpxODkFZU+gCXgZrkxHVawHWAgCWZwfD5O4ywx0Nts3RnEt76
Xm0Sq2GEYPkDut8Is1JhBqcKJ/DXq/Ljnu3qkl2TimWyy9XAj1shPPRwugw7T8/bmYA/fnMI0f9/
30Z6ThsQD8t4G35vTrr6xfKdTvDxiaQbaAEPs5sctg8QmE7F1B9gkDsfJkEwUCr4eGO14pxMqqZL
Z7TupTebrtn5pK0a08YC0LEkCExucGlh2mX1YNMvXxfQGm5rD20w6OkAfHnHg4uou+xLCpbKJ2pX
/E8mQWy57RFrW70bb1JuIhF3wm1Cz78wAg4MEkJ4sJciu1U9Wtib80AmIGbSCzLQkc0CvigEWtLf
O2/5eMHu6vJcP+NpXfswP0pHs3hmSw8AbMvZZ2fsQNqYQJTzAIP4er2mtrqYtjqFVz2gtCX20XUO
aJ3XcwWD5xQpN7ATMM6T2fAT7ElwDxy4f9oK/pvXH7sVNFq4c9MfcaKPkXNR3IRbaz4d8hZZUzeV
rot2XRsbtzrDkUk1L3GGlBx4xCM943rhG62vy3aLEggAa239GicBI7jkOYcI0s5uLF6LeWg3zXlx
PDvJSy878RSEhnYU6jgWi73ziI3K13W6C+6rLL4onLot9sGzPKQPVcfrlbNVtBbbKiUVkq6xDXSD
w4h+DIf5XcHUVtnr7++CGnTHhdQBXnvO0hMO0B/K2vl+22trEQ1mNGO4YMP94AJMndU+u22wU/Q6
Zv7vTOvqity8yrsmGDHT+gvS9KH0YiaYi+ZDtudUuNUftQjO2VLVlo8IZh52EMyF720AQE1V8J02
3foCLVabgmN7aeIwicLIC0xoAOg+2+lLk9/YH3Vtru1VpMspOg34tf2JSkMdm9Zhd9fb9r+Djg9a
QJfl+hZwqYLh1gI3m0bkGYb1QDNuxzawkPFSeOAhOAButrSPqwycxY7D4aBsHMCKjZSdauxwzhwZ
pKAvzGZ8/aXWxcFH76RFuWGZeT5PeQmvsWYCcEb4z3Su5e9uoCBMwn/4Ebg7C8l/8DzeeeRGP9FF
uH7bAeVF/RkOCxbMxHGatVhgL+zJSDdmLV2AqwSDvzbKx7BoHy3wYkPVguFgNRHGyS9zAy/z61W3
hvtHVbf+/m4YcIJMzo2P5pTSOcCa/Y8HVvfOxLHR1XWlrbJKOHAvroccdENWkayb8RnuZs1PCfts
aH4BuNgZg7daw/r/X2F3dRYssPhKMsduTrQsCJA4zQIjsd05dutjtIEBaarAxXU+Dv6s19p96CvQ
C31YSkw7lbX1Cdq4QDMy+BOwMhe4t8d+I++JDRTHSu2+3tAb5evy22a0CYVJN87h4SpuWt9Gywz3
vWM3upEuv5VFkwfzeidbVc1xcpG67Rt/rr/4RsXrittadbNjzLi/JGb75iODNMvzxGqKL6Uz7exp
th6x/v4uCNImnc3aRHPS5S2vkXnaumGDLE8ADne2iFv1s7bKuyeoogT3gUDsMwbtgeCUv5337qm3
il5/f1f0kgYsb2WxJMCf1xHzun/1dJsTj+tqMzlXbOIVxCgXpIFVB7qM4uwWuDiuOCHxzBZ5J9Ai
x+sNvdVDtSD2kffeTsN6M5r3PPK85nOw2N/JAkrx9QdsNbMWwmysSIOpEHO7DYNhpB4oqX5muUIw
W258/RkbU5GrhTEQhF3ReX2RBM25thMqOfLT01NmgZg+B0lbzDtD3sbH6GLcwQXCYLZkAfgaWqF3
XhkF3B6W7E+1CfLc9a/Z6Fu64hPWC1PeMfStKR8hQh/nX3kLR//bCtdmbZGPVstdVNUoxt8qxcVj
AajG9bI3+pKu9GztrvWacYJHLAiHcGgkwIc4Fpzyrxe/ceLj6q7Ki6emtq86TDhVQZCQSfsHYcOV
ourN/oH6dXbvD3w9ES/ofcCX7IKFaxCBaa7uwZmD3zsGTOAkpLOzRd9qKG0QUND79qOC4ftkd+D1
2eQXTlF2pDwbm1qqDQITkEsEmVUFhDCTDZYmk/M3trQdblmNXoapz71PYwd2lUGr5pdFVb9zILix
CNKtmCuWAfkKtHWStmP+hPsTeddZFT32FMzW2ZqDMxDD7ev1Jt3qMdrg0IKXmdtOviQjN77TfPwF
G4G3UrGdb9kKV21cwJVJldkKxeNIP66BQ6jkC83ciAT54foHbIw8up60A8G19VumEg+UySfXmgIL
LPTUDmHq0McFYJhf27Sib0wASrYTBxuVputMHcX93DbQQhMAUqOaj2ZhA7R2W5M42gDBKmm4AJbb
CS6ZH1QrEjMVvyCZ3eEWbMSMrjSFfztAjyKzk2yYsxBWyyVI0mTvCner9LXK3k3LlIqZlxVBnscA
ZktW4vqwbPmeqmIjJnWV6ejlCyDFI0sKSe/rAMcauIlaAFi22bNVsi9IrUO2ZOruASW2GlobA/IZ
FOW+XViyBMC6I/YiLLk/L2C67Uz+G/Ghy0UXI+eAraExXKzZD2iG8d6nxRKOWd6A1NOlO1GyVXFa
mBtGxvmSw97d4F9kVUUt/55ZL5b5xM0HMjwqtpd9u/VBWsA31sCWCfnPl3T8SUskGjRl3PVVxJA3
cj3gN3qYrhOFLxnsQIFOS+yyiOyhOgas3WmNraLXMeZd5yVTARgOxPSJ6hX6kQkJXJ1n36+/90Zf
srWw5jYPigmGf5deWWehYMpRZs1pEdPTbeWvLfLu5R0xzEFjonxk8MA4qsUFzLcSuKzrpW+0qy4L
BdsSkCmCVWrPASqrf07+z4ze+8Xepnmr6tff3719E7gd8QTKh5H9IRitmE/TTofZuDh0dSnoQgOP
TKDOJE45pb9qyyy/gy+VfRFuyeujrH0LUuaB1i/mVP7Mfd8/9PnihRCp3mYA4eqyUCvPWNFkuN7J
Za9eOeCoZ1Omzc5KZatttOAWKNOyfNQd7hNCOVph9olOP4dlL/Fhq+dqMW1Zoi06G9NdZlELpMfl
TlosGZzp5019S9eGtgqc0tqokTfpCwc5nzPuCZsjcQE6hdFEfNtDtNiuphwWLrkBH29T9nfuZJTx
YAgIqW04KQ++m+80xkZH1v1/WeeWlQHR2UXCWSvyQYaH5hgY6etfsVW6FuSBC9Bz3eHcClTapCTB
K7KK364XvdHK1vr7uwgEmwtFIy4S3HeruGkBugNrNINhWL7stMGG7T9w1P//Gc7gARCocPpeCKRD
QEjR3/UFhFKGKHGuTZB1CqlGF5sKx384Z7Vjk7XlcU7HKVrAfw0zG45gO1W5ETW6tjQz6n4cKrEk
7egJEHAJhZQDKyIXHjANK59vq1Xr/39xvdSZaEz0bWNIEx8w2dEqv8GNbOeA5b+3/eAgU9eZ1g1t
16ELGkqgY89Q6ZcxXXCYGbYOVY++a7r3fJirz6nI3QNjpTxSo+k/yZkCLeeb5Ox7QNJnXgd3Mgif
fg8OU1FF5NiGvITrH2B/xT1IxebZqytiRK2hEDmW07V7I//W8Gxpw8sISQ3cA3H3kPfgFtdgSg5O
NPfVoYMuBRZiPCp8VsZMFO4R175w/AbcYGcxvJEm4OoiV8sHYbZufZUIajy3A0t4CWgBzBmcqKqA
+A1c2DxCB98ehpJbcZHN9La9q65+zZCXW8AGGdQYu7i4M7lkc/d6U6fT1a/FIuyRBx0u0LBZHGe4
UKZDbBF7J0FwY6TQ1a9O2uZGb8zY/gQr6nuGoqCspRcbMqcvt32BNhgx23RXTflK2x3egInqjoHn
uZHjgtl5/Qkb4f/fEce74S5gMuddjTrynN+q+yLBn+6tO0Z3poGtOvqfnYPheDC5AQcmeEjFXeZ8
XsTOQm/rzbUhZfCJoG7ne3B3m0KHvdiyjUb707Snotl6dW05UY+e7zMM+klNhjD3WLQEMM8EH/O2
itfC3ZXd7PczBS53pYnMyBb2/bAkPIR++qYn6BK9tHFSZ+pRQaByRVyelJlHxAege+fcfGMS1hV6
qUJW39SjbftmvFdFga3/ni5gq2htk9DVzgxTywHL4HF8aTr5inFb7KyDN/rN/7gXw8yOS4mKH9YU
7RXGnU1Ruty73s6ws/UAPWhN5XvChmCG9R4w5CLsKVi19LUIvl5v2I2eqQvxMtBMTKPAzRrMO55w
dXywGz8mDtkZkddK/mAuNbWYdZlvL7XEzrIoKOw2E1u8LO7jApLNkv+9/gVbVaTFbj0RHx6lqCK7
eR7NPxXcOO0CGXZ7QoGt/qPFLgPCTSw12tj1ihiC4rhw6Om2V9fj1g+4DX9TKCdcQM5gGzHCzB/g
5rgy/l1/wsfNS3WNnUeq1O88NK9wPbiYTl9hWv24wN98Z1z4uHKoLrKDfxBWGDkqp7Yy8LD9WoQF
WJXXX36rcC1y4W6Bta20vQuwrbBNlkzEgvl7sbtV+tqf3s1WnVHABbGwIEE1m8jPJcypgpuGBRqs
rfGu6KqvAAqnqBXHag7E+I4bwWOR3g98Z4n6cZenusGlcgrQ3kdsWYziB0VaPnG+pfKRZ3tap62q
0aI2p+lQZDmGTMAxHgOvO/tDv9OmWx1Si9bJnKagxPR0wRIHcvI86bn86435n9u6jBas8KMuIG+v
kNSRqljRIPbmbmco26oULVjzzO7I2DL0l1qA2TlP/qGT855J3bpn/t+BkurSOBiIIMdvAG+DC2v5
7o41eyZwiIgNHEJ8W0A+/gkO7wjJwNLcdolJdcEcGcALKEzcbJlwDBTV3bLS0fLEG/fSq7e+SYtf
2jS95SAbPCmDN77Mj26r4gUO32CKRSvvvexIfL3ZN/ZsVJfOrQOFVa42FaYh4aU5zDPuABVM/9Op
PPp5m58c0xWnwjKy57HKq8RdHHaP7CtAw8diOFsGEd/mDLkHqoOn9mguw0EJJ4BduVvdtxMLDmI0
xtNownh9VnkBI+p8eLv+9hs96z+XpHfDBUkZsF9s9C5BQM3HwkCuZxqk8/F66RuDhb8+9V3pNss7
bjlFlbT8voSLem29SZ+ETvNyvfyNiPa1wWJiDGuUGReGJXaSYZnT48jInVlUewc0Ww/Qhgyrz+mQ
9rZKZu83Q1YCdpYqlzsT2MZulfraiNHBrZ1XI1FJJ/izochdMzx7/rfeFvdWgesW/zhZj77YW0hv
tbU2itQzaYvRYlWS83o6ZAMwNZ5ohrvrbbFG1gejiK7YI01fpHXFKzBSfmTdFyPF2aLXIkdrjn0Q
5a8/ZKM9dN1ez+Y5dbj0Lku/tBeHpSReGlHHyFFydia4jVrSbS9h7tWQbsFYO9skPTZu5p+VPeyx
jayN1Dyqa+6atFSQMLVjYgV5G1Obgcu2mJWKU5BU/rada7yYcG1w4xK+7hUg9TNQDsgluxMjlz8C
Z0FuBrtbgGI6lVT8WMrA+tR5hn0KkL7kRlhzDQmrVravIeASFRoTZeTAbNnPoSs6KDmyxq4f3NqY
7+vUzE4wLfO/B+ZgxZRw/spdlh3doMuOrLHkEbzI7OAHow+MQUOQ4uewhodYueNdaFpGtcjm1xS5
nuud5vdFAOhhz46NOyk/dcpwhHzhH/La2P3cMvMh5cGIjL2sRxaYKe4Hx5HIMjOAo7ZmfsZpTH3i
dka+t7UtI+gz8zgdjOIMfYU8e6r9TcrOP0KRbp1sa+nOs2n94YtTh8iAqMNxqfndUBk/Bs+Zn0dg
54522pIX+I6/pWPjHKDprf7VVYopoDXqA4BZ8yM0fPh7qZbV4wUpjO6ASuwyTBEqV8ZPWwiw8zxw
Ollbt3ATR9rh4qbmAVYCKi7hwApTNdOPgAKZXgZh/QCkGl45ltd9coBAOMNKv4yNaqjucO8IeoPq
WeQxU0VqcVVEZPknpyKLZzLAFH30CvhmLByMgZXobi5Yek61A+ccalUX0Xh1vbp+Q9MVjLD1iMpF
BY+5qnHuTbvBjCRyjY5lYdsh7nequEd+HqzkxE8HApXYpp0zhmISAI8ilQhuntJpz0ivU29FhiRP
e7TpnWsPRuhIqzkiOwuqw7rKy+Ni0uCz45Rgq/q50z1yA/lATgu0+ihmcpzaYTgsyC58GLLhW+9N
6m5msvpqpDU51hPvPjewtD7JBq5CwGGK+RefHBwUAGpgh0hsHA6WZfNDOovlR2FM/2zh1k+0zaYY
TdPNIVy97IPr0fHAfOVji9vOh1Gly9Fx4PrT+LAkAoNk9p6yZiiQQDrKl6aiTgd2qIR7+ZTTX9Lp
5jZMeVomEsa632E9bx/rwpvCvO7IuS7ab2JGNlAv6/TJgalChezXfHpUhlRxtqISgrlHLxlFdz8V
hB2NrHcj30xxJTBw/8vIAH0dU+wFwRVQsO2blqJ/AjdDfJ+w87njdAKjoR2sLvKauTzLmvkHu+h+
Ihftu5yGKipK+OdVPSw5wbFqD4w75CTgH+dHRto5h9rq8iaUgxMgobYIyGuP/oMM8nn2PjMG2V9k
TZaYYrKMnwscIh/drGyBBEHilPRe5ECMU9CmMMBVdSme/az2jiBUyK/Ajr+W0gQYuC8yyQ9V0HkX
dFl4VsFAJMry1nvCZPG2WO7ixn7eZY+AdtB4zI0FjbkA24pYSm167wRNHnedU+axwzOoEG4b8NeJ
4N0Kosck5dQ4F4DdAmxy6qyDQslC/g69zSSY6g6+Y7sMpkUhzFRiOLo8ixuTxnLY055tzfG6fJjl
cujTBSuIAIYsccOUecLaeo57nCjeDbQlUeAAHjzmWXpOe0s+l/Cu35HrbCyCPW31UuY2zRfVLAkc
ay9mrepz33NxaGT2YLn2GC2L8ck0YF1wva22HqctZyBIGMaqaHEFY7g4qpj9b4WhghDOyBeLe4nV
ZWduDjvftjVNa4sZRiVMFtWE3gp6Rajc5c5oxPP1D9koW1cZ11W5ImTg9lGWKTmSQA7xAHX+Tpfe
Kn2tvnddehwd+LGXlkrMoT/XqRsVaXtbpegqY67IYldqxpkgr9s7MuQzEoUMsrOa31jhuesq/92L
T503da7AFVtpWlFdMhCI0jAFrBknm6GN6ex67ZOtHZXu6FstptutRpSwdsrdS0GqLsaCRMUgcNkP
s6mQejYO2WFpSJtHhpvWia8C+1QMAz3jAng5cS+3vxVAV8d0LIfLSJDlWbolOzRmlSPjfCRnoxx4
DKkmMtgZTQ8ZQDUs7Dy2PGK+GUNnqpDJZc9uAjcThm2X095VM+ztcIJe3Xeu20VYPqSvS+qPj3Cg
as7mKPvXYfDSz8rqZAyzGHroAw9wKBj1nBi0QQfTa1gE29wpyjuji1uD/UphoIvcnKq4w4yBftwG
/mEGhuzQ4xQ6EdiaHVXbDV8A81wALeqqC+Zqfsz5bERsHtXXrqrygxDNfKwlyU5eOaR3BDdRd27q
8TsjK1EqiG78ocgD620QQfarX+CnH0oIKf72nPA7J5iy01ji9Xvb8/OwTOv8yGpnPFpeOUe4ahdf
zWIZj+UwmEdk/VX3Q0tyrJ+4+craIou9vKTPeWd1nzO3gl/EKIOzgEbjbXCDfwYhfWQhQy4yWlHg
zg1MkbxcqjM8Uj0Y1k9m4jiVHVEzK++UL903prz2Z5Oa+VfPHzHZFBkmYGU+5mI945sFPwo6WOeh
K/42PuxTRD6VZxD3kBRddn3k2371xC2mzqzqVQyCOjmY0H699KpHexMlSAgqeneAH3t70wURdddg
fxcbsI+wGYR4uETznLDnr/VgR2rPQ2BrxLC1wtlA3XZ0kIKiyvITKdlyx+3c2AnrjT2Vq80SNWnF
KKhfJi1pQ+L96AlsFM3f14N569W1OcHlVVX30iBJl8L+gVmXyct23vtjERzVReo1tX0xGDjfl0F7
lmROHG6cysq8rwb7oemGeFLtweC3IXapLlWHstLspiwoE0h/Ii68aIEtPin3OMcbraCL1LH/MTwl
0QpTZx8CmLT6NvKlhkzt3ZBuPWAd1d/10AZpo4LbDq65ih84mQyLNYMGpO3r7bzOAR/s/nWpeg9/
vkLmGLIl/MM+zXU1RYW51KcKxrmfU1rV8fXnbPQnXbJuejkxbXgOJtJL5QVqanYYOkfdWPr61Hd1
5Pm85ViJWYnhN/2xs90eefWK3XTRTnUJuuwCNqQTloI9JH3gcked+2+AC8xtNaOFMRxYWkdIr0w8
F7s9ZZhGlLWts9O+/+mGPmpgLZCxjYLRFXgKyTT3xdEpwCVoPMGjthn4Vy7H7J9i9G/QuqvyIbcv
jS/sgzGOaVxzb458ACvPSsI/ILUNhmRL6d+5NGcxw9biT5nJLhwJdFXKL9UTVcw5lH7KI+jgsrgb
RfB6WyVpq0bpIPPbn3CKly7uqaXzXQ3R8fWiN+JLV66bpQV0crdWUPo0iIfA+caqb7cVra0YDdW7
SCrH5tVY4DkdGcI2IttYTEA9F0l2Fr1b76+ND22bjcSH3DeZhBviqh2C0z5ycYRz/RvWEPqg/+g6
9ZErnHwZdZs4tlgZRxAm3Td5yV+uF7/19uvv7yLXMc3BN2Z41ZPG/+T1Ajtb46RGvjO9b739+vu7
4vvebaVHkR0C+uOxSe2fs2B/bntz+/8XDXUGD2AYVyUpcpL6+keeT1HL/t1WuDYoEA+WF6UpiiSV
/S9DkvTSWdQAZ4juEXC2akYbF/q2A2A380kCc38znDr1Ny2LvcvMrcK1cB09c+H9CN2QGCZ6xHbW
P/YNvfEwWZeew/OMOlUJyZYL42i3r8KRtdA//b2p6nVnYpU5BXz/8e7S/T2oMUydP366d2W3UTG6
+nyxRMoCd2ySyeXqKOFhdDDTftkZ7Dc28ro3cYlIFabtKdjdX9z+d991R3glhV3/2gL1abDf12to
Y82gi9DF4ta4WsFgbA0ChkLAyfZ1NDk/qfV2/QFbhy/2Wn3vwrbLwcSiDGueqvX6WGLWOlJk4h6x
OhQRY/CuEzOIsMFUMtBjSH7E2prtDBkby1Ndpi5gFNoSqeC87JjxZJgHWQoc959tXh0LOzgoLAIU
+Xz9SzeGP12RTgWtuOPRJqkqLwtHSvuoN6b7GiNgfNsTtDhv1Jwhh065l2UGDcWBr9nJ76T7MAUd
23nEVqfWoj0QE8izvmjhPUW/D6b6UQ57CNWNrqZr0n2vJWmKa+7Em178Ig8586JCeeFcWDsxs/Hy
um2xUfmjWDKcntpgyeDCPp6D+ni96jd6kq5B72nR96XI2wR46+JFQTl5gFKTHmsahNlSzEc3b/rL
XMAFqJaS7Ghpt566VuX72AFSzlOgWyad+40ZZujXOTyZHvMRtoELZEKyPrT81/Uv3Ko8ffa2BygI
8wmzN88eqkC85VW3l+qyERq6SD1PhxFQ+Na7ePNLjxzP9C0zvl9/7a2itam7mdrWc3FcjyWTfIIt
11M2tl951uy0+1ataJO3nTsAyoErdLG937P5XBhfb3ttLZRdF+6NAPyuitM7v3+csgdz7wh4q0a0
EFaixMX1MKkkkwpehE0EG6GosXa6ydr1PlhD6upukTVj13i9AgL3ofOeqjVJ2P+R+7fVy/9IuEXA
plkNKqkBRcPlD6tCSndOZjfOTom2ui4ELwfDGiEPn78UFg/n8Y+YSoBKX0xfxtfbdaO/6EJughsF
F9vXNukz9bd1mn9Btef3s9GuumGw7adTVfale7GYdx7s6hdZxAOv1W17D1293ThB5yKvYUyY7Xp3
OZ/qp4BSBUtkr/l5vXK2vkCLVSDLgxazsUpAHw8ZrOVlANt0cVsaIyVarJbVTCwTUPVLX3evaSou
NMifrr/5Vq/XwrWVBA5sssdAbFp23MjcjTyaZrEgVRUj3eN4/TFbvUcP3baSgeUi87rO1Vecs3xZ
qHm4qWhdwV2XZLCLAHXP/PxhMnEVKjjZU9FsNKwu324sz0GiEwaFrPpbjz+4GGEi+u/6i29UvalF
LZQahlHJyl0dKNMwz9Q/h0yvhUBSnms05+sP2fqA9eHvJlp3aBVMg3HRIXuXhlUug6MobNyrknnP
z2PrEevv7x5hAGNBzc6pkg6fYUACUgdzPOwdT2z0HF3H3S+cDAtSo5LFwU1NnlMfYO9pz9Zmq3Qt
cBlUb0jYwZRiksdq+VQuv2+rdi1iRwNnfa1nVziQePXTzxCxzt7O0mljsNedVEfDKdNGCPcCleOP
ss1EWJtTKKDDCfuJ/eVs7+h+q260mF2UnZe4wqoSPtnhXLHQ7N6u187HJTu6eJt4EjbblksvvZD5
oaqAbypksSer+ziuHF26PbiFRzJwSS5eA/8mXLqb/D533zpjbyr8uMM7uksqHeBRQnxMt73lhn7F
Q2+GyCbdU9JtFa+FLGuGIFscUiV+8BDQL2n2s6M3zVOOrt8u06k3O46ihfPVHp9q9VK0X25r07Wt
340CwTAU7ZRjjmoL76km/NUG+Ol60VsVogVp4QmsOwITHRGQ1OqXgP24+nq96P/uof531efo3qed
HDzP4yUUFNVAvwvTQpJFZ7jPvJygpZIZrhRBCX+kToEr1UKmcKZFngGYEZE3LzNUzFAOBS4juB+e
aeQOBqALM8TxdKQ8JgPLHu22lz/HMsU/2BX+AQp66Ogs9qN2fecOnlftsaDulMCNvoo6yzDisrX6
sBh5BjmS6YfmgpsttxK44gSkO1QN9w9Z13bPU5ANB49JCSRM7oU20FQRdGyQRg5LfsL/CL7YRl6F
wuzdc8tyI8eSE7mSDnRWuCQ1B4h+2iEPoZCalzDw6yfHbp9FqX6nLpl+wDV9/iM9QqYQwnz7MAgY
qjfAQ0YmUjpvuzlyAm0BknplxiQXTQJ4oB8GMvWQ4WKzQ2HnOzcjW6ONNo7V2OhbCyvcS0XTGi7G
wJMYgSni6z1oo3Rd3277I8OfHCuEXD5wBx7+hfF6W9HayXwK9RilFEU3fLYOMzRVZ86WvQyXjajy
teVHXzlE0aatkcDsPkKx8zOom/vOoTfNgI4uXCfUYL3TY5pC+GBF8M8MfsNTJLxeM1vvvv7+brDp
4FRret04JEXvmhBKMgACqAgilRbW6fojttp1/f3dI2TjYx1fkjoZZV4++hwMiLBLybIzpn18Curo
4nK3MhfSOH2dlMjWOWaKdMd6mAcggMb5zzwgnb1RHrsTnfD+3PZB2pJEBVa78MCXSTY2aYib8yUE
02hnB7pVW1oUc1ulOKhPZZKK4GVwmgdbdTvrnY3p3NfCFw4uIrUlOhKDdEBlb0vLYqKeWf90vV4+
Xk85urQ8c7El8Wr6f5xdx5KkuBb9IiKEBAi2QPryVW03RJtphBdGIPj6d3JW9TRNElG7meoIkTJX
uro6Rl60R0Gxc3zASCDnMsHPxElP3J/hw0Fk9zGRSccEmRcw+XOSqmnxIsPvnGo+tI0cQu3qjWle
CQ0TYT4F/iggMYXsxxOnmsJdyB0/D9m8ERZro2UkJ9BlpEmXWQ4I+PAHETTvYr/BZbq1QH2s+ejs
aN7nr7enZq0vRphLr6wzq0dfQLWMtP0pAPs39bZu1WutGxE+tyWFggHyRJY2c1i7U/BI6TA+5q6t
N8r0K2Fh4jPBCOvUsrjO2YO+nZrJsWRJdHts1po2whl60R1Autw9Z95chFYK+DNULz4WztwI52Dw
oHpb9w2wU3jG6HppgXUtP4aKhSrs/2+tMP2hrWp7++I36kdRi0PtUxrO9Qe3bhNhWaS+DzV27kBX
bGr2oyXS0J2kFd8e+JVlY+q4wkrABUob56ZffJkcFzr8X3tA6W83vjKrJsay0rMH7Z8pB4tG8l9D
ki4VvCjn4YO/3YjejNh+qzMcai2Mz3dJ5Tj7IQNr36Hso58wYlbVnmTehHWpIIvUgqPTjT+9zavX
2vhc//7+VFY99H9ctL7gobaszx3IuR8beeOSUdiZCwAidc6FNcXaBzKx24Ivra0YM1QdpnJi47rb
TiKPMpTEc57d1YR+TNvZ8YxwratO0Jm3zcWFykPtDaFksPzMtopga4NuxGuZDXpwwaU4906no27O
bdxTErW/PfAro2NC34I2yKsxqNuL8LwwhRCgcmGOReaPzet/oG/D7FInLZtLNmb47ZBQLbewxCuZ
iXs9I98tRg3GLzjh2N1BmYydmd6JGq5n01kl2Ub17t/X6r9cT03k26JwtiZVNV1cYHMukuRD6IFG
cvRrmGiHHK9ZYdtehYYDC1xXASmLkCjNX/lsky8B8QcLBQrPe5kshLrn6e7gzLayd81gs+HAc13/
ENnsWSeuGyvMkjq/T3ye7qoizwEV7vm3oBvUXQ9jssMEheM/EhKx/8Bfy9opd+QnmHaMv4Y0r3Yt
Y8GdSEoCL0HCP5YAmIC8lCwOC0qMcJp97fo/Nng16daqXlt3xlYSuI2vywptl9AoEMm3TMBTxfly
e1H/W5r/28QZ2wle+nVek0BesqW1ntwSj1ehs/TNwRMqPSDBr/fD2KGSjzvAgVS1inXvJ/tm9K1f
TdCrDb7hWieNrWfpM6ep5DW4eAkd2sA/VYF+QKFgIzlf2RpcY+dBEZkiNYc/G179QLujs8Sr07yl
w7bWurHx+EtfJjCkS87tWM0ReGYUZYFq6+V7ZWxMTB30KaohCxbnnNhOTMcmzOsxTsnL7RWw8ttN
3ddEzL5tl0ihvBlnVMKmLxJcx9ttr2w8puorIOcNcG4lDBj7oQ2BmXzjhQuGeAv4sLtlA7yS6ZuY
utlPWu5eh6dlz2XnRXip2CXN927+0ZDq7XZH1gbpOjXvdtDAzpUsuwz5SAcyMvfTNF6K4mOSDI6p
ACt8FYCBUEDEHPeGGWryevpJNlFSKzd4x4hwf4J/RgN/vItq8wSWfksH+wY3y8KMt/1xAF0vUrnF
nqsg+ZhEvmMqwBZ5bbOAL/LSObDrkdbZ9uTGSbMWDGYgD8xSiw4cqHB3z0KzT8rqdqxih9sTvQKW
Anny/2cavsOqB8W4uXT0TwKXdTF057Ya46xh4cihqZmNUE/nQwT55dufXAkSE4Cn2tYSbX0FjTc2
js1Wyvo+mNoAjqJSfinAo4luf2hl6EwsnpvUZUY115eSp0c1pW9zY8NRl5OPXcb+A8cLytwHeRcZ
jJ4blNMaG0yUDXmqtd9+Hbx3ASiFnVNg/aBq2YAr7ZV3nRccvXkrt1ubAyO+R4DUpoB19mUoxdEp
mmd75BRVchbJxNrax1c2EROH1051miwt1ReraU8JsY4FW9KN7HGtA0aQ9wH4GBmKf2fbFhEr2rgH
ZSKZoC5ZfGwLNMF1dqFLN4UM9Zln0xRK10lD7aQbh9DazzeieppBBoTJ3XzxuVMCP5uxsO5UEw6C
RF4+b0lfrxwVzAjuws1aCCQVeIIv3QtNppd2yX94M8hSHWybGv/T7UBbmWgTZzeJOQcIrsdjrd8c
OgfZUu7Gt5teGSgTYAdTuCJAXasBxDH7DBmIowrGqwPli9W4G9vE2ieug/cu1Bw1akCAwAOfszRs
oFQpG/WtFaIMoR6wsVzXRuj67XffKAq6DB7Dcp3a5aH15G5Q7cYOvta0EcqyAklDuO10SXP12GTj
vb/w59uDv9b09e/vfrUNw1876ALokjpL8bJ0HMIQwLfGt1v/O9QQlYz/b71rUNkb+jw5y3wMJUAu
xAfp4xvILBFI0kLcs3yrhrASB5T+/6d8kKzI3CDpD4YSUAhn7n6DlsNjabMM5sP1eO/Bl+Hr7X6t
jZoR2wNNZbekuL/ky/w0gB4FazH4sd1ufG3QjIhGIkYHlWgJW71ZHNtMPHg9Ow+8emTKO1YLeUvG
Dtp9zdZGu3IQmeg7OImXE71utA7vvSdI77RlmFkiicZAuH9ud2olAk0IXj8Ta/aDDiQa13sJ0uEZ
ChAv3pKdlWo37kNr3TCCfClGq2MLdvNM5OohLZM81KyqooR1zcbUrH3CiHGrHCuvWdz8opIvXX9Y
+hdbnG4P0FrT17+/C0Tf0xzk3haznlbxQKejM0MeJv2YYJNjAvHKQYJG6+GX15OHx6cRBaqBtm8+
oH6AUGxp26/NshHvA2+9xM1hlzmUHY99Csh60wZ653etBaUaXm1siGuDZQT75Km5taCuema63KUp
+1X65XfXyrfEKdb6YcR3NUH3o4Hn7iUtv1D1XXNxcGsajt1WTr6ygfybqr+bbZL5FDLaaXLuArxv
unvSj7sPrSMTkic9pUqYSTtQrkwj6fnpjhSFvx+5u7FQV+5eJixvTArRFmpwzkgnx1dfeOQ+x3M2
sBbMiVsGamIoagLEEvN+fKxLRmDTdgbOjSncj4avzEPxBu/Oim5RkVbWkim3erVhcqYMd3jPXibQ
pC0dBZI3EQ6prSfzldk2HdH70SUzgWnehWflnUzJF3gabp17az//+s13K0nnQe0DpeKep0G8Ddn4
QjLx2xmTjR3v32envxTTTLFV0pHCh4ebey5GXx21K6p4RGa7b/CS+jpO4AT3bJSHYCrLY6GCMir7
K1MU9hDficjYCwVBJ0qsgUA7OwGj3+b1IzTd+FFXOn8cNJR+mCr1g1v0MhoU5PWsPFkeG8uTJ/hv
gY3NhTz6ukpf8KJHjgmfm8eprPw7R3c8XArXD63eS+6DyoZFZKsLyKCP3X6Ratr7mR98Qum1ilQf
jLtS1tMBtk0AYwIBuuuhIhD1YEWCltfgQSAdMyfCpiV24O7156S2ndfWX6a4z2Z1tDyfx85VRMZl
U7Z3hgkQCAuwyxn00HB0quEUpI6KApFBam9q6091NnVfksnmx6YmIh6hUb6H86mOaeB0+1oXfrxA
WWnv6GHeiP6VjYsYG2OuGqfI/Cw5K5ANCeBx/TBHmJuwUk+3g3ElzzIhkEOniJNjjs/c6cgFp7qK
i0TQb9h89THvlD5xOX0MXwyu5/8v7rkqC+EOHfx0lZwh9VhDGambyg/tZMyEQrZZ0i1VlbIzd7N8
lyxSxHIp/kAE7M3qx7M1yjwk4BRvhNLfdwFmYiMTPYK5BULJpffn2B/eJvTm9pz8fQ9AGer/h2kZ
xw4iAB3KhcUSxH3lWPdewYf90AxbFK61TxiZj+P7gHkre7ggzdKRZ2X1qZn5GCetcjewYitMdPYf
hOQyVBBrIcPFOSSH7KhfmzNILPf2MY9h5RtB1iii+/nO25dHFLAeybE+qKO38zZiZ62L5k5q8dTi
kHW61Nqtw8a2XjOLnZu23N+epbX5N5KjooOqcVW2w6XT+tDghj45Wxy+taaNsJ+hLyGTwANmYGJv
Dq+el5JuvGL8Pd6ZiRG0x2lqWs/2zpMXnGTJD4EX21O246w8CW+jArpSomSBEei+y3voA3gQ6xro
eOd6uRV2vtC7AmlXLFqVvTqL54f+aFk73mC7JE29BdP/+57JTBRh7teAcQxtDzGtnoJQ6pZNBN0e
7xNHve8P57o43F4Aax+6ZlTvjmqIilcOpCBxlwOVIYeWQy+fZz8P63bLdfPvV0f2H1zhUCI18zk7
966mSxTUrn+ciKjjAmJrB6gYsF02ls65Gzj7JStoz97u2cr6MwGHSzqPLOg0ueSuE4DJwu1wUmrr
fro2bteAfTdumT2UQ9Un6BXUo0mfhb53ogvQTl2+UR9aCX1TzlbC1CjxO4b3hAWGYrA9B32OgRnZ
4Tn8YyNkBD8sStokQdnvwhhn95X2yqjp3HrjJFuLH9N4HnqsSz0Hkp6XNnkbkF5A5yrb1aj7h1My
P1RF8tlq2EnhPWRntf3n251aeWllps5tG2Qer+TcXGxexLyi1m6cOiuaA6e+Snj6ZVhr4Tz2VZ7s
aJV4ISV9tesWxzmUA2u3QE0re5QJU8zbjCHP6cnFrcclntUEkyK/IKGaczjDOWWx6yq+xdBfWSsm
ZnHMO3gOE6wVj/BoAiUGCWM0Nml8e0zXmjc2iYKhuOOhIndGvvLmkeSTk+MWnTrT/nb7K6FqYhQ5
l5ROg8tgY0zbWHFPxa6ASMvt1td+/TWE34UqzSDI2Um3uQgnH08QZvNhFC5FaLXT1n1txYeImebz
EkYDOhcgrGsI6A7WweEN9N1kNHb9PoNIVwCRNir4U4knrqEvNl6CVjYhU05yySm1BaHBmVpJGwFq
m94tUMfYIfeaD4WkW7qSa98xNopKTLUCaImdRZaQhyUN2thuXOfojJbej06XbGzZKzFjSkgmqWdB
QATrYBSqAQi2KKaY12XxMntVE8HzGO8sVI0btbm1XhkFlczvITzRTM0FRdrLlCWnfvZ/U1f/sCv3
5WNLz0ghIBvduIMPfF0nG1QV1S4YvXtr2lLqX1nZJrCRlLrJOo0rT1pWJ+KncYMrbWCTjRNoJSxN
ZGMDv9Ky4A25SBe6kWw5j8OwkVevNX1dAe9iEvclH6TeNjnDjjsJoYAscONmWwzElZTD1I6cxSjy
eWkQ8WR0H+CN3l6sdv4qRS0PPlgOMcuCci/7CkqEuhEfi0ZTSJLBvhSEcQ3lhKzeQ2GkwZuvehoD
/csd+Mb77Nq4Xf/+btxyJQi4H1d3eStIQ0dBYNIecd29vVzXWjfinLjKhvkXEhpnGO6qAtWIass5
eG2pGrcBV/jcJwBgQJGrCYuZwCGOhBDM3tjj15INE/I4U7sktT2SiyWyT5qV2V3flv8MUB4a0/Eo
W6QYsjwFqJlk2cdwxczUBBRwyUzpUuOGU4one5ShzMX32zOxlsWYKEjQwDJ3bgt6Tob5sWWT/SkZ
vTHWlOTQ9c68t5S5PKS9K3+mmdAIH0Brr1WultgfzEBNqGQGwhekZJh9hnveNzsAm4OVrN/DQ4Bv
TNvKqjARk4BfBtZMAvvcF7OK/KWFTN2gIORONxU5Vs4UEzFZwduC+Q5wV2XeNbDV0SkIuAs0G4c+
O9XS7neycPXGAfb3OjScb/4/PBed4CkswRYwwcNn35WliP3ZA1Yq6EZIADVWRDwYE8LlM9vdXihr
I2hsCBR3hJqkklwYxFPsNDgHldoTke9vN79yRpoqgoUtaJaS2T57KalAs3HHX6qGHw/Gst97uVNv
DNxaN4ztwUsTjlff61GT/vDFHAYd1JKAnbrdi7U1YJz0KVSpKxwFDNAf67ntijOFpjAgrT90DfWB
1P/Yeekap33vD1hUI5Zaruir1+j7QmdPt3uwsjOb2ETd1zPzHEyzwIv+3RBk+T00WbcoDGutG/k9
aMvEqUacl53leqHDx2+9Kj6WZZnYxIWpLuO51eGXt9+qSfgHeIzc02ocY6pbufGVlRk2wYmdZilU
DPAkrTiDQR3HOzEAy3VR/oFUIixi/a2DZmWh/mu08e4Adi1ncHLfB4A2cyMYYl0s2u0LK9nox9pM
GOEsYEiHB1FGz0BCNkeIuNhh7ZDgg60b5/sw0XrqocZ3WRjsOfLvSfB8e3n+67f63xcZZiIRp7aw
rfKq36TOzkHeFRlkukP3jh+rKN3VR/pYnJJHJwu7h2av76tHtZEPrU2HEdkuAEacE6e9BOLHyH4M
LQoxH1NQZSZEUUIiFBOANSV98TlNlRtlqv7MpvSD6ZaJSJxG6Q+LrWFYBJscXth7S47H2xOyMi4m
BnGp0iFAAXa5wE8IIJcHCfwJWMkb++la69cofBcEKOxwmEJh1MU8vPIkvYNOzH5Kt1zf1pq/Hkbv
m0/zPit7vlw07NTB6I26vDxWbEuja2WvMJUAA9K7eD3EmVZrFAZRD3CjknoS1gF2uWugWwCk1Bzs
bk/ESkCbYESSwpd+0t5yafPukNvjqaDpxhyv9cOI5lGX9dAnCjJ8QfuUNVDIt/MmsnXy0o4EHibB
Vpa21gfjcJ4CiMIvFcOH9PJMxfSJ6i2l37WpNuK37+ZMOwuaHtwekOwjDKLDYtjarP8VvPrLtmQC
EWFejdScogiXlSGeUEu1U5/SHcg5cTWG6W88eMuH5kk/ALDxuGwc1StdMlGJ1RwQqTm+2ZLvdn/J
yXc9brx7rDVtnNNg8rZJX6BpNga4RJ10z8Kcb1xf1xo3grrQ1TSlJRrvMBWDQNnch1rKxn1/7T5D
jZimJbxAnBkHm7WAvwH1X3EEfKJ8njlzHv187F6Zbt17yWmWh3BU4G+6oeQzXBXKJ6VJ/cERvHb+
3dYiIANqLzU6aZff7eWl7n/1W4/QK6myKf0HOIh0uNWSi27ILpM/yfi6zGBrFt1GevmvL/tfVrOJ
XIRxs7Kr2kMc0rIX4Siq+Sf33PozNKLcS6M5vA6sYHaWaPF/pwNpf4mliutM9ncOk2oPkxEiYzn6
r9Kn7Xc3kxhrVNySOYTxnBcrnVtQgifwLSplv//QBmhiIIHph8FJMdUXyQYwq5OdHt2NyVzZl0z/
+iEZmlmpGm8wBaRMZnc6DUuywdRem00jl0+T1BXa6e0zAB3LHLaeRz97vPCjqhr9EPcVR+4+NEAm
0tHvdKXohMO0yaY/njc+UquKbze9EtImwHEpO6smVYm6+hwcIUjaRNaQ3PdV9na7/ZU62390Bu0h
6IcG7wKOk3lxA4oLFGWmJTjDIi6f4Nb2qXDTIyE2BtApPpjFmsqDNW+TjlGcGdBnhOWKQtsb+fF1
H/1LgJnCg1YrZ+Y3DBZGyYN0gv0IFzvO34JgjgdSHOstFt7KyW0CH2nj6R7yQPC2mStQKy34kixh
BfZf2wAGZH8sN7aN/ICRYYaeBO6MTgWrN79vdzNLv01cbeQfa0n/v3v9u81UESUDq55sPAtV4Wx9
CWDpIV0dunCOu/qEt4W3g2wSgIRFCG3g0JtOFZxGK+gqoBzuK9xmZRChLCf0S1kNG8np2uAaKYUW
PUu8rLLPw5SSsLLA88oL97Wz+7uqKuQua8uft5f/yv7zby3yXf9TpSUsYAiSl15VcR+QLHayTV3s
leA1QZNeILQPeSQsxgkWe+A/M60i7Wy9T641b+QStbWoCSZ4KBgmkEhspv5lsfNTMoktEvrKPJhy
hmxWbqEBA7zw/JPNh9DWv9jyHSXTsBNbsPSVGTBxkjZdJgvZAS4ivYcCm0fcsB1Y/rGd+T8QydpS
gyWr5Jw4uM3aRdfBSqn+mAcLM4UMeYo3kEBw++zC3ynsYSmDQuUzJmCr6rU2w0b8j7ZFWkbgSgyk
ZDTAt3SGq+C2BvXKCWnC+qS1lEpY83IZwDenCq4b/mPP5K51tyJ57QtGJEM0oiF1pu3zlOmduxS/
W1U+gjXzePUl3jgi11aQcc6rOu1EQUrUuJlv7fOAUCi/iK0nob/HADXRfHCiabOAVsCg6JSFDYfh
aF7DMAwVmCK/aLX1nPb3qaYmjE/iglb5yoIVGxUPiT89+rPYaZ0ebm90a924/v3dRhcApp92Oa0v
dlEXOs6gmx4rIped8Gv9ZE+U7WjhT1vXtrXeXNfDu8+ROejambjIvZjfh4WTfB4g3pK6egub+PdJ
pyaoz4YmJsr0SNWLZvnC3OYzno/2t4dq7bdfP/nut0tKbNaVMNiANG/kll8TjtO93vI1WWvdCOlc
yKmgsOo9l2Le9dP8aAd5h4vA1p60NtHGTd+tSwtqEEVwJjYULD0e9kUTUe9PNsFZ0d5iga71wohr
OuvOcnDtv/ggx0RLBvffqoZfZUK6amMa1mbYCGtcuqZx8iTibGzpjsh0CV0oF25cDlY6YKLzCqoF
1MFrclFpS++g39UdJl7OcZBS+0N3G2p61ous4+5SAwesSjySpnZxAFLr5fYa/ffu9d88l5qQPBfs
zDYVbndJVTqKuG06e1fZA8MhPRQQIrcyL/mDJNX/B0awTSi1qM71NIkXt6418FPFNO2T3mIw81PY
neE58VZNy9SGeinq75yr4jENkjKPoCTiHDrwvC9Uj/zP7Z//9yydmsC+ui2CQvcWPcPWWktn/uHU
5fg1mRZ9aZu+ju1S6DGcIYL+oUSamrb1fc97imdV+yzBRYwJyfMXf5iSuG19uVEfuW5tf5sRY9sA
PxDpQIuDYibw7+j6MAA2bExeQXyLb4/aSkSYAoMDtQR+tAA8fuAPuoLH7fgxj1FqAv38wvMHKJDX
cJNrfyCB/GFdVUZv/+y1UDP2CpBgSlTmRXsBjxJS/Lyu7sdWLK9zO9gb95i1kTH2iq7zUa3LUUYI
gry504oRgAVHa6Nqs9IBE5qXSLsm5WBVF9E1Z6CJ4SLQ22Wo3C2pxZWlYwoI4opXjMOCOJRN/YOw
cQzhY3mWgvxuPLoRAStDZAL0htnvF42N6FK14z1o42fw6TZ26rXxuXbr3YHJpoWrXAco9rsvU/uj
bP7Rxa/ba2ftV18/+b7pQbo4K3HNbrslYrm1L8ZkA9y61vT17++aTsagmvoB4pkBTFMfQNVZDjlk
2z+4ZoxjvmC9JBUcwC5aQ/2XCT8cav2p4cnG4bJyzJs4O/jG1lRSPVwyLs+O7CroBWL5V7jGl2Js
IRBMDrenYG12jfCFT1plSR+G19xaHh1vycNFDk/Skxs4mbV5MGK3Ltokm1MXsCLVHuu8v3esaveh
n26C68ocEijewuRFqOqY+slbndPzyOTXjzVv3L/Z4KhA+Ckq0bpYvs9kGmuUgIo6mv02/XL7Gyvz
bKoHzqT1at+/Ft3t2j9UYE7HAbPbizPAjNDzRPZmJV7w9LGPGYEM7UkvKFxOz/OYy5eyzWi4UAei
N2M63bdd2sQiHdTr7Y+trCsTa8frHKJqoGBevA61LVE5n91FvgkXvvW3P2CTfwldfzmTTZfd2rl6
Sbo4k1Vjs12etcMzmVmQQO5b8G8N9zUPUfKsln1tS70XlkrKiAtPZyFDSlSGbOAEIlI1xTNTXeMf
vUaqKGvrY+4Uxc7zu9el1V440cK61Hmjzi6eSS6e8AQgDP4QTqyjMSSpup0qxNMUJG7E/QaKarz4
R0GDaSeDoLqTZSkj+FbnOzH0byxbXobWgqVVJ/bgbj+5vvoddC6NW9Ut4QCj1EhN+RRqn9tX//mv
NOFgxhK3jFvYUNd0PnsgJoauhoXY4Cx1POjqXrTiLRf2Z1LMFvwU2RiK3j4VuDtHzPV+pyBahKTI
7h3q2KdFLUNYYXVD1yLQoVIN8LXzsxeU2S6zxgutCx/gYVyH8eT6kjuQ3sERdkok/JTbZPxV14sT
VuP8YrcQIm+uW9I06xGefJN/cop2vvfViIrMNCext2gWo3yensgk2gg4/sPSdU+N4r+hJQXlQCf9
pfLgzwRaIzCm1fcOhZxDxjm2OWg0He0KGurd1Iz7shzKsHeKKqJSzTu3WqoIRY6z7QwX5Y8enJZT
59jW7FLL9Kkki9ovQJmGcGLuQzYXbpi71oRRaH7hnvZVFRBHHLJm2mUl/que/HtWeAyA5vmfyg6c
+yrLL4CD3SeuNYflIvQ+y4UVNyOsw0VKEvS5t8NGlVbcDqibsoq3cdknIoIG8muR5HvlaLhz1WC2
tBYmooblD4oMWseskG7YLD54rI4u9vZI59BT5VfABX+DUfylYgMGczkPMn9I4NRtj0AQAix5Am3h
Rc9U4AgY/6RdBT8DYmP55t4rGYefwTjfqRI4AkBgvs/O8Fy7zSPVgC/kSZlGjSIMhWY4NwCIsYf2
/cGBU3VcZNMLS90/UF4/zxU5eYV4mcZ8BNlsua/n5jWYxq+j6psordJ5F+gciLms+uxNGJhZyXhO
1cmm3s8uy5+dkRxdPPiEnkvtXSsBFFsK66tXQnM1GFNywnUSQvm1ncdMznTPS3EiS/CphER+HGTN
EAnWPyr0/Korj2vhYg+hcFM8uwR3pOeRk0u+gxr3AUJ2FS5EnQxtYX9SWXdpLWsJcZGxkWJZrxUE
JM4koyqEobgdWnQJdmwYZUSgxYFAs/ZZ3eenoszGQ8lk88Zlb4WsLN2wokQe00bTMGV1EEHCsdnV
LRwC0rRJIr+WcDbJE773nDTfOZ6lwzwYfsJB/NfU4dGaNmUNyUYXKnvBt7kZjsQfeJjMAhxOx/0N
BaFm57jjmbbFF8Hn5xpqJ2mP6nxWVY8UP2UHblsQAWh3yorsmDfLS2qxO8efvtndYIdww73re6+L
6Jg/NrS/T5g6jbNPY6dQaj/PPtkPuvNDNbQ8tEal9xjPC2pDT2zqyzDxPXJoRP85gYbRpdCwT4en
5tEiGOqqh9O0wAUSZVsSOg15dEd2Wmy43cvFV6EF0GTowxY59LkQ4VW6AXUUzkLe6cdOpx1gAtgU
PD0fgBLNItTt7qGs18Pq3kadvCXjEQ+On7EUoYUh+RmkPNBPAYrfw5NPhn2WttGcW2k4+Q49o8R+
R0VZwll4aR4syGh8LWYYfBca572DqSXptO8cGySicnB3viMORTMuYdk5l9H3kZ1BYvXNK+xTwMnT
4PWvviXh45ypE3cGqFOr9EuiweNG3z7BJOQloEsfNmkzRWO6PJbULiLPde8r5n23K/pql/VvbYm7
mhcnK+3h7g7R/EtGvJ+yKsod9josuclXJzdPvhJO2kglY3ukcuRXH0AaQfjFPwaessO+zZa9M41u
COeHBypkHTui+dmnVhdaQ/FaLFilnEGVt1f5H9jMOiFW2ytMLJs9jKnTEIWmz6zqPvHSAaHc59+W
0fmqUOwI86575P0EMlOn/1RFVUR5kP2jBeX7agbKC87NkM0ekyXMAfjbSdu5Okvg2ccXl2yw6l2P
QsGuzjIrdvzajRerQlFU5fvE6+8YUMFntwe9RKGSGUuuT0km7nK7+bwEzSNJiQoLb/6n6PU/ljP+
XHT/6pKhi+0hPw9+/lNnljzYIumjKfF3FETAKBXsyZrKH2NRfZde+qO1cMUeyHSo8SqW5fT3uAwP
CUm/DJV6s0VXh1LpCyMqgNsGhPtsMG+xHmnswhQ5VAGBJPzIP+vczSJYdp/dzLJDYekazAKwneER
9VX42CvcHtsM6KMPAY6vXdfX2aEUOFbHXJ+ZrTU8OeUY1ZlywtLx0jBPvTcvdZ6bhiz7JisEqg0O
LD6WZL4vZpxm7gIJKkt+aqmXw+ouVcgRUAFE1J8rngGPtXzOWonj0qOfCu2cg3F5Btn/VadQLRia
yo1aCGzHtCB9FAzpFEJ0tIHglIXszL4alkz+WWrLjrxU1pGA6AFgGS80I+Me6yU4WHDQjphf/raK
pYy0j/9r05qHHKKfJ83T8Z4ETEdE4bzKsHuELTaFHa7Y1kVMOCuzBqWZ1G2Qefj1U6tVHQE5iKMu
QHE5JzgwK3HK0Ew3Vc88cYN93wq6E8FQHdkIY1tde79wKH9hdvXEUYiOJ43TV2RBSGv9pU+WT0IV
LB7bNIn5SJ8XC7cbuhSoUstfyLLrQ2M39X0hoUGguOIXVzAQUEENCSG45j9VZTccR2QQUQckxFPR
5UlU+Y080wmGPt3Q3WP/uloPZw80nV6yov3kSFH8j7MzW46TZ7fwFVElCTGdQs/t2Ynt5IRyJiaB
QBKTrn6v/o7ys4O7yqdOqrsRGl+t9ayT403gqboNP4UYmpvMVfXGg05qS6HSQCC5/5KGIYBuQlCU
YHKVPQBrJY8TT+eHYixZjAykZopFPz+KCBgiZFh4oB7nzdE2vP9ZNc6h0ZO+yUvJsFNph502Vvxu
Ah6VsXFKvlMMobbSGvmT5QRG7nxQtw7oaIi3vGjEsoret6MTIDYyi1596rwMzmgf/HTwIJb1Wbcn
vZyPbj5j9fTblz6QBxL084UJEe3KibE7WclxVwAMkbCR2JsoYmqbQmGwk7pnSY4YrmcIVAZsIwFD
sREmgnCaHkG1AOSa6ZdJ1jLGNmc+slJGCI0v6CE3XhU3QdhvSwBbYt5BxiaxL56Q4H5LG48exiH8
XYadtwU5/10VoxebCJnh8EZniWtQkw5K89UnbYmO1KY7H3e/WxAxwsuP8gH5GP1jbkMbpz1pkga7
512KatWu6WiYOIUyJ+nM9a3TZN4mlVmV0MymmznwvH05zljw4LrYImqviLXjFBudU3VoHEm/t3AP
3vhsIIinlSwJ3EzcND58Gp6esgMH7jURHvXugqku4iwAa6OD9/S9FlFl9pXq21faIVKV8wBY9HaI
/jQG+xnF/RlDmv4RyAbCBTo8F1GKYFpTZxp3eG2R4Gq73NAAtLuQ1Rb0cDolaSB+52PHkqzh2akM
/R+8Gi22LXW3pbzXv8qicu5do/a9O7zJ2j0IiA0mObtenKLjyd2slN6moiv3sDBgkXYoLsrFJBK4
SapDWaTVJpLT99LhTRK6Mtg0tXVx4dqKwzQLJ+HCczcyK7vbqPQrAEt4jX/AtBaVdowrWB9RzZxH
5FI7cOTUiiYg6GBeJsivhRyi3Fmt37yoeGxrmScj+leCoi7OV9iK76RBrwDL+j3onQ6BS9ODwmkn
ro154DD5NJiijtWkaJxq82z6LMeSiggxIWS/KcruuSI4zmTS0dtQjsWN6+E2V0fqyS8CeZtN8INZ
5v1EpFG0dUwwbZowy7dGYDMytmMR89R5I7X6OUf4xf7Av9ASEqAAbJFdbrseuSCw9YosnDZIe8R5
bUh/yzx0seEO8P8FnXd6xn67p1oiNxvfnVf6WxgxmWid/amH3tvhUaDE8sQRtgpnawDQjivgSje5
0PSxrOYqmTW2rzULqnMwhIYkhhTNZi4nGaeEYZta4jwUsql8jNIxi9tq9tFrC3OebVkk1gm7e+WP
xSbERHo7pchs8iJopaV0zdbYzjsgkaaKKePqARN2Ggs93qoeUxVYoDOWpe5FA5k3xJCIVdtOErKr
RkZ2tXRvSNZXW0867q4Ypj+NC4UCIbnZKt/H0O7VK/Ysau9HWb2TcxvdQTrcxKHH+7gw9a+2AfzV
ppWLII8GDzOY56kbQ6hxEVKV5BH/7gR8uh88iuOtxVnAwwO+9oN47rgbxGU7tZuAAirT1F4R+1Gd
J0SMRweUdKBjp+cSdz8b4eY6JqUF8rLl4wZU9GGfRUCdyCZrYjpo9pBnWJh0GDx4DLNygIMqm5o8
7t0Km/3CvHRR+jja9NktQQMam/JLEHjvfo3zXjAgEIs3RD41luFLx7mIva6q4qIdfkRCygT8kAhz
laxjWB+CBJ3YPw6Rmz+UrkNObeV3SVWVWLR750/XQ5iX23lvAhzPUa+/1Qa3YqpRfybS3xZE/Ghc
MIs7Cnd36fr6F3S+wyZEi8eqr+o71PVsIusS71Uh4XzG/j9xCDE7Bqzo1iOcJ45q6+3A2wLwT+wg
gjSnu6Fv9f1FWhVnM/veq7bb5FMjt0hv4AkcRpdOVL4QDWJUXIxIkIxJ7r33mSgOBRPlTquUQbmL
o6uDzO699t3x1nV756CEndAf6QsipcJXVY3lBZtBDr5vwi0CXGbs/ky1d5CjFguf5+AQTB229ljC
KNasXesS/bXxMxokMAXVkEcpsUvbekIvQ0FUopzyHZJFbILMEIVJoWR6M7X59IOP/fAVIVBjgqs5
LOdelkuwseX0ppTDdgzN+Ew1Uk2radA7wJCKt0yXxU1FlP/UOUV41go2apJa76lMVX4jPGjArKza
P6rpC5sY6AMTz0b1KRiaImnKkG+oNngtqPgfQh21+4714dZC0LzPa9QvhqxuT31VDGcxIlhVzDJw
D3k/RQnVHkNRXTdRPOgKG7jBhCDbYythKW4jRv74cVlrrW62qCwPaZBSD3PPifikOs4XBnIKoD+o
HFJfucpaKcn+l6z3V2ncQlxf2KAIT8gYqA++TTUOUNk1oumK0ZMtjZ7pVIEnPxkcisb+NUOoEU4I
+n2WxY/KDZKuNF8gUrinJtvn2DtfEQauPdOizNx3uBUflIlOpgqQkFI8IKLyc5XMpdEz9ASnaecH
J8Br3+cgeqvbFiGDkJ9eqWSu3fYubZwG+b2512scdgdAeGDGeqv7MtgWOYrNDq0BJgi6GYcA2hYH
8B7nUzPMYteXHliVky22rjdPewOLB877MICeuRUSBS/YAhOsfwZLbxSeSdlJTAcOjtP0k4AS5Lj8
7y0LdnGZYigKAoDTfCVBdu4sSnQfj4SVV7r0hUqbqoY36Ec4sW5w57sR8zXf/MqN3NIFWpXcJ1Lj
SgsV1yQsFDDOmt13QXBAla9KPv79K7V97/Jcfw2zWYjO8SeBK4n0PhrtpmjuEd8RD3UVo9D38Xes
tdFituAU7lmJgsCZK+d7QdlPxL5cmSUu1xz/KK577H9/fp/hDD2FisGvfNvVDzmOj1WwNXgC0fLN
0F6jD61MeMtAiooSptOi7NGFUDjnc/Zmcu+sI6Sif9xGay97MTXQFMGJOP3as8ewC70wFN2KP2OW
2gAue02sufIlS/vnXLoF5ErAdDnOtG2oc1Px/hnV5u/MuRZZvtKflvkUVdnWndsO9mzLjqHY5zRH
IrP01deF3OmgsVvitOzKpLfSsZam0NK2qYEiHHdrpXfLcWieU+fXx+/j35p0xhfXUIzYVLTMhicv
AhESPuzxVFjdo1gCxjlmtvsgay9IlimWU3ON2rfSy5auUAWFQhDWcN+Lscpjxetj21Z3+eR8+/ih
1j5/Mdg9i6MKFHhoL9XsR5sPid+wn3AbX7lGXfv8xUDPuVBlJnwI+cGVOOWqL5+CNmw2TtOPV64H
175iMeA1fLOzRoDQCct1eXSiKt+xzulRTBqvZVasUHhw0/S/k4pUaYoDDZDqqiGHCYUGS4Inr8ZO
K1PbKNLJLHmcKnJLvalC6b2/MhevdefFHBCWBrEGU4HISBxYjsid73DsJ+WVPdvK4F/aREkOxHNW
G4V4aTxFnZ9T+tw1cPihzPlx9/rPOvGP2XhpF1VTWThsmMgpiIbm4Ina37j11O2yQfGtP/HyTnrT
fKlwopqiuTiytBZ7OdAuJhPC3LhwypOA0+e2cU3xomF6/PLxT1vpNu5iC1Bhk807DzSvmbdPvT9+
G+v24OTjJ9t2MVvMXuVknYc85QyumJ0dhy/5oFG2D9QfaZ2fHz/DSvdYGk5BhqaeTwaYuplX3fsZ
6gw6L4srYo6VCW/pMA2ZsGWaAZ0QyZA861Q3TkLb+qKH9+h4VCScn5sQDs6km0YL+mqbX3OkrT3Y
YtrIpCij2aHkNPRphiKn+oFj8pUNwsp6tMzBQAGKDY3PCHatkE+3ESpJJ4mzBI6csS8++foXE8Ys
ZleNFYScoaext2+OQVYhqqXqjqPr/fr47a/14MXkUBd5mMoK9zaFsLdEDhtF5vvUCQ4ff/zK61/a
TT3wRXg3aHJiKUM1L6vviqi5RSjDznJzqDWAFxqXOR67hvNdeTHLaIzICzUUPQKeWkY2OALD8sVw
0+V45CgVLnpQiromwljpX2wx+HHWHtJ0mkMEDYw4/fN9FLDdx8229tGLga+yoQ8EY+GpmQdgCaTt
EycYzJVPX3nn/9Fk/9qcs7nvJGDP4QkLN5LbUZBrf3e4oP74t699+uWZ/vr0tokcL7pQWEw63A+h
fkNRKot9618ZFWtveDGsgd8n4BphN4P0Ubi53OhbHqGSNKT7ATsQgfLg555jsSUAqTHHJWgHfN0E
THtEQ32sTS5Q0/b19uOvWHvNiwEe9Zk/tTOnpxJsCtZnX3CVfO1gvXKE+c8W99dr6DIhMsTWooLX
R98M0mql7Jv48jy89k0iuN4B3kSvNNalY/5jiV7aRBEzOwhcXYanvFJfJ17vcbt0DAsNic7mU221
dItmA+QJuNogpzC3iSMgylfXUAVrP34xkLMWKX24bSSnCr4CT+fHqETdECBQ67lX9pdrX3H5+19v
w5tS4SBoDdMsT3G7KMomVl5qdtbrIfmg5HOuShQz/vd7aIbFnMzg7LEMOC4KY9JQ7ErZXemwK2N7
aQ3thjBDzavBkmohqIHUAYKiwX2DjeuTX7AY3JHblZ4XgnqIq4vTRaIUEFSjUQX6XCdajGmG4m3t
jwwnIerIYx+Wl7UIl7ef+/TFcJYmtHZGOf2E3SDulofyCXivKw2zMlUs3ZwtNM5ymEtykqP70qkA
9zSsoVeaZeW1Ls2cmlaM9hY7JTYGSTjgup9km961ycftstL5l/kXgHNBA6sh6CKt2ZQd39XO75DW
h6rMr7TOypqwdHN6Kk9NbzA5FEa8FmI49aF/jsZwh9vO4zzYrx8/yMpLIItRXOPSyHU8vIQcIouk
su13qAau+QnXPvzycv6aIoammw1ubINTVIqNb8S+btnnOubSzJlV/lB0OA9h2OYbXU+nCjqGj5tk
ressBmw3zLJCtERwmiHb3lWeLg/Ub0rIwSd5Za+94uQG/ex/W2ae/GEIaRWecPP/ZShc5Feq3Lul
Xeb+jhxSvVoSqXuaplEy91G3RZAlzp+Iak5GwaYTsYbsOi77BxJUUMf5U24PjiD+IxK8cK8Gyc+r
45Jr1bAVmAgsdf/7cxEuogBag+WhqYcnI5svzEzbGZqGA0I8yie3GLpEy9bsxDDgfrZw2QN0TiGk
lYX63I3Af6Lhv/pSEAaqbjS8757SXwhjW1xLXwGx/Lub0qVptKS143Z1Qc7NDC3wmVw77Py7I9Gl
SbQfMbAmZEYCV+mJLWPFo0QWduzN14jra1+wWOUFIjWdEITSM6CuceQdGC56iX+lj/57iqPRYmYI
Oz9KzYSwKNuUSVvlWwoHFuT50An//nigrX3D5bH+eqX9WEU86HiJcMRqV6JArPIpriukQGfPn/uG
yxv/6xsK3Beb2aT2TJC1QmgLGalOwuBPWl87Ma29gsVkYRlBAvlM7ak0xR6a+5hBCRg6nzMz0Wgx
T4DU1Ddtj7u9yeM3gkV9DGHbi52uJbKtdf3FwI6iqamZhqy/zqfuuwkHdgcQNPgrH7f/Wussj+Io
aOs6aukp7JxTK6a3sAx2zNgri8C/j+J0aQtVkVsyRYk+Yy/qDQib4rDCw2/ADkUTlLsZOrG960R1
Ewt3ZGLb6al//NSTLe2iVSWhZ4hKelKl2TUe6O/EhF+1vlZVX2m5pWM0NcKDpKAKTv7wfehxuQph
u3+AbOYayO/f+wu6NHVSaFd5Ho2XoLy36lzr7w2iBFtx1ubK+WDtCS5//2vszQwQ3a63/ok185fa
Nr/ZQFED7q7Vq1Zmj3AxtjnpHd+r8AAto5BD/QL8PyHOvZ5/ffyGV4bG0r8ZlU1IQ9si4oz7z9It
9hWvrtiZ19p+MaoR3mkJtOgAVwso0AMTbdvWe25U9JxPaQ7JZfnJARguxre1QdX2LKOnoqol1Pi1
2XpQ8G8DJzSbz7XTYoxjkRulk2XBacwdgGmGpDb8y6c+emnlDGUxFSPpglMNOXzhu4eUsfePP3ql
dy5NnCzK+ppOkX8SjO86F4EyKVTC4nMmS7r0bwo4VKhbIeWFdqP6qqUHYV80+8c+99wrk99K/wwW
6zPToZ+WtbInBvcph2jQm8btx42z9tGLoesiymsYcm1PXp3C1DDIEZgzdq3DrFx+QDr5vzNDykYB
hSydz06RwfASOHXzWrDQvteuF5GNbsLuh8T9DiBW/cRFwmElpbFF7jpSBUHhvodPjP3GAY9vvWqm
ryESTsq4AGHiyvhcmVqCxaLeEFT7phFEI3gZkGpdZePRVohdlSDCPYACnH9uilzaQpVyIWJua6A2
FBxolIpXiOH2uEe78h5X5pn/4vz+moJFEeCiyefuyRueHf+3j5ySdv5eWRoDffa5JT5YDP+iLypi
akJOo6Dfi0Df5cN4phLw1k/1xaUrdLIR60yOav7Y5XfWzE+ZGa989MocsIxboBkyrQJq3RMIas63
3JDhXHk+3HJ5dW2Lu/YVix26UxnEdvSYf/mY/oJs8sZrOyducXr7uHVWEIV0mbyQZhCvhTbqzrCN
dXtOJC5ttJjKLWvq8rbPplLEto5K6Dt1KBTkc3w4d6Gh2xQRWjXyh0qnQnBxFby03KgQElffqhgI
CTHG1rDy0cCQBb1jRBBJ2/a2Shoj5is297Xmufz9rw7aVLxoCY1QpkxRNJxzmcOpNSLQkdFr1u6V
sbw0lRZEpvLiLDgJDoeTumNjB6jXozO/ffwG1h5hMVc4tesEuQxQxWL6cUpNEQ+o5JK+/vbx56+M
4aW6b6g75bUDxpfR/KkMh19zEfwoRwIBd/TICnPlUnNlyl+q/DIAgCEr9acTlBxn7oS3Ql5Dha+1
0GKGaAoBfknXzKeKu6/MQOANKfWtG9CXj1vov4r8/6/U06WiD4kiaTWNwXRy+kZtslaowxg27EHp
PDuAzdBvSJP2LxFiocuYmwK2hJpNO4ol/whoSvSIHYvZuqJNN+OFPakcUu+CoCjj0TB2bFKur3SW
lZe5VAaqhjVZPY36XLUPVeAmCGncEnqTte029ej24/ZYeZVLEd/FTYqKagbJKXMLGFxcN2FIQf/c
pPn/ZHzZrF2UqqaTaL8hLTMJYRmtcO79+LevNdBiQoDZMtQVV/rMiXuXVtA1S/+lM/2hgoLeZPIa
5WStjRZbkAAucmQs4bLbg/czmRpH7EHcsldm5bVPX8wJXoVEUdFhzKat+UlVeg+34JVa1cp0tpTx
QaM/F2KU80nVcA02dZIPL6NmR15fOdiu/fbFiSEVqDeSS++pZaYSzWWAsvx8ZZZZ+/WLqQDi1h7S
+AHO1fYedIf9TLMEms1tmGZXOv/KNyyFe4DU9MAghvSENJ1zNVZxoB9CXAw6zrWQlpUuutTtAepD
ENpnUHTgmGfM+Mglu2WZOmZj/q2vYWX8eCisvIilZA/mQA2pRFqce9FaWABEk0SZGD7XRZeqvTxi
GYozViOBot17ZbibZHXlo9dewWIMg/7WdgOAUeehiO5s1yRDUJVwOUQny+SV77h81j+mfL4Yv17h
WjKm+A6oTG+ikNyFfolcavW5UcYXA7jkXsho604nAOT1LieFOXTUd7dZCZ5EBVPylYPG2jteFAIa
hU1ZUPgFbspJtekCKRLL82sZL2ufvhjK1vRpiqC/C86RQZzkClgowMu7shCsjYPFWG4V81F2Rhvh
FexGDydoC3+PeYQVZqudzy2YSyleBycWwuW76ZSOLj8DrVzfBd6gD45O2cZOpd16fFafm52WojyT
ZSNEUBKLDyCC21IWbxMs2fFoGUylzv5Tw3qpr7N+ORYFpAQnm9IbvJOTFOzh449eGRTuZUD+tZsm
BAmmRtIJya7N11aNCQ6YtymYSR9//Ep3WqrqfIeGEsfg4kydbGdNeFbMufLL1z768ve/fjmtuKOk
O0/oqdVjebnvsvkn23sxlInTFT7wJrgzC+F208EmCKPNxw2yMgKWirlGgMdKp7Y4E/YYes8OXESl
Aq0v6+LMDFcWtLWXuhjEfSQ6UGLw+/MINNz2GYLnbSfsJ1tnMYilQ1ADS9FlDNAcG6PAJTRtIa9M
oyuv9f9J5fRcmwIww3M6wGLg8j0U9J+bOZeiuBYBODrtmuIssUI6Y/Al5O2V+98VxxNdquBC2cNb
nAX9uc1H+FlrcyOzmScRbNkBGDywxNz5Rf+npDliOXFsuvKm11prMXxReqiRw+CNJ9cX0d6VCj5K
ZIpe6awr/WipkCv63md5XqPB5J8aa/0MtsDV0JX/AFf/WI+XWQyAngdQmwPP0kHJ629TiS3LkEZV
0qZ2vNfpLP54MNvtA1hE92UPZsg8196NGPvpCyJIokREjT35APrGgerNpnEG7wCfYPY+Ig9vaxuH
Hktc7Dzqgha7zrTOIRSTNrFuKgWr+eA+ZoGXJwZY3D1ICXRHOwdZM0C5bI1L/Q0TNHgY4ZncyrAr
D21QbI3X/JzzaNp5Iswe5qIBRyqMfJWiEBGV+3Ga6reMTWRfMjMknREUbvpuSs98GLNXAr/hQXQR
3fS9sDs4usA/CMi8oVb6+wgOs6fGuMErI36BtVfBXD6OcHCbsttTEpbboKAhstTDYTMDUQKITQTo
iWtGc+uQFvM2SfmVjrVyTbaMsbC4mSqKVBfnyjrBHtf46sl1uuaxBYz0LFo0qMMkw2X93B/VFH0u
j57+Z4/7a1LXru/kKRPFuaDRvQKthVydFMN/b/+WQRQqcoSRpvUBCm8TfgHMSL2F1yS2RZ64hY4D
/7OjcjFDGidnfuNEw7mYPCRr1QUYWsivvbLJX9krL0WGPdPYF7fTdOqm7KsO8jOu9OHHlncTbz53
oFuqDEmr4FxOMfB7A6RZXqP6MfDsyiZwZc5aBlIUNqduN7H+3LdIUkBtRW5cZDtd6bgrc9YyeGK2
BB5mm4FoFPTjF5HDvgIKVTHAlFyI/sp0v/Yll7//1U0ZwhxHtMh4Sq2FFLNk8x4L4rAVXV9e2TkF
/0VA/GN+XKoM8wrwqE7z9OTTuQWJjijnYdBRejDYnDyMoD6DnBzk1W4K3e6PAGSfHDVQbr9s24JT
COjIBNgv69vfLsBsb3mjjT5MVvIS+eameJv7cPx+4QKfpyasqqQo/TAuO5Rsnba/AGA8OcSDIvwB
eoVgN0vGDkHXtVsfxLubzJrpATw8/wHZycVZoM9/bd1q2unKzR4CHma7EYnQm44T5y3wiHyvBmx0
fEMgSLg8/kOTtiVSsCfzkiNYosUVJkfhWReVvgOjEDENc1DvC6oAG8tzZ8c9VmFaKMpvwkNvmfo6
hcUchbxYOH6zL5hVZz5X830oqmmPyFLxG2gh575DFOoD0eAOCeDBtm4notg6KWB+M+eP1OmBBZPl
UMPbm2nsUbvxriSCXYCFKO5AwFLv/NlU9w4SYLZjxusbf+7ltwmpA3tS1/kfNmt24wr1Uhpv2Gvw
ulilb4e5yjYIWCGb0rHtBvDafNeFoJ7RiNYbK8O7LNA3fto2gEPYNzZ5/kZ05hn0QSSSA7FyGMkE
bHgIRBhlFegfsxGJ8MEc8jJ5I5BKEqusPtDcHmevOwivP9agrcW9tb/k6N1CnPFVK1HsXN8DDQqA
zE2dpgI4hcnBgsmewZcz4IK5JFYVkFl1Hj3UkawQLRm9+bz+SajX7Brd8jiELy8hc/HoXBhftAEs
p8yaF8gYQAlDKA6pgjLhDRJYClTnAfGe8TVqAkwf+5+kbuefcDDvLVO/TeZ987PuAf4+4PRqc0Ql
3wPYtDgyxtnGj0gPnpnzbiIoC1ABtuC9jCPAXD4Y5FTY2OEXtn3e3YP8xzeZ017QZEAt8Bl8e1l4
uxmCu3ls1A0JxU8wK566vnloOtRpezHhn0v27g7tjSPdLxyVqqeSeO+KMlgiOtElg3fxbBHctcyN
G/whSty7fga7KBsBZiMKajanddDGRXTKAg5Ddu4k6dxgjhn8boNgumfYn/NYzs0RsQ7OYbwAUkwd
/ZlmRL3xTD4FjfMd0N8paVtz43vZe+SJp8ltUTczX4FjfKl67xcye0Q8E31Dm+DXRIAa8YiKkrwA
Qs4Q3kPhR/Z+D2ROE6Zl4nFxk8o821COsBpVQNgiffqzmmViuANMZE1K7Hi6u7yZjx6vnpwRpY9K
vEJTXCa0V7usi25rYR/I3H4DNuZWc/DsZDacLl4xoKuqGzdHRSasCNtGvFebIcjcjWg8tXFzfgdS
+Y/Q854mn31pM37UHhhGtpegUri3/pCWcVkBUYhciGOPYGJAL+5ZA2aVsbe+KE9tGuIJ+/lQWAAY
g+lL17ln00TbFCynsJy/shLLD2mZjmvAc7jfPGZ6gsUMm6iU7wRiJwzR4KVouWNth6BlDdq5IX90
Sd/UpGs0R+XCxqjQfYfqVgVSAZyEa7XAG0HTQOk17hRghz1jgJdFCdzI9kalUb/zo1lvSO9ueOA/
Q+EJqE6jgChJAZKRdCtMZrclqX/VeX3DUnKHrtrE81gHqMrw16xONxBk7qIKBzxJ232qMtxUsYdw
Vm+yn7pNGCKVSbdATnLkq08s3M5c/pJd9Q5l275SHkuAw9sIb9p1qSUHq4AaM/7ZJ6Bfltj7GgNi
FRE1IGo+f+AeSZOybh+bLPc3zURAIy3nQ+vJn50rfliDbenY9nmCivl76tKvpStgplLUSWY6vZfA
HGBcZkHswhGDCw3UZ0KSYqeZzfcRzY8tZgoOQ3DSdZYeRIpYslSmt0UbAf1l7RFX4PNt0DQiFsw8
pO1877gRaEnEf2kddKC6icaHbvbimc0PDomAIovQ6vO2SYEFctl3IHXcZ40I6Pe6cfF+kGwca1aC
8DN2Z+DQf07V9JT6bF/CvtE6fXbsVfrWo4PExdzdTpggsZJMfxwibv2MfR0pxQ0mS/dzhL34iCKN
8r1zm/pPvJ5qUDczGlNffi3mmoLnYwmoVaLehSMFZtG57Qt6ljhUXHx6Ox8xWjeMV3ZLC8zbJgu2
rcURdezVfQdO6cars2Omo02RoSJUd+iIwIRg8u2x+iFxK7RAvip6M/Dwl6XZw2T5ERPOj6oDS5Ig
8ijs1UvUB98IRyY6T/t9zsuvEQLGUY1gex5OdaxJf4/MHuiuS+/otsgc8NR8MFid46ZTwz7AzRlA
px1ewOzeMZ2fcVGdx3ln31M+PnckKjfd7B7BknqIZMfitNBvuOAEAxgCl8St/beqtkdsKXJQc8gN
NMUIliY92XjgwuxMKX67ugyBwxxh2cBNI8ix0W+qXAHgn3PrBxA9hfYmdNJfpQMW3EBA++/L8Hnw
8sfK5o/Kw2/LUtxGgGm1uZhOkrIAsUIJ5EzZyZiNFel9ht4CpFHmJsGc//AGeNasxgo/h86YoPF5
LGtQ80DUjYe+eWMFL784iNJKZD7eQx7xBtQwjijDUaJfTayoMEt3PhJ8CvTqFiewgVQX4lkTxrVN
X4HhAV4yBLpmJPVXFqm7bJS3osSKpuRT3ootHXB0G8Y8bgt7KHMvOFS1yeCo89+DwvsSmHFf16UT
a8hqEjOD8qiKLI3Dlm5pnT7VkA2NGMAJJwVFqUfeGV90G61sDeoiGZELeiFPtT1QtS2QluA4QR4d
tXaHzgNixJy9Tg4HFBpR6ANU97iJf5yxuWg7/ssfEM2VOyweRsckEG81eN3qiy3zc6gw+NpcurEY
OEoSWEhyCxizCet951Ef/Fn3pc3pD8n9c6vlczNcME25u5mm/sAqH0fmCOoSN08UAl9iHGjcJMOh
c6wB2EwzqGQJzPQi5b9zbbBp7N3bTPYwuqkWW52qB8OoRcj27PjiruhgtCpSIIW05yGNpi/umrT7
yeao2PaYjeMgqtvfHIZYb9ONsNKjj7fFc1qqXTD6e2B7dNyMxR3ShHd53b+6uf/WiaDaFNbeDmZ8
bRHp3fl4fOKkT5TXYYI9+tcwjL6BzTAmKREb6UORPIZgvOqyBuiVKeBDu+gdgMrbBozMInVvSh8C
RGWw2SiMB84e93c+Mh2HOG29xsf+p+kem5QCAl016BxhrfcZYunuWUD9EchlTJegEOMddXB5gDHr
Oz8bN8xrmD5qlW5Ug3bPUaROoT3kgGXaAcAU7/84u5ImOXFu+4uIEDPaAjlUUnOWy8OGsNs2YhBI
DBLw699Jr+rxFUlEbjo6KrqVIOmKq3vPULcFzNnG9OLzBUOxQhCHRN2QQwoaXCOfRy1SfOCW/GGM
AWK8KLhq1hymYuYvQLLyB8ux89eyr7OHUtrNmUnwz0rDzV8dE7dpdIM8AZlEw4eqpgO1tedqDuRX
ZWXintgFyiI2EpYDYO3Dc+FQ/dsrMypi1liDjKBbNx/N1mzvIGgCNSpioi+e+ChkQjaFpP6TPeOg
ySqoXEMldtLu2e4MaFPCDqJ7z1NGIzkHsLOuZkOZYd9iT8SsN1kZ145XQHIrhaC02c3DYyrnEd9P
0JOeZzzpV1f29L/rpde1S9uyqguJT+ijOSwZVf1VIjdrDOsI4crjbcMv+jI9YZZh+BY8WT35Uub5
seztp1Skt5W7/8kpfLxyGshvwPS/UA28DkpeEGCh0CjbqLqu1RQWFQsP4mF+2bgMTSUo2A0/qvqx
KJF33yjxYi65VfYA98lONugzVO57XuImONX599Grtjht/sryLulVucEqCmwLS6A/XJ1ztxYcqY/F
DgThcOTIRvcdqq97aO25fwIypnsBLdQDLfGerekab52j2iPEv8wjaTv5ZEmpvoDvGjwXQz8GkZ0G
wzNVbDBDmmZMhZI5YBWazSVlm0o/9CAqGk5eOUDyTRUxrLbL52yw5p3fOs7RJTaErA1bWYdqCsr7
PFflngZAazujtkPUWvke3gsw4bEFeeBeO/CIylLvAjgyzoMTB74Rd5nFHwFszJLZ9fNjMI9lDJUz
FVZmoY+TlY37gffFrhqzMqzKbjxR5DbPhWLO3hkrubdy9b2o5vzo2GnzLS2q5qBthi8wJAFRx2vr
mOuax5ljNyeKkmtM0MGBjBS0FPtxyJ4YrLKh3Bl0qPzZ+PpBpXA/0HzcKG2treGla/Jhk1eZ48+t
RPFfE+en9rNY4xYXkh789etBulLWXFLXoAPucDjusaQKWFT16QmKis+6Hw9IuF8g2rmD1dxBpt7P
6z+39j6Xv394H3y+uAVbK5wJNVM/JW5g51z8IxXMbH/9J1Yi939IbaBxBbjuM3TYDHAWULrZEaxw
OONie/J6T/+6/jsr5VOyOD2rUedQcGw0Tn3njimI4TZW9kp4d1+T8kuNTBFGttNGiXBt3hZnqcXa
QABMpU/aecOXBfTXJ5CRNwZfqT8uiWlSQTZQ1xh8pAai2sG3+EYQ9JJwls+TV6SmAfwzB4XUdZpg
H2RQkL6+BJ/PCi5G/383KR+ZviADMmfP2GtWwYuyjoW3hY/4fCeRJfUM6oYzAeR0PHVtcIKy7Utr
uSjGNCe3mW8i5BG6iO86h6jdVDhorCLNbyEoPKBHdn1yPl9VsqSeMSW5yLNqOnXEijRYhoxsWViv
zfsyirFdqKhHuGOXOQQ+jW9irM+W12502T6PLEIvb/ThkLCH1hNoBdVgdkhYLpRPTmm8I9h2cJo5
AQtzhKjY622TtAjizJdmaeCrAT/ZILjTOcRTA+7ku9tGX0Qt+M1+ZXDgzHxwFqO09/eiGayNzb+2
vouedlrAoMKCqOQpzVuogba70ck2kp+1oRfJTx3MjFGojCZVpcieVep3Q7utSfmnOfC/ZXyyJJxN
AYgoLhwkkh5e8HuZB+VJMg35ZuoHIVDG5t/BKCyUN6cCbjKoWJvIk8H7IDGfLOtbP6bOnW03ZuKC
9/jNchxcw66v18q+XvLR3KqkCq2SBillH9vFq3TmvRz/XB98ZVKXZDRvEjN3HKAEtEleVO8ceEG6
Gx/8coJ9iBhcJg2uUGNJghqiQM9+f4+S4/XHXjkElzaC+ehBbH/CXnCE/7dmF3+kcng2Ag4135Rv
zM3nIBCypKFluVvAqNMViaTnLM/h+GGELS50OblXlb8RjWuru4h1gSuaPw44tWw0837TsmJfbVSU
83BiMOi5bbaWES/tPG9YKRMKKY9HpCJ9Ar1z475LxxerotVNVyuyZKQ5sDIhFQDDSUueneo571Es
n8eNeVrbqIvonyY2mx24OxDqmWNhwOmhajaGXlnnJRetdomGjS2XSYMOWWE5d5OvX9G4eoLHUmy0
zm2aCWRJTAPe1pp6lwvYlF3Ujhn74dRsg9L9D8Hyyfm1pKUJaCcbPRoXCXkRd0+NiJ5sEt95TfQE
ZwCUfhJ+50GVewhPEwsj88/Z+3ouz+fikG7M4opiIFmy1nCPyvvOwxMMgw3iSYay8alv63qXEZjp
QFANqtxGbd9DQ4tFoijY0wArr9+8d6sNlN/KHvl35/xw4OCTQF1o1jdJzQ4APORq41K/EqNLVlst
0dRtlFcnl0Pfh+xi/cidLdHTtcEXBwAsrkqXoQ13qiuYZOms07uuDMrY6k2ycRCvzcsi/stiGJmy
jTqhsnmSjf5KzC0M3trTL773U9F2fGYIy2G0Xjt7+Ba0aQLNw7/XT661J19EfYoN5ZAM1+15ap46
CZJHX9pbMOyVjG7JPxP2MFveUIikHqZonv84wb1E07dKzyWK5qDr3pbzLslokN+j1tBg+/St7uKp
ndFxrpxgf9MU/cNtfdj0dKR+dZESSCCbYt2JHJ3RrEHL87bRF9/whg25KEiL0bO8DEVa9WHJ060V
WFnepfVgYFm6YcwUSepa73mjvkM+8razYEkOs8ZA9LON7yqp5JPs5nMG9OPGpKxkH94iZGHPWzEf
TlRJYL1NqMuW5VFBa82dg40ds7YzFwELHci+qjUst42xQysgDYWM5krtOMMazGFW6NsygyU3jMG2
BEboAl+NUjZ/Ax94hz7L+yenQZeAD8aWqNLKMeEt4hiGzJB3S22RkFm80tp+6ufilAbO6/VdurIg
S5pYwACFr5qqAUTmu6LGo40WxFD+0JP8ev0HVjbqkt0VQF6K2wXyWNQhB3R6VRVPMG26Pvg/SNUn
3+4lrav3lRJ9OTYAoqn0xKyWw/WFoKCH1sGj7zMSptQz4rYaQeLsiwiKp8Z+KGW2o14zHY1/HZO5
4TCRauh9CaXxR4c5XXz98dYmd3EEmD3ASc0oRdLThwLcOu1Ek3vfuHwjmlb2xlLiPXMy7XTDDFnx
HnI0AF59mTjsrRg3NjBaa4t3+fuHE7LWXZNnxiiSAaRBp7b2dTXtb5ubxUkwwIYT0CRfJEK+VcV3
XjwyHL1AHGxsjbW5XxwEAyjk4BXicDdl6f40lA/DxhxfV5TQi9iaN4Wx1qZo8Rkfq16oUuE9JriW
zBONiNwSRF7Jrt1F6Od+YFdsrpEWltp8gaNKuVOuYf9X8849zUUGhd1adhvztbKXlhyx1O2qGZYv
deJKcjQgJr8z2xZ+SRasLa+v+MpMLTli6NK3XQsMUiLr8WW2JWBm08ttQ19m8MM+dbThWTB1wiI0
0x5INdiw1RvzsvbUixjOZw5bXXMaEgjPQIp6YP8NU87j68+9NumXv394bjdVgBzkIKOkBVoMcOaD
IS5AG6FZulsZ7EocLElhaeYHoi5amYy2DQvH/N6ixr2E7rkBVa/rb7GyT5fEsBk+ikATFXViUTgP
NWANk+altQUUyfrXyUn/u/4zKxQE4ixCGiQPGwW9bkiqfHihzDmlNm5GtA/iSrd3FzmUyRn3pc1f
Vbr1mV9b/kV4G3aHhko+4RhBl2M31BJqPQ7AotdfaW1xFhFetIQFhcE1kJuuflL+jIZDWU5Q9DSC
LynNb+M5kCVjTNeeoLwUdZL19s7syNEfIaGe27fVF5ccMSi5+AVuY0NidzCcaye4DkKCje6uT9LK
EizJYaxWiJJ55kku5ojX46HKtuoXa0MvghtsAlAjwH1PhGJ3dm7uWNfclvcsiWEOZ9BxNzsOpmp/
AIB678/ORsXCvmyPT7Kepdi6kdsj6WtsytkshrgsqjKiMJBMvDofo3YwzHvIEeqj70/2yZdwdyo1
ALRBUcKeGuZZO0nb/gCy0LzjOjN+sYHAApi68M3WwxBV6LCeSW0NX5VRFEcbQj5h66fkri/TagdX
1Wovi5HsXOaL/QwySNiOuffq+uQ2dD76xv//WBwqyEm3FcWKV4CC1Ho3Flvsq5UTd0lPo3zgis+m
TmbjzaIMTpB3pWVvfOEufarP1mVxWJS5OXqsIlhzYFH2eg7iFPgROaoKaHJIoCvfOJQpa3ZQT94q
ja290OIIaWQBaCCzeQJJmwOckHeFsr4Efr9RmVyJkCVbbYIIQOtShtAGwOWMoq4FBPsAQOT12IZm
0edztuSsISeQpWrMNmmLgZ9b2/MedVrA302m0/Q6c6VVCKySfehgfwU1xEbDJs2y6HeQjqxz75qz
AJ6pVaceFP2n5gIR0lSmMEErJ/tnBg8kEQ/OnAFCwEjpRCYg60ctpfWlcUuYcULPTD7qWYIGXLfj
WXTO1Mew8AbuD7aPfReJjsAlDdtmOFZCQpKIcle92kBCvgjq11HhD5DHIHLCtSMACg5a2MykPJQd
yffIQvGldSCnYOcO+YEUK/iR04G/q9rtvlZ4898pFc17ixvjezvbVdz2oxpgoEQB1ReEACCgR5gq
G/xku4a8D0akmmQqYOkJGbZ7GLvzILSsoRhjeLv5QGqAwQVHPYv2setS2OZ12oUDuzRb76907fLU
uSBUQ28e0GtvlGNIgQqDUBSFwK3irf0lSBl5zQc2vVW+ZcYWrL6PNKDfbB+AvSqHClBtMvHQwAz+
APDu+MzL+Qzvoa/antTJt2FQO15AeTUDRJRkthHDIPiOUFzAhxkE5RSnVAQ7O/h4zZUBVDKD8z21
7X1J8yqic632HOFeEfdb484ZYLHGy2zVLZRe9SscboAh5gSAuaywH5An1bFJmztf1iKWYGrGYgx8
6D+YQUxMcrkNpj88r7JiWZg5vEUNWMPjyA+njjc7EHXgQj0JTPBsfzVqvwkzo39gHir8hgoqqJrb
j7MTTIca5qMh5y2MP4H2jUYAJ2Fo3foR/h9oLGZ6iAFa0ftBSsDTjeA3Tmc3HAf33wsaf+a+zkMT
JpKRpvkpHx0fqG3mhkUHccbGh5VOrVx4IE8t+hca5BBYZfv2nZcHz5VUPbiDRnrwAiPYsdz8Dd8G
/qPwWXZCnb06wIYw05Fsx+AJDtDz2eqwNGPjGaBSu/wR1r3Nsc4ddSAk+1NwhxyyvnhE2+2JX5xF
G2q8MKgqhrkD51kyOfXBygB7792sPGQS0BTP5/6h64gKgxr7JrBcWoHmoWEzVUAbCtLzpNo5FG6I
uuSvduc9YDk6WOhOzcMM21o0fpzsK9yrzwCpj8eJG92zX5IqpCxzTkYziDYaSfpfKXkGDibhYQkF
lZ+KjN86g4m7qQqsL8jEgT4CNDus+Uh3oFg1+Hl/cKJiMAU+gLJ9MVzgOCHLO0S9p2C4rqoqlgOd
j8wxDDQdYe47mLjeT04/33Xj6IYW877WZVXEaa7scFbzu91kAG/bU/Y6cYCpbSpnkE8nHtsZLw8t
vTQqAQ2PpVt97QBIPVioacH7uanOxUUumisP/whYH1EcHWGl8z+NTF8N2nRHSwR5NFSFG/oQ+obf
YdZEpivep1R+90rpHdPWHMIR3b+otTqo4rrCf5imFFyLcgQ/YJIXG2snP3meL8mhn7kEA9cFEqNw
u/tRms47zmkJHPdQARtv8Jcmg6mB20IToE5hSeTzqd3XphnWLghKcIqH4ScXOELKxlGX3Q9YVClV
/hBAAws8qMD5pcHTCieIV0SOaTIAvJoWMsNT/TAAcvqzFkDw1lVZnZiPXisMxK35wZx48dI5I/yY
uQf9JADJzQExb9mHGkoqF8lxeTR8/ZeNhRURiJKDPZHxCMe4H1mONveBksFdq1rjvymg1VMl6nI3
tWlx0uDkgIoDVQvYvU+5e3Z0W8EsKA3UY15NACzD8kI86aovzqNpiRJt6LI55H2QxraY2Xs/GjCp
byooaykceTiN+kPvYD1tbzT+dMowm2iYNaxaJWQhoNFp5aEB0aCjcn3jZ+exEUBycHHeOCSovFA5
o8Oiugv6o+2ZldixoAPJy2yM+r7pPLJ38PmESAk6xfhHpp7t3gNG2fY9P4saq4BGMS4rMGvVaNG1
wPNl9hMYyfQH8Ufz1/WP7EqKsKRuj8Llk89MnljwPWjn9Nim7EEYcuMSs5YiLJJoo2AF7epL1uNP
ceEOT8SbNjLdtaEvb/ThfhzUdaYc2E6BSWkcgKw9lla28dRrk3L5yQ9D590Is9dp5AnM1c898e9V
oc+tu2WXtfbkixS29CtuQ8NxSLDd7lO32A8zP1xfzsu8fpJlWotrcAaZVAvhrhOa/RhbuF5Pz1Kz
CJSrjZLH2tQs0ljLgOO6yjRPFHH+emjshI7n/9b+8Hr9BdbGX6Ssk/ZNfEyCPrHdRj7ocSrf0q5M
EyW88ra0dUkhhhqXM0+Qd020hD4ixNXsrRx/pdixZA4XYHaZc1fqRGd9BFv1mLEWdsA/Ugs8BOe2
y+OSQQxHeAPpbVoBJgr8Ku+mSCGb2Vjelf2zJBAPOae9ZPmQTO3gH7g29JvMqdiBzMCOeTPceC78
wwt9iLByrGoa1IwnoJ0e3Zp+dzuQlK9vobV3WEQv02WG2icAAb2l/7NL512L9uRX6tvMtgrUKxH8
j7X84fGpm5bFZF7WYOrv4TvxFjTq9/WnXxt6EcGeoQMC0YwqMWYgt1sbsFKZg8N62+iL8BUWCEUw
T+gTGL4ftPBjlY9fbht6EblwCahBAaawq+0KFtag/CLTybyNB1+5Ci4h9Bl10n7Wucbov9L8rzXY
b61DkWxPT//UNgkYad1tDjRkiaZnTSop5aDR0xHiFpZdTztOKrLXJclu+3ot3UpAkq7GIWA6YfD5
9AYJatvrTeuwRHmbQ1pNE0B2SQFqZIbevmXftsLkcmZ/2PVBUxgoKNjY9Q7ERzsIhkRjY4nd9ede
OTyXWG7HMicPKihVQtLaiXrinkHYSlKrPBs5e6zhprGxlVYibAnmRs/RqVQuULWnOYllA+bp5MCN
7vprrI1u/f9JMlKk8F3mq4QDjZSyKoa3dXx96Ms8f/JxX2K3oejYsgxEDRj5tuCYBQeLpOHobLXH
1558EcBZA0IKhftDApGyOWpB1sU1r9k6lT99eBwGl8D+sHn0rETKC4zueecU0h3pPofV4/WJ+fTE
x9iXhv+Hsdt+Sv0e2gGJW0xnyCo/dZa1Z7L6Wwdb/rZrP3HZtR9+Iof+i26zQiVsFKB+DPaz5RCY
F3oqNjN3IwQ+XQG8x+XHP/6I0TjAE2qVmHOxI/aYNJn3fH2KPsU+YOjLsnwcejC73ELNKhnN7twX
MMMJ1GuXzYcZZQzD9E+BC9vK67+19hqXv3/4raAE/hVg/T5R1jN6eruuHQ63jbzInCtqw704s6At
Y3XTDkrFcg+K8RZi4J/40v8EGCZpEbulob1SzxBTFUiDHlxpTA+mAyPJCMKMzdcx90k0DC8jyUUZ
T0CuibCgQfuUyd4tQ4KKnxkZdeahRFGisJ/VoB6PKPdasVC6/Jkj6XlSBFhF8IK9hkUIM1QePOnl
8OPruI8SoXsTnwGvsvjQd5NHvQmeTwnaYm2IU+PbrNOfSnU7o+W3HHX4jcWB0Y2mrRUiIHGzR78+
seL3Tau8BI3PuVeZtj9BXBzM97r/6xlbePSVQ2gJ+rZAvxWTdCHo3d9DPSxMx8Szf9721IsTIlCm
m0GjX+Fa8We0vsNH+rZxF4dCgVxZAHmjINmChibY2sb79YEvA3yy25dob9MnbVBDwS4BUbCB0089
TQIMZeFATMDvvBMXTXvbTllivh0/o8hkB6zo+FOo3920BYZfOWqCxYEg22wqRhsDC+OhaMqIgc53
fXbWRl6cBbRtR8MGHj5xJO7+Kt8Rq70l94PL1SI2bWYFLXEx9NT/N5ovwbixoGuPvIhHmqdpOuQY
dzCfhPkl3RTdWgmbJZSb5SDa07lVCR1oCkkG7ieT6IwjoJHubTtkieLuBTP8AaqrSaVl3JvfSfrr
+jquPfsiLDuI9kzmVFdJTufsyIwc1VmDkV96sMwtu9uViV9itGuHGRqQJeR8tDv5qXlg05a24kqQ
LsHXduXiM+IolbTlD4u/5/DsySFJx1+vz86/oscnh8AShJ3btPZUiwAy+eAfFageB2D2y91MzEvP
JxsDOIhwvctLE74iVYsPLuyIY9fh4s40Z7QwLFHHM4BgoVOTCXpOghsRG40gApbdeez6abq7/qxr
U7GIdatu9DxbBlIY2OtlIeQM610j3OGUFS0780G4L9d/aG05F6Fv1nBwd3JcPqounY8ETlinUoCz
d330tddYRH9TQCsKigGXFYV+jCcqB+pL0jlCTwqdHvTqN8pcKxnf0mfETfNp8KYiPfG5OECpKQ3B
7IZXubyfIagS1uPohHosv19/q0/v5/C+W6T3bWnDs6/TfQJLt2Kfmf6IKFb298yGOGrfo7El4UPC
wPIBgMDwUmNjA6/M5hIFDjYUQ4Ueb1nn9QG+5ZFlkidWQKAEuhrXX23lBFlCwUcGoJ1tuSUYGGxE
l9lJxSFwB/6gO6f7cf03Vrbc0pXEGx2kI3zG16bPdug/7tHyuu1DtkSDm1ORc6gp4fB2oGedIoqO
aae21HbXHvzy9w+5fkOHmZD0Mrql33I63Temers+J6ZzCYlPDqclIpxLGHFBU21IUgHtB0Nk6b2d
Itb7MXORz0KApXZSfodmJE5GhzjvNYR9fgWVn6foeDtChbrgwNZTNxseUjsApT7z0nspe72TbBxj
B0fdwZ+6IBloiX46/C8OxJ9NFWL+g3vVtxNablknnj10iXZFL+V/BXI8ERlE6bsxDZAX+G0A4Rxj
vC/6ybivp9beZ3C7ezbHtn+ZBu4/z4NLftTAaKpY5r5fhhcMV+z2zfSdNbR9Bobe3UEgQr8zy/QN
dHqb4GtTELgPzZBTnWcN2qPRMSg06KzIwjGgfOd01vgoATM/srEZf7KUDGdU3mhSg+L/DAoJizWf
RxQIYElZpVn9lE59gOZerjDWlD40FopbmVRjFxHovYViQJ+3rovywKWbR2xqf9aZ6F7yWps7YNjF
T0dJuUsLG2ISMzrmELlKD3VT0mewAoxkDGR/bNzOuRsUFN0w311UERMSjf3sfGWSQe2N1mjdZa0f
Q6fCCYG/SPedyqHCptN2P7WoaKNL28Rw39P7LDeLyDNa7Cu7FDDemWkEpSusp7ZosdPWPO1SDUKs
5Qt3V6SiOhPBOWDUhEUZ+tL4YaO4G4pLIaZp20hxK//CUrPZKQrDVZr7QF6lQH9D9wBiZgZMRWyi
vhVUNVATtpt45EzsawYPKzLy4lSMrHjSJqe7IKs4pM1KKJgVww8d6P4JVNUOB3lj/w7apvoGPJT8
LYiWOwGDCBudxmHrmrp25C0+T+iSQpVX4qxQnXW2CPy3C4M+MNY9qin4eT321s68xUcKklFZ4Qeo
RIisfYGBzEHU7E1WWzqln8t74nOxSFXV5E1eTghqTZqU0EE1gDzTQGSf6Kz9g8nBskNSwvZZMNSP
vqmKZwsISKgEN8ZLW7gBhPOa4f36u67M55LmYLasZQ6BuEMNCZMSywSVpWxkcVDelu8vaQ6QnIKg
ITpzSQFjnKNvOFZUQ7Eqvu3xFwnuYGTAN1MsVTejS19A9WtSMrHm8Wc2qI3Ua+WUX3rY1L6Z+8Az
6YTIR579tQMzvP7wK/tsyVKYdKvSDKACuGjeD4Aa1VDlRMPyxtEXHydhUllYJi5EZBDpwcdVGpKd
lXTdcKZDvZX9r73DIi+tFZAqtEPP1cmgVcbuTQAL3PL39Qn63EkaeqCLaJcaObfDAjiOVvOpsnsI
6Bm6/2FAKOyhLei3Hih/Ec8C0pgWDfUE8BXE667/+NqyL04B6E+iJGz2aLrIV2d4o/juXR94bcoW
4U/sWWhgXpA1GGB5DS1Kj5Y7DnepbP9c/4WVR19SFtoeeBivw6MTdvbIH8puaoCbdMlUAGzHVPgm
NYnObaDyjJ9BPny72ITe9tyLaE4Vm0nggbTUQ48Hpaojd+n5tqEv59+HVC0VtKo9FtBTK4q44Pmx
NbfITGuzfVnnD0NXEx2hSItJAZUxKgfr0LVbji//0LefJIFLkkIAhXdRTKpHEphC59LtOkhbTUMW
dZZ2I4bsK1Z178fauxjylnUOQToGEhdER4uYWVC0ohdBSrjszLGhaAqsUO+e9GCkbxLIesC5mIyg
7CrxH0PBMmCV/2dsqyBEj4jvU8+md3Pq+g9Ic8Whq+wcBOvSDFk2WdDalFnEXHrjpl2eJLR37QBq
dAlMtqCKlTl/1HhjIeF/CBK2pGlX2H3ilNZ7avoxHcmdCbyfVdINrsdltT9bqcVx0Rp2kGe22SfS
q+PAccOSXdCqW5G3tskWhwbPy36wAM5CSLcH2FweJu7GN4XGkgNRtb05Q1Mct1dq0Z2WZDgOXT5s
jL4yL0sKBPYSwRUj7bCs3T4t1YOfi3fIc96iK2TSJQdCTh4ujwQPD+XpLhralt9lVs42To3LwfPJ
oi49cpgta1XNdZ9oquOs+Nurv1q82BZMOe2bRPHxBovjowHC2bR6Dv0M5/vgQpJ23rr8/oOKf/b4
l8304WSyp1J2ODwAeNjN+/ZO3cHP4wQ2hH6o6pB/CWIZA6i36+7U43Qev6gvzi/Sh+JP9mTcpbv3
jRRzpTqyJC1oAIBKCxYMKLXfW8UfgLQgM3/OlA5hyRKZBHL0WyzqlShZkhi05XamC7XQhBnVHlI6
O6VvEvjCMi3ie6hcYN9NHCHz6MdVzu9m2e9vC8BFbOM6OZd+1qK2lzntroe0/HNtS/u2CFkSFfLW
Ru5a4bZh9+IIVPI3N+XzRo5k/aNcfrLFliwFp7BlZsNUIJHcOdozjWl1P1h8D6OtEIY7oCXBDeu+
lt/tC8j8PzEDUZ+PuwAC3Besa5MenRwXb/7WDHFKp4MdvIG2c+Dj1zJvdmDcx0p+hYrhibLuCMHl
rnXvtTqnACx7JdyZurCtfjJ5Eh7A8ulBEBGjxWiyfg945HMqR7h3irDrZZhCMHiywQx6VM4xl+Gg
oPcOJUMFQkOJSq9ovzYE0q341/Td66B8Hjfyb0Ee4TmLoV96qFFzvp+d/VyfRms+wlrJd48p858D
9aazvxBLe4FBcORC6r/MjjPgP2AAhiW9T3uxV/qvCPbmqPcFCsXE+d04f6Gke5dqdLuBxqYTiiL4
ssovnOt3oMOgWA0p3u+wuC7zBwjohg6NhUbRQuzq4KCr04iWWO28k/lY5m+whIDQx3f5zgz484aZ
iHMRNnYXGm0bex7AKhD7vmj3eVD3NVIRwlEn9tSBB0cHAJwZirOAQg/kXFlVNKV9WPDf0o7FRMA3
2Zv8nLXBhaNN+EONi7f55hr4b4wMftyHXLf7Xj7Axidp/T4i40+rMPcX3XNDvIigb0MrC3nhY9X2
zDtWTZRp6O+iYjlGMkty767J6xC/Bu9VWILkvo6rfueBdGCKB18Diq4ilJQmCMjyEp4Fjty1NgmH
ikfS2TGGGsAM+Pqvzn1oPW9vQAGTz2WsczceYGDCOrKH22JoFl+EeBMtPOddHQugU8y5Br4sDwcf
SdV3h+/z2kBpSUUtDIDlPWgTIdf36fgDngEhq18l/IAuWv7zfoQHg66+aJb47hmg0xB1opCTRzmE
Gm0Atm99vP34I9DPLnEB/jajQPtAI+kQlm4hiKGAYz/04FxUD+K3Ux2qMmTf7CGs6V9h/DHzP6SI
tJukUsUgMe2uHzT/DEQ+i9ZFgl1ULZQ9XB8fBHuQu94MyLcR1vaPE8R4Y8Nwi10/FXYsYZu+g4EK
JHbS1IjrC4/HG/X8ZTSLHGrMTbnBj1xJDqxFVm5mWVnDw0Ml0AKAgmUR+qIBhn1LOe7fFf2z9118
W4MAfCfDww3bGDUIgE7p7OYceFF9kVVDhmajyKZKk0VD2tf7fm78fQ4b3F85AOF38Hxlh3oUA/g4
bnXOREpjA0bER16nbdRqlb2Ms6u/mMXc77Sn+odm4CaqdNkYK0/ad72PNqGYbPHICHTiLTT236Ef
y8aYjWb91+36FGAdWFH2jVYPfIZSV2gFBogQrS/i9LKXzSa3Q5f1scW/FoRqGsMrDqye0pJ7e7a7
e2sa9Z2CAwS8e2vbA+KWzPy9KGz2VGl4Q0IVug0DYJt2PMvATVFN95zlUJIP0lxugafWlnGRZ8B4
J1eDL5FBemP+kjXKTzJYHYDtJ4KNhs7aTyxuBx6jHSMZLs1NDk5MMyvQddP7GsLUG5+yldRhCR7H
joDrloBzk4aBJ2LeM+AQqrda9SuJ5NKCihd1DxkEfISn2ktDCdvOB9q1sKhxa5jMwOUZhxz34uth
vvYqy3zCGilxcdFD995Kd2A121GaBnRjolZeZYkgb1g72amBfNWGO8KDb144tjPotb3/f5xdyZKc
uBb9IkWAxCC2DDlX1ugavCGqbJdADAIkxq9/J3vVL9tZGVGbjmh3mwQhJN1zz1B0UYGVJJGLLt+/
fpQLr/2cVF6UcF+vBzTf7c5HQgkIea3X7gbXXMOvLozVOaFcO23LoXHG+aVHMErWWmkMZ2r/e7P2
nFE+81koU0/If6D3hv0w/isiLr4emUs3fra0eRYJcsh1gx0CQbn/jMCSK+/3tPb+Zc08D59ys5bn
SIrCHtGjweNUJn10RWYj04m82UhTSr53/2cftF8wEixsCHbMPrLgGAxXhLOXxoX+f80D5lQhGMUL
ZYZuqq67sVzYyn/vns9qAGX6uaYIYdgFzdsEcYz78vV1L83ysw9WcURPqx5QLSl6WPy2K5VWd1JP
VwDsC2/0nD4+pg4CnU7YwdRteJ6FHU7I7fRSIkfm6/v/uwGFHZxzxk0jaMopQYhz2rfbGrDseube
Ekk56LW99GRlz0sWU0Aux6VHlQB8gcVf//iFF35OJueCz7OQ2OMRMxKmoCXm45/vXfnsdCJhr2AQ
hWdA3MIJcYR6NfQhjoq+d/XTZPhXcY49GAbRQoATTDXSHuaoU/U3h+Q0VP+6tONziXge8HV5la2R
GLMOcnFlLl0o5s/54wU0hF4OKxM4UKd9hI4twl9IkG2KkhUA4M3vYIAAAtpOFsJIOvjmWJ191KqD
c3fvYaxa/jqLOiTp59cv4QJP5JxVTtqu9QmcDPcewJCwH5NlSZYkvy3aK5/Gpdl59mnbbTc2g8ad
NxXyhcCgsL9HFOXnnHIcJCo0kDDvSw8e/VVDzbqlqrrynk+z8L+7AD9nleee58LFFQODpa4dt3AP
0vwK3ePSpc+KkDFbCHrTANVqqhBIdI8whoh8d1TOvllvdt0pcJDGO/UZIgymjWVNV76qS/d9+vN/
fVWU0tnJ2Qmo448eOY7uR3DNpulCYcbPncA7q2qlUW6/F6mYENXSj1ipA3OomdZbNOGHyG+lOAUL
wTkaLf9bi/UM+QtWG89wBUkQV+0+tQFSkL7+Lv4+bXlwvju7goNdEuh97ox6UyP+aIXknGuWWn/f
kPg51dxzwLZNsX7gJSFQTXahk/9CJlHkTcOVd/V3/zubn1PAqdcgm9HnsOdwEHkGP/4ilr6Gl80p
mstyh2Zla1i1mMCIJ+P36RpBG/Wdn080sUQGMmCpp6gcaYXwQWdJhj4bVzkR9cf3xvdsWUDmkctg
bxXsqu6ugSuQ6Hny9ZUvzNJz/rgYaTG3HLM0C05kQX+3GBdxH9WVA/mlgT1nkUOOrmdqsCmiOeTE
1oTkHni+N8lAi3pHQdY56KDT68qH86w1e+DhIJV1Ja16isA76ZE15I0vyAlD9ihqrrVxDb2dRDVf
OXFfmLj/MR9nmeyQo2LgidTFIAitrIlfOVleGtmzpYXi0/ThNBLskNUiQwcZwqrwPxbtXbn1v+9F
/JySro2VT/WpYY/+Xh+NUjqxDvK16zp3sKuwI8cb3xufXNn5Lj3NaQD/tZr1BtuepxexZ1n3hsRy
5GfX0DMH7dPX8/DSizhbQcg05zylqNzA3EJxuFQz6Bkz+dZJnPOzAwFBcnNZ89PRbE7fQce6ddzl
SiPv0ms4O+QzADnGsnDjfvbQVgYBO0jaKRZE4dxy3sV1fq2ld2EV5GdrQNsj61UHOKWVg9sfapol
pHbKpKFIowS2c2VWXXgP5/R1TS1rAZsfYEC568bYK67sEP8AI385IZyT1h0z24E0uDDMS5NmWzyI
/fBkx3VcrrLVEHrxuFLbYKefnAPfd+saRI2vZ9aFmeufnR/mOgga2WY9oHwELDZ2XJRuNCCq9evL
X3gt53x2f56pXU1QCXueFTpDGiHhMKa1v0JjdPX1T1zQWvFzYjstSgHhBn4DMoLVHKVrK4FgOGGb
qYnHm2XvxUt0GA/N0RzLTX1PX4pbsbpGobs0fqeZ8q8vX0EUlY66YzsngDJA1g41oV7kzBAcza55
Mdj00s+cLQAF6j+cH5FVA0ICEKgpRQgsemYUjiZDP4TMtvlT5vH6jk4t2IPIt66RO1u55Ci9sX0N
hsX1ogVS81ukxbWHSuU+cn49gi25MNOYwUKMzLsB/74by6ZCVO0YDMBJET8JetAY9p2hieuj+zPk
Hl8VnnHXU1kNcQ5r67jygyaqZGsli20Hew5jtR3qFetY2SmP4IpT302+9j9Znc17pNax15lncuWw
0rlDVlW2dxlcjaSANw4IINm9RdGV0KJz0AbgKd90zkR+wALJTiqNY1RrkF9iwIxFAvU0wIwlJ3O1
Rpqqg7+O9o1mqnfCxTLF76Crs7gCMW/L5VShq6Xd8a5wGXlPSecfKFKtkdBdiRgHUvO86LpKRu7J
33ntkNCl9fCjn9zhCL4mLKL8tN0Eee2+cI2wxqIGk8QuhdkViJWskCDUydgfS7WxuRNsFoVcYuIs
aZOgMk3XZZsPDy0MlhLaKu+2x2jdwGxZRpaX0QdndLs9Wn9wmrSnvHydU8Rro99crDpqk7XUJdln
lYXQzdLQvTVR66SMCLZN2o0JHbWboKpmx9r0AOWJ0jAZQkbiS9YLSGOR/Vdu0hl60xD0YVeEDZ+n
JK3UeEMoK56agCM3mJVlCWvF9iWVYAI3jQk+rEDM1T4rHURQD8sQiwU2Dlc+20sz+mzTccWkOMhP
bNdKvBdED3/oHPVvrv0rRdeltfps6/FHgamksSyc+ppUvyIU/OsF59KFz7aainZlOk04EEq9nZxb
NnyL3MnPhQ+tgjurkThsIjJYhT2o5RFSV8mV8b6wE5/LGzpuKkp67DBDXNQJ8gL9GzgImTpW8som
duGNnqsb/KZa6mwBmiG7+zx/LGHnTtTD12N+6dqn/eVfyywBAOZyDy/TCdAWjD2R1N8D+HGd/7/0
IDKjWIBL1yVijJ/L4u57t3y2M2SY1r6bVRLBwf5BVGQjabGW8/cks/xc0VB2UDEBmTJ7M+bPFWJS
+XDNUeLSYJ99mnDfbuAOiKlSS5DlHZIIQiKrfP16XC7gm/zc034xlGUztp6dLBZEci/wUENWbmpg
bJ3nSOau1fLuMFa8Zj0liEXXHXq9LVJov/5997QA/OWsdc4YhzxwylWHkRuNzp/gipUfYChgYy1t
yIbDiE1gP0Ubtec23eV9TR9OyTavWtoTLN06GcLmVEaySM3t0MkuLrXLYiHSam2RptoUi4UQcDDc
V7C1WKKmmtVTljtkvXRjvjWZQJ5XzvV66AKD3ht4g6WH8gfxj3xlHHjZib42COgt6JYi8X1dDGV9
kzu5udeAqMCLzAQicR2V1HoSR+a37k7aA9yJYWJ59F1NVjNtvZAHowX+mWo3cKq3IL1gU4K6sYCR
IfgbXw/lhZXwnO8O4rOGXA8Moam7qbJnOv/6+roXJuA5zb0sQFLIZCH3Pnq0XMBFlnVJ2mbf2xn+
Y+fPJaw6CJhcua2PedduM+uai/ClOz9bpyRIL2ZSZbDLuP/bIt29M1g/5sD9+HpgLg342Vo1Nq5p
hxoDvoBmMpP7arqyO/zTA/zLR+GerVaoAGDGGGC1YjbToLJC9FTEOOXhYJB7on7UgHmWcDQZc5PB
Wtz3ip3Sg0D3gfHVC/IIN4z44iO3ClvD7HNGDGwxbvoScLzNzbXoxkvPz/5/rZZzVjWghaJMEvbW
NssTR37ZNyfz2arnSCf1GzEB65ndEPrQ2CmvWeyf3v7fBvfsKNLYHD6jkA/skQbJ0Xr1Ptp0W7Bv
Tuez88hYtXORebjxIU8jCAmxel258oX7Pqe+p3nRBiN4ynuzeI+lZp+O4psMYTO6sB+/NaP/Q4If
4WU8aib3+J05KcqFJU4+XLNBufQAZ9XtZAe5Il3d7nK4IqJ4MLBHHDr65AQe/bH4dnvFWSH4p9j8
yyt2TnfwrwMKTvM+dM+j2CN4G0adfaDqeQ0eHXPBJAN7eauGasB30ldBCB9iFC1+kdavbB7NnVTe
cCOAVu1Ji/xAlVF3rSozbymiRJ9Pkr/PXAcc5/SmfFaiLQoQiCxah66dBc/ELWa+Nr1V3Nc80NFk
28VR+eg1g1mu3ibqmz5JG+WsS13ATzN9Is67S9WhGepkUEGcTz+rygEVbtlB/7q1EXAF+gYiFCEu
KtFmh6Wpp+J6+DOJdq3ErgvsiBUi7GYBd1p2wxv8HI0IWHY1lqWawyUk+BUwFhf9q99NMZnytV+i
MOF2rFBmNa2c16JwwAJSvwqoZ2T1MYCQP8vbVG7T4Y0ufdj4+AUzrVB+xRO2weUEzltbD5wmqnIV
5tJHW7TbBpMAn4rmIK2doFHDb+n4ZjECyxg7WvwMIsEg8bPuh2bz2h/zHx5l26ojOx9RAikZQ+X4
KPxIDL3YR0u64mYo3nyZwuz0DaagO3f2S7Djll+LYvf+MkYol2HR7O78vLwLWvrA5iqZF/8BZCNY
Iqfjoyfsp2XSSatRrzYIo1cx6eF9mk9d2A4i9Cy5dup3q6RgGaHeS4vIJ0dF71sN4h7+1DRuxEEg
VNNN4byLqQotWoWs2Ux0TwsKqhWyyEiysGM312AI3vXwrO28Nytow2L2wryYw2FaqfEIa8KMr6c2
CHnrb5fSgirNicrTYBSrfMzjiR5PnEZKnJCz7Kb120030ESiInZsEAU9xHtbIhp4HyHqNwmyw5xB
8TCuCj8nSYcMXfaZMwu94ue2eW/koYGBrMniptjX6pYWR7+0b+aPHl6lL9MYhJYV5kj/CZ0dvbE3
DXue9xR8vyJcMHzRAJNT+7c9yk+7g1R3eVJwn01JlGP+IZIkLHdBjjSndZYnpIWt0QvU5wjXTZ+7
/Ai6XZNu2lvQtOzmAJbIQKLmyas31UMu910TIwAKl8fD2TT0t057nFCuI+iOPJps57VrOWC+Rcsj
yZKpvod3Lxylw9SPVHusadSO96oLGx1D4Jf0rQyR6bNdgjrUz/6LH5ANvoC8PvVF+MpZg7X27PfI
cEA8EAJu7dce/8zc2+wuVzhiPlPYE+9cJ5a9CwJBVDov8ycR06ulp5/Gxbwo4VdTtRPSAmApjqjo
VVHtanKPxPdonuAnC1GHi0MiX/kgxtr1szU+ZstNemt7oJ/WdmIKmchyXHsmrt+0B2L4HNm/shZp
5s0GOa0rhuTBVvnADt70AjPesPK3lXrw8zBA059k8RwkWCecHsMUWvxYW3f9tG0FLPsPYO0GfhOV
9CllR3iZ5OOjX216dWvAcamgaK5CXR5NGysdeda6rF6n8qDgAdzl92gJV6AkZgH4rrfeEmboZARh
KeI5x/F5tWxgxXcKhadrBgnlnJiHXoWlOkAyUO5qG72PlWz7NZk+hmFt4yF/yyZmjy4cyIuN9Z4t
0CIl9fukoDCIOi903rvPFGtdF5McxjQRHiXwf+Peimk1Iz2W3Jl+Z3mvghx7K+He/dSHlYmG54wn
9XDo+oOZokysJI+43hLvxctWdg47XecBBsypc7OgX+wtN12/Uct2zGCn1t8J9LianVXFCC8AywF/
5oYuxx+02NwiUFfrJ9aEtqlDCUi0LteKFqGfH6cSTk7wozAHzqZo8ADl1Pgy4oIkPpwzKBbmPspJ
g6jtl0b+bL37dOxiHFt24DBGRKvQ9YrbxqJbbrFNVsEzHAbZNbzSAePM1R/SPanmXftOaNKHcgJI
RP+Ag5z1v63JDqcsj1qbRQHgP0RA3hImd6X/0owlapAlnOTezv6MygpHIPcDfZvYpgZLpKIvsIFM
EJsCWwh4jQuQLyoTn8i6YLry7IdRNLKXtzKHxrm5qaGhLu0fPn82sAca6vbQOw+jgQjaee7q57zd
GjiHA62UoJu76tjBi6cdUuDTcN+uqjCYbx0UhBKioBKVGiK3Qq8uwpNVekA+SrEl5W8gitj5I/Cr
IrDP6gLkbQMhd2fFbv7Uw/jbEA59eROmuHGHwDkXc89CxGAe+dkI72sTe/2DPxwqq0iKXscKS2Vq
RYA9odFC1Tbd1hYSxvAVBuTd63CYA0s5rddQmKEOW7Vwdz75L7vyAYBkrMpNHvC4CUSimwwM1Dqp
82Tw5rAfdOhM1o1tVNjZ7IFJGXFzN2UjCNdgkWcowJGEEUFzWqNuzF2xWzy85mXuwHpv1zp4dNJ5
P1MQff3HlrtR11owG6FrI4Z743kRYiFAri4O/jDeKPC9aWXFgasj4wZreBawsJN0w/Aah3l49DI9
nsyhH8p0jon+9GeVIJIgrp3XHLFqHhYRBj68YVZENV97ABtxoMGQgAZlvS5Wu50xhUtHRcr6yWHk
4vLPnL9mJbwQUOe2CDQY7t3gQzYk7Gc/gmgu6ckPM8IaZhCgUEv8xQKLrp9o/96CNkRYh9SqDkwh
f7dyN9OJ3tOl7NOyq0SkIBPr57LeAtREDPrwvEzkPnUgHJya27I+BABkBda3GoMLChgOQDgloN8f
TXDNttMIPv4pf4YcGZ0JBKgXdnIy4XeQGWACUOKXiW4diVMTR3z7m5DOEMque4A3w6Mlm/5ktJ2F
xqewmCT8UPppsuh+nRZIAeide5/iLXfOTVWPCpGMzb1rvxB8ApnNgKZ/9gW/Q6QGsrWaSBQ3eryn
dpF0aOH7S4sPCF4AsNFG1jW0Gt1dOqm7onFea47+fmfyu9yvDoYaWKSDBTuY34VuXnsDcQLvjhxu
slADJEtJfxdWsfEUErLdFAt+l9mvIh9uZC3Wvt/GtU4/+2noopx3u6BLSeg0wcbN5l992WO06jvW
2kcbQZuDhLVCjQv7Dt/CeIXFskS+gSucJizSBv0UvrzBfhyNhNr7FK6PtaUf6IpnGF0bqq9V4/m/
8BezNZLf3ZVsar3my9wfyxR6gzTAJ9zAUz40XKG3abUwJmIVkHVhIMgAH3v8ZH3iqhO0ImzrZC+E
7cFOp9C2h7uS+b89NMpDGKqIOK/zuC7R4z2RzKNSdr87OvAdfLJJgkw+GRWdAr7awRgC3JlPB6t3
4SIuttZqkzuw/SoqfcNYY23xc3+mUcA8vpjLEHnTaWSJotlnOGbGlnIdlBSaxbogz5Zdayz9/J6m
uFHHA6Q1Lpi5Ta/qNcyta2xm2Z43tIkVGx6CxvYTHqTDmnk+u8EsekYmqEiatpp2ymZ/MjE2YQcr
hh9dJ5C+o0pkPxQ4BgqvTF+rgdFw+Cd4EKlwUNwMv5gtjtOkRTgXIw4HHexa3cmConvINHREuFcu
QahfJOJNXKn3ExAv6WDjn/0pC1uoURCLcOuW+QakAqzqiFvO5sFZzRixmPd2jnYIYkT4kkgsTG27
xOgq7IXLUPnDBhXRH3Yd9a3GsbKFUAm8emlX9zO++YGmq94tD6OcNlNfEmhkAn8P+TNUHZL6fbQo
LHsFdQVEA3LHfGR4wBLTSYLxtPunaIe2eYuo6gY6nA7FFcIWcQYraHE/NsEYDa3b3SFk5YF16UoQ
t4zyguMoqOd+ExDI6F27wQxCWV9uOrfgcb8IvXWWyn9xjV1tOlhGHLqpa0D5Enxrukrs5dSgjDFe
der7NH53H3Cm+6RHq3xPSu7sGh5k69JV2VvGAvFUjBb70XLkqYfq5BodItLXW5nSceqwEwWyRx2w
fhmpvRv4zBgdqrbC6gPzhg+0EppfhJyAP88xR9dYJK5G2WP7Koc4I+74PhtdJ6mLZrlvS/ejafVJ
xEStTQtizVvWueUtdqjlDmYu87pTVB8pUpaPbcD9xxKEuYepmNLqHXKFRqLQmJCMqRqPXiHcXiqy
z0ApvF6ke1LQB8SAYwIp1ZOdiqdGF6txRE34NU5wAVg7125LoqdgJj2YyFiOa/JkFDIQvSudlxMc
8Lfi/QxWYtrkMzpQeAIC9RU3QR/3QdfsVCnqGIa+ciOhAIi/fpILjZhz+fS40HEwDuAaBmfTWKLH
l2Qu/b1klB3EINzfTOFt+13FroATF0CzfzyR/gVNDJhviGkBaEaRZ5O9pcH91w9y6ZWc4U7CWoTl
U8gwsFv6YdD3BDs3qnWnyd+/9QvnYmra8iXDdwh+rLfEGnrGDkEm5fPXF78wbc+11JR4i13BaGjf
zEhNW3VzPGZJJVdfX/1Sl+NcSw0OAGkBMIHaBXmcjhe4ij96aqUPRq9UdhDXEkgvzN1zVbWwEbVh
CH5HBPy2EeW2QO0+TNUtTn53pfav4HQXXvZ/hNUl8kMaOKTtu7zZ5NpFGsu4XuprQN2FOXqeNccK
WamB4zAjcgi8CNnlvrgi2Q3+/nGfK6apq7DsoRGym6pG7EpBmq3JXdC4a23HmQQe4oiaRdag1M5j
y7ci4Gx+rp52RCnGHJSn/SiBk1XAk5dW773sylP9PZ0P1z/DlDPPYrC/qsWei9TJgA418x9eedlT
iuO5CmtV5ftM62FlyzQ7Eku7OXztcxyiKk12C6/9ddHisO2LtvplTXD0irUXBO8+ssw2PoQ2S4j0
LKAUbMlfDNIR38ELad5KRDOJsCVVfuMyrJOKKBLh/DX80NKghAWPod06nZ1f6RZemndni4yLbCX0
v0D6QIgBwm8fhN3uTXuFnXZh1p2rubOpAjCvuN4XCI2IvP6ER9jXwkEukTvP1dxpNZkZ4GK5r0Tp
bJDVwj5qNTghEFm28qfR/wH+j5/gBSwMMUHah76x1AH6gaCmPJVwgX4XuaLAbAY0YsN5kgGLIP8f
6wj2XNY1rd6FET7P7RFBZVlSzulO6mGJ7akQ0eyJP35FnSs7nv8PUfgvG+y5NJV1DjTEpkJbrMxt
Dks8Ezyqkz95CHCgveuRJrdfqAeztA7yGlRe4DbOhvZQ99lU7CEboW/call/48jBU6FjNYXeVEED
xFSIoZ7DmUJjbbkeouY8D8GLFQxlj8q23BIE5XreaaCdQzj0Xb0p1EmPBWgm8osc+EwN87VqMezR
JrlCuNg4LzuPI3ILeDtOvdXSb3nbW0eWOs52rFKEPzm1Xs1eN0fSZmD2dO59VaTQ5/d0emGWG6zm
kdXHDpS+p0KgAk7bk160cWGcs/ERBwEkwVVwruPTC7ykxhhWQADOM3brOdnDgLSnaO7nB73wEobh
jKAazrIEj0lWU4M4yVKhYm5TNcdg7aUbjAKOnRPU2UFW6VUr0iWchxKeARlb1ryg1soiHFJ7Aq0S
cQFwVnUVxK7ifEOQrlnPyNXqy/Ih5/0fl6kGqvv5aAgbQ9iNDNHk2X4Eq8+X0ZHPZJx03KFretLw
6DUts59opqThGMC8CHQv7D/pBBe+UzfglMnGul5FZes92iU9ZJODsiRT0wG8e9iiA85ETl4f+j0X
qya1t8MMtHxgXZVkxvrBa+snkbgNONVVqFiL9UiB4cKtfYH9J/eTyvFImHmlXFHdPslJ/IajzmfQ
qQN1vSdL2vWaZ9YBOUM/qnFeV05OQunOTcicCd8SgDaZuh6sMwANwXaPRlqmq8U09U6WJWwL+nRc
nqwcSMboQiDLsE/YGXBNmCYGA+wIrKB/otJLeNHFQUa2JA9+uzS/r2qABXBp1ygaBYl7zZvTahpB
Sgps0YXvP5y4VmPabCrhp1FWsx204vDwCMY7M/MKjgT1I4St/ZEOPQBJEkBwbfVvgVRyw/2Tt+Gy
I5bkq7pA+wNry7zqDdwARPBz9IsbVigeal2+BqYGZcb7mS/5myibYtUuqK4Ug7+Yj6IihptZGae0
PFaTDSJ5+mzBndAAllGodxIZIA7QQTsY6sVs5Zb1ErGqF7GWnRf7tPIjk7er3CYp0KIG9S+1m9Ab
JY3dgb0XU/BZVu6bAOEN3aHuhTfl1u0Z/JBkd2OMOqRtftPl2e2c115YldO2qaf9MLAHnQf7pWQn
96QPyoXYsuakaffMA2+tQ+nIW+qUv6eye3MD64Ax3KnAaQDeOW58ypzY9mn/GBTgE6I7hGqyTg9u
o96BhBzZ4okYDaRfcuT2xnc03h4P0CZgiCAfyvRFeZiQakEwhkWNHxU+4KMmcN7y+h/GCsiWJR6h
OSXJoTLc0NxK0t41CRH0w6q8x66Y1lmQ3ejeO9KAHVKZ1r/AzYBBRoOjGUyAf3V53QDGrlD/WtYN
ItYrzB603OjE8Fu2BUh/4U9VTU4MafnWlJhIKkdfYElBn82Nxp6Qw3dpYD8ze3wK+mad6mmVSo7s
bb+MQIcPABWTcQssLk8C+OFhZhsVs76ZYlG5Sc7RyNISDtD8RTtEvVTkBGZ2bgqrjuCHuwTgaCMJ
773PES9QLtRaD4PE2qowu4tCFclJuBgyaaMMowKxjPZeuSMk9zZCiMGrKOCwKJ57pxfoR3h/0HS9
G6Ghj1H9AgUtEZblCu8W2IMDWKN6aQC59DDJBCINekuDvdHNnF+VfSKXpgGNmPD9le3AAWr2Ayce
h/J3ysatm3VDsqS9BT6/u0FI65MhCnYCSxrc2aSZ4QRp3cp5fLeqoo7hxM5CUwCCNctCYjv1d8ap
brEEPvpS2glzTwj66EDQ2SOF0ogyKaqiD8kIuiW4szdTAwplrUkBu5UAbYnBvBLSPVuyfSgA+zd0
IfCcgKReVkA0pgonJV+2TwjlAcDss1/NND8LH3LrSZTgNOU8Jq75CWPZWDkNAhTdBuYoHX80rFt1
uu/2eaYP0NzcTMiJLGp14PCfDdPRm2NPOW9OP73UM4QjYwMapYseXWDsNxgIlKFs8T8q6T7NafCz
bsefiDXZOqkVAPpG4xiZ3295Spr1NI8/F2E3sD+VOpkQDoAMSDRjYNqP5KtILEPCPL3rgEWs0vmE
nC94KOV6t3A1vRUejFK8bEZeYxvcmgqXt9xi2yywN7F4UcUzQy9opshzHnwkfwqELPNp+sMDGKRS
wBEg6U5L7HKxQ8jHT99twTSe8k9sOLCX6cf9EDQOkjEGK5oCwFMhl417Mzd9GmvjIGWQ02XdTsgY
K3jk5jgkYrONuELvghTeyucI0xC0Xy1p8elmEvAqfFrq1t+oqs8jTHKYGMNLi1lP3uzjZia6w8YA
I4TOCSumXudlyVae0xfRkPp14nWu2lgzAZpDwYozODiss6qWESHOSY+IPVx1NXqIhHyY0oIXlAY6
DiYNbElbrwlhwQvqVgb/GuZa97WANWml0MsIajRyakkBoiMPVVGxrkzFMK81undVkP90wLsF9jxO
MTPuYwkmJ9I7qwk/V5wmBqCL4zSa/g6YpbMnBqOv/Km4lR6w/kHrjZT6CN1ChmmRT0/TMN+QBoki
lYuu5NLTT6PTB0f0ewf+/DfWqG7bpQJCqszW5RzImWd4pFPvA54YE0gJMJLBf7cxFxjao8L3cCCa
EQcCvkjcwco9RKZKvwpGh943mstbyAoKNK/gQ914Sr30XfXPBibidtiNyIsAfBjXJK8OGQHp3MwZ
xffwozWfVVUmfgvotTboP2G3HDx53ys3POWahQKA9Q5g27rVIzZzpn4W6KdEAcos19B4KfR9ydIn
DUCwgA7QpOZ3z2GGV0zHummT1prWFHZtYdVjfxp9FjW9OeZFHpslS9xGPonuMOKIWloj2kM1+POp
s2840kXR3mkb+2Nx6k252Gtt5B3Txa6oaYJg4N2cgVnQETSax0NpurV0DKIB02iB4NYxzWGcu58F
a08f0xxxH7Fs1Bexa2HNxXaVoW1J1oG/cBzixA0lDbxrRYSi4KUeQZpXYoMDCpKG0zt1ajHCAEop
7w1Z4PcV/6WxhMFj9a6cCXIDGysEAfxmEP1hoUgJVuAauL13ryQ4BzPSClkPo1HH+9H3cKtzLS/2
5DJsyzKPG9HcFE0Qz4T9tCXuiuRglasJyLSsIxcKtJla+zxvkNUaoDOrYXSD3Usa6ydMOKMKW5Om
Sd5QE/ekfaS5Bxvm/3H2JUuSo0y3T4SZQBKIbcyhHCuzcqjayGrUPIEkBE9/T/Td5Ke/IsIsN93W
adaEhMBx3M9QH4I+6TcBgFarEGxb09mYlCjpSjT7Mz1DN1uvg7G5GZBchb7/BdIrCbpILU4kAJug
lAF5qeCUQaCPHkxvoXpjk3cbTNmmRR12O1SAONTMQhSqSqo+bkPa7r0+hJV8X8HgR4pN1LPjPHbh
nvdetB+1pnupye3YlNnfJIWCUM39Km4ngGxkUd+NhUh3IR3dbkqmA2cMYWICSKJKAAVwU5CuoL1W
rhNK6DYZgPpouupFiWkHeSjsi7b5UUpoyugeVihFdOeSbGuCzFv5A2ZumGg8It53qQfxorn6ZnzI
KSY1++FD14laKFK3MLFcp4EPgaEGEwZiBN1ZUDckdJWkr46hSPMvxrM+Eou6WmcDbHpzgSDc+5A/
Y7ptNx507Vdd1yKt6oL0W9Qa/bX30X7jIKauatUNPxrSlA+ex6KfWJftsYvwSq4n6TEba/fgA6Nz
WxDfu83hwrpHoQmu4YlD87DMBj9faxhZfZEZMlpQLPQuLDJ8XsW71D/QUITwFS8V7mlG4tT3m7BL
juOsux9lB3IxkPlNca/hqwFXa1aFKxxh+W1ZeW54LAdwPrbGg1z34XJV7kwt6D96zcdSaIsrVWpn
fZMaC+/wHm3lUt0yr3umhYyx5NuVBOQlTcMrV99zl+tT5eHjD0LcxYYCP5iFf3o0edEDMsXXyy9z
buxl1XqyY5ePDtWLSmETQ1SLfh/MNf/Oc1O1gEOawp/Cloz6pgv+pLreQysbqRha1sjPGjh4c0gU
WPpy+VVO0/Gv+sCimGU1KGJz0yQxR7/jBD7laz9w7fZzoy9qSLb0Uf9uE3WTIFZ6nRd3+TU1kDMP
vtTvyfte5M0cRHGNFYsKUjPBKdu/JnR0bvRTC+HD6rEaWlZBkPQ3Wr0CuWDmv5+akP8qVh/GbVtU
7YNJoqAWAgfHs7tAdlfq3mcW5VKkJ6Xw7YRpQn8zs1tDXrtk241XpA7OzcbpJz88Nbxx2oI5DJ1l
j5S/N9eMP8498un3PoxLq8rnDiX0GxrcWvIE4bnI/P7cRC+2qHM6kDMpkxiCubeo079FHvlcYfQ/
le8PTx2hEGbhJ6KAvU9h9o6Z1qhnXfNBPNNVoIsNCUeLcDSS9zcN3QxdDwz4I8nfvPprCK3Iy3Nz
btoXu1KcTimvpTI2AFBCDmHVqD91d6XndWbwpUqPbafW6ozJOAVoYZXiXBazf1f57tflhz8jph4t
RXpGwkuiphHF6GQFzuAeRvEgGr7wb6iJrPxww+2VQv+ZVb9U5AnDOrSmFDKmg71Nu37Tm2uto3OT
dOqMfVhCYgarsQg5FJim/C1BSrdtWfjNtzBavDxLpzj1j7C+tHk1PM/TtA0hS4UrSd0HKCwHUKOE
Phv7O1Fo/xl9JeycHvlfv7TYw6lXs2gOqv6mapvHqUdaVc9bVInfHWzRLr/Mudla7OXESYa6RtPf
wA9knQMyFgIyFgAKd3n4MzvOW5y3Aa1zmHYCdQFJTXungCYtNm4+iM/Z60RLcZ50qtECRiJ2cyoJ
kgCeK0n4uZ3sLXZyE5U4Q4yEYCnuJwapHnrZwEQ+X56Yf28AsZTmcWo4VTNThdHlri3mdToN688N
vThfy4KgTmDQUQppRVcT6K1gVdsrChfnnvv0oT/srsilaY4LQn/jfNTA2mSTRdmVtXJu6MXGhREg
GNYTnlv1DZBvxs9ieHGLK7Py74Uulgav04gaPCz0sNDNANBeb8cNrdCACuoq21+e+HM/cXqxD3OT
KR+1tgzmIj2TqC9k+gbl+Vsv/dyKFEvFHQihuiEaWow/57s8yY854SCTtVd4Mf/eq2IpuVOPg1eg
GIbhk+cB8Kgg+dMWTwEB7uxzScn/76R9mCG4uuHk4hmWpl/cc6n3pS6+8mh+vPwBKP3vAPm/IVMs
PVfV2Jt07C2wq4SwdyJrumVEkmMxT+k+7bJwY9TQbqEAA92XQcgZlMJwOLZNX+88o0Hkp9LeEwkr
p3WOktSXUlnYZE2zg3icLB5rTb0doSX6ypC0BNw1Fd/CUoz3IQq966wm3l0GBuvTzKAHwicfNZWS
mZiFebCD2gDElpvqofQHugnYZFdhZx3os0l20FYCJ90HAqrGJ+J6aSrBAC4N6J9alsAuOpHvlNTo
dzvAfm0+9A9dDfHrJopQ5alKN0IGunHT14nDV5hQVX5NvKinkGxo7fcAcqWoZUYj0Kc5wKWJESLO
597+GOqgXHdZ5P1sUPXHIdZOu8SfxR+POdS7LYe/L5ub7iDFkB4kV3THKlYfvaZia5S1Tg0D7dhq
LFt3bzLZbNHzUc//4Y08G/Rrp0V7RAFb70dO5nvUYsTPwFq17t0w7npUYreRI+Om4aRHlJ1QuCSg
r/6GdV2xLbkp72TRuW/oOasj2CgK/Jwm9wAUhZMknnQo0lWmWLtvR9U/Zr1INmARj+NGJGlyn9lc
YoJp8WQrVCa1DnJQSQZRPIi2E991X/M7EVbqe++jwk0l6H1SgmQhQqN/uiibfjFZ1TCBgF3YiQT1
1UppoQqdShTUeH83t0P4WGaZW2P+672Uxn/JKuW2yhsmDaFxPFhoXIrV5GkfQiQdBI68EbDamSQp
5CUit9YRCvARxW2lJ3gIiGt6L771+cr0eXKfNBALV5RwKFWc+hJe3bwXHEBwpoh4zbCoNjPk8e/n
CECiDfrR094Eg0IJBo22aPLn/dT56M8b4e3tkLKboaEWruvtCM1tl+xsq5AK+zxAvwvZTPZj9Dy5
bsoxeu+4D0dCDVB0KFNUZbRqtn1evDbSY69zg75r1IxfZ5bXj0FSNBheDKsoRJtbpcS/K5vabbEv
ToRiu4EUT7UGE8nBXg1OwLcdVaivqHreuAH9vSB6lOX4E7MwxKaGtzrWjn+omU92pq/Ja8iG+aEV
FuJmskkA8OiyF6xACMcTO4G5UJK6XYvceA0EPnS5huTCuAp4HT53oOjc55Mf3Oi0TG8CPmXbQeXV
KmGBBCcATeOIKVRnvTHbQpi+WRf4idcCxdObmUtIqKeMmO9NNKKWK9n4lvRSHiHbGiFE5sUuSoz/
NnRa3k8+6qFwjkkftGn6LTfocvJ0RCo68maP5kp263EAEKSbi/1cWvC9oM+6sn0jHqrSh3IBmbv6
lWYpeYYNVhWsPZQQqx1cT/iDmcBwAFxzfifeoNZCKP9+VnSK7dBW8M3z9A30UVp4rtB2F4zoKI8t
SuWRRtmBzFOJ2l2ut9U0piBpJJDeKg2UulsTDnuogdntaA17SLO6hqAJsNEQDwjjVOP91ADlQzNH
zY6Vc7YtIqMf0G9lKP+jamJJ0+15R+0WfQm1lg01+8Bvqm0t+3znhQhoZRJ5W0H6DhBHHh6tCIcd
fPuiTTqnZO/32kFhBMiE2fXZwQ2e+skKVm4cq+03jWrBNwMXuScvBXdX6AIIeG+aH6kpyzg36Nll
FX07ycY8CqnnfULQEILXqkXv20/zmw7VvRVYX8k6YSj4OwWkRlJFfxX4hT9o3g4QFKfZLguQ4Qm/
kns2Fwcjg5sAXe0b5Sv3MNc+34uQkm02AomB7mO0z3qtwNcRUM7Gh1wVvHnLTs3GDLiNTU0mbOg6
gYMGIt7vNAClA48BYL9g4nZs6UgBbYrsiwts9YMA8YyekocOJ3xOYXwh9K7hXX5UDqgjHEX6gGoJ
JC0hgtODbqR59CSTMvrT+qFZR2gs/PDakuyBXUPXySfBLvVdcxSNj269UhSIqJOxZR55X4ER76ES
pnVxCEjXbjKJNn8ognDtjWFyMDVhiKhV8D4MU7EbuyH8NgKcsO2mYXopsyR5bSbaHpMM01Co0t+F
I8UdF3BwxBz0iKZQQ5cIPdUDzf1iwwzO0p6hseBwY9nPhtYgrAEUXzANr8kAxAXSWAM7+AaECPzd
ZfShKOrmkE6o+PdT5u9bTUd0yFDYzJr0F4Mk4KYOTAcTUMUQZGV+Qz20Lt04GqDmqfeIfWPRy0N/
xAe26zkdLT/1Z99UlL0zEuWHQBf1vhlQZKD4lCvlE7qZqat+K1ub/QAJ8VVRid+9AUo6qtp53UEf
e5VAr/02U3jIrGDZynqw5UNrCCG8BbmqyXL6xNrgF/ATj7jPHkb0b1chlHA2gO/g/5lmEPEiCw4T
csM9Ae98o9qpWXO03Le2Ba2CKdpCoEiRvfZwF8jGFniXsQI1Qzm+C1K4XVrG4TFTzg7ngdTYSMDQ
dw3fz5J5d1whKuS+3nPb+TejKJ9hHubulZYEzEcA51kJemuIU2LdkuHd1OjiDfPwCGPMelW24INK
OGtA8KHbAhb+Q07QiG/VPuiDn80M6SzEMJy8kDRCiuD+NAKcvIBEb4VF5xeuXIBIDBNfZQ7yzzVu
9rsZRzXarsPPcsh+h8BurozGRqM5YyC5+H9L33wBSwXWCFIcgkocU8PuIE6BUwgiFDeqxhMhn3lt
lRcd0Paghxak05WUDIj8qrKbHo4xANqk1YrjEvtSMfLWw0NmZVN4xqjEgvIA9bo1+hmgFvXIyCen
v5vBvieq89cDDsktH6RYFzx/SAl/RzPn2zxFbzPr3ikHhD4JJ7vNa4sQaB3IubT3/sA0Ldtwn39N
WkQxidB73wWz/FFyhtZYi7aWmPhjDsEkcCr7J86Td3gIdJsgRcs9IBAJhtkhQA0BCGPKQB80hKdn
KaLfdoTFDeSVavQO9INkQb5qChjgaCF/w4ILOU6va/SK4L4jAoO3bGBsOZTUruYZ7S54bYpVpHNQ
8prwMa/zP1MBmwkigCib+5lulOvuoRs3bnwC8bhQRTPwR4DhgYbSHrEjyoeMdHRPyxwNd5r9rWzy
NyrAw2wkSEV4kgnkEndq+YmXzDSHqOPQAnTJWzBVzzxA5gjydn8MT21EkH76LZbcj26sIJYuJneC
UjxlVFcbA4DCWuoRLqVy/NO7yAcREVZhfUv4Ou+AfPJnCJVPnQk2s4IiVdZOr13gmS0dAe0ocqYO
BGpfB8QL5MIF+xvCuTxO8PHqOfV25dw5FDBmwD2b5LX2onoljJq3hKQv1sNvj7jnrDgZcvB/T9p9
nmc2E0+KDQUqCUBs9Z2PzDu1URxwDuIureZxP5URejZyFHicHne73P8x+2hV1qALKTc/B774SVSE
lrgIwS7zkCRHFhAxo3CszBV9pOjYxx0QB+sKoq0rnhd8bSQIkradyQo65z+Jq8ctNbAVB6KuR3qd
/618hasqT3+0jIT4eQDS2ORg+opIsuqsnrcCelfQmpFgmycocoVevSYWR59FvNnOGjeI3LPhLoHx
6p8sB1WPsNC7RQw2B4aDY9fRAoibgj3rcOo36Lvkm5EN5k9rGNIEodG5BiAv3KV1pb+aXN22Hcwu
VA1kWRs2Dpr741uUu/sCimGrvM/Lu370yXMtsvbZkJI86wgLPa+CBCKJ0bMIGLjDaPUD4mfzXabJ
0aUhu01OTdGyzXediVLw0hu38xNe7dBcw7uP5JA7tHV1oX/2WQttGqhedQXn24AWX+AiEQHANdyl
NdKd3mh2TAU65sk0vfYVBQO0mL7naCut0Peh+H8TeeOJsVjD/+B7FHT3pkVTri0fXOHQ+4N8DsB0
6Zem0Se+xFwfS5P8jDLBcQ4AWQDiEM5D3JTWpSYvEWueWZnhwBmx/8ZGwZBobMIVr1vIGdT6J9Kc
6kjFLCB4Xf3sOn0/1wQZZeJlWyipNLt8SOCKRIZ0Q6L2Gb4pN/M0w8ZHBrClCY0FcgBQNavIbZ5F
yZYU3ncfIJddp+YHq8FfJAkExsIGgAjZ03SnkeqtJmoQbpsZZGGUC9fhUN8p0Fh2jaM3o+9nx7Bs
vHUK2+dtoOvf0nXZekA+v27LgiEq0mY3pQnf4DrTrIxqE3RaS7ivo6gNM0EXIATh2CfMu+0kxOXm
CHVJmLZ3RwHT3z3O6Bz+JRyBxCVspXP/nUAmCD3lEC/AJPBDDYT8eI/0BVyFYoVcDvfhIPkxJ82j
G1oAdyAuvGO+fSgCc+IAD3YdkIoAhkfyRzaFwJUKPzqkAxjl0oTfdQ0X7IJrux5GOu27CQ9UT5mI
M993u1DX/bqqx2hvRTGsKCT6YGUjvkF20IciQv0+tLMEMgQqhxXuqiMAd/s57NWmVoDO0g4XMF23
0ZoGFBRDSFqs5z66A4gM9k28SleylCgNZgiaZQPJ5byr1mNkBvyjkmstAwjmtPqbmJR+aNoxB2m4
LvZh0gTrrGzrR9QsJthBt9UzgNSQv0Wet5qg8LFh/exvIbXkNhXl+d52IjhOQNbuK2bGLVCd83aM
QGnnVsWDp5/rUiG2hs23xNnHaojcahhBXrLIOY7Cm96Na5+jGYgCMynvse5gu6R9iPUpRRSMX6sZ
6ksFOYRNB05rBqxrpwkOyQiwiAo+WQApoO4RaEf2tsWdkXfafEuY8yDKkOPcQjaPzQYKoxcKD2DD
btj7NJxXNrG7wRqIIhTp72aE39pw+rwQxyrvCuCVXgMUto4d7l+QPs+7LSh1AJ5WANmVFiyZgOeb
sBpeTRuwFYVSyBcCx8tnzwj4f4/es3WmgNIjkm+/BIs8VxEB19/OB7T11Sq3YlpFMBBfNbmDnxUt
fxZz8Y37cFLSAxUvkzKPSo0gVc8+JAasfoXbHjr4DMWIpEIvvypaDDgEydHY8M1FHUgP8P0BXCev
d1D8Z7fUeOKkZZ9tsjZtUhgkJ2l7qKIQAhRecYIFdnkyQbxQA/KSdifBEC+gzxDG8x+Nb91t1c3s
ofDMcMezFocsbrDQ0EgYXMXX3tAGWTz7szdtxpnML/kk8neP2/pQNFOzq6Fte+8plQGZvB2KfU68
N+F12F9lM97OUeWvG9jU7iMf1xZbErOu5qF8kCnrbptZJzsSuvYG/oJwmMJpsivmku/zKGz3MjPA
rnss3Ho6qjZTIdS9BPob97YKDMDKVijmBxDOpCT1NyM3iHRIInYRXCJBFIViPBAtmdh3PWRAzOD5
wOHoBjWALgX+yLHihtSN/wCPI71TnojiBAHiWHngpOOafDqLybCZ6qGEJ3SKqyV3uMZokP4L25Vv
pCoT7P282fEMMJxEBOomwJrfdOAvHura7/ahPSFcXDXtA5mhsFakgJxGUTCtWVr5GxxQ4KDmXvcU
ZUC1g04fNa+zaHLUYXJ3G9EqundIjbZpN4GuX+gs7hsnn6LB+jEYgT2ut2n7hvPHrEPDZkQDcFt/
zKyiD20AiFgiewMwIsvjqWkE4LVGc9BVanbo/Xw48rAHyLAUU3/nmqr5EjQSijQs4k8Uid1tHs7w
Ahg5OOaRDst7RpiP/y6GeBpxPbZhSv+gXdp+KQgKVjw6FVtmAOJDbMtt7klIzcic5Ds+FNG3JE9O
JMqkBjAVxaqgizJkYbCps35eAY9fBJBnqach2QStLK70K8/QxcRSaVwA4CqnJOpuRC3vk8zFnrgn
SNsgW/rYmN+ptH9TMNyb4vVyAfhMC2GpPD5BJ0amVdLdwI9716BGB8n8K724c0MvGh+TrGYp+rS/
QdnkOefkLmTuU01vES0aH+2EUkDikw7Ws66AAE5EVx1T5YPiKLJ8bmJOLYsPhXffSORNI5pZTeY9
ZEzta1Z+im4kokXXY+yzYR5TDD2rhy7Jt6psDpcf+kw/JVr0JkHrqjw4U3U3Ln/qxaNJIRk0XmkV
nBt70ZhMg7xmMmHdDQEhosDRiX81+e/LD35urSxwBqObXeZOD16mbk3SXZ9n28sj03PPvehKyhDS
FAxk+aOlNMAVJ0NxIahq/8mjWXUPdBvAvgnCQY9IhaJ7b05Fg2nXVv38qhREy7deNE5vuTe6lwTQ
4M3l5zrzWEsJ8VIrlAAgZnLTdveE+yi8ojw4/bk8+JnpXMqIRw0uiSipdzcRtFUK1Ce06q7M57nn
XuxqeKpqwouiB8b66UR9MQCYT/OV8Hdu8MW+TpsWviss728MeQNzHpzrGunIr8uTcm7w098/7GjR
Bwq8HIRWWuNW3JbQIgO4kvy5PPrpEf/RRhOnT/FhdGAUuVYUaaPnnLcPeJujzK+guozWL3ux1h+u
xL7/MGX/+qXFJm+8BFc2mDAeC6WhbDKWND3MfgBZKly+0J9FZVfAIDMaIlxEcL8Eh2XClUyaJ4vU
A3oNVoBfgcYbcN7EQetobH4jTbcrJQRKHAMU2qH/klyJo2d6pGIRNgovpSBVUnkslWneVC/Jxnp5
9KynCOovNaqCKNsMovlct10sAklHKXIWkrN4OGUqWr/wqX2+/IXPvckikHjMn0E0KMD+EW7Pnb9z
Vu51g1ZoBVYm96+8wX8QuX9836X+s9UWvbzIRcccgFuIWMB+Z0eqFMrqAuXPsBxOK7iZ38fZem5F
62T8nftg9RILImKbZu0dSo2QGSppgQJU2m51CPvLy3NwZg8t1aOddbIboZEQO8CpoqRbwzZYQXvq
8ujBaSr/9eqL4KL9ZpxUAOnvjpRgpgWTH2dpMt9SLatHNMfYFwgpQ+kJ6u/5AdTmagPFP3sLWLWh
u8ma4METsJecM0IPVLUUJMRGwk3WlBsUGubbsOHzc5PW5n7AveOP6aoILDhp6vsmPbWIko53d37H
zA4ydMWmmzqI4iAtR2F57sroECbFuE2HIXAoyIfoSDVoW0xjlyJ7zf2jgt8EiNbVVB5lFeASg0py
cmXbn5v5RWgsvRQXKt2GcQO+R4Cm3ik9DqtrYI8z4Wupft0z1knLIhoDqDUcVWhQz/M43U75nMSR
Da+h/aIzX3gRJpPGNSlNEhqjNIgFzu/HlHxFzfsWlxjwvfhdZsk1P5NzU7YIlKCgeXNZjX6sUVcU
PnQwFXSYoU92ebWeG34R2Xq/VrovjBe71H2vSrDiQErckwTKWJ/7gUUsC7idBYjjLD5108AkQ3eE
71FSvrLbzn3yRTwDrMQveuuzuE/eIvMkCr3S3nNeXsHJnb7oP/byUhTaFx0IZRWGz8A6VOy+BQ/h
U/OylIU2VUIqGkgWV7nd6vwZKd3KdtHnZv3/qELbYA7qNGEx9Iq3CeyJk8I7WMgifO7hF/t4LPMp
R57A4iibVzkAIW4YVikU6i4Pf+ajhqfF+iEN8Ua/SgNvDmJRf9cBqnD0j5V6ZYKrMfrMZ11s4ArC
lumY4wcGD0SypC8PEEL79rmHX2xYGNj5wp7mRoP31xXfdH4P+ezR/3F5+HMrcrFhzdAFmoyUxar0
9sbLfuUVxCUvj30mGISLvVrKaISwAMaGrRtOYqh28p+wRPnk6IutCmUpAU+mMYglBftXsjpcz8Dq
r62HFvLlFzgzOcGJ//Fh4aRRl9ggoi5ukh+14ajEXgvD50Y+HQUfRoZxcQOFf+7intcPwLs8RaT8
XCQIFvlCSG3bSjsi22PzShkOqvaMDt61w+rcky/2agHXENOdZCAAXXjmPcqW3bXz9sx6CRb7dM5Q
qe4KzeJQFKum+TL6fyq4yF7+lmeCwFIkC7g3GOHIkMUeTYZdmaEzK2s2PdDJhNs6T1BwvvxD5yZo
sWHFCF4/cCQsFpSC3of6mfbJ78tjn5sh9r/LJjdw8e5Yz2KDADmS1yCFmmt15cHPDb7YroIR8Ol6
fNkK0NYQfUtiQFeFWuHlZz83L4v9Oo52kmh94ezLq306QlpB1leKR2eefKmFJZwESMrLaFz3Q3hi
jPqnVt6XpA0+RTRAT+h/513OgjkKnFhs0RFDWXc1ZM+XZ+XMslxKYaUDE5NQePQwqn6zoQQMIat/
WyIOhSy2l3/jzMwvZbCitBkCMiE3kEBJroQKHyiswq/ESHpa1//IaZbqVxBvEZEViY1nW9yn+YNG
Lwc2X+W2ScJdoIJtAMQlZe6OgejAIOJp5A9I1Fz5+XOf/vTOHwJp0hBWAQuB3BmI0y3R/EcI7Iwg
Quw/N3mn1/7wA7ru0CEAciCuZ3HP0Svr+mvx7tx3WexmVBVKmWUYOiqacdviDrmFgPo1e7lzM7PY
zunUgY/dtl5cRP6Nn0AEW6ZxwOqvn5uXxXY2GlCpCMYpMegHm2a2u7qVV7bzmaLCUnqKQxa2QaY8
x6TJbqcMFlUuzJ9QCoVS+uz90d1wraxweth/rN2lDNUUBaXSuLXGLRrtU5Lq70CwpbdEGKjzWJU2
TzIkEKiDUGq4lWWdPRmYIX9uZS3FpYZ6BDJiKEC5nKNbM9YQ+bnG5f1PG+5fL7Y4pb0WfdAC2JNY
uaZcA1sIgeSh94HSE4nbFBlBQYsN4/xkwWE4vdm4keNEvjqi6x11PEGzDDguFxQeqNxBZtdiaIHR
Dpzan8D3ryJq6R2Uo4Njq0L+l/dNeYAiB70jdWrvakUyyBvVZHgYior/5IkHRa9c2x94V8h3l0Uk
X0wkJqh75/JX6nx27fg9s+yXNGY7FlNThsTFfjZ5mzmNEITSFjoPUrdXPhw7baF/ze4i6JT9mJAS
msDHQUDxngOC8OTPkK9dJW6NQlW/zYFxuoExX4s6Xlj9TaDFi1k6jNY9BnC605IeOOX8BUhf76sI
fLjHVF79Mlip7vMaxNCmK9yVRX5uQhYBTFLIUfdlauIogiwYSGZ8CO466W0/FQfYIoiZBg4uBK3N
mMqRrr0mPEHJVHW4PPoZ7x3x3yf4EH7RaK4qErYTwowu7ypbl2bF7cR3NjPj3wmM/M3AmuEJQub+
e+K4fQshwLSdg6kEz01Eh5GG0w4mRsEW7TYoO2QAPaWClKC/1P7vy095booXsRD3nFHXcz1BaWm0
ax5MUFspB3gEwZX9c+fckkwNdDbtBTxcT5oI4yrRyfc0K9+7NLrSZThTg/pv/j/Ms55EF6ZFRGLo
vZrvke3kPoTQ20/pD+OXcQbzIYQCSbeeuiF7vzxr537yFP4//CQQVHXm5lbHE8Uugq7CewJhNxhl
P1kD+Ajpp3XuoAl2+dfYab3/Y9Mu2dcgX2etD4Owm+SEyIR8T6+hNxEW9m8ESRezTvjQ/IXAWCpW
aUHLb4icp25h230dgRk/8IzCSQaQFOC5LCDWQGoE6k8+5OMhQmPpi8mluWNBob8xW4OLEvXBr5EL
96vtOaBnl1/izEL7r5/3Ycosc/BOC9UYJ0Ju+yTt4VQp9j3kwK4k6WfSUbqIbJpADxBymGNcAkT9
tZZTt3EdI/e2B2uH5+aTneT/kskPLwLgqCsrCMjEExT1Gt3HgyufLs/RuVdYBKQcijrZJMYp5hwY
O2B/MEE0hAWOK8w6Q53s5fLvnKbkX+tpkV/NPq89qFeNceVCvlONaB4orbMrOdC5L70IKYDp1GFe
cRU3QzHurfJh2nEi0Y2iFVcW05kXWPLAgQbmIwSxVAwJFf9hmE44aFd1vy5PzznUxpIF3rsmQFzE
wTCUFk2XBOIrQzr/Rr3+hkT+jk0angWOxH4Y/Rr85vXKz545m5ec8IxDyGwsZB+D+PIr65K16b2d
AcLJH9kvOM6CN+UAawLDCcruNWwCiim/Zhh9Zul5p79/WNUTB6veEm+MhYbZh4NUXf5QzBzCT+Pm
8uudSY2XrPGwQzPFSxX2TeF/sVy8dHPbHUZVoW5agp83zdnuc7+0iAS1spUsk6SPM95lCDE+e6Yl
KBntzJDkMICKan+erhQ5z6x27xSzP0xcCw93GsBHOQac61Fkwx14jEAV69+X3+XMSbPkj5uxL5F7
4ruAunhU6P2v21wBIZ1UT0no/ZxD+eSi8cpJeioO/iMuLMnkFF7Gke/lQxwNDj21psgeh9ZBDMwx
ewtzz34PWo766w+B+gq42bWU/9xuXgSMJKqrBKhsHWd6gju1Q+86wdn2mQmE1PH/fp+pT5HhDKmK
czLCpAGCgau2CR77poUoXP5TcqiblXI6fu7XTp/xw2qgtu5JCweEuIVy2LrOUfiGHNOd0/a1cuKb
m9xtXagr+vb/XnpcLrIQr/SprSheTfjyFfi7Y5WkQG+E/MqOPTf+IiZAoK+iYPuqmINiKJHnBzkA
wSbd+KVfXtMp/ndY4EtaOmT0UtNHHfC7Hah1OoRhV7OXebCt7BNVYDJd/jD/XmNcnv7+4cPUqgq5
JlEf+ylRYBXCYEKn7PFzgy9iAPX6vPZGfAgOjbh7H4LqTzx00ZWs4NxnWGQFjYKiogsChLNAQVpy
8n4ruHmubXWtEHVubpbpwKDRghg8ZDLVlIKJCFOsKs2uraLTavm/QYUvCem2GrQaQjz+OOXr5EQ4
Aa3TTx8Ae748+2fmZ4mxVBoklbr1VYxiXe9eHKwYIZt+ZQ+cmZsloDJMUVuQAN/GdDbwoCK7/8fZ
mTTJyTNb+BcRISGQYFvUSPVsu9v2hvAoCRAgZvj199S76o9rqiJ623YABVIqlTp5Hp+LG9F27dKL
6QuODvfRzGVxnm0fS519rvnHuNp8KagMMtj6I5TbGMDiDdqPgHPNyZsJx1uv5d/LEg8u3+LddJpy
JRhOg2scpQTnQDcPyRCieaIP95qok83GT613K59ce0+Xv7+7F0TsTjHPSIvqTn2Dr/YJDPhbhkhr
117M3KaqQmem+AZw8kWjhw+FJU3K8GNBJ1jM3F5VmvidU8PTOdwUY7vNs1tr5tqgX8xZ4jbo8yh7
hM2whvks+yFN+mzQfBJdn1QrszZYrMmoGFPbDUUdk7p7tJDunNB4APgjBYwTxn/b63dZGUZL1WQn
A2NphuUSNtkaLCVdOk/TVDl/tctmtfVpRp5GsAiSfWGL+u/1m668uqWaErbLAVpwkxrH0s+WA+T5
zeSfP3bpxZSuKmyrPPT1Y2PV0KMK4XEaprLZilrr3fVbrIxYcflg72dDi/CcVHj6jmg0hM5Pc17+
+dilLy/s3aXpMKJPgflghs3dMe0CmN+invqxubAUVKYTk2kK6HsM98dhI0zmbNzQ3JIlrn3TxTye
jGd6miIekcz+gF7sviR2X6Lj+cbTr11/MZPhsIDuihDTDZq9Z1fk6O5Iixdf8xtjciULWuoc+ZBk
1GF4O560MP3H+WgvzB4GwUAioslqbIKP5YxiMa/bwTIxuHkbOyn8VqBUgXdzKB2KNsza/Xp9HK28
rKXisYOEMW09pHQTzkIOqZnA/Oo1OFk6v0V/WQlPS+GiQpm2DuE4DF8ZOH2PQXNX8yBAd5z5IdvR
uZHX8bXbLOazQ7S0bu3VsctZcYThdnC0sxvoCNrRLttP6M1jO+wA0Yc1J/0v2utgJ1Uy3LUAGn8n
1gnjTJZo2yvS1P0d+AF5tgErotFF/+kweuzZM8CSBZlT/oITzogDd1ERvbEtQ9/g3IwdWsukhmNB
6SSbNOCgVNR5Vd8z4V2gjRTYC+o66KynaXMcGqL/eJ7Oz7r00q+l0mAPiKYnp6FE6yRa9nlz0EkN
uSPH1/9Ms2H6BQcghuI3IClgClN+4qWfoVuIOjl6tprhi4F5A5xpWrGDwhc9rRVFfz+Bt184VM6W
S1PDSx++sgweOGDZ2hZNhemA0J0ACKJz1NSha66+cGz/0TlHgagUlJw9yr0b5aaVqfPft3sXtWQ7
9KxoeB6nfVDu5ZRmvyacXJAodOGNwdNgBGS0vXXytTa2L39/dzcyuRUAMEKctJWbisdh+be4VUpY
G22XkP/u2gx9pf0wwbmG89x/HIUzfa2oY1CGzdojjF3o4fr8/K8k+o+UnC+iZTP0rjdlXJzQvr0f
Ac+4mI4NudnB/fcIEvSsxqcagxpFmkZnL0My73X3qcvtjWi69skW0VQIOTB4YdQxZPv5TyDV28ek
GjrAoNFbp0LLX4MSdsM37rZi6sj5IleC+MELsgao5dSi/ARC+XwAArWNzNwnj2nS6kdAovy4Q8va
cej78dw4YX2Ack3tbQBa6fW3vrJw80Xk1RoiIVWl+NGq1k+ZG2S7roBi6PrVV17pUp45EQrAgYuY
yyEiO3hodN0RPg5fNDB3d7BU92LiTMP++s1WfspSsWn1VJLGUIwfYM2T+jFVb9cvvDK7lmJNNslE
aUvECWfLoEbSvZ+0B+OMN5Latee+TLx3Ewx8TJoGfeWfRG5Ahvc1TMJ5c+PZV2bvUqrJ+4aooR7E
yWcvlj7qwG5D+Txnt7T6/y7Ocf/yo949/MxhX6RzkcWKEP8uqUfHRGOtxjeCVqat2wXNX5ge5pHV
8wyHApz0PF//KGs/bBEtxgz2KwXs0k7ZNB05jO6JYs+w+4a9U3FjQK1990VAGDiE3a2YxQlZm+1/
6nncVPLT9cdfUfnw/6flDLyiqHGOHFt8erZxQYj2owabyEPAbW33rsAGOcp7U8HwwR/hmlWizUJH
cuDZn0wN2c4ZoItFO3/l3RiIa793EQu8nGeJgFf7qe7cH9WUf0nqGqVI+aFzc74Uf4azdAsxljYm
gefuSTX7B/Cts8hN1cdsU7m3KHTqdhAocZE8hsETUNiwqNmA7qH2fQgQ8/UPtzJbl2pQx4eB2YCF
4FQQCiRywodDMzS3WnNXPoG3iAXw1wesdx5M3CXoTKfcpvDPQ1t2IEy6vf4D1m5x+fu7GQs7lZHA
x0ucePWqnOcQHXBwNrgxZVYC/lIU2rfAXHVUmhinwfQT88Nk5/Nq3NU2zWGFBLcQ7N/7L9d/ydqn
WIQAL2h7IdH+ftIg6tzBUH/cSMDKbhTNVwLMEp2KgdqpjuHqeQEIbP6YEH/jAK3F55frj7/2IRYJ
QJ94QoksAQ5t8PkmKAPwEX0fMJDpxpdeez+L+dzOfWESDxkGB995q5JuBKksGx4+9PhLjShD15JH
7FzF8wBbjgHcmq6D3dSYgWV8/Q4rz78UiZK+yiX4wWlMvTLfEQPvnFJCbXL96itDdSkU5cLjnI1t
GoOBU+1yN88/uxf53aTwhVsiime4g9W3fsva3RYTu59SlJIqVsXhNMP7NOmDJ0MVLNQHYitYrYBn
dARgzh6u/7j/3PX/kUwvRaT9lJG5qFpxAukM0mbYpOmfNizd48Br/lzVWfPcId+IU78an40RJIVj
3uiepfGm0wgTIQKGjcj28AzNYbNU87sCJ2+R8fyPjp/LV38Xh3Q4oZCHPQX24y5cMsbBVSevTIOH
4AKYvf4a1t76IkJY10uAZ/Gq2EriHSdW60MBB7KfVT61X03ZtlgZKvKxIgZbpAsXt9GClG4eywmu
MKJ1nbPyku7ApXtL4LoSMpYc1omr1uStn8YGBrCPYzmwv71Pm7OATceHlNmcLYIGupJmUFCnFCsQ
ZMdcEnKsYEN7vP5BVn7AUonKvCbzGQh8cUAydFXJ08zSU0NvVW5XIsZSflrDTTQpAEqPg7xiu8TT
fuSlxXxjN7N29csoezdioYRMAxRGinik4Nn3ADnGMGUsttdfzdrVFxFiSAJqmrTFNsC6OtKuU+wq
aLBvJF9rV798kPfP3niQcPPexEGZFLuBi3qXCqe4kRStfdbLXd9d3fpUgjPkFhC7teoJnnkkFqnr
neAhOt1Yjtd+wGIqI0WZcR7vlCA4wD5xDIBqKpmqvlx/+SuBYim6JCo1tDGijJtRPMBD/S+lidq2
MG1Hm3om0AMVTDdC89oPWS77s19yaJvSmAy+2HewO96MDGC66z9k7eqL6SutHDsDOeepC8PHatLn
0tqn65deSYiWislKKV/WlUAwdeCYkA6zjy5/6PeR4P1IgmD/sbssUniPwGFPo3IGM4HpqFn3c7Tt
a8jMJw/0xeu3WHlH/62Z70ark7qycUlWxG0KS7DWt/C9G6S6MRfWrr6YxxO4u96sEgNbwQC8zf7i
3CVvtp6sfYTFPNZNyoWuhzLWlvaRIIAjSSfrAWGH1xn4nDeSo8vb/kf6sJQtujXatwbRFHGe2eQl
NF2y61GnOGewuoJbWw4zLOuM4WkOyv7H9a+yEkOWCkYwJGuXDT1+mYYdXVXver84MuPemBgrjgf8
vzrcu6/ek66lHtyOY1Y24+PcBDh/Jmlf8Y3fu+MB9D7zKVe0exis72+M7st7DXXrb0d1gYga4hNY
wsOk/RnUz+GHHjyXb4fO5bdi6EolZUnBoWTWTZL5Reynidz1Eyzya792IHDxzb1PWvvQ10W6k52A
3eXQph/sN+L/6Q3fvRiqeaMrAAzisXT7r6XM6Z2fwiMKOOEZxm2t20IuRHoew6B4ANy9LrYEjl57
aEmK58Ch0yf0lgw31ti1KvBSRNlRKweYt2EpES28bAOeiWeImoMtPDi7LSHabi6MrV1YduNBZmAA
NxaurtXILUDAl9Vn9OeoD9Puxsq5MuOWsssO+UqPGp2MQRZEE+UecmF0Ot8BWnp93K9df5FVOFUx
wE44kXHj2Ivl7zTXbzBu9Q84lyjuaF+o4UbcW7vT5e/vPjROb3AfuLzFxD8DNwnBKJorAFgdXq//
kpUZvNRSVryGdWtXyphi8GRAnsObT5MPiiLIJd6+e3qfofDVO7j6UOb3ioynEn7C1x98JWQv1ZJ1
KyDEHAoZj9l3n0ybi+riY1de7AnghiqLJrR45c4Iz/D8mGrzcv3Sa297mUdQII7HCQ8d0j958hyW
r9T74JBcJBHGQKrKegwU354sEGj1W9rDl9//fv3J//26oSb63y+pa1JNUBXhdWNthMD2kBe3ytFr
l15kDwyGl7B0MjKGlQkMdGnEQb68/tT/ft/+UtfIYIotHXCB46ZQ8MwuNl75TRU/r1987bkXUxNZ
IKwlw1zGrifbLWyIzbbKu48++uUnvZs6JXonDAexKvYG7wmh/m4ANqLT9sv1h/93XPGXKkbgvTMj
2CDjMhm/SLd1H+opM8BW6yrqsGZtr99mpWTuL0E7HfzeAW50nBMgRF08qtrGvXLzx7osxr1taLvP
TZDvEh46MCQFGSSFReiJWVUdpxw0Se6bW0KnlWzCX1J5Zu7JpJJKxhWTHIzpgdzVYYCUIK37/9Dp
AXwkJ721qEBsQiLCSPvwMXU0PJQLVFGww8t0nuIlTd1LCInxqYcl0I0lS/x7O+OHi9jAYO8socc3
cR1kVRslbSAadBoV/m+uLfy8TR3sLUnkoZC578L7fMx+hdDtykhRHdxroKrAAMKRvwfy9hHsAu8I
c/YaCNy0qTdVUefnwBH5SeZTvxOBzb9nOc/v2ga7pgfYHdE3b1AACOTQB2RtEezDkbKTZeCNMPj6
7wX+304XcN+tmqb/BKYlvMVhmCFglATw9WkGfDcGF4M9erxtfgqRwdc2r0l9EiikbUfF5hLrVg0i
ce2M23ysyXeYCzMsn2FfPomuC/d9eVdmMEGBEUcA92M6+cBxFNMYpVngbdppdA8Z1yBTixLgEl36
+WtL8i4qi74/9wxVTPzv5NwVpnisslkD3wtuNpqtUydK+eC91KEjDqlrnM8TG6do1rU8MTl3MJUH
kK90YIDQem13JkXt/ro+BdbCxCIwc4eakUK6EQ8jP5DQHBVlNyozK5N4qVet5tyZyinNY+KVDzLJ
7otweqtTD8bKze5DT79UrSoxaayzKJD5vi738PVOvs+lNTf2DyvvJljkUSTMbNAXwClTKZ4Kd/7R
q/7GergynZbC1QJmXtmgFOJnC7W+sAFaDrwpxLnJqLaJSOptLdnH6gP+UsQKi5QxIQPLYDykoLNi
PN2yBK1717/Byiq2tAWFYTBsh/wxxU9x+2d0KX4js8NOWcm8/fU7rA0k9r+LzZjyErZkXR4XRBb5
plRtv5ec/56Ckd6lvnvrqGylH8pf6liNl6BfPsCILTqdqYjWND9QI5In8I3SbUBZDnuELJ3imQn9
EwqE7rGGKeCN4bb2IhchFlIG1Os4UXFgGsQGyJlh3zZWeu/Rkd9auNfG9GK+u7Jr3D4fVCxAcEFJ
rUu3TgE0wPUvtfITljrXJPC73jOBjMGX8YHMbp4nuP6it6+8kTKtPP5S04pW0KTgoAfFzhBmQDMl
/rbrRntjKK8MtP8Wv3dZjUCpN8BRZhanKaN7AgRihIW2fcxL1p7aDDC+j72my/3f3SevxOAzXmPj
kTyY8oLsBXDuY5e+fJl3l/ZSJ6Oqwd4SIpkfELLB2nxIvtWD+zFzISCD/vcGQqGUFuZ49tFx9kg7
DuWobhRk/12v8MVinrtUNJXs+jTOygkZMQB05IyTcPEplyz5UnWwTMwJNa9tluAorQnMh45Z/KXX
p6CtBlYhSOOBsRq23RLFSFhRFuj/sfrr9e+yNrQWkzuA14N0CiHjKXEOkstkg3H7k5DxoauBxbp+
k7UAtlS9VgEo9z28meNKZWGs5g7u9Z1Ah3APL677BIKaXaWmlG6o46c9ZKQWx5FiTvmNL7iyrC0V
sa5l1meegzcpfWo3rW2qk6cuLC2oncwx6znbUVuxt+u/d+12i72ZFU6u3b6XMXzqI9r3O0p+tCAB
ofltF7b9x2IOv9z93ZQa89SxHcGUKpAAhjz5yfTUfvDai0hQda2b4hAVu8tg0EehPAc9xMBWXn8/
l/fw/2uu/tIdszaALrOR67hhYAAABqU2l8wb7vV1tm0JrNKIGuFSRfL0RgSlbEWF6PNlgICBadb4
M4sxxsJvYCBNL2QY9AtQFnyOiJ+ZX4JyWW9c66VtFOR1cHJDtHhEKRAm3d6BDAbsrrq1X8q2gPWl
oum8ZaOanxEH0CWuWOrfoaktO8kuq+6CMaDNxqC+1W2MFM0nDXAaLHqFML9gft7uxlzkcOyX3D2O
ZZ8cgPWaf5q2Mo8GqL9001CgBWBLp6DZDedyy2yihm04OCN2OC57bUHO2JnClV8GJnvQnnpoqXwI
92zD3agoVHsAuw6l88AlB54zsYGfcb2fazf4LTBydpiVBVz8naHfMJHou6bJ53MoIFNs80ECD4Xe
cQAu0Njoen7/ea6MOWSFTME6K+oowKoaa6ipf9WqMtA4zgQlpYzfYXcgXrqk4X8Sj8uzReT8a2D9
ehQB1FaBruhuDvsgqlO4vxaVAXhb2NLumEo4DHjDJnl0syJJIxB4JNsAw9HdQz9WPXEukP3Ydgj/
ePAGfCgM/ZtVHpQYrgNoj/blzk05eA4Tr6O56vuN1zogWLmBT9+SIGW/uoCOIJ24+fgUwMb5T+mJ
IO7ycDrVzAKcosaw37RS1YfaaXBI7/nqIavkAI/lEmymzPcrwDWmyTwnIoCeC6ZRLxoEzueMFdV3
zy8LkI6k+AqRSJtvITUAMNAW4GQkTfYzBMOn3aTSw8ZSZ1AIbWmG/tSs9Qm0ohVYpmwwFtZplXlG
sb2PQL8rtsCPFk1U1arBH6dKHyjpoZ+Zkrn74tRD96VE2XRbAy9+wihtuo2mJbMbg9YR2JTb6Rli
BtAxPaV+64yTE4E/L3iqSTlEmHfgEcFYV/XRjDH9VU/wOZBTBjm5U1D+SPNkPLUUPhvwGMwffICK
AFjrCgwYrLf45kbDYYm1ZVFtDBwgdZS3ZfcDG93yALJfaKHraihQG1OTPpZy0J+BRssA4oSebxMo
vFO0WgCHGwU4gYFePPc2Ba+H+yRUPgh3beGBh+kkBgfcoxqm3UgNiwIaeIgNOKs8iqrsPsMNYvxZ
jTPgE7Kt/9QDQU2zqPHaNmHpy6NIS7ZpfbD4oonKHv9G+gT0YhBQZVcOZzX7KewqAnEns7x+Sjkk
qaDtFLXeT0ZVP9rqckJgsrb7C/sMVApoIMjez7gXe8gmdyGtkk8ukrJTlsjiu5ZDDy4K/ZY2RQFr
BNMfMyf3n6fS8Z5q6Gsfa/T5H1kNss7YNuxUNXm5B1ow3cKvAR7tGfOPfQlqq1c17qM2igAlrEEM
MS3qh7SfAAsr+MPY+4d+cHKyT0zhP2jS17+DrBhAEvSTT3Adm5CjuMnODeb5gOcMvs0J9qIgEel7
49ppMxdBGXmd2mJF2gLKB0aoV8a0xJTZeF3YHhLWF+eEw+I/UoA6hVvWD+E9Cbtq1xP6yVYA3+VJ
mu0DLYY99ALDNplaT0RV4k7Zpm4rZ0dScIIu/Ymj1t2fkgb+EdiXvzbEgiunxgzHxML0CMcgKJqM
HpoyROEDOtIXwTNOo9wHQx3vr03G7OBAFX+ytWu7aMKJCWyvZPUnhBn1azCxDubrqTlrnM8AlGnT
XRsO0P/mEzaXpQVnhgz0HqqkHMMbrQkVDV2JmgV3H4skq/YOtnJHn4NrybyJfPZ8Ro4wywc1s61a
89VJymrrJB2gV0M+74hUntjDy9bfchIAxobDgA0M02ScMtc7a9M4uw6eOCAQ1FAz7sehhvBpQvT/
RnVOvoTjmN0r7arDGPTJG+BTxb1SHawZZWkfqmkK4tmSBsYX1tkG3ST3rSTVzhiVPVROYSPbCHjj
kUl/rQKYgMEsvdsnMBS5m32JkyR4J/OoDWq9hZcncJhVld/JttH3HSOIPSSh7LmH3cSRZ8oeQDmG
w1clQGuACmDboZMFBENW/sA9hQWBKUSFROX+91A52bPvSYFhM43TrqY2/ezlDQAQgAY1UZdaJw4K
230qU2pPStRybxKSoWVXwsPAa8JXiV3Yi0XYeHaaMTw4uPhe8NG5n1y04aDdBfwmpVKgfYRo30B0
SNNo1EClUU80vyb4TMbUT4O33kh0Z3WpfBsGlBZHn3i7UY7pfYNOrjM6GsvjQOA4MZK5/xLmMCSX
reJojyntn4RV+sH1Sv3Nq8osxgLhYhWV9DBlPj1hCwrlpte2Rw5N4UOn0ulH4dtxDxaK3aoB5M4A
8MzvDGCXdu+gZ8iCoU2S+xaOJd8V+MmHYEgdMPFkIv6kWtQ42p/DyOQ0fRizAvqvquLlMx3b8KEu
YW5Nq1K+kkBR51gDmfWCrfV4hlmB/73z+vl1MBnCKEDZkVE8fHW1589bNPkOw1ZbkcYSJoZfBbT6
u8RXMFoHpmkHJFqzy3rtgvDm+KfOYeqQKEcq4H09sg95Nm+HwP0N/xIb1Uaizhygv5fPjfMrqbHc
DQJMK3S96QwFQNjLQa1bbXnR4g04IEI1qkLYr0og3ubc/TQ7JQPsZmyxQZLVXlaFevNyFsSGmPak
CtCxpsaze+xwgPNkaHcKXGP3aZnOuwrZzOMM4d4+GLo6gq18eT/AJb0Dm8/PnrTvVls4JJeADCtA
RVEJRzLdz84mZz1SBAus3gzIE3zjQ5XQuwmL1W6AY8cZX7gqNwlK6Wf0dmOdRTYxPdLGQYRkfIhG
McoXeLy126QLKV5MHYL40NPpWHUZuZ/abPiFpq/5DE+g+uxKhvdRw86+1RKgVYIU0nfd5Kmd0xDI
Wg7q3y+jm/kQpNV44E3F0chj+aNHQPFTDvzTQEcFYnTycoQX2R9LToG0qkVPf3cyax4NyTE33cEL
YUU5FVjMdffV+jCDxZ4ly3cN9k8kogQtfIpwsUfCkb6IXpl8B9O00tvbTDRboJ7KnUsmYMwTrDxm
ZChxlL4az1DIAPeGHrJ22Lb+UH3tPSD4NgmCFxBQfsmemglJpu/XCLDz0GLR1LacfyedlQ9Ggdol
Wvj740A4xcqKXem4y3OtH0KtsmoXJNQckGLVkMuUHIDKFt0u4bkCBNrpdGQhaNq2yvpR3sD3P68K
eYF0KteAtQpC+D6BP63cVxWyKjBIOyXBlDRulGQCNL+x1w/S8vCHdknyG0d25VZkjrMFm7t7nqGj
OQYTnfflTCo4s7DJfSx9qu8ZkKe7WaT9m9u20IsAsYt+YOXK6dEDAxFNd4j6X4t0CD7BZCOMCzev
P8u0LQEnR/fTAc6Hett2nn3CQ4tzR4awANNdi1fiOujvqYpef5114pIt9x005OEAAkhc8JqDfK7+
eB0pUKWnFf0DCB5/mJK+vPz+zrmjLEWGjpIz9qKQGvhYRxWOBQDCAKt9QqXN9g7bMa8gh5Co4izC
CWQ3hMNtazLU4SwWpU0oQep00bL9yPk4llGKDqR203jDaHC5mf2pAC67y+FrEDLpbUtJ6SNaXCVm
QlD5IHp13hepBmCYCLaoyADzztsS5ppH+Cw6h7LGTkJ51MUpCKCF8CUMvC9tTSNbdLGaAnK0rRN+
hWdjlW0qm87PcqzE19zyMSJUsEPd50WEQo9+EbYtzyRU47cR2We5GZSedx26s1/BTwHHTY/T/BuZ
EQjFBLuB7142FN9GJ035hmEVfnRyxu5IS6cXA6w5Wimo+wJ2M4mV8VO7zTgcZNWkkDt7mvOoQTvn
vZ/Y9IGhI3FX1eOR+eogWFM+ONQJgJDLmoPTeWjmxJxjL2kr5FZxt4W9olPei7yf3zAYvJ3EPNkz
R7fHubMTrEt6vkVOXUTwS2n2wLqPuwYbtrsOFLutN07ideg7gA8DtM1rDz37eQi3lho7ExQzszLC
VtONHaHlQ+kCtmFIKKMa24kIcuUKKIUcVqgXbNNGhNw7SgT5L/WQy4fMzOYlk164dUdvOichsJkI
vGqPcxughbNkftWVcc8Y7Mk54134FRtpHJf7PISYJLNx6KX1M8v74VCCNBunYQnMtzN2UW7tfFLN
LL8J5TSfbFHATTNkzBxbWIxHDbpND6Ff059CVRJUvNBtRRQ0Zf2518VwZi5ssJENcVh+KA6ouDfB
ep8M2InmnNmoBzY02BA4WV+OsjKeRVnV9Qela/NYpJDfOFVAbJTOhj4G6GfdEcyfV39U3t4BledX
WzD5swMYFOWibipfq0BfBAapP+B+6BTaYVCou5HU5aMeU4iolJMg86RAkOwSNAMP2Ndftre0t+pg
GowCHfbjtCWjbKPCwvKgphDepbIqXwHdrZCxBR2SuYLq+mI8VihnV2Nb9tvkZHzxTJGnh0aY2SKx
Kdkrxt8MXp9f4nQzrMckEgjEFhvuLoms04Ih3ePULShUfRoBzkL0HSow2/Ef3Q4+AhsQUcuYV2I6
2UIOCAAmdO6aCW0RU1C6UYiD1zdTFe7GFbZmm8SDF9BUwMcP2M60/AF7ILoJENIBtQFyzkVH0C7F
MtNsWtizPeXeTJ9yErKoMyn0l27hRDiY6h/HVNdjVLOi3GE9nX8kZZfeizb1jjg0APOF0uBHg+iJ
g4yue8iHvsXpdjKU+1DVYENcWNTuLjAOdrCGsh5gb7geIukj1EZZJxwUorKx3IOUqnAmnWBFdvUM
vIoADxbo7HCcv/M8GKE+oXW/90EBzKIe5RayIbyv7cblJWSvWkTDDHZtL62/6YApRxlUkUNfpuZY
Zd70A+ctwQbbNeNuJjbnkSdSoB/73BzR1zn9YiODgTo8zgQkQDQHmjCT23EO7L7uaHhgCAJ7JRrQ
uIENPSFOAs0oQ7jSoxOu22nawO/NnTt+JHLmWCJTULGRtJaRguJuK1BOiDp0tTwVvAPKcGqU40as
SdgPhVEaIastL4hvYKU8YU+5YwFDTUmm7vIk74+gXOfHnLjdC5vsGLMhSz7DixE098HjxY6U/Gsw
qvIgIJTes0HQrQhddnBxdJ1ExDHNSam6x/KUZR4A5pZiNPcaRFNZP7lFqQ9E5/o19Y13rrIM1mtS
dq+h14EWLxClywn1p7a/NJUPwxRXZIQLnOfDXwrbQ30nKzfYY8tttwYy7WhgbfU3FK6GuZVK9D7r
EoZSbYNdxojzU1QIeomGwWpi916jyfNY9exBo47cwDRxst+QPvfPaG9h6J1vlYlq3ef3EH30W6Pd
cNdh237CYTaqSW0hT7Vusq0Oei8qsZvaQ91b/uxAsy2hVEzFZ5v47EmXg/cFtkMFSgI+YmhT4jzf
pP628Lr5D45LAKAjlanvDAxmj0iv3H3YOdkRs3uEgK7pzzpj3ZvKNAfuhBnkSCkTWytmsg1gkHHW
7age0gbMZV8G4pNvp/KE6lTwBnqUfeCZhPSrq/Uzp6L87siBvs2+4EcYueL2vQUuqvYcf4PS27zv
ikvuq8BbZh0g19gzT/JV1AY4bsiLv6gMxtr14FU/Z+GOJ9GP2XEGFH1nU88/d7OgLz58Irf5ENSn
woK6SlI0UPZdSe+Y73sPdcHVFl6r6pFKO59dMyJohTZ/CKCaUtsyl/l3TOnkYXIpiMKcFCWY3jW2
46HIzobNAvMnb/aJVNUuQ5ccCnVzt+8rZI3oMPjDqzzZgJ/sPshiZAcvE942d7X9FmIvvXfqEo2v
PtZdWzt2DzilxqYdlnhpOuWPLK2nre1099MJVfec1yI4Ex5MR0USJGPz5KF24odgymO+kJew6IJH
ljs6rukkmg1ycrXPpSNe9QwNwCQm/mKBt47MYFD3U6TFeYwZ55JEKu2STyW2VX+1KsyLY2z+hC23
iobMq17FCLcWVCjdaDC032Wov+2Tvm0OxqYJ3cDj1489XWeAdcP48ezlZY9TPIP9jwb/7Z5Lmh6E
5fqItjK8uDEIPxWjqbZGYq5X1vwfZ+e2HSeTbelXqfHfUzuCgCDosf+6APJA6izZkuwbhizLEByC
MwQ8fc901+62KSN66FKSTZJxjrXm+iZufbmKFAK9HQfzwCaf58FqKFZGBLl8p2DiltFM3YCuTS8K
QtmJEDb6uOUZYYJu2TNauccK9cQnGyrY65hO6OOZNyrkUg9XU+RwnHl0PHhYxknQnPkqRVWLHUqr
jKumFkU4jChtGlHn8qWcAK+0ZT0GeR4X3+sSdrweMKnWZ1FzsVMI5ARd26lbNc3xLYJQJDvkBCo4
UI2MPVgUkXcOuFKP6R6mK6k5zgGxUxqMSeo8RdBwXVEo2g4SXhIG3Hxjy6MxeEGm6SbTmQQC80VE
QfLdJAQ5gM52NsQesfnWhphgcwyLZczE2TMH0X5F2l89jRrHYl2b8deoSPpPcnRjROKM6qrv6Xl5
j6HKFpxeVenQP2B3S3DThypnRCjm0sHluPEyiCQ7BBW1wsFMmcfOLqtwHGPc3E1EvV3mRntbUNz+
UFD9jQzQv+R9l3qRKuSFMWbufeRUyQMfYA3tCTPrH9TUaHLNmqo+dC6S+X3Eh9q3OC2/aMtRn7SB
eV12dQGjXogTFaIQt3avk08Gkic3lWG5oe3A/lbbbIBNiI2wt8oUugT+JHNWjQewu6Ahyit6qNyR
3oM+Oj2qrCe+KMz+qTBmdLnBQEuAU132hjIZeY87rzgiVtNetgrnK6dP2Gc4WE93iFL3noIIIJij
LAIEEzIeU8BxPW+s/tBkkfkN4qD50PcNgq6TqELdNlGAG1d6nwLSeBkbOJYyEFMCbN7GYwo74Vsp
DbXX6O/kwETB871rOVgg+6rEkbXCRQ9qbYzYtIGyeocDrvMNNTd97ttdz78UxHHIrVWggX1lquiR
jqq+gANX9owIDNS4CEBWNtToU833DPvMsz0xXmEiD67l00wMzzTK+CeY8TUo0UO66xsijvYLui/+
LIhKYvR27tyYbt8fMS6szykFpQ9W2wl7JJYeLqq6QZ5RMfIYzQOuYhDAc3BhHiH4FOWxTYcEXrpk
vkoyZexZlZnhFJnFD5i+8guVWbkMTBm1YTuzLvYwj9nRhb/vp1LY+qHU51SzzoynoSfFZ7ifQNF1
rrO8g457PMJrLPseg8Q7etUsYDtsQN6AZ7h9DjPnRt664G18sUozO2ZypD9QNwELZ4YymfczbCuC
hyVhZMYBuEahpzzRlpx6Pd4R2b7xYd6QUK3IHbj5e+pxTsANsxBPPnUci54j7OimQVDyy8defpmT
znDXVKYlTyAD7BDgwUnSQIRgy3J1LTu7kJpULbQgs8DLl1bhu84rFlRPjDWyOahRBX3gQ19iCQSh
GthIZLHkya6+MBtpYBwve4duZFDXFKJLBEg1YC+jjZCnqDHx7K9pbl6KrPfTQnoRy74W3SfT6AC9
q/xu6neG1V/wTWDlyuhaYkIUjqEI08JVPGmxKaO0F8Frn1LywaZbJJ81lZNMulqitjHaRbIBhwsX
6HRL0boyeO3zt/olbz50TYQcEYZXyyVyJMU+JnJDPrf26EWOWcAnACrTWZ4Atkh9Z3QSHzm3LZzh
WrMvdChVh7oG0TCJhL9xpOW8L4gdJFO8IdFZU2nYi1nd2LAKRcwA3QpWFqJaLtK/yOr4SLLvk7i4
wv3hU1JANxpvTPS15lpMdMcxHTkJrFKD0PNDP0P1jBDOTDZUH/T8nD/oDOzFTOfgMRLm2PLkmt9d
miFtgbirqgKJwCBYe57jyF2OW5RlkG9sbjY0ySvfynJ/H19jNBS1g4v2ieiXrnkakcl5f0lZe/BC
VuIUhtPLFAMXoaDrkk0+Uv4fQhzYS9bHwFPcSh08WhRQAT1VLtJzidroh/MX/0M3LFEfrqQMvgAG
tH1N2/uczPzS0HI6TS0tJg/yKvkFEXH+uTGdgntGJiP5wRZbTHWbcptgscKI1tYeaf09LE02FCVr
nXH+/S+rSAE4ymBO+ryKNGHBm1uGm/L7/bwyz63FPAfivk0d6LBPlXl7Tn7ZyJYjcvqxo8GS9oE1
qRngloGjgZN63DKOeQ0RcbVxMljZXK3FlG6oQ+oOjOpThwikN+Rw7NETUhbGeIXDZRswHMk2mmlt
WC1mt+EaVZnQBseEzC1AmHdSGwfNvG1RFzHJ2zkxtOk1Kq+fXOYUbww2OVt01pXOXxJBYmIOAKZg
AxSuOwcC4IXAcJ1844utPX0xzxGy5FWaYv/LwOcs04r59qi3GFwrHbSEgSSqyVzlnB/uPkj7oSjL
kPXIrHxryi2B/dr7L/ZvmKYKIEBaTA2r+86NFLQXulUas/bsxYyukPabE/iwn1qqfSRi92VlbDT7
yrRj54/8ZUa7rsGqCSoWWAF+nzvq0/4b3nvj4WvvzX5/+Cg7o+B1hb1bsADsTCdAlW39sSm95HFI
1KzaXY43dxF9hnB3br7njr2xhp577Q+r95LEEecyr1IHb95H1WWSqxDKiheW4IM0MtMfWvGWKA5Z
IWokijk5cShg3KY/0OE+baoN0Md53vzhGyxRHEJHrUyjKIGFHeAuEqWnVld/RXXJK4D9t5om1wAJ
3L3/TVam15LLkWUaHiI6xgmwH1oku13xudUp0q85ZVA/ORoeVErR+/c/bWVULX3gohGX5xJ5ohMM
So+GQnWGGDbG1NqjF5O4rFOcBJGUO5WF9S3OO0jOXbVx0lyZaUujNYnVzDQagC5Nl3gF5deie04R
AXm/UdaevpjHaaImOcoGMf3o1JVXsYWgnrVVVbLWLIt5rAzdweQbD68E7HGFtZvosHFMWntv8/cl
ouotOlgpWsWqYsgEBfJsn/ps2liA1gbmYmM2YSYypsiWndr0aCLk289nSOznCCmB2k0OH2v6xZY8
8rKAnbhOTlXxNZbqWOdI5JENxNHacX6J5WDcsfpSYbQjsS6OCeKW1/2kjYseOWjEJ7FWI7M7+8xw
psBJkDvLSxfHD1tsOaWvdP7S6QzKND6UQhphn9lNKCMW+crJt8p8Vvp/CevQMVzReQqnzWhEGG8A
teGkkcQ4ONRiG/fTlUHws8bzly2ummIUl4+1EVJYxAZG1ld3RgaNnDBEc2FNRf8AohPZOAr+JHD9
Yd1dWo7pEprLXjNUyzYFHGSF/GEadoUkVVXBc/WsvLGcAwTLMWQrqGrAkeoFKsl61ygFl6WxujGI
g8unez8l8+g3fUw9GwkA2TaXlcx3YKWf2qYKE91YnuWwxrMK+z4T6bM9D/CDdzRYnNZlnco31AQH
E1WHaWAQbM5k9kRnFxszyzxP0D99z8WCUworHeZZs9OYTyT3SWQJZJD7qffgCFofEYWd/DKS6WWE
KqGwcJviSjqxfYTlV/s5AxzHNyDeO5WoybzVg9IBJqvpaR4PfgtnOc8w5beqi7J9wdLkYhq7Lb/v
tfG8WMzcdM7ceqZGOCvUi6FNhvSGTXSrnGjFgRGyjN9XNG44qNqsMnYS0EffTP2UhaB/QqqEMMNN
N2MitUhY+sjIg0ujc4arwoQyvRq6Y3DioEOlRsaO2py6i7g0SQiYk7jINIQSXuomfOO+vnLA+bnc
/DIp+FzF7tSifrrkw3jPrRolAhDuSc8tEjPICVDh76+OKxeWJX5k7npWzBTJ5gwlwjQmIC6RDmdM
CIld9gWSq2MzjQcTWbj3P29lQVkCRnRt2Aj+G1EYdd9y6IvK+obMr+8/e2UlWbJCpJhjGxnPKCws
zU/2yMo7KCnrY1xa8XFEut7L64Ft7Iwr43RpzGabBdR/5migZid7o7F+liTf4lasNdLynJP3wig1
icLBmIkfl2J4qNMSKohefwwVav8HLQTTNqUR2ipBVimJ4XECEGAVjBKFVhKZQNS8bhzaVkbYkhwC
Fx6jiQTgCsxs7iUQAedCkTsyNbfETF8gI7qFjvEFdZsfPLgveSIWylEFsZ0odFj6NeXR68ggc3XH
jx3llu5rbaJ54wBtGCoLCfCuOIuskHliG8eVlZlPFmciVJnZeVPaUaib4xzhTFR9ZcUTVoGNnWFt
3C6OQww7wzyb6PgKUQIzoxcT/xgTxVqSRaAA6xpZmWiZXIY8JyU02BBx1e6H1g7LXcQgWpcPEaJn
UZhnAqcFRE7mBKQiN395f/34c9NYS8aISaG+GgoRhbNGQZGVwfS9mKMtwuCfO9ZyF5MaLocUlaws
CqfmW4M6JJg5mPS2RDbw/bf/86JhLU3TnEFAj1DOUQgkFLxU4e4UJsaHxry1ZIxkKHuE4iwzQhjR
g+xMkyroEBn36CSdjc7984UYm8vv+7JDULOiz9okSINKCHmKT1DhXoE/e0GH5F7BWAEi2I3PWmuq
xRlghC/SbNMJK4R+cEEccuvvkn77WDcs5m8K4YWL5A3k69IOs7mBZ7d750p3Y9tZa6bF9IXICfVV
I3rZdAcbelvnM2H2C2pXv82leUsdXCwzt9q4E69MiCWVQgIRa5ct1groCCGZmPysTIL3m2llNixp
FHM5wdwRwrGwK7tQtPVzYs6Wr6TAxIvAcHn/U1Y6ekml6AiBicP5CwytukKJV4xKLfNuyK2PYbGs
JZui0hEqlaAQO6kRXE9zuusra6On1979/PtfjoDKUqUD7SYKeNrnvKCo9movc+08vN8ya117/v0v
T3fzGtJxCzN6jswDSe19TN0vH3v0YibHfSUzo8ORklJrB43GrnHkRpusjZrFxB1optPsXAIsxENS
Puuu3yv+ALLa7v1XX5ldYjl5pbRtVWER6pr0OmHNKywIblDgd8UMdTCj8SljWw7oax2wmMhplsJs
ecZ2oHozBApihyzaxo165dFLsgTOWSoVceyGqPtow9pMbW8y5i3n8ZU+WGIlZmV3duzgxUFA85WV
exlqGGu/HLdOKCsDf0mWYAV0UQwqrRBmIgy+ky2kkMMHg2XW0istL+lgMzgBhwJlNRYKk9i8Rfhb
GT3OYsZmVM4yQ/VuGDWXoDPAUh21SW0DAJX2LZiLNFWxsa6t9cFi9kL/6fLJskUI8OLJNKbDWMT3
gJDe2S3Zvz8V1gbRYhZPM5dAYrU4JxJ1jaLTC5Fu5V7XOngxizVKZPmksPab5ZR/0rYhgpg1xVM0
Yz16/+3XPmIxkS0ynw8UGKTFbPpEzd6ZpSnQFx97/HLyRihXqSkaJ5KICsHOJYeUXMqtuOjK2y/R
EE6meQmjOtz+Y/61tvsJGvk69ZsSJZvvf4GV3l16paEQBKkZjqP6yMz7AvZSNsk3LjBrjz7fzn/Z
Wax6dJAnxH2vBVIWws3UuoInSLOxtq2M/KWzV5cXqCyxcDWOBSrGmxc364LMvDbTT+83zNrzF3OY
9gWD4rqJQgQpDjYGTG/dlvm46wndGJprn3But1/aB/rUc32WKULhDIC/4c3TFlwrg8Xo7nrjQ9ZG
0GL25qjSLECIwFWpMJvPyTjPT7GdQ3yVOtL92HVpKbibms5VM6orYeGQJL4thvQ15iN/fL8j1obR
YgYPVjKLxsIZvRy6DMrdMQnySDD/Y09fTOAOGuDahNAgtBNQ5ewaZ+lm0q/vP3yl8ZcyO16aSrf1
BAbhII9u+ySgHeW5G7z/9JXxs1TZuWKmXPQlDuXmm+Pcm2c3vfjG1BuJybXHL6YvpishVQ0JuCLF
N8CHBUAgXXMjI559jebyY/Qryz5//C+zQFSo1kuZwgJdXtv5p5zeOeOX9xtorfkXU5iMTW2QCo82
rHvKr0j1qbM3JEkrg3Lpt9VXNCrkzA2UhrjXReq2Xms0W9qRtYcv5myEyqoucc9rsl3nge5iCM90
a2ys+Gv9uth0s4JC8GymRljAcnuUUZB032pZeka6MerXXn8xYetWwp+y75GFjHlygs0Eit7SfiuH
vfb6iwmrcSBMYhuvH1XSK4vcG4eHqv2smq2Y6wr62lpK5LiyDYLC7SgkUVNDfY/6TlMmsW86FegD
hZxIEKPQ+LUvRkBE8yJBJUGbhXVi1HfzMNo7KWckxgyr2sgBrIzj/7DTykzo6Si+cp8/zeLOjK5q
/fb+FFmR6lpLbZ22QK5oJRaRIkNRvKc617hrCtcGt2AU1W1bRlaIEkrnqVTnKqeGZvyCoxCpz4T7
VDgmf7Bqe9g4Maz07VKLF5duZqbnlufWjNoDwHJy8qjEcCiT5vj+F15ry8WaEA26HgZe4miOSuRk
jrwKLoXzuKUOXhn7S+Otc+kXh8EQrrywlAxKDiB7lGV8g7m29vTFwuC4ScFFnOMo3uSlr7QmPhet
3lgY1ppmsTDkherm2cFQSEfjjiTD17yx77rY/NhqvBTfOV3syBnlUiErwM1ANVBaSoSonA++/WJd
AIYwKaHMxjFh4iGctmsvHlBmLuyPjc2lqg75fGMooHIFCaYHyhc7471VjvSk4rp/dtp5yzJqpReW
bls2KldKt8O1tHOS1oNu4KJLHOYJy/n6oRmw1NiZwCiS2MEgast08HNoFryImOCKZMWWOd/KPGbn
3/+yp0NEi3DhZDghjSw/SnHxBWeJZJZXGY/vf4mVmfAzq//rJ1hIvRi564asVLdFbCMmsxWPWeuA
80f+8ujciUAS5cIJHVfsGhp5pu6PIHNtjNO1N1/MYdcFu7zDsA9Z1z3LoQM1YdrSYP8UL/xnst9a
au0Gw1YWzVHbVQ1OdMyEoqDC5Ex5ZYWkNkqp6SFzHACVWk+62oBng10fFUm7wUdAH3gLiUpn8O4K
qq/UrPnGors2HhYngg4qMNUbWFl65co7eNSVj3nP+VVjVuQeZa3O7fujYq3rFmsAZ4iHKHgEhQUk
Cp3zBmKkX6KY6/2nr/TcUqkHIpiqZ1RBhbiNjDuB+kDYhXIr+NjTz7GkX4YdYHhp7+aOG05DtjM7
HWbsY3hTaynEGxzTllCkYs+zeXXQKKCGfoOzw0DEVhxkJeJlLmZ8PvO4rnEkQAR/rF1PpYZ1SdNz
WbRbGoHVtGbksTobTuWotsinK729FOrlbp6CvQAQYkx4mDc0KAd9VaMc5GMdslgHlEiYUjZOCnEL
wtKUiBw4lJFtDKaVKWEulgEKnFFZ6RxPhwodEkD7Avilu6Hq/bFKNkIk55vaH1aDn5KgX4YUd0XW
wQbURXF45+xrnrRHUqcpwF5lD34hyDZJ0eiN/XGtNxZzHJ61Kh5AqgubYWQ3NgetjvUwzRVp+bHa
KMtcTG9dtaaha8sJ4ewUtPaZZ61373e2OD/jD221lO9FYrYLYBthLg0w/uWEkjQf+moDVc7l5CW1
SN56YyJ7YWlxyLqI4OyLuv0+r4wbAyz4TzEkjJCS4/VCM2njXWtFQEcZwEl1BkCBrUWzPTEGBg96
1PoUTsbuW6Xlc9qr6L6LqHNRK33WkCTVdQZrqR1xgT/MgfzElCIEiBZAxSYUhPkyVXIX9VH21HWC
nDLquse2rslt3NTxJ50NAI/k0jkOzJUId85155UEQThdkVMrBQ9ROE6e7KqeE4/0Y/3VTosE1LQh
du/zlk3XvAVIZMgK52qa6/TWaYj5yciNGe5rRXydQqiRBTSBwnRmwrJ8q00R0VajEYxzXR/RfpWv
ogHwDNlUnHlF0cvbyelVDbbPNAZDVzedZxfJ+LWjLogoRWFZ+1Kfq19ons+XkwNmJRgL+npshmyf
gKDy/H4vr912lhrJDN51xWwUTpgg+o+rYyM4eFODviFc4tYxNuZF1SvtR3JKbgA7AKyxrUcFRmor
okfZzODADkJkGyGWlR1lKaqcwMWsEFTBgK66fkeVaK9tyoqN3XDt6Ys1GcMhSqWpRGhXgLMX+tlg
6cv7Dbmyei3Fk2eE4khEIUKnEz7wA34ub/IKWI3sY6vJ0viMNpw2kauwn3DpPiMK3t5zAUII8CtF
9fb+l1hrn8USTEBYbIYaXwLFOT6vyN2cjxsdu7LyLrWFHWqEE2ZKHBVwxHmeYXOKcEXZB7nbxK/l
TOFbX+bphvR4ZeVdSgQ1Z0YPqCK2Eqpw3YxzYGJhwYWgUQygwsf2q6U8EJ6qdhT32K/mbL6z+RRQ
hyMWCLSj3hSurHTIUhIYOxSIJyFFOKbureqbG1IPjx/q66UiMJ1aKMFEggFbqWvGNOAHZGPrWHvr
8xj4ZZeNx7wbI8i6w6KbbgBogPTX3ejZtfWKLKYw72G0ZjaxCNMZZVx+Ljp40Y9TegSWJvYnzrNL
RxFATBpC97SXfE+Sju1rSWfPANY3gFCBfX+/CVeG2VIoOBWDXXcD7kVDRy5w9soQbZ4kmG7xj/c/
YGVRWeoDqQArt+hxvq4EvQR3BlylNiiz5IInYmNern3EYsqX1HQbEEqcMLP1fQLzYSrkPulU5uXu
llnE2meYv4+HHvuJ1cWTE45Jd9cY0mf66+TSy7zdWHx/Tuw/nFWWykBsvcD1ViNWl8k5UJ56GWM7
M+sOaXXb5K9dfAcedJD25SvO5BtnybXeX5y9SlyJ25wmdsjc6S7S5ex3aa8RNNYf2q3YUjOobBN7
LsVemOIc6ZkE2ZjMjLdk8H9+fRQ2/d4p48CUiHEpCaGm7R6yuDD24KtA1u9G5kZcZaVb2FI1mEoU
dqLQg4emdjITpPaEv7KBsA7EWlSOlQa3wX0a6b6Z+w4GTLJ+qEyHwfnITOItO/U/jz62FBeC61Rb
hnCsUAxOtU+iqPBqcI9x4mQzNAjtxkRy/3hcZkuNoQnK3lCDsRVqm4ujMaJWwo1wF+6ShPo5tYCZ
Z2P9DKdDK+xk1b++v0SstvF5Ef5lsQXVMRW1AaccHNUsIHzSNkEJMu/qG3yeVh7tVXzjAqbnORmI
n57hlOWecVs9gJZSbKz4a228WEVQ0kY1UrcsLLR917j8kJrTPqqdQ622vHHXxutiEckAytN267Jz
dtsDuGuH42ksRPB+M649fXFXw52ji8ZesDAtR68mHNz/q1z3G09fqaxg7mKtkEy0qS0yK+RmVQOE
hWC1sRepSAE56FEwscs5KlCCIuny0EY54m0JwDDdQzacdd5ggpaHuvioCipl9BCAZilMcVCvDSuQ
PDDaxt73Uxs/vt8U54Hzn2spWyobozZC4g6TI0xrG2UBuWHsAL7fstr68zmQLcWNOKuaCkboKKgo
oYDQ0nejL8jZHmoQa+3q88e+wuIAEgGWGvWJBfcoXT0mRFTeZPf3H3v2eQr8Mt+0BeJVfOafO+B7
7OxzwqShyb/FJ//1qv9X/FZCFjHFpWr/9d/4+bWspkbGqH/7/cd/Hd7K65firf3v8//6v//qX7//
iP/074cGL93Lbz/sVCc7yCrfmun+re3z7ufz8fHnf/n/+8d/vP18yqepevv7r9cS8+D8tFiW6q9/
/yn8/vdf50jTf/36+H//7fz+f//lla2SL/94Ud//cXxr5re4BG0UW/v/efT//P+3l7b7+y/q/pOb
3LUFwvcEMq3zvjS+/fyL/U+HEQb1tkUcSn5mIVXZdMnff1n2P00HZoIOsYEwNfk5Zd6W/c8/mf/E
esuZg+e5gLTBcfB/3vO3Xvh/vfIP1Re3pVRdi+9Frd9XCAd4C5sK14FRiUu4ZS2pK4455drkDHYX
wBzdkeJHJFGWJ+P6Mx1jdYxU/RyzekZwqUdWKs9P0ziO9wNoYVcksvcyLjq/aFv3An5TkNCALAvg
YRUkcwH0e09eu6RMgxQ1q5fuxD0QvOZjjeTjfePCJiJ3wbh3i5jclKN8m3HPSCZi348aql2JQzxQ
MM0N6P9eDGTWo8Oz1wZLP0ySI38ob2DjYj/kTfOtrobJl3ArDrP8FvzG4QFERrqPksoENrzZAz0+
PFpdUnl2qQGALBQLzLG6BYRlvphTBcYcqrQvqxQBCmhdPJ2S4QFc+nxvpzLd6akMYO3Zh/XEnRNs
SSDyqPrQlu5eTZm60JRON4Ur33Qmp4PQpX3Z0DjeG7Sw8Il2e9P1owZHA0IFqwgaVycvdsXeyix+
mqtxeALItfIi7qOe5UczVFeIYhQBIi+jJ+ZsBNWvRlynfikAZgOzEOzYMj0SowdFOJ9wiCqAsy3K
Wwiq/UzH5HNBQtuIuxCZn/QI+LpPRGndZirvfO32BzFImGLiROIjzjPtgZ1mZwr7GV7Bd2krP1v4
aM8QLmwpcMEoRaQDTu+gU5s9MIPDdBL10aFzF6IcxjMGNwvMMvteymjcwVgyvyQsB9EKEXSgjKP9
KI5tUsOjMpY6MEwsLShajQDBATXOSRPfajKA0tXId9JtMl9XReWliRDg+LqFV4i2PZnxeGEy/gbd
e4RAzSsKz8HPRR7An6N+8EUtYQpjsD7gxZTt0Y3NHtFXC7uQHo5Vm/aeU9UZAG33tB7GSwrPcweq
haAYgASuR/LJ0Dy5iOPK3TkzAD0w/tC7AQ7paQ6wdlxmR8TWzBsLPEIEk3ofaFe+Fy3v/Qp4U+Bx
KQie2HH3jOXpkWkAUwww5o6xtEFKdfWOpcjmIhqc7IfBoQc3RYXp4BLl1Uk93yRWnftt9wO0rMFX
BkKfZdl2Hgr56a4VlbpMu1hdwvwk38NrCaUYSM3f0kjvMLH7E4erzxyR9Axzz88emy/gbcMtUUbT
RRLBCqDtq1uLJeP1votcbNlJgSImEON2OSQcp74uch8bZL9HG7UXMNm7clx9qGp2JICtijLuX5IJ
27LIzC8w36O7LPHcOZp8+FYyeCgUcVAzy8MP2Q3ort5MmiyEhylc+urxE67Oxr4bzSdgaUnYAN3m
TVCNgNwPJzym7c9AuZEgbxF0HbGzeTNqqKHXnZ9A93yxhgGeAdkMZODAv+aVh9WmvQbGIJzq7A2C
4Q5HjJyf4kIHQ11/s+EecKHHW9WR+bYvfZyw2K6y2xLfDV7uaWMVnjTSuzae0hfwAE+zwfWeFXUV
2kQ89vJsh1JVj1bvcBhCttIHT6s89m18O8XQD0eG14lRXRZmCZ584Rh3wG5+adgQKieav9vFfG/B
/OAbVfkbsJJHBoODe6r7dldz9Qj9WXkyYuV4CbB+FoCdgUvM2Jeq+CqYfLXyIBPzQ5XwIJ766sru
UN+NOigva9psl8VG482DaveijmoPHkilp13lY+1W3jQ7l26akV0egSM7GR1DEAG+LhKmCKobgeiX
jsejON7VrL3jbZIBqE7fWsYee7uY9tLOQIIuu9MMk50wfwZhAH4MEQVWl04aH1Yor/+h+3H0GmJg
KLvnNSEVoH+nVRVE3fx9rK9Vhpr+YtrxpGq8cs4ekYksvQq97I+CDPusuySwFC8LtztOYrhKq1RC
rh5Lr2jKz0kt7xpAxndulN4I1R/7bvoxRdMDCFoBiWZ1zEAuLhogCxvx3YKjSxBH3bM56qOg/CF1
6X3VX88jOHBRowBU7+erqUdlWtJgdDTynkf3dTVaR7NSFixnewWVrS18JJg+EdCavQGOWZeQL8A9
ADEZkMtHuL7qAP6+3izb8oS9zTfhxNI37jNRNgky14sQfoXtDE6xIGHkmLJwYnGSL9EEvdhkTmw3
H/k8YegBCBC4lL4ImFV5Y42lPSIwUeiiA3y9WiA3OXi/IOQVPTCPnbzP5gog+xqULTJm+xATtNrn
YDIZhKA+pAG92Wq8CWzRwIgxfOtDrLEYww4YdFTYD3Xz2ULppZ3Ei2TASVp1HBi4WwUjK17BkJfY
7GIbvPskBuIYsHECazzg8tvIgxbTj3sYgI0ZeL3NmGp4W9S3Q4VsMgC64N2O35JRRzDhpJWXWf1t
hYPFhVVYtyOk+0MiQMtr5RzG6fyW5DA+INl3RiGKT3NI3GYm/aHARa6w9VNlsH1bzw+pjeRDLoof
ded+L7X8ZuZmHwg3Diul2gDpmBcHHFxbRGUgdS533IiuLfDHPG7AANutmicDWSNN7O6UfxHS+s67
vLqa+ZUs0UQCazUKINsvyFQJ1OrbQN/Cu9yXdXU3QB3qo8JQeUNN5t1kAZYOZD6unAY2iMTEAObO
obNdBavLfoB/cXsyONIX8XCKWgyvlM7Q5IPkBmMJWhQn0wRQgE+vpt089+4sfeH0IKxHxhuxkttI
s8sUQZuHFmduEGtPpZEXIcVsDSjp2ssRCHWktl3NYRQWGZ/nClRF13ZBIJ72TdsA7Vz06Q6xZRco
3u6YwVdjP8ztgHV3dAD8BQeXlNFlmjKCswLeCWBamDfXj2iJG+SfiZ+N1quCrZpHWf6ooAE74tKU
eCbcDAJ3KrMA15k37cJVeSZ94vdqgpHN+EKJOA4ux/Gp636gulrinmA/NKQ+OXysdlDgA6bGAeae
1PMYqVtGquuoHmNP8uRRiDL1y4TMZ8Y/ssX9c9F2kZfQHmh9mIF5FGPai1Be5SOdBVA6DNs83WWf
YcuQBQZM6A7CmTz4JfzoKmZ6rUqHA85Yflv60dyC0cvb7DAARukwmKGLbpoOhg2ie965AQTwaFaB
RakrbB6OMKSWsAhobPaEEFd3Gnt2MTRlemLwNfZs3IVwrDq0IM+DgZ80PmnLr0SZuykh6b6mzVsC
mMmekzcY3zGPTNO8bzJmwm/G9irNyotxjqsL7ICAPKvua37+1+7cv6LM39jDh9Gaiy8RDmTaVP7/
pu48dmRXki37K42es0Dt5JQiREaKSC0mREpqrZz+9W/FrTepBrqBN2yg6uLgnnNuZkYw3M22bdur
T/Q+dKF9Y0IxnMBomrBuCBgQg6mipKFdBmuhH7Ry+XLsEg5CZt72df9hKe9g+fJmSdafchnSoCl1
YrLpRYNVPg187JxO++od52EciMgvGvfJy2S1mw0DdKCTb4GuTz8wQX6Kmhji1uAAHMb+2e5rQv4V
6nJt7QbGDNNbCUR93xbF0fPkq2MVj8n1qDfLYRTjnabMv9LTvb1GVEbW8uBaCRG0OtSnSo8w79+6
QzLsF0oaCZqdZdUbaDRkLIEVdReYcdLOQ9t0boC62TeztE+LU5wLa4gbBefCzW5WMvBJmay/WID0
4kXJGOHwD3ktHWc/0LKwVW5/GCiQKog2YWuQ4O/Xznno/LuL6ThbvW3ftOmnr3vzDjPkfVO6Z9Lb
dmCIYskpyoyDVOjBhO1XGB/jRgbk2gdiAnSVpfepT3a/XgWGPbFyk0ed5X9XyxhXvfoiCuOu17Wj
nru3OQDecEU2itj8DZLR+vGgIVMp+V8qm8Jsca7SobYCJ5V+CPnqpRzVvdYT/+sQ00mqC0Bj86Sb
kxPkwgf+lk13KWVly93SXNBANnF5dRPXOoDErVDPEDduytrh5090SPF76wIcSte0DKnU10AU3clL
oGiR8L2OQUFtb6vFCAQORvZX8IbkT42Pa2D18QP6oAFll9y3vvpYEtqmvvmcG+9L9vmTsIe9UztD
QC2Uc7TDgWlr/YNT8n5rey8APiNoF6iNEtc56pP3MQvS1/TkoyksMtwnhP5lwbtuDP4XIcvFhRVJ
/Z5EzkZNIwF9hgtWWhAPoC/yKco7rlK2AuaIP/w3KXldrc0KIGu/AlENBogVAY3ZA+7dJiY//Upc
SJZ0y0etcvMI8vXX6tllOOgpIwwqb2lsn5Uh1whg9aO9lCC6NNL/uzEyZtM8bEORRUYFGmvgv8y0
R4TFxgWaWuKUte4OJNEzHCwqr2Y8YJwCF7EKN06ehm267TDenGzXhoBT3KVQRsJCeA+S9K3aMgG8
drcNxDJuiqhd60eLe9Pb6iTWBx4DzonbdQPCNbTNQMI4UwrEgNuEzGoQpI4XzBZHG4iLag8k5aUs
xzMjjS/Sb2WoFvHUqqw/pab/PGxjGU7p3EfwLjSoVvzgEy0x5Pr9mOQu7vIZyhE+gaK/1SCqBwZI
72DkOLxlcE/2yvqqSlc9thUXSTn4N5u83ew0jwa5MZDKjGAlYjrotdQ9jBZ0Y0UFY40r6p3t5ful
brLDOhBIxB7rguaOob33/V/ooPbLavjNFaRwbp6bQWlyPwzdGl5ymuLmn+J1yLKgMihQ1XCfGxk4
kZZAhHTdZ53h7HXB53zyjNPUJBXA03UIzM35a4kvmafbSZbFbrW66nLNRN1WTTuDc5/vLCpEcoM/
royKdrqpZQLd0ZmPm54D8NCNKdrottgyybPhGQglRV7pWXSpgoJFateJCb7DLEg5xy3OKERQfffD
gzNTjxI8N0C1SKz0PRGLBR9NHKSaptBw/R/yvwwqSD8qNK7WZrCzwPHBNsJ8gkwkf4w8e13Z6gBY
x13biIuBQt862Bbqyxq4gGbqYzgc9oe5+fUuQ7ahh27OhEXgTR8y2Cd+96YtIEd72q1qPhadOQae
R+iJpPTfDdvCg16/Wjnnh8Ni1uXI98sB4Ad42ynLA9to/pJ04q62vZ2zbJRqdVyXkBDLDGxprW1/
bVWH+Il07KPrPi2TNrQ6snI8s/gQhXW557pPo8nxw7Tbwd+6o06GKgfvuIB6co5Gn/tB14N00kDD
mY6Z3WT1FBdMSgoezKwVH40thguWr31a3Ym1T5OmpK3NKpBVm8cwIBKuqPEnzaCQko5BHUwrxHc9
42PtRvbTL7+ysbhgCDzN9CtcseBH5clXFQE9GpAezHaPCwcXkzMEG1yDCSm7grsn6OvkTx+se8jy
WtDL9o3+8ACV1gonQtJp+1Kd9NCnBr4Jv+1eeGb9mytRKqYagWhycHQqO7mVqvuZ3WbPVoAdgAsa
Ajcfr3kV8MJp13PBthTlLPeseHLX2SbNXlzwld8Jbr0AK3lwIWoEAGu++9rM9jTFVMjDdiWL+spb
tNeqRunIy+1GGByy5F9cdY58WerkhvlsHbhmpUKpWa8zzrLSpGQiYi3CdsQTDl6TmFUqCXt443sG
NZCbK4UAbslpSq69RLRHtblRV0Iq5NnftdrWB0lXpjslvyTIk5vuUp9CdjkNuPOXxghdxl9hDkcw
GkUW1d6quCNLL+4nM71blm/XRYdoFp63VC07ATFxB6uYwi77EImcUDNWGWWduzP1vgom+We7JHJl
FE+BpWf7Qtee0kp0hypwS1MdlTbtL+7WYLKmMRaOczV1So9Ho6IH6u+7QddPiSOQtbw6NNMmD5MV
Wi3OKfuqcrQrZRkfLV8SEBRXUNLxNhpM5/xkHYC9gUxNXVYL8ec4l4q9i66BCKbhgtQdFhXZ+QYb
pQU36t5VmRN7FYO+AkpgsQlwb7L589S3vpgyht1TPqT+EtvOdw85aj8VNAGuXnMnkiYfCUiD5ZI8
edZg0vzn71aWPdSExe3czs2PRW2EpnSNMFcXdF0PPcMC8Dkk1Ma8DgEun7gZhyFIrhGSfKQWbF8r
QikUwilaa4rH1Ow9xL08HszqE8RRyRs5HHWNNtRDlY7mLM+CtvI/N4NnyaxejM0BwqYUSgzfZWH4
r7RgFN/1carA7JmzxQWIVGVm+hDp5dhFYGSvSweaSNKbgb5oL4ZZ4EEw7H0zEodkbdern/30hrvc
NvPvvI4UVW7xaE0JgZe2CcxtbON8vSz3tbwdE8flkqePhXtXlWUVVQBFQ6oRtvJ3/prVUZatnylQ
xH6ih7By73ke+YkH1dLR29WbvvITN3X3OQ5mbDjLo7eMzr73r5zaWghBE0tY64iNTqP9NMuQxHP1
oHwSE1VH0L7mJ7cEfuY7MsJkaKqzh2VtB9n2PU/FT55wnagKGujEtmBOUHGzKrx/C/nQcBLvUH7p
ntZRxwbbnbaNheNkci3UGknK/uyFbI4FW90wStHXvwuJzKeJctP6AHlvvwlERQjSKeSCi2TIF2Oa
0h1E3ew0npDIs+SIvJREVsPFywXshVT4T8xg3jyeHiBJ28fUW688t7wgtVBhp+qwtCXi28a+QkJS
3eyPbzNFnUBdClO/jkoqOtnwMLYdp4BuvsMuYTQoJYNUqjkreSlrKxpU+mrT2ZnZAx0oyKiZPnO0
ItEAK7Coq4PGr+4Sn/690LlwN19d0lqyIKcA8nAvRqvrGAH07+JiH/gclz3tA/Mqc6bbUz0s+sF5
a9PmtUkkNwQFpVewBTGk1rupUXxQToOJXLZ3Nvtufa+/a80+0uv5up68W1qcLqCEJwx0KvQghWm1
6JRh3Xg1tv6fpdGOe5Mxx6Kej6udkzlGTH1xCWTcMiuNirW6njtgLqvpfK9FVgXsgcXOltLuez1A
bd35Bliom3oeYly0ce16YQcKIkwazYwz6pA0Xa/++QfwRo+vvphRaaND5/lvdVFgerP8SQZ4fIP9
qnX8h4uFEk6i/qQC2dNeMzuccx4Yk/NRQp9azDGsO2uNoNQlgJFaBClFA+wXIpjaHbwSLuR+Pfm5
wGnKWR/BXH8Tm/U4kc2XcvEFLkwXSNa+H2TeK0D1ar+6AM5Xq6F6ECfgmt/lZEoMwZ3H4dideu7z
gHXqJ8jJj8mG4FPbNZmPwO1sAll83arj3psD4v7/9KI/o0byMyzUtvBmuLeoJRpPfstBIEF7fpQW
ED8Lr/nqdX68ZHbKKHHu/NLpCdwuQJqP/jlbikd4LiKi2wfRUp6tMiUsp90zV4Ke2gJ8d30extCq
kzFoarx0/hT1ncMqTlO0ob7AlatMI9i8Xc4sIzQGjcA0E814WhLAvzDYK2DOuDcBFCHNE76IhWVg
Wz+uNlFH7qKnFDHiMLn+vdlWKuAB5/NjaC++z6dccZopLL/0UloTGnp+vaUkPSoSBQRLUwxLlrgS
44sq5EOqdT954Q+hADJWjsytOs+yGfjmj26TParOYCW+fCS32AxWR1tCu9uLxf6d23nvE6sdlS08
xpqp/2But1pL528Py4/lm/E0UpNurLtn1qsmdeC79vTpuvVJme2rMbbcYePyCVXKJJixPRIFhZ54
KOWM6sSacOcBnO80NyzodQK7ye/nsojr1M/3XmlEaTlJVkLVLrVLlnYAXRYgnUOR6X8X6cBGMA2K
e4ivfmAzRgg1giqDxNl3g/+pE6UUsqH9kPQy6p3yHaI0ByBTDMeqZ55fejmGZrFtXZA7k/cj67Y7
bytvb5oU34kC2E3Lxokuf9tWolx20yf+EeYfvOpJqoM5t+edO/KijdDy4tSyb41+enKSB50qBiI7
T+qEMhJ4yRxA3f2ryQEMfZiqge861y4QrgCGK5mrFoZsl9/Dv/a0Ghlk4PyjrxXsuI5rz2KVdMMX
GtbJ++b7oDJ6YLhbnzZRe0dUIepxxqlKQRktuWWGgGe/gKoebBeZsuPeCHTUxFDLkbc3+6AcYqwS
eME7lTIJ0suy3W3qpOm80dTKD26VnCnGrXDxq2s1fFgs8AAALk/uCu4yz02e04lEPiGHk9E5O0dZ
P3gZPVTARAsLmVytnjHtLrnsvHc2nFFxr9vccuY4GuGgnL27SEVhUW+Rp9pHTS8+0yy982BbRdPG
PWkUIyu6Ir3JyRW3m+d25g0enfqvtvhF1vG7JlTOUK9unJQ3Y+5407ZlPWza8jv5lw/FyoWqF9oF
1Pg5uWfeWgiRE2BDbSgvRvHsgJL5yij8/O/Pj1VnEb1HL1JmBn3zU9V1w9hpzcNRWM9SckctiawQ
xXdFxlMtR8qisbwv/L8hzX/LzbGiJDPPVp9/bdAXtVk8zmn13tazF1NvuYFs5iO1xXwRJDzBIBl6
asInTUaOT90zZbzKfoOUkV6aZO2zZXd+5vEJ87zigNKqW79okX/sdqa8Mm+Bt95BPojKgpd2qzJo
tmiP1nB5s5iEBoy13/VOe9sIxI2WBqST6VLbVWlBoX2hLepeqLThyqjaU9anMElZZ+AMhfShZ9rN
6vXXuvLfc5/TemPWEOTkyEth3a6Vs1+qSucitsrYm1pguxqXj5/FouHy97vt1Bc62pPzqHqtjbWO
4RpQvr0h9Y+1HQtKYktG9uVpMHp5ZFhAzIr93q+MscjkDttLA8faSdQqfrZMKzbwx/VD7WwLGizF
pnhKsuk0jXySWpYO4lLTP3GzlIEukmyXYKqnTsSj1LWP2QggsODE6nouI7JdrmY9/Zwq/g3PcKWs
L5pmmvnSS0N3y6ih8C9efpG7zreZ4MIssOQgE/PiNIn/W61Pi1YSNcvHlam1GSyimSMx1o8+I1Q3
g0HgsqWaLUDWRJntrHE8MKDXdkqHnLSgnKNABY6Cos2cTI/XVftpKz4v0m532jpoYQLMLvDHaq/g
89GMCxkZvmPsxop+J2vLIzBtDC1hbmWvvVJxS3cGGHeRceJX993s7bf53Dac8mmSPteJvLcz90cv
k8d86s+eCf6P1fCLzAB3btRUDBwszlt+fjhtbMBq6adrLWXQ5sa30easnKTaZzF2OwGBNxiX6Si2
xKHY6OibPPvF1eUcQK0vY1/vJLfnXKDrLN8zxEuducOu8bZXudBb50fWffKAW5JuqrD2xZrfJ5N/
sgUo9gEkWGPrh0ErnsTC8NToYmBT3ygVB0XU7krTMkEijJTVX3dJVG/JefSpsU132Umq28jJ78wF
Sb62s5Na/Jt88K/Fktypzjs1A9dhKW+BsYcsIbx3XoOUol0PZWOeuMPiobZ/K98RQadPQHzeK09D
x83ACm7G+5yrIcz8F6+nqlNoP/qYz6EJDzDIaBpF8+BVA6kspXswBlcFNHm8x/TMJJfSMFa52k8l
aN8N0ndW7/x6kTBQrVukq6+BuVRkO8WjuiCg2xFJAozlB9xFberuDHNQ9AvMQ7WJw8jIiD42Davf
w4Td2cX0vugvK/19oM3dnRr4MNrK/bS65dD42sYLWp3larpXmY7cYQt5IdEx3zNnLzI0GRgG0Xz1
F14MCjkeUz4HVPtCXWn+MkBs1dxA8JFZp3E7DCNtj5tPodtTT9te8cjc+m1ItxGDJZFV7pg/4CO4
1rT2eqxrDspxSxkC1WE2c+tfzlyItRy+ufvU4V2ASEur7MglAuf2NgxFj3RA7zj2X9KnWFHoIJHw
k7hOKvirNbP4Km/oMNgUi5VLSrT5TKa8FfutTkPuLVk0Gbt+3NYwdw6gL3CaZhapfQM4cwhgd046
H7XlMt7M5AMU46tOIZr1G+l+qf7RzBnVWOMym+hBNCbUnHarfY54Y9HnrItlgt8vYbfSgx1H334t
ChR8Sxto6FP+dZm/86w859Xo4lepmh3bArHtG1lggx3g5hWk2M7U6mZi7bDKr/hy41RbjB2LziqC
uB1Y7Xy7ASCPc2h/zP77vU0MAi1+NcT18pevl3I3YXLV2+AbE2xMTTE0uxrdBWCfAvnJYWiNTeSu
2oiya4so5wYp2wEHj3yBFMb+rZ5zYk//bWT+H1nmntqa//2nQ+7/cNXd5N9DO7Z/0//zT/1/5L0z
dNyk/3fz3X7Om9//MNv98xf+7bbTxL9c29DZe/SQRZkzXdbG/2230wznX7rQ+Q1bmL5rANv43//r
v/12hvkvV7gme3S2bnjOP/yp//bbiX8ZvuUQ4WpZOtNLtjj/B3Y7wOP/6UJ1BMxzYK6OEPblkwRp
9T/tlmzjgTZT+Kx0K4ty0/8ubVRAa+wwIukoXSoHNucOOCtK7QwnuUN3I8mdG1MPqsW6p6ekti7K
a1UaQ7Am5kNKjO0OgOAnJfAYNv3ELKOF3lD9pRIhtJPmI5O5t3bZkE/b+oEiww68YQ17a4g8WT5r
/vDsadpTu3zSxSzR2o9H2SgUjsG+QG6G2HIHqBB6dj31QT63f4uZPmBbvqaOPRm0DKeib7RoS4Yl
nIHP0+4W7Y7cZADSmzyBixtDzNn4JLrnetPpa7HEdStyheEO+9Ht0HDrGb+sL7ntivTRpe+vBjI2
Vmd6qYrhHiavdd6mnJoxT9P9hnVIpY/55nNCl1ukOcmL2VTnrH/SnPYvtborFmTSfV1aIxUJfT67
Wo8V0y8rzVkQWr9cgSGiYBvlJnPZNCVoxmuW8YOT7QMLgZ3yQ6s081BgUn5ka+dpa8b2FW6AOUkg
vA4dEhKdYVWQDV+bL2S2UddAMTsba3uFi6U8JLob2YtXXpnS/iQ/2ii7lpnE8FyPyRIOzo/MIuJ3
3SMJBGoPLupMAFNq1cPNYMkbS5R3mnsZRvSogXPhXUE1ZTjwjwVxs0YgscsU92n1U20d69g1ylOd
FRhkNPuG3sK5zxw9zjLHCprO2cBwp0+Gmf2kds3bBc3yDXCI3XvFzar3driSxRIuqD1B6a0UtkWd
YmSsjJuSDP1w0rwPpbv2LZAQFSpvibSJkVkl0e2KaZ9o2RKh2r8QjfNBDKOz97B6Njp9VKsjq7eC
4sghZ0HTjes1J6fS98xHDYNnMFYTXjP4v4ZsF8bXxpuf59i9MqSgseWQT1LKLkyN07mdq+cyc+0j
w5KZYmn+s/wCaXmExouGJ/gBBwsvR8FAXWgCh9PoXUlz7a+IbsXT18ICxhQfluAX4BvjkXR5lMbS
voBczexpKp2XEaHWWpxbfTWWsJ881Apfr669KYNmazTHUTCCApUM2ZJhOpnUThN0nTsjhxsL6eB9
v29K+dPrYJiLc9p26c6VXCMmVVrIw+FfhJS27PyrOl/PmEUJuTa/+3Ftw634zte65s+z16fNzl4b
od9AEAznKfmxG/4rsjAovR3sd3rKZ5+t3aPpI9OUvI9Xq96+Z4aoGHK5Q7widJ8NhlCTodSRLICZ
UWd50pVFe9mZAN0ETp+iNUJ7WqJRZ3IilvTWQUOES4xp0C5wpZTOrixRo32zf8xqv49bOh+Hj0Wu
yZdMDZg6BU5OAOAhH7UnKgC1s7Ebhqt2wtf8ZPpdH8zGcBpyVGe/e1y2jKI/S+lqFy0WLH+pyglm
r8CCYyXT0cjMPTzbOkoRyiLh9T16K+M8E5klF/U3woa2yxeDqXfG0kDd6jrr53wf81q9uS0RHrzp
75M5a+SR91zYqf4uRnoPYobyY57dEKF2op7g0zNtFoWueFwhYov5tussfLPYkiv2K5nX17XDCyt8
5FJq3hl9bsLaECX6+iw08wb9+2JxnngrEnlcoZPTp6duLIbvcUoZZ/akImquc2U4ZhlWjQvpFa/r
kirG6KL7cdP1XHe+dkyHj9JgXGN3PVzFuo1dzFHowVUaaDXGxZlBWGSN4reuvHI/pGwvOCmT3dL8
BFmVRiRTjiHn9NnEr8LYoLwq5zyLvYbMgd6ANpIh7zsD7z/+BPwlAtDHKt8JCvEwHi5/2yy7Q11L
sl1PmbMZt7IznqZl/DWn9oUDB0azr6U0QVOI7upHfi9/8P+yRyGW+MtseissLb7ZsiuuDW2Kla3d
yZU13rQdjy77EIBnQ8Qp1BtLIW/aT/5U40L5h7RJppqR7Hy0vBrnmKUXN7arbmFrHJVh7xoT77VV
7Qa7Ta70DUu4XPyoBobcM1gL5zW/7Z30Y3C5YiSap2HRO7q+GSb6dqdV3ZVPrlet+nNd9M+6Lm7n
ydtRLt4V3jyyeuafq3lk0rqadzSyfV5zxmnnzMoHZKp7ZqtYK6pmX240aU7WVZSf522rgcon7LVz
+15+UUzJu9+LOhTmy2jWtHN0KyPueWyDkZjHZ22dRZyY3XEwi/vOZQTnwPsEWF6d2HTJdkyBFWel
OrMNY0kZ8o8fBLxf2WXW5eA75JnagtItD/aEO09Y5q8aQI9P3c3asIs62+N5Bk6BsOu/EtFo7Uc9
v8DE96vPm1qZW5DqDKwbNtCRAKdHmOrBlKs4bfRja7Sfcmn3WAwI89CLMDHUSzdmSF5bAXv+bGQY
kppLFJVmF6BQ9Cfbcq/redyJRWTxupn3nmiKuKhptTagkTHU2c9cN59tq6ODKZ2zrvAxUJbcarPB
SHLiGOn7cwF+Lqjsi2fSxgnhJ4fJMmjJAHLZ252B4xSDNENLdDbAOq0bawkfYzzmIkjz5aXNtvHK
KPu3AuKY6jvzubUapBBzvja9hVReZilkSbhhShIm3QteeSIdHjqD6WZNbjcHeQge+brwPzWFmUCR
AMDyyYbWwGipwunZierLsN3vamMojCXkd/TGb3D2h+aiNBsz4tji0weN+wSO9m6rzDRebe9OMmEL
TIehjmcYc6Aiv5UMtg13Qp2vX/Jhuu57fndwmteCYhSHBfe4Lik4hHmXywbv1Ng+JtpmHYTlvZT2
gmRc5aEyZmdnlLMRrYz2sFNxvE39Pa7wZ7ev9AP+pudR+Z8ixY/BQkqIl7e7N/xhb2uyoCMT2t6b
72wGgGOZ8szJfNwpo0yupD8xgppL1NF+Y4UjHOXg7bvs2mmWl6n58bBdBnOl/+ml4OSRHKnLxF9I
H8ZV5zPd3HLDRuVYYXfx3O8++ai4Q2KlBsoqG6edWGeOy8G+JodQ68PJ7K9NoZJ9ItO9XeAcc5u3
hEFdMGiAmArB9CFFevNUXeE0McK1yfcNUNsAqP3Z7soaT6Wy+IoE9ZXKvmpmVcejnPKD8K6KvDJC
HJZ9VHnpfFNuds8QWt9nZfcxZV5xbkSxU1OR81ZtfAjz+cM2bvy2s1+81N5nidmcUsWY23VzMv6w
X/V8IYwhkqN7WYwDG8Vm4CLR9JaePMzYAfzCWA5FhbNVdFa7h+bzbvXuFI2pWUalUzdR2mrMeHPt
5mJ7t+3hr3P9X3+r+f6ns+dYCC6DJgKkiwifjXXVWMyKJvuwbhd13sfC1mVFzJQd5yrjXAytv5q5
idBc7pcBCWeaUx+MT3o75IQ/2TkPskCYlwbvXC2N+xRBFecIoNgSm43vUIx0UKJTI/Iv8Se+tf7O
5VCFno2CYw8YJ4Vaj8QlfGCyqcKps+pQsy+icbbt58kWd0mjqIso2ma7fNDn4WjnxZVer9suM6rf
pWQiZDsV5qcRA5VYSQwxxbDPwUjZtrQDHORW6DqESzDB+gME8WPWYg5JsoqbwrlxFAnL2WD4get4
V/hCnYMN5VRq6fVWvSxoCqyI7MciURAdWJk3lNwvLQ4UCQJrv64Tf6/7xTifRvVIcDlKL4KJ2/Ju
TM/2qK5B1H9Jw70Xo/aYIm6u35o23s32eyfVJQ/VYyBEh8ZYGA00+a3JV8KG5+MI1e1Hrvs/YXjR
wAKUlSjKD3PcVf7ESyPLD4/V82tLaHrctNmb0w5eMKIjHVINW0ju8NXMdfwhfQWVGeFbsABBs4FX
rG9rkIHGeo+fnJdhsYEA+KfcSxxcwjNFutBiz/Huino+W/CC7qi1GHzkTHBtBglzqj07SCVjX3LW
uj9928fqchUbi0hjWuJPm3F6Po4sUeGt6tmEyqfpIIWgKJbvq4t/MCnmr3KpLcQRfvAsK27n/NA1
9H39WqR7ppPSxg+L7UMr+Yn17zkT16RfXG9O8tZ6mDrGwT+YI49SB8emHLa7dRoIlikZ/mwTs0Du
3F03gVlLnVu5vFGEI3DyUdeeRo9XqugW1kFWC2u9885MjlKqXh8Go7mdRPfuj2Fqdxa2z5V287Y1
13NCMdk5f2aPOFWojhFG+kmH91kkT4a/pLtJZdgy+XPIkjyeV0YPL2rwumNquh94EyKpGDH2wgBz
mzRPxH6+zlb7MJXi7HerxYpGf2z9gdeJ5SQ7XxyGRuYYS8eOV6HfSRO3xCaqY16zq1JvCj65miJ/
Vn9G66+BTizwVDOEkMmTYn8kH9wX2UwnmWHO6p1tZxNJUnfLr3RetvZLbnxgS+neGou7YxD8vBXI
kTbhfXiu6OaHi11pK9+IUdCDbEnvjNHq420i4+0iNoqLQEuJqZhOeXX3RctrhnWlTm3SjXgU6p1w
9TLYYtlbv1Np36ylMMhYrbPAvcis+XhI3W+R1sf2crJn2suwoDKu7fyTGMS304+mRfdsllh4Mx9f
bVIdOod2Wp8sGoz55GAv2/lWZVOoBJk5yYB1EcI+Hd7oCklO65n1lk95Y75qjQpHHIuZ3pc87Okn
SRYyzJL7wWgfWVq5k+PwbLZzwYFRv83kvIfCXl6YuN+sZnpc/OVdz+rqm1Lns1f5TnHuRy2P+K5R
Nu2MJSxemOlFMwv3Vor0kZSf/JRJfO0jmdlBIsWfuVoLuQr4wtLp4CZMcfi/HQqnIqUtS74tbO4h
2cV2ZJh9mEozAtN7t+bmiU+NeVtWThMiGtLTyYqv4dZBKleijlruitwf485OcaTrjJuaTtjkThtc
UUW/Q+DoQnrTNN7Sij9Bzxsnm94F/VLtMapL7FnDFQt1fsjMG3CBl6rTwAvoVFkTugP3BsaMZp8J
6D+eM7Hy0S3WlXZZz8IngGODoBCjuWx1dDun5LaWmvzIcVa5YsX6zUqaKdouWiiio4UOAtvtfarr
28lw8OVY9cGoOic2O6w3uqb+1qa/QLBKtkTF6OOeM6PZWehgcx4cHVGVSp+NpjzyqcJa9DduW1In
8XUyvLj3mumh19nqVlN27BLrmbx+J9IZKuG48G/Y3Pp2/U5xupByYWOQZlzEFaQ5Uxs7xfLa4L/z
MQhjjrxehAvsCCd377O7J4zV3xtMa/6Lo/NYbl1JgugXIQJo+C1JgJ7ydoN4urq34U0DDff1czgb
xbyJedJIBLqrKjNPlV3n0qbygjXCqQ9e5j9nFcG2zh55xUz8gnN7tFHJiVmGD9KoD9qq6qdSebjF
3eK3UBW3OxLdpphaiuoxeJLVskdffVDCuNTN8sJ9EHspJmTb6rqtEkkDwC872MLF195RJFXZrlEd
8SfzK5zpJIM1LjWvkeuPLAS1SS9UOrlYruedzGzdVrIvI+F042ZU1ZemOj7W9RPxHv+mcpdB2FQQ
GeqKB3KzmHIb5e7nOoiWr0CySW8UkeNxw6PUfvsOJaoZyG4HLS/brIKPm/j9Z+F1GA1kegvSP0If
S38yIXx17Mxjrses9HXW64DVS1OrwsSMJYn9HvSXk6PLzs6EHyKb/ajuDDdKgYUTzcAElZb5riEf
zRZs1rIIvTF3baeax8o36f4H1HkvuY/CNM1yd9RVamyxZ+d8V0PE7KE04q6biPd20w8smJ1jTEsk
+7XdBck/XfUdNwxeI2Uaz8AWDviWcRjhXBBGsucmZ/ZfbjldJ27jJn9LlvoVu7CNhavJcGKY32yT
PeSoNjJDXyvFnzVd/la64ZQroyQtGgKx9Yelrn2PN2ELPE0xF2M8Wixva5f86+bciYYxfa93tpwS
bGmTs1/ppvBA5zh2hEa/Ti7wWA71auT4c5wnLMCfFa2PsQCMbBP/E9tHhPik0XQkWqPiz98Nb6Nn
8Bw3JXbJgCCs8TDc4Wc1hcSmygPMnOn4ogrmpJbGacnYc+fO5tlUhBGIDu/LIDQ2kyBbaw3N60L6
AS0jJPzku+Nu8K2XrBNUWUv9NxHDT68I+ao2/aLj2XqWue2X/u63zjlRTN5+5oxbJWnV5p4Ii0Vp
1eJuZEWZEzvVdHO67BC4Y4IPRkyspOB99YPcjHOE5Mgf5tfUav5VY7WfCxLIGHT+Cpu+QO7qQTMR
sqhmPANNkTTttsydh2oO7YdEI0jWzlXaZBcDq9olEOnOpke+M3FHc896ygOtxU+/9o9A6OKm3s3V
EB5S5x2BNN3iLXJ9pfalR+oVWxkAa5fZAYH1nd/NfqwdjCrYhNzVeWQgjVVM1M+uqY9F1eNPglmO
1GVTsMp2Q8CEGpWk93SbXZM0nnhJjezgLKN5LlXxZQgylG7vmLFTyyfHfQn7NjgU5tBFBlhpmDw7
OxDbVc+fQamfp9zZqtHkbE6zP6uzTvFoMAVr5DanwEBA65Pqa1yaKq7qkcJ4OHdkL26KBVjbtbYe
1SBjUahfUYfPozvQbuRQq6syX2ip+r9oeeQsivZcETdWvEO7cGyWOLf6dZcVj9LUIvJsfGpjz0Ar
6Xd5guNMiXHXYYdx7MKNkkyW0dw20/m+XL5serzHFf79paRuWB1sXQlJ61AEy2ZMtdx3mdkdCi//
LYZfO3OxAv7fINJjwh4Q+5Ihvax2dVy9kXGrV4e7dPL/lZA0H6fA4G1n8LCFr0n8S/ndpnKLsxzg
gmgr31iJ++kphMfUmrqt1ULqwThIVpvTu8CawCpB/2SzE+4YtAT2drQ+NYU7NsQgn4IbBxOJ1V5g
Uyl6h2aWL0Bb2efrzslWdAXsMq4TrMdBh09WmY9DFeIAwW84FqXaSSkU/nCD6UiCuWeitpPeVEVM
f4BmjsZRqMHnr82tbedOjDMDg4fOElb5MqJYB7ABHgCulm6pKq5JoRv6wkd3CR9D79WdfEztHj9A
0j6qdXgrx+wqtXVaCi/YJXNi4vK294ORYL8vyr2DrdD+Ij6DRVj7WJtKm5xj8CzISUFyxVwyeizi
tpZzUzPfDB1qNUJchwlg456kZM2ORywTTLhNETwZ6y934gkyc7md3fqktCAnwRQHs9LDWLpZbIf3
bAjsJRV0z8IuDpZsvyteFmZhD1M3gHEOA4bvff3RyDeHBXobaLjnldZH1XZsem27HXmz2T/4QxZm
2LQVC4MNMsuURZErCH9O4ijn9l9vJOVW+3a2cziLmhBHDIVshuCDG4/ugGJP6OWSVzHgysiZZlbx
Ftq5TMPylSQvLl4RpohjvtOJ+Y9VYP+FNbPqzjYWAj3cAbn/oaiSdTZ8dDJjcD7JvZvdnYGETxhM
bswhvIYJF8nctPuuLDB0W10KkZwQdbGAJPCsznkI7uY7zrWtnWeIX159HdacreQzcjcdsoO98tkx
1ZOXvZerwd9aD0ZcTlxLENo4I7oVPWpmotcmD2lmXEL3acTNdSixlivG4zZAh5CE2G7Km/98u3tN
tFCnQIm9l7N7snXMdLeWApWDygwf19YdcE+fFVnwSzfW0VyGTgw67QMm482yGszLtLFm5r+VhMTV
OLKBOsGU2fdZVBT11S6Hx9BfOEX9D7vntH9eixE3uqif5tFkhib9OtLS3w6rxW2pQQWEtGJG8VF1
+cKlvcaYwvhQO2NHot3Eg27dVmuvffcg5vIltJl4LI6z79vhZmdZvavn5DEN+udCgYwbveEvGACk
s3bSUY/nrhmoq7X/ysRr7w8sWQuayCaRMRhMBqXpgLPIWELtu8N/7eAdyigdZswTumFDgQ0qaOn9
o5YMykaN/tdS5znqMGRTexh0+Clc/+os+Y1o94+12BdXnDLHRHHg8ppbXgWJSFQ2w5NBkAE31PqO
349j9yFwvBfDnv6VSf+n0XZ2HSz3u+lo+2aXdWHJ0G8aYzogvEbGKEpOc+KQyA63AUU27pzs3bPe
62H4k+XdegxM72sGWL7paT6icS4PCYdAT0ccydU/G6VtbG12fjeBJ09VEfw1eyePFpIvW1wUDwvn
PokONqCF6tl03us15xhy1iN8IaYirUkYNMyqMyOxflezSkv5zXUO1w8UUrSOOX2RXo5QM3XWdsam
6abJJemIDKLj0FqW34LAm1OHN5NQvSOZ8YXz8Bzg0vZt9y87y9g6xWvKiJXIMtuWaiSQNtCEUEx8
Ll5b8JQIkucMx+9e6QauSWZnqEh8Lm5NctYOso2BfSzmdsLnsXG66Xf1J8L8JHxzsBuQtAn8+qgK
Nq/9buzqZmcP/sAUnPBvkVxLcjzQV4LLmOFVTlev2rsk6VvDjoIkNfe5U/x1bea0WF5fVvgix1HV
xbnC/TbrDte8YbyA2CCg6wwb9gDvOnw0tVFRqdbjtfavol1+sooRAakZzFi94H2Z7e9qbF6NItMH
uzpTqrzUbZoduJS8jU4Jo7vJycq8P2zpnrbIGHgpMcvMo/iujbzfkxCFxLEt0kpv0jq19ygwkdWt
59kGzJmPGWmRurplyjynQ0aI6lbX+Xlswwy+gHjoh/6RnGxWM1cFBHkKmMmQ0HobOcKGDIFc5hkn
bH0njUQ4e96Vz5BpUiWpj4k2spiOUxvuUGmgqBw8K2tuqjR/2qnxmVXI18HAf8bH/05u6kO8AisG
YjGO8WIsF9dltYpXr8N+5FFfC//qet1z3zZkHdHdXDGd/Nx/ZgaO/7EryLQ6k4rmxP7hWO+m+S/4
kJ+Sxc47QruEYf0leMwtLIPFAMzYdOSprT9lUgCQXLp9kEzPJeLzRvsLZ2i6FZXbRb0a9+RIfwl1
XO8xgN7X+jjmJIaIEHcj0hW+P5rJ1N/jnqf2T7zHul/yyHVdGBG8zzYjKX9G+n6cDU+gtI1Mnorx
x+McB7euNu5ELdqGN2m6JGnykRn6JL9XT7E5F9PcNLW3bsxv9RycjQSYvJ/P96KeDLmTxnlDzeiV
XA7sa7h0qm0jLQSNLc4hwQ+2+GDcmfmiFx7JSPkb+iU3Lj0EsWSgoTTaZ/h1Co6A8aJYk8ykCDlb
p6hAntexsWs5B2ZDUoXHVyfcXj0q/MQac5HNca8Wd5flhMTDUFJtspCV3DX4Hr5XFeioCMLHIscO
PFnNYeh+dTdu+8J9HbLykWKHYFPhfVseW1ACpU6JEyTR4vJUj/LLqawT+1I/IpWXtFiFywgNfLWR
FG82KbpYS6ZTCq3bC8b3VbCEoSAJgKlri43q2QqHGLsn8Rgd/tAQHPwp/6pCb5OsJj2GX/8RjQU2
em4IaJfGHzMfSWh3ZHowpmC2RwhchflbB4Ufo7SfkNxua03BamrD3s61zHdtkNFIU74tyhOXoq6/
vK45D9qZOVPNZJ/f24c8wHA3m9mt9dwfVdoF04n0wkjK5DPhPTXocGY76qiWGn/pATnU8BmbriQY
Vse0O3K0Tp1nGxvsYkHkcnMv8A8OHClv45TSuQ3FL5Y2AwOsUmc/KP9jEI4BgHGnQ/bEU8OzYRDm
y+F/twXPRZZi5gHxjiWiLkg5/gX78DKXXhNPOrzMLQ1QKcbjgh7j8kfb+Vb6xCte77LJ2g3kuFZP
K+5Tm0Z9yGONtLQRBKlc1TI8wedDMDVMjb+5qASWtq+mRt7ziAlsjHU9kebPqCeG2JdkGD24D15H
7V3Am9rAfSCop+PR1AR8yos7lVcE5J/Cm2m/Q2s3thy/aTKQtvHdWz9m62HF1tELOvNuiQ3htJHP
0h6sSWeOLr6tUD+MruGc5NWbZ6rfxBnfYAKSLvJEFvfu8q91yXWm9nWYJZ36+o81wEO8Nu0p6wwS
ud5HZxJjLSDws2C0iZR5DVZXRYKgIse4zPC/5ic4Npf6HUJHhbXD5oIRSQb9uDbjtUrUhp/YH8LZ
3/aicbdzb8UESTP6ubDfzQ0Nju9N/Xs29Gjt7DUDZ/opiRD9cb1TPpnhkw9ZeZOqlJ0P877yZyv2
fZ6yyZrTk5MReHI090mVn6denQf2ie5IsGLBYAMok8x+PVQIi/ukUC4BbEbxsrVklGqaerdjHpn1
Lh1Ou19dwa8uh/6YyxkQYvkT5gqhn4YcQwACs+qG2BaARzJ8ovmM8UE77WXuhLNNMfKuVfV3oJDa
jKzu2KLj4E+syUSsfv7K+DglFjNFi928Oy4lG9XyLzSetwC41VZ5dwNnBIzn1ouS1rKhvFog0qO/
OgEu1CHKqiQ2w+GtqO9KB+nmkK6+a/x0Mz6GE1psm7lvbOT9r8nuzjSPnUrMtIJgfLHclPij2MPO
2rDSO9lMbfc7m/JqNeSLAbThjAwvgc1kzdTeREU883wExhaewVnWVRRk8IsymVVRs2SH2pURoZUS
GIzBwNt3T1zCn3Cr/JsxgPoa1rCF5oBB1AgZx6SrwapPcz79/0s2FdWeSQL+ZC+PcU+YCIp3jMOY
eBghGGwxIDwXybdb/KuX3jsXtlBMlykQNc3aaC5ynwT6aZma76nEV5aknty52o6wwFbXxcdDm6+Y
93XdQxRjfNc2zXBR0/DLaLQ+8Js8kUh5Sj2T87ySaDhKKZzug8BCQlCYaSAJa90SI3Owbk+MrCZ7
em6urknaAaWSNrfPPzFOHUGk4CxbH6XrvfhDj69LYzjyqnTZ+AQBCflx3ydufjbTnuNB9nuYtHHL
wbZpeybzPuC8ZJxYoPZmlPkaz/AjI+LIFsg065w7Pqc3wVY2NZ2b9U6ESCty2jI9OKL7ck1bvZLd
x12SfrK1hB1aKRYjf7Dd+7lEJiP4p1aqVTTvysiyDUJ0vhmn4m0JAFPkpowtkf3Oc+4dKtd8TTF/
Ac+q2si8k/XaxWGpPJiEzUwz20p0p8qWP6PbGFfTl18zIaa4s7vHwQ6vJcYm8lATw26Z33r6qA5/
TVCsyIfKu8zM2Q4+Q2k8JN1jIwM2vZfeE6CxmsQ4QUblPixJv7e0Ukc/GS7uCL9MZkZ4mKT9u5b4
p5OlxKrfh+9Gn598LmVasFIeinXo3zhSD0TSdbBu84L/reGtRLvkSd5J+MIymJqa/UWNUKfG+SK9
3jqKcaiimoRS2zYSmjozJIbTqr17rsE0ctjIPnaFfHWkg0HIMpvIUuWr4FOfwjWNgSmSXmGJX0Tz
vBVu2m2E6mcUO8oeRkNkwH4Txkxt0L7R2Vmb1sjfJzxpOLQyDDgd96yOc38NdsU0m+xllXvqsJE3
Yvysc86QaiLlX9cdZIfKbg9LUu/NNXkzS/ORPEpDGabYmtC1/zWV8+mVjIDn5qm0THePf3+PJaSO
6KExq+rlPfNmvAdgaOK2Hy6OQF4xAvOzsfX6kKzey7o0UTfedQSHOzazEvMUADZLvOU2W0aJuM08
uTV4AvOUSYFpE10rP2fHCoGiiNd2ys8kD3FehRklPTAeQhw7ToivySWp6Qd/CCi/Efzkv9MqKkX2
tuDF25eVolgRDGl6g7WlZXbNAc6S+iK9tmE+55+njrRKq9iF1GHsClWbRe6dQAmjii2nhKfWmAqf
65UIIISpOzyRkNiaVUiioN18EGGhT1gfP9KAVwz653hql/ZVu78Gmth2BKW+XaqZxLcWFf83HJz6
uX8Imp4fMqX4nuzYWJjRy6R/XjCgwdnoHuva/wQm/RD4d2yhzMnRDhTfaZhcoGVmUUpOvu3ISOiW
U2iBk+bWcAW5xQ6ddN90B8itpZcbR7TSrMIclgAb1Bb6sZpIQPpmEjFF3XlLdxP3C5ohFFOINNvb
OQY8u503Ttuqc4C7abty228Ha9DnzBP6TNX86fSmQ0YDE76ZDFsU1vX8/y917/TY+UfCT/fAUVf1
ZJs4szb//4///1LI0Tt0zpheTe/BLqr85BK+NNZZ7U2JtOgXFsVsP3db21bXyRh/IYqAo1oHJL28
PRKQ+ZcOkmiLlF/c9sDjMlJos5P+Id7gRAlBh6myjGfiBN7gOYfqDsKxDc9n1EmaJndU7E7Uqdj7
xcPERRpVvSBFIqifU8W83ZppLazPzDOZmq0p6WyqQIEjMUqL4iPF4GLmIWZWM/lcg5fcDJbTmMgn
NiZEwiy2BlR2eIXub6K7L70MGlUGsJOFRwnz1sfs6o/EhaE3Vx7WDUDuyrSBL2LMTgOQ/77pvswc
3geJJUwnwDI6hUuqxgu0W7DUsFkcOKc376AwWLtkDXHEpc6X7M1/412TMkTAUYPpqMqHFn/cM/7F
T4+9I5IIKczMczbwPjBRLTaBNteLvaLHT3gmJsPahBJQRiI/kL3otSfzZ8yxWgp9zX3h4AlPf/lb
LhL+jucsoEW3rUPKi7XJPP4KJMU8P7Q5Lte7RoNEIv9OfQiYjNSNdkArkJ6iMsbss0slZOi88S9D
m1h0O3hp16nZW1WKwOs2Z61xPuNY3xLt/tTo3DvCgp96Zb5Q5vPZDhEP+CAC7UNpCFKOWsNlnhhy
k/CDzmle3MrW8xiFt9gayFxPbCI0W2Fe+MbmxPuWQ7rAS2gPl3WwTzOYhbplGk0eBspIav+rsSSJ
tX+p1L2M1hgY/WaVAAwmjOClvesbC2ufZZAtGoNj736PhjvemvE363R1W0nYnDPbv1iNxjYRwhPs
Yjuo3NsCQQ2yP2CigteqXLL87IEsIx0oQDSKaY3WBEMLPLMPW1XrnqajvhryDv4Lwen5AQkVnWkc
ypBg+FiwTXjtiz1Qk862UUSlkYAwU/rgjb5xCnDwd7lPj9zn1hbe4rtqnfBWogyCiwi+G8WtV8qO
jeZD81MJ57T00JEw7WC88Rh+LUZUOdkpy72LP4GTmaofCo4Pgxlj4qZ4vSZ91JO8IYwRuZ2YGSh8
kKp2T3MZkOa3YjfxLzLERGv4+oET+ZAq0vpVwyrCHANzs/6xKydqsJ1tuj75Xsrxu9f6BHWeOFL3
rGwYtUtKOHua9MkZOIeVxcvCzOIBGfu3tv0X2f12HGm7xNrXLfVP/ibW6iOdA5zzbvtcKfVkZRTB
qVE9jB7/spz1P+G6WBO1eigb659Fe7bVVPkMzMWDYmP9MREr7ljMfegrv/jhi4O91C+1MjR5IydC
bVHPpA8PabmqSAO/U4v5CJHqsKCquIaZnJLJj3uPABXZIE6foj/Pq7U8dvPZYT9eqe0g5jeEHZDI
vyqdvxsvdyMTidOdK2tv1wweJ5uNkyJV7d1McjJVkJ4oD55XVS8XuDrD5FNFKMJIJbGCsNZbq0id
HX2r3KI47YcQIbGgS56Ud0gD6y+k1mfMe9XeaXy5bycgr1i5y9iRuMpTMhhl0lmf4IquVqVffSdt
32uzSa8rCNq71Q078OqZJ6tlmst7mj9XaXsw5TodkEEmRBozeSw972rUQdytN9GJbGsO7gEsYQX1
Tk+nuicdPYxdlIGgOt6RkOeRLCI4k5vAC7c3NW+OGK5INf6pQj9aHYl+5FkeXIogbiW9RzLI+ZTd
x5NzsNRRkQUyhogMvTHpTy6D/p8AQ04xavdLrk0e82a7x4qFUy+gAN5a4+aF6fSKACme7oiBwp+K
rcwRGee+sZ8FgeCdZeVW/P9/BDFqLqVxmfGZbMi5le+ZyPQ5nXi6cjBHJ8fpa+7H0jtk5sjfoMXd
486rjgS8hT2rl913plgpGcEuidLKv9gMQWyAABCN+Ni6urJwCGHZlMG7TQYVqg+pxoxkNx1YZKzY
esq8jWEj4Qeo20eBe/NotktxwiDOrJmU+ibM9AMNv4j8DhHLynEISbdmMQkx56gKjPplqTk52rCT
3Ek589bF/q/lfMUH+a8uDO9xWOVjVbtYHmkwnyewZGVy0bpl0/tgwUq0WyxZpXhxszaH9eC6rzIB
+WE6xZuyy+T1nlLvE+QbKANYK0FX7KWZpZj5JvdpCgZ8x+HwrlZn36jmbI9qPpNHlXsFxkca2vzb
yaV5wQHBXZ4w8G8aABJ+0z8W+BxvnQG/J21ScvwJA3gFY6lk58N+AU4Z2xrfQjsziGH3z26ETFZX
2fg2UpsrMzyHMrlWXjleZT00hJqII5jz+GjW3T1MCIurqGFa3e2v4yi8I+rlU6inBRdlOXC+GT4I
xJ5ISNtJyNjTb4ree5aljFtxXdfSf2wnsJ8M4eCr1PUNjEJy0LOudr1eqesye47CNvMOBv8OakYO
PUnDqWNMWDtHywltcHk9hY+7xhYNeVStIQFDF0rxUr6FTdZGU+Ih5C6uPGtH/NatkGQFnL+1WyV7
AUwNmAJ/n7UQ/ZMaPplBeScoNsdh7fMjj4gJy5plvAiLONRtCAuyw+3ma34F6OnioBI2xKbDNJ4b
gk3YxQf4aT4L7HMvVVfYnmGimhemnH5n1w/mEGRHbaMRVo2ETDHdRZ/UB/RYk04fyxFRiYftmGe/
pChfATNNBTpxnrYv2V0nMz2SF/nYgLQzGZzgT/6UWmyKlDSVTO73cOXAlWV8fe0SUbKUmxrPLjK6
fb9+axsSEKXR7dB11W4WPfPzLqWxXFdOg3B2blMv/Z2cuV/k3P/HJWfGshuZA2F622W28RvwjbCn
2fep/AgHE1Or55Mbb0NxcC2Mc7V2reMwk2u/vzgTyz+PSYjWTwzfeMwHEw9T1nsbm3JmZ6bT8iKC
9GkguPHd1ZN7l93j1tRtLO6FBz4CoroW67RkDlyj7vr3Jmvmh4pyAjZl+Lkwt2lab/4wVeefGJry
GAmhIjnZBpNRUFd2wbCSaxuHkdC33LdeC5BphJlcEH5WDx8jm+fI0MVVN3BtqFRfF6SrvZRcvfz8
Olp41reYnQzwk7a97XD7cCRDAKFsDmMLZuZm8vLihbHRegBzbG7zJPh1hT+8VrkBJadx/kxcjDjE
wnddMZ1DZMI+PCUf7GB9zKQZ/ppnfHpQO6fk2ZANoitcENOGokjKBphIuqerdCKrDKy9k3XvJLwp
LycDhm4PgvHeMgbSzk5DUIzcRJS8OEyf0xaxhXakOObW3UuA6rd1Uv9UjnMXpQkVdJVa69Vwuwev
e9Dd4O1lRns6991rh6EZg5+dPRTC/+302B39YHboMcv+se/xCduGvZeLA/HanxXxPqpk0fJi1sm5
S/vg4LXBsuWJZt48+e6m8qAmVR21XL7evVlm29H0Slwldb9yEvo1tVizHmjyaL/wAKjMmtkXEJxJ
0s0ntXrMLHsmWq45Pw6edR0ysByeQYI5XZxyPwjazSGYl09tQJjwUMDoSPPHKoszBSw0TdNbF9QT
g7jcfismsphMaevVDaMcuSSeclG+TuHjSnbjzBGDLzjUCTLNkBA+r4a41ZN/9afpaZY1hlMihhFh
e37h0vUuRdF92bi1dn0WOBf49V+u1sMjO1nCWC8pTIhe2mdRKRqDNLbwIl98p+mvHrkMVt0hXRsu
aFnHTk51WIgTHjIDjghnv2LPpNHpnWhtOr16b9Tmxa6aN9mOSBK6wBA7g/cezDw7N/YRFlb/0LsM
eNG31m3jDfKaq3/2DHU7WYu/jPoAlFCmCGUxz289uv6qxBWDhc1s5MeYcKWIKjJsWdLucrczgqk3
qczejVQ1V2195SQL3XBZtoi6N6P3X0heOjvThCAKdGPbE0giyui+ZTL/09zxxKGDvSxkvAuthaWd
RC1OdfeWrI3zttQFdlbD+XaamYcibeQuGEBfOgsu1FX6T46cIcCOJOpFZx0rcHROgku+bTBfrSP4
sNX5xrUE5FvhfQZn/hMMgMZE5uGPcoIrGFJi8E6PnFQ4zq5JVI4OzWm9rsAM7SwKGtfZTJrvNzgl
NPx5irWb/GcoqI20FRUYS/KCyumNAwfIZmnM5kk44xkt75LqcqGvXTUOUobZ46JufpAk59UBWxnM
KLn+E+n9l8Qu/F1rhfkxXYBPVhC9xqsTMvGjtwQaUPh7JptbQKYhdY//LKfcg/H2Bevn2ydOyvYP
hdRsX60FQRrs1xFIebpzE6i6Qyou64rb3kOPYP8d4t62ZXA8uhRWTpmEW4KtT10LT2QlzDU43daE
6YJp3v4sp+yfYXY/eW79jlUD2ePubqvD/DXU6svIvGmX3kPSfl1gAWN93uohTkC4eJHrwM4K4hV2
QjCNSUuwsXJikh2vfBvMvDFj7PnUk0W3L7T9Po/LJ/tbPvNuftFg77miOuCEzFobHr9NasDDShJI
RGZwJXqt77bKoG3pIz714r0tRjawxYQiIU/dcCcK7xO8ewx3xt34c4AtaR1uQWdus0Tgre4uHkYU
7Hguw9XlZ2jhNIAqDYf+tfGCh9pGn2vbS+0G1yxJr6FNP28L2koswX7MEvt8G4zokncucDD7B7xF
Alt8cGsq7CvJMOwKzTrwOfgDYMXeDVnxjS3lhyEysY8geFjm6qXsxKOa7adRixhZ+zHLkwuLRhkE
N/2DzQ7Zjeb7ODau+aB1PqTstqnnH4eKsI85RlNXUfNxtc8F7WRissiLhTdb+ppD6KolHpYxblr/
DreX537uvwUW32Isdvdvb1jNhYT8CPiN94czZymsjWPZBwtxd6OJFoiw3LluHuJwa0D2cDQS1o6M
3Ib3dAylyWnBNordaOU33zFIOS3+bhEsqrFLEhOrVT/bwvrFxQB6w1uvTo5fsC2eUR8fp0nxHYwv
UO7XFBvUquRzqA508TPRDIuHZfitdTLHhcZXU4pYAchSmEk3+I4J+rIA+Kwk23srXrYsuKKJ9ZC0
MJ5Uamd7xcvQrNXt/19Wy5xJpZG+sZodlLDXVtnB7f9f+hRDXU4gl76LUJGeonRi6MvhDsWlenVq
kEfK0tN5ynv8WSEYJlE3zc4fgX7VeYB0YUwT3DMjwtCHu7lfYzfEFklseg/E/RGaU7ZDjvqXNXRz
Ol0OgRww5XqpuxMWijVeOOux9+aHJm/cM4EU65Graz4klDKs9hX/sTGG229to9nPYL4VbDVZkm4P
BIr9C3eutUS14RWus90kxrPRdflxxXPA9YhkZCkGr///R2xL9akjg7Fh6xRjBDR4ntfudKehB4Vy
sBrNIdjfZKK940uobP40Pc9LC7bl5CwSEJqluWLYmRhXkwQ/Prz6zYKq3tsf/TCZJ33/AkiUHQj1
HPMG/1kXPZ761h5PTv/XpRA9dg4JXLtlTI8W4pFL9KHwrm0XHlCMl5OdhURG7gqtkfYnz+z607KX
tfWCmTFjd1vvMELnz205G2HwSbgunCYSrNC4PSCrPr7Qo5frg0QX29qiYDj9P+7OZDlyJE3S79Ln
QgnMAIMBh774vpJO584LhFtg33c8fX+e2dMydZgRqePMISmZkpnBCDpgy6+qnxbGEd0EElUjjH3S
JIcqT75RtKqzM2v7Ornp7nEa2jvi0uWTgzWX0UKZIMbq6PbHtpnwEArwIoztGtgWH2nPJar8yauO
SDVCA9be8trVcOF58Z/yqdYQZJJNAcIS2/pEuxDE6C2YpB4rG/A2MzknJPBWNMK4y7hUC5Uz61Um
dOFW36ZJo3MkKny25+/QBwIwgHjmeazEaTyXWRiuW6N+ybW3qVq6N4Bvz0uJnzi3pXzETyaqFw4E
4Z5CAT4yzHoWWznwOyy2YZWdG2Qm1dpv/Nbvyco1qmSMmG4yrAQbV8Ec1VGwi3zihe5wkNP0WLC2
h7blrj03/qFJT7JIAHYjIcXBx5wPYR3/cRGVdlbwqwZEXDcYPquSRcwm2U7+sfhxdLLXOGCqms0C
aPYfs/LzRdthDrudH/SFOqNVVmJxHFPcqQ1H0MzEfRu1wZ+hi85ky3GbFBvHCAVbmJmtjHk6t2Fw
4KIOtJ36lXpgONLVRD38TL6NIxTH2xayda2sBFdLu657bsnnL9jKe9IHNgQw7PDbCu+5O1cbmA4u
tY6wamb5UI1dw5aO47MUebETjLLHCnCGGbg7mTtcF/wJpmzzhMv4QeS2WBOM7DR2aQw7yKXxuz/j
PSlNRYKhNd+ytPbWfcI0FcHZiJO1UYzDXd5cdJ45nKTb9xpY6TIsgQa7Nkmrkdk+nr70ONTJW8UN
fGl4JItSWOoLNcU93n4u6ZQS22c4m8ckbMo1SeoHWXmcbyffWOUx2qipNXFyjy4PRpPoW8oZxNXK
+wPB1W2ME2E1RsAuLOl/iuBed2a39p34StD2MS1hPpXHOWD+oR1fbtuhyNc2luGFyQYWB9nVjSAr
lG3xnBe6XBQtu4bIpqemh2fe0nFM8L2lZiHxynXWYmkKY4yr00RPeTlEW1GIN1EHKwbiLaA5k7EH
pqZeNJz9p/nNcYu9YZBs4aY2L5jTogtSJ05KZgl2jat2bgVbXclx50wYuMyxgg9cqnY1MyOG7E4m
oDrVLUUmttTnAdruSvQSkmXzarQ2/DqXR30sPayCmNeAfVKqLgbOXoFbAn2vKEVo3msogYnJdcCE
GHdqcWrPA0L0DOeodsAhVdjxsy+F7SaOcD/5MFmsqibMNk2gGvTXrcNsC8gQnlWpn/UQYOGFX3Kj
scsuC9Z1NKKlomqpiOD/VOM4NTJ3HeIpwaKCoVoYv/kaTLu1iez4yraDcRlZ5YN7Nyxcrx8OdVA+
g+DbTZ58i6L6SzXtSx+z4xo3NME4DeEW7ctZFOrTDmZSavV8AbbyjCx3b5LzL9rhWQ7dyaNKWzb5
dszjr1KXBxi8Ym1ZNvet+C6u+KGQhCQpj6mFzAUOu/CPnQtMitEBLCU8jUr98fvwGHeQsr3+jRBd
1BsEmSq8VtTXt7cU+qIy+nsVOtbWUEmzGKIWJb421hZ+6nqqYPFF/MkZ85w0qb6LZqs0UqlP8cxE
suB1HOybJFFkV54gnyfqjoJrHkinpqXFz31qfezHoQvpICJK0ndcJuFdclhNinJJeSZS3Ty9dsuk
Qq5OBJ5X8EAHcIvM/iPlkne0MeZG5yRQ5lYW41ukE+D1bQQBLflShMwm4uAdoYlFlOQYFX0RffQZ
SYMk/Gja21x4zvUmuPnVdDARCQjzfuuo/pEx77GOhV66ftZjtGtwEqfAY7DEhYIEm1lm5nY0hleu
Xx5T+cGC6OAfc4eQkde45yES5qqHFbzqDeZCWLqwWndiXQfq1k7Bz9KEUGJ72t/2NO5ISdDFGHO1
oi7mT4lxNvX4gdEaRZLff8ENQeQ/DVFrjeE+1bfmHb9+hT8L5VbOejHBlAUFy6+BTXJlDc730DO9
K5rhzqKTfZ2LcmeFzhlaBO1GKr/nMTrLBt+VbC6kui9IIws91NVOiPboZPhSxyE/hh0FiEHlT3vs
dvum43HWGYKb1w77kaFnPE3rKp8ymqVY1lM3/Zmq6M6iB2Sp5AxVEls50zBO1gYKvAPvzipc9K5u
/Clgf9A/EzBhtDgbKJgsFcXOPjFMU0zz2rDhKevxZM+MGQi/McHsGC/7XvFR1PFDbNkuYx3+HXyW
j8BNH5TBQaCiNGIesnkvdfFS0NyxQIdGeZfjb+lchTP8aOwE6H8cBRzopAMQFcSAw9DTzVhggTi4
YfqqRXwOEbqxWGN51hzYFn7VnH1yuVLyH1JncOh5KzYj17Nl4lj08ZKgWWbxW+ykayen7zW0CFtO
3kBNXo0m6P2xLSM7dxCQC35Nx/JQ4XD3hnhq+sTvgKdz5iB8RnOPvPYB5CWqEC/MTC4Dea5fBSMx
7pv9jLGNZL5ImcHf4hpUp83z/ObibrOaAJLB5P+42SNcziUJFGylqYlNoYFT82syZqK6IDq69g3C
V4oMHbs8FInMUaSio90GamlPjlhUJpevTAr6IiyUx9ZVV8MjCwUE4jmwu/t48hZzpb9CR+S3WJrE
aczZxc35tDtr3jcNtrNEqr3SHdQmkhHahIHZNObZYIi59JoYUgMgJLQZfB/ctJYj1s1V1iFl0UF3
nsC+LxK3uvM1t9E0S37zOHiZNW7ioAKMOzQMJ5ONP7vMeXQJ5Lv4jvqpYeksXnDAv/qpBQvLKt4Y
lecY4m52uvbUTuNXmyXo6PmMKk0I3mHMuKk94yK9vtziKyl3UV3f23Nh7eLQTI9W1T3idmN7oTyE
93VnaNImpmCO1he3WZvj8IQTxyb+d/J7A3iFGay0UTxg12XoTpBmDA4ySYx9XRcvBEahByQt8+uI
rqJ+G0A+FQYLXdYyaLlFP9uRe0XYP/gEqZUJGTMyTzVWuhpJvykeymzcx6MBC0mLeYU0x9TYMfVi
XQYJwc+CuVbA1KKoZAztvWmIPN73JWZF3HtHSyMSM2tC4ym4mo8b2ltYjqsGDI59YfgMlrl3qLv9
zSOiDc40X/t5mzNP5IfZsjXqgmIZmBwy9rk6MlRJ1E75/SYc42cn8t+bNiFSQxzf4K3zIxO8c8iB
ZCyPbaifFCB8wUfv3yYLhjCJf43OqiNtu5ZYGynqfo2Uz0Nq4Lmy55emcO/69n5GomHy312mHOVQ
VRbniGLYmQZKZB+X59tfTU8eEZAaGJlqYLeOocT0acJibodUKzc4KETTvOe6fnQA2oQDSB7jdqwI
mLYUbL3US4kvbpxHID85Y0F63vm5bmefLEvryDsvITHrSfBfoqPTOWWvkeLSqfOcxC8ThEbMa1TY
ueMNWclnGWSlv3P9ZGtsbZtzuyNIfswngYsX48twKU0vXDGcPerB2dXDxMfAoYeCyPNUphVm7LqB
72H9jmH6wA21A6BVHfIILuPgwGINrGIHx8M/1PWFsg4aTiFnrbrCOzpRdgFgARkTe4424zVDbTZy
QUKusCrvOYR1bAD8opU5j+lEInHaide25WFWZctrkaSvcN6+xoLiCa6Se8qMhkuKk9QUtV4mnviq
HHBnXubna7wCHFJu0ZvpRTKwWHVsFtCUupnq3Sk+pG0JLqu99GH6J/ez+7rR0dqkI4KkzrSbKPhc
ddLmZdZstYPLgxDUnP1dP1jNhoh3lI7kG1QtFghGI46dPkc+H3Y762XltQdHddmOkO028TkW3yh+
FmVYeharLhXBzphenZb0YhjaBwgOL7FikjXGzROBmMvsyu/GosSFapVs4EVJa/e3jvGFdtNbXqnz
NGPmaTt1VQx1l03jX7H2wUOab1MJbGzc3Dd/ndziWL6wR0jwXww5dRyv0LxfBWRBFKwBzw+W8Ezn
xjkC/qEm1e6QfV9c4EPAALwk/pQ4lPbFu/Zjtiq/P2I40GBnG5qJ8gbFuntjPtMdChFxZJAzJrsR
rIWSDL5m8Fi3ShhOGUQFk/Y7SR17PaXlVrnjsXQvwzxM2/E2jIbJdw9QdTP5nL8ZTKM0YY5BALxQ
YnVKIv1IO6JpU9NhtztTyB8LUs7iLyblvwXv/H+JuWn9X5mbx6kOprlpP/+lJFvc/qe/uZuu+U/p
Ssd0TUtKKqoc2uz/xm463j+l48HhtCw4mgoi5v9QN22Lf+W4SguInMLRHrXm/03dtLx/Cu0pYF02
F3iQgc6/g90UlvOvLdeG5FvYrnQ1v6//vd28K7qxQXUNdzntMWsOy+KYTiMuDXIRlPnYXpkhX+uK
KG1QPvUcITnzpf6+pcfv3p3d9nP27OGJcQtBrswaWBcq/Cyx6DMwThS1UcI08tIBLEEl8RgEF/rm
KXH96Ip7GaiAHEoMN4Tl2y3FRM6PjxMYNyBZu3NGiWG6kJxEYHSl3eQxDwjYZ8Nhnk9FQT3jMiCq
pddtlkVPLlqErbyKndNQ0bPHrr1F5Q02lLHFH5Mo3U3IqfzHp4ts34dZ9mBzmIGpxK2W9ljbfc7L
1Fqn4S0TZPLWxgtdJRMsZFqiu0xPL8Fc867ooL3vLGb+S1l43lvRMqzwq0KFK+nVUwlL3ovSrTH3
zplpYfnhxHQCbHJYPeaGm0yfHUtGApyr6KnwVoBYsRBj5v6qO1jAgPE66ldkPhQrsI/cnNomb707
2zSs4+Rm4t1oPVhwHdVx9SaBkkZWJBPyI6qy8qeYTffiRNU4oWia3rc5p+UmwylLTSglvsuo6LLP
zMb+wBl9Go3HIZhYCGJx4+w4kZj1Oo178engr8cDZ+S4/kWOB7mx2+6RTON0jctWPvJMZjSGjBlk
i5jneg2KjD4sCnn6O+nWOafCxKZnEPFJdTvmmRC/gLHtHUvFB+mL6jsC48PwyMW27M6xf986yGUl
sziTVlNLf1GVU+Mv7SNyAvY8UeoSFjbw6zqZOSMZTdK/QGFhnOAadvNpY3HrV5Ix2S7NdXvrGrUA
JYQUen0TS0Q/6pRrfwdxaOCDLiIb6lFSj8FyyJwk3eWJiOCR9Nh0oKt5zRPLKgPOjGkb9s8B8kbh
W/bPSCfFgfQBy2kuPI5NqN1AlwDOGsDxiG3LKmVbKajgAVGDUA66zaEsxq7UvEubPn7Sje8/GZ1n
79yGYxj2P2CG5x6wyu1xZTXW5LMQU0Uz4stsiWauszIiTmCnNbYEJ08bKmna2+WmAwREi4KtqR8q
zCE0D7U/+AOgfx92S5DF/FYdm/lj4eZmg2WkCo8QWVtxJTrEYGdQXPIWlWzVtR87G8RuVdab2OvU
R5557Io+BHT87t2NhuK4ktLXcqLv2SEFCoqFUF1VBs2zP7RwB1MT13IijP4a2Daa45SQH0qYcho7
kyWEyS+3DbD/7kcpo+Kd7kF8S1UvYZybDu0VY2ZilAhsroJl2IiTQ7/Yl9PqHrYXBn9n29WYvRa+
IOKwbgH7v8Pgqqo1VongToop2PvDQE5SWoqBeDyJdJc0nEogUATfM6LoxbbNnBt0AaQwTJt9YbQU
ow5RNDzicLKaDZEittNsjI6kw5pXjTpwZrjhYoUfBm4xFFFY7yFzmsMg6WrdzHXWP9W0HAPVsJOa
Uix8nYRbsCBzjTDz51Z6hbFFisythWPOg7+RbizKJVU1eEQiP8YvPVF+daKfpLvNaSW384InGixb
IDwmiUFgzKuM2dqVVJf5aDuO9QLUx9jA5h/ezSSsf5ysp7cg72MLM70bmZTZSni5gBaOs2uZOzhg
UExBd2xu34rv3Ylz1vfe5wh39jmOyWFQ0xrDNWFRAeutRFq/iMQsP6O64w47Fll+N2VNeJRzHK2J
hXr0MbbRkx15frIQds3SKRkA0Wfi0Ue5Q52YnwvVcZZ2YAPcjptMRXmTygEHAlzPNHfrU5rl3Wes
NfpRCmfgoFltVw4VN0g1ONYJwA/qIvCurFxI1eAitUX3qJ16LzAZ5YYlSBwrEge8eAlkPcQSab2i
z9BuNLXZLQDtadzQsRP8YTQH8cVXWJ+XIYXNp4ZA9VpM+XTBf0tXWB17JUCLxr2j1FQ8GOZgdhtU
1pxLD4a6pWcI53N2MMwtm5zMLawV17b3LUurvyesE+qNiNjW2oKHcyPzzpqQrs2R9kGsL/mqzbk9
J5UfJQ9mjG+nt1iDV6VsKQwWVUDrpWynjZXSyiF4SN8NVVYXz800Adc2YbSUEWtmbKRA4nU9MzPX
FJm5j2MF4pMcj/ULoE4mG8afvsU4K7jdToOmv1pdbxGhcLsGH5y+RcmHwbwhgbBEs9+yDW9G6Gfo
Fw3eeY6fs/UwkuBsYAOM7H1ghvw7I6eAbYGpz0HrIVo0bZA1UU4C7rMRzPcEqr9tjYiGjZsRGYlI
vxgbYOHTLdJLPzwGzO7OpwCj28Ae5jEdQRGEW1sWk731Rk+vK0exYMNG4o8Zx114i2wlWKtiPTCh
FCbZrkDXtAFNLNXYpOlVWKRt1VUPhD5sxnV9RGA9IfnhrJyxrmn0AMdGPGN2nWHRSkaEI3ogRZyy
xAVB83D1OaNm6qWHVkm8lIgvq/7AjNfvgeiA2Zmyi0lHD+Qj2bpbbQ3jVvhCQGM2hUI5D6PgtZxc
L3spw7z+KkWJgAnZf/zxMdTvoLdxo1WdxCxvIuWvTfayY8pushHYLW5oncZbTWXlsk1mZrbVyrW2
FYnD5TCCr1XD2gEcTp4VF3NMKGM2kfjryl6XKT3aXSgygtFGWVB6mvX37RBwB641c2rSLqfBz7Jj
XQJ4WJuSCD0uxGnpx6E4WjFhCXMeaa+rLRJXbtudJe1xZwSu2l/wSxqrUQ84dQrrldwPDA1h8dpE
XMLc3G3uh7m5hrXqwPwI8Z77ZODMqUqAu3jWs+jG6n4iprExY4ddtnMKDg9zeMCpfdN3h4CIoGAF
WsUl1clelsLZqKGQ041sNJB/qmakASfolcUZikn1m+/q/p1seTltow49ZWUGNFmKWQhUizAZ43HN
gTR9wyBClWFphYQMPBH+VgzxnnO6WhaqS+O9iJS9YYbU3LUYxqlR9+CyMPUDQIicaszZxqwz+Wt6
ZvE59FEU433Kq3jF0dzgkqSyaE8Jg/en9Fz/VLaWd1d1mo6IPB8+S+l0XF/Nbv4tEiVPvk2MDGNk
CS/XCrhTa2b40wNeasLZGuXjAQjoDGy0S63dEGnNxKxQ8Y2THtsTbVy3g2HhmCEEC4BEI4ODpoaz
PKO4LtBJbYQfqs3ad6kcK3poTIeNGG80KPwyDGkHJgfVLMtSEO2jFC59r8oOo0ht9ZV+7vO2fqwb
jxEF1gocCRNZqHRpmjXRahnQwZFzG4DWl+F0MiY29lU1k+KnBn7qfmgEZfrTEmK7S5xerMp0bFuS
sU32ndASffWwHCm8cS3X3kgNxMvswalPgAb4WcUOVWu+hQFhSHpdQ7Wg6RphK6oedeZBOimxICBb
dMl4j7XFebZVWWskIdK3i9kz6L+ZvAlUT2ekN4P7YMNm9Xo9HblFz3dtNqptDYuEJtQOlYGzk5RU
CHgm+iuy96OqCuezTQ2WZUwl/iULMbWfqzL3HosBjZ50zfwttFl9VIac72haLj9UrlMcV1GW4Aq1
emLihj3yjLGzusfMGZ0vtkOBr2Gcyvc4q1HGZogLYFIUM3yMLOYzvlUm/ILB/HUg+DOw+sjwSaQW
vVh5DZ2X9qCmxh9bkeh3XVfhrRCGdg4wjfG7MfG3WRrHBv2md8Jim5UmBBFrJpW/5jOgodhwQ3JR
Ee5ZqMG4mq5cgGzIhHHFZSO1oeMEWWN8hiCDmH5UCig2FFDuNAWmFvZwFncVJYSuVDb/ofStvbe7
JP02BXVUeMxALHB0pr5ra9ROQnY9iwMquqmbzRYZnVs8Nob4DcAknzLfLo8SI+9JS6gfQNvqeO+H
E3UNjHf0C67J9qlhfQaqnJQ/AQcqXE3u4AxH2404aLleEpEoTTWUOEy3qqaZSIfOeAqboD7oKHMI
TNIZYDTQ/Xz6KPZTb/nPxm2YxQmjyW4ZW57tIpjgt6om0fc4roBs2n1p/gltWwO3M6QCd11mO8Bo
BM/A+tOaBFhzI/vWfqjaZD7XBZj9pbIbDoxBPH9MVmadUfGaNcEMIvNuL2+0XZYE2FAZeRSd1tDH
Uk7OZQq9lBrBZnzqxri+6+gP2M7M6E/MChsk/tCef/wsDQmHlDQP+RjhlhTuyK1SFZpCHQWnpG+v
RBOtg5QtdcItxfCcFEU7PKph8g841/X7nKhtA89xM5t/sTk3+KXjZ7yq+tlve/EufWVsS5aCnYMd
gzxjGU0rcJb2hsYz1JGJUmQ3QQCR9s0B0w/ihW64EPJMNSDVNfFjTI/Clkon0kFRwMxIMhZ8l10N
fM9PIe1GYacZfLOFLIA4wCCKg8K6eGriWGjOjXNuCQBC0JybT7yaVDRMeTq8k2JHICaE8DIID/Dq
3FTUmftW6bM9VrxABqf0Am4vzk1y36wo3XupZEZgeqa/L+3owFr03q0H3OQdTSiAqyjongICGrxe
u9B2qos9uSCktRK7vijpVO4dNs3A5+bnk4RBPUJlCHUzvtE7DoPP7Zw1hxSHUA/+7y0QEorCXN/5
mRs8jWNtdw8GVGSqWTGKf3MAzb5K3J6vSe9+9rQO34s+ANgADpJSWe5dlN/l3lBvqacdYGOELPSl
iPjP/N76biIZg2CrIPbnsTikDdnyvPG4n8dzfY6dASjKEA3cfM3bzNlLEqrsK2BUPRWwS5uNcs/t
1WNhFOFzqrKelgpy/7Xqkx3+d1wSpYG3aGXEIh3XrtuBB1A2tq+I1CqOWqb+VZGH3hoWiwFexi0p
wusgiI9kB+9vYZEfO/QxQCgHBBStviji5L/RDy246WlGDx7yt3nvRupG7Q+8XR8Oclv6HRs4kCgg
EqHwh2zZw5tbBxQJIt/A2ER1yZH4MNz3H/j9AUxnTZqiO5fi6ruzty2CZHydyxApy45zcTJvoepJ
YfO1kyp7VEZAFmiw433ATvouIzxic4P9n0pV8qjRhEzUkVUgdtpbG5pcwuPtek5IC0I9OneEIkQP
xrLA9/oTsNJsJKEuhGY37anRxOEMEDu9aCvwH2uC3e9DQSNJB0prX7sthfZjk4zbdLLQZRlNEeKT
UbQ1evachdPn0UfruY57cm6tO1zWyXqiM8/trV8vthcNF8S32eY1op0lfLNLMdNf7+X2VeGBWJdS
G0+2pc27xLXCzxjsBGIY2VSKnzCP3nlTP3yxPs33Do2KyCqFbk9SMqdh/F1uffLkywoS665oEgqu
pKrHZRTMnHQCj9I2E0Yb5S/pR9LX86lTlfkSj41cytaMHnBSDYyJwEsNvVQnyNjFw5S2wc6y+Sk0
XiLvqiix41WoCweS02ytvabHgeWLulsGgFxCfL9EO0rX4LgOZm2pbvobtEnjYNIQhRtailOViOYa
0De88yLRXezYcx78NOcoETiCkFvQc4McVH8qQEhn29TLsTgHwLUutGL1v04Zheeo7+2d9kz1kAIr
AcyUQ3tZFGbU3s3cprl8Y4zhVJ/N87XyOQbJecLBLMvoW1ILm4B+TPzPhCBEe8Y7yoCnqgpwsB4R
K0xZAALnutioMSXWyy3uycAatyjtMN63EOjeLOEUd1krCHXWoKTuGegBhVcVOZgsxgoG0f2EGF18
eLLsT0adeewMDKPMZZuZGIVx0VKNNTnIxOHMekrGPYbBSP6FzCm9eT1BfwxGUvTNeylUswEWFu8n
m+GA4wzhE7PlCbGkA3cjS060DIPGE5223SEyJjxRVqdXFeSNt7A1mk8jzYttWpHYXIRYGz45iqn3
SeQELkyAKmsl3eZVIvZ84YozGM4MBlndpHRCuRrmrHC5SxlEVufSDMjzRzG2uKQJP9Uos4j7l/RO
fszVGBmo0ivE4nlvUVN96UosCZWTAQOHr44KI+r3wFPxi2yT6jkaaf81kx5vBJOw+FCWyCI1ZQsH
JsfOLfAjt3MaFOthrMMPSnbss3Qq/y2pHVKCmIrtXWn5Pb+BwueSY8SUY0Qx8n3EJWNJTMM5cQHx
Hw2RsXP5suCDYbI4m8symr1N5E8jtnMjPFWtxFUVAuw5jLegIiPg8DdItHsnrBrFsEh7jkZx7oXb
ToXtqRgCAW4yqKxdoAvzzLGiPzXsUR8lKelv2WEuX3CVAZasnZxSKFohd0rdBJmyls7L7bh5KbvQ
PYRSm/tkMvtD1gvmMp5bv2F7Tc5RYXjXbJLVvi2Ckl9BdRc1dPmd4Y7weYTyAOuKYc0uBDRBWQfO
7clLVTnDrihseDJFYlCkmTaAzZqSwRkSL2F4t6EPxcWwyiS/vbY11OHeVPCErIjAdxZRTkz777GJ
/ekNLlP9nZNKX4Rmma4BXnsrL7f6PaE72iUhaHtnvLAMJXtzPPHDBU6G5EifVe/JL2qPbuz8nGhZ
E6lzxRvWw4aeGyy7UXwdWTCuvTdZ3GeVW99V02DsZ6tvvvK4AeGWFNT4Um50smtj2Ipy8M/1nLu/
tK2XxEYCHzIR1jmr6TkysaAuVGH2P3PU2fui0Mm7jKvqgOQdPcVy7B/crOO4N0WEwemxzoC1BdMx
tNLhBecQpqZ80Fi9LGBB6TaqmTssMKsO71nGgGGh0UQwSAHIZkaQr/u6z96A17m/pV17T13ed1cM
Wvlj59fZ0ZsV+xvidbW2HWDV+IyzdOXj82NdwqTZYoJCyaztRyeeRp/GDs8hYqGrHtMsyD9b95yv
teEV+ymraJSMWgsrpR7nP3rOp3Vj+bAeWMCMq0iYUPL56ZZPv8qObWa499wim+3oQlbkFs3H5Glb
H31ptBtb+TSOFSimx5SzEL3wfpxvMPerJxEMHe4qabyNQYFPL8MTiKXfKfcyddQ+7rOKcKClcat4
9qkOblCejjsCSKYaS0RtD80bE4n8oWEGSduEHV6KLvW+SCoinELtyZj05K25i0uT+PA8gn9p5hnX
t+zG+qNXDuUqmbIYYTThi8Kmt6VLJ175ndfu7LFiWtGaRrVwmVTg5On89lD6kTzEFv4jSRbzJydy
dkngFuDRMy3zyrcbvzmQEXx06csqIFK8GM5k77MaAeof8a2ZUanR48rCj5NCuxKjSj0zfQz7EaMx
+QeHT/K14PQGhtKrNtKyxycPNw3iv6Jm0TfNfhmhom1SswpPibYnqMn9HCYnGCQTuF5pO2+E56U8
IfwOd9jA3XM6V8XlH6o2pigfqmCXj175gb1QHdk8x4eMaRK3Xae7Fx6W5V6kxoc9DfUx54dyxAk3
c5sb3eIjr/DYLQIbgDYqSssyDmWkiWPrKjMOW+TwB24kRh/mrxYpK3fhpVWPiTKjiZhuSZYvyxs8
zn/TGE5vUUHvZTZ53U7CSfjuh6x9RrHiDzT2bfgTtT7hZg+zWTXX1ZoTWvSHAmcoi6OdubdEgnpN
ba/Y+jJ2lpoNaF/KkSw1IMZs8Q8uu01DhjvaNVMxQDKPugf0RUC4LbOfJTJP8iUJKF6bfqZRl1yG
zfco6kvi9eiCA+UauBsqSl0Ktn5v+f+39qwRa//PfY93EQn46F8LH2//x9/Cs7D/6bimSakiT6tp
uhp5+W/hmUpHXMb0nymhLEGhHE2M/6vu0fqn60nT9LR1G7BiP/8f4dlGktam5WlmkjaDDlf/O8Kz
shSlkmUBgKnI9z//+R9EaiWHYofWSWW5Qpn2rQ/y+/Ma5UHzn/8h/jGp3KoTpo92ZuFuSrpTX2h9
1NUuIoO3xC+Vb7s8JD9U2M3lqG6xuynKsov7TJEJAUhT8+x1WJTH7ZgQ6KkawtjueGMKIgEBkC7o
US9UsDJnuM8bbPDOuu3tW1CxyF+jYMB8kVTRl/DlRaU9grRV8QiLG/MJm2tIHx9fWhLmpwR/9o7V
fN9FERpV7sF05stiHuWwjXFKb+iCC3iDIpspLjoh19OJZfT2xcVFA1Uiyp+m+SNJdPNsVfZ4CYL5
Z6Qq7zy7WEdXvVPbR+JP4ck02uIseiM9IKLhlvQzDGeFeJgqz3wo3f4SdFZw7F1rAhTjB2c54Dqh
Z5A7s0p3UV4ypmlH6e+tlutbjbndMBzraWzydd0mXrMpOL5PfRIdAoIxbBqZE20IrUPCyYzxogyj
PDlNdjIVqj3O45IT199fuEw9mNHgH8i+MHj0zqVveueWY9f5r39MmKU0c3sWMp33Wo93aSuaM8Lj
f3/xwHCfgaH5tdGcC+08WxbN8GfGY2+RimGHk0d39XrCbH0w4uEHR0TkLvBPEKhPCw8evl9/Cm1A
IikEIMiM88Zk/MI7Hw4dfEgiqp2xp42lvxh1RObds9Q6qIxtNjfd0QN8wgGn31oQkpREAk2Ubnd4
PINL0Opk2XtZDgSD6845L0x3Y5Dvufvr76apLe6MmBBOPhEw7zwy4diFvdY2r06YndOp6k5thKt1
SNx13Sl4dpppQCCHTwJQ4zbX1mNrBMPWkMOzwZkDv0WFbWrC/4Vsum7Jv78o9kcC3J5iFFbVj71v
kRausn1j2Q89iU2ylV6E+xMw0X9xdGbNjSJrEP1FRLAvrxLaJUteZLv9Qlj2mB2q2Ar49fdwH2Yi
Jrqn25ahlvwyT1ZT8GT0XbXDwLGfZzKR9Qg9fKR0g5EBE+QpUruO4W8icb0lM9kYVftoEgz0zRkv
0hx02aZWCqmW0Fg1AgQgK8sQTdU1+VgKtGOHjuQkgX8qfeubW4C+NgxSBI+mrmjmWWoWrU5wBYKo
q5Mm9YOZv9YFBpYK8LdNm8TbHArgimvV6wAfHyMMmvronjsne3JSclujuhNLp9fGSylTtN6bAONc
BxRiRVRpHKNiE3g5fQKgDO1Mf7V648xt4MtmPB3pX3ErDhVFPoh8erku6/nccVTQYqjNOjUOOxI+
5PJ+h3q+DbwjK3rq1v7MyN6so8tskXWJHEkdg/0XWeTuXTyZB0jYoVsG66Y1q1CwAq2NoIOuH/ef
IDHWTVM+W11zRE5gtGo/xZzmbOXjCOuKW4vzZWf5RbBONeuQauLDb6cXviZnQ87or8PBsR7Io64t
tfwesOtjDunFnYiq+h6NBHnRhmJiZJAVObHwllJ7l4HI7KTDfh7aNz0J8lsgnPg6anezLIInqh3X
DbTew6QNYIC8dy8iUkEu5aeKfyaOlGsHjxcBTuta5BpDpJhimWsi+b5AytYnPBHvX5XT0pFCAGan
lx+IRfLYLB5cMknuusMEQ7lQj9WZW6ptmfZehwsYFPMzNLJ+3Q1xvs7H8T54MbGVQtEGQ9+6tvg1
OEwyc4tIrkjd2/Kq0CTdFzsq4oKDNJlOZymKC/IEqVa+zcF3KYwxyAkzMceabReHGsjgltaVcKq9
f7ASUU0Da21n0U88UYleKLQ/pzjykGBqc78YAPX3nILgJfnDJyskpCp3Onv0QkwJdSyqiP4z7PSe
uuVV8znVDV7oJtV21B3SKETekUfl3Zo4hzzayIMKHadIHFTLz8zhdmVGS3mpn1ULTwNbP+nEiACT
KaYX1HP7qDFe3ZkmTzRdJywfLpk/k5ILXdH2m1rzd2m1/dZJAhn2Tr6ldTn5r26ibwkNXQzENblv
gTp1TNRl3nFbIUz4cxXcTLLfoe7MAcIHbxrDZEKrM+3EXZ7dTKr2mE8Ha9znxNEdwzqVGuZTsBdH
IhPctJ2MqbNr+Ls0mShdSAx7UxVLrW9ORDatcibdrcFVKN7GcTceZpGa686zrs6kHo0F+r5RA8ks
7CXbPDaPuvE8JnyhdNlIvA9YxXNT7hLKZbb8HDdMdlIgKO4hDmYfmR1/IdP9EDNEvdYyTAZau8+s
Auf/CIAJafzuNc57HhubKJZfTXE25oBLqMcSgjga9947assGOD4O0SD5ILRAPmzGIcukxfLEP8f+
LvIzEjCJH4P8Uo6tmeKvJbvSbOQwb/qUpETsxyx8EbMkI4EeE7VXqUVnF0l9rQszA3CAx7kx2uc8
SLdGAWVQ8wja+qMlbkyZibX1eJitQu6k1XxiC9+qb8wh71WpO2Fsoj1FereriuA/n6RA71u/OOkp
cYqLl8buDnb5oTVRu5FFciv4cydrAq7Scxvx23y66PqG5TlBjl+MSb5YbnJte8a4B+B48L2TBXJ1
Ncj0L7ddgnv13U/SX2BFoAGVfwOPSKIKy4hupMBYxmpXcu9DH9rODpC+xY7cJvZbnPc7clczjpOV
3ZCvIKKeraYZknRX3ksH8UsZTy3lbbQefmpdAoxzzt8mk3u769OEBr8cMMQP6xFTGMmYb5hAi9F4
hr6w7V3+Gl2pV0MBoSwWL4SRveiCkBXiB2kxevwSPzqR1WKB7of9lHfECUaQY3D8RmgGfqSNITIn
ry4776ryhyGMg+rXGRU6w+R+9A7knOVPNZv6IcCzShwhebsvuvzTsNuvobC9FfXFMcVTLTYaZDKG
caTPRms8v10qJnBb38YaPqfsGJavvBV0E1w0CXM+x0jvrdafLDwva9wZPE4t5KfWKLlJNcZt5FDC
m0x3hE+GJQiShxZzWZ6OKV4wIOm7BDZAXxkkW8fj2DFE9sbb5PDSAcwTzfjWYfJiIBIdCrwFm4J3
EwSidtZrsPSAHjYKjsoGeEnKEKGBroSJglAbBv1kIGNWyOpmpNZnTBvBrgzsdmspx8WdB4DAJj0T
5J617Rx/fsEJQSHTV6eq+VezeRGqmALPKCbv4UO+oWCa8kP4UFCvzdfZbfVdijEDTcXXyJhrPYdp
Cl/YE7ClfdNEho5mgujIZZ6fGNrb5PYWRFe+5NDnaj1b/OKyvPL0lA+t4g+YnZ5ywrn+FaTJONQZ
pGjm5lgZznfUmjdlzpug9qBsu1e+rbAs5KH1yfjD6V1HP24GdNbVrHumvReqPfo6kiIW5lcrOeTG
MG2g9L2rsbrZAWBkfMukDLLsTgz3EpBNMHQj/ycNIq9UzMSvFh6ulUsMFs7jugsM98SQixH/bKxy
T7dPZaE7uzmuPtyuvNZpR/VEsSkg2RxbNm683dFxGqoYdFP1V9c/pi7Nk93ilCAmP+0pKqjXAKqJ
PDbzBQoIs6SJx9/FR5omyVcSIEP6iQsbMaZwdTaujG4h6HSceGAKhJg/m4OCTNHl+ZcxnurBQUUq
+ADszL16Fk2PbAVBKOwheHKaCOxhAhM18cwdViQoe03qrzmFwzVr5cGWxER8Ml+uGYWSKNY+i/OL
0Gt8VX33nCaF3Gtq+owYUHG758VQMBC8XP9zTGztdKS0iOz7vIbj18T+NnNqYClL6WnlureSbbQR
s7EXQaCu89R9c9U6ROAiYjsmxU4Uxc39bT+aDMazmuhuPp8xSb6LgkSwUgDCTHfd4/snwk+tII5L
g5nGCuvwvmBmujF9x9oPnbOePaiIIk0fQeqHhdVXK5VLUskdJhFD9DhFcnoAWh8DA3XhrTa/2rRk
Yvno/hyoSMvqsLx8UI39xAv7wHn0BXnSGbGLtBATstHZFPcGWzBH3eRR0LvLC228sYELYFUwP7Vu
fo17+mGcZkhfhfLupqG8M2Hf68QIn9goWYO4ga22aJ45PVJTn95VR1tlZBPMHsDdjMOXjgmUsRyJ
2GTwyGAPw8bPixeARR7fUoET5lzFdbvqFwMNIaxnao8VvHJ/eNXF0eHWAYXtWJr62fQ5qnZnJJ5n
T7jvhjpwpaYuNgLgOfvoe3GP9bRgdror+8DcgnRZO9TkdtIEgkuXy5OSIBw7IPwrKF5kBYoI350A
Ra+8d06K+2x03zOtI69V3WJNvwVz/2l2Uts6lUk82qBsOqLAoW0BY8qSEwgaGF7i3n3nDEemwYUO
YKv4r2wYM0ckgY2CNb6uX9m7HHIqLI5+ofD1Xrwag0NLwGVi2oklrDgxlO7XI/YOjs6yAoYH9yBl
ELKurKxdy2TS9yXcMj4yTLlVZIWYzX6BXV5ZmHiI5xowa9XstGncaXIEEde3xkZOBM8Z0mL3hQBg
NOJEZxlgMrj55YWf/RxKg1Q6M/YQagVjat9L1iPepRVw/TT07ZIrUXbPFoAFGhmTji/avamG8uvq
GExbVCoMMyNWmTGeXz2CjpuiwyvYZCmPcBz8Rnn1BQt4aQuBCNbEnLfjKQ5FH4R9eRwAoiS9jfmp
gcdhVM1x4kNoCJB2RjmEI4zejOuZBhdDU7C5U0aKpUlqHhfuoezMYcW56H3O1MtQJx7R6RMIFpz3
c3yvKfI7ZEH8Osd0gRo8ObScKZw3HdGr+JdAf78jBubSWECDWd3zNg4+yyinXTFVTeiN/EBT0VLq
Sc2gNgJdq+P5rYiWi7hjyHWKhWotbaK+KO/UVBXjaTlX+wAuuK48OilhgGDWsYfmE7gIbCfLeTJM
5AhoKgPLrfhEkcEv03jxShdPES7RsCF0HFsORMAI46zdAwEkR0M/bVJ/Uqn6xk5nnnC7APY5M6T4
xw3pK88YFg61RetO1r8wd/gdZzc70ebJWC4LziqLQNtr/kZEdrsLPuxMTJsg1y5BVh18nvDORRSi
NAyJObpqw8xNiCa/XYw3xGVKsQFJW28Y0L73fLMC9WTTJo4LqJV5j2iqdh3k+r7O54pueXHKJn9P
CPrLFNnS4MSpYsQbsgkSLozcA69t4R/rwGBLo4c+sOTDlPn3FDOTSOuYuP55KmtnQ+PONnbEDOWE
IK+evyY99zdfvxQdr1WTMi7sOAkOnJ2mPA8b2/qaEqHwV9W/MPf+CcIMaxYFj+tMx+boduMTpjNO
VLSw4c02/vB7fxHrBH5BNdeqtd4mCkdyx34MVYLhYFoW24GGEvYwwqHYXl4TmWkhLSL9BnzeCoEQ
i4Lit6VdLU9NZGwBUE4n2STEkNLiMSfsezF6BusSyVhcgj9ukWBr6rxbh7XjxCWOIwdP0KFfXklf
Tu8IWvB0/JaXO8H3FmT5jvk/4/A5opZUaop9RvN2A41dm7HiSFgLBnsVMb19TCCCVf9X5TE1c3hC
pTDFEUFuwANBqh2gurWlIIULa/E12UhxUjinfpJ/SktfW5JwITc2VteZ3IiPg1kB4N3os/VepRwp
5YQSrxilcbMiMqV7bagSYW79zPlPg/J/4I54SAumMv//V+01YtNiUqHjF0b+RFdxm+JiUnfIywBJ
ewIDgqRHN0r615n6gtjqN8k0ytBh9L7GgcHX0wASwq5w0CE34vuaycZPGCNUfB2CPNo0VrMZOTVg
8jfDLLX4FXoTwWBhuGyWyr2xwXc9YRKAB2PuAb87CGvjzbVbOwTxoi56mbGhtWFjaNAnR3gixEsh
Z2W7iW0EbJ36m2z3EgkNYFcC4yvn9tjq8o9MQ7AWVvBequibgdiRjDyvW63+8V2x8AB4xXnuQ/2g
3WRlJsa4HrEVEvl5Gcxy7/GcrhnyfwKvtzy6wvAPtdTdFh/4If/0TnDJaCkh1XzGBd40hCWFkrXj
FScnGsNhWuqXavo/mYKx2ugIKUL8o14JUZM6utATOH2kNDaD5e/L0uNlxahCwHVyj6I3/yNdYm1J
oGYXV+oCN7d+kebcw7UcnbUWoy56dbaXDFXkdB1LmjHTgARnhjIM2fuAWKUdyoVqbYP8xs1pqe2U
myfD5dquUfXdcuvVM0uGuE4pUOENUFMQGkV1Y1N8bopv1fcR7afIB5OLQqVn//n04a3TyYPeYWgt
h04IbXpz9kB6pHaPWdNDIkwNoFuVRXJgpMtnmOhYGYbLlC9DoqT51KP6yTFJ28B3w2TJGrphS2Yp
lPRzkckgK+hscKxi8c11krfNBF+xeQF+HxAkjT7TUv82TBAGS9MGnBEYAWTN0Y6SMyZBj1WYJl0z
G89ZrCD5qEcVMFt3XovcfuklF9ksZayugGE/dWxdiaaz3VpvsdIRPYdyClOBDStu631TYsivW6bm
wC0eLZ9k2xTNDocID6Zp/EQMLG522TI+bc1No0zJ38fhnXtwaE74DthHMFl6tM9D1FtR4/7FCg/M
nX49uOLUBnKDIDtFeoA5X4PHcxcNACVUwgpvpjqHxg7OZ0tEQZWAr4LOBBEgqycVf8Zewvx1YiSc
TDS2tM6n1iSbBuwWPmof1wvB8Wxa2uM1AYPX0VM+mOri+c4YOmVJdi4fFtWRDgAM1VY87kUuQ6yJ
dDj1xrdiHOka0IAUgVqUR7ktKvHVeEhxMz+diqumOetfQwOvchblkyqWUpfae1QdbRtG575iMK/B
dSYCL2rDTL3o9zbqr+gzf2vgVgxxGOWHpjcPc0Kj9WwFG12xkftSzEuR3a7W+49W3gQ3kJWPDsOp
uXwqm+i/BUmcUpRCyA77YcEPBfSk53mhnhnt2nafetDw67xfktUte7slDJx42R3MKC8LYD00t29E
ycNgg0cqPfPcmoReZO9vhWUkXHgZDytWIdgwF9e25l1XFlfAtet+3hE4vjZdiUDvTx2BeuIEKU5t
E77bbnxlgDVvCQv+pflfPNJnrRz/H46Mctt4NULjQM69cdx54TxhFRADIpS8d1ayg0vxVg+QL4OS
w6ULX8djJE6RZPebgZlkkuq/pkZ9UFEWbEr6FjDYJJS7R/HVHk0olGlKwN3zlzZnj68y/QuIUyEa
ltzPQR+lvODbvn1QHGLzBvB6epDQ1zYmo9AnckCmiqIy6kqbjl1Fj4KNpgdvVoFHm6TmDTWcGVLh
GgfpaSePORVXQ5UdZZ1J4JrtIWKVSJZ0stBqsQ1GnXZC/J2WVjxywY0HdZflqhFcJOlKVooTwTyc
dIwxK1P2//Wz8+lBakU8PMqgjtaeEb3OZfMbT+XRrN2XgHLxrWNlXy0oM8R/KHNVYbO4R69ON448
UuJ1pvJnCqD6K40OMG6MmAfaPeiMB3WZnJ9nfLDDaG7MUVwnb8lG6ugmfDxH5W+Mqr8ZhAVXk66+
mHW/V9Pw0Gt106r4ycXnvmgxAC8yUO+V8aVxrJq16gX1FZB+cQXSnqwFrAjazHKK3tyDaUnKIDQq
dlIT8lLB07ayJvi8BVsUpblsRCSKEm8q9lCt+a/WTiAF8XmSFOXdrsXZcy9ogi+jA5lk6MEOxYmb
biycSR6VzBsKd8IJ9zWqljWwbOIs91uo+K5X/lJeVzofgp8vZbXj3SFfodL2RtEQk0lmePIwGXQz
drwbrACY8iGK6STb3joRX+YKqKSXQ1FNKQnNY8aZJEHQKUW7S22DF9x0qo2XqU3Douxq4IUay3lv
B42OumzX1d2lvhcq6A4BrMrd4CoklPoy1d1L0BfcMETzjLQyAiFd0x6X3YCJcT7QCoBWsMH3AUCj
lcG9etsx+oRGhcwId/Y5COg9iRPrgsGkzkfj4JcEp4xGObs+KZ4KJZ+MMZieXONf2WfFoQK3PiT+
fxRaMNnATNfIVp1GHLV22b90MwydKY3Rys0cC1oGEtJaMgk9x6+a3B3bNJc2JkWntKm5fpgTuJyO
Fut0IGyXG5+qdbADoYMpj8/RtUALgRIy/Z6FqXiZ2wUT0AK6GIOSlBF0qr0mtQ1+vHnf6mItYonm
z/8+ZrjFg4ixS2r2q7ocb0BN4rPdiWOnyEGOki2g64GEpW4ah63CNDrMPC6Ael+IpNzA34DoyjXM
d5ZPZXLkwbv2ZLJhnr0mn1qF8AB9gGrwhRzKnxNluVtfTB9KH9ictOGxuOkUFYQtOvbOcttP7K9M
HRTk1DbCgtSc4aiS/LVgSxO6fgvQTi8u+dPAv9Wm80m5/SO2s//aQU/PpV7Q0NLCtWOtFj21tgXu
AGnjKcRsCOpYaDepLSVUku/EtLBRczKI+f/8kAtRvlYIRfup84B/cRkwEayZzF/wA5erAqITw9MP
8h7IESMlG54QCprhuAsS78etY6YkOMZqxOdVFzAPYL4Qr8QIdK1mDmbJ7eBnl9T5Z2SUe0fv/PK4
ayv/JCVNg4lKnQ0ZH0y5gX9kTgTjwfiK/ILaUy042TyjR6vpDp7o4Dwr66kcmKr5Q2aczY7Hcqpu
vma8TNN87GPSnp7XkMuGWLb0NKTc4UGg4P0GjVCVEFf0vbcI5qygOr91BnfkZ/8K1BkTegh5JPGq
d0ZyTHKbMx2/MZ66e+DACiXl9z5QAkjlI+lzJ/os5HjiDFpu/fizB6e0gbZDKQWPMs1ZDDW8m9nB
sZkg4/g0N5W1+2kX/S+9b58aJR9d5LvHZSdFYWcaMGighW3nm16NM6WZ13lWD9Gp6xi4xdoZhxtx
f49D0vzAtfrVGGw1w6R+IakC+WoY/jd7rjPDhqGuCtPEPgS2XV9FHyMEsTxipaGYkCZ0bdEnA0SH
QftBTPJeEpwSOLyXshvZr8uiWhfUV/R9wzwjAFgR0zg6daICRIXPO23kjSQQj24Qv2cSnTObOwJN
OQiYjr4mOVBWUDYe7zR3yMaf/qqWMvNFRWVSXl1sKayNzjzeNTKG9dLdZb71NTr9FIqEjveyMTa9
zkogxmrceRWhcaT8eLGKvdm4isJCIeSOAYSziTaVnE3+3Ge9t7UN/YAcSJX7yBE54l5+7KtTiy10
n+bYnBwd6J4v07BUKY3KdGF7weyioc1iP7Sftq5nu6CgLCzmgpTrbPfjNHnAJ7091rybOckhxLwK
EDTlIdZb9dc6TM0nyB1hpc0szAUSSEbt3spzoeqWMCDx47NBODhCkGBLEAD5eMCe6IVe5wAR7yKP
WBDuFOR9MGlkhU+j2Xx0cH/z/BXSSbrP4SZTFe09CA/RZ1UZn03cy51nPFm5rM/kpVPgJDdwjaHd
dVcN3WFtJKC2NRQQChmSdY6tBYCrQ+bgL3X0P9jsGO90cwq5b7RG9uf4wYdWHYicE3Ezpm5fu+qe
NVZ9JIrIQzO4VNcQISBbE+xS3JagmxdKWB0RTso65ISmOtWGRlmWkmS6iFWUHgEoL6vPtLQ4k7dM
+bCWugxCOEtf6qw8Oblp7PS5u82Fg5Gvir2NX1mHngndxmzFo0aCHB3/3Drk37zeeyYKtJVJTw+A
77Azm7fJfiPf/jUXXERyXJ4gVrtjuxTDG6O1B4Pir3oLOrabb91Y/WVF8s8AmutXuNEGAMuz4uoz
3WHVLFpDjIU8IRAZLFfkM93xx7zr9mlB8MCbfiGMlmsF92CVgfg0cFMioWSXXgS/ToYsVAV/xhCA
q7O1CscDp2cN7dWvUQTjLv3pAi619lAhZROITq1NNvOcsZNSfZg/GR2dim6s3ZPRfCYTdcW7eGWk
Dlv1ZdKppeilqYOUee6kvpl88cFpJvv05PPknqzZ+vQNCqVs5GaL4N4K9204NODUbOQ3Ruw9+SRE
FDlMa6Ps9jghaU5iKs+zVJyXQvIyMjeR433iUSfvmu1tdqKx8V8zTYLtlfW9D2hECtQhARywmjUB
gFGErj5tE7P7ykG1B5gT9g5NJ+x03U71P8IgmEXid8WQfpX6PdU7bn/nSX8uNMsMMaGzyRXqbhsJ
XVr9h5j0k4wjVneGsB1/7xoMEm2xnflJk9Uz7YNgqnR1HayUZIA4Sq994Vr5krYVQQZqiVdNNd8x
gOFu6pPpNCxVBiw7hzZHMAs+NZ3uqX6gIiG7g9ZBaNTCXPCs2qnHOs1RpR0GHkL/SUuGa9LkTLRp
nliZmrlhLx5XbTCeHGMjDL47xEo6/arSeQZpCWEtUJdcc/5iw2AOlqQH/JyXcoRSlSSvy8QmMpsT
6WtuUBoJxCYefkEEdD7X1KkwmrWZ0eLTRvOzctu3hnzkVuLQZNcxfqdFWVme+6Q3PPhkxoPU5POL
1rvWxVWk3m2mtD6T9bRilYmyk1fsVDEca5NbJOYHop7gxsr2UMw5tbctwToszgVVOtoByv2+r6O7
YwJwD4gZWpX9aGN2+7lBMUE7DZuxmVYg339Tvj3f5oG2+CcVdOpie+mQ8InOwy4fRzNY5wW1dj4l
UZHS8CfTzV5S3JmLXsNE9GPTeg1fXh3dOnigz5ytwf/U0/ynA+UwwzckGXjKKoZfbXcB+7zu4NaZ
yRCSob8Vsffpm5Q4dOeoGX1i9Lj0TDy8q05bPAjx1tLZxpWtyhU3XAqmZ6oN/fI5Vd29MmlW6kGD
zM090eSLFbEEzFj62j+OkpS0p4WxJ2+2LgdMIIDQOH30OvvhqBGg0PemBQKlw7DDmbd8BvQSXKAx
BLQua/4lEKEZA4QebXnPA/+nEN0EpRCzdzSu8bz4coz2snhxG+PqekTgcBLgdfIn65J0fnxxrZPn
t8YepP4n2oAZtlaxy3M2UN0ge+hr2UdaxgfMNkeioA1cX970vLdvM2iFQ2lPxVLhW257MVx8330b
2ukmMIcjL/too8u/4gwLgBMv5bjdhue+2OMURE+x65APk0uqz6ihNFRI4Q9WowYXOSMP4oHUDZQX
v68Pdpp/ZFgSVjCiLAp6k19To0nZ1R8eKUm+d/GvyXNzl420DaakUeOUr1LX7f+kvgii8QL/1UqW
c4MhEwya5to2QJTzo+tq+4iBHfvj1qYeK5SefVVxa28K3VeU3QIuVpwDWcXQCTBELyya7kFt74/m
ld0rNBaqsDODuGuW0hZWvHhBdg2qdMFgonmDHl7PLOq1YX7gJfHXeUTbHXmsskhhK6QyTDqP1uou
FRDN6HbyGGrT/rMWqsoIZQKI0Ed8NTPEI10ClelyE74NZV4rzNpPepJuZK15F2gUn36bnmXrvrvE
6AM81xxmp5rsS+Odo8nl2jDr5TOmg0fKFcBNuaVo842elppEvGPRxzR9jBRWrPOUbtDabR8C5jPG
f1oILO0E8ifFiEOFZxdatRe8e5XEU+9XmEZeABdF65ic/Zp8+VfSFW8kcn5mrfniWmUyGRXfgsb7
PtHDTsz5zqNAPTpXBRSR2rvixuaSS64DqdWsj5kDzGbAp7O17OLLxuQ/RIyHaoQPQoxP+J9eySXS
QcenB57/bgOxAuS3WEVb+UEUcAWBJF+X6cTop6E4S72RcVhxdNyCgDwrQWBnyupT6TPdiZvob0gS
aooEp/8YDdxtHtLG3wTyJ6zi6YVgLF81HYZJ8WrVOzm3/w1j8ID6MqwiIE6QqPAk0BNI6cuFG8Ae
PgkzOt39x9C+ZliTpG0eWjI76zrcFxzE8T7u9B8dAb0ZvDeX5K4yBkyxKWBYQ96AOoM2FUw+puZ5
ViCMMgSUKHlm1bpVdveW6yVtU1A228LK8Fpyf6sac81WhKrWvyAuHAeocULkMauzefeE+dea6Z/D
ito22t2lF0vX1Ukq5zy5HazIiMY6377pmfMGGgUeAEUQvGwsXB4PXjngLzKMYS+936kbuLslcBrn
VEAZd27Z1F0tgwYEQiuCS4eVB6dCVWSQ4t3QYYOBq/NUwIc3okumt8v+UD0FBuuXggYUEXehFLu2
bwSK8bXsfI63I0dRV+JRktl/vXTPtV3g9LfjT2gOK1AkEx1cHlYCHSoQWj9PwkrGMcYfRDvd/mhK
52bhJ7FlQi3F1O2g8xyMpHupyac6hnge2jxa6TahDXId+DFTN5g4uujNRgzllzv5Zwp2mGrQpTWO
5Rs1RmzEOpBF3aFXwLfOxVRBPrGitYmu5fpQnxjDLedFL4jJ5LjXaPkwAgckEiCEMKrVYRDN1VXe
MaOTGL7E0j/Bf1D7lxXiJauHjwllcIedRlnaRcLteK1tF5+sfO5DI2bXH/JLZEDzMc1/LlbRzCa8
Uv2f64NpTk43rXjzHe3m+IzEOGg6nsURkRZZnBQ0MwX8iFZWYpphGUOl0uaXVHmcg/xg7+Toum1v
X+ygofRKLzFCDsm+Ef4bc/R/A+XifYatzUYqCaxgL4R3rubyoEn7ZiX1cyLFX9zT/2tnT0TxOfXN
i/JHp/U8xGt4AV+G7WyhdW7AIHwFPMwKXddLvQ2Oo3IB/KaigaDaHnSheQTrm7/BKLd0TzcJi1Od
mJuBQ51d20jy/SYIsh+51DPVVvrMVfKXk6aFlC73sTHumQGe7DDDukVr3xckKhScbmOMuPbTcUux
gQ/5VLtBO+EPnWNY1YIQbHVPAgJcunGtdZKfunMq/jGIedFT4qNTdlBtdEJ4/dB6+PI+plOLq+eq
b/GnqfE14pEVirPOMkFueF4NbTrR3Iz4yG1cBPoNAWBnLn2w5mCu3ZKbfDWLI3VE//f0b40oNXYE
gKllYWsYpThk4ER6Bv6rCB0SnFyyAkURr+uIkUEBmQEhn3Qr4kvp+Bhyuh2ggA9Hh7tq8OMD5VKC
WcvPRuviCxg/pK8es5rGRRXgT3HkxSN1SRqvOWIsOYkMty+uyh4pr68nKulH80qzzHPHK0p2+pLT
atvD3ylR/fFdMZezvvrYPEyB9TVgOhnmeN7CnecIVzcbo0NSEYIDvjaLC8luFjhLQJpEMp8xezpy
fBmbO3eON8ZRty7C700CCGzrQDl2y5BgaeXtiqNd5QmYzOEmy3GbDsEJYZLJP9MdE2d6Gq3q3vRD
TUEwAfluh0Q2cGNor0bc70wiOrMgqLhUjs9pdcYC+90W4BemNOwHwL5WbT1wkBwNjNwiobVB5Q5R
+3EnFEdxK3FMKGja0SQGxkQbiY57MOsAJ9jBQzBu0b5bKkN0k59On2yIxGvrfBIb6lAZND3DZMOX
Kx+4W960PP82KgL/POWUeqb01SbYHhr44NKyjl6AIKEkDgoazj0K3YvZRF6UwzWnvSRc1mqMzM9F
juvLKgO8wDQC2M5dLxF06Yhj/yxCLuGHrn/oJCiWJVkboqeOZtA5DarVpprEhyuTH1nk2L013hWL
fLhVsPOVYvoyGPlhOafZFP8E07nqiZp6aELzdsi5sLXAyRldXQNv/mB7AJ9YuJuMK+UKaHFBLM7V
iz/FpdKo5zuEqsMIRjyeC9ikYsbpGjmntEr/gZCH0FH116Fk5qoHezlZp4YmjLR8wBJ/ytzuT1b+
A9F37zQdme0Znz7GABF5qEaNcW/7Z4a5aDtg5mJzeaz4OCswA52B7ic7/aQV7hkUTewO340kPMjW
FXkB2vD02kbabSAXTiFz+kerHFQjRqJ2zenMm/6zIuvdThKPzHsAMuupcKlX1RTkmYHMXuvn69qn
7rEZnxzNupTSfzSDL1dA1kCvouwUzwAruYAwR1BOd1RxvyfNtjR3YzbU805yfYy/OUilY/zSj6R5
ejTHvM5g0WoYozc1DusaVgSepS+isTSqbtuGblsgedvB45Ozevcr0oyPyNX4u96iFKa2qb1qCYKp
ioDuYkNqdB+XVG2fTcxvzKmbZMshx1dRc844PVDh/Up9eNz3WH7zbVOpYpO4EZeW/3F3HstxA2m2
fpV5AXRkIhNuy/KOrKInNwiJEuG9x9PfD+yO233vYiJmO5sKUpSossjfnPOdPvQQHHbfrodsFIXF
EQihuiOKR2yaiPvYzEX/lRfdzmY8eXWM+lvg5ZSmOa4xZzh0apqdcDC/8FIdpuYXLndyUqpdUHtk
zZdDR5fNzaKsM9KMTHXah/XE1mtjLANYD+xI4nKMx6/5UsE1tgGATxpX3WrSZkj2bUvjlzF4bxPB
T4fEdsM9sSXUJmKad6ab33e+umFwREOJljL3pVwFQPDAKmdo2bqRngdiRT5Tgbqdj6GQ0QCciFT3
2xaj2SYiZZfoXxsNLPMERoTugxymkgi3R+raGzS7IzAv84ye+Q+r5PfZsyH3m29sZNnCU2i6TY8f
diS1YdYUCii3ZlbSoMXpSkERJEzmi26jJ3ymQ5goTAy5WHXMgkBgO3pNrR2jgmWKEtN7Qum1KAWZ
Jv3c5E6Dz4HQvTL/VlAhMMaSuBfs8uUfAYvqODfyK+km1g7i8ZlPdAmaXEYbXzj98eem7spnm/IA
5zyjIav59nMr2MVSXPWgX/jd7OPIj1z+y868F0nNug36BOOQsjgZph73AKl2U81EsQxnAzfntEMx
7lJw+ZcGhCPqaePTGJI3wprE1iQid0UZQhs6G9O+itF88+twkIXs5xzBAMgov9WEHkf25XOYq2y/
qIdCnPv0gUN/57Ff4CJbZhtfjXRJwK0aeEGnJLbfZkdcEyJ7Vl4wsAxr3ceCYnIfyuIyFtDCOUTS
zRjNv7N0m1gtgVVJKFaObTUsKIDsuTUPjxrsqgoDz5wByK0KuIpXQqBWjiE/981jDtZz56BjA6rT
o9guUvY0cAA9GlEGDjo9NQFhCB67k7uKCkvT2R0Ga0RIVjXrcC5uAz8wx2BjRuj13bQ4OBAm7tjX
iBWIJCD3OG3IoGEXa8+slokxfZIRIplxrjbt8hCEZulXVzjaCtt/csKJKEc2iIKc3lVTddESPdEf
rD7DdGd3u6JtDy0LMrIg0PGEM1mSUsNBwH1U1YAoRfLQurWHuag8At1nNhlvPQ9up2UvpFDy/SwX
qgl8XTRWzjfVI0Q+Si5xSiOnuueHaFg85hBkccnXpMnfMid7YcIbbb1pcHZ1C2aNWLkoKsS9nPFN
O91fmm1cNGb+hEr+b2MwVgZTve+SoWCWyrucjON+TQlKzG2bHaaQrXjkLwSMnD0dMDPh9o9j2TaX
OtOrSTOuslJxnkjlWTNJ99bmiCKQbI76CcxjsGYbkz/jDdvDSSNylsjA/SijZW8ckmzr/Clhlzzn
lqJTKvSqo5nfMG26tEy0sXa2wd3gVdSLcB5xBAf8jx6xVSMyBJ49NljD2W2JdYGJgxbStW4kGiEp
JkVBoBdt+vJTlMGO3I/yKBq7ucg65dBfkjFChtpGja65rxhMdcpLCBZkwG+I3YD+ZK9VdcX++B2w
W+Budw2WQgfIz4hRAeXWsAo6ML7IAdkRGQ8hERcrSBHMWrnebAkwLUh9eqs8RLbIiSz0mvaKVxU3
Q/Htsvdby3jojhbdcltMzkraKIvY/NjDA1oNPsMOCn67uDlBckBSj75Gq32KxX/VJfM7CrhHNRNy
gKx4HRu4wqLWpf1JWggGXGM5RYyjFzVkpVvlSxHdQyTnbOZZXoUj5voISXmBgXCuSD3pyKFkg4n+
3R3gKub1ePYzLuQoDMNNPGiETWXNNbo1MaraxGVFfAQ9h8t1vDx9LJ0QOkIGdjIYjgKb6DY35H7s
+nemsCi1OYdgyJDpAHKCFsjgSGHcyrjnV613hkLWRyvbHdjomvdZBCa3ygkqG/vXUCWEOIE9Qct2
CwP8l2p6NPqy21Rcxmq4GXdM+uTaMu13hkMR8tzgqhLnPZ57Vk0ZB2gk6xOLD4yp8RgxyJcSChCN
QTTV8baTfr4TInl02vk0ZS2reVI1hYDLXLocS1nhtWuuf4x8NI6xQqZnzUobVBwD4pEzuoW0uZZs
B7YytG8JHveNksMtAmK19tLM5Mmum2Nbt6+mYBRQq+oz+OQ9nTE6F2QLRO1pcrW6i51fJJktGqsC
kMi0BBEzNZr8/FIiVrxX6IIZKZdIZDFddVH8khILBudgBeTLWqKNuBdwpph6Y5WNrmEm6q0WBPPi
CsWyHLSMS3RAVETHBI3P+d0I0fqObNjjFBvuviq96SGWZFCGTuSSLhHsajvcGfT8YmK9YSyhvZOm
cvEi45IOYLXY98OH5+XpZn1CA0f7FGCs7MtNG2fQhP3+6qEjoXmD3JcZGrvwzEPLuBN6xMzamOlx
2bVCTBz2g4NOwTgwqH8q/OGlqjjzJTnmTdnsXSnkxiDe6s4qd2WMehWLsL2KC95Qec87TyQ5UyRR
yy2Xvj9tuYvj8iPTgoFZ7O49c8ITwOuvvBT5nGcPuyFvXipLXXXNf2Pm51AvNj68bLrg2goTgjEI
zs2k8V5mE+JxMKCYcvnkzMOa9KvsPE7OcxqljKDDY7YMKAeQHk7M4oueaT/5KU4qgXmjIJDHpPha
D6j6tkmUG+9t7z1o1LcxQNs1eS078uJYqffHqbyEGXZg30+Sjf0FbJS9xBLhHWFUTkNSuana80gC
BEv2Ls3XiqL4UBou6diZcQsazFNV592qET0IhhL2ek39MOTGcG8WAvs70m0w7GtDC7wmIS0MqfJZ
CG/P6eE5D357EYN4peMpl/HHX99Nnuj0KsdccKssqWRydJBUXvGWPpFujbze3k91Twig2aWsuNCB
Rk29p+kjmxluFFJ9lMRqglzUGn5wFt1NknAKus3+Ow7lYnt4H/yp4jI4fXQtlhEoKrmpgI25x94A
d0IvsFWYc7EeoaT2MuN+TKaHhHOJdYIb75ZL7Ma1shoeR/g+FCgZJya0oxH9qah9132FpskLpvQy
mHiCGdut5RIrWjHdq+KaArPU5cqcnN0gWcjC9TbRsxdHoFLGwXYvA+gXRlLMo1gk1kcbqt0Om8lR
guteuSEoCigdEpe0wawdoJZjNAScJnhMDPQa7Jr9I6UfjWpNFosbBEToDd43pN2NHUr7d4eY9G7q
rfi5MbczD2Y3DvC60CK/1ZVqWGvrU2fWl1o+xojGrnU865vDsqIzJ/apSj6n9NKetNhmSY8hezTy
GYmZuUN1+zNWJPOWoo92GPi/G4Zya6cyusPA4qAekXiJ+pa1/qcPlm/TpNGTjrqSKYVS23pKkaKN
vPEV9z5LQvNaJPfM3kF5V0ZzbSe72ZRen5Du7gQbp+BeT0mMTJnrSeMXmBkHufAgu/SiNMIvAyj0
aei0e4gxCh1aBXabi6BcZ8Bo9qbReaTW8tyhxZ237hCTo2wmgq/Iq+mhEx1S+3Nywg+N7IDeoX22
GGRcgGstIWuJ++or4GcQcdgjzCPO1qo39uYcIkObnwODtTolGgoX9r+lgzspK7A6of1tzO4TlCct
g6uJ1ykXFUTx5BVUX30zmBvJvGRdTPjWuhrr/K9CB+o46/6udc3nLnORJTufEJkwe7dhuC4dJ1i5
5Nyciw41qzdXL16Qb4bMKR5GZs1AaCvr4HQ4YsndnkSImlbBn8uHlng89YBcEB0lvRT67ABzsa7b
288NHykoEQrTnQC4iO8ludV1fuQSfgE1pg5jcazaPLs94sEsbybt8zVObk306vutfxXVmDxi37ra
U4KLZBIAr9GCFt7sXMuy8a6Rx6BEt+5TENnuUxggjyxc0R5ELbYJWt1LkHgX3EbxvrEiorQMf+ex
h32yIZ5d5w5woKerTZANTKSZLxD8VZkblH8cZqzextLpwez7uAAUj0fZX902A6dOyyLCY+ykkHN7
d1vEyx/BbXIRFNC8ezo+RvHQXgvogDKJ13jYkw8nEvdNDiWJYVj+SPbg3aDg6MURMh2emx0IbTiQ
tvjw3ark81ihgE/UGYP6dLRwvUYlg5yw+IrN4LUPNCJEiaY4Hr4qK7C3TjUCPghtqIQkt3ItyQNa
P5hK2QidIxjNgTOOFHmNAv2cvfsLqSMh6C8tVXU0sc12GgZRMxMLEXUX23FIUa27xYOc6RNlLPV4
fdJOwJocrORmkZYafICV034poiKGJTR94j3gCgrjvIt3ZCAVa3AmjLeiNLwHfxHcM+beI8MCv1Fl
r7U7mgcz048wRC55jlTla+6mfYoS41506giYkrWND7JaWHa2NZj8XOquGlc4lQgVn/O15wTPuc9Q
wM7DrZnk7l2i+eUjjmvMM/W6KbHranobe/JywBfO+7LIuW9LpgMCtuPWk85GkAwcj16+wcUD+Itf
3U2yw+Oy6Cfs7i8xhrzUGCTxHaLv07Lrt0FJS+P74jmlOP6OMVNV46x+92gaaycL7toqM1/Dn/jA
cjzi37Cn2AQM8tsjJ/jA/0N1y2FBeql6KLG+rBvZOfeV6f5tCkZJoun/1DkxkalBUyKynhTYX5V3
SZl3bwnVYQ6fSl7dKqQHoyGPxa5oxD6iMhkgpO8yFexJdAAJ2dMtYuwfCUzT3JG0XkTmLHLdKG4Z
7ULlhlpzJ6j+uVYsQFP2x49ZMxZbaLb5kQgDf5uF9WUIDGtvF85Sn3sskbVYs+PBKWs9+1nu0EuZ
/arMmCrYBJqvIybe6yKI33hjowMEpjwYWY0pZ9YItnGjuujmN8sv3fIgnmc36p5zh2x4w6Fqi0zy
AQzlubu5URvSpaaNtv6086C5jiOBJATsj7ZRgZtz/TswOIWTOkIAZvhkemTpXpXGPXT48GMyC5QE
vmowE+iNnPMOQVPQ7hkcPXuyqR+xBG1RqnZbuYzcoHWt+tyzVyoqkm1jaud9qs2NR+7DcQxq9BXk
ORQI5UjA28SkflybaiTpw/qaUL5vzAQBoY5U9eCFJJLl0vwLY/2JGReCIWY1l6IjPrCNsbe0FaVQ
3Osnjh/4oHG5GmgsNwWCFnC20RFX06GO3Q/f8loGnOVVAL6+8mOWaCHrLSyvqc2bOIRetNU9bkAA
W5uQ8cGdFMJEDowfjIn+sMmLET5hV7yWEgMdNk8I7Xzyy3DYmhQe+EwIXCE0Zl9GsbVH6XUCgSOP
xnKTum9WBKE9tVk+tf6Yn3wlXuaIVoxMP1aT5niolvy/gWhoqOPsxZeEUipY1l4DKYUICjgb8PtE
jVuuxWjUVwosoDJCkPuXrOLmJastcW96UbLvbYbkdlEGt6kIv2u2JFiEXHQxUA2SwvuycEPUa98j
gpUjOtyg8MaDiv48wm6uwKQL15xPOH3n/RwBT406WiBvYAKPCDq6BYBHNllCXrKMEayxVpz9+p4U
WiApzfw47pLAeBgs00Dum1v4k7PH1or/WimP3avG8r5eXEB28ZGzwrwGyjVIprPfCpVOB9YTS1I0
GfNZuKu7Dm91cUab0x/rFl5uJR1J1Itk8N6Ix8aJua540U0BybmjpzX3bFBG7ENeRy2VFfV0byYj
EN4RWLhbeuzZ/ByvUWGqFSB2pMFTRxaBJ3wqe7VsYVHB5xKzrDfq+7nWS2AwoheoTeyPOYI4bppP
jk0CQYOufnHNEgOHPa5sF+FXFhvNqp1Es5EGBzQ8OSJfC8EnMeqfiL4w72LTiL/awV8Z1rWxjOmP
izCpZf34BIdgHyAjJpNYyIuXP2LQKrblPF85y6DzuxrZJVigNDxksSghcQItpfZEKVAkQEbKRxkY
mrGRD+J0rN+JI61XjjdQCsXThT35G2D3XR9B8yHCkiXI+IWu1DuZZXJgIjWvQLoepI+VegizCb84
66BontHy4FSVnTeti94AbmBxXWvS6YicOSNk9zgm5e+J7IGdTiLcRD0GBhHVx3rQV5l2fyGsN2ul
iewoZ0IKE0J0QU9P3eAevDz/ovdNAU7wLI/ZfTRGLvBf6PlOjyCJZRESAFv5e8WBGztRtHGwmm5U
wg8DN4Lk4NAmzTMjoSQ701Wd2olPwQAJwO2YjNZxoY7YrgKFiNb269/+3NYrZdroaJw/YzZThoRr
3G3i5vovbeB4VBvpxEWgODaxMG+0m2xyDpn9XXfhRSeMMiOmh8iYNvS561D5ZyZVOCNwJN0lXm7f
4D8U69qD3wlT9RlaGhG3dPVG/eP/0QzBg2ElUcDgt0cA47fUOgFXQPT6dGeV+cDk9dpn0bXSWXur
dP8SFKSRapoyBJuoew0bsXoJfLtlk5Se8rmL9lABzigFtlS41aobRMk9gyXqIg7D1HIBiTnf+aE2
roruFJdAYCbmI4AW85HBwO+ZWCsZNOausFlMSpMkd3InzhiVaUqYpR3UEv9Ruqhagta9z1FBP2em
6hGxRysE8Ax6oS+urSLYeRozPOPKpykRR0WeBsFV6r6n0Oz6wIXMgdSe7O11KrLPaBjkXs2bwWSc
ljKloan+pO0WaN+NV8MfbpVb3ZyF8UTVtI/a5NQOnPMNeqOt9lgjzDLY4Rk5RmZh4ljWRAcT/or2
DNgpm/WCrAIgx+bvLOCLIeyeZDe9qhaRtLZalzFDduOkkGvAH/E2SKyPIZNEpdfly6SG33ZAhhip
3fB/G7p4ZKE6c/udRc8ph/TZEDFgKYnFz9DWypUILi32l5mFNSrqs4JsaoRJCIR3PZFeWxihHBnh
FCPjm6AhBNZZ5A+JUacH4GUAYxjs7FK7xO6BfKVLgY8MgufC8ueYwVud7guRr/jgufclA0+3DKJt
ldR/CevjSmgNhANn8LpNM7rG8V/optUGZR6xQQ0fEToqbnT3JiECb5pavHSFdAijNCZ41vW1nIsX
+C5QZc34pkwwSV2J3H6sGFUEbrJh5A0/wF/YSEzGtgpczgam3ZlJ4q/JuDgpp5nRkQZkYL5QU3a2
FSbZObAPlQ/kVhvmtvzVWSYe9NAcH0M+hH6mSCThDkf+d1AiyfQxMEZ1iYep+eolskhEwMk+UeFZ
+SFRmqi4diC3sDsULSzSr7Se3VuU6g287ORh4lQh+dAHJzFP954qAtaWD50TmdsoyF5Fy2qAy6qD
7Aa6VoTSM2hwKBmLUliih9UzPNUK1RUsPNbEiQJcVUMSyl0MKH3OuqgdO2bR8R/MCLxh2p1tmcnb
oJhQBx3QAGvunp26abhCYSNVY8lk1WIYb3fAjMP4TD6ndSHrZ+dY/UWS67dSDa9jXauzJ9IeHia2
9bL8mnsc4+0oQT5XfyCGPSCBHkkkrmrC6oztOBTBocKNrmsPImzMsN1lzEr5Ss2UyvbRJGbnkEZE
E2VEmqv82rSIEB014odvIOIEvrkdjHgbZxiAdDdyA3dkca7otcBWSCDxXd67w7qGBMQGLH8Zu2Az
MdFfOejVDBPBGBLvfVuDQfMkCdO8OBVlXOxwOMROd7IMMjkdlTz2IbrbWZQPSwtFQbSyjSW+0g4e
yT5r4KdFjw158Xfj+AuBmoH3BXBYFyFMsF0aMlGT2BxK8dRF2bbX2fFMpNMTDLIlg8551XTXKLCp
/VuCowu2EUvFnStQefYwH4gpY3aQQTCoap8LbrYmo/xkuuP3k1UMt47UlIMP/j/PXap4n6k3svRV
ji+tBW6PlQOXp6dJj/exFNYi/OwlGi6Yh1sKGcZmE5NghomMxZJUb8NsfNCWukuKoCLXi4gjL4ze
2wyRe8yQuyPTCw1bQFVF7mkAJRiRAE8Xmm524MLbWAlR5kU33SsMj0utYIYlvI1LV9QF5rXsaajQ
nYLISe9WiDZRgwt2CUkW/E473vNxgq3NRNDERgzmrBiYis3XWWMPw9q3kW75HliZvIuGHPOkf2vz
8sCQMt6PrTgXU4IkZzIJo4MkJQpBnJKFmo+dANtpy9oGU4mtmcKGIwCLKQQBl5S9Zdekd13hvFva
d1cDb0jSG+1vkXnefpYJsQfErhB23K2sDC1CWvusb0DOb2C4HaDO5HuVcc0PO85L6QAyHhmX5XHs
bXmj3eHnRPhbhj2GL3qkOMMMarTE2i4WE4L/3JVPJ9DE+eJjyj5jibO015I0mfwDAyZO/AUOGlX9
VSDfvmuRot4ZCX/JnnH4sRtlcmBkKxM12rqpckhtI0vUmplxpyhfp/Ro1h+l8FcwUMxtjcOonNNn
Ije2DWSw3sEVS5kk1wj/u4fAsYxF8bjqH0lgDs7gEnBwZbxaRVUjhdLgISuLeWRCt0gHdNdUBDQa
VWhTRBNFHsfWuqwXRRIqQRbr+HexFZ87yfSNSnneSYutBevdDZmYzxZT6JUU4ObjMX2vSv2qzRB3
8Qw2KGVSMCy2kgpYmV869Hr2H9Tdwy6CC8WFC7ttmbvASRRqYjLjGb9NJsrUsRZHdkJcQ63wUo1I
Ljkm1lqAGBnjQJwwGNSVqA4h2R5rkVcvWanptRBYOqF6AYnGu3Nae8ZE2GDAUixWSLuc0OJDgi4W
lkxFBAeVeeceu0R9w0Y9FkUJHGNCiW5r3giLxb5Phno12oQt8fzYRvBb1+AOQkDDdCb+VlT5a8rZ
yKqgoSUjb5NdBnJUBNFkr83j4xwO8YmmjhsneCcrRGyt7is1XdqKIKeADrIHhYly1ZzGnNQ3Fupi
LTHSsg7yPuahty4/N7K3tqU1Gvu6T0/FjEOfYO2WObbNeKnBCcKP2WU9LOfpHZUY6R987qP6Mqbh
BQ4QqVwRH1LCTbddIJ9CArJClaN9c28cdqTAjMnFaqu9ZaCuED7oRrOmJZ2dP5WbHLyUuUbOan/l
9sPzzHSc2Ux39BBcM2vg8+kskkrFYHyUXXYiEGNnzSDqrDlBPdA6B2fU3mFGly6qALvbiO/cn5lB
1YmXbVjPQbcig3tFSDi1Rf415kyscq6KcWV/46j7yqFK1hZtkpyqBx59d2eEBqQa75zaITGN5L9v
i4lgoCr+7lgJ80rxnvZoqVCL/faUoMhWAFNrcogYGYWIBPqvCnvarojWlLLkUKd0g47lPTXptgOm
OfpkhRH10myl3bFgKgyEmpP/zF9etpBheJg95w2kmndEMQd+rU+ulSrbbdufy6YAV5BP6NR687FP
5mOCVQnOLmZMnW3jPQbJ6UjizdHWRMOF5mc2DyljjiLd9B46tXwYb2boYzAnn4uRip2tdFHwVDaz
3gTRlKHwJuNyjnx9+rmhmLNOlTFRASrs6kMPb+nnB+V0tZtgODnhZw6X2t8oZo1HzB2l2v98adp9
vQ9mi+w/YpgTS3x2FokpYxjK08+NNcz/+gr/yb++qmMG3ITZ5WIn3GURiDOCRY1sneY0Lze6nJrT
z7dg/EkG+vn+5yd+bBmkbGJKhngljwDmzWM7MiXH0cqXP3/Idco8mkpNe69mSG1a7vHnBpQJ62M7
zkxWtWyTF0n31hPm15Rh08d6hRpsuPzcjCOyS0QBfK+6QxUM7pkcvBFl4sTeS4pzVyecZj83pear
ydvlRVIfyeNjDrncGFht100D7e3fv5ZwhncwzdneWn7Zv//c7F6LOk1vbAxq1T5yCZhYtATAbk1a
bG1M4dlS2fBKh/BalvDGEgwzI2aZh35M5uxoJUlIgl1wckgIw2douZ9iHM+tE9BsmKg6wGAEf7Fp
YO7sQ66vRtwQgxQ7DzzCYM9IE8wUIRnnvnvAuJaApIzKQ6rF/GDmuLwALlsfbV2c4Lmqv4Q0nJMm
mz6QR4Q4t+fuIZHI9QMgsBgTNJEzrmgOUUzWaWA2//rq58+C5c9+vkKQdW0KC5swys5XeCfbwuKR
aEJl1hC8jGO/RHYyd1IvP98qOLVsSEzzxcpxqvz89Odbchjtw5DeZkeFm0L3+jrGWm8sH+UfGt5x
W/bWdAwkhAqz0TybWSS2kif2GnOR78YAr5fK3zs1JQ9SubTUVogX1hlXviu8t9rrvuM8Tf60ltic
GEHwnIM5uXE1gihjIGCB3r8qpawP7oDDpe2M5yKymp2VMhoPPFed6D1WnkggklR2RYMrH6H/yKtR
N/L6z69AHdZ2Va9r02/WXjTpRz8ap9PYTn9+vptnHLWULTauEfdVWrq4r33feJZVwccm1u7RDSux
syoL0g2Oo0vN2RX4dXv9uVEYvQF5281xTrHkxIjMWddlzymp1blqIv4631EYBBvdW2ILcm3ne3P5
7E0jcDRlEFKRZNXTbFmXOjGTD8OV1BCefB2S3FhFWBs+2oVbRH36ZtFFH5kcuOsJ0vaHFxcvCeqa
x6idzQt0qBQt7ODM/ufQB3sKdpNOyfC37pxAawj63+xJoP+q0aVVHsROTabDpxNkG9iCdt3gEH+P
DF7uFkV3McHTnWZ2G65VB1uiHhLEbFPECou+M512wcgoIsvsateQPXcJ8Xm6peU1pO0CR+VcT5ZA
l4Gog3sFwxrJRaJ3nL5zxO9+5PFgPpjWjXaq/f9u9L5Q/x16f/8raiNI+3kbtdOCs5fL3/8neN9w
5D9sqRSnn1aetpT8v5HvzJr+AbVVaza5DuHurv43et8U/xAID5RreaZlIk76d+a7dP8hpO1Ygl9q
swW0vP8Jet8E/P8f4H3LsnARwAF2tRS2Vohc/l/wvlARc16BFNfFIIU2wwwerMJEAJmsIxOgOGOH
aCemAH7MiQDABiENMzprvGaJ/Yrh9a9jq35HKDGn/oCG2c0hWDArRrYV5ds57R5IvLa28Fsf3GnG
liBsCMdg/3DZYAxPBxdi1aAO//ECXP8ZHPBfeZddi4gET55xZ3nK/78HZjlCeC6ZBpoXQC6JA/+R
KFAnbiGMDJSOOfWXfJKQZCgkx3muqRNZAvfqUYoO2A6V4BhP3rXljsueoeeQ2+9mAZsewBX4LwA8
d8LrIeZ7WKNp2uZ9NXibuMvkziRpFMU0/NzRqf5GEdGgtQbzoiB1IbJV8hxo+0AWsbkidMNBSNT+
yWh5iVPLbg6aQWtWh7L0sarXDcZirDGD1ZdbYbL3YE+DHCjd+h06zdDVl975bG37ISxK0ntK1mMu
uqvcxXbW/IIAAEVZ3meq+EtEFio/tSNifePQkrvppz+IUxw6h9wx74vmqUEU0wfNoxVYl2iKf8vC
eKg4ewlGuQMIdm/W6c3FaNdb1Wkwnfs4NR7snLEroW0Hsl5ee1k+eggsZT/gWwxw2DC0w54RV+5z
afOzfHhiSb7KYEbps6Ujam95Qrb2OCf+txY3PwHUmMn2q3LK1Wgk4BpK64ZkH2dE86ckIrT2vQ/R
lq81r52cE+YIY/G77ZDgF+h626AHCoGRHrJ/vuaAwyPK1oKSlXtlorfl6TdvhU9ok+1fShepRNl+
THP6mFrJuY/Dj7A7prF1yXJz3dnRwank2ZfOPu6dN0KUAUorjSKEw7bFiWdP1BJtCGfCHlq5hTG+
UhSCwEoUKlMUEzXCvzvmMb90ZJ28doJzaIe/HXs8kbe3mRZEm2vzGmXjeO9MCK5hSrNhDjrw79J/
t9zfieUdiLBZB8Z4tN1vc4kQdGf95ROjOIaSsATvWQf6jd3qUzulHzlBs81orFSIU6mNahtWG3q2
xJq3jOMwEa8dWOt11LCWRgC1IdBgXwXWxBAR9bmjjnSAq8pXOAlEjoFrFn+QSHzFFZtAwjM3ECYw
0YTyMAZxuZ0gXK6Lgi4k9O33Iq1QhSRxD7rVuRn9EFH6dEAqTUVjEyOgJsFlZar2iv64QL1Hokzv
Z/cI3sUmZBYILaUyaB5I0iM77VCJrtx2cYmEq3MgrkIJDcr0JU0p6OjyYBfUtrduWks+MxQXl77Q
x0E01okxjD70avrLTIxQQhgTd36WYDUw6PtJBeRvlCNwBuWO+1C0JyfOm73X2E/laDh3WD3Li9a8
GJFyD+6Ygn7AUxgO1n7IXcBdutuXcfHLJX1uGTkjYjeAo3Th/Ni3DPKidPxEAxvtOgNFl5Y9NzNQ
oSRrePDwXiBObCgQmCstD9DtsDmAYeEuAsRwLWYl4A2jHWsvdHXTcz/kxyZkI1xnFBdwb9VQIcCU
CQ7+2NslKcUqtmQkBOJj1pLge4SEbGDcJUkYo5QOa0wRUjG9h9PjjYBRSBD/rIMw35G+shOVQZiG
+zfxZyxWgeI6zbVGgTtcD/qJop89qTkXa+QVG1ISnv0gLB9i1igMaZlqpZ2zSXDpIPF33V1p+8Wa
SQ92SxpG/ESex0LBxy4IMA5KUoQotmSMaacdtmlE3ovkhx3ocq7trUK/x34Vb02WqSuR/p06zpoe
Se26IufyIGz2VU2HxMwuMMmEIwnWAxDlbT/xZlfCo7Clc8THWG4Ro4BfDDT7r9w4QPi6L7F7r4sG
5h78uLPkF2TxdAvwCm1c0y3PwjNPNczcUxeUV7bzl27gVcjwlt4FJZWU60XFytaW3KPI55DbibZS
93oK37KBdt8z8te81f4WQ98yJBuvDTyiLmxPmAHiBeERn5iHNAkUp8nkHUiOgb2Qv0l3Voxqa702
QAYbmk1lOt6ssobCUIkvpyoQ+TIHK7O6OzdJaTInRwin0XzWDtiQcqivE+sumBIF+V3OXZoREQcz
KItaubGkwburSU8GpKAV8jYuKsGZNCnep7ugV1+gbBH5UNpXpgLL1LGFGdF5Z1n8EHUOWxvlhqvu
L9xhDbeAWZBVgvD3vTfXgSqWzPFL0kQfAPPSBxflzJ05Wno3EMhtGu41czqbT6nBRTAc9jQW3avo
fpeD8t/4AErg5Ea8obNOVx5mgrcewd6mrEDdsLF9Qro9wAxzRrSDEfLEDp5d0x9+vrGbYV35ZnL0
XOPdYmEGkijdFWRDnphXEdFj5p9EZYanYqwcAtYsqOaJcQ1ta3ErxzdGszuPhIT/w915bMeOZFn2
X3KOKMAMwtCrMgeuFZ3aKSZY/vhIaK3x9bXBiOx+EVmVq3vak1jB5xRwh8HEvefsc6qK4GojxSQS
PotxM3ABUBEeBUFWluRYiIYIz11CdArCmRHTkwGBRZPoOhGfUEqD2pTHpFpLykBaZr04o8Q+Yc/G
HTWsPL8mfLs7k62B8ddEoSvwba6iuz6ym3URAp2hZgZFRbNOWG3fEd8t6FlAPkDrNC9h3YAFuGsb
Y0shG4DXWJ3wS1ebwaY4NoiEqI6hvJcVA8dSV1VyGgLCOedwKBoD/L0Z0rbUVYP1lHIrkJI3NqNy
UYYMgMqC1+Na5V6DQkXScTsLz7CRRMZ0ssp82usBkjiPFT+Ik5VSXrPzRBhvTT/TttptMw70wOP6
qQ1ER0VbfIi+G/fWTBzahHbVn2LgJuiIh40VJW+tALzY19FGM8ofbpBeZC/F1sVhCe4S5qJfunuV
+Tg/ogZ1R352LMpcnm7emrKmXMREs5pic4Inh+cMD/l+8BD2FECgCcEDlkg+6yobLWAy0ZHGKrxa
0KPLEu4OGU+sNJIYtcTH2x89dbB0cUH8lA5bVguMTDvK1VhTx5D02ivau4GFG31ImrNNSsSqwE9S
ZciFRyehZ49tdifMcY3y5IZuzSFJsZsL96Mvx+ca46HSi3ulcoEMobw1inQ266jdUMb9XnTWa+CS
pRPaX1mG+5CjF0DdyYIrVL9mGZ+YDfEdHS2Um6D/HEJtNyIKVm024OWjzK05z20drkNPsd+Zypue
bLtFqxD5pVXwQCDlZ0P7912I8TIWqt9bY/WMh/EylvY9NbytKMe33ge8gMlnhYzYGQQ5mOQDTRUf
K4HpedTttSFh8tKKB9XbO3t8QjVYoX+lc6+5OAWnjl0a/pUgtw+olraxiU3OSbTHyfVvNT05+Fa4
yzgNU2mrz4rT5oLTMvnpfGhZbJ3a3PyIkz5do0KazBjhOsJnUH3TzgjES0/cCdCEuyLs7sd+rtKG
a4hwO6THYpVNzasfJ1+a6b1RDnKXeqN9dnTstYn0It2EBSOre0pGB0M+p8MzEXsby8QfoHmgEANQ
+YizKeHSl/P0D+ZnSczOE0i/jUwUma5o4VbZTJ8P7ZouIazDqnMfU1H26MI46SCIXqFUIiaaUON4
AmlHwPDS6hiKcbhz4KfVY/qok0PlOUAmIsx/lp3coKXblBIt96Rd9Ch61oxiH0KvaYLRxnw0PAX4
IlTV/ERZKHdDGu3cAjO81MOzEda0MsG1FL62LpU/4UtDZW6In3ZBnlkAO3jdUIzKKnw4RQ/Wiuzm
rTBFuihJ4iAnzQQ500Hh8YSVbKg+epuiYlCC3u+oMMKJIoi9X5IZoZ3x4d+EWv3sJU2BWGGMITfS
lx7iBPuCDselIPGzFcO2muR9QawWXecg4M1Lu9qqpvgyEJXAZ8ouLUHnYb+rvey5BONGigeilWQD
/Pc1zyCixRGxCyW6EzXC1/CTkv0BGU3sUqZNm68bAY+uG7oaCxohzmm87gIImZ4GXriY1gl7RxLZ
3gqsF3leY212h2sqUHEFaEfZfKsF7LU560T/sAiexApXbXSUI4NsvkQhP2Ik5bXEt44NJBmidG0Y
NFianha1rbFrl0mbnaIqfao7B7qVxzm4Q0SudDJTODJFuv+q8bingFwwsg3vbIb2TY+MMliJtNpF
lUHVH9c2/0GardXZo0rpCjn1iIAuONMPBmrIioDHK4HZ64/IPmHfemHz4ndvtgV9PqPuiMSETiLZ
1zziow2kCuGUIvPKM6bbqnF5ikqsoUb9I4IlsQRRNHua2T7L5N42QISQOeFUb/ySR4rBl4HZAXQ/
Akabto2BkENKthBO+USHnGc0138SXXZwymw+NgwL16A3GdNfkDiuF5C8FxQhlnVPTmOO+pc+14me
91eB/5KTARDBKlPsqLtrH6E+ikdUMbqGaIPsk2aR46t38AiUzrqpS7x7MaYE97GSvloORXnqS0XT
tUNOPJj6ws+NlzZt0drzPuBzgz6gzSvWetPMJiH7w4/S7CQYMZvQqj4RNSU3Pu3sErrU3gwkHgee
vHbsN50XdkffiK5a0y/FwNk8ynWx9mPil3OhbwMN4FTJWN8y+CFEVu6TVGW9SfAx6oSD0QZy38YK
P5c+9DyJBRraXIFVFxDpFMmrGLwVflm2HRNBqmtHEECdxAO2rJCSwqQImIVvvBTY6N0Im34To1AT
OX6A0LGq7egBmC6GYq83YCILzQKS4zxHos/WbZrtmzJ5bc0Wj9J8iXkY7vsgwLUIzWX01Q87QtbV
eNFj7aN/1gcQhwYz+tj5DqAWHp26qr1NRHcsQPkLAQtVn2mWhDy4xDYAjF97bkG+da59UXiNVnka
Tzf02YjYNhLIZQPmLOtBOi0Z77UJNqvtHtOKkNms7pdmYmT3qesMq/J5HFjsSvJUfNyiswUVqzEV
Cq1PtgJBxV7kQCS7yTtkYtL2lEG9ihsYiPIBJiu8/IofRfoBn3G4oX+3DjUR3HAC4LHAetd6TKHo
5IlMT3DcD/GGYJhyWdrK3lpZ8pAVVXwKOLGmSatAbTEt0FBt9piFXNf8yQwVn9qNF1AfqDGL+KF1
1dV0tROyqomMPEr7yZdNf5Mg9KFY452CsT47xoggJMCroKts28sUCaUPS4iisoYz3YaChuhrVU0O
kSgKDrnrSsJq9ORIYaUXZgxC3cUEbqtX4Wr2QeYBusZ2ooGqxeO+HYOSDCKyvwz9BqCtv8u9QT3B
qn3s5sy4OE85UQF7I5xaR26Ab6ht6ZoVHvlPgdlVp75vHjlkJvdosWbxzj5wzBfXxo4z3wR6rFiR
AShaFadOOY3hcmDBVBIwdj/xLAWc2VYethHq1WJaFQ1BS5m0IaKUxa3lg7FL8PysRcLjxNx5hYzI
eJZ2BudhZMdlZDtceSisi3D3/TesWvBcQAFOXKX2FsrWxdB408kwn7yCBrwiG3cddOYuoH68Dx2m
MBmdBrkB+Rfccuawl+iuVrOlfD2NaXwztfF5cgYPrjf159oR9m2OetpSnrPjw3aPZbqe4iy7a3uk
5kgz9bWXxTpI+/YDKHeBNR55q/BHgf1H3iB3azZ+a3w1Cdp3JTGg2AKzW/Tsp+GTCVruoV+kqpDn
qLEA2/PJmFRpFp3uhUvTT8x9iclQNxXEDqoW614b+mXUCph2sjWXornr5iPg3EXbx9DcqXRV+m6C
jDW7jBfMGAPRYyaAC3JkciK0cfione5p8V1maBCWxmHYDmV3xvU3vnaGvrNtGI1Rb2akAQXZcxRA
RjTKhyz1tOfMxpoXJuO9MGv1BAh51/X6hhPtnJNtwsf0vKN0pjtvLB7qUYFxjxlVQcBTDkr9RLgr
BghJ6Za9bnZSXXYKcc1tK+KMTqrqdpaqh1UVQP/2WnMhCFkLtFpuW+qrC8KlV57Mw7WPJ/UAiD/3
9XFZp3ZKGSl1t6YMfrSuY59Cz1gVsSkhfkiQzEN1i2uu3JEczNoWdoIuXr3CbqktYLfQvuZ86wQl
F9elJz9N50mZw0fUj085m4VVookLy3cPBKgs163wqzX08TdNlBOap/4myo167YZQ8fzRo3kBAu5W
1uxeiM5jO5fGD2MYPnVRdKX1Gm7DqXwxMtZBUdhoZmtmZ05yT9C+Yccain2ulny1skXRY3Iq1N3i
AGHzHY5Ychdk9YIHayOHzkT4D2OXUKNVLUS99DQTIbfgiK9NJLTa0K8RwHpziAHd6lCP3/IAARJQ
lGdsozekpfRHyz1ZGhx2OxrPWdegBod1jZyH5nOjQyQg6n1HTRuyUTm9WZ7EWJ+nX71RkIlTdtUK
zyLEggbphtU0nygun9XAIVGr5EyWn3bfo3nCANVUctdL56a2oP80OQN6cLJxa4WEFYzhKZ80/T4L
NWNPToDP5o4NUpi++gGWbUSAF9lV1iGS7Y3X1f4JgX5eDCBALHFUzGEUMKiMl0P+aIimeQC8GS3i
aSICUvgHQrtvB/qyx2aY3i1M/2d6ptADYj4YDLab0rSDR3wjkeE4W7DF+HlMk5zEyWKCa52DVmLf
scxpxzyyikvH3bSeEZEjn6ZbfPgsB74JVHJeYw2lHQa6nAi8EFeSnOSh0yzFIiBbbFU2bbUkS5QF
aay+mgB/r222bD0pg54KEFqH9o3kkfhgGoQXGrHH0pecHOIKDqQlyQOsxaXVxvZjRve3tQ+NkZn7
mCk4oOd7HwVFdRCxdyjTslj5WMm3k6hwcFKywaCkHNDm3edoVM+QXMqT2Wn1Rumhf6s+vHbmxbZV
fZMk3quWQN/Nw7JcRVKPlvqIVtyPcpBP7mHqGrSEU2Ru7NRqdjzGd0YVzVkszsqPbdyHfXMIR46d
tT0CNQMuhiczWSWROjfsJM/suMQhp2d8m7uheyjLilxFNheTB1yBDw1+NacDz9LFUW8kcovO3CY1
taCyw7GXkT3AOloeDZEHDzQ77whPQDvjD0fNZjNoo9NcutkE2wpQ5QIGdlcU8LydNfO7vUIIiXs5
DMRhzksCpyTP48jhht3CfT4l6FGw/LopP51JZ5cVxZuJgOYWjfJMmS6wTTqtyyD2LjhicfyBzwQE
E6EShIuZL91cbwFR40N3GudGJvg9crsqdsRJlUdEPq9jUDF7NunBpi6g+dNBpf5dQ7Nu1YwZhmAz
PIfBU6yG6qgfpujUllQ8/JmVkbqjdkjxeBRVFxwauwL1pVmPyhvZB4SQACY5PABf87EF2gElihIy
olEkqy7wBiTLiNw7X3v3MKmvbesnIwBNZ3OK6qnaJgD46RDn5FmjlCHViBM/AefeCNnf9kL0O9D6
DFYOcKBylybNra4l1ilXAx10zBR4s0ciu4ix//3P9lW20wI6xKVJqY7L/zBnz5/YS7ajJyqu40kl
8Q4fhrnTPK1Fez0tdSe7Zx9on6zBBoWGv2Tb9091mFQYrINsr2sCXYc9cxomjsBDlyRn2w42oRk4
twaw3Y3VEEpJqm14Vpn5ldZduVFVWq3YSuIkwtNXyfm0YFTI8PBDkW0FtNDzbAh3nA5dLO82fR0O
OCuvYXdFw4EoF3xzC+FLZ63144eaZLRMAZsuotmq0Bsz0gTJ5qFzwSnFw9Ela26XVN1XIEJcAQPK
wigsr1BUKC+5OR6qHC9bGKtF04/VDuT4wp0X+4G67a4RzTPxoxPEaB+3BwM5qtSFtitU6VY+0Wkg
1Z5awXrQqCZMorM3cGmWfUpNwXBj62g5WoETyag2Y/OCP2eX1np4I216YZxSD05CTbHGXcmR7j0u
fHelNzl4xwznpA8ujJBDZ2MbpH0q4cCGtuJ2P2jGoyU4LOTQ+ZesbyFAqRiyBo/DSIgvrpm1m3jP
RUmdoc1gLQ4+ckAL8g/sUqoC1pdZx+1h0KqDFhGZQ9Q0JDsFGkhVuBWERzoaUx6Y2do8pEhgsFwl
zhOsyrHN/L2mF9SnG7kLvUy+smNJ7g0X1lAfuwdf6eMCtUty8jL3MGQK82fM4S63MV6Eqftm5QXB
pk2z1stRnWaaZmqwPrag5oYuBPBuUx6Y5CYxqdthYRb6CNUGKYWGw3VTBV960X0IYc9Ejm7cIXiZ
+YgekynxZCRxZ6t/3yeW6l+7xK4laAHYjmHrUlh/7hILTBIIz2xzjWHd3UJNVOaYrjw7OSZDOq6R
mBC7Nxuom4jmXd+29qaDlqUijXfQOKhVSQCLkp7OFhSCQQ73PCmuV087dGeE4OntO6EQNFl0cYgU
udWSlIdIEeaXqOGFqDmytfst2VzshXhMMSaQjuJTv0gIos3wzjx66Q4/qnd0A+Pw79+8/dfevw1i
R9DnsCT8KMsS6A9+bZHXijK+wwgAh+ZxJsDckPTFApLQIREZecoccQwHbvYARpWgh6/WO5OV1cHF
3IuqSjYKoGsSlM4pigz4s0n3w6V3vi11eW1o8p3dnAciU/wUfrwcteISqwrtlaleKb+Rd15VHUuv
5+BLZ1t4n1keBgcC8uxDQbwGNYuPiIxccVtNljyTIFmtfd8F493DcbeMiCKIJyeQ/Oyg+pFcWTuF
eRKRSX7jIyXv+PIcpu2bw3ZyTjr68a1YK1NCU0aRTjchXgvRTtGd5+vmGR4asye7EjMmhyoD2Y2q
z8tPmJ02YKq0k+V+TdZ09+/vgfE9wn4XMMxSEcuydR496dgcBsR/I8DATu6GXcgnrJcQmd382ZCQ
GUDGkYcYEJoWJdAHg3xvV5ukKL1b4enI0APEtBMn3EqlXx3ySYy5dBPZ3aNhUsnKUnm818dDPG8H
a31qFxYFKug3Ler62L4fSy18coeOFkiMiBPKJNUOw3msRU+mnlTNptYt9mt6gSyffIGksBklRO2s
hjz+MPzSRNjQXGnqPLa1HpyTrj9oBFmv0Ar2K8wUHxp98rVmGPhL2P/qQ+lxQ0DXGKlatz1PBJJ4
mkq0E+w8Uw++b72nIwmEHQAEeANx8O2V2SZSvKVBY4EtoW1WWMYxpVW7aGmmPHr01GlvS+InOnVU
eB2AYDyxIUC9yaTpuTZFjwG4Ibh5JGhURRFhEXKfa8ZRedaHYatxRQdsOomg/OFHtrkHqf5eM36P
GnpemCnAa0RcGVjGp3wrWmqgsyiSJpCBCuDZj/oFQfYjmXZjtrFbiQlRMLizXBRrLSIQJs778dBE
3SHOjPYtNPcBCYxHFRe8ITndN6EIAH5l5ypoyfcx7M0A55JrndQaEghs6ihsV35t5fvvEdsGhLu2
zUszxHffxxgVGNc2c5L196j8j4/hf/mf+R/6mfof/8nXH3kxVqEfNH/58h/bz/x8TT/r/5x/6n9/
1z/+/CU/9McvXV2b65++WH/Loe7bz2p8+ETB2Hz/Of78/J3/ty/+Iap6GovPv//tY06fnH8brI7s
T3qreeb6j19//x8/N7+Bv//tcE2v4cf1X37inwot+zcD1oxrIAREDeWwBPSfdfP3v2Go/k3aynUt
27bRW7k6GiKYmk2A4Ej9xnzpWrxmivkJ5grqvP1+yfkNYYWO7ki3XIy1KJP+eWl/+uT/z534k5Jp
1in9Oj/wO3RLQrizdNuCLYB+7NdJ2qkmEJY1zTRk0ByorZ2nziQNv5VwTxbfHf/9mDUPndM+eCYa
CFvvIOGCDnAiCDEdZo+RoI3FLx/gH1f561X9y6zFVUHqc1k/XIv3ac5Lyy/qKq1Na9DXGO36oWPG
JDHWXaQIhRJHP47F8CBN/4r0+yuyQ/DJ9wPCcN8ar+NgXMTQX7wwmTjrwmyz/C/hx1eU4XJBgaxZ
kji9tNFmYv/lOBz8rjz808D+9cJdG+XcXz9Pw7SQzc2KN2H/VfAWj7yxnCzZja/saW2q8j2x4/2Q
1MUuxQmzbvP+QAHmI9bRPFQpHsrEKs5Rhf69O/thf5LucBNwGI4LOia1PAqnuI1bF3+CvEM+sSQV
hvqacxrD+Oj0ciMC7YX61AkLK6BsAN/piDnMicKZP5FdTNO7BDhJwM1gYUi1cgnM+WlyaK0XZEET
NbliB+Oue9k+uDnYQJcIj4gPSjdQfiZmvaIEcZ94Bw8qi9YoQnxTPMLFISiCR9FeIR1vxrDa0vg7
+FQK50RjE00PdtBB/0HteKWTXki8pP+qa4A9o6w9g7U14R8uaIxc4sbcGw2VPza1Bh59/yBMqH/8
3VnOJMtuqXHmozkdL9Jgti2IEr+PWSPBncZnK4FF2yaEgn5/hzkkX2V5GecskTAC1WK39U2msiev
Jk8HnfZiDLQ5D5qxjcrrnXPnPvVoTVl6dEbichsFOvr48NUCUj6rZIpav+QOXTMEu8sOxZavtw9m
P8U0una6XTxFgpQG+2dhUKVNtWXbWtZO2ndNib1MRxS8MMuILtY0x5LV3TJ1/J+1yK4teXwqujUq
e1c3wCp5G5g6NJroVbfVqgZlDbQxWGak36URKhowqc9BShUFtsm1jjy8gjZhB6H7YkzBiQb3exAr
a4cZk91LCNOHN5D54d7LjXf489demuOSs/0s++tWsJnxqUVcmWPryALS4UjB7zmDxbGkYAOzSRpL
y/lA8U5NaP5dfNg4qUgbbmoCUnynLza9jkgdv2ickEne6K61wyH+CcaRqGT3zqEnUrCtZqquuxsY
8xInDu3WYEtBsETlEH7yPy4l4c/Stmg1VtyTHsQi8fLAk1Wc8qZx4i09YzjpclpWczCHoRgHKmeT
q8LkqzI9fBD+Q6p7KWILzrPd/E7pXMVsvNehfW/4E/IMN2AXl6NS6cd9TrDXSpHJiUuFLPsuZ+qr
PDiCQz5HWeKMxbyzhkBKA62n+zZzSL1gzFdD4j8EAZvMkWd1Yiu5MLFPrNSEb55ywLLraDUQEeT7
GaGxmnmBwwP6gZJNwqFycogKmiqEVVaJW7VgKBajmayCgRf9nJwFFFiD7wBx0Ci9ds3A2o8justR
rQw2LSPS3622uIXZvsvH6UKxoFkqPyNfBixh+tbnUbXB/0JhKqpvg4QApKkixDUpOZh988Up+M9u
qXs3c15UhoVwQus4RWxEkqrCCW27516H4O0SUb2w+/HSy/iF3vq5Kzg8k+zAvP/DmSCddP78HVp8
Bdx5wTmKRsVEehWDrkXpIO4CFd40VoSKMX7QnJE2tZVgEYNVojfzKWa+tfKmSuoWFWR2DQCcuH5w
5duHNQ/OETDgsiLTbk0Q1wUfY7UTiepIYrpE8S00EErAghkqlfZNBLlvgWoEHVsYwoEmFXJRxVDj
LK3DsHtbZenVD9yfPvELIGp5C2Fb7TKDAAoGyKC2URykTC8MNMcBBAgr0nVSuUgxvC9iC4xt5I77
jAtKEIri2scb0jrcnDqIvybHWAchbVvavGS2ud4lBL5LjIm57HIWnMqJqEu45WswUkBmKXLK6ZLF
QMmsebY1piNzBvcPPQ4ZDjBJjf4S4HSsubXkLBF8GbcnPeUi4sF9xe/PquDzxkurfuomTA6+k2L3
tj6NqrgmJHzRgsbHGFU6cd/hXWFyNw1+/SJLiBJwuYFDWM/KNnI9lQ6N1ThaeYVYEst1iUybfhUj
WhuKD6oivRd8URJrMO3zdgfd3HUdfyFO+Irc8ac4GVE4yhZ9VnNLGdxe+h2c+HmNzajJk/EA9zqn
Xv79sRdecsNBGYuM7B+MtHuQ/XgMbOq6aXeAEjbVPNNYc2iXi1xgAm1upqQkmaR5mNd5UCoPgpVJ
aN7aH/wfRjJeVGKfUZVeXBl+kJ28zHuuLOoZXMhr3Foz151HNkDRvEx+s/ejOOPAMF2+xZFmh7OJ
qlUbMWQbFzR6YIulT1uWlarvtnnbnfNPn2SWweUTpQabHaL6qMf05iBBPJOJReMslZA2zC15Fd4i
qHiQCh5MrD4f1lTzRuGED/QXrDa9stdrlgQeXozSv5q62ETS3lfpyLrFHcTsukpwqg6TnqwaMT7p
krcwhKbcE+u81dxaLSCg0frxC3QDIakNbLI4NyMT7hSKLuo3vePcoWD2wGApVE8IWCOUuxx1uP0j
5E/iGYb19/CYZJevUmLe/EbLiCnC5UdPNbvNTCi9vqzzVY5+gbyjw2T3OOyJRCOYT64SR0vwRLKv
8FHIJbV+w8kjXjg5LUGVhCSmYlvxi09tni1DGic4mdliFQzC7wEhc9bRQmtOTVStdRNmOR6/hkkN
HJvgmfYKjm1ah8QWXA0pnJjGNn3RvkLdSRBdhNeO7hN/bKeV3JJE5yEJ/RqlvNUJnOPaw/cf1kuG
bCTAYoJfmccwXt6rrCWAUFwxTb8SpW1sEqvnWQrHrQd4pRO+v/DyiOwYRetdS8NdaXKmla1329Tk
DYful4cI+fd7METlczKO+3DeksCq8WD2f9ZFEZ5999Ph+xE1M5Yd1zv1jb7VrEytSpXeYTHY2jJE
Sc8gn/8nnxAe52ga6aXKE14fbgaByxRJ0bGxhesMStFR0V6AQnEPZ4F0RFxWWcufqaORjx0V9roj
Zc2TCBXqulFopOjImQiMzGgEFTf452GI6l0HaReqCXQze9zkFfXfFJgNevraWsOWOLqi3fsaCxA+
QxxPQiMjFFl10BPuBUNyN0xA4418MDZG4pDJ2541qE0r22f3XzEPkng6JljQcw4e3NnkEdcawN75
/Y3udB+4ZcApk8RXFYKZJyVsYeZ+vIil9aB31pfdtaQskY9WdWSvJeZDzBOyBY1+GqO62wr54EYZ
rQQcd0sNBR87F1S0euzQHNiGCWrq7zHv9J2x6YllXxOZwBbF2c5rj6gwitM2pBtbVwVMPi/bdHU9
i4FQvF7pd7XwRCr0hwkcuDYa6b0zgmTygmBzrlbhoAWYCqly1qTrg/PT/EA4/Mmkwfw8sEqIiDvG
cYK7FZNRj8kYRrWimDwYtPXAqhgcQDyfp/L7YezH9Np/E+CaL9kadJmEt8/NiukRvHgDnNNN+i+p
UCjM5wVriK6OWQCFidUTBYOlinseOgY1KXPpUpfOR5P3s31bA+6ETJx4z3RI8nUpyZGxBvWSBziY
eeS72H4Y5mk2dHjFZPJdxmSyoQQ8ZmBSVn3HrG0peRd10yuP7l1AfBh4q8xm/VAfLJkaXUGuhGkV
2yXCte89qhsaL+xcn4eiRs86MYNmU4Jg0z/KnHUd7sZgIbSQPPwhFRwEIxo5cCxD9AnL9yqLvuL5
UfZIkUVMBN865F3TaO1WTk2xEpvvRsfFMoTFIyCnbq0pX1/UGpZoSUwQPNaFFjK1j8Id1q7f6ci+
XsS8giatUaD2uwxDOS7ldFeT0xiP1bCCFE0SGIKFyfc4P6GIFkk2gs+lwh9lDGyVjw3BToQAT0m2
9ihm05pc9RyRFkXJHR+YscksmNb2yNPXBC/fv03XwMg4ToyPiTXQjai5KoyJi8R6UZ4A9EBDOmrn
S60z4pqj7h3QICKrgkm7CNhEKVIVNStUxxZcGbmR6QvS6e+NsIqUh737o6cHu0h7DgvSYuptbgKJ
8DN0/S+6AFSS3eLOjVED9cOkVkXkPwW+9kTP+ISLm7gr0+RpchmtUP/0tKezhXiEzHpxQxjTK+52
Y+Mm2oPtQ03Xw6vfcaIhxw9XPNXokS9sZgp2NeNjhxvDSjiY1X14NVngwDQdWAtpRxTM/ipGcm+S
teA7BC9os9dBT05Bj2LKixkImsPmpk5op5Ivb45HPjk2AvUrqkitn4fR/J8JwQe60CezZBn5/peu
NYwNUYggSYdXBH0sYw1M1mHk4IsO3GOGNNuck6GMUBmMEbk9JBcQC08hU3x2Np2fUs4e+tkWNkhj
QSx4Ti6686JTQVzYrjGskcSFu9yJaQu1k9pR/1ukmLVuGw2BaJw0G1J7ObOTTEsjGdD2WBMUNAC8
RPxhtMjNBM2tZT3MhTktWKeOnh3cpNpDIN60YeasRjsxNlVjHqn9qFOQUHZs47uhR2/q4NZDcQR8
1PU3deiUW8tkTfRJ+LNC2NNuQinaqGtqLjFAwLwwcCfRdFdYRMIOGb+mQOeqYngFsVcuR4sowggy
KEd+1pU6657M0D+mpdazPxbLf1+zMeZexl8qSYbCMkhGl0m0iJp7Ib/UbBKNdpQrYqB6dON0o3gZ
PcAwFDAPbsTYyX3tpUZZACsP3/BYJVvSw64pXhbk50PCcd4FmsiA+L6s/19rjcKgQPc/1xrRVl7Z
6fxaa/z+id9rjZbxm4luQ1ArwT0C2o6y2e+1RlP/DZ2ULaitgyDjJcp8/yw1GrwkBLhCJOk6DQMu
4I9So4a51ObfdF1XOLYUi8n/S61RSvHnaqMyDOqV1BkpjimSAKX4S0tIerzQmhpcOhsi2mhN6BvT
uninTlSxVmrqVu+a+taCsYP7hBe4amoDXp6fG5lHgIMJ5Pl+wcpQCcWdJ3BE2urB6arntrGL94K2
X1kCJuzIiDlMTq+eS8/aiDDV3mx2VJsKrssOMqX3hrw4MY3+DX2a2NHvdElq4J9jf9xLu5seDdOn
RBU0e64Yr0Lfh8+1rr1HfuZ9aKN2G1NtewnpWNCzKyzWG2JssXx5z3nCHqMfzbesBn4JMm+VlcjV
prSNH/QWdgA0ibcK34YRj9l7RmbkysoCMmKAsq/zxglW5KTPCukKOYs+2hAAZM9+3kWAzgboksG2
jI0m+mmV0RMQNUXj3wYq0SP7nGr0VLWbOIcuIyC3bgOIG+GUvlHgOThtIlbSNeIbmQ1HnV7IBywc
6D3Sbx79Iax2FVDhXWSm3qPREQhkqlh8FIF/plVVvGgVcCVVGt2h8KL6rpNAkCTUtNZ2fqjqgxyY
/hNrJFNQKINnp8ujTagy4+i0Ezw8ztXrDnLGBYjhy/f3+tB9DeH1V0tBjAprvb+LMTztiBQgqUgO
4X2FWRSuDTJjY/QPsiTwuAOKznVRz0tB0GzbyBsvU2bQeAl9D/tZelFU+WFp2u0KUJK4h/OO9tJM
zdshnCleRejeQDkwt6GCyU7pIN576HUPNtvPw/eX3y8g2De3ky7cm8aMBmjLyrwtCT9fZ1YhQcEZ
LJ8Rgg36U9Ny6KvgksvaYelV1avVszFIYc/CWnuB4o08eA6ZtQvLXmewjW6om5MTmk7g6DQy5yGu
aRthtTCyi65fFXxUz9xbwS7BFO/Ih+9xqSgOIS884vg2bfDPMT3nj5Zsj360/dcuyrvlNIz2w6hm
1iKbYBkk596x5XZqI4F9yYoOU1NHhEIo+4SfQ23MsnRvHW1Efuh21SPZtGj8ydl4oSxcsRUcy2vn
Vg/RGNmfHMLmvAg6oB2ZeQKu8KI1KdZafffhDP7PvlbxWyuhvjUguJ5FRYisW+XjvdGV7jqHPHGG
DaZtZaqta5vhnCMwRnA9wi10WcTRrYhL0kNz/i+uzms5UmXbol9EBC4xryrvq+SlF0KmG2+SxH/9
HdQ+cfaJ+9CEQCWpWoI0a805JkIM6xsU6k4J6HzkRWzdUqAScdLmCi/J/5SjxrJV9+IXNOv6shys
8BoLh9Jdr8zDRMLQ3nPbZFtbkH3R4rDiwpt31of0RSRUYkol5E+Tx/sMMddbBFR0bZaF3Au8I7d6
rkF0UvIKHWaR1ocfHiwJ7G/oPOFPOMiBKg+IUJUjqXQkZWMwg0UvyscoYxSw0tJ+dSp4xmkmrK/S
ss5GZVOmK5p31INzl5AeaNQ44lHIuEcXhQ0mke5bHyKIl8TpQeLOwo1RBvqhIKDpwIKp3PiypKFt
Y/W06l6+sVv62xBz82eea6cEs8icN7xLRsv/ouOoP5S51J+NdOIpETQWHPJftmjR8T/CLX2wVeFf
HVtSKxPS/WHNxpLM779610IiJuR4MpLWPvKk2Li2DPlJ/MUyn1znR+Qza8ka6PEKUnDCgITWzqwi
yA/GJyht/Zh2pIpKSl/AUqPwRmvJO2kpxjzqV+MnjFQQTb4KbyFOaLK3CPz+f58wCuH+8xWJnk7/
fIVZlR9Nz1KCXbp/pSD5HRta8gG3CbYnYtStBf/0wylHEORx+IbhjhFAV6TCtC5EjZogFmsMxhP7
1urZqggKmq+npSKmEXnX+v7dhnE4+eFXkZCZpnvKfioquiOmGMa1Qe7sU8P65gjL/eP+SXN+RVWi
fOpi/3x/gfRcuUI4SR5H1fyFPO+/N/huMOJ5VCLRLDyObsM/rg91CyjF7iRMSk6toT4S3t0+iWBA
oyP8V1+nHpAzh72JyOx5UCxtXQV1+B7hhXuoWhLG0O6kL1WZ4Af0CuT5A7kh96+oXE+So1OABpi/
QW8hfxv07impB/NqD9Xb/XLbV8GG9ouxup/mqI8fMqxUp9aV9hvY4vmnNamvoD5xo2ZFbiCL1OzP
VrZvqmm0R1+L/AOFnGx5v55n1TVF0/2MpG7ZBXhcglH5JwI8mrWjF/lVWHGCZUDTH2vXIHATqcHL
AKJmUZv0H/0w/Qh1EIZt8qvnTrgIUYpe7bwQu2hQ/joZyuql8ZpPstnUB06cR+qqQ0PKoaMeycLb
JHbdovQR9nn01a0c0U/NbNlUG4wrRLB0zc7SIBYPqkGCg/Q1jLQBpUhmXHyy5TZEo7W82OuPoHfU
Go548Tj6c6AH6uQPwnlekXbiZYuH6bnRrxZMzz8VmxAqYF36Unhlv9K1OTQi9Kx9OVb5hsWQdvNM
yHECd/qXAkxKh7X7G+fVzsQg+aUJk5Rz6USLOhT6LtAYCNvKIbk1LCsCBDvx2lY2NpNKQM5ziVLq
OpLnpCXeG0dVP5Enz5Ea1RqNA7l87JkldOHPjkotkwjTfGhV0Qk2l7GcHF99ItdcKkPXfrBR0F/o
B2x5xCI28xSg3NqfJY3Djj2ytss9uzlQayq2ISWWU0+2JKpaKGbQTuWq7Iv8sRzR6GdJ6D5bNtA6
pMbGGxkvzBz8eT9VxjxoV94PWsY9vcc5HmC2/lgICcliX9UyBKowMaGaGFQW4Winj8Ixt1oZe3+k
yGeNrvoja3GgTeT+oqQ5mW2kfoesvxQm33dMh1tRZg2EKR27YO5/UzJ6QSrefDta9z52efDVJfHX
aIzdVyeMH5qt4VeSTH+xmg6fIJrRjQ9m/FkkxsxI7adDNcYUDQcNbPYgm6PvifES1BIlYDoN39LX
d8Kp6zcGomRjmKzYnNbYxoVVXEyBbbJLJT1Rqc+BiE35lkIGhhrB26CFdrYyMq0wakUPBpRUgAa1
tTDmmbVS5pObt+IzqVj1jjZNUbopGNncKnm0xxgButM0Z+kk0bahL0fy97BLXaX2Y5YGW+xBeExQ
464JEhcXTIxg2hJHexwhbqLJU+FjmEx7XfkwJxJFild9y8la+21TrN0UXetHRlx83ulswOtFu+Iv
0b0FU4EUykq0vZWN3Rv0933ArfhYa6y2a/qm91fVaZselG7BaJ6/qNW1YaW3LMvup9wfZKzJQZ7v
p9T92MpHbyCeNMDAaYiT2Nspreqeeqc31txA5OA5Xf1O4OGHK0bzClZ9fLTM5Hy/HKG/3FJpJUqB
dQmb3EixJ07HPXrkc0NV+CRrSazVmOkfqRnuMPuQcgz+AplZ+qo7nYbLXzSHf1/KYkeuSOHRd1FV
kvo8RL8NaSxsHmKNQcqR21JjopeizZ5qSixIVXmJJz0cgNb00fYBI12oT0dXJsOJamCzzHI3+CRx
lEYsLw2HaHrIjC56xMkebMPWmjYdVMrnPqsAv1Hfcwv/NSGPcAcMu16yrvRfDQI6V74LtMSxmB+D
JCs+9ejE/J19UFQdtxpVivX9sg+XIQei8xqGdboPCCxZ/XN9YuHc8nOMQLqHtrDpYs7fxhmCL2sw
XBBbqXnS1BxsKqfi0w2T5sEKXPMylTlcaauC0YedZqw05zF0TGubyJEQbQasV74ba0fTtVe111ev
UQyaER0mOa1OUr1Sl2FoB9Oz8y2a3bqbg4AR2Spu7GHtS1U/x53HutedgOXC8HsGyBDe8GasMV+P
e/AaREhOsbyOuseirfZx9HMWkKl5SDvn2AZucfQ7U9/BSt/00L3PNcLJs/LsljQJ4KJKwwI4X/cr
tfDcTl2rLO7Wdi/hk3OXPN4PZTwwSWnFNbEnaqI18aABvgs6Aqx0C9LTn7xOS55oVi4MRwbX+5mB
bXLtSPC3fmhG6zDrkjX9oGGrV3GGnDPy31p0zBRWSQcNmAffBhK4dDXFr2XUP2l6PG6nCpCCaDXv
w5Q+9fbKGM442IZbqZXfeT14H8no1VT4yoAlqdFBO2CVSy7CUu+z5CMPNVT6DRvLqJmSD9ds3rNY
a25xPmbXkdDqh/vLkr5lHGh5osKygf/Q0h8ZXBIQtcDhBn6dsOX+tPzBSHVO9WtNkNLOwwG2KYMA
gV8BviHQu8P9/aCKF6s+y9ytsuvuA3v0/XLX2sRsyThbWwWJCZlvblFCYdJVPnEmBIiuXYPqej/v
0Aw9bne16eBjCWgtm6k7YaY2cPGKqqRF7pn8D0cB0xMitinI4FvoggiOxO5G9LLWGdZ3+dn41iWP
Y//Jj9zgUONHXKQGqRHQFjSCT73Q3wZDx5hDDwSpLUpzspQpGeuVc+HtF4datOd+0J2L20BBL5sM
lSbbkKrJnMMgDf+Q0ZUmg68rnxwMjjjhSIkKLH4j0vG/qyIX775GM9sqHPup9T3SWPCzX6D7TRtI
DDiPtH5TFm37IWg/omN8B7Tn70Y+t1QOxlgsfbMW1NgGyqzphraPoV94f0sRPDqsX3Z9ZaWrPuid
c2ygnrRjyQ3PGRKxjpg/+KYoxNnf2ezVcdWMWIeBkvi+SdzkF0NqdDIE8RwksYmPzuwSWmS9xsvl
hDaodyFpsRxvE79fW03lXTqrefLSrlrmKc/0fZA1B+NzMKr+arLSx4zU4xfx3L8+XYObpOffAbDb
h66CwsEttkZNtLMs3fgZ2HI81FqLDcXvdtEYZcRr9S+R5rb7IjSq01R0RxcqbURldm8DUeaMNpGZ
pd1+QnrJ0F8CKrTt8V2BFPWksUljz/yyB+3z/kHDZO4VOWAqNp3UfuKVIAjsWzMFnCCgW+diYKPu
Fu53GTEF2Szq927YD1h2s3qDXAtoKrlmxK4lu1HXcfl62XQhxs9ZdqhpCKKHOUKImD4jYfW4+koK
i2h7ev7XoqQXdK87jeg7FjU/6DSQRaazCoNdrDPth2a1K0cap5HmoSjBiuOk/fhmwCEDVtbZx/tp
j48bHfL4otCdX6qg/LxfbqXAi8T+eJk6zaud2T5SF+ceVRTuKTL36baEzOKKHoMBIG96PbnhEIEG
mlO3u+MQdd0xY5l+vJ/+e5D3z+bD94QvkYZY/euUoDWC2tFv6ei4Rzb9J8Np9Zs3XwqBeOyDhD59
DMH/LK2c+8Rkn1ah3oj8TxJmbDJpObF6hcBiJBcNVIpz0/GgmNbt/nE4pnLbZSz2qtGMbmZRR7fU
SLKFU0sm2dpJzsrFjml1AsS6yPBGaOpmGpp66tJiRpzzB8UPEKJcYq1e4RLfgAblAdcNcRVE7jJe
BkvmaXE150tlj5ddZTDxU1zcRz/3xgUWHqAnDolL/1xjzoZ3pKPFmrmiOjf/oYJlUreNe6BK4x4L
S7o3gP4Zj27drjTFvoKILzM8gJZ9C2yhzuYQqS34HbLvvNZ69dy5zxu42XnMPcR7ViQfQIquOzvJ
sBPFT1GZnXJWTY9UQteGpanHvAYDYU1+tbmfkopYMf8aEXV8QpWaRPXv8YZ4MCLC6Bu0nf/p92N8
sovqU68/iniv95OJj0DR+05D84InY2Ei6n8pJ6jqmuauRplqS12L1N7XJUxKZIN0JLX3DAsYzADT
+W37ju40vUEvis+pXZaXDi8GsA0n3yVT/1XV2smrYB7jdV2zI3GBz5T9kewilEhWuw1mCm45tMbO
nTTj1A3yRdPCI/D7EXA9mpwwLXn4IoJgiNdJ1wOBmXknQvin2qmuMBzcz/492HP2IGGpmMQqBFQD
5dPDUFtY4sw6hFPPdIlhhRbMpDBC+AkgSdO/gFN/ZtvjnEbb9Tc1eRckpdbRS19N+p6NgvcgkJau
SwvknjAqVlvzoZ/Cao55Jz6gacGlwFx8dKauZineBpu8aJvHVMrPmOQCHDIjeeZI5WgNSVw6fZIo
xD3KW+oE+20GHTNyEtSYZWN/ZZuSsWx+m9X87mDQ/mdW0iPfXmdGhY/DlQ7IufBtsOPyUQo3OhOD
gbRjvh6ydFu0BlNANmg3Y8rqc6AQafEImd+GdYwrYnvhY/zNhE0mEn3KfRlgF/UbvOwqMTzyI6Oz
3Tb5pSSc9TkjRnnhZ0a/ELVicuxxVmFxTy86v5ncztUJfSfRGEFEIwmOyD6EfbXUs9BaVDhKVsRg
mPvCMU2GHw6TyNOHSOTOXhDPjFWgRTJUQw4omfFo1Q3qZHUI1D2eu/XUqumUxl27Iq82XtxP74ck
6NgpAPXaGvOL4V5Ne9hYEw3Scp9nTrMNDR8XsWvztgdomErPm5fOIqwSomGzHVyhXjRk6iscMjuV
FXDZI5tJJBQoYjU7dpY964M15tQjyc3RJ9kA8KgSrUDyZX3QcwjO98NUuUjBahNHBB3QXJokFwy6
taYxyc6U39pBDkgfDb15Vd1k/jQDRU9J4Jjl8ojlMn2KTFqxIvI+rMF2kVlM+WubpweKKPJ2P5Od
TyBKh9a2d9Cple3F8rpTDeKOjbD9Z+xnaSWB0RvV5fp5dDW1wz/w6kgNVV4QGWvPCH3nAdN4vox0
lBFsbUbQDYb6QRlXtmW07ueHU3htmXOcBRWRcjfjmLDOaDT9qyt97UT7qHkzf2IYuW9ysgKSwMjQ
CLAvlqb/Vwpp7PXUJnZRjOROITAdgrK5tr5dXt1xWcWGdQgGEuOsAV+1UPYhbjeR9DT+3AZbDJR0
5KjPNkqtPTt1AwqFsXBd56gz0RB+J8X040unfwK3+OPT6Huo46lDpB3SI/TS6Hg/7WzzNaHbscLF
6GOT6HLxVqTmA6usnkA8XT1gELFPzVTaJ5RFv2Vg8h/t7JhapDn+5xN+kJPjrezV/RKeixyKCex1
nYQYtju14t5wCYcYJ+1WFY6/GRNa5Xqr4z2JiUh40Cv1WmUNhs6wG4AHl4ewCesXtPMEwgid9ndV
sKEHY7u9m0jvh8Ts1aVO6fPfPwECQq5LQq4XFbY3lkiZ8aAVo3UFw+8s+t4zCGdr42MEff3ooEvZ
JDlsFjdQydsU938F3DtCOkgyqvPyqEtRHoXT/edwv1YVVwN2X5GUlBPmnTdeHETXH7kDkhOVzbia
shh/8pT9naqW0pOfGPiKjWI3orPeam6UXEJNTEuVu/2rlVY01AzW/e4IJWBBZwqVB/spxnvEh5mR
oRtwenPd5OlLogxtgynfOdoi0ZFP0GrSe+0vemXj0BR/7JzKBFocfYEeqmEJUQVrAPykRrmWf0D8
GW+KuUowX8r6eiOpaC3G0kBva7lAHcaOrhdCGTphesjqIiZrwnMdYwEztNuZfmi93E9BW4RdbBJI
XMRPEmZxbyJXoL1GKiuOv5PZVcm1DzR0vvohmIanGmHcpm7b4Xg/2NQy24dkSN+ySWQHu6ew1puJ
v8/90HvshCePxqi/T9UssTZc8g0Ej8jKidUzzBb1WQZfpkJpMiCQ22ZNJp7M5FNGRvvopcJ+mgZx
YSu8xYznfwnqEADn8BfDxtu4fj1uEDJ5DzXzyIKdI2G688GJDO841e6D6lENTBDiDnKk7+VGrXP1
rBy6T2crPBBef+iyfnoGI4RdOZDxpmcwO4z4dZaRPFdJlR0IooN2OAKirfyXXCTtk4ZpS1p6iRwq
6K+0Ny5AyH0WNMGHUJZ3snJiSrqpKV69gdK5ZaUQa3SneHUE9WjHZFttm02yyi3ojxlQAxoGejsd
CphwWWH1J5e237o2pLEw+1C+6G27dZmLbvczbvvH2iENDxeGu6xnnZNwSQUarKGFrpLCFTXzOERg
ClDaQYR+orxTHRIvaddWt44c4OupV9WvKqA1qtrqzeneKtHJEzi9+pRbQp7kaBYnha6Yj+9X68TY
OH2c7AvXDk+5gg3UxahVfZqjbM1J5IBCf7AQWC7iBJoGOGRj67s+IfJ6YL9XPsmrSqAbs0iNoHEZ
UCbGzAaFZ4jWlQ+81mumL7zY0cr2dfwSAYaNKpjCk9SKY0u4xbYM0WIZdnzI9WhVjWmxU4Vd33T8
R+t6tL9BMPmwZ73wuQTFt8j7Q53X8SV0jPiC6ze+1Ja1iSzNOdjEJSEnoT4NlfjSNcHSqT2YOthy
nLVlVOGCDgtmYmglizR3yjd/II1W6X6+HgmeAbETZTAK/jniVyMmfEKs5HXdQdb4QKJsaJ8yqzIe
3LTUf3jwYJr6sNHkyMA8uis3plRnKRqcEX/3vfB977lzAQfLsm83yFoqwsIvlGWhSqQZi0Td3dR5
/i4i5X9AKkTnU9PopDBdPleRfuyy6RtqbreNiOAlcYx2jVGUr40OrNxX3aPz4M5Lb21wokMmWRpK
ouchlIVZuDOI/jmo2isOVKu/c3qRW+qEwqZzGKt9Y3rXxpH5pfvvwdgk7FePqAqnYx02/3uo5lMV
jEfZoDm05wCGYc40mNDmOyi6IKm5wIWHWjxRMoBzwEYLcJNmPyVt4W/1roV/bI1fyjLqP0JQ344F
1oDB89aq6usf2Mkz9hEdO/iSZK6f6RA+rFN6R72kPUjQwex2uePHZ1CGXyBpmfaaKP0aKkZ1aejj
SlEy341Z88wIYH2alAIW5WTLY0fh/FF66WfbBOanJ3gWk9SIT97gTrex1v+ywKPa1qsXPJC/qduN
n25szD4a1XyE9AMeMIBW79QFTfJ7UDwythG6TlLFK0aCeuFEGLAzYsm3VZh/2V0S/Bqku7eqVJ/g
AtKlETbG2Zy9x7S4h/XEJuS5B8YACjKJvyVkBgshkzmN9dsoAlAtvumQblqWn1SNm2wsv0Tkeitd
RQilGModpFVPgHqSrZxwN/qAYp46nLInv4pX3aTGXeaTEj64LpGPjffmA+ZBwW5VC32KibvQyby7
lwdTf5gzRtJRrNANwPvK4/HKdoi8KTcej7VbaqdUExTES5oZCgjBlrQFuOGie02orS0RJAVLXxpA
jzVzZeTYRcZisB9bOzB2pe7W6yoxW1hM7OsiVR0MamuEUtriqDtQCVHqs9EU7vjixGigRlN7h/g5
bCtKlivaSdo7lIZvD/3tVWcRd7Um5/N+mdW+tXL4O2+x0Icf/DdWiYx1pC2xOGJ+SxfN/M1i5Y84
3un51NgEXu0ISPT8Xem75NC56nR1/5lUQGg+St29+DIIboH9V9fzrcoqLCEs/DaA2UAQ9pB4fI8Y
plkio5DPTPRnUb9ZCgk+JRSoOX8pFTBcmHr+kQ/6vCH+Goymvdipqa3YhjSHvkbpnsQ2ELBK7CqP
hV5goRdsxiMlYLkIG9QkhqAMNVBa3sVwjTahXSRbTWsESE7qlDVC/oe0ioGNRN7ezoC39iB+gTVg
A47UD1wQe0ulHOkepb0PzSIozEr7BOYmfROoR/qStna+m0s88RBMGySP3lwtL3/NDpDBNGnmsiEC
ykRYeCsi61yNUP7YTDvLwTkXxJcvAXdk3ODhdlCFtdGqehd2wWWYzGPWTsSXZdWEUrVqLiG5nQtp
x59llXeLmlDVIDbNx7atqm0WlBpdARtKGBmc8Aim+hLECc250kwWUFR2eNCbx/sh6UGQMhUHu9ol
GH7srOrcNNz8AHJgokjQADBs6nUyWb9sk+l9FnLb42/cRIP1m9oS81+E1YrCevzYEN6z1naiaMh7
Ttp+o8gBPfbfcTLl+57RS4spHCjvxqaPUOa+JDM6R0COUSDfoBd5C1xDPLZhQETGRIRXyE27xWsm
HolHn3M4WvnAgvYYhWi+58ve/HpT/6ER9WT0/XKKhm4jqBhBS6TFZfXFH2t2MlE52yah8dIbYpXC
eJm9Mr/CbG+hnHDYVH6zRAA5b/OR8kcxWHxkVQlRgfl4UC7mcbRVOIFMkbBB5K06kzqVOcHBJF5/
FYL3Nnh+vWpCJL4kEImHnDl2ZcWFfRLz4f4Ro5NaYcTM2BbkgAIVmVbhpDfnCNPmqmTRsKBgym7c
1zdDq/3Nkbw8iDj58hJK+ymhHPHARAcjJFqqCrtYX/K7CwOyTEPYpLWvE/bdBrsqK4YlkfOI31N5
nkwz2UflrDy1CY+sTWNVtUP6FHTXHtgebFFSy/Qc0xS147fUXzu2li/JNpwujlf9hq39QdxBuM/H
rt+x7akXgIqfmDOOYTe5CGwrc8u6hJJO2VpP4tqoGRKIzESB9+V9gnpjoU/QCFFshK7WXxOhxg92
otZtFx76kQ6aKCB7yYhtpnS9p852CebIfbaFfvTCMlXixYrLV9VipgnyuDqraHhPg2UDSAlYghs9
B/i0Fo6FEdFrkXOGlUv4JHvM17oyxANE3Pi9HqCWCRFmO1ugjmNLwRQIMFozG+cINRk7Xoc0SrKG
0q5F5LCbLdK5oEtyXhjzhuOyfqf980Wg6LZil3SGZsR/Mm7Lq8Sdxe6wD8jxNrpxrzWVG+HKIKzL
7R/ZSXg7jIfdLZ4PGfI0t4BFM3osQ+vSgVrVlPWpsIa3GO7URm59zSv2g2s862jub1hmo2UfQhoA
ckKWsB2cNMvsrjCjXUwKJt0hH5vV1Hs38s69W+WM6Yr745MeCTlMlpXc+jBKbuzA2EeA+kPAzd+D
UKnjFLDHdVvbXvMK/Wi3zgXNLBRXnxxnZ7BeUstSB9VVxa3TdGMFYKRb3k/1LrKuYNTjhsWoUGOz
nOUIDC7NZJPUVfpry3wabamvpROQ65lq6z7To1u7pbckHnQ80XCHXe8UCPa9GelIYWWVD5MV1+xW
2vTWJRIyq1UR5VqR5zo2er8JoOatZZ/Sm3LlcjA18zzZw68MumxP6whyewPkdyFEfXMIzFgYsuGL
ICguqJKr21ACaus7BvjeHKt15XUR5iJd3dwW+hy6bLWZJlzSY9tvwxIpeVSLijcyaUsqdNmqoptR
DH110e1U3iphyxVdBGd5P72/tk0w5Ild4g7tssp7eSPJ3EH3NWEfwu8TGfgZXAuJdDmDwoBV9OuJ
FhJxHfq5qACJ2OO0QKcI8VS29BA750J3aTjFE1CGKkfKkpeMh/XPUCXOLrN16+zW/UpzS+MWeRy8
0rEPfQePpyZS7P4riRirdridvnTF37rDIoOjFYl5E0IQormCbou/XmWMczhm8grqHV8ccKctxZRx
9gZq9OY4+KBtjs1Qn/u4Do6IPvEopX8IG42WpLNpVHRLZx7xcInqa0BHZ89CZz5E9oi1KSxvUZ7H
l2jqFomnFzdfaDs4Un+0smw2TpkcqjRtsJAPD509x506BkS0tBS3YtAl3ypeJMEfowu7K0ADZJwB
v3wr6XHRjPMgNPoLhej2Frt0DpTWertJCyK0dN9dbQqWCSd8Vu0Dagdja7OyQU8xvOvB/JS6xUYJ
GdzcjreO/ptk1U43USXu/Nyajthcj3oC/gXLVb/vm8JcKRH8OKmNLE/unYBifjyYzi1NPDrOJpbS
Lo3d2/2aNANtxfVN3dlY4mv13erS3N+f1QlgzYqlm728n5rzo5vLDRVJh2UxaQbFnfAUX7ueHUpT
dv52nEeCvOMhIJAieRT9kEMdcNbgUumsPmXIIeE4lZ9ZYP+GruZ8eYP/0vht/2MSkd1h6PgjQnfb
YBf8Czt9GUwt/CGSTbkpSwSj9rsXVF7yIMxbXemKywYBkLoEw16kOXVCxCJgII+mH8S/RZw8+aOA
gS+qr64QziehlkRUjKL8YD7rHgZR228pEBf8Ol71asE7XkTEjj8nGkmaPYjSp3igaJ5wDz0SIsJT
Fk8+kHlSC6exNy9Dl9ZrtAIYgIdZ7wIn5RQmhbfxpC5psqAJMEv0iVqEfIItmdz7So30+oTaBX43
HAJ96rd1IqcjNnFj05jCONlj4K0dkTpngRgZxI+pXUJWDdz8XnFzevSVduH3j42XlUyiqftUi9ha
uKRIvfgAmrCnKwMFMVJrE4PJOwgq3JBVZHxgSkAXJ5viq+tRBqZokoOwuOmYJH+Hhq4e5NW/nZOu
nSaM6G9lFN6rnG5z7G0T3+H3Hk0rfitMRSABHgxTLwlIKXTCAmX31yuzPRm89m9XVtcZefKTptob
cWPtl2OySK0b3f1wOsRPFQkcNImpDrt26r5SS8+oZeukBaA44s/Jbt9mDly6VWc+1lRUl03kqZs1
WWoFCD+7ktsRz6hh7UyYmFg3yFBOQqdupNVzFdrW1FZjMDkUtVnuIoxYNIVy5FItUNFiLLPDwM/d
TgHi5hhX76bPVXmaLPRooyYIG4uKFuVvO1ySgs1GVEj7mlZzvjJ8hMeM/yxOp1o+qajzF41pmM+W
lTXgjiG/5xLjt3Ki8Q1bEKx4SKEf7ayeclF+flZy+iZoNP8um+RZWki0KpWdlF2Of3r6sZBKKS+7
UNBG10nQXo1v//zeq4eOdQJ6UYRS3A+s6u0CEFCZUd9sczqJXvMHFjCp9DF6ddN9jh0Zf/c8Vwmi
o89RozWILct/B1mEANRwmzc7NDXwoX7w0lYm+aeVNjz3IxV3pcNUN7sUznCX+DdT79MVUFL9CnBU
rArfai4tOPt1i0n6DK6w3OAazE66BExbJkF8lBlbJTG28UEx+exo1Sd7gbh6T8k7340xdkoIiOiG
clTWtUz6jaQfdMIhB5u2s+KLz3C8BkxfXlE8y1VeOf2Nnr65LEc0wX6v0qWC5P2Mwg4++6gPL21A
S4CCgfZqs+t8kJ7VvZueVlHv6MLPkds69IzpKwnxLDII/DjadCmV6//inNqVkdD/6hM2NkwfaM9A
jYbYKYif8AAjzre971B2Ags88ynZAuOyhELR01wI4r9sKw4gRdVv3fiAAwrzu4SW76K9/qo1yM5j
ZPQftTk1D72nQqo9aCZwVPavOczSRUOC74vQB5tOT8XiFK3HksFHPcZ17IM+mJIb084MM0SK4HpQ
vLos3XeRFh2IbogO7cwvun8kmobabuOSNf7fa/ePHAXq/eHfV6v50//zmX9fXmpj5yz+feX/+zGK
Ig3eLuP2z3f89+vur7ufBrl2t64RITGjR8ndCw8YLf5zcP/7UQ5PHJwLOU6yYlIerPKctZSfqjE6
WPSWL5luqCPJu+v7GfpiR9COzItD5gGLCqP2MiHJPWOmbULfvWRtiVkh4d7GnupegDYhZ66GiDjo
SIWb+0UvPraxYC9ckJnQRMFvxCpWg/muZWc5kLNCUZtoVD1nWi2rW+alFtNyySYdmqVjhS6Nb829
2Vn4M6AwXpmNQHPCBi0qqhfdLZwjuJj04X6KiNA5t6V4vtd0/SxRR+7s4Jx79VsVed5LarshUM/+
t+7cZNEZkzo02MZ2jSQO3axl/eZVWEd0dNiNkeY7I2z1d9m5S8M26+XU61BRep4rp0jLlYJIjehd
WnumjpUZifFv3j20tNAVeAQUKpgBQNZPKxPkitNEJCWSmIYu0HgfkGOriL46hH6X0OKDw5R0ltcc
JTFmXKoman59WXd0a9wXVFQEYbB6JDuCjlpcNIdOJb8hogW7RZ4bEaaCD2AmyfRkV3nSZxU8mOkq
EOC3jSKPEVxlZ82y/bM9D/vmGBbbsmawYa0Z/h91Z7bcOJJl2y9CGRyAY3jpBxLgTA2UFArpBRZS
RGAeHfPX94KybldW3rIq68c2S2NSCg0UCDiOn7P32r4RNd12cBItSIxBUexgyxZ1JrewbY9aVHHb
bMnMqqxg6uF4tMOcBsbU1igwiYxtBjj/8aQQ6Jd3CRG7u15+CG24y8boKcpjnTWQlHfCprd6XEQ+
U1Y6V+JR0j+4Jc5HSR0T1IpP0u8Tt6hBSwS563Wxy3LLpP0V/RXoBlvGXGjVdzpOdNDGsvHVZJ+4
NVh+MhA75tTlcsjsNODqDTciJ3c4GuqABHN1mYXz3Q6V3AP6LTLDpbfE7KQtnfEyeKMTNKiiN+WU
f/nao4AAvvKQ0aUBX16ch6UpzsJ9rTPgQhIV7BkeAX2BuYGca3Ume/EB+i/ROYdUEuNc0MLvZZeg
P2FavIbPOtxB4WpavjVKtG9ZU8EPGt/rKQvKoRm+izH0s+zFSezxV74QuBar8T1bFCBvzyA5BNfO
NtWAc8b0ezc0pwPczE9m/aQDAbjHQwIYWmLjLojdJh8kghJBIratjnaEgX0Z6aAr8zmvf4eJ9e50
sIphZsMrLPsT2tMgW8pjDXb91TIJ0Cv0ytqJZr4hoRFPBE0Fmq2Qq/UZWbCtG2hUH63eN5xmWr+F
G1RwPUInjKSsPvrM2ZmwsQu5FAC5M3XSAAz7xbO+hObrVGb+iC7UYTjyAXJQ37pzFd3VMYoeU2eI
jAKo/TAiLwjtRn3PRweJRweWPjH6AzFY3msI52noFvc9asSIRUtb/K4gBjgsdf1mW+aptrGpp7L7
UelryYOS+MFiI3txS4qGPpydI80WEUy6doL3qb2Yra4hlA6b3aiQx9b2ZqLoobOyMDjp1X2BQuqY
4LF5iRKgBeu/JQK/Qdk29bWqUGn2HQ3Gpn0maF57q3L2WI0zSAKLMu0M3bPxjbkhcLVo95mpfyOJ
nIJL5p8I2Jb33NSojDO85WPovi1af4wthml1llgvM/kPqPjZh8ldyjuDv4nqw6BZ85uz/xwLEX66
aP9VlHcUeHiTnYLxyXrDhfPwzR3s+XMtTlSvVbQGu/bB8ZL7xaY68ZbsZWr17CMqiw8YHvI9mijz
ZU4DzLXcaVeMojihpilOX89GierddROHFv36L/94+MvX/OX7/vQtXz/iH/8s2gx8SGhfO6eJ2DxH
EXkFdXVK1ofR6iOQTP/z8dczs4+q09czY5PMRhdkJK5svCImc4FSfj4ZZnS2IcJR1uTzaYAlfspM
R/e1GmN1XMn21PVNq2+7oSOwS49iYu7b3NTPeigsotjrxq9zmlLzk5Uv1NT2UvMi5oTHQeXNqU67
z0zyi6e5WqN1uEmdZN8S8v71tNREdfp69td/6aX8F1//p8/+8dSYtaca8P0udIbptNDAADvrHBud
P6nuLdZZe6hPX8/6JOb1/IvP/eNLKHsDtn/NoV6PjWpjosPnRoEkQzyhD9wrKIxmxdpVqZbUBh7+
+Fj39BaYWApEN8/4qnSuqIOi8YNJX3MakaUDu/o6Nl+fICeI7RVxQ3MUHkUZdfQDTXVyUxn7eooh
HQvK0RoBq8Rjj2uFH/71y5bZa0/x0rA4huQQfJ0etUrK09eziprtBH0Fz3x95h3wyyEzdwqdrGdx
nTgy/eMofR0qsR6q7nGkkccNqcKsLqLjRMR0NhWnyKqW06JpM8orQEaRM8/b0BOQbJVDyQHmwMo0
b9PTmw8clQHsCzEy5FSQnWLaZgzM3WxkUAdw3uyCmvxcwQoNgCKRCZrq3qly9q4z0SmN9YYU4qbE
qcPD17NuKtk0RvMBfUZ/iqOxP0nNsvLN19OvT3Yw/A9N9ehUC7kgRvoT6yam0n746KWWBEJrHIqI
Ptt7VVEcDIDw31K3PkyWt/wwU+dt0cVLI1sUWNWYXGYtywN9CtXbACRZopz7HIh6ZqafTqS+IhyY
7EOku3YgyLomQorGV1tt61CaDAR7MP7SLVkjPLTFYz8jIE3n76bIj8tUFH49a/qlom++9bSaghe+
rt83RXhdUzy2s25Gnz0Cgy60fkgxwSIbiVzT7OjaF8l0oXBCa59P2aHOHNxKOXk5uVrjAKHiyqJ9
a9zB3Waa0Vw97AL3omuwAOA3iMZmesvryHdbHcS9SzAd1sF9m5TLxgF4iqBPBY42fstSHCmTFR5A
3l87hPgkTqfNZyvvdI+xn1d4PfWOgSkFMU+gF0Phm+sZ+3XaMud3/f+9w/+5Kvjvn+Gh/8wf/a9r
8tlWqvrd/duv+j+EJXX/LZV01/4oP3/9GRSwfv0fnADvb9IiqwYkMHN6G+I5qIa/M0nl34TpuIbn
uLp0XJtk4/8BBUAX0F2UI8hvhRSmvTIE/g4KsMTfTIn0BpCcKUywTfb/hhPwV5IE3SDLBYcEPhOQ
BF3ov5Akskai760hSObFOK9GcBsIiwD7iH38MiZdfMlla+6qnq5b5QbTWL7TjGRS4HaSlW5Z5rtp
rtFCL3Rm/oRb+Bdk0v//tTECNIQpDQM0Ikdx5X/+iXKhF1g7GYAPm7IAhYPDqPRl2D008aw/Vmgs
0HYbYJtGM90D63UuXjNoBNjBzvFmt/cHHUxTB8r4EqXkO/77F/dX3DiUbUu64Ed5e9f/nDW0+k8v
rkIAgW2YXZFXI+9ALSCZjA8oSbEHBvPb2MFSBiNQBFk9gUlZZQyMwVElvAz1UN317Y86n6yd5hbi
QjZHKG3zpQJv5juQE45mAzs5VIplv27FVo0xvvoVpZLMutrT/tyyPNgn2GXtns3nccCSzDC7qPSN
wDlrijG+/3rwvMjbJaa+Qo0a+R8OgvgLgZWDgBvZ03UDIazpmO5fIsdN4hJCvNEtLvn1V+t0J03w
jeNSvcZO5eAWSvC5Ws9/6MlScRZF4x4xzSzHr7/mi7HfhV5LTzlkuhKL279/myQXyp9JKVwfBpwO
i90sFxPRNVyYf36bCGlx0rhF2j4PkqpxTHpvH0XVNaqt5VoZrbXDwes3ukteK8OcuwIZXoCDEa2V
zEYyByERNrlR3aXsmfxFmWyTJuYGJYKHpzih2Gzxu1jTg9Uyz2m9mZwjLX8wIXXePDOGg8lcNU7T
kkCVSN2P4SS3CCv8VOX6NjaInFAgsu/qJDVfdAEHrnbImOk74xhZC+keE95cpgsfuF5e2F8P913S
BNBDkl1orulPyD9uHtPDA0FH7A5Sw1dmXzwTfrPc/4dDuS4Ff4LOrIdSQhOxbItFi9VqPdR/OuMx
pFYF0RIV6TLtz0HPuxtxCF2gEkS2yyxOcy0fQugQD21L9BTFZHRfZ+q3Dhf+vrfVgeKLLLoCwNg+
bL1brTMKRIzzzvfa+37mDpc58Ue1lKteWpnBMjSw1MaMlEsXihKuVsCg/+/toKlusC2CGZU3U8yQ
ltABm6xdy9Lu8xC0b5zIB3KGUB1Wd3KyEGCFz+VgNtRaUHp6NaNSmMIM7J3R7VysVTs0Y/pqHHAA
dw704e8RVT0li+5tbIhYmH/Ln15ONqU7CaIy++jyH44vKJh/OsJoOmzT0A3dsR3hSlO39X8+wtAn
CQKRNiPOMV38eSKEhWYgimfjsckgqMJURJeIVnFPOemHBvd8bbkLM7aLUXdJKkvfasI2LzOAAJfQ
MBkOxbWWn61jJdcwRhlmVQh6QKgGiDuca64MyIECrQZd4Y8Wmx3t89kCB2z8jtcLeTHCt4kix3GW
/rwIoaFLx/lRju3GIVvML9mJXGwUsGZMPlqYYtLgq6ioWuPc5/1zTOWHD0kD4oqCIXVf1hgaI9Pe
G4C9h7qib4Fl4YWO/j6qm5PZI1mw44B5kQnlrbjr64BOQdDGwD2TuL2hyrkmsVvTvXLOloKLRkrx
YqlbXIyPhOshcV2ai2Gr3CeQPDAzF+BDyluWP2Vx9KrBZkamE2t5Tc9B1JsWoYTK2idHPLE3otXg
OcSgCWKqlx7qlpE+Fvbwo5pvquj2/cKyqzIx3Rfxb8ZS1jdB4esUYoM7QZ6xAD+4mpYeMTt7K4/X
PI4JAJEBosa1LQExxbmZwZZV5WNZXkGRM9fK7idX69AEDK5DTIz0GFkPdh0g9hYbVgHha1pCuK3t
hguycbpM0VjhxIn2tav9GAvd26l2vs+y2bhP6/LvDyjfWo6fc18RP3hwhmJBPlWfnKaP/YnsgpO1
ABLwIiu6qTgdg94jHdyZyYQ1GyEvolLeoWzKBwl6aj/2MtmDw8WW6eKZF06uXkW8/I5z1/05eikx
RTvMCsad0kR8//XgUTDvp5mjTDTz1hRDeMEhjgzdLi074AfQHqjpxWywrlV3uDVpsWbWLyt7rat1
YGRg2s/Yf/0EZfqWen31nkg0lloO7wNZxIQEQY54RkmYKxNsqlap7jCZEcsniP5s6VKixjUuTngi
DdF5RtL/RhbjdCcG20Ck60IhNM+gxIaHTut6TLJZYNiAGLKG1D5UirsmMZt9o0U4INieqBk3H9Bk
ol2bOH5YuN97XicfW9ktCEQRNURTddfg1d128N/Ri2YBy6d79IYF4THO9m2eVNN2cc1418+18cS8
GXYt59CLFUY/Jseo3sPGgKMg0geyQ5ADaQMbsbIXgdW1v78+Au4B8+TrabO2h0brtOgx5IoK0SIZ
5euDoeEji5hTz5O0/Hi9xhv0Xyf8mI+Muh4wiZf3kcHAvbGYWzYlDSiP7veUsXuoO4CvHgAB6XXA
OG17W4XgDq2pJPlBoZxEdUNIeTKMYJgt3b388QBaDdo1zo9tP1QElTV9d/3Hg6JVfBiq1T3e8OZg
WN5HRjZ+DxWd55SXsk1KEqW0oQkvmRWbUPGs4ewY4pLFsf5IBwoIZlT3RyNH7+N4hHuLRy3pftEa
IlE7yR5LwoDunaKxzyjHMU7E4oI22vhhD5gD4uGDeStmw26Rah3FxSgt9Iy8MEueUOZsvj4q4z70
a4sU+t6UOy0d1CNzeHFJB3mt+PGPXWOdVdIhpsv0GOXnHO0yuTR+21cYcYHlKvJtXtx0Vcc08hVi
9VPNOGlbrg5LTFJItcMZbFVor1USXbh90a65JoINvnCH+aCzGS01leINWcabSifXjzprFUf5Wu7V
WJlGyMPqI1ktEDGpHr6QJdWjwQiiIbFpG9aF8RgBkq2nFl8VY7u93e5xgajbalJTnXfLo/pWmqgJ
EuDzD1jpu4d2RqaBjy5kLEsMUNKl0Q4QS+BYGBkE2mnsAMVnxU34MqWhcTTGMNCrk06DlsAuzEA0
ByG4S3iupIRssecU4cZBYfM9H7z5fUeic/ksh44xN5rJoFs/zODQUTC4zs2bk19Dz7sH6IaZ9xQd
3dh60od6Pn899EQoAOdp8m9m55GsW/Sk0bYMSNseh0nkeM3e8uY1b92ksBgtDE8pLdW95YY/IKIx
idU6Kj07IQVJKzGrjKV+4F2O4Ipbw80AVE5/q0PxtBTDTSOC/hJ5+esg7f5WaX1/cwpKdyynCKXw
p9OtjBui1nR5Rl9OYzIlFkin+ESROUz7OeZ27fVlio/NAlWirU+/Pv56Bga837giC6aqjx5ytLv+
158WQiqCq/ZK52L4IVLVBa477hCvb8F7ELRYW7QpkowOJsWLH7rCOJgN9SZXh7ePM2BcrZjg1ZgL
1So3ox3hV6j/83m8tHO25pgySfiqPReGvG5uMK/Rp2AwFuNKpdOCrCq+NWHpPGrT4jx6uSvXO93P
r79Tj+pjn65EXW4kSN5pNn6Zk5chK8CLxpA5ujJoxtp8iauaTSRTGxzc6t4bTwYS1F0C5YbusVte
BiYeRb0MsEZw2xh6yQI7j5jlGJI/hw1qVZGgOooYqO0iJ/Jwm0WEKNhmAy3NR6srbl98XxgMrO2b
VLUJl3b8vLTVhVvacEuXpdsXaBM3xA4/1hO6vFQnkYixPSX8Yvb70VvuUHvUj50bnZHv95eksIMl
jeq3YshOcghMY3iZkSedLNBiu44mzq6qGIr0KHzuHLp0QJXrchd385PHduHK1VjdovJXVwv7lZh7
utkTsoLWqGt/KXT1pMkY2S/MLnyv7e7ry4vWSE6ofqg+1PjRk993aRqjeUoy8V7NyXDxuqR96oto
Z7qe9NneVLverR51SlK/H9Nf7qJDsrHuwatM9w0GtMRmi8xdBY2t+lxS46c5VvGziXM7oPm+jZpe
ntQ83LXD6ksVtYvaM6sumHM9ggsueRQTPTs6b0nadQz5mD12JdFQdDPOS60LApJL0nvam8WNFDtC
TRiJYmTSDdmFbE0BvQxBRw3PeMrMrZE8pWT4xda7NaXRcTQYhjqrSapeOrQW7r059t62cthqTaXn
p2ilrngnVtPCdYzT7GXuhisM3UcMUFwsIxEIFfP8KYSSXDXZt1RE8qLYXSP/B2tCeC34APObyVl/
5tgNS74DvCG3aQ5TB6TLqUbxlu6codb34TxfzbSrAlfiwpuW4cPj50TREKBS3fRRnPOu4fhDkrrr
iMNAIQu4SbvOtgZVlT2h0xfDxQa4taoBcX/VM8pRCmYL4Vypp/bB6q1d73TlQRFxlxHGtUN4fjKh
N7E0eNNdH92SXoQ7koUpYksi2EuDFDnTnfaYg/VcZ6IKsCt3ClyZsOep99rA7J+mCKqwMf3WUpyT
aABDPb4IU6yTzYKdAmNbb2m4C2QDSO95ftczPb2ZxV6jH25VN5oAzslA0whzjpfSx+Njs6jdVJv1
ucvqXWeENIWTtWbTAZD3WE/G8p6tCHfD1iBP9owyfggS6bds5/0SkfcW3feTXWreQVvELqqrDi1l
/y5LzwEpn//q5+iOLITkbqIwa6e+3BlW1JB44Cd1K7dJpy+HKf+JP5tYOxSZpbmA0JUVreMV/D6s
DqZpOiRzfumBzqqC05J8MGTU8QRLJx2fYa5UgfTeHO4tjFdB/saO5R5CUb0SNkb+lIebmcQQYPCY
vcb2vTU9+twyJElXvbGzZpUkR3dIVLFb8vmXB+VoO476ttDFN4ljbwuIqj3HWn3tdffRGHWNYVWI
6DwtMF4jUWzFi9OZEXkvEjGrSu+Z/0omzvZvhC0u9AV0BOh7is0s3krT6EiUT78ns2bxnsge4Mty
Ml0txBkMlLW0FgYipJ2zNx0ucz4+qOxztNs78n2L+zn7QHXq7qnrpqei1N8xKnDeH7xxyrfxgljL
U+ZOx6c4og26kPNq+ARKun7voG6zSvu+l1N1cWeyYKx0+cBBflCwVgCpYLK20dKcJgG9ryb7Ls/Z
QmVQnWsJb5O0F/An5k3MbNAyWtxzbq71eylZLjtyzZGyEOTtMGMo9bs0c69K1M/SI0HSbsw7WTNk
yWkY9gOns9lOir3RHOSloNNYzmR4dNPFYanXbSz9FujdcZ5/pUm2NyI5HS2imVEvoDrCz3dWJuzm
hmIyNbXqSJfvJSmsh3mql93QmzpxXd6vdAbqPjeYUVUB4+jZwQO3jTvjPaqIW0PJbPthynIaIQzu
ldqoWbgn7OdQLgbngI7O2xh2ZPsRW8x8qZ+jdZgZQk6oTeWixcsG9rhp6w8yJTinPRXF0O8Zqr6A
CvWePKaadqqrm5aR0DjbJA+5xce4EMiOLQ6bRkzbDoryRvdIiFz3RKlGys6oO7z5KRdJpkFjEWiI
3ZgUmIVT2GM52piCHBrBzduOwls6JMvZbhj1yHo6tAPrf9zrFZZH7UcZlTlST+JtJEN+puQRLRcy
U+ie/k7oLfi1LqtzN2lbJ3MvlZYv3A0wHhOV/FjW9iNFlW5o1Q+mpo8TOzijyl+XynlMlY1yeJKR
L522RNJNNeKaRECmFmbAnEZswUxxW45spgjX2y+NSzOww8EwNJ8VaYK+wYaKcxK9H5P5bYm3Y+Ng
PdgmACqutofrnzLIrDAouKu9NA/zCfjO9NnoFq6RgXBuJ1L+UheWr9w7mSIIiIbyp44vIporCQud
Eht9DUbWCignTTvUgILiThcQqAGTc4aobYeCfIlDtORVdamgBW2zMkuxrxZHiMjkY9tx669jwqSK
+Uk25nV8IEAaw69McLhImQVkhvdMklJyMHUJyR33qNVG5cns5BtNAQzKhM+JKdvnWt7vukg75oZD
lpP0jpEK4Z6ReRBg1UNeH2a3EuVS3b8SAAyeY6wIFl7koxtSJkfUcdvJKKXvGnDxJwlKrm5g3Yf4
MBCjoPON1byhaZdvgMmQdapzDAp84X4nAAAaCE/yirW0jK1hmztk6WkoL0YX3c2wGlsKtuhsn/3W
ndttr6OwbmccBIQiD0P90TG12vQkltiDaLbmqnWvqdBXz/0ROO7R9ca3AY5KJH9BcyPRtN9C5N7Y
bn4EXsKM3n5ykP74GsO6rRjE0TLJKahtd9eguz728jU3MgBNVcFfg3Y41alfexivIyHjGxeNzQ5S
z96gsXBz6hmOJWxSNxOZX9gsCUaZSkgyrGVjEsR9eo2sZtqSwNVtMNzc9fA2t3ApKrL30KV38EG3
keLebWvdMVPsWeqK0Fvqe2xBE3ZVQciDXrbu1obvcDBCeRR0AcnJpQPJuCFxST5M8VbVTL/x1zi7
VpFIhLeh3utxgxAkrnoffZ7Qx/qKxN4QQu0wwifBVHgEGipSTRLPvtIWJocY07ZhAHzP6AZbiI46
GCHoSKbX2eMGj2v+yenBFpkuW7SEZMe5dhLf1RduKYZ9Wax09HWzB6EgqIyQLM4BYILzyOQ/cmuX
+Ih21e1WKD4TNDD5elbaJbok1xrejWJA8pPDQ0aRA6iHVyDRKeaNhfIT1PvAzMG1n7pZWDvLJZdZ
udsWUsLWUAv6tnVBo2luGfj8IS1s2wIacvqKnulDh0FEIkn3XMzOE/IEQnbQsZZDWQdsknw58w7L
xRHYDqDVY7bJtfBqcX/YueF0cDt4LFYJVmqWZUXciP5h0PrymxZCk7LXsk6nzR1Z2RNmvB3Fqb1J
bdALRPiAcqAOWvMTgAC52PLGbtmC+EeencwMrTlwkIvYa00TrVN32ShHRD4D7RZ8cHNxU+NFi8lC
x3eGnnV0ymuhm1uCdA1faD2sXMfREEyyxrmW4Bqa+7NCv7e1IzydJQbdbWhyT8VcDTFDkdiQCX1H
3gLCjeHF9NKOcTnXlVxEMIpVeVqw1QVkQj2Lm5jvPyhoUglGe97glKSeENnUQll9UUV1p/SVzyux
aCcmv32ptCWQE3QqPbqj0qcdaLG0j/i3+q5KAFAJ+HncCTt5qE0aOHU91fR1Fb+hs9nKxgSYzAyo
xwe9prsS0dOlEyMf1TzdxyszTuoI/hhdB9SbM9Lm3IhRQmbW1Q77M0MCyZKWqb2b1GojrWTa2Eym
dugorDva+AHb2WdPuAv9NO4lnEpNo+0ZprV+49AlYb+HkMqs2Fy0ac3yE9mnMicFHCumtf0yHH9Z
j6UTon3Gcuy3o3eIFqs9jH3XUsL0voBOt4sNsnbSynWJUWi9XR5NG71N85PVNW8N788VjM4xkzHA
z7Lao+UzrlNGgthcpKdWEbAtmjesHvNJdAiXarvgotdRHWnixDZy/ma2FgiiWphbyfYy7FmA1RBp
D2wvk0MmIYNYCnn7gG1bi3DolhmIsHnYtDapNsySHib7AaAl1izV/Y7sNcPUhkVjRH4vx49VJM7m
wNdrBHvuHdbQjoyI6ofSRR+0LjzjtN2gztl5HTFT1nfV1D+cLCbYa2ePodwsAGNj53Oa+ZSZFwd3
NTz247GfWant6rlv5CfV2A13gcGNfcjtX6EiDXgr3zCOXZVpBW40fMPmAbgHkEsDJJhKgT8SA+Qz
Ix5M6vjQoYs020knXj4PHZB5mbNpCcomd+xXX6S3uTEuOPqg4N6huwiGOaet7KVMMmHg1bQl7c96
JBF3EIwto7TCB4rgWwf5+umgUCTuZXoVxWxvKRmeO8W2Rc5HY87Fll08YX124afUZRu74M/MPPEz
tgAceOKZFhjnHev4QHp9NIblFqJDEcQ2LzKdsZIhiKchSTr33AvkoPWaSb5vMv2lA6qEe2e9MJJ7
6wEvTH0Kw0qhig6HjZnmz53T3WvFI95LKtuxbTcdIrxd6g7yGDb6U56V30hpopU81XfgJtW2dVdE
Ssq2ol8dCbqF3YAEsc+s6b45SUH7t4CvV9sW68rwFJZZe5WGdgBlAVbAkfB8yMnGsGRiF9RykgIl
ujFFTCziVZBwtlgbLjjIQFGMapcxUFPtpDP+ypgPowik+x2xdBAE3HmryHmyPqh1pl0bfzBOCswV
qg5/evUFw6lZ82vpn89JFlSMX7ZRS10Kf4n7K/GMVLHHFLNyUHJ32UxeyGqfU5rn3hQSxFz96pbw
CGXiquFFJxXtW0f/nNdTk0lsjvYmy0Ik7zqghViSA1ogiQxjowp0FrBHoo+lHz/MetVf86iX+4bv
xWuNXjEuLmUFGilp3lemyIzSHYgSZt3Jyn+NOu0EnXwftqcU59N3EO9y4yqbLgZzelT3VnEYaZD7
HmjZtEuma0svfBvZbMorc2Esb8znLwBzaGY7JKzUYKGWnKQ9vlrjcPYcNLOIQZNdnNECbszuNhsJ
QVmii7ap7FcFVVxe1PDCvTw6qMrdwWjPnO6jU8mLjRfkppfsr6Bkf2sQB+1hDJVwUe71eEZ4NxAx
kCqOSR4TOTbOU7JD3U/TTPTf4obtazjM93SzV1f4D6ulnwo/DT9g3G5MphBO2bAnCpF1MzDmJDNU
czFt0y8k4X0DxJRu/NCJtDdpgWxyeEY+iK6nEKrgRiH53HC83SfHyX8ifA2WJl++p3l4tjPYoM54
dquTQVtxowN3moz0+zSbtIPbJ4grum+IbFcljfZgLaRKKTKZfMxFN2X0w5mM7ltlMABAdVluAYq2
XKXgZYrxFE/T3kKXt22VSYuAlDASAaqZQn1kJ0iwPeqR1G8kJ5bpWMWWQ3/ybDwGxWqEcvST3b8Q
eTbugKvLDdETLJ4Ef/WzS7E0dH7XoqVnxUp3DS0V3HxvIyNjv2H5tcL6xzpnhC5iwj7GgCkRWkUK
24H22jhrbKWRr2Wi4aPb+d3FXoUbUnsxSoJvV7cuQ3eM7iVbhDI378G0mX1/agCJY3HdYELDAA90
u8ZhVRblpl4Bx7bD1gP18HPYh99zB526GcN/oi0zrsCyoSPMT2NlkVSqungEyva9slAus6GYtqpr
UXLJmgIgpVKnfRbCU5pFi9LmMaw8pOSCRYg39zavWCvqWBhb1P68Ym87hADMm1uVId1G0fPdAlNd
2VcBcXNjNyRwdyZdrAUjelOP/jiPkpbEuDMAOxCO+5k37bfMrZETKLVXtI7weBsKkXL9UOapP2GY
8JOQlPZioDqZxuw8DOkz8vMbNek2nLRu0+gy3HXM63Yo1Mld5C3NwKAZxkAVR/xPPI5GUKZlSTni
Qg1tkT8YpjP4RopHuiBLKKg85K+ys0jGqxET9Zk53kd1SXcsJavMmCsGaPRkShZdBPHZxVTpHVkC
mBtmZ4srkNThCckrw95NRmt1E04I5quNNRK1EDlDvsv1hpC01zh2Hh0Uk4eKlgRtCciaxlhRZKY2
CWEjsFNhPCGAwAiuManEp/HssRnzpbTRDMyko1kM+UQXG9ukSo8JElvIInHL9UsYpa4cXANl7uss
81dBYw9yu/QzsivQp1bTQ12qfTSFt8VBh2s2xQ5wHyoZ2tWeAM+m7QqF0oSen1DklbIduSnNebeN
7jdLA25CwDLbgZYWSmHxPaevvJVdmcGhPguHufIkYBwYtJL059kRe5ig3JVgQu/cvH/Ll+Eic6Ln
R3Lp0tm70AiFmWstoV9xu7KyTRKGyyn5MOpc7GtZERhnpNzQ9DBopuixZ0lUOfNVjLvWpuvWrYuN
W8OlemUiCnWCgbGdJaybxUloyyGXye8IA9tWT2jBhSDy0Ntu8oSt2BR39mGp1cTOlYu/KQZYr0vd
s+tglhI+jEaIpZV5Gcx31gy4yKxqy7xyt95TvQz6kWkfbI3ulC+Asee8CGCvNKepn04wW4xTaiXh
PsWpgttr7zgRRco8sfc3fvQarIdEz7+FNtpYOn5jRMTeoI5NySuZu08UcAN9CU/S9u1fYq4MKajy
HGM2roZJvJZfZfI9ZzL9LS6ah0bBuBqFDmGMxmUAn9rzexPSYaTb+2xKGBE6LDSZY9xFlVhr4zdp
auURZ3uXpfuZHtdm6lqikyOLG7U98G7YQGGs1e1pOSYDpokfVmp3ke7dZ3JSe/y6DnvJICo8JFfx
74rJkjLgjkcm8QRkXj2VVnN2iIb4+v+0NFQxKvbbtn3VmpydmAU2rGN8pA1Fd5Jza++9Mn/CGI1R
rCA7i0DAdcoSjG4tAuF1WLbOCy15F+QnAGEYo3PKKL1HltN6eLztCIhnFyYZEIRXKqjy3I/DqbB0
kqoZonLxprtlhKDbLD9kRcQjql1s2RuGOJsISuL3TDEHzjC6hx/N4F1zNo/Cjj5jyNJESU84KJAf
JNz3/L4VyY4pNlnR5N/uwH5yRhYUKtYvttz+6oYADqtX2mNjfweGYaMbROXR9Yu8n6J8b1scdD0J
d14raZrZT3FBQ8h2aixQ6Pi8rlQHvedOPiMHUa723AFqDlyvGoLZHeMtO9QSaX37q84bWmlNv0ki
pooeHWm+/Lvo3AqKhfbfTJ3XcqTKunWfiAhsArcF5Y1KXuobQmpD4j0kPP0/0Ipzzn+xK1pr91qt
VhWZn5lzzGU/QLLeEjpH+QCcxmPfe2xf6kzWV7P2jxlhwGE+4Onk08Rh8jXm5d1TWGzKcaLZaunl
M8HTxghz6zs8KVknUWuUSuwd2VzRhWmXyftouia+mFnL7COKVyA2tjfwHxdf/ME/455wY3/FPohU
rBfISr1TDn8Wn2vxBgUNGLRDDsNYyPFm+/GjbJlwdPqgf6Rm8aY55iGvwUb7PRvf+m5Td5F4Sogr
1fKfrIRjId47DUkKEXyW7Tkns17IbnXSy0CfLofvmMincI4QwCWSX3X4qQu8Pz6Yn1iImsZ8hDrV
QtQVPbBPzuqkawNntv+10pNHmS/xlq1H0GAWIrFvvIGfOqimyrfxMN3RT8OYENiFXEXMDwGy53qY
2qNdKlaZKAAs56HsZ+1rzhiRAW7ED1848aPyiSTiuGdBrJ+yNhlPso2jrQV3dYBSa7oA6gaDFAXi
2qnk30XJ7Hip+kBb+hsiuF1dVNauHBKLVAvQhiwxMTyWTIQNj6YXEjBBBqv730Cig7uAYEdLTJAK
K23XAikkxM4CZiZ97CIc5ZYWL2FSEOnXuYQel1pyLL3PhhXjucfgYzm0V7UpFTFI1VYskEnT5G7M
ElYiEjZoS4d0Yc8GYYlngyAaxmfkWyoIAYBcmiP7eqTrC3hOn/yqBVNs34IhUL84rnAf5eZj6eNb
0LMs2+UVGvis8cxr12W3NYVv/d8ADmZyEkwigjIADBWc1oirPV1js/pcBrPKLmlhqh2TBFgor/AH
XmY//56NuNuIwblaTPJCZE6opZgRB+M6ldWybmG4D2XK64+4DV/1irQ6VnMZnMZU8/xN5G27Eslh
nmrfpbGmDErBJpaWTjY+VcHsdcyjThBwUETkbs2Drh6l1t/ZG5t7s0m/ksV78Bk7MaKJmdaa7J6H
6qmyB2xEWRJaeoP4JGdyKvRvpXB1VsCNJjo+hMW0g7pVbyRxlWGkD9fFpg6N/fama5hs0uHkSpv1
lW8WF82JbiilniyJVw2wNCRHkj15oyup6xv/w1172XY74DDb2JrlXgGAJ5AzMGEaa6vad9lb3+OY
zJsQbmm7Maf2VVtOhIq9cUx0wNHMbc8KEb5cQqh1P2Bd1DmsCNcMpvZq2/4JjtF479KWa2y+9kb9
mWjAbPOi3rLwe1nGtDzZTXse5tQ/isz90xC2FRqEsW4KZuWbsXD1AIFIhzJseBcr7LNouH/TxJNB
hSF+Q7eEGMcaj6XOWDzJYLZJ4J5IK5EXa/aTs4KzItBKS8Twtx4OVVccdHB5eAlJ+qX/DSK0Zlgr
sQ9OAmmPPoNbZEtCIHVS3R09P3it/0VxtmwmUftsSYCjuRRdm7jhHjAWvd4VNiwcPJmarWN7Kudl
M9jm31wk2N5a9IWt/zk1q/ZsnZyi/C63Nt3TgCivRAfDZUR+OiEg3FMuwA8BulAhg5SLT93IPYaE
4GQxRmLcqJ07u32PY7I0dR/2b+F6x3kRjE/QwSTOnCMFio5g38MyZss2x9Rnhd9LtJbOwZIHL0eq
WDTa70q6alOZ9V6lzpnhDlGkGjdag6p+M03Vg8HYM0pK/HyVU+9ShgPnxEvgAPE3GGKIhuZoP02O
wFOudBBGhh04SB9oP8Io4uRNK8w7hsolqCoRhSzDg1SRBaamhIfULs7FdHUG5ABi+VskxpXzeA4b
xJk8A7+yzn3vHWBbXmwd5UBv2RvpNu6wjsqpoAKUzx7YpdCry99e4dyTmkyGsWPp1MwIkTLrBkf3
EQ9jvfPxNaIwXClS2pLtGfEUuvYPuLK4M5E1GndfsC7NNQpp6GBbYySppggAw+CA1gGEATUN24Kb
o5f4gzX4L/sZF72p0EOZ0RpZ7JqX1AEw0wtod3D6jML7Wob8LyuYFBJvOaAgyUNU3Cf6qDWo3HID
PS7/NK14cRXII/CoWPObbi/ll28jRUgGuH+kIvQcQzHQHmFtPYOx3FLUD4zBMeI2+zYnp963IoSu
meq3fwcg4y5JvvteGGwrvIH0Ky/NNiZTRHY/DCOwhXHV+OU2XR9Xu8FsrDNSgxBEiBZawGmMgt7l
e7YTmIHx1G5dyendsF3XpugxBQZxhIPJpsj7bi11kWu76qOg3pLwd6j09kzg2L+kwRTVTSSl9udO
RjdZI5lG4vKnHKo9+8xPCjMkSuDCcFoS/FN2TNOaR5Wm3xjiCDln/7eZUTSFUduweQFTihGPHxhx
QQSZF1tfJWRAL/V7xpgRVme5c1rG4zFZYIMFGK/sbTQKZlUcbHJs2iTaoteuNhkBTU3il4fcqs4q
oSwtWCD1rj4COG/6TTGYl0xMT+D9hm3dt6AkhuZz9llHYclSEIr6i4Z3gmzhq9QsCp9RvDUsyVmR
fWTyn9mr+DBNXOmj/J67pQoyF3OF5Ua/eRAdAHEQF4mC1TY1SpeNNmf/mtrVQlmJfWGPDxUIFmS3
Z43I6Z1yhieuDA46AoPTDnSYqK3fZIWhavF4oAlzprJUqD2O2rjunofltejlsJHNJOFSy4/Ztuug
bnuqMshRqI96U/4dpHZe8LCgRHH/lZj+Wz4IQz8gMLYrtAom7bzicghZ+5K7uQ6R9fK3XT62b4X9
FzHTa0vEm5iYcagSFKPrxV+s9CZfoqNNh19z71OqKshadpMliN/9LhwJ/u5R6m2kb2Vhagk0tdmZ
EdQ2jjwemtb58iWlJnYk6FRkYXlaci3WgXhPMtNu6oeWd0n9y0aJKi7KPrw8Foedu/ANO4p8GAK3
NpXffHu2/knsiLaH5UV5URMNr5CsVUJ8ZyyPdqNY3hciDQLFlEsrUMC2Kq2okIyvQfUPEVJEo3Xb
o1OjumIMROKDId+iod0ZKJ9Cjeezi1i/DLN6G0bWaFhLuu0TEueP0oh8gp5J5WkU2j1XMXaddRsy
CIz9JNWeiPsKHR7ozeIP0fvPPrzT5mejV7/yoXBJXXexFA7tX7b/b/zU8rBHfxMICmj+vxTXsF5F
2BrwRAfqrbb8Bz81btLFCF76jO9KqIsVUCGWgnwArUrP94ugoWXFW4ccuyctZslF3WpSzFSsA3QO
tmWURwJ736ALaYH0a2KvPHvY6FQm+47vh+JQBvksPkiFzgLF6VeN+kvZVn9GLvAwjr1H2B9ROPjT
23rUbuarZ2XrMoLQ84XdjuXCHrdruTW8/q7D0/WqJ7Nnvobz/1PDPr+JxuHP0tJ0LWZe7RuOmmvV
VIQ4khI+abYKa2vgYiVyJqoG+CBE/HjxPxG330wLn6YBbHe8aotbi/QOrbC0Q3PVrXQdDUdrwKxQ
LHzTrUsWe5D1OtdIZX87xgvsQ25ul5i4qMNeP0xPiUfasogvxOjuInpypNi0d1kJoWkqX11X3c3O
kXuvj4K2Tc7TgOK6zCSPip6HOZmb8ICKsnz2ANAwdV7oe2ae/qg5p8uMRsba2i5/g6bgWG2aSxnH
q9iSGM2s6w9tnJFYSlFcW+bBrJsJWRk9ZecT0eibJZBsSKEz0hrWzyedn/0CiV8XKt75ZcKU3WDm
azXNa9da36jAOFqlz93fluxfC7ZGgl1E5HOuJWkRsgpidKqB6FQdtO8iaS4jarkePPJR8+F05YQL
ea3xqMCcBHi/071OH2KkoN9jyv9giMWTBP28WcgY3FTChdi3/LNtMw1BIdNV+M0rA3hmpguP9Si+
m548TDIOkeU1xgtOAaqMNA3bLH3CkgUOxoSVoLdMEQFbAyUaawfup2J6gksJ17IXA7GivlgqRg1N
Fn80ixQ7Us5vSZ2+VdmW/Wh+xM+zX9i6nVtQl7rByE3gU6BW4XIVXgMtGHLLCgtKlQFalxDToBsW
eKBu3p6rEnnsoI0PNbL+HaJxjj/t1DVUT44+v5i8L7qrEPMqGNdVXMZr1lRYuShfW1JUF0+jiOEe
HOmgZomgn2u7s0mMNzLWQSYNpV8OBDkAhAA8XRJajix+pArlas91dNdzrAf4In814OEDEgsYewNg
CzQXOUBqDDBDl/kkHP1qxyEDa3b3jV+QFya/hYW8pV4bq9bs771B00WUTLmJFrMMi46tVV9fXEt9
mq4itQefGxGd87F0mo8mKm4i9+PtMpTUzTuKPXc2rrU9DjtPSzESpsaWPLUsQCqiMKm0v+pV1I/G
NyCGAfqFQ0B5RRo8rOAw9+cteXd44Imws8ppN6b8oLEa3EUrxj0E4i60yj8d7h7sS0TcestzNzUI
AD3+4EVvg5omDkGjexxnCHjF8tLb5vOywOgmV5nDre/f+9nfq6R9gG1l77kSttFkvElnfIdqztpO
1zYq1upjI9gvjSMcFOm+uWbxT9rLJzNyGRC6cMur6cGL0oCTothhIYoCjw/kRlO8CQ3Kd8cwgoii
LdAnCtmmPUXt8O6AB76iivDxSzP38NwxMOzqUBWLtTWBkKCM6pJAAmId0Q7z/89bL9epU/GIepQQ
a7ZfKDjpNzXVASWZeqeSwjDGRVbH3KajjnibvCG5LxW4r874x+KNY2rFcXf2uzLajSasFJHU9GQk
DDsZF5UXQN2Hyb9pLTsuMo8Z+3/LHJZaZpPfPDFlHJts087tHGisDLfAn7RNmxMljLtpZ7vVty/X
KD4vvUqvOZIza198hikHR7H6J+1+o7iMGSH5ReA2PkX+itpEZt+3cMSiQgTCF1Qagg9QTRXrpgYk
B1rVweEBGys7YU4Kw1+4WAN7pESUq0t9KBESxNrE9gmNSYAM5rfVe7d04CMt7HXKeGa0CExw/Rcm
pKehu7JBqy4W+3y9tXEVZgGiUGYQ3kT1PiGBgFofqKXzV/Hxne1NsomY3QVwU3a+ZpqbEXZsGg2/
FR7WXanV31Yxcsn/E5DaAr0zYNVE0sY8C6IndeXAXJ/SaS2fC41eSVNsMoY0OXk1IJYBIiEI49/Y
WDTw8uo6078f0Ou/srhhseRu4fgiTszvcupusneoAvWgLtQNc0r+mC3J41ym9smq0+dRuylfPbnD
TECvlpwh0pJ4UhJIkxvusa6Sjwlxy1Fl7bZos+ucLXxMW6nv0FsQXwSYbD/bnbapVkmPZr1npiz3
lJv7uiSvesR8x055Jd9mtXODU4VENZOvwPB8zlVmMs6bgytsn+ec1z45NF48xTjnFCE7DrppflIj
Cs0+5nEUSwirnkORgIMkNsbQxqa4sQto+V5SPBXSYRecYmWT7q80tw52VswMgpB7zd5yVZM1BoNS
3y7Bu8Ibz/DcTxPD9PWz/0SCd0JSR8zz5x1LdUnEsM/dtN1FPgObIX1TS9JtPUDTpu0F8eBdLIW4
Kveq4zgis2FpuZVyHC5e0e21tID6hJMNoakbeAQ6bsibA5WEnnwWc6iTJeAx6mf4LovTXL0mywDs
WojQK2VzmREBGoO0Qq39MWyT1WXApgTWaPf6GX0P6d4i7ZnzZdsEzjKCcMaxqoa/bZfQuyk1inRs
N5VrMadZ1cWNatYgIC771POuDdX6KouxT/W6FqjH4TGTKGZZpq7bUhIJOQNI68MoYXVBMuPFQVxh
Ursa1mYYol8l+p/A1sQnphcf0bjy/7lOYb31rNdAVoTNNDt70GHdJlnmqzYk90K3me4QR77hMXxQ
g7NR5D4E5BjoO9+Nn4s8E0erpr6prC8S1xg3kBW7M2y7QXKUHAu8ouDIt6bqq3DfYjPYwofyee7g
Qmv0GJm+K+L0pPXJPV/8hNsxXfeVvGGe4AeNHcy4VfWXPjl/cgvTcsqIVIvs/Mz3hLbSMcsD0O+Z
Jh9DiscgQOmHzqzHM8qTfemXv8m2co6qtbaxbfxMMH/jnHjqqfB2HVdroFNgO9rwVbvhMq679dbt
kDUrYzv6GtphRYFsMCMBCP/CHg2f/rrLJNjym7QVxKA+2hKroTqxinzbJynRj/O3Z9J0JXijNg2q
BLYJ86dTtyWirhakGh6NaKgRmjj6weHSrnqcHcCkSTl3/BbKGHvGtKI8c/IkOhdUmljykQBLLayM
ng7MZwKLmNDak9K7AzgAfa8Ddy8NW99p1QKhlpuh7hvsSl0+sjYDx1u5/GEWJZWJ3hRQ5Rd/mh2n
1CVLRjNLHKXfrSAR8LKSP21jWMkVb0teo2k0M/OPBtMs6KJTyaHDZ23Z69a9YtrHfGlIQjQU064e
5OvQin8ya+4IMHQSp8JEG9vbIqEHcCpoEwJTX52biR4iaTEikUjZsdYQMtPZ6xCy1pmf9ciHR+e3
LelwMaIBdopJXqKm2yvehqFq334YlWdtWz+5MlJ20U1BRAHozufvxaDWC5Dzy43mNU8m64Z9BFsO
T4f9gjvvb2rZ8mjjm6IXNvezyXCdYSruw2nyHtLMOvuM/w84Hj41pGPIiTyiZDPGIBCxjGarZ0TJ
xQYrW5XJu6HFjn3QSqwt7eoaXWxPAEdkqpIB9nkoBVdNFvt7Z6x4X/2sfJxGvCL9qH+PNJoMj+QJ
tUkd2EOEgNduHqFNeVRP2WNl99cIktm5jvqu5oKZXwa70djuMx9ZaUhcsc2BhBg8JeiEZqM/57ms
Tn6psUGKzaXEodf7BGWrAkpln/4tMjc5Ov6i1o4yO5AqzTHXj090PS2yABKZcM0nv5ps6kFN2+pB
YE6/Zb31i5gMvcwvfJbzo5e1v9EFxsfZURcn8rU7O4zvWigsNetXozMGOLv9c5XV+rVLSHMYmWxH
LFYOPYb2Rk2IJp0aaVbLGEciuN0yAUGhmKUziQ1aeeorSD4oOeP8gCTe37HFmAMDNtvNWl9+fjUa
enxqR4II//eft5pd7DHi54f0SpfVPTcCi8+Cgj8YEL4YiHCebIWSKNPVvhtttPw9MU3Mk0m1kOD0
yXGS+8anekCFjkUVJERYGOZwR1DoYX3l9+E8YuOSpV+d75hbSn5jC7UYAVuhebgUk+ig99TcyiPU
SDkhz3Pxjeqfsw4BXKaV4mUuFvTy1tp/d67zYpb+rzZJ1vrHXN6snIWBDuv5Zpf18lZyuk3kyj1B
bxSvprf/kfKx3kweLbAcP/9K5RkeGXp+z1y2nZ9gGuzNmtR710GFaLSl9fr/fcm1d4Nb9NYO5vhY
tEcrNsonZ31B0FEdEftAY01Dax7sW6R71dmap/0YK2RqBJ0OEINuQ9G7t9GygGKoaFeiwjxHJQFc
mam/FNligUIuvNMkS7T4BAxe/d4OksZwzsYSOWeeeH6winM3yV33/H8vkIM9uJ0eoi43AcwYc1JY
nt0fMeXZTyW0uJvhioPfFCY5lu10SESZv8LGYySvrCc16fkrQJWbnU3Wg+/l8ibM8a2ZeeOFTuJ2
22vqyYHE8lhG79m8KBh4hLLahep2s5m6V80k74kV67YbvafaIYORSp/0Ep5eoiOKkw1e5pgtQITd
xst3iyCFHCZTdHBWKZOLbmTbU50c0jxrPuuUi9Bri3cMZqdq9B0Icxp6ZJkYnwlm8U1VFpxS2Ew3
s2/46Os6dldJ95hbEHBXhgYCvdXm+5qQrVOdgBS4GIkZ/c8+ksvMdMoD4VHpYeht/fLz0vMh+u9X
P18arAA2SVIfDIZhB40sdqRQKJGJrX/1ZxlfPZ9tl4P0ISSS10G+p2c7rBE6YhoxvZlNm6CJHpqj
sPutHOrh/BOT9H8v5EiRUtasf9/yaHiWgUbkf17iVZ46+fq1RTd8LH8s8ihjoUxO0AyEbckAI9VM
K4DFMp/6/oJmaTsgLbllybD+deuziFk5bvQKI5HjoxhHGpXLiyAVAkt6fLCtxjlpnTS87c8vx6QM
Cvy0a1ADAUlTlc0cglwQzgq7r7vHOUd+V9YzqRYrp0UT0TcUIUI1bc84e9NinFPtwwRS6G79cYpe
udiB0y9z/0jDho4lXWFBSKrqizOf56gsScxkOKsrYFaVU2YPrsXsbGHnYHDb/GwSmqQnoTCud3pe
XxDWD39Ny7m6hS0eK335qEDaB4x09CeP8w15urct1KLtTedGmGH+xl9uwJKhpovDLLdI7XcjG/RH
uPbYJbQB3XHD5NQr/S81yeTsYBtnuTCzKlwDRctkPo5YCCgbJG1MUVeri+UI6ge5nTLsh7ouvYNZ
UIkX2PoCtyzQ360/h5+XWEeCMzRq19k65cdqFh5NcUVRbx7t1QNOiEWGQB57nmEsXZDjV9ll/ed/
h0WOe2BRGRc8saZsYJgTrBSYBkVBqC/1GPy88/qyotfTRPAWWgj8sRI1Z3ZXbXcwW+Mtw5nE8ssq
7iwa7W3JI0lFJJowUxYe8ay8ploqt2RrqbOO7yaY1olrx3oWqYlPTkUTnWHgIc1OSddITR2LcDY8
ISCXiMyc+AnF3FGpmAvcX4prJUmk8DU3OWuoKqbBJUWi3ZMaIVqDdIKfl6mqHxK3Qj5cTkgAmvvE
DOSetovOPDvx992yfIpaWIfeicq9SenHpMy9F/DxkOcME4rhpb4sU1pxkqljWlv5G2+UPMGeljs8
AcUhJ11xsuBRhnbRO+c4IfHCq6L0oqq2Qa5of2b1xIBQWFA2RwFQNx5fa7dNSTygruxt691IWryC
XKl26Yx7kALVs+GwNmKzkPTa8OZmjHunsUDzkhcflrIImoY9e3T69C2xFhAQs/ncGlNyy/kQxfBe
vpfcvqeMa4+xwXbHy6bs3abG2mpzV+6QyQXxsuRna/FyGlEPWy+EHZTmfOk1HilOE3niygoqYCvH
aaEHQu7OqV3hkRnKERPVbIaZ65LL29jMhKeuZXjbtPsBJfgNsOFyw0TC9zLof0BYLVtsCAhdaBFC
VubFpZUEszgucQk/OKYs9+I7Yz0cpQy69oszOy9tokTgedi2irnILo0GC7VNXEqlQp1tAFxbHkeW
Wmk/3zLvDfPidC11RwvyCZkoaRjGhaew8+VbjyDnSiE6vljaQFNdP46zZ24ZGFGbCOlg6lnDl9XQ
GcHPx97Il4HlWv/lEFz0bKd/poHi12EwXSO6gO6DV85ECMk5IbHJkYC7j4iyaVbAAz5U8/zf4ZOB
XxhWXBGDwxeGrowSo6lDjSOrB5vsDMYw+gYF2PxLIPkwyWLbtmsroeBzsvI3khMfzTzitwwG+5jp
KItMv5da/8fIkWXVsWUQrVnpVIyt82w22VXivEaYBbbBxrrqNuR3db7KTmADyvuSSqjGKGxQ+mM0
cIz+n1tbaLH4W15nvSyuA8SIQ1tYT6OJ7ahrS/xC1RiRVWEdE5H/2JAZ5I3ATISnQ4epHMp4kPeX
UiTbKcH6D8Z13mAhM8OfNzbyxidLn/DBN8VyjsRMDNXsFVRprrXlwAbWO/i0wHLQLtKay/VwYAyq
d/NF2VRgqYiQTHT1787kko9pAn5OqIGzcEcF/M80Vsh46oErWUhQQlcKOlOWxHhCVqconjBAzB1G
bJl8xhAunquYATbFn3t06U8CfbQMmA+8aEW6roQ5odOnEVHSg9f5NFwcfZpv5TjFDSc08lw/qZwJ
eQ1VTUnAFQYjwZ/DfybtM3A6ngMvR2oR+4Nx/nlRRKFjCS5KhjA+ZTLpbezpW83ZS3v6QMOBOayV
nCG+Ax0J/jT6HdM4SVaJ23nNtp7WF9INiL1j1OlE0Bnoo935lK4jvcxKb4LZndCoiWI2Qw9c9N1G
6aKFs1p85DDKrrhLylOJ1mfTWULnIYUmCopz5JJFQeHg9tvnXbfc5moto6eYJNPK31exYf/X+3QQ
4F5L4BerqfENuIFzHQ3RPYKJbkmU2P4cOUp2J2fom21p5A/RHPVHx5oYDEJavukTYQAeR9G+7z1v
r6F71Tfr9JhxGKuYqMhC0p/mwxDXlwY9wBMScC2o+V17IrfRdpclaR2N2IC67BHCp/3FV2KiF8uf
Cw6eEEPT9EZB0+zydpFMpwQsnXG+YHbR9nXUOTsMIO4TcWowobK1p3cSmk0hQyHMZG/mIuyj8WC3
o3wqI+qHDndxlbrB0iTtpWttubNW+sV/37lKpl9qPQGR794XhzAqd6bBAR0hAe2sJZ6GPLhJMbmV
ba1CfX1kDIwch3z90spHSVBD0pA260dnftGgWc/CtilTsBeomg2nG6j4KthlQOLjqmcomOgmMo14
2Ysa0TfO5+zC2pME7qZ8r2wGlSCVrVNaiPTCf5H2t6ntm+4ScufmvcIMVLx5OOUOuAVzWn8wOB65
AhBLibNMIXiRPnMZp89pGdwHp2J+oTOpjDHqPfw8c65ZG8Rb9+41muzyJHXztU3N06Qp/X1CULXr
B/sZE237YDOpNoUA80VVuuFbW4N2C8JJm2pV8eIVKVAgG0X8q1hmGE5+vhw8veFJ5YFlIJiqy8+v
OnlR4nv1Ai0iTh5wfYm7QVl6FxmqvoYA8TwykPn8zz9GHgeYCexarsjHypQDH7wtTkM+ZpvJcqpw
1rW9ngjrJnoWY3QK1iEdfetudM1upjkjBGjed01aX9KVmYcFITq77XCw3ZaSB7ZFWI5tBl4vzq4a
GkGOM5LfZvGiV6N3xvQjgoQ59ucM5p67blv4pXj0mErvhx6zQCvqmn1lEl3IdGnO5tKOdy+tiqNH
Lb8x1uSdn5fGsK6xXvzV8+XRLlx23hSXvqHuebRE53Hu4FA5KG38legr+nOVOuW5TQf/0RHT7ucy
mJamCf/7rBIs8AHb7MHU+DgYfZa9NI7LmxGbHoFSpb2H/5kdLd9xQgUACl3zDJ2oHQKvnpyzOeSQ
dRRP9YL36VzV5BIzvKL4g56HXNIsn9Jq0T6ZfrKzcES8F+WSBhEk8X1DPCvqsxYs+foiLCO+EYk0
n9qsPbJ01cOqBpnLABHuZ2IpxBpmqj3y5FFLZNGTbyDRMwa0vpW7NCwM8UynjbGEWuxrW21MsifL
fskBxqHwFtyH0IJ6tqR7syLTZVM3GSV0ZhvnwWDlkxrc1STjklAkq4iISk3sXA7tjVw/03hgATeA
wCCTi1yHuO1OS6Lyi1pfxJB/cigorpwkO9du1ez8esHcjQ7jZaZqGJyBFanyul09Df4B2w0RE0Z0
Hkw6QBvp9anDe7pJ1j/JWkV4jdv8KgHNnR1rkM8EXSKRNAt5GEcC1Tk1xz2SIZS5uouPnVHTzgUB
hPTVyu+TsMkZyh3SdPx510ZdfvcNcfsBQWWjGnbJqM8keCPaqhLb3fcZOwGRdzDW2vKtGZopPjoO
8ZCOGqug6InARiQWh6O/TIFG77SpB9KZayanZWUWt6JwxkdsT/V+RcMgHTKvUeI8MuLpnq2FWUaS
5qRC99NnhjeJPL0cIJ7PzQpNSTNmei8T5Lcx+f/S2WovvWxcHBfsrdjvLscyQmlWtIYMjdlr7jZB
knsdf+apFRLYxRxbTN61QEvL4qGMHC/UUqjDWesRcL9+6wMDbcaUOaFN65cYbDjRSvIgKAWwfk/0
PEQlaptBYGvie7riOWbcbvphNTn2OTPcCv+0hRRWaGinIwtuqhtZN45d0A8NsMWxwGabKq27jz1E
MSvG6VH3/ptlU1b0dHuES3lrQheK+sAyW3GhXBMXh2iVo5LFs2iqQxb5yX0pjfjFmiQXUJdqeyNH
MlgZS3vWZd/spHTYx3siHHQz+UBFCpgCgeZtVtpXKjptWzhOeSeJb/9zoJJ/t8sMYmVy67GOY/0s
3CW7aFJckbqv89T1b5lgOnG4U0LNQBiykPb58kNXavLj5Cv7BinJvqAFgzPhkp9smwm7fZ9tMarU
vpnvtiBBJPM+I0ejemmnwDU1ccgTMuGNgolVz5+BgZClC90LIxXLOs3duS5SATpSHzBZPOrDuKam
M9Wia9kwMdFuxtA/+3WUcWA6H52Yl6MjcR3zXxxZlB/pa6Pwv0bLLNtgYVCA+8UnO9TLV82mX0wH
g73lWZkelxrnNMNkcI3W8mtewGr8YKAG07/Xlh6fC3I7TiKnVI87cTTj/G8zjGHspOikQch2WyfP
Rha2lf9gkt959RMdAAetb2uOgBns5dD5qHIQxlchWPTk9MNtE5b72Swtm0Lc2Nuu8foLxNE3iQHy
lq4vohMPym7LUwNPxIqnveXmzgMPwARiaB1k4uMrTk0nGDk24k9nVuAWskk+z98Ddo7dT972T/q2
IYatO3LH1HA4597Q3hqLGRnMp5g9qLGm+MZ3IEnJe2Axbz43RG/vTEQHuyIFnfVjRS7nUl4HzrW8
/HKhe/QG2sqgMxISef73y6Kxx5MNmuk/8lmmj/6+Zo2LkyeP9lIE5dDXr+RETKxftHk7AGnhDbW7
wNZ7b2/6XL5dhiy5WguKMWtiUAQprtekftXj5aRJos3s/HlVrN4w+Cf3n5dspiAQWW2d8SRrr4iD
CPa8a70rvwG2soKNu79mhjdx1DLnYFSKMZu9l1PM/AjGFRQBbH9hVOLNFJrfbCttjHhfagbua6L8
KfrbTNV4apu+/2BDzbPqfbgdxtOaFKtn36svQpf04W257KLMt1F+N+3B0cf2MSehyjXWPmXWPyvd
4v3ykyevYMnvduNLlo2HctGA2f0/6s5kOXIk686v0tZroQW4Y/zNWouYGPPAObmBJZMk5hlwDE+v
D6w2dVVJVm3STpuwJDOZjAFwv37vOd8hl3Xphlaz79wqYN+xxhPHrmADMZ9F2+78PaJwzDgOVEOp
1a91QNQ9iYrZJeJwvExTD3raYE6HJPK/6FShGfc8SGssmizG6M8MFbpoh7r8rA17q9crsCyAljUt
ZTZENawtNFMcTQ2mR2aQn+lU0z2Ramcwq+bFQNlvQMX97asUgywY+mKjQyd4nfJ7WqjOj9zSaaYO
ab+RQ+P86OgNwZ60nuinYVM1X8DgqXUxOvIhi6EaEqASHaAYgIFl5tlF6Q+pjdWuxsSzylnfCdob
HzR8UKvvP0Uxg8LvP/W0/PDn9muzRaYcW5G4fT+YUY1i0EHFNH+rG9z0PM9la9tlSFm1B4rF7L7N
Jv0asWN3MbFAS3ZwquV6BDigdHRi88PkARigF90uqSluvZ3pG+LDZnPjUCDRwZLvohk4IjEiC8AE
0WD3obfLwsnAScOJoO0l81+tPxXucDQmBJ2moBwauh2H0/hgztVE1XPs8erk0YZ49AMGyQs+Y41i
AERFZKTtKRmpvnvm89sU7PTGqlCwSygpWCGczwqLzVVRSpfBB63H6Pb9wNjW3IbzE3Jy6V2J9Xaw
fEZaoG6WxJMY0rG/oVrmdDlXZcQxEHBpDIs4iLNfCVpYeuxNcqkwE6w41/7qC7t8VFq3Ri0HfDr1
Pehhtk3eo7xaKM+cVHWImovVpHufQ5PlR+kE5cvK7CimEKy693bLm0gCbrQs5pukSKobx6vgXSnq
sRoOFPqE5s6xyuypipncozgwkFFHiArBVegT4R6DhmmhcVyDPqMJAWayuE4D8AXtiPwjVeAGFcrB
NeRV6ziU6M8Tp3pNcLctZfhZo2Y+1FQIVlPfcrJ+sRBRB6uiOUND5gCgdZ6JeIucGd3gwKW7P7Et
I9t1UJ3Se/PXatDjQzV4MWp60m/gchxLVWYHao4DI6ENjFhvF87dMmMKi+33xkFuBgZOKu91qhV7
lfbjq0lsyLLJPMYdFBeJBqm5mfSRvR+d3mR6CM8xlu+xYAl+/6deAQrpB69+tFBLQjbJDsLINFjc
a7sKyEkmFGg/joXx6GBOWsdtY2y+v1Qih6FWGw9guOAhukzTrXBw36tSXSKpiue+Keu7RnORYdek
74Xu+FM2hnVuElLO8Z+Z52zE3ZSjqdkWE5K9VVcM6ZqkyBOzYJwhc0u0KpqGYNUw5dzI9zQraG6D
sNM9bCLAZJHDPwlabasyPs5M60iiHEbAgvRCs7S1furx+E59Wt23qJq9qbmw3JVbAJ4ZUuKyuRD9
42JWisq7TNAbpxGFY3kekJgNBzJgyLgQRzrP/eQ+x5o8dZOd/WqgZgWm2IAE0u+p2417xBTI/HWU
16bHRMGBMXCri1kGWXnJT6Po7lRF0ahLpg9unUxHZTqYjua3NXOGg3KBDEkkdMhhO7EpZfWOLQRn
YBHsWHrcfciYl2RoRz3o9G1qTLwvDHERsBhY5IMmFgdaLNl6wo17HcpPlxEYacN2/0IRAJvacSrz
zh34gKOi6DadKKITgKPo5PoFk9J/fy27+KGmabH9/ta/v//9pyJsmaloYJW8zO83wGws3E3El/37
wWkAbTu2/xFrQbv9/n5oq4EhgfGpC0JjtyNN6MOAevkw2o3Y+Z1p3MMgVU/dz1qgEMRBgFOzbscr
7zTTOldPF6xqxJXnIJO81oteFXikVRCayc7wAgkVu9li+trqA6VF7ebWve/7JzaH8VUxCKXOMICP
Fd5DESPlEfKjkPgqAr0zn0TMBh/1zdY2QH99n1eR5Ju7bnA2BXNbbjdUc41Hy/C7KUHKaLsc8cTc
V1Jrb4l/ZzzDp+5+laOhliKmm2DYxF0ipeBysOFCKnp13w+9PsDZQGDLG/5EW2DnFZ13cuYHTeml
vhoa8cV1aYLdF4VOVtr8Nzik75pexwj+v/41uK8JXMBEGaKa8jo40wcND7H7/ur7oQIZvWU7LNlp
CqPEDoWWq7aHg23UJJhKXJcK5y/ygVruaZvfmsQ3L9/f+n5Ii9Dg5ge386e/ILDnybCrS12C3nbb
MDxpkwwgrqQv7lR1e6Urc827O1Foia8+HqsfuJfo/k+BvausLPsxrtJ5flmYtrFz6vJKsUpn2BHm
fSMVp+/JMJ9RzHCFaXr5FDn5/VS7m6Irx7fe9po1Vm0G2/D6drDpNiOO3oepL9ij/VFuvqvrmKSg
YVgWUSD3bVqhd2xTbUEujG/gFGVJp1f1YboEpmcib7fBiEwCjtwXHKvZeFcX0G1k/aLrOvl3wLMa
o3iAyNIsZclXIEcZegNqYoQ+YRlbxDVRpXGwrHT5NdgvtP45mgonvktbXIDUl0iTzVgimFfxntTN
+YXVe2d2HzPS8tARpvOaikaViC2/Dn9wrNCx5JOBPZmEmWMBRwnirzJ4aBhBp3qjxe+SSfBWRi6g
OybjiFZWoQNJ1Y5xn3uUmy6aOYbbGDpKYIqgWYqDLpur35NYmTZhuZyjfduWG6To/ZkYiCTY0uRi
rMi7ZIgsl6glEzgLsz2NLh2y9/Zm+xXD8PkHyWNd0qJI1uQ5/srn7qfZIcpnxL/sjBpuBwfDddVQ
s4UhZ+Q++Bjof1vUmUv8wUxpgBTXKq/OOK5gGtPe88mykySKWpnr7nSiByMTZAkD0HKfWvLOhamy
dOsKRMlwpIepLhnmtSI2q0VVTi3GVEegI8zC9WRxtO6Qo3lGAxATw4sdU0Cxk/0MfNo2Af1YpBCz
9dMcf/jI3xa5bpSnsUSqHJit2rbYkdMeWygNyP3QmNltalkuIua5pUkrbLbAe2a8U352bLr8WAVN
v2yp00kql1AwIvZI+m+rsfusCaHfUVMD2C2Ca6dJ76gTMFK6HUAVxSk/KnFqU83QsdSHRdRh4w0d
ZOddsYsN/a4YCD4x3UbbFJYO1icaKhZ8TF0WNPplm1Vvug5AIlUkRQWi9Ne+WfIvaG1qxpnINlID
AzSsNirpwZbmm6YrErAaItnJSdwgMtplKDm2RYRDU8lryOz2yQ1tfBdjR68N6bp0EC1arX9FK0zz
eyaKTr42S6/Y0TgEbfSk93aVEhd6MOkdw8iFBpJ/5xdRtFOVtqo506xccgYweoFfm1IgIGRm/gjr
bNmasl33k+lso3IVhp8+vvF7H8Jl35XRbupgBZBIVy3IXXb3eYtHIYiNBRGWToZXxmqxTwGhXanc
SUgCtW910NIuxXRUjR24l8AZALcyfiayvBhq1BPJPXQDJleZ+gBj9waEYwShKNtNWQ2XocQkh0E0
nTmWBsqs1egMP1wzhIyYOO6sct67VvKEYM9cQzxjLVIUrr31ySFqLYT1YaOJWHn2REkzbMwpMTZS
Ne08JE1WNofghehKEytZttGl8vd+hWgyBRjHpA/cIghCRn0TRZzMnggm83bkjv3AoUqrsfgkj8Xc
OL3oLhIdqWNCS5zK9hPHufVcslAWniSp3n+JM8yi9cig0sKIuR8i8YMoeJZD27oGkZFhmsOArYXm
Z+Q4vNOh9ubRKN3kQ7d1QnUroQpTFqebpMZnsTccL7l4nJDKyTsaHPvfZNjexQSSrg3WXlBRXG9m
9dm46tNPmEKSGdItVUAmRjlWd6AFfoZO/j5Y6QwCmcFIUNeXIWquUzHfCq4ujbUFTxbRi6p3wIBf
JrZlRcjEunMeS/oHFxlD4A8EqAUo9hsRFuYxiggVNeoBgAqJNWwALFWihGwj4X1V6LTtEUeErtJ0
0RRkRvQmSQZq2djlO9Ew50ja5RWyOj3jGMARXQ1AkXXy0cxgH5s5Il1co1oZNXGeurVrda3bd719
GXPzWBrI4JkRXV0Bp9z0pmjXCpvEbmyeyAgoOYCCojRQp45sqkUSI/3WVXZPgg6ed798UxU6jLHC
BOpPqlqFQqynOjf30A8RPceHHPT4rOY5D05+9bo2Wpd2cEgq44tUPrXO+3Kb9Km2r0fX39vcejR1
pmmFgb+ns1NTdhQ9wu8ONTLg9S8N+CPoL+9QtW6EJl1/4Up6qSK4hWjnNq4NB8VsDIdbrc/Bs/KO
NUa9KgQqPrNAkaZZ8ES67APmGqzCaJlXAWZqQ4DbfW5KgLJp1j0klebtW/9S1Tit8YmUS1SlqJAs
JhheAnJw6MkMriDSjEGPBo51ZyOvWsPeQY8puK89tJKCgTz1ntjJRkt3mAxx8Yf1UU9z70zgU7T2
XcIazPsuIAECsvppEtxrRj3GJ23Qvoa0vZS4z+5KnfiIsTe+yjx/ofOCLspPvspOPeX19FpP4ixD
vOxYdEoT+TMV4Uw6lXBvPA7ZCSTjuvoxtKBpOr1/rUbb2RsN3rSe72OshWubUjFOBvdOWIz7mzcV
DOJbPd9mDveH026ZsK+dPjIO3FoPAH04ZaQNhyxiOQkSZAmI7uJR6/cxkjA3zu0d+Omj7fTMHDK1
R6cAF9yP9pk3kFAR4DRp52DBLoq6TZZzLSW4UYeRc4ZfZWTt2huMDB9ToF9bVV6MoBAnt0n2VR1s
7Sg3XtxZHoJMJ0UuHb15XsSTirRVzN899ATS07RiWUczJ2jhLgotijeD9PWzGJ9GY0RcGh4tR0ec
WLAGC4lFSZjoReCna/o9Pjy867iht0OUv3twfGKtc9ZWmy11XdBtFkV75woqj0rr9aU/EviZtNa6
w918MkvO7zk4KLsWyEWQjKgi+6RFqM6qRdtqkqFAA2vpzXZ8RJYr+Ky3ySb+YnLim8IE5g/HqX3P
S0IkMtvcNJl+V6bBm6+XH7k1oGYCi0DrHS6EEZ9z3Uy2DBQWiXanaR0NXi1I1wL/xR2TlpvSxDOU
utgt3kVcvkWD+lUOFsoaLDkbmrU9Yubx1NcgYp05UnccvmKZ33BD4URgJrB1BypC1XqM972o3BtD
Xe6pmRghnyr8L4vSg/Aja/IFECJaG5dZxWM5iBcDujBW7rxe0V1OfcDbpEyTTxlN94hrcVAnhBJH
gElD5d7iFFG0V3ggmYBRrIXbIwKzUJBZZrdsy2GXKbqzjkE+jE8heF+bzA4MHZ7lsEpibOWMrm6R
AQ6ho326tKzg0NaNues1dWc3ztKuSfyuswR1Ve3ZF6ukeztdQkSyH6rXiOlm0yaO5qll5ao5bh2E
/chl3ZwrZPZTCuXXVu6m/2oDo10LE6hDi4qkQCncKq/clQKzijmEx7gpeKiCOwd77IRf6+RRXC3a
RJFvUdqb2soANGr6TzcojUtJHPwFfHfrasHWgyFJdmOyQU1F6TNOz+EEYbQ2kzcsP9qDaTTtjvzp
aDH49kvL2G6V+MY9DQQbMZqVblGaWNuxccEpEInjcJdsGdRCNy4hk/hy6C8ZrtYsa+We4/J/C3sG
Q2YyI1TafAPWst9VeFHjgFSfUacLBmMuwtSu0RCxeoTqxMRkQXnG6icf7aI8KAca1iBXqHuERM47
GJchD+NtHjk7ztKbIvUYrjDK3AYJKQrFdG8nPgd5k57juPnr/CzDJh2rSMegyHcf//w7/SFXChuS
kmc4woJ8N//97/LJEF454PcwaNcTSTNuBzgnJB597ZKow/QLXYnDjohoMMjXDW816mYUAnnnPojR
eg+apSsiydAM5UkSDee/fnbif8v2cqWl8wsMiR3SZgT7x2cHKoazz9jy7AL2jSQeoPUHqX/rrA3m
Qt7Kxok2Vqavs8Qc7w3ZomyIXiwjPLHtaJumhKpH9+2IdcAAzcJKkgs6y5m2Jf5Df5nw8eBFLv9D
KJlpzAF5f3hXPVe3XeE4ttR1hzbaH5933digf9IO9N73wAQObXLG743+zBvtIzotUrEz/SdW0nw7
UWH9pomBlwMfTDNJDsI9x+Da6unD1eNGG2ubXF6v2deDWqNGSh5NkTwG3phtAnTDDK26Dat4h94x
0++xOOr3HcYurYFBN2HWJsUCMoJeuUAaaUPqljp2edzjJW4E7AdCeq0WJChmJWCQJnEGRQFewHej
I4Lv7BAU07CqcFFQKMl151fFte2M5oE3wATcRQKEVgL6auKSWbhBh5K08+gQwT1cop+zsE72EUv2
AJOmjSNWRWht2wYsFww5vE9V6bp8uhZUtgobOmctgu0JUmaZM+YBL9zNwuvWINhYG0Ti7QMMgRBn
Qdryfwh8TkK7iwvZnCa7CO/McAyWYWq2G/T01d4qNRj888P3l2DUn2N0jJt/fysN83BD7+wZVgNz
sTahjcYmQR7V/FPfP//9o05ok2NAbozpT+HFnh+qHAuwEN1xqkssGAVHUwNM98odc8abjJlYA8Sv
qm/cK4L/RTU3E+ugdx/oDhHuYQA7F5x+EtWOQNJ5SBu4E52FMh8D2/m79VUactwZCilJQCNjPWh5
SgneEUUSCboKBd7c7wfbsJ/QI5t3eKXiNW6eAtJK5Wy9RvvVxCrDhwzpg9DLYv/9pZlEl5FxjNvo
BE1n2X3XWtWWXi19VO08teRiTVKclIcUFILYq0EtuBtDCbHdKGMSDcDsD81o30RdIt1wSXoAO0Gs
7vyQVymQCqcBa2qG2pE0eWpivSU5hjrrVvelfIoAKnpaPD1MeS4QFE5iFVBLGWHgvBF43+PbAoEi
AzJ6xMCoqa0IJo5IrknpeDPjROE/8ll4k3kV5SlxPffSisK8NuPZSUxtY3Wtt3cHBAV93QKulfbA
kdqSe9JooLyX9Xi8DlyVRzzKNSpnK4Af0NTthhGI3y0mJzKPLecybR6WYvVK9986TDZbOjDTYdCC
/EygWMX4sP4EOkqWqZO1eDLKpah6Yz9IDy8ped73dEsYi9INXdKijGlUE6eQV8awTOb7pJ3vjnzt
BXa6JcmveFFlniwCxluyzsp7E6wgnIyJKIUZJMBEyTtaGCDWPcs5iVoVZHwyxgDr6q+uAfjCVAJ7
FhzraxrgFijywlmF9nyGiVJofY2DkG3KmqXjDPVeYLddkLzQZA102drFSB2jr2AcG+1HN/ho2CFQ
p4xHkshR8sKqF6IiKMMudq0b1zvhlZTmdL+22hg158hv8JIWKMn8ymNiMn8vZr0hvwzrSd24HFUo
oVGAulXF56rJg6N5Z4LmEp5tGR7RUPzyrWRgmH2iaDCPvmkhX03zH8zhrYPj9wG0oxpDYNJk69rE
Ejly9vTnRFhZmhxP9LxZR6Rw3Q1ZjgBDMz5RU4yv4YxLJz3bhC3YM8CBEdxYA1Zj1OAZUip0nq4X
fuHaFVvmluUugyK56lluls2owfTs9fIayynYYpk9OKnXXGRUWxSrZfLUhdwiWrsvzCw9Ii6MN6px
9bPm0OZwa48YeQcVr1n0J4kLHEuqJNSliCHbjPvEjeMf3QxwHpPOIcbAoKuB3gE7OloO4Xfv3z4g
Al+nRay9EDcwwKjauyOiIPixVveM2vdAw83betng3EV6+6VCld2idKjOuaE7i1bK7oyC0VyPrYyO
Vp+MWyXUj0LR+VA9ZuHBGVYZxszRt5uXJn+NTCS7geSMUfdpQX0CATNV59bq5umKVtxh11AX1/b2
fmicIiJULr5varsxd2sCRcKF7ktqB6hZZ2opJnITpw6jzzX8b7XaZEU3v6HzqFJiTNMIU6D/b3+U
sIWOcQ81qg2Cfl/PDyYdtGWnhLWGZsIO6lTGlmFb9jhB5946HDjIBqJUlD5oplTAGAKNuYvIx1hp
tAveNbUFsZMf6NVUd5nlT8tgRK1Ejx+ldZadTN6Fl6z3AZr6/rBnUCt+S/z977+G/wo+i+tvG3/z
xzjvP335P/4/yu2mPfW7Mm31s/35t8+8jZCi/8w+//l3xOt59PHz428/84+/PRbvP4Pi9yne3z/9
W4y3Zuv/MCkspSNtC22VPddv/8rxto1/eBR1lEe66brCNSiRckZ/4T//bhiEdXsW+dAC3TjjFP4K
Hd/3X+n/0E1Bd8GRFK6mZxv/Nzne3h+qNMvyBKWl43nSQ/EtLJuX/fva1wgC09IjzUPb7ysErC7S
RLRUMnpOs+xNL0CrqMbcCoeW0O/esX9dEH/Lu+xaRHnb8JL+lAH9/attT1J7u4ZNlvj81H5fdttR
M2gQcZeMq+pQe6ABh6hzsDAuVA+ach7zif5CmozPcI/oePXM2ZSNFwcrn0NwlNplCM8WWXf96yfm
/Kl0tWxdSsNxTdtlEdI5H/zpTakrQD+Vl4Lw7DgsxhoBIhXsQw9wG+uLvsbvIfAgWbTYTepyzXm1
OvFzCsoHI0xCuuEMGcqocJc0SgnHaCraneqrT/ANt3ZM8oQzspMH/oJzF+dPTxQd0NlmE4qsXtXl
qZC7OKMJhMW0NdNNOLCMYOrCqtCmF2iY9sLqdk3xC/UaYrbJvoJ4OhUpc+s4QvYnI0DsAcFpnPc5
RPUBs/Bph82HJgQTNjCEsgAzJ+aWa/xueMXDQIuvqNwzJs5XlF/PjiduflIyHUUA1K09DBU0L5J3
5cCimUzmhKlDslkpjtU0XtjGIOQ4AUlIHZ0LLf81UYOs+rw9Md2/mXb0kWQubdi+5cAY7CcJ9iXU
yJiSuv8MvJxDJ/5NTMdw/+SxHzSGGy0UkKzPt9Ly9wTJkkFipG+My3+VCEgz5sNLD1NSGJs3ZU1b
QmLvooDhuUNa8cxTRbd8gKHA8lYy4lITOsrA5SCU4kVqVHj2WnmgDrcJhAAIalcwLpD/sdrHyzzw
l0Zmdfwotpkm+CoGj7DLdwiLH1lWXSCeIQWZGFj5xLoy8IUAptWtWIfIWmnedGKbYbvqcPgtar07
JR4/nlSAZ+bqCtYlVnHbQz0w8r8WXbqp5ZLTC+nFUbRvOy6tkKYazc+DVcvmziwB+pKGwPlPW4um
xg39DEmbcR2FP50nylDE18k6gApwhyocrLWuPWFcpT/HBg/Bid9eTHiIrGEBfzCl72TeWoJXsBH9
BApNRkDxgGdJrbogYiCCR8xXDFxVg5qv6FBFNareaio4CdWIo9v7pyzpXXqyDqzQGDY2KwzkrNaf
5QiSz93Grm+1D0wk9lk8T6KMdQCstrEPpSm2vT0+N3UjSecOvyw+/a5OL3JgmO3PhEU/Jai81KZH
CEfLqq7MFeda6y5zW+eutxWJheSSOkUZ3GxGe+syZISMiiU+fNdZjA1hnZCvVaGa9Z0SsfI8YRmo
HQMgxb24o4AMmCJCNTGd9C31P+F7/RoGi0nWiEWF15zaHCnYrKEHjOXKS7sHL6dpbIEUgTr1A4rK
tCbBxyB5LGjO4/zQCpdepci2sChsprWByeCQ8oRedyRP9aRdcgu5skh/geqMPa5Lq0wIM9MwSUwG
+iDFD4kwe5sv6KAiUyKh8ejHXHTWrSlYfNNAfkZkdC9iq0A4aO4CfyJdMZpKxqUWHXrYGa2ynpqs
fm0jkArQ49BNBAdFNEjLKJBBlEHnt4FOHNrOa9Bp/KfkdiwCJrELBYBoDSThihbDWhCE9SEQfrZk
wxZw1nlLuXWBsx8NBrLElC1lwnzfR7RCe7R4YFDIi2zJ9faHZz3LV7g2XslqB6Mnee6u7LEdthDD
1CkrRlymEc8YQv9Dryd3Iaoui01igWYBXyOMIl3BC9X1a6C0W+JlVyu3MX522TLgsMiACnls+1hb
EoeycdMnwB4MmyuZPyJTCheV4kavevAwNpEKGvQumbuPMtFgYVVy49QkwZX2o2ZZHL35J+58bYZ5
f64m6p9G3nwVvzU9ayc6maud+whdiR4h5FhFql23HHdt0qOR0wRXyyOaMidUVoagYA2ioRJRvJbm
8DxiZBQtQ1tM9mHAXoGd/QOEBpNYa48fsV2PFvvdgHYP823xTSdpg/cY0AhmHQghNUqw0H1qG8hz
Wdi5qwZK7FQGB137dBM2RLvldUb6L0M6+9yoX0HNh0A87q0YnT0RfmQ8tvKSReORvWUddUQPyWpP
7i6F6aUwopecfvoi6tniA2mfxwzVr7iZLh+375p3nYXQxAH9AJd438j8EiU5+M7JujqC0Sd9sAUH
lUeNHh/LLb8HXC3Tpwco1W9okt9HgLQsV2tH4zOhL5hX7lPSPvkOYPWkCz9AO9kz/v69JCsDSOER
UWZMCw61X04MPQ2JY56wUQKJJcOhit8Cfw90/u37N8Ni7TZNhfkJVhqmVM6Eg2y2ceYtHTxAi76O
3wwLkTlslQunSo4g4tkKEI4PiLQMZ7iHwWrX2Hn1nPWYowaigmBjFYQ7E4ixyLhbdT+7kmTZry3x
yK4SojBkGuSq6Glw2NJVO7PwYIioavQwJqTvERN+twNbE9E1wniUvX3v9qUFZJwBMrIuDiW8XWrw
HwXt/UmYqxEhpGt6T66CEjykO0qdx6Tk3posmFvmxOdMziZDxRzmeblM6vgj5s3zkV+BSuXonwNA
iUX0Tor4W4Wuv4/d8xhTIjD0qZeEkh+qpN2q6vTdQozOwRBf7FZbA0e+ZqEZwIIYvvwMllvXeSgD
B+1ROeFH4hVzuM0q8qqfcQrIHWxZvJjIPGC+GXzhKQAlEZ+bqhUrLBPzZlNAaimujWKVVCiMKJIf
Iu+WmwoEawnip3T1O2POSxQMl9aF6/2Q0VCsDHK/glQdJ72EwYNrim4queBE2mHoR1EgNrEsrpqR
HsEf2egr44eCVtQyCnscK7XY+1F3KFmh1yOz9+WPIp3TeIBhoJ2e93d2Edtg0G9o2bGHgk7DnAlf
EH40bfhV2t1ssV6bPiJHqf0S7nxjB423HGr3vQCNk4l1YmM4m0ujnly7eRVkLY3GxyGwT3mgMB1x
lWIlwkiYE5yak5rR17wjTpO++V1+lRbW6rkGqPKbWW6d3Lhgzf8Jut9SfnNXF+VZaPl9abPjTA6w
tAC1tB1hIRk7Vo+cqJ5SGzejd+lb2e5FAwiri48Mch4KA0BJjVILv9Wwoq/JtQC8FjHP/IeCMJty
j0vzI8acBv4VgIaP2gETLokLvrDI/kxwGcPy69P7IM2fXGHyVvQnUeV4u+5jnwk1kM10QaMU7RNW
FsicblEwVyLeeOWGzaNbTjvYBe6OuPNF50YjrTdtH8W+uczlJuxJcar650SIbVTNBrgpkAuyfcSi
zhy1xQn3i5SOU+rR3DR8dQ6ysjlQK2IOYDwUc3Gje+dYoHk/YQSevQaW6NBED+QSp+/WaNw47YKc
nNVDFk3gXZOm3cpt7PxuquUmSOlfGCWugpS1D8UntWBH7uainyfJgALRnCiz2GVRSr3jt1T0NC69
HmU8UJx3dG58sgOlUlY7b3g6Hv/6pPHnI5Ctmw7mQuk4Qrq0yc0/HTSE3ziG1+GU9Hmp6B7sc5uy
dSOOYCW0LmJK2gXDublkNKr0iooS8V1d3iVWu785M2iWo+dj6JMS89fPTLh/PBf+65l9z0Zs3TAN
+cfDGYiturWKDgiteqmL/qWegg/bGb31nEZekGCTULLDFX7swvgrTrpX8j8CsHDBz1H1S1GQ+Gj2
8G/hZR1LuhErt2NE3LKPR1QRXRe/WSZ9xWYuTJoiK5dME5aiL+OVQU/w/+HFmLphGR5zHkFH5o8v
BtM4cSUpRxcRBXOUxLAodRef8cwk7ShfuedhpTzYkXUxzOw6W48ht+1ZOg51ZR90f1zCsTgmFVtl
MrBLWc0RlhQWqEzwgtzilXSrzkTnUHrdtdPljs7lEatR+R9eiaH/Hz4WU1quAw/Ps+kP/PGV9Gok
TnmKyWAd8J63nv48gaReKiK4UvvmaMgmwb6M9MS4jKX246/fyD+OdDgXc7lyIJeGSfOBrsZ80fzu
xO7iJa088MTLAce5ycGs1OR/GHfNV/y/p0a//QpHUrIIZ25teHPT4He/YkTY2PZmoC2tATJajVVO
1/aNYk3965ci5J/aD/OL4VeYunCk4O10jT/9pszIWAyxYYY1Z+ZxGJ8N66kYhx+JUqcJQUlO8pPZ
sU87Yl7SBczedM48dnEaJozeFkbK9ZC2xH6GGapUJyCOsTKe7dB/SBH7cAdRztbhh5aat9LgQi8K
6xCKllGHOtlUvyEpBAvwnnsHorJE1rronOQLRAs0pGsIgccBfbDy+xhlqn8o+AXoMWgDYAXADca5
hg3pNSLOZRE1vVhOLB254yaLYabUQmEKNWtr005flJyuGOMimXnwddKYqG7mo7+tx89Gfirb4sH2
IUPkzFVQ+BfoIVV2aToU8x7OAr16gEb7FQThF06knZky2jDbV6Ladsln76rTd6NGWtNzS2HEhuE/
OhLovpIpRd34lHCejrrXsMPa53G8HUZavGwSVYgjo6seAp9jQaLtYSGDeSfmD8fEl50iKUevb7d0
UutggClVZWu9r94at7xavbvLPNITevtcmry1bYgqlQ7y9yHFSskFgBt2nXwbmJBGt8XAdkLn5FxM
1YNXTORpulDliFlZy47Z0bCvoL/3jNu1BGKeNKGeKfcxyaiB2TBC2hb1pRlevc4mVZrIPee5j5lA
cg+0kFAWNtSMyIUPbFHs+hkvEt3jA5kkqNo/4yo/ThUfkJ9h/KbJ3icg8GIP901h3kYzXVtZ8IVp
He4P6mrPr16DqjuFpfaZDzAb22B8MgFlukZ3QmhyUAxLwSDv2nh6xlP7wbCJiZ2zSiP3bGLx8Cnj
VQQmkCj6hefWaimLLw7yP8kmNv0X8Hbkjsju5ONFWNQl8ZVtcyQw65pEHAHi+BhYHKmSydOXoWph
KdKFgOL5mKjidYqNm1TxO0RjpEYVpUE4H6iiAhR+yIwR8zUNlPRKL/4LD+ZjDjA8hYoGAZoNxLpD
UUOame08xgY/FqbcWSJjRdUtTpAcXTOFLo3UebpFVfSBZCpw87dOb9+A+z3XOiWSrKs7qyp2ieL0
UlTOeQzi/8ndmTXHjaRX9BehDST21yqgVu6rqBcERUlI7EsCieXX+xR7bLfUjp7wq2MiGNMtNVms
ApDfcu+538Q8IedHsho0xffebBkayBujsJ9LJ9x0RMv8+fj4fzvOtnm6/cfndJ5p/d/H2QS/vf8y
wL78/X8NsJld/8ET2RWWZ3qO417+6F8DbELp/2BIarueF4SXPxH/PcA2LPcPl5LGDn1ykPg/AXPv
f02wDWH94ZCfzENX0NtYwvo/jbAFL+CvZwaTWp8a2mZUHgibUfJvVZRZNrUHisx9bnvDPNRCd68m
z2IzgMwguquJf7P3DBAtSmVXLaLT15zEKa+x5Z3F4IYJAgUBVGTX4fEYeI+mM65XgaN0NLVlezfM
Wbr/y9v7v8y+f6uuoOTblmkLhsu8Pw4SgV/PHnti20um8Pg8sBY9Di0a0wmDYgQPDl+n7oeD5S/w
msMmPf/zT/48o/9ywH7+aMu2Qtf0qDlD57czvB7dROGg189URAVww7K/JudI7XI47JuA4e95asXb
kImHQptDzAFZAkjPizskURhYO4eUkFQLqOva34iu+lkQf3c1ldf/5nVeCsxfXmcAXo5P9lJ72iFf
f32LKoCI1TAnzcsiqvW66QN54zdJcyDK1L9phmonLeAiM2AcEkcOQVt58dA4xWkqAYC7azrF//yC
ftPhuLDJQs/nKvf5HzsZn2v9r5UJb1qJMNdeXuy+8R7dVIizqFt06TwdiXwpIsiWzIDLcdmYbXMz
Y3Rng4Eiv1aAeVch0rPUFzyF/+GkPbrYkAGbYkhxE7QmSVXZdKo7u93XI9EK//zaP6v1X99MVkgO
90jgWa7LyunX124M5OE5hTW/OJ3SBDWUIDlYVezM2oGBRjpAUmtiYezq3I+rer1A7AMmgmeWHWwz
UIv98+txL+/VL68HcbvNXesLjzLWCS6F5l+qPKnBcuVVO7403RieGDYjFyyJq6jK/kO3NKFdkrxr
7Yc7ZQ/11Ri0GMd629onIZFJY0JkeRaAZPXy9qWqGENL1wY3bQVfyPYhHkAW+rLPSBlOKrWnhksf
jIQZVEWmPVCRjDNqEv4dcyEGBK5BEpE/WseCTohLOiSsjTnAcanUa9eZTgyu5AkWi7yDX4uXps8v
p9QdMbHrsQ+HfbdO1nZw1XoHUPo+JXn569IXCD1VlZ7tfr0eR1IdqHyuTLf4d5el/VtHQOWKuoon
ME2kYwP3/e1+ZmsnhPJW/RLIdXgjiGS1smof2HIiH3IW6H+cj4zDE1QaIjzQxSkaNszCmZGVW9Wu
pHYjL2DN5nt4WLp113rOrV1660Gs3bVOOKXd1F7frGB8V+TQ3TdqLpG1u3D0k/YRvaok9aoCONfB
nCSv/t8Iyf72qAxp3GxPWFwnvhX8fukG2ZyVeZKaL6Shr1GByI48AWcElbDMMfgjdWM0hBfiKTr+
80Vqid86BN5aQXeOuoslLSff7+cKkNQe8tgavuSuh7K8eCmKHJ1G5+ZRb8zXJdSW1aigkyyXpEJN
BIDvY5VwiBkxmECcyU9HZ9kT+OJM9s5q7fVOzaBlQNpSD0miCCwBlMFysUtBzSbjzso70PYgqVqm
KfcTyr/9JBaEw8Os76peAmkm7ipWg59HF+fAZlnq7HqEJG+QW7swwz8DFHzjcL6xJ0b72gKCaRbB
Nxdi3u2Doxfi7YkSor4viw3OjAfXIw6FipNVoIxli3NM1sCTsiGLkMRGQYkmfhkTlK08N8a0P60z
Jpa0CcAKp87RBjfZyjbYs4Q7WlYvALtauENrsgJR2kROS/Xe4l/t83lXFjPgdqmfjHbs2f0JvKcO
2SC9Xe4hbOBEJ1Dt2K/cqFxtD1IDEs9M8hUyCtONrMbhgDitjhKH9VpQdfq66NmkhPmbXfrTnUE8
LD7P7NlnKMZSjnex7MZj5loJKutGHSi/WcAGmX/F+tC/MqCxbdxqffQsu9/PeRUbvO7j5Kbmo12G
159MFFfWAEQLf59OsO/aFXoCBs9TWebjwxD6jDUEstbgataGHZHorg7aG96tmTuso7CFIYtlTTYx
OkV1+OcL1P77rSG4OUzhcXGSYvr7ERm2OdvXXoUvzPFr3obiCwUSkrKc4tho3suJGRxpCbejcoOT
rafg1BbBA3Gr5h7r8niVzcPIHCPto7FlTkbEzU6WZCYlzUXSzqDnMLYlMSVLOuAn6djLhPhgvMZ6
Hux7NZZ4Q6QJ2CGpmojkCTeeixgtcPI2dMKN/NXcQ1wxHo1gPluoHphoccX883vw+6qee5RD2RI8
INBWsK7/rZIiD8VwQkMXL4Gd6YcVpy4ecf/ema0krlhgboqkLaOUUJv3xZVkwsoMoqRbqWiyE+eo
HNM9wWr4sz34RezyV23DRZP76/nGq+KcRVnBkRv8fr7pup4ygEMk831qXxccoAcHafajdNSpc/v+
9p/fhs9B4W8/MHBddMwuNSVCjt+KkxmUPb/ilHMpkDYBMeg+VPJ28Ib8OJMydgKfOd8Fa/5tde3+
gelrZ2rw9UlX3DqkEIsZ5m0yVkdvWoDqVFhcVHNZgJoWafGJI+NcEHLxCSrtFuMu96H456ya2R7F
COEyUiVGCWdTpLu+WI5JSLet/OYVT34Tzet4CXVJwoOV2aRKrGrZ93YYr+E8YJiVxZl5vv6xzM0h
843yLcGpumZO+m9OErqKv30qn1NW0Ia8VQx/fq06xjyk6F6d/AVd5w93ZAJxWcAYxZc0n5wHRIFu
7EBkgxU8LY916L1NYrD/vDL+vzaOXMF/uRL/1jhev5fZX/vGz7/+Z9/o/AGbJGT2wcHJsU3/+D9t
o+DPhGeG9Ia+oK/kwfYv3dNFdvU/OicLCZTJmDPg2Gda93/ROfne58f713vE9VBNCX4yE0x6xt9l
/gb+AtlUapdc5icDS/eMIeuRZLaOBJRLzZ68FY0BvgqZaYt+G2oYfA62U/kqv+UmiTuBl8SC3OS1
9owotMj1moi2SAFq7r3lqW+HbGuINdY5GQC5nMQOmF3cmtW3sgqLow6St3w1hz3xm+sxnZ9lSYQh
Saj3Yc86fJDWA0R1Qs1qUn87ei/fIoVLmqMFIHQngzm/wYwIYzQ3/M0iSWOuxb6zLAxvVvaxspK7
bsQAGpBTH37kPB9mJ/w5D8huXQpUZrrX5mr2j+SHgtPsvs5BV5E65QSoFYIdqvxpY+ZmchEU0Rwz
kUwLdvdybafY8Il76Mbkvage/bY4diMhs6k9bE1vnPfz+CVsoQUFl7HXxOxWWeM2ySbg0c6JddxG
gyzTlBQoyllAl9BooZWemt78CdCdLL/l6yX5EYPqZSFMDnhjpDtvHB5rxpGqBnMrnIelgkYC3Swy
u36nyh65kHOoc3GXNUWxb+rH3u55n7GJ+zUr7mqa793OJ5Nqxvdnde9gKAZUO/PJanGYF1Z/Lbzx
FZsNFsIG7hWUlxOBhqgn1dcg7D9q6ONJsxw7yeYVbu9hliOPubZ6qyxWU0owBcwViOVqfLqgsbR0
vpJA+G1xZhYkhRchR4p4Du7q1PUJucDoIycrkgmiohpa+4Z4njZeoIXFax0e+QcQgllHRnUSYBEy
G1C0DRyi1qwZjK5Pls7Jedg43jBEaT+S6ajNgrMZxndvXjs41mWCAzhwMyCVToCtIGX/VxSHkNjO
UliR7ykH/RzoQKYa024yIGl6gGcWElZ368JabvypjJnPoa9mXFhkdzgGxl8/PMg17C4akmcdXOtV
+Dj18QZ5LlNWwk8hBTvkgNDSncZmWI8Jy6ssMyQpniWUFaraPWuLkHRwY9epAU9UXRD5DBW0lfrG
dEuW8BpX6Jo4P2wq1I1v7MqsCPEuF5S5dQ75FtaOlCPOWP22cq2dFjKFdJu81cF7bxQWdSZ2YHkh
L+XSGzm8xitiBZ5AApOXWC+3UqOXc1/F/NJLPPCTVZ8nnWasjFkuKohI+AsgAzY0oc6kJxIQlxfR
IgQLB9TkfoiqFwtj4077dizPa8GUd8URshUJSZy5SG/LsbgNpHW1YBWpxLIJM/sFhCxT68Y4Qsj8
SvYdSgWnvUohe2lg+/0YADVzr7N8ALy16mNp/xBZR2oBLN6shGCWJ8yl1Hg7tvNrwwKUqPZ0A1ie
aXTg7hrl8Mq6ddghMM33GbY+I7BumenGvVDkcQ4gNfjTcZHHAasy0T/mdQsU12Y5auHoNJtSxITP
fE1LGJS+8WUovANVJtw8k4QX6X3kBVlXNWy9ycop9oLgbc7cvWcvEcmTKMmH+YkmkXSS+hvzd8KW
DVwCpnywye9miamtCOeYj9cao1i1eptxIJgEZNYVY7kVYOYBKtQQ03UumymH+AicECmUR3ycbuDZ
lD9dqc5ruT6YyntBnsDeJWjVwUB1JwK2uI3O7oAPUWWtKYbfab8kLVQxd5vbyERD0aPcUXuTJydi
mS1cH3W2kgbQSBatUkta/+7aypOPOViuuzU5CCi5Qad2JCE2WNLyZ+UhL+kmUDrTwhyBwKxBG/tZ
JAfSx6+lWbFYzjwHh0Pz0hePIYHMPDr9bkt0hKzonxpjRnFA9DGRLi62Q78+5vB1liUAcEEsJ4td
0ahxJ0e44d38Eoa4YbFQz+7gROZwHIjAPeG5/OQmRqU9QjMzLNzVTntcfPr2BusUZL2azEP81KnZ
N7up7p2NYc/gEIP6XfhqxFLh37gitLlx6fvM1jp2nN5Hq16Pg0G+J7ky4qxc80tKAv2mI1Z70wXQ
p3gamKCeD364VxWBoY3HedY5bqym8MNewMw79AobqD2H1gM6CcsNfNEDlr5+6yAW2K6zJyLoSHtj
lOTPpxeK4Db1V3HQRFgVaHiz7B4n4w/QOcSPGR3Rl8Gd8ieElB6dpquIkyizNBo/TYxvtiU5OaO2
yl7SoD0hoPAxkGAyW1LrUZMhvObiHRqAHaXt8NZkcInakGh74kdfUVPx5z2FLhByrS/OA9/fhGt6
a/bkyuW9+zRXpB21C0useSLgY/Fgc4f5HcbZz4QWglPkU6FIy2H5O8dT91FbUZKHaAcHTCrwigiB
GpOdrWcVl9q4zQNxl6TpmTfzhpWav1GZxh3FJm0zlGDB6O0l2dPQ4YVrRabADWRa+t0aCuBe+Le3
QTHtDTwLpoZfiLOF0F00v6xMvswWaK8a4soOEzLMtByMmZ+cuzWaXI36pxgA8WjEP8a2SwjJS1CA
c5eFaLr6fQKFuHen70PIE3Ou+xN4UxtsUnZAuEImDFRxw1swEpoQdxA9uSQbEdMmT41fmpuZ9v22
k9ddV5NFjBgwmSClDwVxT2WBnkk1y2vdjNc6RzVimlXM7v0J5xtQmNz9ir+A4TjTB/RaKn1dyuWU
mah9/PYS4jukb15OfdZfePbwyurzn18gae0dMb56NoGKs9ddQ9kkaY+RUNZ4RtyW7lXtUrDpTOIH
xHwaJOG3BpuRgAcZInBMV6xxIjOJa7WDrSLqM5UJMaQlMJV0jOZ8erM863VYxaOVOxIBDtG4oXMb
GDXhNgAocd2uO15CVDTqhKTdfC51hcfWFkNsVAE02dUuyYv6kmd9dhCLd4M6YgKRUxvzcGhc/9Ez
gjP//usIyFr1Ducfg6fdMI9DVObBV3AQ31yuj3MxueMWsg38sNF7tWacwsrwLia7K+KqLs8+h1oh
Z3SUQP+5xewDa6DM72jb0KeJ4buApbq3QfA+hd29h4TbGIb21JMBEWfrdNOn9iGhWMOqVufbcPUu
E/4ZboRPEAbJS7u1THOuEcVjCH3nANyBYRNGoMb3I94KxjPkNqaObYAIRhZngWYpJuc1uNwlNN6X
LhL1ddUFh8TmgUUG7XbMHJRDCEIymbuRzvnghKVYBZZwevBvoS4N9QnsXXnGU5aSu5DFgZ67mIAa
3+gZlTnbngiaTeE6P5yQE6Mrpzv4IrkhgIEJdNh2+tDmzvVS2a/zRATZHGQE6pXfG2+BJ1f0V6iW
WdD3/S53UR0ngXrp9QyQXZxl6OidXyxeFGKGqS44Fau7843lqBiaT4U/b3v9ozf6CuBgx1Y3zx4D
GoTN0gLYyBPj7MzmU7AsP3pBQlGXBXiV8VG0wrjiQjok6YIKreI3dyFqhDr44q61uAl0h31pQq+W
K452QiaPTpACP6eeCr2C0ZbXx9bk3wc/wViTLNV7JG/WoJe0JeO6Nw8zMT7R8sMHvhERDNMy8Hau
TO+QwrVD8QXHh9CIQxu25w60EFj8s2B6aYhLlGe+zT0gz6b3kgIygFVXYeUnbTtAluqnxXdZJFWc
96+h0T15+UrErqU3uFy+Sbd9YOJwxcII7s792Krn5lrNKCn88cWXyf3UsV8zE7KC9qFnt6gp3WM4
Gj9CjY0AnR/1cfpFZayNwcWvqX7xEHKFtf+xNB+BBZu68VBJ1BBofbt4VDMC7kmWiCjDH3aTOptm
sTWwa2ybvftDNni9HBPpbsl4sbMQeea8bSH4JkfLU96NRLeDdENo71vW06AaQH+O8+EOFlrDwt9I
x7opx+HoVx42C7nsWYLd9428gUu/dVGQc1G+XkAGgttLKeu990pqdlLw2INV20XfGhBHq7D5Dk05
Ttx6bxqS2D/dcpQwFHEuelJpjVzrhJ8KV0GgKkkQnCwiPu4gcHnAAKxTRtAYabsLBi57uZsG62u3
wcqMx5Tub5QFkv4UAkWGihpVsWtDKq0nnkaeeecYc8iNQkRYWD8OpfXg+smrCSzLdhdwEpVkI4aM
uQ94L9aqDgBZJysXfoGBndgeCwD9srznWuAXLW5LbSMAbp7NKXtIpXfq7FIQRIfMqOi9h0aaEFx7
69gkEBMIP17iFuau2VjHlWEt+Y7t165m4Z/THtqAryI8ro9YX/e1pvXp4Lr6IT4I+Fpbo0gmpJQ1
BdQ4TyfAJ0DLxbqfUpsgnke/5yNWM+LLTDbf2U9eqXBdIm3Q36J0sqDKnAcEs4DUadwsH992HRCF
Oqvtaic87xDtozcs40V2twzdafp7f88PxprsLwfHm26sXi67zrYpIY2o7J8X9Yp4AJJ/VW365DrD
LjsNBE8lSBdloJdo8GiH/cz6SJf8TQ1ts+u4YgEE0BwmZmMDpymZ8EFOG2uHx82HtlS/N1ilWLI3
twoPTJxmAIkv07amdrmYi+XWCic8ICwDkTwBFO4Rj+bT95VpH08NifoxPbgFH6WV4ntuUMHmi/JO
ov02Taj5JacTAPt9ERoJQQbpT90jhyfxGuJdFmkfeTuSEHaQ7Bnn1BrvO2+UkMc7dc4Q20kPHnG7
srGSLm2+veQPazMVcV4n5OpiRNpWBDDDSC73EJg+enNI92IiXqEc/BROFV6bdQh3nkUd0/J7DpwG
RKqj3uROx8xuxRLDZmyH0o+mwPvh1it3uGsR1pFlNdVoctMSK92m3aESYdzp8ouZMC7W4HHPOgBc
6dQp4ZFyAjfX1lMsnhOb8jgEb8mSQtVXYYHQv0xRmQ48tXtmN73CvIXlIhb5+hFQF5TswBiEXyq/
WqODCRakRv3ZQdGFJTtYNzOiUURnPHR1zqFmTDQNQKce7XGNzDYIIwTXNl3DoR7I1/UNKphWsaxP
oYv3Hk16e9n2uchErbLaCzIFZZdsgSMT3xCUL2PR0i2m0xR7KeQrpqvTbphSchdNzWXhLOc5V09l
2tDsm9vCO/VNTTXAo0P4pojasj+R3/YFjrRcBCuFph22+NRicLTkKCxQ6ki5ii1YvpvENXep7yTx
OHLYyAKW2Ix9LhPec0pM8UZ3NdFP2ZPRYTm9uMcClcIjgaTXADTbOp1Mo9zLpwNUg71fIcks8o4L
yyfOYp6n4+Q4j0nDSsiuhjrq2rSIHRJ3t/VC3lGReP6mtVSx64FUAN3CfQYZGVOOQ+PmofHuKsxc
qUEMOebBs9VMb3WViQ0mDMhedU8gU14/6AazEvqmepd16Zf0K4jB5QHcVBbN+pJo6egPXzrxMNSE
ZcLYiY0WFkrtD+shJ/cJnAIbCLNFYZoW9N5EcZ/CjFSJ9CtmA3uzGn4B1lPf9hd1eAH7VJpTGQXa
W9A9kURbvEpqKypdF0+wYvUhMyoWe3b6cxnC/K0M57xOvOEmj1RTF2ysiQmV+D+ATxEyPcFWLHmU
F3SQ2zafkODZwdMyD+803WoXJvrJ88kQBjOREqr1BCGihL5tEh9X1q/E2OZIo9H+VeQm4Ow5JKYq
91zirzIf833dSxONg3gHllz6yOVdI/hh91rDk1PvIc2RqCIXwOp+rJnILxeZVr1IdUxZxHTgJz1s
97oHL8n93KVle2gb/7vyh11amJdYKuY6tv/um868ZUvCXy71GtcOgCszP6VAmYiN+TZpGtcq4NQK
vC8ceTRpWTIfWYJL5k7kGU5Fd9xBZXwHuIZi7WKGXux8pj+o2Mt0+sEgQ0wOibwKGFVloQOHVait
QWzMVlj+sBlp0HdluhwCUT3wJADHG6L2ri1+cHB5KFGtv8j+wZ5QaTqqO65di489TzE+ZExLe56L
KywnRLNcqKkiT9WCPTWSmeFpd9uMQsUTTxIJoJIY5pGbaGpuQ3DQsSyMLmq6VJNwflF/TqC/pxDz
AiaNhOzeOogDcShUd+pMVT3MYXDUxETuKkESrF8t+LuzpovhVKVvjYgdFyy7aQ3H5uItcKVDWF5m
E+QwEvDZeTsb5Nk5ywUbEpR0CboR+mi+ndflF4TBOkR2iD61S57yqthl0xyvpvUyeCAhfJAG24ZG
dMaL4PIouFWr/cxc+X3sO3EwYM7xKM3XQ3FZQXp28q2wEg9XibuTnvgYvO6bBDnvr/krBarCUHen
6nGKtduxgQZN0niZ2uKjYip5yc2rysvkc3wEd5xAnCiPZsX90ztVfyD0Fx1pS6FEEYZi+oVbGUX7
Is+61FuyEQZTuzsoIVdWaI+xB6AQD2XYEDvdAh/DzPuJG+trFyl5UXZbx5DGOa32UspkTwnypQDs
sB3VcKe4qXb1ysTdwzjolL61437GgQQTuQ4E40+qCU5TUmq5A/PWKyInEIqJ2I8Z5e+pMnmc5y2M
C4FrZUM2o8G3I7kkKEw7rv1617JDutaUhOhWmaxopjmOzG/xyO0a2zyyiJ/OnlJH35XA/VqK3b6X
j0xH5L61EIz7C8PIsc13jmrPplibgwSDaOSQKNyC/CqcvVvI/NTtStEkZt3bsCQ/U0wrm7LsSLxR
6KsY6GN6a/gQ/JS5nj+9kBj9DUHppeKwH8NSxavdm0cu9War9UEulrXrDE5Qv8WOIQ24uVn2rGwm
OaitS3YZ8OrzagJEmb8SuIzBhaq2EOV0s+ZdH4W1/c0P4dMwaAvIQbMCQGnLwua7eXcm64tTIWoF
Id/tE40/WEJpiSdjuspsLhIT9Rx8l2kfmgPZ6+H5or7sWS5SfxAjGKYT+76hYQVDqG2U1jwGEG72
QFRpz/0apDpCuGbuIA+PwG87T7w0PCoZYDjp1uZxOjZBcT10pzUvvJhCeoUuXTw4edpcessL/tU1
DhQ3+zVo0tgqSrj+2YLfGlfnQvuIJmcC3mrbb57FzgNQ9klbd4Np9c942LvHdYGYakP66jlvNsrz
skhiQMI6vM9HV96V6h4fuOcbZECtKosrhpyx7rk+HGWBkkUSEityITcF1jP7AmayF1dHHRdHuQTe
rfSXO3fND2hdjGNogDNDXHvJoqv8reXphyrw2dbIyo7qlcjBRnS3iNoekjl0rsvONa+SPgeE3dqx
sim8CZpIem3t6JjJHmTSchRJ0DK63Sqb3AoAZj5mK0BIJq4BBgIUmYPpeDcO2bkaCMe9Z6lgy+jj
o2FAv/HYtt8V6BWh0rrY6ya+tVtqYljgV9wpk0ydvE6/r8DrD6O6QlVrUp6T4J6DHttKctHuGXBP
N2WoowZl3lH15NSxaJ4O7jo/6p46TKyAUIjYow7LO+RybE5Siyev1+BmzVZ1YxsM3HHh4PVLIPgG
bnBuluGtFXVcG/4IgE/YjybVLA0tVDYd3qA+WrZyDr3DrN2XlZpnKoXepaDeBPa6xyVhBmZ6BIg6
6QpU36vu09TaGnppEQzgA9RZOW4zA5cdOUfFI87uWzYk06mEned1i7WvGwNXll06R7Oc7xZieTZy
UP0WOTcSPlIEOLhwmDGXvgINwC9jNEmMPTr2vc48D8nJx+dWpEN1//mFh023HZbM2GE8rrjkwSOX
x6Uzpv1gDnILZvJY9mZxTWZ9pFNL3whMivcE3CWcLyUJiFAkUWyo8+hPVPTMxR2Tz8p3+Y/dsmn2
hUX8UTferI5dcOWK/QWyDNUw9Sk9guGen83MQaj6OLXNd08xdjULYglC4VwZghSmaaaBsYM7o4bQ
vAZT/vj5ZVjvVsuUO5CIQOLHcN4lIB6LNjtcQv7isFyM7ZKVZAVA296qMt1NS/CI270++IIw77GS
l9pAYFhF9lo67sm7lmIRV3iMN85cAiCkdYxxkPtMjWmuy5ECLRRjyTA8IGxywLDlNcHrtGJCyGQf
XIEIrHwC+brwY8G0SMjcDB+wE5T4ootGTglVZYe5CNf9LJ/7Qq/7oaV8GsQ4R72pR/rgmimXbGqK
BkffTulCCwymAO9ag35mPISUKFsNVSqqHWREuMje6plHuZMOrzWRUmTW+0XEA1Ae1ZxlyBLD8jVZ
6bXrCf9WiIXUuJjYUNqvPFls2Llly9tDc7A3IV0ROH6wXUIHHbeCUwuk08xSfZ8b1HOi/jni0b/N
wkvuY+PkbCLsLrIdZ9yMKjzCWOujTuCAzuzy2AL6HMY6O1RjQybKj1x5w8kzkfqyWCXit03bvWvN
9YHyfpdXDhlAaGKMdJpPsiw/0BIxIRxuUhuYzFyNIlamKLZZU72GbSPOSWaZxy6pM3hQ9mM+E5jn
reENnzjbuFREocusuAl0CDHCuRZWUH6xia2lN1vca0iMy4GZGfSGICFUi2VSMZECS/bCVekySmcn
qlgcMMrOmIzbGODFlPHBMkBCMtPsdDUvD7hssmu7b7cT8mzhtzPfnONTFLZ5SdH+6a/3Q7MkMR3I
U6ooFVS1t0EMbZMtrI1sh9D1NTMB7oz+EnBymK8VLRQFqBluZlsDPODG26tgR4mPZXVEAof2atvA
TaRzNH4q2+R3LdYvmev9aDSW92KZj6tBdqJcvG9FWJNMn44hZhyYZnogd8kWbISLwL0HMNBvOzsZ
o7A12o1hpt9CIRNSfYKDlTKcrHTJhKQAMLlCJq5TXoG/JkTMF8GtS8YqKlI0Ob0PuffyMpjU93AV
c0iwpgFLfFyYKScO25Y5/NkIVcSzNS1sMSp1BVD/+1ra2UFbP+myultgj6h+8/zI6PxpCpH3OR1V
jzZ890BzhztZfv2kdgTWDPPCw1StA8mlu5pZZGlM+M7QBHRzBZEal0axo2U3jO+0N/3B1sabaVp3
UFBJAMousFG/Z5VUfF9K19iTAzBksE3HS1iHlwqWB5fheqBBcBQbmKJvOJRDIsT696rticUyvY1g
RxB7wfIdOua9cn1AsGJ9NC/8SchGH/SeUDUSQEgTQE/MAlHrsu/KWJKfOyP5mhjkt6UeOtXFs8CM
rNbeMK+UQAolBHSMCY0pSwCkggAmWc67vR0pUjZi3ZTZi91plAS4JL7UCd3fuGfOpEA/4TJAPMrI
KX82jKB8Wmx5Y7u2jEbFIHvAXHDld+ESF4R+sCtWdEcX7WcrewGucZqv1HrbwuA+wj8MSf4DzatH
sp5zKciGlu09j+ccOLLdHXXumbdTu9BcCIlIM5zOyTC+EqQMYSYo4GPYnFiD5+1JfI1IEvLOFWfM
llAwbIkmYpTP2pqExOCgvPHYd+aLq06zTO9mDSMene/Ig7KwUJCkWqL8ZabetOTswkwkTQMkep84
3aFk60soS82iPR2PdceFkAUGC8cG/Wg9UuriQj5PJOPNZgj+w57PPey0c19SNGNOi5x5qfeONT9z
QL6leHR2ytVfE82IB5oNvUbKirg36Ql8sucuXxCpAwIaq/ZVrIxNSvujYEt7yuWzyG325XrJL3fC
UwotDAUjMfefX9KyeC4Q3DDagdXBLuvJQfqzb8zs+0TzHWfWEkE9Sc5223k9i8CmvcwWM+iu85Fl
nXdA1DrR5jEiqqb1HYU9EFaPR8JcWES0Kf2M8MEg5Se4T+EW7LvGTHdziJCjZXlz1aGm3cshfCJB
g1KRFODNACv3nIQMPdsV6tlUp1ejmVh7e+3uNUL2HZuGN+xcM0hk6yMcnOe5BMRINOx3AnEFspk2
3FYs/Laf36kR0ojdqbnQtsUAAKUlyCInJB0/t01UdM7MPKuqs++JHiMvGzXXJXNyhrAw+vqsczg8
9krcjkpZqU8L0ylbi49Zkn1l4Effz/CGRs3o22XFTMkibz+/XzlmBrdAcmwoZvcrjBs/b/XZY+TL
mAxtMBzTluTNWzQwHd1QcKyUjRH88gW6/ynzSnm4VL4nFlkjdempDut5azAK5sD1GCuX5DuFTNBO
jnZa/la/oCe995FmbFwYE50/LZer1AIickkI5Bc/5axfgEw0hFcGkibcSmnj02F8BySPmUzOdOsE
j8Enrms97lEm4iUbDT/K4a/xX//XlxFGDSAjfrFxfbMnZRJcycNrHUNEFvg/N/Xg+vtkSD6qod/z
F6LBff5Pvs5ruXEmycJPhIgCUHC3JOiNvL1BSK1ueO8KePr9wH9je2JiZm8YImVIwVRlnjzGnPse
4fslyxz8QsPsMQoDsc5mEG8t+LLz7oOItPI+s4BaiY+LDlgG4iduzVejYffHGRByVExHMXH8wEY8
tePSjfyhJmPczhYmAQwzYQT1b9ygNuQ9/ui16+zbuDX9BCeZQFfjoxvRLJloGhObiA+00CBzvIUd
2C957iEqGk7NcgVCJsHLFExi1TeDdYSAvsKahug0XRbEbzvu2oOLv2pr+9GRaAikNe3s+TOfjPWg
imdO/3SCsDcwljGtFUubikS2b/NxHeJHc60m2V6kVjAU6I5KCwKuQlhmtSzzC+o+ExwtafBo5nNi
QQL9tr5UpgzvWj3f4LPtnNJgydHKS2ANrdtLiRUk818sHOBNbZJqiSKOY+yhUuwrQie+w8HGuXRR
yhaAuYhG0w6LqrRWKZltJCBi9Cg2Mhme7Joc74W7Z7ZtA+SXpT5140RdxUik8u4V68q6cGM+eVw/
VqR0r9xEThuuLHHxxvSEaqR6CGysGwevZa4VOx7r1FQSUxw9FqO+TF0XXQr2sSsjBBOdBRJLiOS0
8qHJrMBGLhJ0rwQGTBBbxhcCH9zASMER0WSOhi4WrJVhddI+RYkCDyZhqvC6dZlDvTYt9Q5Ttj6m
cffStWPM6D97YOLK1pkTH1N5GGxgGlIRiW7iIULuAbwlXsYRjGq0KgFEqjnY5VpDEnDCcMUB9Dra
KM8Q6HLFSBcOILo05fOpLTycwD44jaoLf6dO122GaQh2jUancfu9OeiOt69iAMsdOmsQ43o6Zi7V
T8/YP8lc0mpMtUzuRjgGTMLxBQljDTyMgTN0+wwGR+TXM+2twKp+N0YwhfHKU+sZbdg+w4cM+nE2
cdnJZt8t8xCMquNna8IgixmIXM9B9OrccZkEe+LoIYNoUqM5C+gf8T5CVsag2OnVqgcxc7TkOD56
M/xDt8i+JDUU1ln2nmKVXVMSOY38+r4bgmBHGMI2nmZikkP9Ja/Zm/pxGcwz9ZhgkK8aZ5qOgVbj
i6JH32aD0xXUitnvaCMRjQPjW33SYzlVFGuhA6JUHnOUaSY21egwIbHXRmPmUL5gJpGruNe125Je
4XDsPghHQNvS7Pp4O79BLLZ5OG+tCB/Owlw4YMv3sMTBcduGx3oL87x9NVsNtxC0GqTGAK25Ktfd
bB3wWoMlBvpUd/odfiAO8AInxKYh8SsuHRwmqpoUz2zVxNiHpk0dktEbhdvKiF8jwc06xPw1KYy9
udgBj8QhtXFm7ZpiqyT8hyxsf6bJ40+2g7YuZAgQRwWAggQrYAIwUFr8YBL2EmE9jQKjG1kaFE2X
E0X7VmsYoefPGSm6W5Jj56MS7ZumUdpmi8u/GoidWAWkJ/q4EoPuRekVKjwVuvbQ0z0fbucJ6/by
WPV7C5bvJpvzH2KziDwtqWy6+6ZyoLZzMCwZKzgs/VJrRg94GTUCP6dxE2KOt29K7g0zCXZVpUHZ
ISiL0Z62L/HI2gCFwDAo2+YocwXdxLFeaQV5tjwghSY0CEhzzaVRHm+nn8okZqo/iI2Z9ugqJ3s9
RgIoavmXbg8lUXVHWbkzuWH63c29OGyT5bc7RIJEKjU9O2EoMn0/Sazy0rwAPjGq+oiylPEKdEwB
2HEUA4UxNNIPoydw0ZivI1cxHsUvhIaSKoJewPfUrFNTasM1qTp3p8v+kEYW9C9Xu6hkhkvaUTnF
Xl9fqWknlot23g4VeE81YUU2vDGASy8qF/pRxsahqp3yyhq3xaV0PPUaYkwrQxKuhTvLNZIrCEKx
cyAokbRUg/TkjIKWaf7CjN4Xg9ZedDv7bCuclsUcehc9S+ydpU0/BUDDaRyrTZvisSAmPPjEpK9T
M4mhPkODmUXqbBYo5xohn18cAK6uQzY0gDXJ4SG3KJ9vO2tziFG0fJSa4xEsh1sZvmR+hecSRnuD
SUBpX25nL+22SrcmcoQyda7qjumCll6ZkpN+EncSohSBlN20n8EWYkJtVo/QmwjBCItfqYW5IwYP
OJG5057eG4g93Ai9d5nlw9ary4bbdMyf8MmtRu3suS6VS6ozenLDHCSUzKAYjz9UEeekaSd/NGCT
4PXlO0Ov9tJS3yVz/NpNxFYQkrbm38qQuMaDW99rVvUzFo9I/yDr5vpJjRE8ZbdoL55t3PEjv2It
OIqg3HaDvc6j3M/ubRCzkLoR9GBVsgBPIzPmMHyKrIWlNwd3jG8t32D16l2SwBsMeHPHe0wxVAM7
y4+toScoHSGv1yEe3mSGwweNa3Q/hFS9NwHoRaQvMmLcGPzStSEwafcm1TKmChWWmEHy2RNgzt1r
9QxXjXrTDt9shVy6Wlv5OsgVk0OEfPx9vAiaXZnVyk9EHKwb6dxZ0Ves1+xaELfwy4QXrrsvkQ3I
BJMBKDo3UKflv1PRbNWgvurC/ehi49vQxKGwMRFoU9rUgJQcZiwJORLr2AZnZ3qIzwPDajIqgJIN
+5pMFc5SdaN2Bzg+OBBN6S85jbkvyxIOawFZgGaErVT/ITj0CSLjD9vm3FbruIEvGZMIhP9Fsmlg
+M9adTJbUjtqXWjbISEbUIvuAiV/lzZwVzEyj+rd7guCkM88Hfmb5cZMIpL3MMNbS3+tx1qyhEm8
00oG7A6VMiy7Il7rSD2BjwyQfP1Zz/qTRuyTifmfZY77oMYl2IEBF9SCQD7tYAZT7LNZBr5r4phl
Nr/yQDvmCIAPrvKNArt5b3LCnWo1IjjoNSnrHgdxDsXRluZ354g3N6+/wr57riCyVrrc2U77GgRc
UrwxAIf92w5oxJIRukNLXlXZ1xsBODA33UXY3iqluBeNBhujwi2yGn8x08s3LbyudVfXv12q552h
4bXnWYecxLAnb6CADyaXyDmvfo6NyN5qbOMELUFJcnLulxLPyxWiXSxTQDdGsrjXE8wLwkOfIkY1
m/TizRF+I116DC0hcVWV8Za8sKcw3elM5TZ5rGvrcTFastq0XY/Eg+3UWGwJfH4erfnB4K5cO2XB
AD42k22BKOk8u9Gz7gTDfo4mB1yjYEvqwj99ahmbCku5lF9Ri5luM32XhQlA3H8w7Y82OrsCoQDc
6tkrw1usZXBmhkHyJ9KwBQ3UwwTgiYr3gMoNCKQh/AxcyBLwGhxGSzhJAo5NTbEx9d7COUtAEtOc
9jgE6UXOVbBtJPuCbCeC2okjBQghgGckWddrlY8oBqsOgsBWpjNirkIXZGbzLrbKP0JW8MJHXKVy
nYy7DCTJnhXUIEBYCBqAuU7/bhlA6r0XYE2bdu1KiukLNqrBMrK3eu0dGehauvKMJPK7qqz3LrA6
jD1WgZOy+NSsUXAwsVThP6hHbxNkFkRvZGowUjVG9hRozBgeEz1jPyG+DGOpeD0gkbsEKt3bbn+q
O2czIGdBQ89DQR7Cuh4xS0jNtl7HqkrWdjCah0QnQqos1MHIJ6zaaZP8JltI5XanAEbQYU6S1jhM
aUFiPa9PsdFcl2wrUVj1hnsYi1izfoM4UB7K5ER67X02p1i9VJz+qSBNR/2oQHxp9cJ4tutfMrC3
DD5YcULjNNZZu62US+K0h/LBPDtUiFsZa9mm9Zo9bL8jhRQzmQD2fe594dB2j1DiQpPRcXI40UNu
MwyHTMJAco07mYbvXb6bY1zFQwZwLERWpkVbTy9DmGTG+5S0m5bOO00OMncv2HQy3UFoIIic9EaG
2vn0iuoWODS6D2DNGzj/wEIo181YTmsr5GiJ0YFdt9OVsx8HkErlWV/TbB9l0+8nQgit/GUcFus4
UJ7tVeHMtwANuC9LLqZUrfEd1BkTJKVfFLKgigjcE2bqLYlmbkXcTw5sI3LXWgVGf4GANewIVf4u
gRy2+q4jbdcXEEHWEz6Dtd0+po33XmuKbK+w2oYqVRvPugPI8lMO6tpkjrwpa5ztZBa+R0WQfdiB
C6PJimeMDBBE6FN1zgZs6IpifiH61zvpEL38uSSkPQ0ejcQ9IdEKYLtPuxC45zAGToEW2CIMwsj8
Zp7dsylT0++zCHgzZat02gJQCAR+bZPRwkQQr7ZGCyI/1afOR14EVbjfZ5pOjrkN3lAI0VDRZnj7
R04LlQXLJgAzuQ1tm/RBYJ8Vvt+LOIKJS4IoY66a/In7DP7ZcdT1j2Z0CO6I7IdeMyUu7fiFOkSA
bLIi/VjswEE9NpYi3jidJD6kFUSCcUlSMEHJR8/FsqSjrS955hle6UNXPLWDixUUvU4M33c3R8CX
8L7JMJuGVRCUsMVm8jv1hcFT5KDR+kPBKaSLqQ9Z1w57YzC+Io4rRHxIR9D+tj3c9P2o/wiC5Pbh
olurYmy81bJOOMkfLaqv2PLS72H7BFQ5sbzER9GrnjjKKl6F5LFCgi2zDZ+FqDLY5kyVgOjBYAko
kvWd5fZ8pAqx3tjFGLNOJU6IRT4gGf2FBgypeVrvIs81wZG9s9UVJUBMp+/pw7Dxs4FGB/vcViOp
fAj008GfVKD7cwGz0c7u88rzLkF6GiMOFbqDfG31Ftag+XCBw79PSmuRDjiIZIuACAVZl4tAFp14
qBEHVIUfuj5mRCsY3P+w+k6BaVPdh/OymsRPiVtZ1wnTzRWMuehjKLFiCxIrw9aVxX7O6+ownPRk
5kgPdnoSBbGE0Yx4w5Gl924yFIahNVIkCU1uq8QMnu3IwumAcFJs3JMDmgXpuUiG7KT8gNL3K5sn
+97TtO6+N1nE3eihKSr1oVzCxjzYbse5jwbo2DOD9uSXR+P2wSAoOxDEbOC2rD+6Gen0WJ92lGB2
xUBFFXfoW8ZTOrffkBofg1I339WUP86KdwjNbqTz4y0Y8/vSGgooiWTl1RARLlPJFdkwuFwZIMmX
MHfp9UJWiKTG+AkVsvNOJiZGnvlHsxwKmkgjgBg4u3rxgRw3E/pveE7mXSQPAUYsnODxa6jGUxIH
1Y7WNtwVKqLO1LoHIto6zEfj7jmomkNiYHthFBTVGfSPMOnenMwq916k2Su1vJ83a/ramJQ8jboK
/Fm3mYNBsLv9d7KIrYPQlPDxXJ3uRhtMrJh9JYODU7f6pWG+dbl9BQnoMdeXmK0g2rQubtl55AzX
XnvE9FL7NAKsE7KxPhayJ8uEDWITQkVfORJVRjSNewQ36VfL0MlvWrhAxchkBUyThrmRoMfaT6nG
eK3s4+2yGlh/z1bD9RBWVIflSKWpsWRH3Fkz74JdLjJIG4oS0gykPb2AhSGLT7PidPZzdgbNAOFU
wRaFGvXCIJ49C2EiXP27wcm+ajjhfhATayJE6G1a1UMXH7N2x8RfJPA/U/GrqgP9FPcuMjCougM4
8Zq4dZIco43mOvbGTSk7U9n/gaI1HEyNKZSHEGuTtizWpChlsEjvqKIxV8P04swesPfG9kmf4ysW
cPEmwXlqbXTaRIFtTLuA5VWFeLGOHAd3HqYL9H6M4Epi/NCqMLojjvbYe6+klF81QoN3WmCEOJRd
Y6MvIGYM08mxPptClXdVR4BkMW/15Lmzexz2PdxFPQMKnMzr7TxIFG+DBt99jLBxUGcbQrpMquZJ
uVC/JAl5g+1ugCfqe3MhIvdUsq3gXYw4bQ+tmOJjkLvU+1PffwIxAqaNZDXXpTy5Y2ueptbB0M2o
LnqNw64x2elD2NvPhaG5R/rEP7AIoqtAmrxuos7dOricQyPm4tKuvQVm5wS2dkKrfE6m+DoKdIhl
j+6HXYpduRXziX6WwtvImj0jMxr5Nv+D5P6r8yi/ISnihj1xFBfm9zqeZ80PU1xDzGVAilrl0urE
3pR29d5mtAI9Y65TTvQbAmIosl4xbfTl4ERpWjz1Oi62ovA+4UQrHA+r4pJCK7v3iLrXmNX2zWh/
RO2Ic2NHDq7SzZduYoO3YXpOt3OvSLO0LH0DOaz5DCFgITQqqCHNaECWog0bwtPu7GHTsds6RpOc
gafIXo0Rws2ZXIsqfNSLgzvmFsADU1zZpKsMIHGfIa5YkFiSl403jbyTQz0GuPhR/L5pBtQg0zkZ
Zm+96G0Ik3Ip9CssOXAal5coyFLok9aR6298TowXHJ2BsRW3tWkCrjCAVhQw+IkR4Erws7SrFMBy
afEdSh2t+o5b/Wh1jtypQiAJHLNjbA4olOPv21Kb6vx6ps8LcJkfoI9fE1tNByOmDLbG7hp0aUDk
LCHGaLlw3m/1cFNwfrxO0LtWwAayq3cNo6JDCtUQ3h/z6S7EsSRnHs4ujbuiMOlwekm/7+JdIqPK
Z2b1YmdANFRHhm+4NBTJcg1w7hb4Q/ujldrWTKMXcyoTUKEUcaugYYEYy8bbsI/3UrxpMmCHwK/h
WtpQRvWC9KbG8N5sqd6srN9pdv9KdZOeq7k7Tl34KG31HUmcwfHDOqmGch3zNMrUPKIppO5cz5yq
ZHIeLYOTznRpYObtbUoztPeQImNGoE1ziLoUlrthICy2ngykn8phZtuI/BRYpUdBz3AoDYsP0rAf
dEXRNC7H2Mu85FoXbfdI4tdLFHDSpcZabMSRS2ZW5ZN78xzPbrMRi5wP+Rlyiu6OvN2wk7BbGYYf
Gh01Zb3wF9zg200ZUWeu4X445nxsWmE+e6WHJ+ZAUdfXE85YbNhKg+pVN/I99OhwRom9ZjaMbKUt
1t2xF+N+n+FvTnB9hq6W+IjCk+Ymr7uGaDfR70YHzx971l+jzsbOh9tAqBFMuimY2RNYZZFObQXQ
hDuWMpZ/QMZMf0riuXwEx/k1JMRFsyXhIzqY9YeHRgVIpPITnS0hTtqOCVCuSH8t6WwClINRdgrZ
JMahxobfsdPzjDXoFE8/LTY1K9wwTlVMOtEcVA9aQ93ARPLbcZ8jwmrf5sF6Iu2WkjTPr0sQG6ZS
ifEBPxpTAlRW3YDEcSjk8yS4YW8/ObEYiYFkAQCJW2EFGwEortKa44hU4b0ZX62BODqYnttEzR9N
w8EtU9wGLPNLLjvhULczeuyW+xucgCv4GEC2ZQBhrgmgcPdyIFeWpVuDRLLGdVC8TwaRzvmUik2J
UpsSJ9DfF1cbipimecL0XNKTsRQmYwQY0V0jZCUfMm7vYQsVT+lQqEtnzyFhsgMfKGQ56pmTXTQz
hSHYB3e3n4/1yGDEWtr7pnUuxVQ+iRDr7d5yKPFz7aysi07094dAA7OvZkoWjEiNj578NmTWmo2U
rB9HoABYvY9hOD8VUpUfImVZbEKdi4PY5I+Cs8lZg4MKm2lbVCkbouqNg0OsqA/vFFr5wLYu8u4u
NqMf0dvqPk7s6oE96h0r3eBdA2LcTLoD8SMNtfcqlNsJNBcD26DZGZO8y+nG4ChV/ZaQHQnALNR7
2k+oURsHDGvGAYVbXbuIEOjWmz7xoQjoDC06ecpSk//sIy8EeNXgvEgYPWdtwoVckDX6gTvTF06e
l6xQ7hk8rycep7+/3VGD0BlsqXjmZi+z91T788/LYSV2UoKtVj2Sv5QKuwvSaGc23ocThzaQvdde
R2Cp1dAH9octSTnV56y7pO0QPOp1fA+PIsElfwURZ6Lj7zFOL/h83D49AImK3jLyMJliWx+jan+y
BjsFEYqHONRnRtFJ/9BosJJBsT3YJO+lqJlxaRFcI4R/TzFJfVUgruWOzrJ8JN522lcZxW5r9k8d
w+Ydl8vo0+ZtmwIMpBjncJWnFP8Qqbz37i2t7OYlHOodBxzihE0mLQBGv2VAxiYc41g3w2q9DvMj
XOvwYYyYZ9bhnFyNTHwMYcnEoWEAk5hMAb06ouPoWZuReg8N/GBgqdc67TcuU3B0QQNnOIFyNtkT
NneZy+DBYkpyexhbRlb/6bXbd/9+4/Zzf1/7+/S/vnb7RvR/b3R7+p9e+/un/uu73X7t//+5//SX
/+trtz/1993+/vn//7W/n+D2G7cf/rfXUAoBHXbK2yHgtTvIcxPLcoKnsQ6gocWYMTdzEflzWIxn
sKaBXQEtv+i84ZxVMkREsnyZJ2iRUf2N4xnxFFKbKN+r5Vf+5Wf+5cvbt8IK8aYTGPrm9nuV7ngs
2jvFQPskTCTH02JiXPYe1e+SSgma+tLrBgDMgn4wgsuIQw8RTQ9Tcb69hqi+ON+euuSNHDr8NlrA
R/iMghBEt6ezV6MINkCi6qzs6k8xQscwzTbYkqP3y7WIwOD+UOupcsoT2PIKMx6g/dD4HY9NuRqD
GWRGB1qNtGzEgERepzF409MSSZk9nzFnJxrB4QbVDoMzzaifaNdCLAfzOnlvB/tXC7EV/KRJLvNE
VmHvxY9eN1drNeEe3dfRV2B+15VAQD2TDW1YkbGa5lOHsYHf6lrK5mxvVK8aNBk9pOxyIwk4ORbL
m3O+bLRCC7GApotKxPax/PERKWY+TMrWz9rQnwNCqEjHjpeZoNjQSX9YMZiP6aGjslpkkViHmLXW
9at1ORIXhJXLYp7an/RKqQ2J1i/7KoduE2DYA4ZU78YZR/UYNFZX8U9bys8AFD+vf/UK+QN4ksSg
uoaZZIU40iQXT3LgdOJX4ZPSUjh9vu8S8c5yKM5uLZDlRxp13/wzJQO9BalgftpUFNyEaZlVvrZD
9wfq1SaRytuzjZ4d2WPZxpwipUGsGZUCRc57E3Z9X5lwbziMgnNk90g3mU4CsA8BbjNF7c8xhv9J
r2HT15FEZsoTnLRmQ7hUAqEOXuFQhdB+QPAUo28mqVj0DFr9VOJatA48EForti9UgAOsVWc3jAgX
hBPtIkGidxY6z3Pm0l6YcIMYloLs0gguGMQSidD8QWV8zdQU7iPb3OtCPWJkgk1DD4UqyqKrcnRr
VbvxZ1ZPi/V2TLO7XLVd16lzLGAMlUEOTRizhq1VLA6XKKw7TFRXBFwfRUfcahNjt9+6NGZFaR+s
2QKWS5UNlxlaZ5CQMhG0i+EQn/BiULXT7XCArRjWgtnqjY9MamtA6jg0g6/B2kf5ikwYN7gIsNIK
z7GOBzmzZ98FbKNTQE/ITz+BnsC2YdLDN1XMJCHdzUn45QUaFhyjA15A/iaAgvhUBO8IvXWO8XIH
uwxK14TPocR1yTlJipPATttPcnDmMOJfv/3/USNpNm7Ps27h9I4Aeji0tDaiJTf8RHzGMZdOu2kM
wYqUdk8aOWKGdH7XNVRygZy+Ve64xiGGOw7PURKhoJ2oGsytq5Fws6nK49RgCTF4+7TSf1AL2v5g
RPGBC+LQVmA+Ab1yY4LMmZJEmrlXd6r0DoFtIYFpIQZ6mWhZ+oruTCuzM7kzbAY9vh1J89wUGTeS
LBSAqmgZoC0HHbrzmY9mbsuo+OPaY3dGOkIAO44C2xEoBSpVtsnl/BqW5LHh7nmyBHnAoImmT/vg
Zy7+RJTmFavkMr1z3oD7nkrE50CLnA9tmeObAyELchBMWFN27pkxIbssU/RubC1wwAmKE5YOTYxS
CB7eJ+Taci+FdgYNMSoSkQZsvlaaUo91FNg+2oAT2OZGunkPMy5RZzO3R5weEp8onadxhk8YzAxe
bMzjb0v8bdmfyALzNStO6aAWi9Eeu7KTzoKDaX7iJyHpLp6RJmfijO5LObu0NahNe0JUfNK+/dDV
TGjO9dE1+dNlg6dLoIXpOcmDx65iAk7NOK2J6znpGKTtwbnex6y+ZlTbG9skeSWBVmCBJYwCHl2W
MkuPcNabJsR1cRTvDIK8mXVjYg1msClwqVkhTNDRtndvU6Wv0CulK1MtpKJPSMpYGjSssli0vFV5
3y74VnqQfXe6bYu3h7QwFzZT8M+m6WB5i3UAW+Pfn7h9ReTbL8KtvnDyQ2zP9PEcTAhxNQeLoNvT
job7fPsqc0fvXKrK3sEKf/FklzNrlsF6joy7MbA+RD2qvaUIv8wLeqkBTVbJoXMxk9j1DVo9bnbr
RRPTdzNiWzU52q8owk85kXcYKz6FGvZABosm2oKVW3uCayh+ggfm8UFYzRJmErFkIxahuydaVm0a
Sz64Knqd24hJkem15355mARCck3ARFX8oRQxRFfaPsK+kTpVPBdRTaaPYJeR5JnBWCueQ1N7I4f5
B0TqpdJJsEIMd/TawD4Rbjz3w59liLWzgvLNtWDCObZDLMr0nS8uIE1j2hsCetlrwxWsGoqLFMh2
KhTARM42Fpv3VuKstdwwjsay4VRyoDXFxLYp42arW2CNOjxtD2QqCLt402PMSsj1H5L6+Pw6Qt0W
iG07wGNP4+KZGTWCdq1qN7ILqnNXKsyfgtYXRmafp+Uhh5K5Gqw82cwGsQPKzcNt4H2OhU5mrtMS
xJiZzmqBWm2a47Wuh8O57nGxs8lrioOMYWZXp2fbmdNzrlXJwc7MY626y4APHeMnQg4C5n9nKnko
ITHOmKa6TEXzu17Uo7e/0o9gIpX3fHsiIYOtByqqPdPSa9Ky/TiNh1+BR/oZpg44GYNgLcLfqD3H
k9mcF5X8eVCWebRs3FyW42xMJMNNmUBThR+1kyFfE3aAiUJaHWrQ0zkKq02uazj7/ZqRj5PFIaoz
YaMecyvdx745RbXPfTXq8llvcSiRXnzKHLibNA1TzpCtgSd2Tpa3zg1WgGE0nmtS7KfSCmH2UGGI
eTn7SVJvsB6aV96kHpM5lBvDLPHW48MvAG5Xxufbk9tD36YdppkaklBkcPu8iR+GjKzFUHnOOmmh
hdxW54FpSC2wojOclN1ae4tY2RG97/mUw6pdjivysWW1Cqejxtm+bV7TSEiXqZXFWaZOC88tQ1TU
VM+xOxs7OJD1IXSCPfmOpGHa3uwDRG0yY4qOdWL253J5MIr6hNxb7GvmS2ijGjYgihfkMz9Ns85y
yHfgX9A+JrzIvER+Rb23FxYJRBSklQ9PdaTbh4EZPg0zG69HLEerZu+g4OSflcIbRoeKwEhe+ek8
pkd8T9NxYipHVDgLKU480NGRNn1Gcba1NPHbNuQOHgL9rMXqR+k83jONP7dDdzEUdQrOLn61mDBl
Oc5XMPX6FJVCWN5JW6t2Udz9RJQjJvmckAOJrry1C94UojIk6gy4P3/MDQVgZvGPJEtXWYsdTsWv
OW94/vvg4eVwNqg9dwUrD3a5OEIkMBvLIKVQ6PpyowWZfcgdiZq+ulQEbJPGDVKMxhcRAYYzifbS
KsKqFr9o1VoS6/jxscHHunIq9xx18n4S3JZakvl1u0u7PjlClmVyZ9/lCKH37Mzi3C9F1ZC/JlBU
1xkOJzQNbPi3qzt2XMoUhNF7CLVnDGiYxGc/lUBTjMOHawWSYZ/8skYr2xkh/kJe3x68ePZDmLVE
SC0FuRUcmFPoWBp6P7c/ai+ryu2r287+97XbU8OglcD8/J+fVcs9dvuJv7/wb79fLZdnuTWixC8I
xn0vRrvc1VE5bTUR6+91Id5MfEYf3CGrH+bKfr29LDsptpXEGuL2dHKzB9SIJQSrtLrPu/Tn9jJa
e4w5qOV22Hc0e8yPQVCXCWhot+MVXjtCYRNBopWb4/X2jb/f7dyTClt5uf0oHhf0PBR51j7So8+/
P0Uue3qspHONp9K4Tmg/153WAMAvT3XVIb9y7cEvkkC/1nlTXHX3nyfYjxjX28u3Bw0JVQJrchV5
046ZWsIG7sENLsyr0U//+9AzON/bERwbZJ5zM3TX2w/cHkBmzGuLmaRP2nLoF91iIS9dXA4Gx76i
cXhp3OE9CUfmJ18DArBjnBYnrYJzZqXGiydQgIhGXnKLbgcF6evfHv4GPsDno6TtsNi0ad1WdQfT
uYgRaMRYHxqd054Q6TOjzTGo65Y/j/imOfY6vNh/vjJ7iJBzykB5+a7DPAj3n21BUJ4FRVJrKo+c
OaGOt4eRTWxt2phmerXnHRcmAn2y2HVImpiJU13NkM/CIj5DosRizoxa0KHbY2rAr+0ipz5Wcbch
qRdzheXZ7SW3YNzVw9TWOtvyI/PTXPQQhjNUR7zDaGS95sEbjRcK6HOkQ8DN6xwl2vLV7aEx2/So
Riw/50PVAwkXVTP7/UJCdfMRl+YSjBK2CdtHaCjniBnTjEHu8Dq01m+6xgiBcfFb6TSt8xgN1Key
P6bA4JvYMN5vLwFPuSjIOTk5LIpdFhrlUeEl7mM+hO/K8tShroYIm2P5g4rHXE0L+BSoWOzDTu2s
qUNmCzG47UmaiMD3INthooARPowUB1upyOY5pXl5ZHFAb8+JaDD9N9PB8v8riDPX9nvOxHyjFh63
0dfFDHMEECwsrYulNUyRsFvZJHG93FQkInV9fIj1P3SAkJzwCd80w5TxvosCzyyK6hi7zrdhmGqT
FzVT9eV4/HME7Jeqw/iUmIRsy/DrZahwObo9OFqgdjj8oHBEf5YnEEXRVb7cTsDtYUphPRMz9RpY
0cHCBxgackN/G9VcePt2ti62ypI9lNa05GlP3iFaYmcw30I1vGKF2m5vR5OCvzzeDjZunuQ8l5kL
XRoT9FizdpNnvgcuIlCVIgnhErbMHYmzLO09iv7lmPxFxuo+q7EB0d8C2/uTlaCKkrysY4MJxdGl
7lAm6IwKgx89zZ9vb80EWh5SbffP51iAP9Fk7bzWvaHf59Cw/g0ra4k+X4GeYxyll9FJ/HSGmhcy
fY+NhGVubU07z2XcbxP8O3NJLseizaEcxVwrit+YxJfH20vd8hVWwaTQPZsZMpQgtT5wTIE7mCZF
tJ1ZFW5rQY+6Bf3d8o96CcYfDHDMA7csphoiXHu4jdLZMRiJXZwmx7CS60DpxXVCV3819Q7l9Jw7
G6OJod7V1gVDlBiqFHpR7aczwd9jE+aqlRhQ/5Nqb+KY/IfeE41Pd3Ya+38YO4/d2pEsi/5K4o2b
VfRBNioL6OuNrpE3E0KW3pMRJL++F19VV6PQk54oU5CepHtJRsQ5Z++1w5dEJ/c28sU7ZvzvFCg+
LRIO4hg52TnMEUTXBCcw6aihNDRBZNGdi3I9F1ZF7Hs3ep2Y53TggD/OJQXP1ZpUIeNsBMk/P8hu
/MiYhENKgoKqWg+c2BhCH9Cc93AMHjwHxkgwDtEx0nnLSXB7VfQvFrHeBXT1XltyzfboGbdREsS7
qgjhjslOUeKyvB5CTjKLNqASYCyMdlrDWNP/0DhhJBPMjYoH3Lcuz/cEqGME7Mw8csEquQBos1Qc
rHeGibufnvR72WMCFuNsmx/Ae0xQNIO8wwJSjjX2nuZ3Xsawy+KewIVc7ceguVZcgk2PY2YpdEA7
fjgh2Z78g5mawPFijdA1v8ArAGCptCR25bQD+wHtjvPloQFqsafy59/OG8bs0w0qfkiQnZI2M7Y2
wthzI7yV62jmOUpFf2bN2CjbAP0pe2BwiCPuK5B8dDQqbwGfwmL6MGH7REHu/WQ5WhmZf7ZkVe+C
xKIeJfiZiNGYvx3QNtLVlBagozPCesslAk2OtEPBUNau5MHSJCqN4MtmJL5GEuRiLGmPmtV6W7SY
0WFIX1SOHjOIdLh83cCxv63eQ2/YMhG97XTIQByentEQDtvRBv1RDGQZZOEJnHXC9Li/6N4HFi0r
w++fazPmhc7ZKoZmvlC5vu7x9a2I7YDilMZbFb9RzyDktupizdOCyw08XtVCRokstSKS+kUa83Bk
Kg1shyZzS0wt2cSsoRcB2SQc5ebM+MGoLg0hE9R1F82ziMSO5ubIwO05Rj+kqqwqWb8BzGNFZN6p
pmhj652NYrUiu2fmLrkYjU0R7Qt7OlRh4SMLSppFm2so4Bu6G3FypOvIWhr1d7guY0b/ANRJXWAe
bh3wN42EjYwcOinYbGe8AG+OgTJZN1U7IGvK/SfRGOqo+e4+61voIxLmR+0jKydzM1krLC1k5zAk
E9YDwqAXWtq3ae0a21BM9dKyYPmFtgMpkcZ67RGyF1Q8FBoQRjuIJHaW8jBq9hNbAGLzjAbqpEEA
yTlR0CDg8NBfyYrX1i6S6sDI/WMliwNRi9mcDHhs2ui+p7tK3YzEL0y1Y5qyPFB+jCcpesgxGk4P
0Se0xMBEbPrY37Vmc9t16NG0DrOOMvak8WiwdcND0cwErmzsd7ofHZkMtYc0hc2k2eeMvDcmV7V8
L0P/3bLs4lo1kIGSFvlU3h/91iLPpXDDk0A+sTKQo+KlFJegwl7h1d13Ax+GxMnAgwKH8l7mWbQx
2vhNTr1A/+uQRJFG1a6r6IAOIa0ePf+Z0krQwDRpVs9/RnyjgugzTtg/oObka9gJwO2q8LGGCoGo
0QRgEqIHKVNtlVsyYJIPwpbHvKJutYBzEUW6mKlHW0Dl+VIFdQWkNzAWhovit0BNt09RrvAiNoSN
YmXAwkwZdc4ZU24Tn5yaUeKfzUWGiBS88REzQGAVN9Sa0c4pjbeR4Hdq9Txc6a3+2LbS2Hl5SiU5
wfmiwt3AkHI8NvdCcswsPI+ir6R5A9vGJRMdlwR56p50dlbr3qlefTipC43SBNSW09kYq2QXSvjY
KWo2dLJFu82Kc92TAeSnbnAixIO33S20WwHgmYcWqRACD1oxQ7ZpGXlIRSNN9hu+vLMpq1FUTyTH
e167TZLo4NmY2Tz14ZWgKJgvkDk5JoeaHuuiwz2BOjfFV5jXyzyoyeIoTVAtfbb2fPWcQ3s34PSg
FjIg0Zo5IDFXXRoexQu7VGrZPiMI/rq2SIulxShhkw64O7xYe3V0d9yNxvTDtcC912DXNxhmL/iZ
LHgzD7xGjbeOmsTYqJ7jNQFVPvOzPY0/RvVGDwemx+8c+zPLRu00gx6agXtpm+bGysV7jWwbGG00
HJBMoQoQEwMo2GUVhyehEWmSqoyBqJPmsIfEbRZXd6PrPaHhbgY0AcDbS8ZeCYRrZOJTIhdDjW4a
m+ITBoRTl8yV/1XVFFE0f5/8sHhHgpOutJmESWvcx0E+z68/3GamfNEoRvX2ZndVtNFwF/PeQu9V
Fu9LF9dQDGt/C2S8PuV6vpO6tSl6B6FekdUYXmaMlKWfLBk9aPqFeCYoqyns5zEEOjCh92ZlA+BH
XcEVJI4BPT342q6tIDCjmAUnzdCrRgJ0DcD9koFenGWuNrTjB1b6SV/25lOIGYXdu/+K0FvTzhiY
heMLrKfPWIFxFVP3qE1udLZVfaIsfdECxkeuZeGmNcwjUCjEayEUXl/rLpj8MX3TlQYUykEuJzFI
ReG4tLX+Ue8g7wbAUTLN/qKLdVW+iXyEPG9QWMsgs/tjAXL/uUOTF5KxNLaTelaG+9DVzxGKtKXE
94tVrXyVaJ0YY2e70ISqF9hIj1FnFuBJEFczgMFSWbinalDJxiuavWFZJ7ohA/ZdlLdjqZ1MTx3K
3P3SJxeTEWg/lCly10t5qdF+qPZnMjtjbXTphrS2m3YWmKiBkqNytRugZJ8II4v9EPcH4JZPtls/
i3K41PtROQ956PFYZLGN0d1EL5Vj54n7b1eE+SH0vB9aoWHfvrCFIwES6MPzSKPING6VSq6Cm3rR
6f07oTP8tkSueje9UAYINF8dGlm9rjegPC91o0NKhreBsFtjWIUuv5Im/jLt5GvjwaYnalvtQHTe
kK0xI6dudM1r6xpkiNewuvSQGzC+G8eU9z/Wo3SNm+oeQRxuDMLlPeveqA3jJBoPeqSIx10XMgOt
QD73o/kibT1fmpjaJMUOYEy5DSr3EqvqHSPfQ8AdSDtmOAyJ9lP7x7lTdxxSawtddU0akxipbzFn
3tjiMBT+rh5+GpVeLErcheiGj1Yrty76hNEnkL2zwR2NOKarClJYl2v4xTFCwRtEZgw6uy++45wn
tHdn2cQHraY+668p41lbdV9+I8oV7dlkUaEf7PwaIrgj125btbe/P+jdtbaNZJ143i4yE3vXFNY+
juhCjXidd0MX+Xeubt2hoW+5MIG5khSH9ILP6OWdG+TJW4ILEpxf+nEKmumm6dLvpJsQSTHxaD3u
ABZOmKBu8jEW7Gq65TRHt6DKwYRL8EbpAD3ymLA1Nf1VU/VrCxsenEL6ZWX9xA2XPFn4v2MPoHRC
L2xCuLwcnADLKZC5iPnDYhAo31xbeynQHkLH0RNUkWwvjemYoMn1am1ht10agb7qlD+sRZc9M3VU
a1dEzxHAPGm/ulasAKEK42KJzgGe2BIg0rTVlqtHY8CFv4lwFY2sBSCxWQkhd8zng8fGFuvehckX
KPHFelauTQP8CdQ1JGYAyDZDMkJLqNxlHA73TcSEtOzICZWDlV7rNvT2Ar+zrsjMwK69C30C3uzQ
52hUgO6xKrp7HXPNlWPgHMkiZBKdY94w6wV3NZ93oGPpayKoCqIEwibZVm5IlGM3ZzRPKwO4FG0W
ckzSjtc/SyQ9rY+OrvnY+45x8ENSpaVsTnaEc0HJWK6hP9/0arz6Aa5mjpreUoc8UjD23sgJ6MKE
/bB2J0IAelq4aZLeQ9hKGv8uMPdja8GJCXAQtr5wVnWNMp1puHRRYHJUWHUhjxTAR83I9lo473gG
zHlCTLZ1Hn7n+jAuPU/0ULyRZBoWy1g74yqL6EOz8ZaLlv5tzIkUomG6g+5HgMRlIp9EdToHlzr5
yjCoHTy3encxUyM85BYSN4xAmTX25aeoTTzxogUQbfs5Ck+BRAzEcaewlXnGt2MxZjF6YjYqGgKL
tPLFnvQfypRcXuv+vWkhAnoeB2nglPDPXnrHmNb/eCZBISPc8LmnaaEUF7dDRJHnOOBepe3sixL/
88BusmDUcpuTxAoh4hn1uc10kHNKo2xeLzjJUKvv3NQDiJbRdw7LPVm1s2vWAjkfoF2kumoEweoK
pCOCMyjGUNZ2GGTWGh3romZAbDY3Q9CmF0ntb1c5IXwc7SoOB25is1bpPDhF1t4Az6q49P2PBTYJ
RvBrEgWUM6PHmJtkRqLx0CQ2eriV5KB7ACfXYXbbZ+4XMVcpF5H6q2ZCXdEnguKBSXSS5r4B7d0T
dYDSLw424B6/a9u/7/tJbYIg5VCxwWzPMArBwQo1y01XgD3rEnfZIWvZiBbNbtPRLYhduNVDs89l
L5cDsy4gjLzgKXym6z/73cNXbAUJY6/2cdSHm9wJuTJVj6U0qzk4jQeaF3dRAaMsnsTa7hnep/LT
ruMHwxierbAlWiFaKlv9JFahrYMnnWKpx7ld9Ph+PBsmeDxujOwDJtqBfERyiDimQfBApx+PoDEy
9NtsPfoHlrm3Nq52ov2gInJOAZ7sZEy/J4NNtVIRQnD9MJSKaQfHLbJTNpGBe4a8u4XjISLHULLJ
g+InVDFc9thtiGNkkadzwhSm5vdjYBpSExSyouETntcxch6RGAeDNEewwgzKhfrGLXgOw+xsFdEN
vigN1bsFSlZ7BiWNO2AKd3nKkMt1HPbF/jlPgQ/UiOiwS3kb2Hr3ed5rKwA6dGEy+tYFnWUjPlRG
w1RZMfqdRdJF1m1920MykOLidczGX5ag2tg2ij2VtaWlzxQ4kLAy7Wia/LixelaRSQWYsVHp4cxt
kI91gyAhiT4yxZ+Ig++hY6VWiXgaFNJqPQW/7yIEJaVoOzZRc8ZulS8hSpNjG1k59rphlg5CqKJB
bVBgEo00m2fr0tt52ake6kcnggCRG8M2b9otC/51NMt+A9f1hmM5QbqOz0mI2aBQzpsPr1rhQELS
49/QRvlw3NpdT0O728VdcQkaDKuO6Z+TDFRmFUevdqi2uiO/cWf9VHH8GlfNLtIGbSGzq6SetyYM
EE5VgBiyg/fSj0YSyFARpDHH8oQ+G4/rZLyRUfMzjmPL7gjDSI42xDxzUwWCDbr+sjRFb7UA0c5I
6uA5PzaNhoWjc86f7wGbDVef2XGj363RxH+6soQ7OFovmcKJLSfkZVkmj3FU1SuTw7xdRDsGzPhH
gwlfcp6viYRlZgpesxUstb2LWAWm7SLmXagme+VMyBBGPTwNVf2lrBhsCKSULDO36MXWqd3dZ241
rqh0Qs8GoTX272xLj06HcldxOMNboc3BIv3A0Vq3vtD6PEZ5sCHiin9texwsqJsSptngk3lndc05
R+vaxT3j4ZRaCtE96nn+hZKLKrHLn0a8D2bbRgtCbh7I6G04PpRorRP29aEgos7qk++ZLuVPg00Z
0lc3VlAtRvowjV5D+mqYHUZwB0IffIuXcKtBIvpgT96Q4NnuR8fsNnpFwnSMTsXGTR/2BkC3EscB
iAEU9GmDeL1DbO6l7bTzDKxoQwLWzZrxubJtoIAdrd7GQIJ+lnDZITq43KyoEBqWLqm2YRPt3T6h
sYhX5dZ2D5qlTZ9BMrxoTvoWda22d13VPkFTnvOZ/HZFCjXnHZAyetfNd6i3TIXW7iwVtZQWvb6p
zQC8lW6FG6eqyct7KUV1Q6zHAQU10gLLo9IZNEQ1wUnRA1+jwduPcqRe8b3npEa4XOJEba0OmZb5
Eznx4+TaJyQ+DKFB4blmTPAH1XYfjY9j03+RS/1YcIqY19qPyuGGsWR91CbjLEiXAk228Vx7BoXJ
lVfWUJUtcc6SCR2c21ADCXPlCYvBvqw+DCrJcqaUhsOzwbx1w8HI4w4HrYMryKkRL4Q+6iO/35gd
zeVgmg4ORQ5wfIezmPEamzmIVBH9dNXJqhNtY6h60+e0stk/F+6QbqbUm43vxOlWJgqh3lwpkDMr
14hubYGnZBjY9025Vwx/6BL4OOXdkmdQuzes7zxt02VfASmL2JzLlHKBgXiEEEj/RNpzN9hw8fUR
IyXUC9fL3v2saY4lHB2uVvrVq2hADZk8DmOZ7mzfuYUu5K0r1yKeoTdw1ID7LjZTWWdEaABqV0jh
6EHoOylqax0hq0sT2n59sJ3y8KbOiA4qiRdRenwGKcdN5EFBZFkG/dxzlzn1LJQqXofGJQiHALHS
i/EclCJeQWazlvBOglVoxedJGXQFSGccTf3L8y1eROk91TUgDCr9ehdk2ifxWNCvNK5Io+rPvHZ5
2QhVJfGjbQXlLgk/GaCxJiQEwwQNziMwI6C6fmROX60Yn8DIkvhO5Z0UBt2XvHg05l6KMZM9Advv
TlNJ/Glu4FaIX2spwAgk2pq2zEF3B/QwhveWZzzZaNOueiMeTCaxjvMFNYVfjmYNitK1zb0eqAir
gVduJ5c+OfsZUnuzoPUI4jBsiJ8Rotl1NmjfFLIi49Q26XDV5OMxrtq9jExo9IKjt8b5YxHk0YM1
QAwlWO2OViEtKM42ySAc4hUasajzQ6bT1NQS+pWjPR9RooVZu/qiaiqwLEFw42QYjgiwYH+36dtG
PgoRxcl5crUl4rFjXWXnARvp2cU9A5fp3lThW8PUZaNqH3R/cTEiptowglDnujwgqfxIGVcvgRqZ
ZGBcdfwTWgCqHb4YjZVL2aKnUAEsWt+D5AElqo2kvx37GjqmDriR2IlO9DPShiiHsjwRzI7UQ26N
HF//lKF5M0nTCikXaFLfNWO91XwWnbJ4CXQ7PCSouOI5F4E+1xVh74dzzHWT4M14+ACN9U1vzB/d
DyxazZqUO5rOUiM0IBF3yK0OCvnooqnKRzoEACDEqWcjrGEObPHdMHDTxhtfyk1gGfraffTD7hnt
wlOrwVC1OBiUZCoRTKd/OIDfz1aT7nL86VWwGmEQKlT+G9kgphA41p1Ef+o2nRH0S9WjkmhBH8z7
7qLtokdBtkGk6/Eh4oSd6qum441U5gXJUrzKi+Ronn0doFqt4eQs8nMskStT66I5qqcjGp11SI9/
m0SoQpmn496+5lrSbpU03/TAWndhQ2pdBc1Tj93PwgkYT/tfeoVySzglfN3SvYcoGDAY2mWyfGhj
961MvJgjFK7UKKcAQEv4kYsTTZgTmIf4vUL0J61kBU8EZaocN0JjVfLocMzk0r4pUuiPatwT4HJP
G5KWhp1+CyYhNAE0a21Hr+FEflEfmxRxcXBDl2Okn5kGpwDZXSe6IyPf2XcsYLh25ZNV0sgtEg6/
g+A8YlEk29H0pehc5gS4WF64sS0stnQFD+BQHFCUgB5cr7SJ65EocFub80IBzKalylj4vZVDkadP
Z2L64u5lXQ8jm5zMlaW87xTflqPLu7AaSxp9xo9KtLPp48iuStJOy2+zFoA7He2m82dvILhzzUlg
fgzRfehw1lL+9CyJjWns4gHsQLsKgiY/VoYDP9cCr9MbITxNbNxe9pyG/d2gFaC8C/+OsevFRc6x
hHmQrAFtfJctjeBpKDiKeoTujGJOAsrWvgshHiO/Pgb9Wgl6AELHwkmoOCI0RU/+GWbKUyuB3uAt
PrPJSnz6xB710liXzbhTFQyvikDNXVj7195w3jC1xKc8aD/FMP20gXdvi+HioU5spqfE7CRHLHkb
xzwYKFsObUw/v27No6Edhsq5AcX3QYT62XJ4jHr/pafbxCmKunemJcveWEguC/PE/ciknSM0B8G4
43yVr3nidp7TvVcUoDwIFDeRB2d5Ap3n+NXa67pLSzCTFA8hiZfLjpg/u6IRUyBcWim3+86ahMhq
r71rBu/ahITMdVUHP9veQrZBHmgU93kpdoDTTcPCG8ReadYhPQlggYELoM0oMQQSpIQB7FwLughD
ar8RHrosQlHgabXY9s3idkxluGr1O3Iumkk8Ewn7MaXyyn5+CvH4rsmpgVgn5T7tqxP4I/EYEHlr
0OP3zfEMpPo50xJnUyvUWlAGb0znaHff/TCxu4L6zWZoq63Pjj4iDVvD2vq9CZbNqh9kUr4DB8fO
IKtTLQJODMay78yKN+4WKB+Dy+AyQG1d2PW01VpQPxBqJ+QnoEhSBAjUrE+W3tw66AdqUriqgRUe
A2C4lKzjUJvlykLTSiAF3Qejti/JSEAkM5Z2oxvwRassVShoq60X6BpgLf9UFQS06KAm4oJ8kIHA
hoqhdRd3z7V0Nx45efSGCSnRaJoUnVwlPs7mQP9RZZ3gvmRUZI73ZSBfkz61b+yMSX3GlNzSeBsz
Ft6gQV3nCthIJnJXyOI+i2687ITFkcHhTtZU9SMig+6xvdKIj1znTipWXbPKkEIhbTI+mkrjZFdV
S4scZc1EudbqR0eF+YIZlWdVzwyB5cK2FZtV212ClgxDlb8ZVrqrvfquAtgtfG6tPnOAT4OqNLCy
Iy3iAXdg22mC+9hQh2Ai7cm7FaZTQa1REw3Zd84i2jbnuOR4RFyEDo9PHw1H5bYPjLLwTkwWY2LH
vfNa45SgcaCq16Z16FuvxTqCVgqR31wQP7z14dbATnBJEe2MQyohaAv5CLEs2ZY08BY+i7vnPtgj
+H959dOe9TBPUcCSG6lQDozdFRCFsUAhE9B7hfZNG3Vj08Ch8VqRQqv5e6yfbEwh/MEwbHdJYMHR
IsAJQpTBMpOSa6WRZMgM1z/KRr8iPeeGGlpzE4S5M8LrJLEpGc2OmU6Mqmv+4BpEPoSiHTf6mHno
SQvYXwGPJpQtz1shhe2BFobA5FPEAbSoNa6BWrErbUJOykunKRhctYTtdVwGrR3XmZMeOecwdbGK
kKm4yWzKw6A+xFZ97ergh6BEf0UhVi9H8IyopCNsDnf4tWZymE8sTYxM1vM/uSJfddfWO4bfIdgJ
hrp+2x5Gux4W6HVg3uVUOCRF4vqhLQnGWR0xFWVrRioOckkyqU25igNOrLJC/dq3945FU1GbgK5H
6ZVYKwwhElFhHcQkkzGezuz6KAuosZHXfnMNYAkmeEV6p8NSwrrfi+4LNMZGy62rLDhNMkQUZ9XJ
o+mCUw1lTuRX/qomClBSwTTiOHvAMzaNKyeKP7VCFcsQezFch7uxH15MzyR6hJznAGkKTpi111Ye
nPp73rpbu0XOiHmJb2/SV2uU+jHU4p1v3iN1UIsuGM6M2MaF3HR2CJnGAsVtcWbUa3p4XaIgB1d3
HELqRTe515K6oLNJFsagtdGDGEB6DYCOuszhhNofeJqabTfxuJJK7tdPTMr9HSG+tGM2zdReXVhy
Zj7tfEeSPYb4ahG4s/ttLBjYkYucF/YpoN9sGqN1cTLzAr9qGbM/rmpYz4iOSojZAL1K+QqmmTeX
sr6Q+RbU1A+qi4c0ZRrvebD4vNGAkkdQK/U3roIypJ3dYsG0XGvDRk6wuWmtaO1ZuDbFOxPzBlwE
gjFCOIGCAcxw0JXoaQg4P3hpK3IF8qT5KMfimzSMakn43b0z6hJvMoa5qe39rdmVD6WOg6/ynHkw
wrg1IZ/J8MdjHQb1Su8JSkmhGjmRvCdGNGfpoKqvgjLdJI5/cYn5jDSxbgymQH3cPJpN9Ol44bDS
JSHJRQFbSDkvk9l4ENcgekTGS2Hbt/mkJRCorF2a+jdagpFj0PuEBmW5ddrK3oq2DlY8ijJ6iltU
diQ+/NisKkOVv8gsIDKSTmBxdaLT1GbPfoR8jew6Nl8UA5X8xhn7qUXVJobYUxFRmbT6m4Hqa4nW
jyg8p3pIIgKYh4D65XdKGrMGQ2OWnRogX9iWKoZ5NfsIQ7Sc/RwUmAh+lKI0VxH1d4/ZKA7GD04e
NDEFS0LpZWjLMm7ojnEc73u7TxNY/C6dk0SCgR+YIfuNWV71tV8RmBaq8iV00vfZX7GyYJB2cBSW
ggp6zb4l1rRWKVWSIaMInhgNw4MSQb4xFd07w6X6BQv5EJR04oCa71Oh9KXR70X0mXDbQIGoVxgY
etzqxEPyBKIpCmsU7fiCuyp4s8iUQyawFliVLsOrInBqLBtn67E6Ib5IYSQFPtpZctKIghLnvLhF
FwIF2EteTegyqIBaYipjEjcd1z2keR/cuBZLhaIxXbktASzmuAG/ewcax65ASLeo61ax+BRC95c6
yl1tMMu9QPIG87ZJty6LdZOo+5pQ06Y1Llo2MnjxbhNkO+vI0chq1PHueU76Na+nGO4FSSsMvHNf
XMwUYZGq9pZetezoHPdxCWXUI1A6YwIpCIKh2GbwxW8mCNpQ/rYiAnUZeuCmhAutSOJts6tTTgYs
1+sZylyJ5r7R0cOFwwLflLWu6Vht+7r+NHT/REII7SKf57UMrMexi/bQVxyyQbq7tu1viWAOUzxK
hTD9LQLDN+a5KxS88d7RYUsR8N45Ul2rnHpEMBtmokHwQ1Hj0NCmH6OiS65T669NHLr52C2VyxOZ
JPK2sUjm64x4FVByrzxtXDuCo1kkqp3Shjcb/R/UL259rm9jxe4mQvAUCM7UeSWtgwCfwqYHCavj
6LQF6AuSiKEYVSKRuV44HdsMnl4UKJ87HuVE1QAvldnWH/WKeSHzrYFMwqWi7kaYUleUqvWGFJt4
l1fCxkXGrl3aocmwqVnbAU0A26rsjW9ZOdq25NwzUVzovo50oR3Mc9nrR2DmlwA2YNwQI1UDQKYt
GPJ/EszYFJH1NEkWO0lV1YbNS28TZEMSOpzONrmIJNoZcx5L4b8DWm5u0hBYZ+oQ1Bb22Sny90nD
BBX+e3ZsJv/B6FBhjRQ0aZr9SCegWWsiXbHloxb2pyoTxqoJoh+UsekiQSqQtJeYtKyp8osl976z
8CRiCQD8cBIDwrOHcIfhS1sX3fBS1+aPb7gssV2xjEaQx3X0SrfYJWiJRHj7jQMVXSKiKxvkRtlQ
H4uu32ljt29MYGiNdp/UXbBym/ScES2GiGlNnvoWoyrtOfNdBeED/OfnUIQvQRF8F/a7jio11dR3
bKFmGsOT7jgYFqromIM8ykzjXIbxSaqAISKC36xHymbEjn2uK/9C0wjlDJEQXZGN6yT1aCy4GlaN
gMHDNJgc9XCP9HnpLOC/yzm8naNC30TP1swBG+t7BKjP2BoFd0T3mSqmU8qDpJbH/QOBbNjPtfGV
YchjFVjTDSEFn/pW2ryFNcegsz5GL3qVfPFqkbZPob7pAm7dhtzpjW06XybPB1NG3kkBMjPPCVDR
x87DP1Y+5xOj676/STtPnX9/MELnG52k2phaXVFQF7vCEpuMmxGBdRwcNeReLTCkJW0jZ5n7IGGv
Rp2A9k31eE2yC40t4MJLS2tgfoGrPqUZYjBgrPcmGeqtcfXG9MACOOuapn1T8UjmNThHXdsPda5t
8lr/iiP3vdbM/mz31SrV3Edp4G13bbg3iSCtp7z1EAEcTUN7aVyUpL3S841rYf0iUuaDAXa6jn1K
sdF/HfOKW4XI0MiKu+UwqVe8M0DhUvunMUoQgnZGB4E/SQ7UrVmeQvDXy7MvikcH6fXBkfsaFs3J
apHhalrNN+t3Fv25FUwRUL04dZeDsL5SbSSKLg7BPXWMDusAKKdZASL69cdf//63v34O/xl+l9cy
wy9UtH//G59/lhVRZyHN9n//9O/b7/L8nn+3v//Vv77rHz/kX5/yj/75Q1fv3fu/fcIjFHfjbf/d
jHffLS2o3z+fXz9/5//3i398//4pD2P1/eevT6Qd3fzTMAYWv/75pf3Xn79M3f/9+v7x8uaf/88v
zi/gz1/3Zd9Ff/zXTxN/vv+ff/b93nZ//rK8v+g6z4HwXN3QhW2av/5Q3/NXDPcvtuM4hidMkzO3
4f36oyibLvrzl2aafzFM19V9TzdNm//av/5o59/F12z3L74nfEfoui4sc/6B//P6/+3t/9/L8Qdt
4GsZF1375y/aS86vP6p/XKf5FXpMSG3LQWZsCWAMjuXOX/98v4uLkO83/gMejeM50gS5aQz9IUjU
tsC7dd/lcbgBtX5fhml3KcPOwSqMU2642F5UPDBhLI9TknG7oSyHuQxSi/bszgjoWOg8H9dJH5pD
mLpvvz9TKL53doYMmRpc26ED/u4jN0BDnpuHlvi20ZCUUiFuxGWG3GZPQqt+34EJPzAjJkvv95dr
GoMBgtg2NATEQ41uWR5M54GokyXpDRT5aG4etczcaFrvHambH2K6FPcZbZHVIEksM+wwvi90A9mT
D4+9CV46BoTynJbwPEErBXuPSL8H8tOCLTEQ2hIal3bfm3aKnEPpN2VL5ILq0/rdGwSVX7rU8XW4
U+TegR90LmhBgCBPI+iDbCyuU1oUVy/LE7C1JIYWpLE08jm30uHIGEcd5SDUkaCC+jBHIXW9k96U
oUpvCmesN9BVkbJoFiQwE77R0WGzblvNeWgiOhedFp0nZ3QekhjyHdhAsW+0xn2gkPiBv5effHja
j8WEcVvTgzuvKYpHpU03cJudc9O8QFdoL1ZkthcA6MGi4z1CB4HpF/Svu4lbpe7EWK0dpxTIo+As
iRiHvVfiesjGyvNACLTFNZ/cF8JDiwNTY2dHa+PdH8b6KOYPCspdtfB0UR+jKHTWriHv6Zmd8n4I
7n9/8EzjghprQBkfWijNWpC5DH811RBG2HfxRbXJVzVhTGSSzi0XH8aJk0bGS4ZeZBN438loK6PA
e+2z+9yX+TqD076WYUr/0mN9QnFCTqSlWbT6Sv9CglR6EYxmVyip4505FMNTVeqPeK3vWrlGrSPv
GtuN7lNWeHI4T6XeyjOuiWqRYml7afWYcCzOAXlo1k8k+4DLHnR7nc6fohsGlWq49pJffDLQlEEy
4O072POHVuT09Qo70XZYpePbgoryv7k6r+XGkXXpPhEiCqZgbknQG5Hy0g1C3ZqB90DBPP1Z4D5x
9h//XDBEsqeNBBaq8stcyXfB3vE3nj6AneQnMtvIvGb/M2SxsYvKujg9HiZKh8GrRDAW2MP4NA4u
XfMG8QKQScxHNRVtnIEigX5QwDf++5xqRQxbQ9oc5dC/zN3Y3B4PYw1FwxnSq0v27kZBCnt4+0KM
1913+vA8cRo6YVD734dIdsOpSsPx9Pjq8cZ/X8Ol2R/pBe5VHh+yIdrHwRxQrcJDVUN8nhyqB2SA
x9vPbFzHSQbQt0ClsqLcutHygVgXaCmCffzTm3pwQW3wVozC72Vca7d8eZDZmN+a4Ph4RVlBcEvg
q9wmczzQ8yM2rOMFwZi05t5uvumRNcKQt6vz46XHQ42y8J+nXIXZzpmbr9klk0G+1ouYzBIt6+Fn
og8sn0EJvxg1SIu+ibcwc8wYcRoDSooDz/EaJH1+TZzkf7+SGeTtceTAXVMFzvBredtdHnqb37uo
mAA+XmPkbW6aBEk5YSsMfgPeGt4cqlcSFCzbN5UyLxbEEjyG0iqGuzT7iJ/aTDlxX4EnnHRGK12I
1Pd/747/9y5eVBcjavmLm2C6poXmXYz4MMTePdPcT48Z2CaaovKaVwG2+ioz+NLRFOIMblfhNDwd
51eke+fUJeUZYSS61rZDZBus+l532GvLyP1jhdNJzZH+VVYeM2uIi698t/RFA7CPvZjCK/keZk36
92DarBKC1B4+HUGHHxvdnY0GsweNwE5SMpTR9dpzVz1ywg0T7ooTsH11YyqeZwfDNHC9wF5OH8kp
A01BqH+YdbRbbYe1bzM6rXqNG6lepWccQtxMt8dLVHhqCG9WdAwhCuy9nO//PHsxWn+RXDRFm4Lw
WsN/PP3vG25aU9gWqCsdstEpGZP4pOcOjo//58u8pOBC0pWxpC1wJkalcehd58MNMtA9GYq93ndX
u0SQSAX5O1OSvppSdpkWnIuTLYAbZuDM8HG2X2DO2GHObPjIia91EP5Pyq3jM4VJNBi3VffjMvOc
Nrobwx6PdX06R850y+GuJeuhM0AVGsJa1ZGYCcqDArAzxbxMdQ6Q78QKjladQft/fKlr5rODorsn
5WJcbM/VLxG2tGOpG8eo7PLJf7xmx6NxKQNLbVg1qTxeft3jIS2AODseN6Vk0NhJVsDttkQ6oX9p
RnVJYcSdW2aNFrftJ0DdW5b3Drh/1j3HpmBLbzeF3wFN4E6lkc0ZCszqy7v4T9R60gPYxVHz7eiZ
/SoSsGQjp2Dup/L18ZIOY0+w/d9lNWGex50L1lL7ZC1VgqbZMYRa7mZu33fc03tnKwFqY5WexQu5
JUqlvDQ/cAjO7/D/wDi08yVNB3HRnZp8NLt8QPIdDsHl6eOBOCHbcqOedo+n8Zwfoy4XZ5U379WY
yc9cL9Q2rjA1PJ5CCLnkkw6Mgxk2pRvZNbesX2NppgyRu7fEOqnPjVT2maQ5x1cjgqTXt8OrUPF/
XocUHx7rIoWpufxfQC1QVgurO4ElxL9WxBoQtpQDcVW/TwHnZ7vUoMw7KgbXTFXqkPXjzuu8+LPT
1ddsOGR/QNcw0tTADmDjC6uc9JlrUowgcuNKaBNvixaVxDY699kdOPEZtqN+e+MIuLbHYA7CodBa
j5O6OKRTxdqjo+oiRhra7rGtmqBiXzmdHkazjF7I/mH1CaX0Y8lkObNK85SHZX4TbotVzFSYhTi7
nEKPmyh/5f4whSPU6bi7BVYifmwh4FOUU3ltcIRc45R+YXd5I636VzqdBV46MTO1C/ARqTjaNXbr
vUI0uhEb+paFMN8wnWgbHbl/i2XQeMshx1Ly2jAYWvaF/31qLE8fv/jxLn0j8pl1YlvU2Bwn25A3
y2W/WjNS2TMPDZ+F4J9AhEv9WlypeZPt1aQzo3PQAUO5nKs7M3xmVBtiR9SrnykjVZJ2cn7SgsY8
GEVyZiCX+QAmJKEH+9YTCPh3NJtNRCvMn9akQREqX/rcRENNJk9vj0W7b3I7OIKI7g70XgwEEYP2
aPb6eCA32Z3srhT7sQmHM1AiC1Hbmy+zWwTbtMrk1TCdbFvm80fgIJOYMMSeAB5HbL9n+VMNCYxt
jvwcfd1Dq025n/RDe4/pid+O8JgvDMnEfkonUEGMiU+yLQBjsONNhEtKOZK0+lUSXc/NY6gQx3RC
jw5rRhNd3pnvwgBd1Nf5Z2bBMWpR5fk4TJ/C1uE9ZqM4mGEzfeYzLl3pWm9ln63jnAw9S5H8cqt3
JtT5D5nRZaB5aFBBySDa80pvJvMv2daNg3z+XZehRinv2Jwph0kBDeg0cg6EJQKjnPelPdMZFBTW
ehzr7sJmkQ4qk9BWnYYfRT62h7yf/1S0gYGC78s3GliwMWqh9o/GsEEZ9bcaSuZrGLWEeuE3Ui+V
GwJ/6KJp/3g66Y1xinKcK+PyS+LMWwOXzP0BZhDmdgxq/AEpIBkS6plDhX0jz26W/ZsKJCWdaNGd
KwIasVk6T6nFRWp6TnX18qrd9U7mnIs0U/tiyNWpMAJJ+ygT6KpxnnSM4NfHw7x8Bcoz3nIhQsy2
p29TqOofRYpzMJdZKFZYmMdx88sy+M+E3eYj7CDs0yTVPkvhBhjy9OniQC450IpagWBYglVdqB34
+Dsn2UfzTgW9c4UiM29GoAHPZVVAAo5ND5cJlV6498Nvw2RFFF7/a7ophpQl6Tb6o0ywsPbmtLUD
of/GmvmR2X11aE1WB+7WlBugJV5TGeL2w2y5DbKkevd08d4S3flFJr6oJC4/02bIN7mTKCoU9PQS
qUD6LmvYFzjAQ8Mk7Lc2kj9y7Ns3JYJxGzFGOxoZjemtqpWfzXg6cFKU30yuI7aepncpGzXc21jC
QI/KbyPr8SMCAziD8x9e9Ma8p5pXfivDFuBJpXFk5SaTF0IfX16vU3dm8Dn8AvYHDNBB2Rsc4siJ
mf7gAsC058YeS59eP2d6+Puf11vEx9iy5dXC+vaUDbhnE2L/P4bQ/pkGJ3oeHNTp1uTsR4eR1RTG
e1fm8WmqVI7F1tbfm7kD9FA2lIgs7xYBpxhLYyl6vNvmMNBcWzNOj6eRkEQ+W+3p8czumCoAu7tn
OnggxJA9Gyvz1FQdfWUwFI4Zk/ZjZEvtAKbXPXJVoIRLwzo5kdXuBc2s555WZlLkktiB7IOt8riJ
tO/tTAotE0V8YlrCZknVDQPRjGlPgxHgGSFDEP8KiZXBPDr3EcV0k+FwHgnwXI6TXrw1U/h3aJ3h
1wzSgzTG+guPvuWXRZHDxPa68xQ4uG1BKH1qenLBpyv9Bn7LefQI6zAE5owQdsYpBK/sO2aS8aF+
gskdIIFj/wsm0kZct97zWJn/PN63PHALvT3Fz3aks2ml4AikkYZTUPSnqEiME15VBoRo5XfSetM6
BfbyKTlNB27Z0opyhjPNSt/M8YcNke0zMoWxjiiTuUdGGe0Y2fXkhjGclPxAkdHCj0aTzXUc3GRn
h9lwwRFp7jrR6WdLY4rtqNoBbCWiAyUV8clrWpNSAqs+xiULMJyj+aBZRXFyyxTGHVi7szXlYBqw
u63g6rbrMu2yF7OJgIOXmMYeTx8PlDf50Wy1tySX2YvrRNSUe4Lb9E8hveAldor52nvDjWFC8YrR
P3/VJ0qIOA/d+hqZx5zxJk4uVeN68FQ0AQDJ0KYJTFPGsRuydK/Bar72LWt3IzBJIPpgNKjC9EuX
6ivlO/EPA+q155QKY4aqfb0J7N8iz/+ERa1/MtFji9vm+YvlGWoD75ytjjU4u6JU2k6MnIllVUqI
GBMdbpPCc6kSmOVtbt+DoQlxh3vXmN6rjeFEVeu7HK+HVTmSLCWlS5w3zU0ihKxpRed6LPt45aEp
PFF5OmBu6FATeZn2aAkmxKQLhru2DS38m4rLL9lazbOWmO55Gti4d0Avv9tnkIf50Wq9nU7PMt4H
QpJ7znl3b3Q9aHZ2/2rr1rwzCPhkfsu39fx4CK3sNiBxH/nhMqhoGK0KlaqnzpT9k7F8RcIv2tkm
KfrHa/99g/U0YyBMeuf/e6NuPPjVVOqtBVZYtu3hjXhX/lxMTYkxx1Dbx9PHw1RNT3bGklqWYfFs
eKhmkTR2rSxZ0ZeXUpiVuwEW4exxf2hJkGWFQYyMIywjFYq8Hq9htOzJNJNrW35Fj4no2TS4iREf
rDaP/+HxUCb5SRuIqD2eaQaANtI3J+G4wRmwBJ2LZyaGwX8eijqZ8BVn2GloG85PbSv3aZYteRM6
BeUSerDN7kC26R/c9frGSwP3iKMG0zioAJ+/ZXdcSqD9doLsoafeeEwjTVuxllrrgu6QraVpfJCD
11SQVeIDbvkqZKQkpl4dHw8GCiLNFMtzo+sgmpR0EauF56KW9kQ9pHtq5juzesByFGmkSBlQoTzD
PGCcZGJL4keWKZnseaBq007zXYOP7wi1HpZcSLmlp59K/pZ3GlKbNaw4jlPDYp2yfwFeFPuhpY6H
Zjrfs5lATxYVnJmQmGPpW3fi+JW7U7vtk+pohxKRCU+jt6TpNDF8knhzVyYcD5N4qKwDFuFBpUfk
OXweUelTog16iLP0miWGwAlym1gQYnPw3qB4XIhf0lLAFPXH5arsCE+s2bFDJmQ6RxediS/Gsp2L
pXqi/0XJHI3OSMq1T3XZohXIuywLua9TkpsenvGgCizfdV3z3ObYHyxxHQ1EYB0SW1NzI9ccnc47
lJu8V2xQC/s0c4T2Y0TK1Xgx59k8MSvFqRe/tHipqd8u1tiVglPWVn8wtiYYOFufj6qzH+Fswyaw
n+rRS05Ma9l8mcwepSOzHeepqw6uezMThSCc3d/lWN0fVwufJXJQbpF8wAqJttkcIf+45EjWkFKw
XtHrfHRa/pkuMuxKyOKm1fRv/udBwDwqVOcvGvtSL2qvzBoDrjmlh5H2v86wYkCgi27SAh9M0Eej
ZmvWKU77zPYWQkNL3ovIAyE9aLk9xIAabo4UPVlb1/mDTk9NnBvs3Kx6ylJ7zWngp4W3vwXZS9xA
g0UbhthgMCkEKjtgmCfOOQ/qblbl3ox74zz1Fx1xfDNZw9uQoPbgRTpoRkiOjzjpBhLPHRkSlm0+
nuVI46hZLZjbFuOlTeFiQNeYxmXsTmhQj4dYn+VW5tRTFg7OjS3q37SxLKveVOhZSOAU56kSn4Hm
7WflkjNJrhRC0DozanyqnX7L5OMJoxqHKJWYL00rzQ0hPZcLgEoYDhsr2E1iT1y59aUVfzYS/Y9q
Afxa0BvnxEq3aUfRwegN+cnDyeAw+AWnllR3vVTNYsFQT1UfsR/UwbmiKXnVkjShEYS7Sny2JLJx
Scf0prS5h2rApWb8Bg4nVluFBacPD0hkEP8Rdqrviy1XmWC4tTf0EWBHZEeoO6jsUKB9WRvlWcNi
OOthjTdp6p7EGJ8Jhf/ryfYFhoYLGN34styU2byeUMBHqNYXdfYp0xit0UYBphqXQwOcyZE7XlHi
ay9LYAUVNzWwwObORgomi6l0n3jJxdHmy0BwEK2pfzFzcHdO0TYXXGdRYpIBdBvPJyO/r7vIJCA5
eafCvBUYZ45uDJDJZOJd0U0W1GrPCltx5+YhX3i5CTzVLk45Zqj0FGQrfuLzalaTBpnGpeJXBcM6
pz2+EsNwNN1oOIetvnHj+jVvHcbVGjcLrF301Vcaivz4ATQ69UfOmFSC8Z1rUR8wQGa+9OYtAxTj
Sde7f6GoHPQqI5Gu0mhvJrhIxp7NrZ2wPSxyl1SjkB8ONr7erZ71QeJUoFDkRF/ul0nsE2Kwa7ws
0Qu/dKbdXObuR6TosLUJLYwnyjvTG+3aSy56fqVFQazRlr00xCvS186b3VLq20p9V9q0EW7rLHTf
Y/ZRK8Op//Ucs9wVeQZyNbGbjdk1XPTmu2tqUA7wwq+BRqwSPTaPU97SWeC6/xDqavaqgcIDeCRa
9R3BnrK+ZMlzHfW1b9mUKlcpEXeXKrb1GBxQEHN0vOoy9w7TZ4P4cdbsiqHfp4KLA8LSp6WEs8fu
dWiGjobYNoh/G31cKVovfhI863iAYBoN3ZwsHE6OcOSE4ADgx6jYLo21c+C81Tw1M5F9Gs45hrGX
Sgw78DkZ0FLQnnqbIFQpKJ8jP3zPSsyRWW64fly7H3h3rJWFBr3uRXKUKAkeuPKNY3aXypvfmmb4
bSRoj8GaX6C3YPWkTKA06AHIR1yy+BHpIb2lUeLuemy51Cap19rCJRF61FiAvjVLDkKmleKB7DTu
/YiNmV4+dxi1ddwoHqf6TZUY/aEcG/K83pQw5LNBVHEo6KX826L3uxyV/bbIn6WrV5vacWjkbbNw
WbrWXTPYX1YQb6x0bN9jL7ePceW+CXKvTPmamg6E7B/bQMbhYseAmjIAiwUhlxlPIGQO1peTtKv+
hTvaCoZeuC1n0odFYqOMlvi2huyLe/SKg1jlj22gbwrUHTW+1BjVdkw8/0DYKbGhJ/oddzsWHqfw
MyOcdyY4qENM+wKGZ2qvaEbZOgnDHliXLzYtrZDwBbGmGTuGR7AFGOENBWcDHQy1VjBe0KRTHZy4
Z9m0Bpu1s3S2ZSUMztV1s9Jnau0y4CeDk75rHm24/LcFWL7jxB7AwnDOAR8TtuNEs/W6Pw6Q12yv
TDaqBacxIsynQLDv+CguwswcXwyUuJfY0o1eb3aDkEcBL+iYxOPFXfob0b0M0pEfg9kjARtoz6m0
ieuaxOmGEEJsiPccxzAQzrrGQgeScCOZAflpRxhM1dmXidSJCYuUlrfmfIhvs/5KPc8j3egRiO5I
8Whx82V73pOD5YAsfPimoOwdy05jbxH8awceR6BMfIIGP2OKZBSkAEbpc8rpgW8Oy8MePtaiJy/B
le3gDDP1YdOBq/+oY4mISu/dRX9aU3oFWqlo6dKNnHhnDdU7qVGyJ2NOwfDV66PmYBcEOgixHZqm
2id6z6zBEtkaRMa5qpxPjq3tXu7HEQOvziLj43Fdh6rB8wd+mSHdP7RVbmKiP36XAYsAbboeldf4
JMR3be+4uxJ/5kRDM9kaCC3evHGISvNTg1cQViE+n7x6dkZn2hAiOgTsdGqBc6TtmfQm0GFAYpsv
sZr+IHS0ZMr0rcSCcqB/aYcIyF4qA+Oc4Go5BZjDMsqH9iMEZSiVxsZMJiJT0jpYbEnWc8ssPx7a
TSfDkEi5eEL5TYgfJ2eAxcbJobBQNE13EAVmFc7w3op5yatYahcRYUhTDX9Sk6Zi1wyV38GjNik7
AAne22yqsqvuMBBK4p1H3OJgDU+J68mDzic0QDbepW35VjP7vgaxS2ORwDteO81JyzHM0Gci/YoM
/xmwQL2F0XCjgHwLqouogU5kl07YY9BV/wZDWt1jnTxylX8UcV9eiRYm5I+sy2zQGtaqht+1FJ9Q
aMlt2STzbCeg5IbLp9cjeipkdknH8LXv+fZkpbWhrThZ+Pcy0eGNC+pI3dZwT2XLpMOimSIK3xwp
NOBl0vE5Sya7eCLeCBwm2OAyTddKBTSyTjuEa+9Qww3WA1Yn90vLKXPrRZuvueqX2oqvEaPIgSeo
h+HGLqVLopY2VYAFX1SrspVaTr8CguoqgpjSm/0h9GT+ggmoOEEbw/FU2s5Tgi0vNLDvd4gGK72m
d7RyacxKY9fzR80Ct8Fx1UmNY5zV+enx0BZ/e41POeHyFRM2l18c55chtt/qhFpbwZG4MIjIkHza
aInxScsBRqfM67b40j5L3V0Yjk67H1ItvjIzd7D0hZ8GrVtUcS5Z4Jyyo7m3iZIOiXHULedQ9+V0
yrDuul0SXSvVn2uhu+yW6PfLq+qk1fqXrgifJwlD5b5kRmV1Zb+hqRnGdc/mub4qWW2qeuGnOna9
kWeqUOJTjrgPBnDint9AArVZejTNFqd4ejUYagErwjmakFRWL7puCT8Lh8afDbu4cYFUk4mTpS5s
f+altdPaJy3oU0KD1N8M8F36mqSkm1jkfGz376j9IXtF3KdSz3EcupdODnTPF7+xDOm0p7fwPk5u
z+dcfM+5fsbjEpMdN757j7xoJ0iml6qfV92UaD6R82enz8w7zBn9GlgT99/RowUUN1edR9uqcCkb
i6e/1WhzPB9r6zgk0182geO9oZPuHjMsOkBdJh/bWeO9JKteeW24FWmEVYyTAHbQYtwC0Qsj4uSz
e0f4xWeLP44ECCBpcrFMntsthSHxLqvgWgM6xZdIbSrshLI+meb8rv1hy5HwGWRM1bpwrHG3Mi7n
fsz3IcEESj0djRQDbHmQbHtvJOSLNQ09G0eoiB5/p4R9BpoxVTLdRQfvNxcegG9cJ74d7LFDReDo
83xPmQLOlOE17ygotB1uMwBjaho0IWtiV9Pm5xih9PZ4KGvm5DmiAr+PveiSznfPgWwBp3RUBNg/
GC7cg27TvzeVi64677DEPoWDvQ7yYsdAhtaLrodc27bnYn6e9KR/zgP6rkeUhyxz4qPdhjcjHO4j
rQnbBd8GeO+nT1KC93nybLuztYF/R2zJAEjrgMIdB1bMpUaY0et3PRBajgDZ8VPaO/Zww2jlHeaJ
2xgiicXRm20HKSszvgujvxfst8+MXP4QnFOH2M62eVqenR4CfB2RmjesfS4KzR8NhwbqrPAR2UCA
WPyojaAgP4cQ29cuTPrPfhoYS2fONZRs7LLQO2jcwEIXw4bs7rQtUIwS4y1kDomJqITqO1TspVVy
ReWxwb4MG5Vov6M21KhOz3FS6mtoWU9dTvPiqCA218HMR67KqByI5No2CpOYewvfFJ7FCh/Fewc2
EvI07NuGUCAXB4Fxdzgxm9i3iTYcUz3K2SmzG2uHGgt8czBHxDYjYP8ZUAE8WKjMws5o8ca/JIHc
pYnJFU4LVd1rls9Uxg+NlktVtXxiqaovljyrnuXbPCeNE3bCpZsObywsMK0jbEChH3Vi7ZeDT36N
7x10RgMrGMmZPnJ3erenUj9wjepM4OZgTzacZPK8SkwKxpJOI7gVcNVXCjsLRkBc0q3yPUXJxkyv
+lQw7GREgyuVLlyTszn2221HFqTI4LbMafviGfNVCFgKFfI4N3KGDa4e7oK28Ku5/URxDI40LvXU
cp4Ke9jOgi5SGlPvjit1EuYlq2hMY9hUAYQL4l2qvuABw+AUwN8sd/gxk17fGL06h8DjKA++aoDw
TlnGUiAquSLEScJQDkDtAX6RfyUpPiG8RnyKKN48kHGDa8yfQ3ECyR6rd6ldxkdbLloI0xnyvKZ3
nMoqXY9elWxExWFfjvRd40/IfAwb76FDsBqnFPCObH4j/12ss3zo1qHFN/rx4OLR25QxYyXDgoQo
q1uho79zsOToBh4ZUxoexIGajSH9Faojyl4DWxy7U6lwYQWTfWSIvEv1d+zkCzWN9hcvJSgUB/TQ
k92PGB5ac0UQ2AEzO7rQw/D3UTIrx98iiPfpzF9qioh5mY7zlgd2vg4Uw2UyKCx/46VI6WFt4oPG
RICdLV7wwjRcTHLCZ6/CuR8/TVO9BK64EPukywjlwLOdr0YLd2FCYwtaJ+XDH+4MtcslGb+v39xW
/Bto1s6IjWk15yYXRhNfy04BKArKm+m0t7Knjhgl3mpoVwhxKlJM/645xKL4qVKcIZx5j1d613Nk
Q7SqpnUPEo6QV7RBg4u2YP9iMFofnfKeMoyma4STryqZd17cvQ86O9ROkmKg2207vTDngL1lb5pJ
fpYjq2iMfXY/T0zCNc5DhYNsAHdi0nz8MXx/qQMgq8+HNAO9UWYamqsOm1T+k5FYBMuIBghcYTdy
YuYcuA2lItOa67afaeoF8ZfdqAsZ3hbBieAEINg0PLgjDVgFY+BzFen7wQnuAmvTWkUszcP0EbZm
DD4CUGEromzN9RbeFu9gHb+NkjS4S7biZNvld0NXl2cRanOKel3ha1r3lMHQNRo2W/ZSuwTlQJWm
c5Sp8Wxo+YW2NLHHdvVNGyBo0twban+y3gZXUroJioH66pOosM9bZkTXTz2Xt96ZCKKygLs1KKAp
TcYDfWNYVSZkEbhn/hk2hA6cBS0Y2N0/yilhT8BPHgXqMYDW1VhZ2rZqhu8ojL69uXBf5qqEMOj9
BolrUQOrrxlWkvtNElZaREYkbMN3BsSiHmwJS31FxAARqdHzp4Q66gPqx7WcLZ3bMfVnbUgYJnTY
1Fa5B61ekG1ZmPCbJPwywuQnE6O3ZbpvH6Hf8qkSR9OYPEBeJKLYV3ts5pQPceKftgL8iSRCAoIR
IAorS33k25RePAtuw47Up5tVPrV4jta4PNjj2drgw2NPQK40L92QTluwEO0mnaGVwqAu9plLKG5W
xGWxj5xdujBWnNa1VdEiiRg0N/lt9xnFWr+RzfSmeu2Ul7U64zgBmSTA7aZhSJlMCqSME2LldyhV
z9hoDp5breA66tDsk3SHfQXCxJQ8t81o+kHnllsR4fsEbn+dyc/M6dHqjR/XwhQB/hd1NqPZErxr
Ukx7UeV/c4oQdPNPp7XRLhP9Rxca+aGO+2YzshtSJYd1ibZOxfr0Ouc22fGmpxA5lUcVKu9eTNMr
FttTrutnNgXGemz6dxzQ+6nm2EWAK86NP4XheEcz1otVoDW7MQ9JRSEKJuoH1gZzAGi3SkD/llJG
29CxDqpn7DE43Weh26yD3NcJaASkjx1aLPScUlNCn7va68NtY2B8su36L996axsCc/Bbt3klAEgr
Xn8Hvg4dRsi9jOtwLQH0r2VBvZrmis+yuTj8zK120HxH1O4G9+HfIBz3qNzSzyexr5Y7Wjb/TUZ1
idP+m0kMiSerfG7KCSdIF58N5BVfmvG5EciMrO5vbumk29EUn6SHCaW3xS4wVLLGBsTumxu/S8yJ
1k3R9hfR4q2obQ9nUdp9isWtbLAJGyZyazUdImCnxj1W3gquVooUIwKwN/P0kTTuyzCKrxGcANnS
gQNZGB+M9BtKh4N6PnLvMYlYqyZmG0goZp2miPCVxcYpHj8n2d+x53N2aX7bEUQBVbZ9+WlrZPkr
EotZze2jrei3nJNLheMO34ZN3NfyDhhW47Uh2o8y1Jl9J9X30NoJHGzGo6kjvthIHizyoItF4d7p
B2aZ86Uw3Y9xYHWuO8mdY0COarE+VBKHuVdQ6twT/HQR0detJj6ipZtzivv6SGp03Vh9uOkxXvHH
Y6isam/TyFfoM4SPGOmvtCHe03H+RdBwV1vxj2sz6xnJca+8qFp5iuKczpP70ir/Su1phqTW0ixK
T69GBtkjzheMeCdyfqeAX1tgENiOLluTpMZHkv6EA4nOUjk70suXTCf5KtqXugnvilRtlZO2Trrf
Xs1L9XBN/q3eCguHXuN40Y7J0y0qEcmWaTyhp/nbM/g0DwZDlfJXgULe6zNx3pBW6PqQ4PPaWqH5
z8BaxmkdtFpmuS/eZLylVvjXVPyvQnYvLRYsLkkmJlUECoxK7h9roQBZXvQjoqBZ6671NwChFUXn
IlTfg12/Mpsh+16pX6/LX3oHe0Gh9T8F/1oAiOK9lz1MbemQo7T7T90iuJsZrzi3f+ZmXiPZELfV
ui/Nk39Tld5wpQNam+kdKOVnEfZ/nG56jkGthIPV+6SuOL0F0ULYgGc5PzUtDewEzH5ayRpoDEZE
dEw+WZ3O0brz54FETitTIgBkNFclVGZZflZKYLxOqNG8gS39zk3jE2vB0xg37NOzinF5jWHV6Z+K
mjRd5IQ3Nzd2TgT3U0X0JYsZxrhNBnyy9Z8sSilbUQbOyQjDuyiLm1mRcQ1kq3aVVo0ghdnnmRac
zqkO/TSuXvU22ENkIPEFei5OaN0Dc/Kx3LTSxHe8mP0vEVCGRK9uaO67mXxvNEev9MrAgQ8Zw0w2
YbcsP9vJWzxhEaw1kBhmEdxZqy4JaRLmE+ZFQmsGAEfnecJNPZe/QEhvlAkAHuziozlNXxxhcInE
xXPl2O9WjR6h9+090fjITM2hoFHwSs5ir9xP/sjTFG/VZL+KXmM8E7d+xflzm1QI+g18e3ifMH46
zwRgJKJvLVbc+VAeXVccGST9GbIuZhxGuwBhZySIIvyQBvPVRiZ/NDr14hqcNJ15XzQS+b3usa50
6WdJc2DjDdTuQTBAEosJ9jUtvhXuxouAZmRRsIYmKwGDU1JQ/oulE/NFlGc3MAJswJ1toVHhSSfq
S+TiVMBaDbDTqq6pi1w/l6gRZRYxLIDNpusVzuWwgaAYJS/lIBamCtQZyGfAnh0mxY0xemsKFfUV
mhMhS8/8TiTo77wNXsk7sNHw0otInZ92amp+U8U/JRM7gTp6aHrzmhv2rc5H6mB187SsrQXw21Up
23JFxKf3MeEHK5XymlZ5xgabIwl49v5kOFk+bXdcIzqtKk9RqkV2JbXU3ai+nRA8bJNWOMXd6V88
UetouXK9yKHOZX5JFYOZwBtfyMQ+FQpxQVJYZwYR5L0lOw6UoNyMPRFghZHKYLbodcUL6CaHHoQv
8jx7DlbkjI3xNIUdkw9rb1tlxoEdMGLPZ0W0GIxRXmiQyWAPJw1rm0WOo9Xjtx7DBDPYaMvg4S1r
gQy27b0NQ7VzHI/DBz1ujYZAT8NzYabw3/C8cN3tjJa1linXdoxilojWxpc3eyY0m1cHLNdRU8P3
JMxkzyVzwtX1P2yd127ryLZFv4gAUzG8SlSWk+S0/UI4MqdiKvLr76C7z+2DxgE2hC1btmSJZNVa
a84xmyA0gZN7brnTMyEv2B3rPcZHYkv69tSZu0KY+if7RRozWb8SSJM5GmrVcYNZOc/8HVTJfkcH
fnDABZmZfHI9649KmnUogTb3MoGBCpiYdbo+odsCNQSBoikahDeLhmh2jpB76SlyciVQZhgck0zC
SJTUdmN6YeK38wAzBePy/GFhNS6NqM4CZF/81Ap1W7l3cVsHSJep4tEtKic3bpPW1W/Jxr7B0sAe
nDVybXdsQmtn3HSpe1uCK8r07EyBbewwQVpH6SuamwTlBXSaVmyoKeOJ0NQs44cQhp05tPlDnTHF
AWBHdS9Ghm3AjaK03NXkHTCQSba97vRAd+FWOXW80muPuu3sIsULvH2q5SnhGPCc2qgMgH36gFAG
tSfBZGWV7bnpOrpAvflIjOQAsHPpwcm8xadQqVNG/ngYTkjH8bqiS9L2CevGqnHrK5vXh7lFLttN
6HmaAhtdjEP/3oSOaejIddeinZ60kul1bhv7HHcea1pXggRO9Ydx2AndXdPBmh9m5XnHyAdxgVz8
e+zShvEm0htV5+ltzr7OIvC+j5v8SXqvtXDTrWXWL5WB3DybB+MGkhhkhfI7ws9+YyVZxaWUGzxL
dP/qZYo5q6Nm6i61ZU+IZid2mYPXuaM+jUYLbV013AuCA/Y64UpBG9evMX723bTwWpwBhlscFZig
sJGKWPaBhjjnKTRNc0ccEkGby11EDAlKI2ORWzE6QO+5w7V66Kce9iI62HVMz+cEyyx8rtm0azEu
KNWTcJLp+Y4Tr0NLgJEsQavx2k1vXc9emCmLv9PmUCCB6Qk3JQAaxuc5tbgzESzZadFSd5LFVLjt
nZlr+INroDluUzg3s3Rq0kONEOsuQ2xOS/QhKBwmymFon063APpxSMI8baVXnsKKuAp7BE45O4/w
LjEDiJPjkXBnZMklH3AW+fU95VwE6VTnQIuHY5tM53EAlliGoCDixv3uHAQ7VqvrZ1f1z8UoF4Pc
/WxFNgZe6mP0CAki+b3PWbVS1bPIOUuKPgYuwuZQGmQb9L55n2MHnBRz9wp1f0y6FUcqS9ZcEhAT
h0eV6+9RjysZsPSfOio6WkwFAVVtsZkXyEbJUFH3H5whktjfPVqPi/5TuX4ZVDLfLBuMuNXfw9K9
l62yVxA4nbUmFzsGlLwtM7k3ruLfKiKWoswwDWSFHI6q9R4dCHKFiXW7ii5otvkp5X/0rCjIcYBq
zCR+pVrpbJUJ+t2tkltLjby/qGiqhsxfO62w549mwQI3MWvN4ozIkXhv8q75Lgr1se6uqep4eM8H
50m5r+ePQpQPWsyKbpTY6hIG2bDHvXHwtxGQ1J1ksL6P/c4KaDFhhIZbEcXEAKMZGOYHE1TdxW7N
7AiXtlqFX+BsSWQhCAT/zZog1q/RxPHE50xXyaWiov9BwzBQwKKK2F+3M1SDOJHwgBzruWLsRYTQ
ZfTcncN1gQqEV95056GFRA3/G3v2oaA/bqf0LMh9KTDKghaomeUEacgc3A+Ne83WnLfZ+Gi75CMu
X6H0I6MI/Q9v8OFxaJLiTyewJCfCxxDoksLXwTCDsMEROab+LUJJgBHu9D2Je7xru8yPbyLlBXmM
4Jid4pdpFHTYshee/qKp/pJzlWpGEmXErJ9jOq5rYRW08eMUBo8OTrbN9mOcXNBtRpsqSqH2h94h
tKHqVl1/wIzV0uZPcQ3ENpU7WwWj0bg3HbIuZMs0tQjFOKDNLNvCS1+Z1V3T5zFwe/+lHWaP9nV/
FiMk2bqJblidzo02PoVj7K6B179BN6Qapj2BDjdbI4bHRFIsdflAMRBinm0Jp2QuE/nroTvLvLlj
T40Q6UKm1mbClrKuG1qyc1F/egNDVYesP4FxrYjkbdQ3BBjRsYGh50RehyxreXudVy3Hz8pmUQKG
Q9ZXMCYg1buAZh6q6U3a4j6KjJ9ciVUZe18R+UdrYRhXz8zJBXDKrckQwbNSMjyk+4LH1FipRltX
fnRSjv9RMUhS+MVxxkJXM+iNENf2mJKNRXKEtvgliv52tPQf3q41nTEsmb5Fo5nZoT/5biCpPMcE
vQJBwU76NSZADgrDvbIZGEkoPC4UkBQ4/sHIBRKNiNihytiSJE3ELAV4a5F9GMEbgqwxmCbKIwW1
gutEOtsQmDKcmYm8Twl4QBQZbeZXJJA/dW9cYS6uW6MC+IyeNkWCNqJJR8u/inWG5lUHOVWYpwbH
AhU/1z2B3sxKtY+I0RUDEyJFzSoKUkf7mMBm4p1mgueVBImgRJscRV5sDqGqacXtXKryGG6l1+IA
8B2EncBs9KZcFTFqsJDlVhbFvddPX40XUZ+L6GIi/pDmQwlAgjd33I4hMwFh5PcqIg4kurpVfZ97
TbtBtLuuh/nYSeerWjaIISPRoNR5d9lcv6McZcvp4GcENdeiEy9r96Os7ybMU60yTlPnv+INLpaM
G47U4RJXUGz8wtihvd/2s3jCq0sDrCT0TcOrmJSH2Ix+INd27HXRWiBYQNMDytogfbOW10wABa7c
DdFLHjYfhDAdDi/PRcAVa99WnJRbCAJkD4UMdBUpi0PX31dYagB6QVpNFBC1zK4NRk2PubusZGW+
gBLZFtAo/kZadtP16jy75hukAdLBrID9Pn7DoUWOY+IBDY9+bJxRCSWHmphzSX9iFRV46KPaGPYo
3Wl2sgOLbLpFHVtBZGk9rkYgn+j+duj/nycP0f8y7LANDipL85yAHqaIlbjpfQxTCk/0qjIGihT3
jxrnjUwQl1Ef/JE+YTQjxkGBR2jCGLXzl3sxzffO7N8L239uVDiQuladzBYuc72cJo1HZ3kyQAiq
gWDZsPbO1ZAXx5F+Nw4Zkps15DaiYT7levZXWJM8h1hgzZ6l2UeM2zTNOlPxURwJYspKYGpgx/2b
upopwOZmNdsPkc0rok+VQD6ZaG0a8zWWqPzD7DuD9c+IjWBcpy6gqCVEyScj8YC0DaM+/DblEy7i
a6H0x2JMXhL6CA6XTD0un/EuM8+339Jsau8mLWNtKMjKqMJPwASXCr1A0GbS5OXwV3TP/P5ph7Lv
AUFeC5ZxgTrX6Hp3WurhyO6wI80NIsqEOa3WAG9B64JKGHhXGptkMnlNsJR++wZjOdox/epEAJMn
77OttRfLITQlga7ItkPQ309pPPlLeT5zesfDNarHi41hglZsSje7SO8KjjU6pO0qTfQxIJgbd389
0IYtmXE6z9a4rnU5bnwS2CGIhR8sXgs8aIqQXnrfTIR3tTfLXdbodVATfjHEyImdAVu7Q9VVNt0f
RWlvigjpjavCrWPFfPT1gNULtGECg9++Kxz5TemKOlyaOz3s72MneoAj22+Tie5XH6dEwNJHGlML
AJRPtWMMroX5ONsK+eTX0Zs1blieko0b509oJW9NUADriDdjFzf0WQROrG5kTFmpXTynX71BTw/d
S7ZpiUNrMO0WA5soooEAaGF8CUyzLw52KZ5Ib+EqCjem4oo5LGGBetw+NpjRU9zeeoiSDTSNc5xU
CHCKIxLpSAEXcl/aXGDsJ0NHdN0mh6wZyVdou62PItmxUXhOeVdz4qtL3OnUYpTSQWhTjHb2VRMM
N2jWQwn9Kt38wgbLMBHYENTAeELSy5kNqKEF8ZgslytoTedi6Ypljv2Y2+kfZaMNUgyazTKZTg7G
ZDRHxFr1RE5DJWJaZu8sk+i+JEZmznh9bTOJocVmutvGKkgm5+yI4WtW6DRPMQr80co9WOnZq+fZ
KJmmJYmJIyDU7modoRH73FcdEgj7iCWcwR7LLX1hss/cTxWWFKduTnqGwcwD8eK4IqYKArrO4kXs
wclssle9NR7TKT37iAHqzOm3jk6nHZwHm0E2S1PLuTZ0137ubf5c/9ULbMn5YTl4S0K5mW2ider4
cUpL+whL+7Ee2SPZwlhb2A1rXFRm0483E4g/9LqcrWp4aUu73BYWIJEC4cKQXUw9uhipzUYMIWI5
2SFJr2aAtf5Pr81LpuXnWLFvLnAb0rdkl1LHxbZqaVVLyTW617WbrFftkueyMgSA33w0j2FUUZyy
aQqz0djYMF8R+YMItPDu9WmJvKXoNyoRDzSJgD7W+aGi3zYT5TGp4ha5J2rLFL1yymdYmVhAKpsS
uCoIaC47dwuIFq+j25fbwYzVOpbUxqhoUIkgAEhxkSUiYMTlgBEeCW9driTVgPzcwbSkUYBOiHO9
mWscj+mPVpfs6VQGTmHcICNpEZEZYeD3QKCYRAbjlBCVYk27tDP2ypZLkGDWbQBdHuOWczBV9bav
42aNUo82d/aeRdo1tv0HfB3dBgluUfPnI8nPzylmRnZ8OclAa8EO4EQ1zNjHFEQmqiA2OWaqpIVP
Ui3daevs2xoEM5rOu1KSjuaZ0Y1DKANdnNOU00SJ27C+WZ4qn72gcNg4C508AAKNWQY86ikl53kN
89DZTZPP3tGaw6CXWhKAMQiafPwE+pWe3bAiDEvJBDahoIYtvuHCQ4d3VRQwt4IiW/OCB9C4GpDT
g9tIFcAsgYxGqGpgNgi9coOqQyv9dCvK6H0qCHzFVk6QGluByE9ajkqFtCOOzml1nRCdrkwrpGue
csr246lZGFGtVj9wZUHjGpF32OreykxQl4NyFpu25BoV00qgrD9nRfpatrrAJ2KcO51mgHh3G11H
CxpxTovHOK6fOb+prSQLLTw6N0VPJZNJXZVTQ6fW7gfGGhvWtibQ3soM7kBoTA8kCNH08n08Bzkq
1NAKqJre4BAwLclgSTli9k4Rbf8Vgtu7aJOTG4bk0oS5GZvdUZ/ptcEYDjxxcXCTMpctvgkz+rAm
FL3GpMGuKK5uWJ/ogHzMs/cTztBsKw7kjdhYXmkcsYFka08B2EOWgH9q+HR7vT8iwXzxO+JUCgEX
X8D+5cgmI9OGi+8i1/GSZ+b490RY/sSxxHVdIb6nCQITPH6dCKIJ+7ZZZcgDegVVMJ6TG296dXPN
vW+JdPD75tZzMGjY4QIMI+mSuGgSbLvSJEfbTq5aGJV3sYN61zJmel2LgjqXVz6ZPugwBXn2veBU
fhiXdG240P3RTrNLK0b0vWmzcnqXN354r0V+sqY72kG7cuo/lbkgZfHSnRomOzS303d85whvliiD
adD0tWnSqCST+Vkv6EdZjKs24NrfVGzucSa9pWy8tkWKA8YIG31viOmlKUY2ryjbORC6n8G/qkjL
doYXvbVSC+982qQ6OjrsRGzeCOig4JXnChwqXmunC0zP+PLrr6SYizWd4PTUQp6kzbAwFIoC7aL0
n/MSuXmiNZ+axGDhCBi+Fcekqe4Jpwpi8E/Msu2WQgzVX4woKRhGqLZ9HO6Vq9kH03WPtSV3F42s
QWqx8tfKsy+niErYrD+NDJ1L7O97qE07Pw/HTa53CK+TFBpxjByhB0VDeYAPlniDKguaZEwh+xGl
rZuvtkkm26QzO5qi6N1VBpzp4thN4XiTWrLA2o6LseuMRyx3zmoUfMKyYH45G/62poYymGG5LqWT
VeJZmxy6fnR2Ufg6n03TX7qu1uGafrFotpuEXQ16t8GGwuvTRnQMmtTdRrdd/NGmsdN7wuCp2d0V
zq5ti/WO+Qut3ET8xPZMrq3pLFl3G3bL86kwU6ZgeewFqcvGrLQc+pRudiYY5oozVpoJIoa8//By
wr56bJtrBldM4AYiHBmXo53QxpBFfr7hiYxlCHoJ9YVSXZMSnVPXrGtJVFg2znR+zV2U0ak04Nas
GH8zkdYKBPEI9VdT0Z0TkdyB0SBkqfFu9Eb/DhlASQCzY2SLtaSfxlQz25Z+fVU10XWp/Uwo6pog
y+HOHZdQC7SkK6J40RG8Tz58hEw+9uEM/K5k/Z9Q0HbNTZn6HI0Vfgc0Zn215KiBaoa6OkG4ZJrl
4hpKp+LHAIOnKO5WUJa5iAMVQrRE4dYa3aM2+LchMR3m7D4z0J93lUZTnvHqdipShDoqP+jsHvQs
+bK6AclCfmAk8NKZHs1nx9mgJr/pU7oZnYt+CS+1t7GyZAy8Nr4xUeTv8nB6i6BJrWtIY7nOktGA
AZ9jC8HUuFSYpIsOzEd4Id3B9Dhf0dWsncKFIevNB11V36orHnShJwehzVtt4ZclaMeagV5aUU8v
lYfTNUrqgNRLDJtD/VP0TRuMFUprMY43+RDdwHpwCUVIHp2URqv5lOMkvSTywQ4F3hv8M+yNxSdy
LcRb4jYdd0IsCDY6sKOxb4g5ZNrZ36L9xY6dZRsPa9uaK0O9nqonwsWCYkYTZnBpZwEe2AgXOqzH
ORFIBdr7IsYnO4zxUynyva81zIZaaO54i7GsRDP4dA61Ca02GDzaeSRYIg3e0KD0TjOugDDbVMOC
BBrDB5iaJfvL/lzN5r2fF8jHR/U1WdqP0GJOk3lYGiv2fuoTKhLLuzKkGbagHAcWuPUs/beqcf/0
ZuaAZrbMq8TMnFDdkjQxJGdGcXLbgTwPamZERvKnc/UXDOEnj2Ed3i0y9PIjwqp07dEsC7KiUhvZ
JUsHpaNfskwJuMSPjUGM9XRh37730uQmaSuyZf3dnGURSqbmcdAnOlIQ3VgJQ0xefPq5F34PPkBo
MWjUnASvofc5zTBWZtHvyyhWm7JtX+y+Afs95/uWwjPAMPyl3coGx97EO1dNxrFGCXYY1U2Yxbfh
lBp7JsjML4tZbqaSq8ro+eRKNTjJw30/Y2HQkKwUErm2XU9DMAnS5wCx0q2cvH1biftcxqQ4Drej
9xwaCfMOrr4rmykDVlzzzanUJUu+2e0gTzXVIusEuNGU4iGRNq1MS3xHBlj/NiJA0CRq2ydrQNfA
is1W0En1moRUGAaZAgZPJ9Vza1Eke1EQtX6QWfNd2SU3bJye9KJgxo7wMZqH2zJtbjPTxMvFW5L2
NALzeGM5MRtol2mH7DVEhEjHZ936aWPJKU9vPgbVlBu0BSZlfo+j80i3DRJfvh2HVlvnI1rxbCw/
c5JZUbticacjMgHbMIi232QiQDnroPwrz+bgtOuWq3tgOlRoSOZ4U8gaqmw731q+BZOH637aPqUI
6IO4nCWDS/ZqtPidneqow8yiwQap6c0KCWB89Mhx6FT0nptWHyDeGIEURSCXRH/Kh2HajYyzuRr7
Gwcd24ru513fICAld2Qb2tVxmaC55DDyzyLwfPL8t5ysBatBnG4otQjeiVipM/0lt/sPlIc1dJ8O
1AU7+ikEKONi7CLCeZMPerwWGa7/dMF1RTFsKSFtxCYw8cdE0OElH9NL+MTaUUe8YIhLPrbNQVEg
qvqYIKS9n6RubBi0oZkbyWXBpOAAIFu5HIWeSH/IcQO4wBu3KVrjYhbMp/VkAdDjjp9rS2xCWSUM
ZDgLMg2ddLmYrkdBXaTa5mwXuQbePauOhQqfY0JxN7/fi0FrYjtZHvZ7438TbBofcZRxYctN9DDe
RL4rDe/lN0b5lnPhGi+mbrYh5TFd/vfPXbdpLqY1X9AI9+t/XsXvQ5vhlAODOIQEdx/n1L8jS3Pa
yuUl2bKrjlnulcffu22Yj0y+ScQbq5u8pVu0+v0N1RL9NSHUCejANLjK879vIhgQlrEIfetxMZJr
Dt/QTUzFcMKX/dLf78bvW/LPy/q9+8/X/vqb/7n/z7d//8p/7v6vh/x+TaL8x4m6vPH/eszva/jX
M//Xo/966n99//dX/PPU//Xw//UM/+trzBV4PY7ROTvY3dt/PwSPcbH//SKKCmR1/3zfTGFXc43g
D/l9UTZTxJnL6H/+sN//kZrg//3X4p1NWxCc/3mj/+vn//rRf/1pv3f13yf56/eTXVLsf3/+rz9z
sjaQRsCiO4A0hnFPX+1OHwmnKDvK9yJNniLYV7vCRJAuOtTvZpINoO7uQXj3O1wLz0zOyWLKvX1f
exoQprceE9VaohhiRI2KwvjJ6IBSwKM6mmWYH1Nqq9n22nVMAzM2EmzlM5NMFM6CBHvMvR6ecUy2
TFhOLmhoQIUuckUSUSZqxb2lV+xaqsDvem+X2QS8VyWjB6TKyASUQkLHb2oXf1STvY8q+bFgwdDa
d0luVNktM4QXNtS3hkzYYo2xXHVjFBDD/ELuW7YpuvErMzXj7I7OoYrmDtU6aezRVzt11pZuTUvE
dettTHzNO9v3NqSAuy+Qpyj/dXlklbFuJpj7qh2743u0oGZyv4I1YHxSpvbD+IH6j8bcVN1J324P
MaEUOx/DIRaH6nNgHkwMSrwHKMkIZhiaW2GM0NlBqkecv5DG7nFU1/BAmUWRnhxtcW6xV+naD0dy
0naYdteW1Y8QWbobWQOc8+SBlEctGMpFdjFEPfp3sTfaRRURj3iChWtvOhcHoyFwhvHsK+k49bZJ
0dMOraMW4z4+Rpd9F4FT8C9n/4Wu2gRowyQFNQdpWjFhgHlGGg/td0el4zrK3/yaAVVvMtlgTENn
lH312sCbGAwpnF4gaBIc69bLrW9F8GTSudV17vPbPB5/mAckTznylGACm8bmz/gMLVT93TjgdtCf
5XQX+Q5xRjFW0NAY175V3zcqxpCX0Y5lPJquw+S+hyq2Tit3OCdKX7PPiZHIMDpOXKbJPebPwaBS
Lc9DhmdY1/03PIxfja39FE5NYuGonRoXRahwFSMCaxSBFRo7G4cWb8SgIcM3tw3ycL2PGLo1bIc7
+ENBv2Q10NzHK2fqCFwUBHFmjsc6BX6bEYngorYUgob8mDFJRtBuIMMg2C+iicdxRaZUPWButD/A
xh1mPfyAeDtsahsFd5yQnyjMvUyJJzUSEnzHuqeup+s697Rwfe+qxZ4XjCgsNyFdSeFSCiY5QNyG
UJYN/hUSyxqC3vK5MYOmo+SuUqntYelSX+a+edIyfmuXynYt5mXy0lMmatleH4tnCuCXDhTWwQ1f
GGeCK0KZsQrH6Lat3TwoQwAnumY9JDEbF3su8d4RwLVycZKdRLErYgb9FflIQQ3F/6zVxcUfu3gL
wQ33DoyJSL7hGVOYxvpd1ffGnXCSL7sV3R6LI7BcB6aJG4bYSSYGOjFvLrSgz8jh2uuOhFgZJJIq
ktu61CL6tCj9tRI5Br/z7FD9NHSZNkUln11Fq0vp5jOeIN55+YkLFhRHgk5E24MNQEMYegTOEuZV
kxJyHHz7OLNXWedTuKlqdPUaHLIX85AVDB8mCMWbBB1Y1yMEYK7U75kYrBISbSIV2T+G1+1RJfQr
zDTliY+T90Nzyd1EF5B3tFGYV6Su8drbcwvOvDMC6o2bKeqJNAuxduR40dIZyZtpj4fWp4miyeKR
OfQLy3e9MhRXN4Sw/GzC5Df58mnOFVmDvRZ8vWz1LpAYI9cTvR6ReQl2yIg0JU7WobOrQ4GUaclH
X+m6OkXVH7PSn3pEcV2z2GURNpshW/As0YjDjO6yPv4agOBCr9XlJuun8zT4vAM01XVHPKEk39Ce
bhB1xTDxvf6uMeVL2/oM3SdABDqT7x3M8GqdIlIqTH1nqeFAAahuhJq4mG+4RoTrOAc37B8HuPiA
ZsVu7ot3rcurMwXpk+OISz+SSYsNnz0fycmUFpHihBcREievzVhyMvEwODWKGrW34ozxio7/g+mQ
f0I+uZH0jXdC2HJVv5OmexQ17fkFWGpVMwxaLXmU9biFBUImkaoihEN0hvJ8XtO6vw5+/myGxL+S
rge3N0O6UnSoQ3X3aaDFgaQLNdzYD+9JY0Z7Rfxtmednx0b5KpiJzmp8t9371DHJJuuYx8zgGJ2i
yAnZJOPe6Okd5Ut/LJfGxuiJSk/r1N/EukQaMO6lxhi/1el4l2gWRKG2jSzUkYy45VBHpS20TWbY
+G7K8ds1nDsU4tHko09PGGLzQTyT7LxoOoif4zB3kG8z0W0P2BgLzKV1e6L+eAh9+57jATKarV2l
3u9FsZ2iVt0mTlNhtO6Stcd4ZzL0baYVv6l7kF09vPJtk7Fs2tpG0zwiF8tnLUqIop7GXex2qzJw
J/u5NEmjqyWlAcAT+v5a+qAcIfahFNsyticwcTjBaGQFjUGhfZGmXp60qDsVpfbDDEsg4uJlVK71
9ifu8fQ4Rc98z6vntTfY5D9gITKN7IA+u7lloHvPsHElZP2nl7l3dPuFY82OpTMXDbd68l0WMCzt
sD7KV3oVX/zfDTzFQlogDqFmDGnS4xNheOse6im6K2ltN5XJ0COHcJCXGgIcphGm00NB7IKIUSrj
S3/tYTIeokMIpX4VNghCQH2hJh9j54EBmSWsp9H0GRekszgkXePtvJpOhxMxxa0xpdD7ow9L8qi4
K3OEq7q2R6I10QwmBMoUzoFYPwZVyuQl5BcYiZ+OxXXeib8UA/29PRZPSCPVihheHfVz+zgZZrzp
9nLyvJM7jLByNXAQdohIxi6+3bg5y8m5YE00tvE0SfaDZ4nJ9caeMBrrbZJtI8JoNbhJBNzVhBDy
oSuBCm4WGxJH6CGiZ6nBClskV3FssbWyzKMgF3M16rQvPgum2lE5XZm2MFhInI85oSUkZ7rAtmXE
QaNPD1mSn3P7MXaQznjaVnMsYiQZmcskZFIBYRXjiPeuVf0dB+QVNsKyyFDlOwl2RqvbJQrLuKa6
s3Lz/NCLKmcUa7xgXhQyYT5ktwYWH0asmpYdezHeIVWwVn7IEFhJaPkk7qiAfkrJo0Ku7pn/AzWo
XdlGCKHUsCKONJbPIadXVw/Un+A8PCYLiDLZjmQ6RKmBBERRNtuJ9ZcDmvFSWyf7yrHRhzBvjURv
kgkWv5r28+Ckz2Z3RYZNK22s7mM7A+AnGOpXhvgTyvhsRujao4kOkFBs1eeeKLsP6IRylfvJeEp9
NtIRWp9kav7E/nzWeiLp6mmO4a8h4CuqQISIkxpS7WNVkhAwaut5dN860/zTEO2lz9iQHCIQV0mi
7Zl+o75q2GFygG+zhsaUXWPDJQWRKVBgWmTP0eHP0RKgRQor/Jil9rKYZR3FKqznE2hsP98CEOx2
rqkeaDYRPsNP7Nw8e85nbJJcD2mbMvgmuRveS2YRZVCXN06OpthsBWYpIPZJQgKN/zBUkEdybz2H
ZkjSA26r4YMoiBTzn3Mo8sk+Og6xt7PymrsMlhFz395+nAF+YrppxbGP/XiDHuQ7NloH+YJHJLaf
IJS3VXkywwK7YMSgeGSLt+XAP2YN/d51SE+BY7cTR2lE9bbsEeghG4q58EThQy997zRUOnIxP2vf
c63dkcGrPRdi3NWdINNNjcO1ZUxyxx7kUJvecMW4mtx7VnJjsNxWYcImuxpG9Bl6+13DZGQ62/yJ
FgZaAXVm15q5HRgW7bXfG1og+h5YCSHJNj3wFOUzQRTmExlRmCPtTuNSkFpPVV39fbePjeEEuo9m
O/ZXTGepfqM59vDSeBwojvdSKxXdlI6i8suY0Ue6Ph+QAdcPXuwzUh5cDYsxd2m21Q8AkgiqZQX5
62v18g2kCuaaI8Oi2OXu702H+i9AtUTT/P+/Bspywq5mTEz7/vM4WTQtBgD93uCE2w7wea9tlupo
XIYPg44G5i0xHZRspjtb68TVchI3MJP4XRqDsUI1NyKb08e73//5qvzDR6Uf/vX1vnaOJCwgmBXu
dgaj9wx1wd5MzD22IRjjZ9kbdlCintwTPpk+t8norWuh02+MXELIop7K2LXi2woRzKlfHG7LPUUy
sfJC7cmkB8hqTiWJ1919qPPmrbaT8M+IDB2YrOUd2VlGz+XY4Z/XQvAYRruNpMr2vw9T2WZMZPNn
ZkS896PGwTCY+Fuei7RboFHnsLYBM7GNm/BwHHyjcW8i2pcbDazHtbfJFUISIN6WWARJl+AZGPSj
cDGLa8uHQkIUOQTLTdIV9saa2cD3ODuG0W2vooyja0jO8HKHQLXuWiP2wv+SFdglF1VR5dqnMQzz
0xghfOmzWr+3tDgNyrh9EEZi7xvXaJ6ixn5uAcvdtsu9hAgrtJ+ecf79JiBigAeS5hlrkL3viiiB
A6QYqCvdO+VSDbtS9zLynLRm4w62c5E5auSkZRIILojKMWGamCXmves76lJiX6O6dR08/LVDye+h
SmnmL4nTpiFWVznuqe5w+llUntB3mzc6/R2CVqvB34OTdgI6xwrIhmNuav+hS2kqY2AcaFSSic4F
CK255XR7roTFyXLI/Eal2BxCTWXnOaNW1BrKx3Ac3QesJu4DcITAFqyCQ8kp30h3eK4SmDFJ7/4B
h+5uXc+cdr93SwMlN9fKY4GBBw2U2V76jDEEqQbp8fcuuld/10/DVxXLlyjPgE9bFqORSqN2yJXx
mMd5TdWBwLMNmS5kHC9GqXMFKe5M+vaPOlJTXnD7g282PM2RPe0m17qAzQ1Piez7IOqwWXO5krfu
clM4sbydvRHWu4vL5fcbzsjaiGaG70CiONkxs9pxULtB1FOQgdnYhJGlzgPx1OdcbTowKufCmNm2
DOWDmXvYMOuisUH28N9kjO9kjSuXGIXbtGrqhzgevisBlRRMucfW0tJOICSXAsyrgPmaT721DIeb
Bg04u68belziUMn0Poeqt6G2r08VIU63PqE7gY8vkz2tXzKOSsJNU9nlJuoTjAusk4jtIKGs8oT1
uzD0+FIVZPISDVd/UCm/m4nR3ZuWz5Uwn1gVGwgSXpFZ957/UMgqu/zeKCsVh9BjKNumyD/9pD7+
3jBBqI+EBdVHj2EAbY8thTdhsL6Mb9vJKmkMJ8NNqFkUN0zHzikJPm72f4yd15LkSHqlX6Wtrokh
4NA0zlyE1hmpxQ0sVUFLd8in3w/J5pI9XNvdm7SurqqsjAjA8YtzvhMGe8Ja9ZPkBQHG9cjT9vWz
8KoAMU2+ieF1jbjkCpo7xgMrDYPlY8D+nTUY/US07rAc3wzZHExusql01KeDyPfJyAgVoppi7UBZ
owN33hp+aD7aXWFwddoGyleL9mBQ01YrMxhXySBO1lC9pD+ZHr70nrwBWX2JI/Gac21nDpA5yCBI
BOKR8h6o0nnSiKJkNCWOZHrrjFiaYO/AkzsGljnvWXAltXLaGiHnYOEiT+aDLD+M1EKXXgXfvPj7
IgaP3bAdN4Mpuvn5ApXulTueLrN1tFvkLPaiC3Lnq3+uxmHASYk4swYYczuWuBEo9JdMmt295dvq
jKeP7qgZnHsd2uDCHFIDIJ2qj9X8hb9+VIN49mrSiCvf8ze2NiKIi3rtAdvnxaU2JTSbQ9mP4k1l
6tlT41fWIWqMYzMWn7LTkgtO6lissIgPFAuULeE0XDS96m85IMUurZWJ1TXsX/Osvh2gl5OmHgIF
izV59BiITljszxjR9Q2M5f4wdSK8KD+51wsjfJAy27J1b2+gDhULqgX7aYzLPS1mcBQRTAoxYeJi
v0wT77hoB3KWtLCptUNeOs2Js6DcAD/R7qiCcMnHyC9kl74mY9Xe5zHbm4wQ3KNVxD0xNA4cWK3R
HgrNsHf48yCL6Zb2UKFQyWR4bwy8z2GPzdjlStXycJ5+Qea35aEhC32ZT7p9hGFKC59zUymUtxcQ
iRb5Bka/kvdNaQ2XKFHoPecvem+OFyz294Uohr1fveW03zmarSyvwIZC/d3J3vFhknF7oWVBo8ql
e8f7ycCga/ESEa1kYglZoDj0Lo2l57do2r76MtaWODZDfME5LVjoHtIixWI3fykRDXm6ntyOhEyn
EUNUqRlcZmMY3zBPL4+licVl/l8/XzBYw9nPyUyVY++cfr5kE2dfbDjT+ueXUdj4mxy9OMrJVD+E
QfX4EyDFMLy4/nwxIyQaPTmmuwbS9NHW7Wl9H3CT30wN8z0mAMRIozvfOjillmOS7cMmoiDHUkO0
i6POJngZeCfJgJcEA5JFSs7aI8wJpQhJAj//xVSHijfEC9174XmouYEd3/Q3YI1pKR2cRWuSFr21
YTrTncs6ctRoFsWU63d5XbX7dgBm9/ObY4pKwhk6TLlsdI5CTIzkf/5zmk+jsk0UlHoL1LalO5fe
tdK9HGpz5zQOpi9EfhL8qQ9zOOpWqZdUawNOwDWbCCpEgoLP1Kx6xtiFB+zhRPXIrZsGxhHIfvBs
dAhvID88uh056BZW4cUUNs19AgVgAV6i38dBlR5HVPWLrHZzErdYk/PwGF4GRfI3Ml5AiOYLBzls
yPZ5SIQGhTdTy9SqL+FY7JI+MM9ll+JWr8lUAQdhneVU/vklleQVEg850hxMxVlTxAlKrEv7IqAd
0GgkYhQyuwbp0WrEo3WkGKIvbinwp04++r6XfGsT4bkM/5Gps8m1aABRzZanIY3d28Gqk01M4OEq
7ZwbaBwVWFUAySZg8Wtfw38RlWWBQxl7Y+vOeaDdPLSgZmUk2ZQbHkfw3TiPRqRo0Av0kabctNiP
F+newlLJ21X5B2Sy2rZHUXYJU7GjTPogb72GRVozxfyXuFFjaJNDBMuQOXsfUdyimLHpAMMj1/FX
bhroi6Zkx/b4nbuqWcB2F6tGBcxOMG7yNN26o9PsE/Khq16SJwb+j0YfW1lrtudJl3vTy5tN748O
OdDoUykfDRSTF8a7bDQKh2VGu/UM7sxykqdmoDs1kcezHFvJhiPXCm1i5/xkhX0AtKc55Ey4uEJN
Z3yUYkpO9K+fBUv4jZVZh2Esy72nj+5pFHhECujP25nzKx0CrChT7wdDG5Y9FsulKqnqZMl/sEwy
w8I5GHb1yYX5lpfjc6pNYOVzmZxKco3Tj7RqgnvLs/xjyRCWtrfZeP08KzaFfhgYTrZJ9ZDgfcxi
n6k7IenjRP5N7O8LW3mLKPJOYZ4na/Y3qJkL/zNqKfCy0f5sixaoA/EBXVJbx1J0l8j0HmVccYQd
ZX+eTFc7csNm6w6gp4mhUAUJvhZdEXsX1fdaGh0yHUkLyCQ24GQwtWm3S11g/Gg+N0YdmFuyXb7S
fheN5l2dRSiJEQEvVeiAD5FMtKYp1daJ60Zn5QpvMwzooRLDfJ7cHAFiq0AXE+3cRILqt/FuRWFt
VQhhSOUeWwiVfBWqf4/9Ez5RwMgpu62ibta17WwbgaYUG+wVy5YbuS+NY7go23xOGAtRGKPsk2eH
DKxcGqDSouFPQwhCuZEuraq6WOi+tzhYv9gO3aUOUh8NlF3Z+HtX8cmBHPoAPLPr++rBCeWecggI
RMrcPTxqTvvo2R4zUZkv2ly9x7a35v12IMvFOBqwVTKmQls06da+JvEL6+JNf05DOHBIypolI8zu
Wi8lXNobry7LNU2fMkcszA4j48HxuHysaNwnxTDsC37+U19Op1qSRWxQtEYaY5PSwuaCXmQwkTu4
LBkXftIeAWZvqL2Lq1dSGCXoAJULLLpiPGMb+fhguVl1FlbxEWn1SfV9e0QAwZhNSx/iPuuXhYOu
S8ZuSTI6IJXen7St2WonP9GrjT/k/TpOs+mcWEi7GXNV6wRchlWKs+aLA0iJEppOeGNmsDlCHQKM
W6zLCKxTrvnfNbGcC+DbmGQSm2wkQYJ0BlTV9YwtIjPrOkTZR4dofeociLvo/1BZbIqxDPeiC198
/Q5Xep9TXISqueeUubgFWkAlmBqkN7EhR3D32mtZqk98k6itY4tQNjj+tTn/HcBFjnQfUWeUS9Hq
Z2tIHIgC7aHEdg9UZ9LTbTeMv7shOfdN/uYhft17jXpFPxSxpYg/hxc6bpYfopu2oclWKnB4j1I0
dkyyWbMZ7J1y/cONISbWdorhvNGeB7Qzi1CCGMyjN2GND5gnGO0acKDhwyXeR6VZIEQsRlalYrzr
DuK+1e7HIHUXvt/wvK5Q3icRauFJykVWDVs0S4Uhdj0lEynm9tpW49WKRbwhAwMXbBI+Gnnjsm3g
Xeq7elHXrJ8Mfbq6OmhzS83QnYInGmSnSK/VhpHgK+VbyD3P2T4vZlyFbcBnmb8hTY9AbaBuftfB
UZIY3LsgRcaFi1jTr11gXIhFf0tm7rQkCGDFrmvFzpNSZPyq5EgEPD7sgtS2ouOxrQVWvB78u8wt
w3UelOipKx3guZ5dRIxzyqEq+2mDGX247zkpbX52slL5OiEOJj1teKPIOLS4Y8jdWAuokHH1XbQy
xc0O1I4H+rGboW952L8FRm7snA6ARoy6zCE/7YKuRizz8kPvxi/kyZ/JaHDOetl7tBkT0uRp9Lga
Ru84NJ137KP2K4mx6zG2jle2sgnQiK1FZBW/fZ2MKU6NTwR3T0pkBkZpqmO2ni5UTqNIFzzS0NGk
rVyqpllnDRacmp2S7sMMz3U62Fp7Jlryt9BxZJXqmvT0jWpO3DCK6i0sy1uK+GfR4wg2ExARMjiF
enUS8/TRwPtf1/Z3hHcZcnx7DoLLYCVokKvd1NPHEY27GiNdrtmEIb5noWvXrN/H9LPP7XfhMYnQ
pE7iPbuqIEGdXmv1i4q1K2Ojs+s19GneIXIT0hFuk9ZH7N2IO+oRe9cM9QaW2wHhXEQpqB6kn5w8
hjzU8UYUnqPafhiD8KAiCL6Jj3WENIRD3uRIQhVgYzjsvB72LTK+jV2P6wRctbvJeZJx/Sd4vUbZ
L6IxRwrWXeiJoGxkRGe6v7WI46P2C3/lbTmh9rGLYjnGAYt833YwAaMlK2ZewplUgTsDrWPrIZV3
bR5F0UDAeyzC97Dpu13VP6SwUSD0W3CPOpyLzEoK0zomZN/UCQirFFEyKs5Hq2NZW7rlLH7GsgqY
cse28uJxm7ECxZOo3/kodImY6Q9u7r+hX6qXTgCy2GN9zcYO/1RfnkxAZyCCoY2L8itTIiUFODgV
VshYfWi5EyMz21lJfWtJ/zVr6/s6wUGdK3YuBSbJrkBvCyh6MenVTk7ZexubnHtxjqYudG7CZimD
+VHbxKz7XNhnrt8iJyY4L/RY/tFx2nRwW7sxuJxBbOjgz5rW+o1t21hrPJSIsF13RrYOPWz1pgKZ
TqTgskDls0eGXYVOh97coNIiD6yZIgQibvZFhPEycsVaBLDoGrW3TSSt7Hi3TZS/4tpFxNEQxx6/
tVXwnlW9uR7D7r3UxmRZCA2JXWYXhAYQ3NHWe1wcIK9q/0uW5D9TS7ZqfBid7K2yyeRuKnSKSRIc
DeNJS9Gt2B41n66DbFLcpSOwap4x1pASZ9ijXJj05tsa9WAlBZGJsdXhwU5ODAGOegg1V2Prm5OH
yGGqlVjBCCMqzXwvTGCV6Pl0Hl37cCIPuWcWwmNVB/dL8DurorpcV4b3jZCyAsAggFCXlClKkAnj
iScCHkFShpONprJbu0VunlD5pQ5hRW7UrEXN4in96Eyr36Rsm7HFobkYKn2vmcmzRCseQM/S0A7M
em2pYfGQWnmdKtMiM+Ch7PGLCaO/x2QBqxvEYBRjGIhr7V6MghXCWL7o/r1fahUiIG9pDi0+HNiV
G5t/N3em+3iqAUEqD5RnmK1BV7RwRmx2gQMjT8OgU9QtEnYYmkfZZ1fBt46IZl6Q+RBegroGKCdT
vAuPXq6dK0caLOTgnHI5hGH2M3xs5mILsn9UXTIuX+2lFu6iLAsf0vdxKgxwkL4NXUf6703N8Rg5
+Gn9Srw2+EVWZUSgn5Z8xghoDpqnhYzIRrbvTfExUiL0MAV4Tz/8iHbaTj+oELobFL08nvs1sABE
1syvNcVssNwjKs4JsVXtthvTcy6dcoOEQi6EMO90LZKEhsAbnXrzKzs7NSkbNjE+y8JCptrL+MLD
YuGkfMiKohEgT7f2oizemUx2l2DW8peSCKW66m6M1rt1u+5b5zxjpznXdwrzM3IlS7VPzoAqKUjc
rW7TjVUgb2IP8GkesZFTEr85lIWrWyUNVaKnsc0Zdw3jq5WJA2MVtt1KEuZ9laZ/ZWMFt5vZIo8N
/Qs5yIYSm3wBNa1U4A2rMIqwcMdMfr2kvRWlMZw8C/SDG3of+C1m1W+6L7H74fPKd+YUl6smNZ57
b7jFcoSQZ2C4NGXQIVz3NMyFu6ostcUdh2xK5EuZkHtALgtAgHTQt1BO8dZbALLIK17Znv/t0LNx
xNWHabKORNgdKVtOMtQ+g0QdsUWubTLBgrL7QtNQ7S0nfkPAox8IvOAiSaMlBt5oT3ouY+2u3k06
9nCvz7Y2GzKkwhSaiMvOBD89I+BBUkyGVzVVi4RehpACptAKVlTjh9yyE58yUcEoIKBmFPZmsO/D
NH9y8D5k+n2F4GFbJ/mrFtMt1Za3A+x/UEDCdwMpNrJ4DnOE40bQEKxggl9sIxOHeQNSzhqrLTRm
SRwGluWGfIJcfRbkidEIIChyO/HINK1ZkrVJkgb40rbACJBCn82akZgCGx69dC+9URMwMj7g8Lo3
zB6FJhUbI+IsJGvwCW+gG6mDm4nooGnGW5a6+0zOTEPhIunxOjIo2QgsYzU9jYw78366qwWTw3RC
fmwDySpmYmev5hRTr1i0zoTSXcwKh8xI1uSYPxo1q2FDV18TuFgW+3s9VjdjMzkr3Q13YCvHI070
V47DjQRdm2rjxHnFysBLvLNvtVjERrzTZVpuHH9kESFBVYqy25iT+VCm9qujuJC6eKDvDHx/VXv+
ITRQuw8BcNGBQcPSHPUlBFBjK0Y2KxGZPgVEgoxQEcLuNChqDTeuJi9FCKHRccHxTZOkbzPCT79m
HhAFAZ8rLC5HUME0AACSqqdRbljCAGOh+dZ/u2RQIyAL9lXn/DZTDY0xAgEvwzFQMt0jc+UCB/G5
DxqiSwjN0mMr5W0dcYE4LEH7DuVGz92fznkusVBrpPzHgvSfpWN6bIxjiS0EcMEUmNeauD6+a0ST
OOkK1HvLj0A+lcoxqetAKyOCCiCKeKc+UMeZVi6DUoc/6AdArAxmzp+uUUZnJMzc6E8DaZHkmX6o
yvdhTiGWHALr3ap44DORRjwzW574kI3kkjd2cGjRMXRp2xzFCBhVKOxjMdBs3HXtCoCZs7KlvU79
DBm9nuhs0JnqY2sbSs6DXmfL7bYBolcIkWN/T2kpoOawYAjWwvmwyaDdEIkaLpuBbC10K+UOkeUC
P1y/SmoPAYZdPjqsNvdSn7G83Nd7gBjrTC2iNKq2Dc0pdi96Op9PfB2KVVwWz5Gh2l3jwbeJogyI
tMWKcHwObA2WJXIV1qIrE+Zol/u3fpDmpxTcaG4416FhNCRp8+y+TW9TzLWs+fZs9u86onMqSQ6e
GVxHrZzhQ81HFE7hwSHxWVRue5JdRvYPlumOmK6NyUskVao0F4ZNZm2hv7GnAdMmCNNsO4SERjXX
CMKUq6iq6MzcmLXztB+rgDVD19zlpE1kcCYZt6DINSIkndS2NQl7gmtfj2B2tD4JvSwvsGA5G1kE
2Q7H5X1k+iTGZeZS1/jXReEftDgm2wA66NJ9ZY9AcEeBPlGofegxeuJyZrIkJxyKCvAQegPJE0GD
ohD3C0tzTe4RvdhUhevSA4z1sratcxVCGsfW6eH0ap8NH9Jbk+67ZAAPXc1DiJI1UeskN43WET1v
itPPP9znFLSNY9GfIgBh0VPt6Vu4E3HheogeKmByQBI4fGGJ341Vom0KnaLFNK13URNL2VIVcSAE
RBvuIzt5ZSx8rYwODKNQRMDrcbOIXQEhYIJ6isSLP54wRvv1x7/+498/h38Lv8vrHA5WFn8UbX4t
40LJv/8S9q8/qv/43/uvv//yDM/UdU/QRusW3iXhOvz+5zvUqZA/bfwLiok+ddFTLNOoro8+QI5L
ApDUtxn9s+IdzhFAxQAY1zrq7FOgMXgTk8FQ1yRWzWwYZvoAf+MeDWTfwI5GumvuScO7c8fd0CbN
TZd67lU5Fi+yKfDYm7NMogtu/h+vw/3r67D48Q3TNSzbNHQbJr/3T6/DG/ukygtQ78BbNnrVyR22
7m4hory7wq5NgNFa5Uqwhb+tk/QZggQy41yefeFql9oL/N1gVh91OmiXyNvYTRmeMie+TzxvPBBn
UICJ0Os1xjesJxhAPaPX7l2nCC7GWMBAjJS7+r+/JNv/ny9J+L4pTEHv5ZqO9deX1PM8wArix2vA
ZglvLJv2nA6DHU58DINMf9ZDa9tTvhIHFJkr2J8THZe8hSGZfcd9vTU6l6MhTy90BeZgWDf/9YXU
X8YCcfJYu9m9kyn/9PNlAkNxYlwvcellg9XdgDxkCIzS/mFunZZ1WdmQ+YE1dR0JRH2Ox2yQg9yV
lVw2MlfXRh/DhUUFP99N2SMyVdos150OrPKyp8rl+mEAwTY6HvZKtBWj5iS+tAa1UxaRNfXzS7fg
0J/sDCFIlt/Yuent89B6+PlVZrfh/ued/te/3AXy5674LHn1cRipf/rlP7bf5eU9/5b/Pv+t//2n
/vHXX/KX/vymq3f1/pdfAJXjmXfbfjfj3bdkifGfN+H8J/9/f/OP75/v8jBW33//9QnvXM3fLeSc
//Xnb803raEb/+1Kmr//n785v4C//0Jv8F68/4+/8P0u1d9/abbzN9sATO4hjMWE6Bni1x90ivNv
OcbfTNe3PBarnuMZHF2//ihIzIs4J/7GDeYbHBWu7dmW5fO3JAR3fsv4m+HCCfR9y3DZ4TKc/vWf
L/3P8+c/3ur/83lkQmX7y2VvO4YhDN0VnIPcxrqn/9Nl39g90oYQZ4geO3eyMNfEfIod6IWPEtP3
MhJZu8sx7AiDEbkTGOYO7vkKy9e2Lya8j6ga0Otc+tQotmBo0W+7fJsW/c6k4SDZttYBsvrvuqkZ
1yQo5Z1AnjRH7FmvFnvfyj/HSdxgG0i2uckwF0SqbZFPEORAn2rVH0L6nYwTe+kP+hqQBOnFQ7fi
7JkhjgTusHiYJUnCKEiRASnNYs2vvwp4dWNvA2eVVriEAXw/9tEBjpWgvZPwtghPECb8g8wk8yBq
j6awzligaV7sEPFhmYPpM3kDnEpWS3ZPgGCIIq7gyCB4v2iRANyDdb451w7ZjPR6wORRdQHF6lhk
miG7L8yWx9zysmWD/ysij2JVeU1HHv2BZF+dkbVrbALbu0lEPc3FsNrMtkENWA1mA+SJss9+uzYp
g1GFaVfOwkEJx1SqR8t2X8GSesvWVc/TOF0bTt+lUZlvXua+hX529aS4yXzM2YWJz4dL/9PJcEwC
QUtXBlisGnNyD7Tb07VsZcLfHRR/LkO+ugmVgzbB6R7Mqnm1HOheekaViYK9RkO0m4L8QuwaoZia
+Hbj8V5mJNyVr1XMcIbJZbmK+nznRTob9B4HO10lrbX7XJKDPjVgOetBtAc+UU53bDJ+4cYkJ1KP
szzmSmHMpftg+TL/ldgLPo6gYVJKxljhMTRMsLyvahabFligiLG4ZyO646D9yjV1qmOgT44apkX7
kcalu6oJb5r7ZCb9A+E6yPoSFRPd3jbnhDwPXRAgkGfqySgcPIWBesi9ZNwYWEBd5AJbaPonrfec
7ZR5WyWS2Z3pk9JXZFstDpJjVz2QfsskO6iHVVYUi8nL4UXIBOyVneOClL15YHlmcFNlJBOGbLar
2BoeUo8QgYe4k/DuRAlMP953aeyAf2GyPIbDYeySV7vwa4bgQCoaXCxQvWEUtoTV532TAmnN6mXa
wxbxQ31dG6x5x97cKAFtIcwtEFFRbu0KNKaB3b7X6bOrQoqgYDq7E+1w3X6pLPOPvYfuNOmjnT0m
iOxhO5O0bhXIvp3qCvOaFSfeCuGyw0KJcB+hQlg0ek9gptVuixapdqVtSCSBFWCJhzLzxp3ZuIdE
cjkOSTrxMAOzMkYxzpkY3pk03OWGZkY/xuFGC5NmTZFGkqpjo1gzqa6rKiMCuEPdlCW1sS/GDF0q
yJyE8VHkVaAeLYRPJE0gJGbQ1YUAwZOqmO1mXKVhZGnbcU4akBMQdK//MiS56F0Oy9a0uydPEGgq
cMCuhgZLjwyKhHGVq2DzHoyNFCq/YVm/tnvS6OXkgygmiSY1yfXLynRctTLC+llFL7ahcYmOus3s
Kd7oqoOC4RflqrTZ/ZUEewn4cSWJ6fcJs+8gPycdBUttsA12deEtiNxdm22YbIn44+dlO4YgqF91
Hu6JOGNeQJY4G0iUgmHDQtIgxZ6PDRycJeKD503vfGwZAh707CNnVNtb4y5LygPyp36ZTjW1NOdl
jal3GjvQUBZWDX0/+K5PFYD/XvEvzd4rlH/RcBdm/oHiJt0n1sVSCOqYieHXSHWaFa6yYSLtVcF5
s4PiaEAWWirlwhvTWfL6KZnouonP4bH15c7y4ugQ1gqxW6s+fLxlMcE8K7Jt6UwJgVsGAEoC8CKn
HEonP66yFy0Hed6whw6EvwPOcA37ptiNFnOFqIHwmyf5pTAgdAXoWUC+zoxh6B/II4TkbsGesw+4
2bea95HiuYxhPB79ZKD/MfuTM+UnX/Gm+CVmTQCNl8lca8VY4QpscCkBw+6bhnwlpsQEkmDqtwgz
QsmMwSDJt10FYDNO0Y6rwVJs5tmskopdH9zGvLfm2VLZofdISjZMBtaQnjQQjEPRxr43/OluSpr2
oinf22gtxg1k0YtGotkB9GqtSw2+FuF4HGOS08MxN2nPikGxFFSEtCD6XBBUHNDM9wWuxAkunpv9
Lh3Eb3mqXwtloN2L4BqXdjURgF0/Ds+Wk+VUgg0PoD64aUftmmuo4kISdGof8USsCCN3XhOANUQE
Boep/TKHgoG8gxLc7Oxnj5jiqS+hkCELaTOcY+EMH++YEw3aDSDDj6IFDJlKe4NSqdqJCWilayRw
RVtnBOsmN70t9X0txncejrCHnavN8fwCrHeb2cNvOCeXwCmpxvz3eHYIpFUV8kQK5sW88zT2+C6Z
hTHZtqBw32txcwwNNhS16g50JNWas2Ovy8cpEdGGjBa4FgomnBc0OB46Z1fn9ELhMAds9O3CJ2Rt
ObazuySSV20s47W0w2qJY2aZmna1SXP8NsqKbfji8LyhkewraHCsoLgqNYYDRRGN2zby0m2Qy7Uz
bH0tr3elbItVc1Q8ZVcemtJV011kjcslGPh5dWM7Ae2Ni6RfGwg3dKvdp/6UswfOqw08Gbz0p2K4
CZEjmSRpTATJmBnCU8A1d4kr9RUApDfRNy+GFMQDhg/MmnY6KFTZ6dcgrCKuXphPSgJBE2f4a8fO
7S91DEseApYY7FOo5ejRZ81UAeCdPETVYi119HuRJw/AGrkEuy24BDwQlFdkNS5aKzsZY/NQ2i3j
+1Luk7q9ZWHLrC676kLuQo1wzUQ1O38yIL9WXLlAO7GOQMPrD+gkX+D83roVdKmsPU34U1eBM+Kb
8h5FYl5sH1554yD8Lr9hKs7sOP9ldsxmg16BJbR49fhNS6/81MwCa/J33Q8gSoCQJTMWo2r6XccD
JaFLQzPR6lCUc4vywCD2CbIfFkp3XZJjhEXlm2FctaBvZoM9U0tlhcqHeMmVGjIq0g4mleGvh6Gu
DsRL8CeD/qBnuyZEQEM0HvD6QR6xBZpuccNO9uwlGDXLiu+J6HDMta0YvIOGRRTo1FILa9if9cmc
QWLzcjOpyXJyOxsl1Djvk1grchNWAREufU8IgOcj59XrFvhT8oUJgnCn2WRrc62zWl8DJPQucdr0
SEujmXq0cgpxbi1CnrKNo7RDaqpHo3CTlRc87Z3IrM6WObOzGVfrI5nSif5dyvQx7OWxDlogKiMH
ZPGJA9LcJpC5F7FHYBPRjAD70XVQs6PvD/bWI7q3sxAjjBLGKJNrBSAY2FvzqBOp3KuC2sa3InFq
IbmpLO+Y3aafdZB96zEXEBBqhlCjvIvM+NLLeWrVLIX8FFF/zjVkHzBCMvtMdmm0QEd59SNYVkYw
j4kxsZfErMWIxmTAdlEULgWPCVjP757s1HpImYismHqcsYR+eBh3B2mQVJnjmpWt+9uKbnMvuusi
fxP704sfOupuaMig53rmbFbU1MHeiOboleR7TDk94oe8QNke2iE+Ig+BzaDQJkm9XOajBgCmn5AJ
s3aDSocvCoV1wpCzq3wM2C2kmrTD6lS1wV52cHOoqZdaDWtomBqMI6aBAqvQX7qeNQsF5a0VWu/z
JZaO00c6URwMeHn6GbQ5ldkqDIk4SPsRYHt8xcb0WTqMs0K5KUQ0P5nKeQ3oTZhtLcKZK3HVGBfK
UDxyLSI5ZPE/9R+wt4BXWadGIwInYi4fderiDspc8Az6xmJ6CcWeef2w60oMUnFY+qv4ruj0O13p
b57GY9lkaSacyaRjAA8U+Rns9/JFizdBhqI/7e0ap/R4QB7n2u6XMaJbRqUGPCYmqHpEAiKKQ1ZO
jyqt1s5MlSlrycFoq6di1NpVmbmkHOpEBA/+EyScm3LGRJUYeDoGRMuabf9EgtfWsdL70MzfzWYC
Fxi5tH3xW0X67BJo0EITc5JsAbekbow7yJKHvGqxbmlby4YgVuUal7dIu/X40k+IEHIIRaDbqkUK
l5ZY1Mdk7Hd8SkdtmiA79YQPIKg1jGvnVJ9VlqHgTDOx1CmGhzh+s7g0Eh0Rte0DGevAyIGvpvew
1QaNeUR8WGP6n0b3bqI+Gkp25nY7nRVDM04K8VLxVoxKZ1p9ies3z83BG0UOP3oCt769INjVIciG
Jgb7bVXqHYPitmX1SsFF8XVijfHdp8q5cdur3VXFHrrRHZKEb0S+5ZbR3rZFDrX1UxhiXrSkXMUJ
6bKR7KmjWZEwHBUrvySGOMz0Yj0Ri6JGKmfDZzVv4o2YwjZdZzWi2JL8TITZ0XMiCWkRc5yzcoo9
qiZzWeNV5g6KHtNGoNpAHOHkmglYPq4Pdn3vT06OzxbJn6qglR9duDMPCuDXNJb+hqitZdPljM6J
L8Rjk0KlHNSW5etXH5VPBR3fLZtw+lQNlhfgALFEyxqniQMc3CM1hNU9my1INkHdgJDz2Xqx22aa
bxFLRLwdl9J08ke2aR07OUx8VKSlgJlDlISeYeczSeTEQ2087wF/+4fRhf8QVRjjwddM0UzSqPLL
GBX4r0rLuRmC8CnCso0gOB7XeDWLdW67zxF7njYlggIjslq7cJ2XZUPlovcsJUnM3SH+J0C7Hy/E
ayABU+WGUACxgylneynm2nnXy0xrWmXW9Jom47bC3UbQFVtSqnFAvoKNdd3A9faj9C6IkptaH+IX
CB3mroXh0wvuHRSc7hvpy6sxdfrnYWZ2u7pJ8kpbEPQzbD03o3cYEOWBsFwOL6ieyAxLWPWbZXsg
YK/dRoXlLSwoEquizOjrWxT6ZACaq57inZ9iag4/T2SUqMQJ1cWzWZXmsU/CYdsMxjOiWmMVdHF6
V4WX1I2bXSjmSM7Ornlre+eYDDpPPwftZcAx1JjMGyqjaN+NCtskzDrEWPWpDi0IOfOHPUqfSUiL
bYGtNNsiMWddcNY6U3+ZufW4aLLXpudx34tNWaMmKj300Cb81XXvlgUfReRgwvqeMxAmIBYslJhU
CJYgGvncW8tBjOjGoLBnAnDjJPv/xd15LLeuZNv2i1ABJHyXnhSdvOkgZGET3iTw9XdA+9Y5Vee2
Xvd1FJIoGpEAMtdac47ZdIgqRZ3QzuCSNuWML+KhA9/BpmtjQLJ3PFia1Tw9TFGCUsaVd5HtMAtN
J2ebFkqsNVb2O3tk3jAG4DCZyQZx2hD41Pw4Kbm4nes/O8xrl6k/agR9mDs8T1tr0PgPkcgtXTUP
RMuEoRA5lRQAJLGigDVRH7yweUx9IOOhTWYh2lZmRDrQGcdPn2Uf3XG8LWv4nEzw1jjbcJi2KcwG
o4RJ0uYHD8MK6gDGoiD7YgyGSH2oJYMzJjpj6dKV2upy3ehItTsbkUwS7QFhgX4W4ZsNO4SBr018
X1i8V4lfbB0gjxCnO/bDGYKk1iZmAWVSZiLWIyiq3SONmhDtqIMWNBAYNVSUJq75dR7DSiCauzlm
2kWzuusYY+Slic7Je9Vw9+yCskVBYxEeGkpwf4aa74/oObI44/TSAQYzsMarcq2Sutzj7fT2itJk
nYft8NwGjx1ZjKtJAH1smVsfxpbhZKwPPL8JbJDqyWHmtAmgDixk7ryPZgbPt5nup8F+K3Fr7MFA
22VjbTq7xEmOUms0AaHGSb01TQebUEb2sUuxkA86Nh9QtrO+B4KDndB8D1KQX+y8V4WClYVqDdyl
sItdCcVnpWkwGfzsFrkHW5hyQl+I/SUwCfIIommDS4duRzbD0Q3BpdUIgVoXElzKNHwP8GOZNDvR
uibAqR7Kcp9oY84Go3qcQ1rXmiLKumGTyb9s8pbow5EkjKxzr1ms5n4U82URISJo3K+ENZa4FmKQ
a2KL3KwZVuUMrQr6DHfWRJwHETibbiiLK4dzX6hxrY22e0LyiqDa2OkiA9xmY0kosvOIcodLf+as
kldtSsKNLNJo7XfNJbaSDyLc+kffaTaTwpzRWxoSGcJTJ7dqXqZOIwqTZW3pjAhXO3t88EbBR9k2
44aYU8qJzohh6oNTRG/YbnQf4ZQ3mE/EIje8Lc0cYsy2nMFcjYOtnoqNj1JnOcKWxeidvONfwxfD
Vp6ULZ5qjo0V5NFprQDbERJxItXwE3LZe9DXpcq3Cq3zafCiic1Mm5GmJ7rbfrq3m9De6q3yeU5M
h1lRMZ1i4B/wqSDANzRzm2kUJ2GZvUmIZEcxKvduHoXdMJCOFzktljsrYVdU6BZTGzaES88qvddY
hVeOXiRdg2SzNgZfCGt4254TM+2/WilPXS2yF6vIi3VqKQtxhbfWA0DmDqXmUiub6iPNu70wiuZa
BtpZZa176XGYpakrH6xQ9Ucrcp6iuiRavSRDN2ehBi8UvSoqoJNHUwgyBqxk3HXmMOrH3EHtnJmR
ue1JR6aK6bs9kg/z8ffHAOT6snKAWg6h7j3VNnKNThb+KbKl96Tycl2Cad/UAl2RryVi63mUGV4w
qYvfokEnBax9mzMs+qB6jnCg0+wM0HNKjfjIcPS2prTlPitlfES+fRf31FbRVPbPrqMP5FWR7ZxW
8XdS5MM9nsBY77+gaUfLJvO0q9uFA0hZjfwZfRouZs7IWgErMlex0UHTKq6WXhQvJkHfDNiT9kFk
OWunF812FMe6ArsZRrd8HX2CeYiYYyWZf+zmjJF2fKctrnbR7GDCKYqNyc1blnl6njX76HYBJAcF
HC3NQwHqaZ7wPMPTR5rXoypPvfwR/1J70uJIP1aderB6W93VA9Rjsw5NuKqUsLpyN0yYgSTRMLk0
ub8325JzeTT2mnSqO8pUa92FjjzTuH9mzyjWTI5g3feT8Tb2J9vQgye31WeqO2lxQrMipLwm1nDX
f+Fy76HOjusTzcv6BHsaVS2/ROgnwpu81MIbZAPhzZzb2JmxDoK+gHk5meT25WRoeO3dDD9AiZYt
qiHprxpcRBolsVgbtvaOFzV6DHoCU8cUqCk4rvA2AoK3mIZafsIOLLzj1KBWZ58GaJP87Pkb9X9+
89ffgPluXw3X+xnCb081KBEJpl8haEnPY2XgoYVOtZZpVq/DTBYbglnwYNcJuAcYFrtcOZgZkIac
p0CL19MzQE51UrKcLkac0ow3K2DLRf+RJoV9V7j0GhnyrstYGLdezeXZqKvoPRqD3UQi9w8bZYQU
o/OmzacuUGZ1G5vesDUqCwszjhpkZ+ZRyFxtnDjFravX80Hjqacqw9SC/o7XYDiYUEqMEg7qMKSb
In4BNErbGgTkjd1G46oKB3fn0rnsO2VBQo2rp6KEqRpHj1bdHIUvPDp2kE3ZGU7vk+O8EJ7X3YdD
2x3ogVbrpqcJnGS3SImrN0HFtumhe7Q98yMTa8prTDy4atzXkUgkLkNBtPn9sYv0Pcz+VUZK6jm3
HfHgR+B0HJ0RMa0e88HKcH1hKbvKStM3hqrD+8GgSxfnVDEdetBMZ+FDfagoXAbn3pL6qkt950mT
Vo7uDh8TG/kJ4V+icJLS3jVn3haDnIjiG9lQgoZi4cWbScYeV+yZh+O1NxCBFrIBdd3o2os+laep
YRkLOhficooOJylmr4OW3uQsXEzEE23PIgpVqcfVlgW4HAwQ5x4FHh2SOT6yJfAuypI1WaHfQ1id
pc8toSYOrWIoRL5vz9hLaTH7LJiBfYyCOUcePsY29L0+2VtDybDJAKrSC5AnTq/irV2N7k2UDSAn
I0XcHVHLQeSdFMUpUnxYcYJCHicSpbSN37yILJxiwaZTtr9pqwa/8BfCyHaJJ9Db4kGgN8VhhN0n
7jvWhSLek+1NkGyyydiLn8SQXwOvuunm3MiQ06i17HiZWRZ4e7LconoJFCvMTDpGlOGnopn2lWec
s7CDE054CIYCSW6TXVzZQ+BdbOAJJhILGvsBpl7SP5J2fPBl9xxOESPCDm6oNec59gbkHB8ezSVT
wPcxWOzgbwHkhiC80eiqZpYZro2KKOeeHpd+ownY1gbLthgJKQDcdz/dicb7ogWOAgVwwIKd762Y
fKTn5bOJDGH+hYHmrliUuBmYKMXYr1zn6Pd6uWwl3QTDTg7EIyQLplXwgoVNpaJ/22l93+H5XA5a
czFcNFQzIoRMv7SRPqFsTE1yvXppYoMU+mZ8QtI7bIibhpFCNtnG2kResy5UVN8OEZURHaa5U8Ku
iLWVuUT8HvohMQtpxOMYEQZUNrt1U/9Qof3gY5LnMt/50kLZpYiLKvJqwYhYrMtkZ5RJeazGci0K
ChFz8j91hul8cC9JNh3m+cKyH3nXjNCmKx29MUQOboZUvg4twqZm9L5ddGsqLVd2TGyT232Ejsg3
I+kldA+rI/QR6YNtJeqM3pbrfWoDPbJctBdX73kDKdErUVXLKAH0a96a/gBLHMH9rj2bIZd3FRZq
R6rbcyaHlyhmqVDhB2aYVWjUv0AaXCIRLTTb/xySjjacAGRZ52yzMMOOMFk32bxh47t5fk4tzKx9
YerTYmqZlNMV2NuN9l3KflqkEVadDNNDbMTuwoGtsCDU+S0KopNyGhQD4ZfZGXQ0Ypr5w6ejo2lz
Mo4cEuU4F6fugQ9zreDWl3gYl9LDgpQMhM/6gKy90U5XnUrve1Pf6GoSywT9H7T+FMV/8JlKndUR
Onzp4q+ouDCCHuih2KEUaLCWwLRF14DufEg/azf6JMpnWPkc6g1Rdgs7Nml3t1RVHtfmmsv/smis
Y6P5c/YC9YpZIYylaYKzqqHWo+PVFWxDadQwVsRdGRgUUzZpdMvMj+4Mh8GNzilUhGGC4F5btpGr
42IqSV+RxDC09JjQL6Zru54Z9o4i3zmkX5LCuSwd1IyioIEpI283QB0OEl5r1V9lTettghyxrMt0
AyEBWFYmaFLTJNFznsUR7C/6EKZ4GLEXmyxvmQwN8ru4dZZNz9kftPipE6J98MRfSvDo6O8lMHt8
Lhr290QOd3DssIs5PnFKTsPVsVHfhhPcd+G0TmCfr0Vqvpp2YOxoMRSrvnuA4fni2OVH0qMptDAw
oYq5OK6q2GVYmF+jkkCu4Int5QKZ3DTjmyiMuB76M8kr8sW9IpTBTcyvPIhwAZfB0nTHBAIARy9+
cMLtE+SGofeGYTRM+GTrCjE0BLPQtr68GuWpb8ztIZi+cLeopqJkQ2FWEu9F7c5EIc3Yi7jlB4pT
9B/RF6KshW5MN8y7jrKv9WVbB59j416tnGSqkmuAo9ItiZwNlHe7vHhwZZxYJ5qqWxm9t6EZzgfB
RGWbTG9YHS+Gj7i2cKidbC97qwsEzRp4d5dYTiunWajhRF5SrU6M+VzQwaF1ExN8sAK79xwzjzp2
oXrwZryMjLbt4OgL4m4mGqk4K4uqw2SPgV+UzKiGeoNhkJY1SrmoxFWopcabI7QTv4AiYcQbyhqY
G6NcI3yMRacuQQfAtSjso1bQ6CiqbI74swmK9ca1LquZjOfslHdupcPniTGM/lqyNMwUcqzPENCs
2qcQYWwdRwVWr9FH3zKwRgg9hAEWJevejr/aeaLe9ejSMW8u3IThhozJMXCjgRcrMFJRXvKCbJcI
FAb1TDBJXiWkI+cw5epNS29ZEUzKvk3dByHEp3nNC8SdsAgzt40rn/vTRHORRi/dqn44tT2m9CKB
6FPp8G9za3pQmDmJDeAa56P06UXPMWY2CPL9nG5O5yyx9FqLhV98xp2nExeqhXNqy1Kg/QjjACMb
rKiV0aZqaYrhoMz2EKbh25QqhLk6cXdxQ5pvOHCSpiQW6IW+jvBlI7MVvQIwCSuKc5jNPc7ZYpSb
3y9uBTo+aj9Sw/9xUyOk65cjHbDvEmLeypEse7PnAqrkRTeY9PdJBk5Q7ktNRSsbo+WSgnUMDCbI
1eTTj1ZXK23FeqrL2esdcR20sUtVnbUhMNPZCfRJTIAOvu5/MEa6iWV331Xqq6ibfOkHgVy5Itp2
U56uTQvmOgZnS70ID+tKPm1VmKEZZxlFGmUnZA7RY6/MfNc2ATnrADQVMdnSGT6MUS5acJpb1EXh
Mq12KhiNZVi4+qocyw02oG2sj81ahs7rZHS0Ub30kb4VcpFvkYUmR2jx7bvGk1cEGM6YQWzHKX4y
jV0X84CuGp/cXl2skQ5IZ6TfrTuxrhDQskhAs7P2cNwMzBocaFfLwDpmgdfv/bAHhEh+InmCo7fJ
CD9b8ebCBZxDy7EhkEuCE9+zzkNV7xqM6kA47hEC6EsMAatGDpegVodKYzxaWOEXzaic1jpSAKN+
77zpKU7gG9c60UljZRIhkpB9quilEd1geHuyxhnsY85Dx28u7eG20Q19X8oQybgYlnaBqOHLZq+3
KN38g/r+Sp1DByyDnDbUmIZ1nxkriWTRbCIwksc+lZdgYpkXIGnR2KNc6oMSUxNxeMZAO48Am8HL
L6QPXT1Jo8CsSJTzgeYGfZjO9LQFPOM7p2VKh/Gq2/fte6P7dG2LDE94DqXdrNUsnWdOUnRQCkm7
ChJ8WsKf9Q+mtTGLdmUYeM86NV7jHqMlQBGMUB5xIMOTGQQvDXzlqeaNN7JHx2geC1Pw7vlE8/QZ
ihIiJXL2KJbvfBY1hnFndD4AURSyJqo+LXhrCdfWY5zWs8kYEVPa5NBzmFG1nGIJO1L6drQpYmgq
GiallefkP2YoV4olfyvDdlZFlG8a5/BxtJMdDLvNlFTa06To0erARRZMnyCV2sGddOZ4m6nZEM1B
6gckL8dQKdud7M6n9ERkBWMHESYIP9Jrc/VgZ/THtWEYzoZLmyNDxrhrldZca4MrcgkD/NUpqmtJ
+syP7QDxbhz5OQ28ARlIunvL0HLovVF0RDZn3zh92SLOz6p7ynjS46rC/nCZ1Pze3RLWGSqCeh2B
Sy0VeuVrkuN2N3qIob7X5WfZ02ukX9s/RbqFNnbsf8adQ2TgTwLoehFWkXwyPAMfszDDM9Wgtm+4
IiDOTIPr0GnTkiLEfa2n8VTPLxjU71r6Qf9hepXLqNyL7rFhq81gxNONZQ7EJETsLIa89+69FqVi
w0URmjBS/fnuKtcJ6DR9MI2s2GzjsuvAp7qbZmQPgIW9FYWPwnQwFHjlQsXdqaw9oP4O3maCsoD5
E3ZeIxebdOdG6OiphwiXm07+idOwNOC3WTtVw2rDcHawDGcD9PwjFkS8GdmlIerxNusJ2NQyDmg2
0/spB0QjLMGlHvDXAKDTJg9jn4X1AR8+Yahh8tPSNGP10JnalHQ5bLwU7JFHpyA93So8TIvhNcWF
WkDZKZWDYVFC801t4Lz9HPQakNxoxP7LFIsvDl14pchJglNEp3KV5DlXmx1d4mhddA3qyiBY0/za
ZlYLAdM1P20bwG3P+5Pm7ARL7TQKotIGYs2sKvtJ58WwkwxiRZGRQMeQtGq1JTuGfiNqKF3slXdR
3v4gO2N2IPpHtJI+o//+XquRMUIqTgkdZq/Tc7VRFvtgH1U93V1cOmFyLSmqk+HWGNjgSLPh3y+q
gzMal8REcZDM0HlEd1h/8VRO/avHCcSxQNkXmeZnX7iPHgOezHPBzxFk4XK4txLlAsKx7IEkKbDo
XQeFNT/4aTSsm5QOP1uAJ0dvkdVIO127/Ssbq+chMe0TyP9yQULT7ThZSzQ9K88AqNzMO12p0oao
DuvBQWLkaxW0w77c0rZEcgEcY+HT7916GdLIWMcZjjOOdlOMVrSR2qrFQzI59c3Ye9Cjs+ZcOkAi
Q0OturDaJnMnm6nc2iZ4nvME6kA23RJzaB39sqzXrUPN7RK97ilxwRu5kIKAKHi+CpK2aa5dolYW
VZ9lByP0n3MFw55Di7gVsKeihVJFdb2N3Z8JUtey8PxnxSVb1pSWddYTIRq3+7QIDqLzxCosC3DM
rdh7pkUGyQQ0BeC6NhybLthahucQs8PmpZXqdl5wmqzuPqTL8WDhU255J9YEWxClVZKz4+Y1BAiq
QKBcSI/iqaWDx2YutIq1qqmjm72XiWldNdnBbA2SvRFzMSmqiLdozAUNI7zHeGO1jOsuCck2AmRY
kgQtAA1mKGxyeSB20/MQ+U6USkrEH4UoAqSEdrZgMgAEiW2+MSY601HQqkl5CXNcOGOPE7dWcpcV
OqU44Fwfg10Vv/hud57VPY4/XAWZTkuPmATqsBkEwDiVCsUKaqSWqbofmM4vE5NkmpTNRBlUF/RV
8KBVD8+/JV/Y6B/pcCL7zJ0OKLBHXFb37TClXVZp+pUizZRA8RhBUL+bEfVQbKOrRoh48Rzrvhmx
HMeWeTQcesX2Zz7AnXEm1KYg4LeQnusmvSvsBWPmCoEqOenR8GhMKfgscbRide+TQGnn/alt4I7G
LtjsOREUwetJD+ljdCJ/MxrrJJrswSxAyVCywkvxE1BJjU1EDMYurfPZ8Vc3IU36gZThJdV2atAp
VMFzQEnMmHlIRzZ5Yp0V7kOka9/kHn773njPKHZX+Rmpe0n8EPl9wKSGxF7BLJ/9ks7rGI6BySUm
JtxmpTv6Mc6xMkd+8CgKsUOvu09Sgsb75xiJz8ILLHvnxBcniR55I6CkZYhZBuU/Fwp5tSMNPGUl
yU9EAiw54dROU/XJCcXWpqXNRgXwZoUxqEi/6jF5ow/2FOclpXOxw6WOqKi+kiVBm0B2H43HBkUm
ye3kCg59VZkk68obVMMLHav6YLsP9ZS0YHk+fAOvZJ85xDeBwdrFY3vvKK55WV3/oP3+0FzarD0S
J4c1FSc5l1gSJQLLL3Z97KfLsg0fKQ4+hECBPeoo/ogHK8DwJu8m40Kgk4FYZQ3+H090zbrjMyJm
MTp4QmSEGJmndETJSqTjtLcMm6iEutzSZrubKD/6gG5IAdZmZfsoEQaOHFrl9ILokzPUL1H+ueUB
euQdgmMyoHC0kaLIv14k1bZTbnkdSN8a5MuY4MMehPYu6G1z9i+0lRiRV5iW91m07tWA4L5ShJFL
YnxjlV9qiP4wH0KaGO6JBi1IaEFDvoyuOYOBxAk/yq67schda9BY1M7wNgBUWqo2+yHAgUKS4kOL
+3varay1hHfZWX1gmDmdbEKykdPmCRMxBbeWo4vLQ1ph2YTBc4DU9V4CrFmDyZkzSt6stnnI+b8q
w39gD8J40WGTJPVjwfaZBZcwnNwfkRgJ/Mpuif9gTAaSIyigXPDzjGFoAtGw9OuvSCFHqCoyuDI2
JJHoCDPmcxmz46TMh6pUH75ih1tOGPaz4Gij9djkIY0TB49Ch0UFiROalqz80qxKUmvPwXI+oijq
O2kXF9MsH12QjYxys22ClnxRmT91XhK87c0BUimXbmmGlzLArpz041PU1PeTiB12nh2exJ69Mo6Y
NkzA2Xk6tk73xc/CfdMyaXPL4WraaJXnt/W9bOEJOD5W+BpboWjDczjYT5iQ8RhDfgHV6txijGBT
kDen2r+X1uDyj1aQNQxg4sBXqABTNFKmvTK86Sss+LxJIFhXqXj3NR7GQ5vIzeF8yfkhhRUlPw3z
NJquZejN/eR4ZXT5BeoM8G3nK3blYyb4D5pp6Ncak5CYy3acEBuCx/cUaXWz6mVD62gSp9hkp++y
w5pi86kadfMQVd9jTy01qPwZ8Akjbhxry7TtL2WowxcZnDNBEpi4yw5U3czzGUabs4HtWJ8SIQbu
kmJZt8iWz8cG9pWNp4OrxS9oGj3aTUP+dOWNrJ2JIdeEwh71Pr/041QvagiMq5DTzu+BcLmEoU14
rYkSj06RMonxlXQ1+2StUeHn1tza5Kns4GzTWANEThMGT9xNYEswHqdAsqRMmV+tUVjOK4ruIh+q
7fuKjIWyqAg2c1OBCsYkC9uSl6FQ375e7u0yeyQ76h5E/ZNui2+a/gwlkcy25jafswXKtnxE6IKm
Oru36XkCvm6+8PtsRFy+BalHsHrMBV/0+qGsZimSU2gU3WrVt3Jf1SgDWptyUk/oZ+WyZ8sctGQB
lPvSCgD/G8VAijnTZ9u5ykm7jfOUQYKRzke2vSJbw7pL+Qf76U5fZDvTrOhj5uOx84qGoIru6ub6
EVP+sKxy6AbxrB1z9bU0xpduILUjQ66FHOkM3P7YOOiSgW4sygb5r8t2bZmwlC2CESGjaomyhIwH
HVwEmz8vmRCKqM6LDYS1YQGcbiHg9nFCAtixZPMMpBYUMHuNrMJ5QYsyEgh0BgUIMDQ/AAV/JEYf
HeN+pAndMBTm3O1C65THKVefLn6se6StD1Olfbdaw2lMpB+j8GiNw61ed2WMQqWroqVKaTiRI7dJ
ZpqPqiJjzcRkGNObwQbH0odq2ZbueZZCZzZdO/ZQNEM1xvUBkLBJp0VIY6tYBLq3c/uKEGTkRAC6
VMUiH51RKZjYiOH4AAlFDD2oVWHcOV3CHheoHv2I5Llt9VU7GQf6H2+R7tONQz+/rF3M1OROrpqy
LegOFLcNjJPFENF/Ts3+i3ExcI6gQDXD+Zzb4bNoiqNXvurz5MvT1roJ66qPvhDFyU3jJoBeFPst
dAnnzMz2zGB2xcQrl3A/CEB6bXx1BJn+opSREBZSHoMi2cUzdYS5ZYXNhkUkor9n116/QjCHA6Wm
uTpYlJvZPrOByxAX+BYEQPFCouSZo3Lq+yA33UyfSF+a9lkRbVPR3HtTt8kc75MlgELKI0ygBg6v
V/ETlU68sP3oNKXeinBnezM15UdjNFu3plMa7qklwhvL7YC1uydyep68CXGGPd4HnLw0jPZOo19i
jFzmFN6Bt6RSNYgbGgG9d03DlAD/faQ6OtqG9j4/RtWyWav0ZNtzlbZT/6QF6VsFCX6rmf536t8O
GXHdtP1vrL7t1y0AfCBi0VA8KHe6BFg+UkWbj1VeAVCTVv2TjPXMVyq3tsgRJmb1k9Cjs858xHWE
voRlHtHwKhEMD/RIHMYBuQ67UlgPqqvTdRoMzLezD/juJLHgDVpILBUjg9Bl28MigHEqFo3KNrJj
eC41mvKjY4PUAGjv9xyOdvg1n56+akkcJAllcsQt0imW1Lq9HX1aQ47v9FCC7L3W9++2y24PTN1E
u7248UPtjgDNDlkSHCgCdh/hpdOU8XgxNawa8q3i8IbB0nL+1AniYRLhHosKN1Sj6aRXe+pUCf1x
xDO1tHxeXNerQ6AByLRhTMO/RD3gH5KMU3qqsezVzNBixi1c2ziFB985JAQn67X8EjLK13EujmmA
EdHJopVeWdEqT5yT1it8U8T1pMojRqosv3Izu+PPqD6lt6qM2ZyktAdZDDeh/+rWXAe3qss+nYbw
z0E+VE6PgJYdQIX4MKsCuvgmZvsCpEI1IZTTNAenISxepljyS+/TlTNpLMOy2IMRgyjqgawI6T8D
NAaPFo1wvow3sCtkHjIWXAURqkg1mQBi0a4s7V5gxePRDJvUMLLd721zXLtNv7NQgzAqTAG0gQ9l
PxAtE2ANMq1Zm7SEjfyigU2WTRrWhYj0VX2IPwfGjwg6o3ADBx1AuAyWI005JtLh2fE6nPyTfa/1
7bedYK4HN5OuzEmahxgF7DAxfzS5pucN3crRy+d+RpeCDNd3vQBKZtWy2KbyZNvaTww3UoeOtDVa
psIQ7IcbujL0ltFgBhbdw1YWBdtXp9jrNhth3zEJqgoz5BZMRy3aSiPNrTCl2Tzo3mbemYIc+AxK
k2oeWLiNO6ubBv2AaAWf/Bq4GKnPY7cxGkb+RZWzwDjLuEvNVR3Ayep57qL1jTtmQYcs9K7Inid6
6H5NTTt9F4Gxrk3nAahZdDNrHAxpE7QsQfYU+rgQ6ivnZFj7zANXzCNIXXZeSB/3loP3wFympnuW
gc2pqYnTptiO6mg6HjOZKfwpI5YHwpFz6I24xMCy7mllvzbpSdWiOHMSD1X1bU5Gtpu6U+on5ZW9
/Eo0zAt4PrLMAHtJXQ2oI/1vzWW1sPNzOAVzq3XGEcXM3Yya3XiiPYiG991p0JQRFly/GaZv7MN0
ejUwena+JHZsPBLxSVnkRo9JRPzKlNIsRpy0SVRY7oaCdAPPPHWOuAioNUun4G3qfAOzn4PysaWt
obz6Jkp8IERu8ZV7CV0GzGzJUD7Oi0Cr0SgVhbyCeOFQG+g/kiYzrXGMEisLdq01HoVeAmbPV5rR
GkyaKKZJ4JwYAKS70J3EOvCDj2iCLACI/e3XOv//LRpAwO/4i//xf9AAh6L+ev9vlsB8hz9oANOf
Tf626xuOsH0Xg+u/yQCm9S8fKCxefLJZceXPt/wvGMA0/2UJWwfq4Vm6CWjX/AsMIPx/ARrwXI8K
03GEofv/L2AAQ7g8y3+gSlzBzgUEEOACW8x6I2fmZfwHqiT12oi+LgLoGgwxan8JLb5s/VXjpxWL
GDBEPXgn81CuC9mxCbOZdBSYZha/f2BF9Us7jslDwVGyh42tmMP4zkut7FULwuzDIjdmaeFlPVHB
jOfCsTElzA9tN3KnG934TFtXbq2Ri6k/5eVjkRq3fx7axlOHAbe7WkngAwzWydRLmbsrqz1ToTUX
VBPWgqJHvjfk7+J3Kt3b2jTy44g4Gej5IN9HneQXgGSPIUzNPSxJl+RF7gCj0QsN95UkumQLrwDy
lJWnL1Uf/7kf0MJkjflcHQzfgX4HbKabHw9RIO73gWuEnvWcsoGgBaDhvVrkNDxOeZ8gADfiT1qw
5mn8veHPt1EjTi3oZZTwGpl2GBL/fZff+81fdDc4VzZeu3H+4z+PN//+9wGaNgQgjSv+9/d/7v/3
3w1OOFODaGH+fbff737v+/tdi4We2NCo2NhFmW5Nd9B3ddzcIdxxHxVHAa7b4Yl1lJ9k2p7Rgrz/
3mbApzghuf/5vS20cgnJn2bf7416GkwEVIEF+v2xsdnUo7VQf360J7sH/EwzJzP7idGlbxxwLXvb
bEgCesB58VT4EUMTZK6bHIHBU086CsjHLAUFw63RjFckND46QDXlx47Ar1zp+fH31kAG74Gl9PPv
XT1jvKEDWt7+3qZFNK1QryABoYei/GwgrMYTGxnYClrpZGw0P9bPUVvrm8iYMQ8ymTZBKMyzShiL
yNCwUd9OA7cG7pngk36DkMk/y4oo6MAa0eZKr9kwUY8uRePWG/4kuQQJMcuKBLILs6pyo5gSXNTQ
0HvK6LEUbPc2pBjWl6AnelpZeXtRFM4bIm27C1mP2F+SYLhEjRVvpBeMl6jPIp5N0y+qgxMondC8
FJ4WrAOApDwbGkfVYmeRrM/YxlP/Eka9y/XdDS6FKJ11kBTRNeiJXyR3J0acjORUhvjy2O7iCEks
eY08nE9BP5RXrgQ6j+JVVyXm1YLR6FVVHdF4WtRfowxhhDLs4SrDZuDv8gloctyvpVcZVwQyZGwm
ncmzhS10L2lfZeBB+7VK96pa1Ixa0/rXgpfFs6HvDZKJfnViRLcKDwn/W5vcqniSPJvKbkkBR3iX
tMVtZCOlHIVtnrWhRghlRP2+QXjx+xNdzfby+13vVtF+iKevf/x+4rRD5F6De5rv/vcdEKflO8LZ
4JL99SC/f9Jimto6WB3+eUPUgyIJTJu9yHwPyNP/+9yF7kXb3kjsf97DJmFkQ88eFfgkDfvPS4D6
UG9SCzjP79P9/YXlONxYvYYWbH6pf38xQ7ZGrtYZ/3HD70soJK0Rs+z8f97gZzrT/iShzv/roX7v
oWshahbsVP+8wZht9VUk5hHof71PQVrgabYLsCL/fUPleMSu9lH9zxsko4NlNBLT94975FbTLS3R
aejn/usNNAOHNlArKgJC/v2m/t4XNam2YDk0/nlDn6M+CckX2P7jHimT3kWTjxGGFaI7DRkfTMNw
H7morGzNHZ9J6Ql2nRZFDDsb5DSwVbXZnddMsXYuJatgjF/lNNSDfnThjtAjmxsEonkFxbWRk+t8
OtX/cPdmzXEqa7TtL2JHApk0r1K1qkalriTrhbClZfq+59efAfbdy/a+sVac1/NCAGqrCpLM75tz
TFYKKeoObnC5qsJcodaMrZ0gDmXr23X/nEr3w7I9+SHS9h7Kj7vXzVreUj5MtlUpUOtGQfli+92D
Ocr8W0ULipcZVJc+QpfjBeZr6rN2ypV7TBE5YARiUzltfm7BVi9HlhlyTynsfsz7k/s4mhpI5oid
osxP7ocwpnyoT7lz19qQKeZzy2b55qYOwO4gkjnGcFkf6ObKUlCsz4nluPVDn5A0x71fvrZsbHQO
pCQQIOKV8Y/N6OLdSqqdrev4q8rcPzVTMR51LSSsaIgfDMOJH0QEZL6cuNL/e6rVkvgB3KYWhO1l
OR2gjXuAbYLbWKkfP7x8kzkEL1VRN4flu5ZTaWvjzk6qfL/8+uUc4nVACIWEEDv/yeUcqKyaWmgA
BWL+w8tfaIzeWpddUK7+/n34TPutr0cwAOfv+/H7gAvsNR0p3t+/zwryEQ6AgqcQjv6trnUagZHd
psq8V7vFkmA6Boznwie7oVXWphw3IZbptSbT6cXuFT7AuaRHQ3ns6uTqlq6+AbfsrINeJVfCa+hG
RnWxpQ8eX3s8tqtaqGnV5dZ7PfrZNbYpk5b6aN618yHPTzz0VYjifpjSK5jS14qnMKMpEx/0xvlV
eNMO9Lf/uByl6F6igh7P1LyjZAPmDS5QQklaRRKmG4Se6Z4+7zWxgvEqZS0BqFKc7r2WgvhsyU8C
jTWXP72KKiRvLstJUaN0sR1IqrjqqSRNywvyO0oa4gpYPbwx+jI8Is6i7Cv1q0Zij6a55qPCV/2S
ULWoEuNa6iq6+MQWTV6V0rjoEbG0nnEoWlRnsVubV9yw2jZsKgB0uvYCVk9Qe6ZHFHU113qEj0sE
lrU10SvMNY74zge9fmWtP0cV1PVpOUQNMNc04oe6GL72zG3PfXSMHD6YztLlY6GAXMyvO0mn8Uyf
6HNMy+q5xV4YpyMCfWAC4Nh4nT2kxW026flaZsV09YDCr21RuVsnr/LDKD3Sp+aNMXTFQdiuuOpx
+uajHbp3/Uq/miTFJrpRPTeDIkK76vpN1aJhNTXjalYegbLtQMmK1+2AxrlzaUfcLl8swdMgeGdu
Sgluo0OHxIeAcl3WQbtfDilnpjcCy+gJo6T/YKMvK0tMgHHhPfaW1j0r/rZrRva1miTTmZF2WW9Y
177HQTk3ray4Mm5lUzlXPjnCTjXkAE3q2dcA46jWUdsZApIYQllaTxguT1GqHmSptEd/gNk+A6uK
pAhOWR+KQyuDeDN61sHNQnNP47XJpoq8Jxb9puiffHe4MShtnHzbgkP3EEV+c3KsntqfvbGqTD5Z
mkHoQowogydPiI5/CwJ/p/k5kuDQ2jN+qwNeH+uw7C0baj1q70Q1dTFNbcO2UijN/Y2ASzbEEabW
QHx4Wk/pJ80NCsTUjMbe9w/O7CZOcXeE8omUYGCMSHnAdMZby5m6dRDNVYrGU3jFm/HWdGhkN2h7
Dc16R3V4EhLWfUXkwgZdV/cYCTKGC/cNp3D4nA15sq+C+KlwY1xWQYA0UgsuoIMnppdNe+uO4aGa
pmdoP8BiAINWVpbByARmUhkBpF8BFcJsKGz6zvhQxRjouhL9u0HKXKAZ734PNbq0xbhOM+ML4YQm
aOTO2tpTcw5QxGu5lX5hINyXxWOIKDqzmJY37oGk+hs/oQSmIWciNrDat165Amhzhlw6baLa+V54
OQNSQ6RzVW7NuXAlE0ovFKw340scSLlVgwXPIS2/TTVYo7g5uXb25MTj1yZr1KbyMPqYGGIt27hx
jTXzF7BN0n3vPf1TjcSxyAeQeLAGSvtrb8z6LvrNWmah/1bOVyjgd8bophu/nB27pTh4VXmgr07d
B1iYR/IAJhyaUEgj29RH0/UYlHQdiV5FclZfzXSipstUV/eDYzYnv8keh3pvRVwAJYiNCMx/V1lk
RTiIj6qiRXF+sMqQuA66D7QtZLil7EsvAnc4iNl0lYvY3buGuTeQvN4C8ixujwWSR03Y5QGlT4f1
cAvUFGUQ0RWnpJs+I+smKrOnojStdW7zlAzIb4074wLT+j6sbfBN9C6DZDAPRTXdFTHuD4/Fc1rh
5Velvmmi8FNFuPPivnwpp2EVuoCMhW3wBpGUk8ywdPB8hG2UxdbU1MZAc4CJPBzBlTslmYaQ3G40
7OcW2XURcTLxtsxj8jMxs7qt8chIu0tGQjr81hqoVldr3aaZ1rfTV7er9m7LDCOvUWW1MjxDYedy
ApPMvBLqmwkbMAlbRnHxSt4AyhGJR9JtnhQUFQpNl86NX4cgomAn87NsGw2xIQpcVRgHfHs4CtRd
nNAYx3qzxn2Xcy8SFuSrYTPqqPagF5Wo7Uk0gIEGSToJt8UZ5pGL6ZLvmxhquYqzCe5RYK2HZIcd
lGqcG4v9k+/4yGifbexcWy01UiptOvW7SlL/y7K1Zjavhh+96y5RGW2Y3MsOMqLif7zNhgTpPyFN
t0gwZmGSqa0ZybFDsMRLEc/rnj8+Tm62IjdagLFQ1o0q/go6UdOhwHTdRDI55AFG8nrI7vD0hVtt
lA+GV82G73I/dZN5O06Tfi3pJqkQmLhlMfcJSVRG+qG/00mgaWVbPWkCcJYKlMhoopDLBOQtn5XG
UBtNKL9JMGDCKej6OIN5JtKw8cf+DCUQ/nzcvSDIwS0WVS6D1cwppi0Czixa+7wGvP5qbY9lluB9
Y3E25swILPeFlQ2XIiPrwxwA5RAhR4xbWuskASP7P6Q1gHs0EXpSlPsaBLnK6+qud0bKRKpjODKN
Q24/kkFVnEbXejICxzwOVvndRFdxlj7Rao3ISrIL1LMaqQp4TaxuaM5/4O0ytnaAVCkmYWIHkGfn
qPKQdLI+uuW5jB0D2xexE9Tc9ZtdQ2/uexTsisKHtVU7Ji5x+D9IhwgFljsGZfMUVMde1+S6ykM+
eSfriACgpIrEGFiD+VDa6suU3AXiXkjkDWlvBOAjUaUrIdH2IFaj8RoETCvKhgKFwVsFJ6onOY0L
MBhbrFNmPZzmLOqRgOc0167e5KhdbWukGrveRuuIbA+nqbl6FRnzQ1gNK0u6ZzczUHh2j00y5cfc
/BycXiL2ju2V23M1QqJw7rq+OZKBQzpbOh3ixMnuSFaL1soxXrrEvSiaaM/1XArTA/vQRZp5W+AI
OSmydGc2mQAm3+ysniQNWcCzS3UvpBH8PYxF/9bGDc53t9IR0NzQ3fjQUiUAgbYVhYWqU2Rxii0G
BW4Miay7S7uvUw/mHfPveSwQ3CkT1nnh5Ju89pDWmSMk4yiOkISH9tpFQF9qdrFHLbepkkSRAekE
fOL5fTkk9NSKmJyjrHzOsqTae8R0IlDV97kOSjqxC7JkfPM9MCtBMtXkggge7i3HF/dgDXtrjor4
FnlR8Eizd+4D4nh2K0VejgYw2ncn46pL46W34+xkja2GcM1QW+7Xv8qWW3kKy0tJkezkYRg2hQeM
KTF8wA087G6DQqZbPQAuxdhGXGxTZJdJBhdk6fW2qKkF+IMvuKfhkbW8a5GAllD40LUqqd07bcgG
Wnw7z7v5ZFGit3THcgeuPsFUE8VJpDhlAq8O/cUjse/nxm+Ci5v9VcSVs0beHIJV65INHJl3ep5f
PbOwjvloY8iWnoUrTH/z6uhQEz24Ksn6XNHiYuwS3q2eExSg9OQiEHHOBUBWq86MlSvF197dG4VL
G8um/TGX6aj9fKXwQGywdqtbhbcSYbtDw8PLC17cSsQIatSL0+nP7SXJbGLgPQ9hnyTavCLE8wZ2
lY1u2s/rnDouv8sEPzALdHhTIPtMX2XqbrraejH15tqNlrdXWnCbTeZ4GIOmoD1rMDjMe8xgfu55
qPZvBSnZpAbNX6AwA2t83l02MSHEB7cCNPD3F37ZNUY0eFVptLjo5h9x/PLHzy2Hy98bjAFyUGe9
/f03///+jyh3j1U91RRgf/v//v5elcX4k0uwZsufKSwTI+Uff5YecaR87/jHaVZr1vr/7TaK/o+E
5X32mWd/1eHvkOX5Z350UnSp/0dAQoGViCjf0Wfo+g/Gsqv+YwhpCMe0pTBMaYIp/9lJUf+xHGES
SomDQZemUvxQ/QOxrOniP65QZIPzu+CRG9L6v2ul/I5YtnncGwbp27qiOaPbtFR+76RgwNeLtmmG
Te6X3laMTbIVTuQQCKXFP/fSAKxVrU2HyIizizQH7a5ZxlaO0moyiaOc6MhJD6BuiRtRk/F4CSAt
XTSX5Q4evLOrtAwXvg65xVAr3xjHx7gliE5iSnzTXfUN7az2KdAzubWD1UQjhW/w6/Kzddvv3JTq
VffibzVy/jgbqT4BPAFbWQ2HTmAE8OzO3dSpOTwYPvYmigbWm/KDa2I3gGis3CNIyBPDgWDkdFUx
BTyMZqo/NXH3GE/9+A51JF35mk7gDr62JxE0jwqnD096p/NggySvIKDzVdjAFVFwVZCk2RXGAs4V
ufGd6a04uGNwDqQInkYzD558Up1vSPHEsJ7FATXIyER9FcvgtOxpsqLe9Pu5H1/1iaMpi2bA8NaO
m7hzx/cs+oik4b4pkup3y+na8I8TDQYLahLajFgmJy3XxJaed0L/xvy5t5wbk1gHg9a6x0RdWJzH
T4CW0ufK05m1dqV/WA7rVFSbsEGKzezylsSE7oqEZ47LyP33ZU9jQf7ll714uNrNl9Do63t/3phe
Ut83JAzeCjuDezKfS5z8+EuP8icj/NeMAt2Z4f35kl0w887n6xVoFE9AabuOYcLe/f16pZJTNbbj
g7AJZbhL9YoGh+d/Qbpj0oYfwEYUvnmgjfECpWw8pENaP4i8AlSYDsi8W60+9KVRH5p5r5gMNHZZ
hBZoPnQyiaZCsdwSrUM6SVen31BJVG8FlVE5vvnY6beiS71tqGLtlLl0+3mH9C99BdwzQfABCs57
mBcyNBrr8JHI3ALljvvos4DaT16LPlGlP/eWc8N8LprP+YOOHjeWzcqiCHLOnVKtmGFVr2PavPYq
9t41uzySB+zFH0U2G41BQp6GNh1PHubFFZaC9OPxjy/D5cRkSQ/0pipIoiMtFyGgG5JjTXrduimm
/jnRcXHqJIR+KzG4BU140WQyfkFvux0mV361IpYsjkX8Ririjgn8oHZt3q51U6sftZjYliwlHGo5
XDaFjhYkGu8kvcbqJrZ056imxngJDQTBFKYjv8MkmkbdHZwSdyXtb/hNZXyKGTZYt8ni2YveTbcI
DnBKjIsZfRhYLv4Kpf5Xm8Xp6zBY3MUOMVBFHKmtXxGP1Ru12KEFytFAcUNP+hxG5XYF+AoDZHJN
ZlUr7XtHOt+7pB/fqjrxN1xeJMf2zh5RZrdHNOLdZb3Z7TXA3HeogDG5KKTNTt6oJ8uF/QCh6ptI
kw4aTOheEEB3O8vBKzAN7omJHKyheWPO3BTHybW7+fxytJzPmV9OdrKyqQ+yCIy59/R6ePbngTKn
enuvAY3BGhOh6esJl5v/T9Q38C24J1jOJxOMsvKhwRbyahBss4cJhohvPnR859aDh7atWuLRuhJF
z1q0Ybdr21nDP/9XkUv3q9FavJiNDVNOBcM+ucvxo98aI3CUmVxSjLF4rlwPlVjrBOu+Zwrny6k6
LpukcKujQkB7+8/3tPw9r4NbWtcNYTjgYDAfSjqzv9/SDfHVuk6+yKZPdW1H+y2+w6PyhPy2P8AN
+g7kaNt7xMp7WfiNfCrx0vu0JAsk2Xdkmi8Drq67uwFd6P0yBid1+R2GIoyq2KIBIa3gySu89MGh
iGfRfXkyNbky2sg6w5hJVk5E6S9TdfXAeGZccjkOFzJnjQtRB/UFza/npDrumzRf53M9yjYlBkk7
c8UxQbzuDYonTNMiyVlixe3PQlra/Y/9xDU3//x+GfP78dsQOEsvTMGzWpJv4rri9/cLMa9b+kVl
bAVm+htJIBMF0/pb3LY/duYzoqcsgDpoOP/36/TNXwGP4q23sfzfACDCipCl0EJ6+OE3hTfYq8ik
bNIk/V9NX6YfHXZJIxL1yxgM16rXre4R6dkzPiGemVY1r/Bruf3nV/e/VwO2faQVgOO4Kihy/fHq
oJLVsaRducVOYOC0aVvijYiqM4cp/PDX5nyxFllGHXmIp1NdS5ZfAsPMyGSDzrnRaOZpGW8CiuJy
DPAfgpIF8yBtrofM6Y4ZQvGVRhrt47KXjW35qPXcS8teJpqvP+YMdtXiQDUA7qcTq2iSCP4KjHTA
EW+SNJqMd0ydqO0pwpuqLI7eUqs4QKDzHhNpa5fcMF+moAjfaIVguOITXbczbQclICDf2InW//zG
Ochrfr8sbKFjTzItJDGIbOz5NvtFE9NoWBCwwcKCWQbejNzqG26d9kUvxCEiA+xC06B9cfPiCQJj
el+1oTtPYhhHUsLIEtGuG9X3p8CKh9OyV7k9AFIxRHdD+zYKWT13Na/K8d80Xyu3aaSpW6wL1szu
mzaiScDjUMhJJ5WftTpNjpgxT51HpuSPK2Y01/uAsN6tqRrzhcKLxWBYPwFdREEcBZTg6+Bei5S1
j7p22Mo6Lx99TUNOW8rpo5bQVCKAO1YxhwcVuH6X3wsr6r6ggvaMqwXkR0YvBkm/+5BTHGlUHT5b
2KueS7v8aAPaBXozqXqjRs/cMLy3W42y2XoZRQsJ1EhEvXHscgBAUxyXe9utie4wyGWwKp3xgU7I
2iPI7jbTbSLnSh4SywRKQ9r2CF0C0wTIM0K76n+5653/majbKOYxeymijbD06PPH/8vHq3e66BHa
QT7Q6/KYZggFbcsGjTTvZWlU3Y1Krv4+VRgEbFSRn2JJ86tTDokBQhl37iR9YllN697yPheSmGpN
fwcqFKb9DBaDJdPtK9l9tWRun8DeWicgLu5on5p5s5ydHNx8hi9yKjc2bZ5PKsAktM5zwGie+Snr
QQsLta/JJb8bLRdW0bKbFrkObd/TV6YwjgluGVRa9m2fTO4nlrMQZwk4tsAOzY3DrXRHdq12xjmG
dQx17Hvok5BqRO7nFIyftoElOKOGu0pw8xA/LIZtnSWPaapZh3jeIFKpKK0Xsr8tAvIU7TgZd46g
sJ5jvX2YTS5wttzhxznRXIJC1F+zYhZ8wt97C2H2kBlb5E/BVBZrTOL+fZg3cpuWoN+DzJYLR/Zf
RsBFvPbb+I6+zeCZLhWLMkznf0xxI3hQykb6sdXRHGwN0FcvqssAowq0ZQS6jRje5ilGrleAoCNS
fOdDyP8swnisr/PGLC5F/ezOq5QSxfa+MKY+AgiubHp3TAZg//EaBp6KGvn0TultRl+Il4LI5nGe
djSx+T2qNItKHMIeNzd7SoF0KJKQYO3eH8ZPYVBNqAPgHpbv3xn75UFSZU5/WjZRb71lk2w3adS2
q7K1yxVRJePZbYHQ2gACMBYJQaUw47LNiRsVFrDmYSBnwjUwbmQTXBRd2NF405ro+hP6jod0+ggJ
2P2ug6wdDTDMueFj70hUeM0LvPFZXPQPUsl0Y0Z1dwJp5+5A/YW7fx5o/0glYr5im3xCijwuabm2
/HOgZb2lGV7cxdu80A3MQVV9jxco30et/TWafG6BebOcp7WnDVfHcR+1RpqvLfSP/eB0ckXvynzN
uc1vSixSy32JPQiqoam9uj5TdV8M8QaK1Pg+n58K54xHMCbostLPlHL0M+Yfga4rd+mg+tVm+cJy
bvmqygbjlIyPVTeJvS2K59r3HeKeMz4IXJBn2xjmeV9+p3rDe8xL4zPTneAb0mPqi0OvP7SR/txn
IwonT7+zkpHCYpz93PRTBiLVNp7jsXO3mTuRGDOPLEo/9LKlu1MNzlbM6wNpE7nnZJq3WQ4jqcY9
ELzwJoAX2aow/Fa0XXtbIjo/l7VRnKu4bm7r1h//5aZy56io328q0zHNpdpi2vMo+vvwWc1gLSSV
0TYl/+nclmaAKRbGB8ksxD0v90ckwnefTGv4mqwhKrf4aLvnYh4p+nmkKMlZx0nfmRuziVn5Snni
edXfEc9OmV1F/gowlTrYeo7ani47/Du92XsjQDHBPAE3T/4au7icwAcUe96A4pWF/ntP+sk9qlEK
HgWAFDCx0aNbBuQnA5PFAMXhshkxhHZ5ipmLUCD4ARAACm/ysYaxGVlNnLa50x+cJg7PuMrV06SX
XJ2Bp7CQtskjVLJ0a9tkK/lkdbxUTX31BkyommHTdg8nuulTy+SBy/vVgGRKBTevz5aR5mcMSfm5
NMUF75S+X46W85FJDTprEtJ2ate6UPNeM7NQTxQe5FOfZ+8hRm10GiO6kRrIWB3r02NcWl+ZUmRn
woHMl8I0v7oTc+jAV2/iG/Q6+dWt+nZtTNqAmc8ewF5o/5J0aP4hH+YORtwsaRiiAqWM9ucIa/g6
SdGCpCRzAqDk1u9T5xLNHlX9OfL0eLomYuDYnfKLhs3kBugpQQZaEhwI/TJhyw7lE9YlEEhWba7N
Eut+ZVs+o7PILkIDkyJd/2TkLg2COjTABWfMbTYaJa1zOBfRMi0jE14Uw20NoObYODAD5JSUJIoa
5mtjNyGO9Ih5V1SYr2MTHUL3yz+PYvosx/7jjuBRx1MGjTeTT+vPO8IGo0qiSVBuA9mPZJkP6mkw
M+soU+t9mI+iij5nkgGXRRoBbqdssAwhwBh3y7OjHUfwyg5iU4MUs9JJWO0LR/Y7ZU3D7OToT3U1
zxC5VFH+o9KfQiprECQmnibsTfO5peyRgX4/MIKR9BsCjDa77GIiT7kvE3dc934+vpvlh6qDt2Wq
SKXxRFQmi7vQ8xkjKxq1EXdYVCeCQPD/755wXcKrqqYcbkWOtGZ0h+KLaapiW9NAniMSC9o46DPb
lPbNTaERBilQ2bRdoCPXrnSWCNgcJ9dF5hETANDg9WdFP24Ku3TO2bwZs1nx/DUqyw0o4eJILJQ4
YHWl7AdMhOnP/GxIWyIETMdC11GTckbPgy7WckeRPvRjrm5qOUQ7z4N8H1H9zAFNRRWpr2hXJc8W
D28do/qNm+Jv7gvyjINe6mcXu5oeOE8Rzo1nH3oFLRZyH72IkCucWzAiJXM6Y8rD1TLVWSY9aqjT
f1l5kBX4v5eStAVVZLRlUI31PxI3I6Puhx7F5dZIcHF5kA421WDzDnZj8bhsqmb6rrW4jzM/BANC
ILeGUpgJHTldIPGR+inbfEBteuP7pDQdCFmPz0UrGHy479aTJ9TBqLtmUzfN16kkLT1OYAJPcXlc
Zp12BuQh15py1xSJcwPZLQtWeTOif+5zbSdt1lutM2AijaP053gP//1WT0tIlpmeXZY9Ix9wkDkh
Qo02xGHWEXLV++aXZS8aW/NLUE7gSqvuSF5Ofh70UdsNVfi2zHoDt5Gnsnb2RtaTvSfofKYN3kLN
EYzmCRXFaQg81NJo9ucvxoDc11aP22g+hVvJ3GSjlWwSVmWnfgZ5+rp1gZsfAlP0szNhY7gmKVkg
HNDSi5ll6ZGUYwewtC9vB9rMz5XZZGfPLjEKcrRsaLbr6ASf/MTCc0dbdav1Df6/Ok+esr4tAVjg
X9qaFNexcHV3nkXZKkRFhb/QiV/LfHjzqYfeYSzz1lMIRLkFP8KaEXnJCFgOSUG97wwfhWKffQud
Kj1RfhUsednLjF5s+3wXml2y+1GrCsSzmEznYgPFfRoh3+chWWKsbGCQkdh0xNPt3cAbKV69TOib
yGcauRxSidhRdDmxlLW/1ZpHtyGP/63ALP7n2YB7Rc6lZdeiuiKWicQv6ywZ+j7GJSDwdkrCM7j6
+sgweRPajX0yNdM+Adr+ubecG6QL4jEhELEwXzRPfelSszuX81HdmV8qgnQOiYuMpfbRDEYp5aaq
G7ZUybFyZ3p9cIcJYgFK1lUxNUAVAmqH0MOcNVce+SoDe1HbZxhcQTDmxM/+3HPS8RBUXbjN0mLN
eNJ+6Wbdj11N4YEcmYdJOfKQK0XqDgyZZY3QC6++X/aofwLDdNIHsIctlvBUbTWrzl9nMM2NAZz+
VAHSfi0TAcQ/SF864BEHG6rq1DYODhJkV5lEOsfkoV5NSYOp0ITR6jvpi+g69W3e6WPHJZERjBAF
yft6arvHYvKLS1RMH2mTaMdYNARj0TnYWYnCDT1Pu1zxBkg+JAbMTHa13lJwTpHtU3144imW3xDA
YH8OCghWpJznYSnquFF6qDU7o62NhMgaCvMA1PoFa3zwhDgETq9uMRMrKg4L74akLePVm+Q+nOzh
JTAiAjBhVq0Tc3D+ZaYx26F+fci6BheSEpbC+MyUg3DI36edflXKDH5We2fy2GieIk3vnkTtqAMk
VcLX8VUjxAVq5gLwxAfH0L4cdxrpk7VpnTvT4vv8FhZY1Dv3cR1vKr12Dm6c8JjqfBQCXvYtyIMc
5d5ArlHu/YWDh5wWMXzYhgXYonLGSzPGaz4Ac9eIonuizorxCJDaBzQSbQzSd4Hka2WpTBwGui/M
A+JHzfK0F6AMYDBN/4TohZlr7+QkLYgyISAkMl+qEXVhF2v6XvHO9ZXp7pb5X2AnzkYmxIcth3iK
tfvy9Z/nL8s798uEnneWYFqpU9i1qRUq848JvZrMwpWyM+4cRlBstBUEttIOk1ff697c3Nf+ql1a
OJHRvv8Y4GIsxX5BjCMwUuvh7z1ZqIfAC18LT/D2l4kJv02gadDUdwcoyJ0KjPq+ZSWMEzfVSNDS
b3Oro8Hg95CElr2Ac4iT41Ugcis+tQPGyEAR6OZMuXhXg3ez1FOTAGEYUpnyvukS+6BLos+4R240
SyfbFf3F1hNtRevP3FmBNI/LJgDkefQMnx6V6fqrJBpp7wHg4aeS59TKhmNZ5s2jOYziZFjRSe+d
+rECw5anYXIpNeYNeuN1h8EPiqMdoUSfnNnqP9rxA/0fZ2cYWbCrVdTscooLq+XRsmwQdnxXEmYh
SwdgXgwzu3imOw/4dIhPFddKIxk7SHAUFARmbBC4EQRO5MfKRxt+sOPiKoa8B+CGODiNQRyqrGQd
AjfCsmP3RrFM5NZk+aPRezm2FYLWBiMevfb/+hovPy6J33qGfw7p6BupyOMV1E1lQslw5unLL0N6
P1qTrsZQv2MRGCB1tSABuIXLUGk3AKqEGZ9yU3tpXC05J8zygZoZ43tQQOWIqlZcALQiXQ1zWg5p
S1R4Xt2S6Bp8eNVHKuruVjS6sxvTcLx0k5vfZZX7rlfNeDHnTd1IHUjSPB+hf37r1c0xytPs1e+a
aVO4pIaqFPNu28k7D1oI5n0HfZFVfUb4e129KO5C4m8faqdkElH62o4KQL+dr8LF2eUVzMLzkcRH
BMGPQ67ZRGuBSPBTt/gSj3i8i8zv952Lxr7ABbYdBPSVJE1eJWqhTTl53zO9UjyFeA6IoXLR1ZRE
fpCZcEPcWLqrIZU8jOMI9zxp74Og3heTJV5gHSNbi/3wx/x8Pj97qytNflTMzphGN58UDM612bhP
js1bWVcwukrU3hBpmUHc9BiAVqbu3ochxfWYFfM3p8KiHQjtC6uWdBOju947GlwYP6HL31RAkFpw
cacQMfL+R3cdKjMRgU3L+skRFYDboEk3Qnw0xjy+lkb3mdfh8C9x7Evc+t9jD0VY1zYRhtL11Elj
d6w/LijLU3SZLXdgNipHaMPgUwt3BprHbbZtm0qRU5wQdpqET+PklheDzIir1e+yuPavSjXGw1BY
8OJNdc3JWju2tUMRYj40jHTcETrD3LmI93nttq89w4ylfPk9o+qD6Mj6Yo82fs5EUMIktWk7iZFK
r+d5+7JxMko7TExZLjS38ttYKuq8qUEGM+P1f4/q1DD+PhrK+ksHh/uSRrW+s8ZqTjOIxzfTYHIY
6+l330z7wzDnClBatI5UwyfqF0G6Z0FQ0vms8AeWTN/VHDdT2JF1lRqkPCO2hm8qJRszGsd/mact
q9M/PgLpKOQvYD5dhCt/PFi9HpBah/dhk+TuX3YTBKdlQ1365x4VQgK7nV2YWbbcdeYLam6qv7Ho
HoHjdRhg0+gzJZOjZE78PtoARoLGanDDhrT1qJtAH0dBP+UxsEKNjNybQcGcofvsH/qpRFGWgHbP
jHxlGUG7Xib0Mvauo9nZ53qe3tvKvtIdsc8xjOKj0yO6nQLmisFIHJ8D96ZnQm5FJPOWsf5YzhvD
6KgBRFJskLpjQBrCa0PT5oHqoXhs0E/vRm3Ei5z1ze2/jJLW/I79+o4qgXeb4dHWDZPm25+jZFs4
KAj8Ehl8fp85xvRKCCIos/k2z3gYb8caDlAEy2Nlan5NVFVRvJqu9yVAyXuf6wFjvIO+mBR1ZdE2
ly5xk0slLRX+1oNzeO0UeRh/nw8ajEVttQ8qRDedk5DVbpjxHXkr/ao3hmRfq6extYqnNu0I/GbG
Aw9W9cfAsLtnQgmnVZmCs7MSFuYWWWinMIG3pce2dwHp5Zx4EfGt3/UeqfBSXwUywsWmEFjkGLqf
oqFqLvRINnz8eOkaAEaEQ3bPXWnN02fjfvmrxEPFUGWksf9xaA3qRtdTpknt8GgDe4aqltifldwH
uKAPPU1iMJpcGXrpVD82rN/qY1qaZDI1WEmBYhLPZrgM1sWATri8A5HLXK6R/4ew89pxHMm26BcR
oDevcpRLKb17IcrSM+jd19/FUN2urhpgBhhoSGV1d5ZEBuOcs/faToQfUsz7gSpsQ98u2+u9rb8Y
boDFsZwS8uAn9ovIjzdFBvzNlmPoUU/js2Gd5Px6yEPEUyMds1l+Zyk5mLEe3GVx8K1nsySVuEE3
Noe8cb7Ja1b+/J+zJDPdrW0Hht8AzLtONh12wEXTZ1APOnKgKb42g65frZqYQ5bJcgPWzF6RYpD6
w8SmG4PczotK7cNGsrIza3Kah9BRP/DcbvqOySEtgevATv9khxDfIaOWH17Asy1q9Aqqk23sUxdR
AmNgQlSs6sPqM/j+rO17+WdjzYSNOIWPdWIflFZMxwBz40bWDmOencaqzF9cK39Ekg2oy8jTj2Z4
le1p4YX6LhiHdK/MqnybXJD44KnGsLXd0thXJhm+MUXUu9YLmlnsYC+ItKrnwNX8XC/7/7GHdf5s
SruUBbqO5kGHcICejw7HnxuTrsRC149JsMsLmzhK5M35UgM15oSjdgiDPRp7860aVXKzeR8k+q/3
izRMgIBZvW+DWwCpFxoH2ZTLWezPiRG9NfIBKH+KJLoG+N0cgTPM70i3fTlE5xYzwGQgOBN1E5xg
CgDGMab4WyPUTZ7zwBkD4HgmIS5VRwrYWHFVZN5YQEhnm9mL/l5eQIA474w/zogpLEgT486jn0HQ
SUGDhdyxQqCy5wg1iXiMx1jbFAORS4BRNbR1HdBozxk3snk8z5G7gptuHWQFEXeFtzdTDD1jY+wj
GqX3THG961hox9+NjhyxeqB66kO/9D7QrfRQuuLiVOhkYfyP1VL/j9VS47uDaWGDo0S3oqL4/Pee
slfcvptam3kCjr5gR3Oxx40QNg9pOfkBSSzvBQ4pPFsannZMIfiXlF1VVngmI5TVS/37ZNJXIRIg
9b5b5bFryuAHtzWwKxRpV0Yl30bgDevJCrwvJRQoWdsN8fhIV128d43XbialeJhilbTmZPoqv1SU
YW9RbQbPnYWnynItse8ICn2O+v4rKL95bVlevscT4121tKp9L5wopcXoXZUYQiPgAYuUAkovf8qB
u+dRWdyJLLggr6ue2UZnp5kRyEYOppIovArSqSckm3fT8pnTg9QBm8U6cYucRs1oknKTKVt5OiKs
PM5ViKioYOjDEk2fVIlIlRyIKFbM+EexLMy9EdEZmQX2TSpeFgRYgp5AiNlGWoLV2W183SBPtVUK
ZWczidtXcu7YwQuvvdbZylOWgAMdivpJSbwvBUOeL/8cFFX8VaGM2gEZIdnZtFh9a8Jltg3qyFQn
TcwptejrnA/3rMfVCwMBfZ/ZubsDjju/V6y/Wg7eKKWqPtugJbYMTuKjGQfeix60e7kWDTpNI8/y
HpsIN3RghfYJj6OyNRPRvPQDUZgQVNofKMOQYRrht76FOygoiR5Ku8j2HQ6QQ5PjVfjvF67zp36S
JYdFh5wylfwky0J09de+CXdtY8DMEv6YYLkol9Jxypx4M6iRs5OnTaaDV3UU1mX06TznK3PdgkW7
1uBSjl2ne4TBp98Nsqm2csTMgFy/j7V97qkUP01Kz0oZmwdgQaAEJ6RGc7Z4G5TSWxoZfLBev4Xy
W707sx36nQ0d0QW3PJOQwWOv0R8YUHmbZDkif+sBtQWEe5XJfDL+YH5sf2pSnanPhf2Mwxhpoze+
dybDzLZrzyH9omdQrM1mNIbxQBKW+YZb7UJQJepbYSzQ0+CLHtZw6Qez3iW20/oRPUjobBEpAmNH
i6wv6XthKUEPsLZy0mjljllR1HEnT4vF6DPB/9oMDhRm1NoPTZuj/DTqs3xxO4xMosRTLE+xPCj/
45v8S+8jv0kd7TbicqaaUHr+enjU0YgdxCZwXIimTLfCpaOHc6u5puqsHEWXE03DzXIXlmOPNHho
74Qb//+RGGpfvPz++e8j+SfD0Xo0wDG/9vA6UyVyP7SOqrfsyKlk+9CDa4ysm5wkC7R3DZnRZskI
PzdhDMoanWRpslorQT9etATbOdmwDJwjUoB7S33ECxzuDB2bo1Ym4jwmnculpAx7cKL5hiHgeCd7
4FroEhdH16U9WAYatXZyxvc8S9aA/NPXtu/MbdpqX8YCkWdRseVDzOoe4HtHe7cI6vvCS4M1zvEB
g0X1Hi/y7DRNevpuVbYny5OVRQ5rolnli1p+LIi1yHQ9RIakgX7Uhb1X0I6siFjRHrIwKE7DmIbb
Zhldm5Xf1C4cVbOYXli+DoVoi/f/fr9a//GccShxZJHDsFIz/m4g5nkW2Iqnzgx38dCldc7sfOnc
hXH32JhOfSyAfy4SVOQ5auvuqjapDtqoz4+2t0QZsBX0CiLJLKABsIur0rw4A9EEFI76xgydVai7
4WOF2+CJOcmwLNtysa7H7MUh+fwiz/LwiLhpeKhq1blGhvOT+G88c5P9XNiNdSzCPtoX7sT+NeDM
debDX0dU8eqhyJdNowusAeUV7XFMmCtyiAw/T/OLfNBbkBe4bYpqSysH1S30e3I+kaGKU+XYxTWw
+ub43z9h4z8LH2fRklsW0lPXUXFr/PkoB2xRllGTOL4XOeFlVIH7AA3FU77U9WS6WZuqB19KJ0hc
YtzKajuuOtoU+BD1TmPmOZYHqXxuszy5huy8xpd0UJXFVuc+z0LZGstqUzNXOhRDBF+cdBY5LjCj
QPenIXM2wu0AtJDduEwM9Vi19gxVMYYiLNwxmSlobXaWA5C92oNA65BGp+YlbHBZBzE7LHr1NJi9
WONz45MdWTZ2ekh4S6dOYtszpiFWbw5OyfIij36/NK6NssAs1e1gD7BEQ5rGOj1ShkXhAMf192GO
lodbFYBpjbSaOUlKSD3sHWmTcADKOY1uf2/QV7gEBbyPpRNuncH0zoxiQS8JRpIDMUEPDZX7Sq4S
ZhH8UCKNoBkcazS6xLRNBZ6s2yRkahLY2GMw76I0N7e3BNDlVEk4TbSGbDuMU3s5MO6yySZ1rvO2
0qYSYNo7916O1JoCL/ODjLTYwM4e5WSGxOvpWnrFY+iAK8hGkJ1T7tWn2tYJDxaZ9xHELHy1Tn0z
ojDVlkBXh0nxXawj/Y4LvBFygIkannFM0vp//VDu43//UwO6Hzue7YdsrF/ZowUXU0TJiSYq+edp
ou9F2junfx9ZBbybRcF8+ztkc6lxz8bamV9HPbOQo0BG0GJsNYWIqb3WAWRcJb1tncHxpL5eCdIt
2iZ8YpT16t0Uymr1JPcm5ZB8sSbBJpy2IMhqzF84lKvr7YsUHZuTMZoQBmtZ4yOFHO+E3TR+GIlf
R0LNAMzi+h+NxrfCZLxDRdT4xnI0Lu81xnCe9KDfycsR0S24aMiXp4YQ39DSqkuYeipBjEaJ9gg1
LlCAXzPbRg29k2I6IHY7mh4gL6xhT3j11QytZ6jB6mMeqORwQx44EbSVXpgy1ZsgLx2fXE3PP0ep
N3zSY9e3BvQk2bCWL4ljfy5OJ3wB8RZQqHdpxPyqR6r+khj6vAOeds1LvXtQDWsvCxvxx1liVx04
A4fwDKy5zOZeaBA2JyKZyOZanktNrwJa/HQVj3Qf4jSBalIgIMHlfKr0L2zmcyYrmGw7Yf5UoaoA
CoMP7ibiJGdTPLagj1fDfEgDrd3evrSaIgE/P198s7zUY1ztihr8k3xPsOL4DNJRnrSQQSwzeYpE
kuAB/tkt7Cm5nNQWYJebSF2N+o1Xjw1+0XT+xJTqV1oFeSANzIN8v9VdchNVZdhJtQAz/02OEuEi
z8KOQfbgFRjOuTX8WHET2Bn5Gt5QR0tA9NYdmIqb3WAKvB2Wmw7+MLHadOnM8Zh0I3bz3lg3lZM+
6fO8nUN3Jr1oKQS4gkZSo/GTTEoWHmUZnscIsMuh39/E23oObrRUwie0ccFmzqGHyw+OYOPnW7mp
9ATmKGE9+gWa8DvFrIBBi+Iq2pH4hqpRd1J+I19GTUl3Hu3ixrZBW/ZptZJXg9QltWY8U/R0V2tR
yMuKolJDd9vXwEIhzJS+E+LykR+LFFew38MsTNpjP3gh1XZVs/fV83sstwCUijrcZTKwd1HY8mmd
Y7uEY8x6yWjV+pRTTUpCHgZDQNjvx22wGfGBH+Sz0srQJhua8A6uy4pDJiW1mlSlD/r8AnBCWaHG
ms65+xSKmrtw2UOpqpaCCOmtTUOQ11UFsLv8StKYIF9SxLj//WkqDY1/thFd0+R/pmOaKpWGu0xE
/zVsCUKzNtu4Vvwsj0HEauWXrhk61AeBd2jZKDMvKPXPmRzOUIBobckSSwlc2ukVKIqyDzVaRera
SXMPD3qLwtYaCIMaOu0jmcyfzkR+4xAE9SmYrO7OhR3r6WpwgcQxevDDiWNJc2rHaQwuCiEKe8U2
ghNUXwW2djejbzUzn+TFdCVdIcKpMmK4lI10hciXuC/TzQg4wx+U+j4eVOeSTa69jeeRZgPPWN9U
HJ58RjlXWzslclAvR3NvDWX1kYY/CjfT3tySTVFeOEQXZM1tDSTrVPWr3oIwveje7FB9ABrBaCMO
eIBVlXZfyG18ktSbqA+BM5U0tY9po8CgRBrRGVG7GlLFuqiuS0catMGToy+5YVZMW3O00lfgTw96
xn6aMSOur4X/0aDyuFoKQsLG6pK9ILfggQCYzz4WCIKlzE+bu3epOhPwK/ZuTDkrTy1bJZU77vgK
s+it4/GjpnH7kmW2eVffYVCck4FaoIAd4eb3/fIyVGLJaV6ELre/zFwO1OTAK5pNxwQ+L9JP2iW5
LyeWjcpiO1aX28AyUZrj3KTzPopxboeKcy8Vo1Ro9kGtuFf6aLD/h5KXMQEX4x89b4/KSdWWGsr0
kMMtDbp/XaxlYfc5IORoH9oVyDvGrKANvRett/WXf84YixsvKjLBIzu77WCCchqcjGRnz5yeJ3Hf
xznBQpndE0nBn6xyZGNtw8Pg9uhWenKYBET/gmSHyARDtQas5qYTI9zGMS8xVpvnbMz3cpeYBD1B
ZlrHimgU+OhxinJBhLbyKI/SsPt1hCWJIXam7jE7+I42Pthp/C1eOlCyDaUWRFrinbgw8S33nmeh
DCmLT/o97UVegZVdYtkviGBdHoHLmdWMzq7ANrZRHECKNU/i13GkkyYlF4N3ykwLBVCRIRWVrWce
ouqZffADVl4AwEOf0xixsSIagUIfaKk12gk8TE2E3D5zAuNSzC5ZIcmA0t8Me30rf9+e0Qh8+xcX
OscpSEmmlc9TS1kisqxYP+nMRlYWYpBgJ+A5MeTjpSFf9VV1gFl27alW2ZCZWW6iw8ujO3dww9tL
qpDtUbiNuS3skqpydL1j1dpQUpEnJpA4Vm2afkurLPcblou10TXtweh0+v/0hYnJQVCQTlUE/gt8
UFnMFTVSCdFf7rcKQkZ9+QgyTVJUnawFdGz2JLzFMLBHXAKrrjdpImdT/Yyp24eTlTw1SNqIO+6V
i9yYyI4Dvs2TWU44XLqW7W080EgpvcPtKEAKPo3uKXSaeWeguwQFP1QfeghRkwC2F3TPxblULbQZ
Pe/XqbIlrTvfteSUoxFBvCvlusYSOnK7tFr5K9C3G54iUsVRU6KSKFL4hyLu7/OOUhxGfLBninmP
LVEcppZuPs3cHJwlaQGhM/i3Z/J/f3zolrv4u/59S6J1YBAFSZhHC942/O1/3JIzRZNpRGng6+xw
Dp6DgRFxSrTzejaG8sUd3Rmiwz/npjlskGJ9GdPsq6wRlNTNLvkYEy5pO1fNNZmEu2a6pwn3tdCZ
HRTKrJxJZxvXJpFql5t21a3wf9ON3bRdZ2E8dAmdYccsO++V4bIw8K0JJUapwCT2yhjXvRUxRkx2
3VLX5LGylh2xUK2Crch9UhAY6DuWSTBcSiCaF6ovSsF4FJbNXm42cFR3G305lduO0KaR4sKLTwEA
HQyca1uAe9EL8yy4/KmFuAdHMr+jqtEdqzUH361ef7Fa+vNm4mUPoIGjvYWlwC4mqsp/bC6mvhDH
LQOBxvIem8xuPSimua/R+ZUI/qED8Vj650z+NsuZrS5jyaWo/Odnv35x9qpoKSPGooC5IA9exQRL
RYp66VW0jyPzoHXkmsEl6pvwbqbdAzqqBv52a7q0nUdfZ15kuWap2+/63B7JJLO/d5H5ai/unw4X
xgaIDWN9Ydjfqy7HbVf3X/gn3wf0CgT0ZMHOVvDnFoSvn0Nl/CmswH2wp/BMBUOmkmclj/IlV9ma
EsNV+HNDOb9WyVMjwRlPMjga1MqJdRA2YV8V5KgHh/0pmr7Fv6x7nbmxs6E5TuQFrazFPZrrlLO3
R2gH4jTMW28lBVFOqIWnqO+2sWMNd7LSdIzk4iJmps/SDAeUrtUzW8Xtktr4ZjFSPUWQ0Qknrd/N
ARbgljDypsqHMxkxl5sgDJ/xB34A7X5SgmLbAUo4IESKX50s2ndUvUyKln8wjBEGuXL1mxXlMOrh
3luWwbD8ervneQSRXOa1vT/2zvSiOcUz8ydlNyZ9tEHwD5Yd58RCnkYOu4MmNXEnLF+R64uVSis/
XQFWGRHm8v+FW/xs7Iwg0Ekoq6kJyRDwJi/wqePJ1l28crr9dvsPW9C+jmrELDLMS55XixDSLsrk
CEPMWNXktzZIWvCLOwM2luKnUhRswaYcHOvtX6ALsnqmKRvv01J5ldaZyA3GvR4vMd2hUvtRk2Vb
fEUT0ig689ZySUxBlzwoSbVJoPczzMOwk8pePwm9WEHDS+KmFFxtFbwqVVgdigx40hiHvvwFoWUQ
r06Y1l4qNWfDDA6qTSIMAYPGIhqWemH5wuPtuQhFTvkg6kPvqtNJndN6N3sRPD2PRVeZtO7hpgEa
+g9Ri/wBZEh1tFKQyUNJGOMcCJuwZCxX7ArzNzJE6HnZlneiC/5x83dFLfQJgymsZYc4GLUERA0x
xRoV2WhekLebF6stfr2UOr7OnOy7pDmJMG2vzdLXli8ueOseCyWtWMZSWE0YhLSudinYsKZEBgig
XV74Q/rOMkEXVEPA6HuVUrwpEG/JJcRE1KtZSxuXFzWbv+OgrU48OtGuBQhSbJNtOO83Zzk0x6ys
b6jac1+eOqXl7AvhTLgzy4W8YBa+3LJUn7ePyB3ZC1RqfiYDOz7bgsyi1BIGFs6CLgFs2H2pdEF7
EF1Yv9RvssXADPgJcxncIrRxb2bIYw0Fizap0Vqu/zXbMXk7aA1E8Toe7a08LRlK+Tf7T6Y5RrMb
S0IwkmUaGbmd8SL0qUQ1CAUuHaLnusbQZWMn9+VzZpwJ01WdujtBunDXbT4aWylAKR0YYjbfpYp0
smvL0+0vNk3GVcqpluqQwOjidhalLbCTZH4VXeWnYWkeG4jGKLLNJF7LPZZ8cZfdVptr6rG/bQ+d
GCoxalhCvjIseSYaONztrQexD8nBB0Fd2abOQIqJxNot0CUf+w/2rjLAqZKmNgGACgAitBFbuQeM
Fmsu47kfGVjDvcUleYhVLgzhESWeT93w2rfBzwr14N0U5naz6+HPyc9ZxGR667PzHE5hypyLvO4m
6aSLb48wQ33PPPRfi0XMrtsftrx+U8ElXocs7tlCOaEd+ISE85qFkUmyn9efnC4tt1nK3rBn/H/C
pHGQWgulVN9UUdWvlnmNnJYY88VJAIX6VaurFzNGAlwstI60aN56kmceWLiBEPLAXHsR59u+Ix3F
nlVAdKAk/R5x0UtMAKVeBOozzi3rUtv9m4oqajAKCxcARsk0nr6lKeZmIqH8dpFPOaWjAl8bx8PA
r0hLs4AUENkncLqfiyzrUb5UGuA84Mf8y1igV9miNRmWAadexeXTZN2WKrWuEU4JskmliMkAZwi0
KrXummmMDvJCVZa1vEN4cx7zh1Zv8rtIsDUiDpCKw47R3HObr9BuhassM3DdaBrxdIt1xkthZoK+
eRvAZTB1sWlsajHUU8cMby9em341u6I54q2NeGa24172s+ULwbjlmEZ+hkpn3S1GOKtwymuSFWvp
jbOasnnQY3fe3C67fvG3d251c5Kait4fBEYsTKrLTidWyv2spI3vGex0gMcVzwPi20sba4xmsE6L
nps8d83p6PE4kC652hblOXdiROxOWL6pgQsYcrLIHTGcM7Mm715ajESIVkIeMU8miqhkgQ0a9AZZ
SV1TLsY0cBribCj9j4WIlcJOAb3WDBtkQyClcwKa6qzydvLzthMAk06k1zv5TGVCgB6sq9YCf9CD
WhM89ftIJb9hf3tUzcB1Vk5qPyfLR5wvH7F8QST3rgKHvKMhv++iqPjmarO66uzuS5klEAgnuh9x
Avbb4Ra+JHk/b4IYfEPDtHoNwh2nTzDcyxmVCWl4Zwv8S8UcUU2GdQxjcxruNTOMn8ap9nbOxB01
aNp91I7eAXxhuZW3X5AbvkJ41cZRjN5HdG9eGIxwCy62s7GxK58iC8Q4IqXVUiMcozAXR4xe7LWa
zoCA/R0oMEqA7kMWkfIkrj+tWf0uKJrPsvdOLoB9RmGGNKvS7267vVn7yf1P8ktasUFdxpQVdcxt
5WVyBxCOjh9gPrZXXqtUd5Ghfavgo3yr5uswtc53cAEEI42Ttb7NOzWtKU/eQIO1MuOHm/iFZv4O
QsK4uRnU+tHZ31YqaIWKw7RpyB3k2Yv3FnJvq+fuq0HP4tJYm0G4xAiR/HZW7Np+hPL6Jj8xPD88
oyK3PPdG4jzmrbi97zHl4ncmll4D1CQ/v4ocYPDExYsQxBxUdfEV8RxPDkc0913Yf6oNykhXJf06
aFTtrlZJQIqHwzg6CplKjvPIzB9IXZ6N3xYJv8KC8GzHNvmQFvhqvAFEssF2/rQz1NjJvB3cXDyr
KQJlQ6SvtdMbb9go2WDZ5kvALg4yL7ufenGixF7e7VGrVPQEmH9qsRLvJTelpjxRWpiqk76x0Nzd
pYt3Gc//sqPFjipPYy/p1kE71ezRaDjFYfIWqbHmm57h+GMWGq9dWR/hRycrdaQal1I06iZ3K8S4
QGFNHhQ1onEMA8GhG1PU6A2ieLZdTOkbh3FW2LLOtHq7/IRzkirAYHdvHmqlEysMGvbl2paXf6jH
RHPTWTqOC2pLh2Z3MpY/In9KDEd3zyrKRrp+wdQHvyUpvZdyfINsWr7ZrZZdJpECV40ieLaW9aPL
nYwhsz3vqsiY3h03/AiiAqFe6NkPaV7gGSmnd55Bf/8pc1KDu2Rm6j2aNnad1HKu8z9HYiDcQr73
+yiMIp7ORffrz4kgLe8M0O5k2RS+UzIC69MmIi2YugdKcfVmaf1bF6NqVHlo3LlV2x2x6WQEgjcF
Ujp0nH6hlA90ls+mmos31eViHHtqx3H6xrsdUXNIgmtregsHx96bk0DskvGXWVOihjtpbI4z9jgN
g1woOyzvclWnA6mt1PIlqTz35KboaMYpf5Z3RBXgTg0Cu1h5ZWmeCgc7txx3hVYH9Lcsl1u+Auue
64vhAgBVAjTpYezpLMoj+V60vDcv78mjxA13YRRoK+mTt5ixM3hz86M8bfXq2CfkcdljWEMqhmCA
hgrsBGXQLsiATofk4eGniI5YmmEIqChR3YlMRJrjRMdUXvTUQYI+39boCcRZ4ET9U57b/ZNRjZ+1
ygQgirr+STU7269G217LH8KJG5hHTMa6Yo65Cslb+Y6GjnlJj8JhcpAH6/qlbfru1HeEUdfCM9dZ
qWl+ZxK3btRqc59nFePHYjK5kCeT/mgK1jEYs2vvoCQAj9o8q55GbHnmoWHX4wdSbsDJD4mx6ReZ
gZK9m5kXfzD+HhZbLuCeaRfOOn/F1DKf9Fz1Tnamvqpmvx2QUx1/W2D1qNc2Y6eReE+CkahUEtBH
jpI4NR4US/9ZL8qpqcbTznLO/MOsjDOBbqsoNu0vOP/WkrsERACgZ6WavtoElClJk2wznNCLoaG4
ly+dhaoTLjJ+93Z3q1vLcnB/FXBCBYBbOPEniX6Uff/8UwN4ts1sxuAQuPCiHqubcOZ604EaYny2
nJM0Bo2DYCNmHmr0FUoJ/33LhYo2cMukRbVnrF4dQ6zlWEfDcUXoT/2OcmygknKdFxAFZO11IU6D
MT+B/Y3ehh7ErJSWUhjt5yR2twp05vWtc21YNvgTpbmXJvpkcdLXc/CoKuZ4rrUv0uhJK6NaxV4Y
7iN9+IU8ycwaF6OhF1cD1/Y6NZt2WV7AjMu+/oy2bc1/Jt2AsLFO+Hb7p5b20lA6/WsWjgxf40c5
9LI0UfoarO+dtVCCRsbRR0SwG2tUSPGFpUICiOns1cmNXorcfAhavp2b3Lc1zItIFDZRy9aGVXsX
6KI5wvglzBHiGC0fLmDmYjrz+5wUSi6haot5N/46m8QNt0qS3emT21xLt1ZWRk1gdBpa7MWWIEJV
zdMrd2aMvah7cZaBB10PDdkcFBzsCqgdF3gItnKYtF79XNqtAql1ASsN+bPcLwyzg7ics9bSQ+Bd
nrqFqcyXVrfhlwCxV+IO+s8uTlbch6jkybrdKPoUfMcI89FmevfBRxgQYmkTxKxyAS7LQBbZLr12
IlbHQF/02Wb/tS8wFKKloAZbjDBKTLk5kbVzTvXEeVFwTNIjikn21PSd1lPt5XWvPNSTEfpzZiQn
xe3owUzkGGUGacFu3zo+hc+5X7TQSHbgPqERP8YGQyGus2yVaDyyxSIAClPMHJHRd29oLpuAvkE6
OOoZukJ2RkZHl2VBWFWmdaehunpFcmvulFhBaRfZ1F8VbTIIHMa5ycc9hf5GhN4BQ5X+48+DKHLO
wYC/R1GWalLLgdkX9F5ge8VHmChExJjWCdpF+xi0QXuBmQXpqeoRT7IbDGK7OZbYtXdGqTTvs53t
2Vpk33IPsz7AWaKlQuK5eeD4RCiA4BrUzp+Xo2h5Tx7J98IQHb6qlNy0vadtgnpZqSbnKKUglnVX
KQF/xbK9J6i9fkwzcR81Wn+HpJ7gzeWu1xBZq16CXsBw5/vcesMRQVCoHlpPbjUEqGHF8IkN8up6
mROuqoqJ+dixRGXpEy0HErkyTzl4GSaUPgnIKVw2+kMq3AudU1oI1m7sWNinDu1qXUPjnhKYCjoj
CpYExrJJbzx6Rh6fZcuBb9zbdhHW0sF28lVAJvKhwAW0ztxmppE5/Ksywg8hdrZJHrRRZztmVM03
szVXUqdrdeZH29keQSTOj87SprVbjNNtzKhBa7qiffLdjIzxxbGJ5eHraHfjqzdDLOW+6e5MXHy3
QePkeRuS1+ZDLEZ49UubtnWn+VDb2gwUnZQM7jryKeZkpVhN/kjxax9zF91Pg2v8U7feDONlID3r
IyMtZk/4tr6TJTNvl16SfcCbT/eCCmQdB0F8IIJ7isQly3QAXs58VCK7ONQwEq9G7sV0CpXsw1Ow
eJVpd9eg1EE7qv7sY214SGMVoUdIf5rFptuPdkpTdjma5VGIDv3Wu1gGJ6uoa9FQMZv5WYxtjFU5
FI9ObysH2TgN5qZc86grjk6KLhNoDY1LctN3plfMt9LTbXUi7tMuRh7PrlWbKvdwe8RHmotOfJwW
rl0T6Tz6OvYbq0ZPKLFZ1p4WMof8KIXXcCOm5Q/JjGvaOsDPH4Ubab0ARNm4tQZioLb2onIfpTQx
0hkb4XEt1yIeIsCdeXeSR+im230LfR6/JRNDUO/c/c/IyFDGmemCpS7qNFpEXrK9kyXtMWwIe66g
QR96tQl3zYD+LVcHb5Xgxbkf2sg95XHsbNKgzL7GYh1kivYVVVjPIxONDahxcfUGQTKq/IFKFolp
Vqeo6bRNakzhXarW5baM22Aly9qkYKaXRfNRZzp1x44NqGmzR+clfgq7/OtgJCgp8ZTgbHY5WMBc
Ge/NGmFNDhBj4yGzDLAIhukdmRS+XRAwpBfzXbso2OrlRQuM8lQnFgF3ZIq6czj7suaYnQhmSE9S
kDzNDDck+2BaNVZWnyTh46ZpnMCb0TYnNUN+U0ZiNid5Sq2sHbVBjdfyvaSrTZSvTDFxsrYn8nqj
FX75dHxQJ9VZE5kgL4/SQqy1Ar5UnBq26xTAeMiZWpczE/WVE/Ol51b/mJg4HyUYRL4Ei9CuKTv3
RNG/I0J+3BjNjNRtan9tU3oumuMvTUDaGisXU7vsrfzusljBWEMy17oDRKt5aw+mQvuR3kcdm8Mp
tltChWXzg+0eEgPnrGxHJfCe1EILn1Ou49UgCHjppyh6joUt/HnpnsifMsCOr1mqnPEp9uToNQBC
Ne1QNTCahD3H92MKGovoCvE+FclrFArlElfptM6L7B1qqvc0V9j5pggxTE4d+WlpQPTbsvQF3l8/
pKo/Es8Vr353hCrm3Rs7TduVC3l5Xbjp8GY45anhSfl602ZXWopNpCRfaFne3GI66lmafdITMXlU
RdOBsgBaMBdJqeXW1tCz6XYPm0tnwAmTc9Vb+nmw3cFnqwz5NEq1fS0ZM6ViXHQFjQHo/oXYCZy+
z7udvH970aj4RiyH4AUgL2Pb0kuBZLBh6Sk/W4Lgc33hYEkFhyON415PrwMNSc4DNx/e5uEuFpVz
uW2oyghPhBzQ1mWZbAlKj1Zl3R0SJ7rJ/F3MJduxC5QD25TodXm/n5u1jg/3rYzdYmv1LQuartx+
1jESxoJhx77FYsEHi3PSArdYkMO2yZuBUjA2721jMH8GHdEBwAm+TxnJDga/8jM2HeKa5W9Nr3o9
M266SsuERtAgKBlH23klWpEkU55jAn53QqcbL21T5mjv4iEuX7RK6c4lM4d1IKw3JQm9RyUcX5TE
Mr8WQ/P3QSVOghRjpIvODyJpVmaVMKSu2ZYl7H++K2PxVQzCeCcaSTBem9onU0cXY3hmdyoCZV/k
eY74vLEx5ykob/hbA75eNDjLUbi8Fy8//fvPkS25R47zkrDz2gVOEtyXMeFoWTVEL3bBmMSIGvVD
qOVHpFbG95wwSGRPoGWC5kTmNwS/wQzPSa70OwsZ2n70dIq+iprTASC9Z3dh7SPmUvdDwCTUHgAd
F4lJzZl0P9iFf1b1hJKtJIOJvXJwHeri3ZDNRx1PwTx1xeb/CDuv5caVbNt+ESLgzStBI1qR8tIL
okpVBZPwQMJ9/R0A6/Tet0/cuB0dCrraEkkAmWutOcdc7iYVRpa4rHy6k8MTXmdYLNWQfMdW6rez
oUdRyo/5DmL68tz2HingAWPRxirtBz0ZKKkR6j/YglIpimahh0Y6gUITZEbrlZG4xUlufVYF4ACk
C/VTK+xym1LVlOFLpclX6bbTjwlq3Cou8uhxZEG/OB4Qgbpzpx8NYZydLGLfWTT01P13TneupNh+
jOhbCWwUlFl+0tuJmVJVIPhkpxcdLaNO1t3osHUezHbVIae/BI1b3e626y7Mnhd9DlMB71zG2nG5
R5O1fWIbeE4r5SiLnGw0GqyvXeeKkwZW/qmQFIygilaQ8ZlLhNGfgOH4oyFi4YOjA0NsJWvdbZSZ
1FRtmN+0RyBjLyQbMVj1sAk6szUHJtWrKtP6xZGo3bt8DNa0dC5V35UU7yzvNRHuR3ce0y53DTzk
TmOZ/kJj7mYKynIraXTKmrzwNqNAVtk286cywxSXJwR9SWal6ccwdT1AU/RHjV24xCeygUQEPvoh
fY6j1u2hJHovVk8Z4EhXOS3Dc2O+G09PdCrKYzJf3TuJ0bAxjXi73E1d2RwdK0K8b+dnlKXFFdT2
dLRHbyZ+gAs0QMZt7Jx6ykqPi48kKdIqW3dulOytUe4p3IgTa1Vjk2cd/RjOUOLL+JE6tX2/xddf
EFGVqRslCPCgTp2hHauu+Z+bsNFhIiPnGLogh7usd2eYrO0migPlZYyIpprSoPilEU+py+5X7zjm
myPDp9GJps/MBpBZJW32pFVYY1LCRE+Tm3XIRapus0DEMHRoR6fUGZjPzQvMaPpqrCCMLgcMnWwQ
GOBBliMnykdlVwbM3xRbv4sx44wFEpkzd2cNQuyQBj/k+NJDWorsY9pnO06CPQpDdwOL3Pgyiqc+
5rNrDeWTfHJ8I3SUlx8EW05+p+fe7t5ltrLwse4IO0sbErcwJ5YgPJ4aL9wsAod6vkcKyXr5NhU1
yLZ1NidQKd1tqdMJeqx3Vd8z57LZceRNo57zmMSmMdUL9AmUtbmdlLBymV4rfWw8aKlnbTw6wQbJ
tH+Scdc67P+Q5GRPMYjFT51sGB9CjUaO3KRs3GLPjj16Nuf+lfDsxzYc9ot8Y/mhKkXvZ2UY79ra
ePg7w5yQuaBDNvZ1A/3SNkA5iU7VN2MmgifL9irfkq31EcXV16j34e855JVJwvg10CPYaLV85EJG
8P3cNLYMQj1L3SDYdaDl1GmWQjUGyT0YmfRGZXHL+VJOY0JXYBEA/OcuBVTwkEp99DHk2adodnRX
xJm8Flhx3CHCohwlL828S57vkb+VvOD/3t/Xtjx1Pjs6lfsirr1160Ltqif2QG5la6uSXtg6nata
NwUaF9XTbzlP2yyRwKkFiaQSqLQpWAE28Z2nUwSojyk0Uryt2+W1yw++jH1fJ+XFqmkq5kgd6ES6
w7WxtL1JsxFhG/eElYPwaOwaK6Rd+SCBL/V8FVcze7xEVX8ttclp/D5PtoWLd5n19NtEwgiOYh7Y
1ZIGVxtKh6i4+1+9/O6RsLu5EEsocOr+fL+mhqmhXT1Ny3wT6jAVF78m1BGNoWEB15WXMbESDt5z
DKFfnUmA83/UPV5byVM1nFIH0dAM4Y3ntlQ8nBSdukinTX8RKHXkvN3tWjU7do4tMROxM8Q5nH8y
4KOJOftPOw4fB+W0UbK/5WsjesupgbLOuuFFwBxHGpVTL+p1s9h35nKU1gINSx0e4nKuMI3U9yWK
fk1QySfsyehce3OPjjeTsiaD/iLpQzZo4TzcnI5HTJTuKiXZf4AjY1WNMRxoH7SDnb+Yj37Slfs+
jBFedKCAJlK7MLurkvTD5p9bOEb6azhHPo+lIN2zDP7yFkV0QZ0EBzslEpWxFLF9dBFRbc4z6biu
VrYpiyuVeXehJdehCasiQO+xWmyrnpiy3AnERmSttq5UmX2F+HG9kF4aGU41TpDOeZoyhLy1q2YP
zdQ8d7ESHF12nb7Zje1XaFWndLZUByEmntZVPtLe+LZIcNKs7LrI0cuZepj2HnBEiBN5DLagBziM
exmK6DjfUkxWlFAg7FzuLk8sLxm7tsVclUXHfr71z7NzW/P+H7i/Tk5vGl5f+gRhcwuMoVwNSRTt
C5p6vhXzVSR9R1FHvSofrKBgBkjP4YF+pLdaDJAmOm0CV8KnUC3657+NzYGRs+dcrWGSl38toTyk
lE96LTC5hhX7mKb/IM2oYuDjIQnLEAwpQWVus7S4X59zd7IwX0x+E1Xb5ayP+yLcax7+pq4r+gdD
dMl6iV5JO/XZo11FMlRL76MPmz/DXGiY8mrNGYaaZ/Yr9v5/e6/tCHm1H5vHYu6nEfTdvFstFpgZ
qlJWK9z2cK41tCjCsIwN4aIS7QX8ud7kWI/p156t+S6dAMqKbNrgFZt2tlSbh3pu2XWw7V51V761
ExEc0eR+9709njujOS3fLMPceiuZhxGQ2VFqLg+qJPppjdafxdwN9+hHc9pn8TkZu6MXxNnvMBuO
nOHZ7yZoj4Iv7a5HQ+O6rp3I3HONgc9WV2+wwkjlof3zVmW35e8eSsJZujpDKBI+LV+cm4Uq1IXg
xhRXX9tMBw9JicVI91ggWoLhTlFsZRvLE86H1iJimvvExOeS22hmRyWJymcFeyKOMGbsuUgB85MQ
+56fBQTHdeOQn7H8ZjWhRe0yByOnfngzRnbPInmiy/pb7QnnsOeecZBSILM3S86hm8uXqtfIRsVd
yen+MpBccSAPggpqrufLKooPbs8mY7mwxKl96zuFSd9yZdd0bGR12kOfnvVmvelUu6TjXT0H0tPf
CTG0z5hr2tXCHYTm56zrKCbYUagP4cwcKazhz7LrnLeYWQsMDg1NtxuZ0KysQEd8Pa+8kSKT49Qg
MGbcoq2teMh3I7ChW2SCKJnXsOWezfol9Yks26ADv+GM4dqy2CgKV/ycjRh/3JTJM9qylacY1zoJ
3ItZZQ2KPK9ZWx7bRrdV44vRM2+OBiv7tt1tWevNT/x97f0FA9xxincGz//7BbURM9AezP1/vUjR
tiJN2//3f+V/XrD8HVB6ScR2oyPldnLq6RSvKrVWPgdT75GURLPcW52eTYnac348AVCxyYzc2Ccl
PmtJ1tDyeidhOtNUabFjKNz6Q6FrMAA07zZM6W45IuN4av4ufDDU9j2yN0rHuU4cCpu+f119TqpC
2xSxxEk4oMG80daOZhyz7Q7c9ERjdvnaFQvqvqLMBrv5KMDJ+1OxXLm2K+KEBYHyfj3PNwa9vkS5
Y2C3MWl6G91p1MLgvrkjt2vc5WX2924GdXZXwxkd42Amy6gxGhU39HV76D5V13uPZTT8BkboVwGt
0hW5OGtRsZmKx+HLkIpxbBy9BNzAIllphYv5OA6ohtGF5lbmvXeqdS4rq/6lSeddTRPv1WvJCwAI
SZuEk5EEcyanAgOGP6SABaphqv1KuvmT5Vmw0QeHkEeEikfM8rjyAte6SiFOwJnRMC2zhZrP3pm+
tKh7CLz2tGwJ7jWfY3M+O9iU1DZcEb3YvhlyKA/VDBujCm6I5KTIWkZKRmUEN6qXEFKLJTZynkW6
+IUr7IaTqZWbLneGszT4DwmPGJQ8xt+J1D5Dy59Gb8stSv3w7y0qbnb/hY81CFsMcI4fERLfaSl0
JwyxrW42v/QOCa5XFfkb3kd/GssvdQknQXHdnYETJkoBUAIUCjzIXdUo5K9U7nX5QS75nR3iksv1
mGnTIRzyFpsA3bllw+8ovUJN5P5UR21mKs7P2hQLWGqE3U7nyhPG/ViZaKMqrWK+x1OwGRUOEwok
7KluRujqAL5HJLL8kbVkY86G14AN38oxE/UlJL9pa6MjytyQeFgLZS2aEt5JijHN9yhnt1kl6F7P
qq0Wg/Z+uUsipusr0gDKP5TPbSyyb4x3uLzYcEBUCqm/6zE+BJZT3y+Etl3GB3COf+9a4PXvq0Os
KnAuhLipFn+wMtbMrwq2zriHdCwEkY0gtjgvSwe+5OCQJPB3lyt3AXR9Laz4/gsiT/92Gd+dl6or
qKZPwiFt5lw3PLDamTzSHK0Ue6cSUxC06xgzaj5Z+5IiC6wmYWLqQLf2/kcFiE3EQGd0uYirWdQd
Qdr9+25a0GBUSGgIyyj+ykMED0oyRX9vFd6ZVai7AaGq1hl4x0fLS7SH3irzfZvrxmXpi5koCJKK
qGqhlwq9gumDaM3madlvF1Zi+5xpiIXxCgDo+v+wGAxX/2+UD/BRrEQILnQDqpjqWv+3baGhHYBv
QAn3ja1YG22ovJc88NytrFEcQhLyXmKn8fa1RjNoeRbp8IjGJfixPAlT2b5VUtz/5fKCBtrpBJxz
a6HJWi8PTWS3jJVtXO7/xstx9DPlOixPMhADo4eeYLc8+89vX55tieXamyT6+NKFLDX10qOEE/1T
ikZq0PLn5UdtC7lm8Xc4WHgsGejGJmH5wGW0uL9Cly6yetJn7v+q1MfpJOrg45//Rg9ejT1OnR3h
GRbP+CSTQy2KcbW8ZJAJVVEBpk7az7FeifMi2zGR6+wrVZDosWjaZGk+a/Zkrxm6mpsuUzR8t55z
7KNcfzDmW8P8GM2zuTGP/A7XzR5xT2AfgCik2C4bexcxePPlTIGNJPVDF7jlg1arGZWkSoUSLLzP
YkCwp9T6Hi1Cc6tYo7oukXuUecOZjDk4IHGSbPv5LnROMuEKBan+D8sJ+h9EtxvrkGY/rcJ6PNA3
fkNV0xxVxvc3MuHrW6M3h0x9DE1j/GLkEqwW+CsEs4fKRpqI6kh7b5T+demTqwbeqa4Y8a2EdDe8
ul4VQWQQLmDMh21K1c3kp9jUCpxEt/SK3eLrydomZRkAoTkSWr6Qm6bUO0hFtb7UDk2OA1aILTsh
iVA/lW2a5cqmcw+uEyfuriZiluSCyF6bTvOW2324ylUJ/DwP/n0LZ9H/euxfr5sNyU3Rvoxtnr/G
GS/tsQnf2Ui2HTNxacS6mGW5KYvJfJHpEdZamLABBIgz9YTF5HZ4uJPmtaTnUC7g4KB+4DpIV/Y2
9VF35tpf3bEjeolLPbXtj8Jxs/Ui0cLutFfUnmtuPlb7u+G5kArB61bmlxolGKHs1bvBtGkWh6tK
+COBm1uXLn2BRAdCBZD4aWHgFG7wwecbHJeHzIl0qUjbNy6hWstwsg9HhVDsquV40I3XfCiVfc4o
FMt3/asQWqtTnUMPxO8RbMIwth7/uRWWzPPaSu0O6mwztKQi2EKMxgF9+13urYwT4C22T9suNcrV
ov5eHnMI2iOq8UdD/w7so+N9ViSJWyr278TDXjtbvRa/VxI6ZERwRQ9d6t06HsfjcuufH2rtDHvF
be+v+Odx2+cEUU56HenrtrHom/6HrQhbSV13E0EXrjU6l9Yr14v4dxGMIVHFxk8nEy9qXr7DdFLy
d4D/5WNbFN8is4t3TybRPgJXta7GtPBRbbsc1Cr5yhV59kMyVp+AQlMOkyFgY+C270LP74+XRUDc
sIW/cP7I1OAdKnDzstxJB0S/YXqRYUk3oENCogwj1AI4hP+chkbH8HF5TLRO94DcooLvy+AFwgIk
pr6i7T2f4UNVf95dm4nWZquiJAS1oTf35njxbdLK9BPoMAMczwJ1yuk41dV4lfNgVEate6FNtbrf
mx8qx8LyFQ+205IpoATwVkk2MVf3Y55qots54ag9YQn7M9Gd+ilGtj9jkCi3peGdRbSydN3z78dy
okwPVVdJUCid8U4tvUbePiKziZurFgTvSATlxeKxtWToIlKBPidpyc0mpwttBB9vqasHWlX5y9Co
5VkokKCTEumODStIqV9QlE9PSqLO+omed2IC9tUsle4q3cAiiv+eBssZkA72u0CCXCxT1UXQK6jr
HfCJ2BcY7Fmmsm2L0mG005RbEBDRmn3C37cy5mjS2Zh5UTZ9KbLDzW+1HnnQsBL6lMRmW5QWeyWH
SD2zxBInKgdypLETWdX9mW9EsX2/gTzhfmN5iojlta5Vq7r/NjvyCqFzDWd7/iGkcPZpV+qroM7q
DR8fBuglYaiRHldXvcNekzvtOpKi3y/+LNxtjxLt7y0AMwZ+k614MmzaynYv3jx7HEVWHthVwWnp
HPVKNNS2NkLEWA6RFIuIwquC+nA/oMy4uGIkMZ9zL3ceIMJxMZ9HFTZKqOdMeagrxfZzuBZUkfhF
V0Vou/uh8w69Si5QbV2x4Yi/18dOK5oVk7xi33J+M5rl8pPUSfzMYtmcgqn99DSdU2x51lJ1CDSZ
bVY/6VYRYztf5ew6dR+wtDqr5Xq3/AjkzCSFqbEenOFHaejeow7n8ZHmvX60s+p0v/efx73eohWr
BDX6F327fGKqcCMSrbOaiQUGN083k1UQpBa54bm9AayT7iT9Ewk6VABWuRSpSf97uVsULOc5Y9Dl
2cydEpznNnNSS+yW9zbgBLwOU7QJhhBcx9SimdAlBFV0I7+dZgM/IPjdT2QAVprdvOa58ZEmtbGP
m9hfjkibhJV91xKwsTgC7Qs+3+C23M7bwjyAkWCtsSKmVl7b1wwUFYCMJd41KX+ZeRrtjcJCdeqx
pgxpAk0nXzEcbQVNOf5fO9sY4AV/3ixBJXwPnHyE1mNYNXXQ7izqp/tkQc53q8SLNlHH6CPp3Mfl
FctDyx7ZSY2//8CO5XRqevSQT0uUKaSvuTdR1ReEzNPDiOBi2We040CoVG+3m+UaWGVqdKipunFm
6tNLVqhsuhAb1wtITzd09WHZOlS6UZ/D4NqFCX3qxRQsdJuuq9eWp2A0rTX90upHSvSeiUA7rxz6
6ENTcB2uOpudqfUKwMG8YCkgTT01Qgqv0MPJUe6zqBq2ultbAGkAMWql8mUJsB3VMMrDHYSYWcit
1nlgvjcY52i2VbdF6THfMwZiPFKjsva1RavIdlEaWK1Vr0uDdPq/+Htks8iBGArkib3pklTbu9Fg
P2Pq/VhEjZ0FA3KwgQmEWt7vNSWGF1alG7LivPeKKIvFUOQU2VVjtH9xgvoPksFqq011vZdFVr4M
bgiBl8q3HGG9InOXVwA3cg3It8QHpPl8ENElQ2p9XcLz2pn0UU4Wf5PV3P1KRDusQidRf4LkAcfK
lvfaOd57xEhmF+MnvKsmRUKzI2+YdgVgqNZ9U7DUx3gu7ULtfqlh6jfLsCiDE164U/MjkKNDEG2l
P5d9CgdNgUpllZOyWi552lI2q3Rl1v1AJ8tF0ucvql6H8nQR5y2PD3gVDnkUOyzMdrs1RePuPS+z
b0BZ5GyGZVs3vCxvbfmBeSS/xpF37hTs0pEJmqsWmKnjFBWFoybGDdIaGn+bdvlQj/QlyXJqhFuA
wG8j72AN1WuOgSFYmVkzHWab86oQkXjqGsZOVqslT2AAUNbMAARz2iyb8kgkxaNK8OqyZBOp3u5M
3JCr+6bcjLW9YTSWOI8Rh15vkpeTxS1Ep4Wf5MbeeWF92PMkcGxLqC2j0x6UAbXEhOxyMYsqdQtk
1xDJbnFnReNcQ5b6AwiSx3I2H5NQtrEJIoSZoCnM74uApTa+TpUcoW/Rnedka/dhScN9uTVZlMgV
1qXd5JU/l8M699L0UgXDqlZQ08axJx5rR5keBwst5P0dl1QV5yRsw+ea92/FpXIpVL4+FBQ5A6ah
fPyvW0C4/Mwm02Uu1I92kGPOzRt0TlnoSax+Oi6NeaANOz05l2by6AXG2yLTVfXI3so+U7ZC77zX
gi5HoRMtEMb9n/kGbbLhTyhw1PK/PfPVelNZo4b+Ef/B8n6kEV5cPTV9DV3o3oSc8NRadAyxATfX
e+hqE4g54RkhOZaD4bvV/LLUEgSGBCQEXlJc9dpKuRq447bKdfeVQLy3pmZnj+7f7Z6cRIxYTbXp
Zs+d4sWeURfRLtR6DEOhCXSuznLydtxqZUDRmLR4vMRJ+/fH1BvjBQ3rZRJJflgeB9X198kR8dMh
137U5DkuO1izNNqT2XT1SguryyLShRBADa4b/ZMUJIJC5Q8PYi4TJe3gHfGY8u73byf3HCb8Tf+w
d+4AHgZdvkwk6H3R/LhzRLCKXkZd/qBIEuBF0baP7aHCU/qcy8k9Ro7+3Xl5Tu+ZzuFUo/vUHUNb
L3HQVgWyV6uB3gxTo21NOzdfqSb8ZR5NVajuq9J40g35/Q/jJ6rV6uIQR7+M73rNaf8GAJu1AlfY
wUAW0H951DFIHJWITh/Ss8aXYZD65UQwsmO61kMXGNGpTrNZKqU0ezVOLzHKgTtnKKPtsyYscNza
qpIhA5TTY6LW6lEoXbaBaP92z8UIufRp9XML8OTbkroGIN/pLl5WjFu1RJkp9ecWDTOClFK7ykkD
buuF5+VoxQzjkireIIwzCR4OrTg5kXrwi+BZ91yPkEPjCr2MnX8MGu6JyhLgV8JAvSXMDDrFDjcg
67qdMYsIAthb63sIchBCGWCP9i/+T5lrbNqbYFfY7rBfmhMusMks8KyTSgordGsFIcmsU+sGL1iV
aqBvZWmc9MwkyVQISEGFuqpyhUTqXLJqsaFd5b39aIqfnmyZY4cW5BPvyevgILt98mCzFWjz4jnW
vBNE69uAXsKn9W9jo52eBrp+dld46zqrjrCZOTRCpB8ash6ls8eN0bMmyYEQ9/6EiF9ZlzEd1r6E
VsRsPW3hJNTS8IidMtdQNMGQe7q9sl1vqwX8xQL9i6+3nN5mIJ/bOhlwMWj4/drHSfectZPUYqui
K0yE/jDGmoVVhOltK/GyxIyL5eASicxvOQ2C3+tmQLXc6ZkmK5bFyoMTFK6J7zIf0l5avmiVdyhW
N5HmYt0NwkEMWZK6G+a/CkvFpoxJtIo8HN4MQTPia1dhbNCDgeWg5oirm2h8trzW3XlZC0Or17eU
GIfeNIa9VduIsHNa93BZfdUzbpHos1UL8tWPqjH0B0BKK07ml2yKmWYUzc9CIjAXX1L/Am4KkUBs
9XzwS9M5EVYUrwFek57OcBdLgc4xEhSoQZwvgAwPTqa+z58XccEABiMPKqc6UnfRbbHYmG0yi01S
Qx9j7wT8U9S/N6tOz6Yqu21qgQ1y1HLjFfUzC883akloP8jy7PwbcRtJgAx6AxYKDIyoON36wCzr
y63tC3HXq4QjQOsz+CVKdkgA3PjK1P+gbbYqE/RLTebU29Ga2KiNhHw2VkiCyOhc6QZ8923+XsTO
tZpN8C5LlaGl+kboNR1rp+vhFatXr1YOZCIq57Ib9yFNEjbPGk7nsXvvKJT9anIOapn9tkpO9d4w
1ppt/pR5+RxHOWBkqW2zKXhRpqxcm+78Rxk4hoKZETLAazbT+DkvNX/kQq9oRgh7Oq74oGnsluif
LB3p6rmpWMuSaQRDmGjCZ6OZD57nO3iLyA5O4Z2bWoDtu37GqR5fJJe0BiOlbJkSMWAFuqMEBh6m
c9CMVEMG4d+a+Zp30DLdmvHa4KoCvVyjrxyqixUoxk8LFsoJByikMGdFQmnGlxpw7mrxd1kw1xdM
Y4MyzjapFh30qHl29QZNrIRDyeX4ve4RQ2V9imWG/kBgwHmOSeeD9VwDZ2cpj1X5ZaQAkCNaBF1s
hQ9G3T2iqKnZF8VPuUGUoNskH9jYtzh7Rt+OqxHZ+txF/GZyFPlTPPI+SAVOJu1jiM2TnOrf7GS6
Xe2EN9PueCMOvS8dWV9TVhi2XFSBQZFNa9Se8tDm1lF1x5LUm/YgR5qP+hxXPaXRJnXw/uj2qe3Z
VA2j8lurJvgHY3m12g4FhS0vLjnYKyKNbpXq4EvrEmwY/fSrbdVfLcGofOxZuMIisQ9n0uE0YzP7
9jraSgz5AcJEIaEzq+KNCzM6fTkimKTVkbkbfDbsYIrgy8uaZp9gXFmlYT1xLKfhuhU5rC01phQB
Xd6z1SIx7D2he4GIwmBDa+2Ssn50nPSmaPqnYk8B5WD8JgVbaChRZAylrbNNMgJSutF4hW2RHEWc
7GzpsuVqFBSXCsJbPLthPAkMC2RD6NjwNM/aTXX5lpfUJkqIFFQJf2VRn1DIoqN1931m0jsyz7LG
ZxTo+QeR8Y+mVBLf5tzojLrZRIKYIb0E6RBMu7JtxMkIP9oARA56EX8iudeHmLjKQBDOskFymez0
WOQmi+GgJCsr5u9whnoD6e3Ra5uPFFLjulYEuCKOfvGCOmF6nVlwUfXbIElsh6s3XYuo6QEODL/d
0IjXU3ONIusHn2wtyuJtmoITiTC+Y/bZRlUEC0v7TLTXM9+lPNhRgLYgnAaWm+xHq+l8Tt2uaumt
pxGDd7zhg3bDhaTdgM4i4AvGTdNGn3mp9qtBNT5Na0QfFwQfbeiUuxJtlq8YtPsaka4Nq1PPFXou
21S59oCYI/IPiTNpTJgtKHdAytBFULDfrpXY6P0R7P4ujq2HSSXdq3C342yYdztADXDsj6LGA2R7
/bMwz3WfdFsv0N6MUperDDvM2gi01pejslUBgGPslR3aBRk/ijwC1oERXLHSNVJlJiHVtTQDFHJh
4zCna+AqGgOHX/1nSsRtSmnkdx2IwnYlcGCvLds+2428FcJ6SLSR/mhhfzCZ62jB/tBA12zKXhZE
ycRMakyq21550RP9Qy0j/Cd4dBoNQ6NXe8SKBM6LNlVE0bikOcRef5Adu/ERzFRXjd3J4XNbGbL/
jIJyM1o4FCksGaDqNKKKoHwOglXgjvo2pne4KgmHDojKOdl9+hv4z1Oumv2GiYS5SlXcl31jkJdi
T6FvGtWT6LuNFPbVpV7hAsS3JRpCZjR17bZFemZCv6d+DY9NA7oF24G+ahPl27amp2zSr72KuIoZ
2ZtEWHq40FL9LnLjSuzkeCY8fU3g1w9MUxw7JtwBUgph1L7FfbPTR8blVsAfZiM3XIU0Ec+J9Rnq
6rGuZLqxsd2vBoDUfAAnF5PBpDl+klPL9ZbKIjiUoGryi6pVmEDJoeWz5PrKSQRW7eQWnO8lke0r
Cw/d2rHcz3xOR8+wVHNVdF9sEdwclc61BrKoMygEIXeSShxehWQOJhKkEjUNMtQFwaajWAO+F/qs
Jw9sn5wHxFw3zkHCuYC1kUgu/jhN/CzjIMc8nTerflKAUSIABaI2XMPqs8r7AmefID97UDt8AxYJ
itHkm7A5NnVYcp5KknfDJF2nMax80m6BdZvdhINhOmdl9plJKFQWXaascW9ILWvtMwyyGlYqm8QK
10/c9hvRQd/t2fG4VPIJ7EFDqbuHRGowp1TB/qP/MPoEgJ6InbMYmms1SJeYdflG86pbTwNZCszX
STBrVBBlOlv7sAvd1Vi7xpqe+0GAVWAsF8YrA4nAhnagwCkap1vsThsFQc7GDXJS0BxSBb0yw9I1
MbCs8gJ7eRut9TIDwef1rARa+rOlJceUAzmkrRRfIR+wppQvZqyUXNstuQI0bLL3yXaqaVFKGpGx
EfDXgwlyaNMZHzG5NWbGoW8gVHjBoNyM9sZRIsGVK8TdWbIXKI0/cea59N0sVjg6kgMThXUP9yml
U8lenL681fLNF3yElTGDWJE6qAk2LtZgDp+m3/fRRjjJlYCYZt/1JVKcpGDTjKl3MFMin/jASxMh
ranItVOyV9PzmNHUOGKZnt6GqjmFTsriNXK2d7r91bnhQaHrfkq8+DdlDcF5U1kSocMn50nzmSCW
Fy+a02d/DgVO3dxWkrXpeVd3povRcsPdh26kLXJW5jZdx8Qe+s1kxKum0wtAOorHOY7nlN14qqvp
ViPi03dcXBvxW5rjqK11pFGDibyjajO2R1HqD+hDgYriIQvNPTLRs2kzbxKUXqsB7zHN+goGGAut
Vuotl928gpvGljjFi2IqaFxB0K6gb80nZpMYsU8MMwK/KrrG6NTf7dTPcdtKNAN04QosdN15Pls6
3l6LXl1tyGtWwlcYIx/JKLYFX2uik8agB9rOiYDZM2pAcD2IndZGREIz9bB0tgvkLvlqZ41rNagu
lA9g4o8KQDbqpdFdTeSeijL75SZMqPS0+UUDwz1K45eloIV3wkhb01k7sqGCL2nmlzBZ1ysyztjS
hES3lSaWiFy7UBSTy6o22q5n5NUbdrxyUfH5HoMfJHhc4sPV2DvHxrQbHvSUSzhEv2wvOxMQy1Qu
Vm+KRHxWK+VZwaBETFu/mshAXDOB/ykd7GvZyFEagG6q8n3DqZB6ME6sglPY1s/M9Z7z9ImlgGEA
20LPiItDxzAdS3VDtEP6bKgwITsZr2B/oKr3+reU3kVRbKX9ALD1ZxAS5qrQVN+6sekQsPGiNxOZ
8DonK3M3+hnqVdoQAho2Du3Gip1XG9q+L9F9N87k7XRNWAjvrTXXL47G+URW3f7X2GcP2DC8h77t
tpkd6ycHJrlShgyIsin309uMJAXH+IUl7OAkE8EF7Hk2JriYVR9eKkgE165mTg5DXGcWu6ltj0qv
aO29oEJ/sotwM3YolCcKqwkaHMeMoiFuIoSWMvC7DcDjNkFy7Kn5xhoxWtjyuyfGGaLK30lJfPYq
z/ZNhbHh2NeZb9cAxXsBVcd026OMlPeR6eZKGLT9DLXu2Tsj4smywpibSc7BaIpsa8fRp93TgrI9
/eoh250dROWm1Q4wfaAUlXnkB2Hw6pnuZ5O3H6Rg+HpZFrvMil8DPDB+R2TnKrfCL7t0nxAS/B/C
zqS5bSyNsv+l140IzMBb9IYkOFOi5mGDkGUbM/AwD7++D8CsysrKiKwNQ5SdTosGHr7h3nNL4BD1
sBlkJrcI0c4NaNsVNMqLBHhAUULhi0gt3gpsZcgWOf97392iRUKQV98h9ucaVffJGPteY/R4V0Kj
X0kXib5guupVeR1uE582HN/3Xk19QpRmFCX5EcAaOSOp0nISW612rflCXyWDQVvK4SUsQpbTpnyv
Q7KSIqdnL8w6a9/lw7WI/HEFRmF4d8qfHKQ8ZDMOrJrOzHHhTg+Y9HDqhT1BNohpy5BdbpekmFMq
jnO3f27a5koWjYljzvnAXZilnes1qXpNQiWjHvpZTR17dciEqEpx6ULvWPlxNjyBYcNxG1cwT3h8
ttGm0JxyHUHduajhqzuA3JsMyWIYuZ+ZwUaxZsGe3+FMHCYCI5Oxfm1kAguc/jDJwH+VqmeauodJ
h2IqS+ktHfGERm84BDNiIsnc7yEhuAdvR/MAh25t+ogfA6QMpllQ5DbBAYShp6F7HXE+htGMLshs
tjz5W0qvscKqvGrn53g2+h9ONF+0qqVCQWix4ucMtm2MuJwXE49BvBV5PEOYVnXb4OopbNghSvIg
SI0xrGRL0oy2NvC+8WdQWdhKtzJqo9yItACHHLTiwAymOSJK/Y2J8ijb9gtjPGtT2t51vmjcJ22r
Vrm9jgPo0QOA+YMJGnGFf8iZZQmrSlS/cU99a/BQNrlmXslZS4+sDc59abOw7UrHEwIYJjtpE6u1
4gX1BGEkcFhli/q3Zp1oMN1D6Ddv6FQfKyWELW/KK86ojR0O+jUqS32lFVa+jrLqGzs+Qy1NxQFi
wyIrm3jLw/ZHzTKtqwpss3HokRBvMC7+nde9s6GMD2C1ld8CBakT2g9By5NoboOtygw8u9XeoK6y
kg98sSEB6myP6svUO9DQwYAGAA0Z5VECZ8pzlbYvQ1Q4a1Uf33UMstyY9Z2jFOlJEPHDnHZ6yMfo
1FmUddJKfkuGrCcEbStXWBm1oFofWz9C6xMGgwfsEhAkmwwkDMqdrqXDyrXRJep9tiv6fuXoxjlH
3rMdoCLZuo3/qgxIBtP90zDIh1QJTTQS6nM3tDxHudJXljKkrF9ZFwaJxNxq/SJP/Zi2r+CXxMYF
eb9u4EO5QBjXUPryTWzQQqNb4fPo1aeuLo0tDCE0oPGmUfvj/Kdbg1VuJ+vIcZ8whMo4UjtsGi0+
oFwhF7vmYWs122DoDK8sm09X/Y27jWkQRoJVO4IPrnoq1iSEKYbhc1W2w6+iq3NIJkS81WEbMAl1
qoM9YWNTmXZvaoMiEr2RuRlrIlDrmVmA85uWRoyPAOgoFCb4K1NsMjVshxcE4t8RQ1O0/c1aa0jh
42kBUu7sZ0wg4zaAJMGUMKvILBZD8JWiwFvrbcXl3E079H4rX/T33CkVT08Zkg2oPQOTwwCu7Gyt
fsGrj9FA4yYyFfMFJqxBo6Y+5vH0I5ydunZGgHrccFTrAwiYeR5DZjpsTIV/fyUFG2aFK9zRIUJQ
xmCCrtNR7S+zEeNGOuXR6UmZHpuYJ4+wyUq0h+eeMS5tyLfopLUaRN1trArXG9HdjhDf6KQbGvAH
5jtssQNtBzJ72Fd2Wq98Q+MvbpcO60UuSH4H0ytC5KB0f2c9MwG2E4Ll/CRWAOto34O1IHX9qGrF
iVX2RDnCjeHDDiG/ejhlWumlVlCChgoIBIZDBm2iekI6u5FxfMfUYiI3cZowQNiHDFeYyKZrnASq
J4VxX1qMxgZcoJOu6szehLHSh/ARDcCpgIYMGMlmcii+bKd9qp3ymgp/A6AWZ25cqGuzV5kjU0KE
5Dt7XaF+o40n7E46Eocbn7KSh58AbTwmAUyFpwLlGzATqFzFBofyfioqSJVOiCet654Q17I/LFtj
k1JLo3xCGm3UJF808TtWi4x2hPQciMBfcd1WD2a7Myssn2MR4E7X56mJ3hHxyE7AztAnpP0B7V+9
XtuCqZlCldiX8t7I6QbAFTPIduTWdyv0a5VNiFUiHiZj0taMeqOVSOjjSewLY4w6A49WA149c5Xv
zpUgVaOXOJo8JZ81aTVEgSCPXrJRhnvhW6uyougiAzv3fDHA4Fv7xDiuK5t/nUhEz5oGGjkaGGWo
wwN79JmDSFUf5u1Lhzvo2AZBj8bQQpOeJKo3OKSbz5lqiI03szxp4tkpgG7t6IP7KG9eJsfYabIs
z6DWHUaQGGCG6oelRPh+SghvZD7LtcMjXMNQ4hVx+tnVypc6iJc6JWBc78Gup5H0kUCBxRA+XnTF
ik5uRlTmEL9bCfDhAhoIHKqdNdnhXaDR12kSz1XnEiETkoDXVYy5+mNHqsyWZJJ8bej0rDhYh7VG
Zbpycwy/ZZN7xiiorTXzoXGwl2iI57dZH32mlf9ROs1DDLSrjgrdc+LXMZl9OQnF0jiFW+m2wX2X
l0TzOmuFG9djppKvBdWOXrCDVbXkgtx1rdbRi6i4qF3cFl5W+/2accouMs1tFbTlRnOVX9mUXUOJ
oyQyOPt0Kzm4/sQ8WQDlcdTa3Mo5FZEEbQquwv6FsF7uq6h/t0J0LEagzpranAgDzhw0UL+zWS9P
1Q/nfNNrjXKM/XHLMPKXBXtyXfvVvT+M5UlL4gQ0k5swCNuBYMK3JNR2NbjOSIo6XAyRen2CsH4I
kznthVpCf0sq8g4RktsblntYYXO5N0o0rxX+1dGmemj5URuVH8w00Wobr7XIDxClXiPwA1RdIbkt
OTv+xEJKJPz3fDI+Sj6sVde685z6JUlda62SmrvGkWrtq0a79tNwlw82D7TO0nZp+UsF0Z735R5T
qfLoY/jd5WbtTeDRVjmR3FGQeUbaDEeqgI9gHKw1AcOp5zYSyRD/hvnErEsq0GIs3tT2F3/dk43l
DPhwsgmFcuIxEVBLwVCWs78l+Gymlu5LuL9VHPQVms681X82g7vXk+CYIpY1oYMccane2xXpTW5s
xltdO4cjtambGzUfEpqKPv2udMHFD6JnVWWc8+BJN07CviohcAYSYb6pmvZXu4Ea0oGIhfPvFtpc
MNnnIi/Iv+u/VCRduFLSU5v7H1gNg/U0w6en3LyaGtLQ0MQ07TuDJ2sWUgw2fuAWI8GmxkuSStiK
7uBfpqTjRMRi75ZKxEb36jcG2k4J23+KYY6SbkT0BbKOCdig5QZvPI7Dofzd4ZIFFsEIgVCCNfE6
GiVPwZTDnx7LhClGW7f2drCp0nULzZQt8MIHPMuqqjOvle1/u6xBkYR0jE/oZEFtylVth+UBM6iD
epDtSG+o5dqkbqLQDL/dPus2QRwonHI1Mi1z/EpC2ewafqwen5CBgMNJQAbiWmKGtovUvt0h9LRQ
eiI4HthiryI0a9Ti5wjTiwOmEO0LW7NKsfbIjtjE9lR+vZ9v5SlPmWi3iBJjdnTPGcsofMpcs/S+
OwK0D23NVdy2foFetfmhugG9gHA/5lhUys1gH3VdsC5qDsvJT64Oei3YpA3dUUf17Xig9aEDKo7h
+aV24VTLtzG4tLGaJCvCEHMGRUqQqjsu2vmeFMKLou4BHWpHpmsGinCM38H7gI83anx22m4C/nXQ
8+SUxMNpRBCj7qqCttxoTVTfRfJkx9tsAHJsqoDgeAzak8F2LGjOOJXMw9QTD2+hx2bcz3B1SvJV
2Zdb4eivlgxeYnUdk921M2Pjl5nxxJPjvmsG3CZ9yAYALog0NAL9kKSZul56iO4fc4nwAPrqPeHm
RPMl0V4yPV9LRyfb3HHXVp0TYWcBT/At24EBqzFWMAB5ZzqZnWG+xtzFJL2h7+iYww51X+99t2Op
MiBy1PuuPBrIvqKRU10vXEB85euojb/kWxl2/h5eKk1WojsrvRQ5UvU8v2AmPk6V6njNXBKSWqHV
THCnIM0pZBFNTXgyUSSiQqXtlaPvtcJClUBA27Zxjpoc3kk/IEYADbRqut9Og3ubxKjYLb/MQf9G
FrKF2D2tBil37pDZ+1T32eAOlgfNKwOlZu9023/W6nHvN6q5BU6dMTK4tNMcl4EddaV1/qFS9U9F
0Pq77rlqIxKqUOABzLRekqyaTvR53wMKTRmlIInHvjnUZgYPhb86fSOfTGqOXmj/1iPxHbeccKZO
eZ9kyp1RMlLNrfyzbALaCrTH20i2B4yzhLH5CdJgNdgyAqfpuR9abPtAudyVaAC1BOPvtmRpFYtG
3Yx2dzYF5Ywlexx3MRLMTL5Uwg83jFY+y4JFKXpohqRWMmGh+IL1+GSD8d3EKqEXwFcZ9NZPFTcS
lYNOpWSk2WZof1kuKFu4gnhT1k2RECHgjG9micqy6bgijYFxhcb8swuBkgUw/zZdbL4kCFLCSn9n
x/BVVGXF4ETxEDqYDmkLKzGC16NhuVRp/mID2QHEbnpoqJGnRp9FHn0nBBHPPKE1YtYJMQvz/2Eo
xo1uX3MbBGGYPfQ5vUuvGOFWw/VvFKS6tBJ9GGCak89Map3FLGkqd4ekPdtltrrryIVH6svSnFEV
u3uOIZOFHYjEdZnPsAyRJh7l5ioKuSnMgrsutvnxRIYg3dBPXcPwWE85jBv21hEjfAablZwV/ltF
iaZ7YUwApJrwFPWKl0Ea3UZF+LNmS7wS8XzEg6kVE6PUIAHQoSLOMciaOA0sO4CxzcRA/aKlsl1n
wj42Rdd7Oas6JbG/sp4sYKZZ70rF5aS5XDQoDwERqRQ8gJUCXf9WOs2dH9UgFdhhoK0jukIv4z3t
7mGowRjmyDVM6sbN0IsPbWSAmBE+cXUHqI/F/MyJZLN1DOVLd4ovoRu/c/PLAHG+1nsV2XpSPdnI
ZBSAhTz/W5biMNgrFjmrhvXPrrWrJ1+o5aFUVM/ws25fBadWpskBjRBjTqWymOC7BEeo/s8oGdgT
kAFSqXdEA7c7n0wFpLMd/z58EJbd1tsxa54bIJtbSIjcWr6XZvaXzx0JmsV8nGJ82hQ0B1fXgnVY
u8/O9AMg2w+21fYFeI/fmAHWjPbRjo1sK1HlayEnjJbhRyVJwejuU6ItbYfnX1mt4szVaRdxcNJg
Smaa+rgzI3vnzFFirqzxYlMMJlOTbmOrODJ4figbJ0ZRAWa1VX7JeVNagqbnqcyQ28/Y3qAkcDaK
opwrlO6AjmFBMKY+6EP1qc9208Ixy6cSrGJknSoHqrOl1baHx87cWU1gzewXY60OYf7h+tFDjujw
dxGbIMht647lsl95NQfSdm7leNj1P5wSjlVYaIdwMA4Jo9VLn5TBZYG/CpebyShjliKODexfQ1FI
gVHgUx3ddz0YSrSWdGoWi402RpldLQr/Khm2eTmnI+Vp+qjVzQa5UHGHbLRZJ6NRepmj5PC09BMw
x3bv2Fb92Abo8YRCyXh7O0dCyAxNdJ8nLSeAou4L6Su7Wqr6+c+vXD/9sNUaLcRsz8q7KbhjdnSn
MlGepacoJgKRVyeg/eOF2N29CH00EI4D3RhOgNc18+2iD8bbOOQxYoIyOEN9MN5cPVnjU4yQH89W
FMmWtsSxQjWk65fFJXzzjg+6sTfHWL1kqA5b2NqX3MVqy8LMZDUYEihD+sZTYt8zFDPQFzmsMJKm
yXel7O+rOXC6t9FGOrqbbzvDrA7Q7eXGwU/PFQ+tm769uB9NhGALg3/5Bd3G+5fgGbgO2YgO3odf
lFjEDFrIE5AlE8C6/H8IXLIvBObC79cq436ckPfeECFs3nTYfijcuWTxjEXRc+lEt3eMufgB5/8y
ZmGjxG60b33yw31XSbfOLOhYghnT+uWPzzdSukPeaNw+RfRr8XliYru9W0Toiybd79LXqMR/vDjO
89hY0YdYnzJUXm9/TE8YwldmkIKnadMPGVvGyuAR9dQitcDt4pJX0Nb5CSGhN6bOKaVrYvWI/1aX
lFpkcZo7o60vqala7wa6kaSu8ME4Gp60sHfOlZ4Z96ii6XlhVnplHCDM1oKflZDOQz6YMQd63WF1
AmEzf79NjCtBXm8YNYW3mPOtridRixzYW4a3UVED90bykbeadq+Y6fwIDvR77lwQwww39xb5SrP2
PTlPkjQb9qa8z3xJp7mERXdWd24Y29119VhdHR94nyVw53bMLiNXFt6SnIIEnvwnpX8o4/YcDPqn
itXnczIHbe2HBEa0WK7XC5wqEFnmya7Kb/iTyVQz+lX9Tdr9xy0qTB1gQSYinE5BqcxSWii70PA1
dNzmMVdx6mMvrrd5QlLKTeFfCTFdJyqJiJS+n6PBVk83nPSlQqCLHDtSL0acJUcegRFoSfc4zo6V
bAkGwU/HR/8HgWOCsOyxRrX37BXH9yaOd2EGWFQJMVGKqmDpOof7xfasFZkoLZTC8reNYhhHhqfq
BbEu2TajtF5dnZoqG8ezEc0g7TkGE7hz58fXeJSui+ZKmWf9PAp9KxgPcWBuFr4Nw5qTqormpCe9
2CU5RJCoH5RrYXGnKzXqT5ZywUZlUcUQGkpbr6r7akQeNkDWvHGJuhItFkWw9GKHpHCjc/INoTku
DEQ3uLNCGV5QvEBhAPi1YvPibyTw6n1ShF8LC8bB+b+j4UCbkCrZ1SLZvHfC7G6a3y3fykbjV96R
LT8yb7oxSjAevyq6gfMKL9NRVqm91cTUPYNkYcXs2+2zGCxO9aafMVJoCtl26cYbnq9w24R+tYvm
t6jp45WG43+X9NPcqIPbCYz4nojo+LqAMrQSOV045/5pY9ptZY2u6HbGGf9+j2qGn1glAFROibcc
X5qtFwfbwXQl66o83z76vhIDtC3WbbNEN1YkXQor/EsLt5e1TPXoJin8+ASmPKjQ+vdyojgJImdH
cJfhgVZXaQ4z5z8QSE3ftce+7shwHqlGtNbcW1rMJz61zbPfvXY4M+5vH8UY8Ud2LfuegLMYmwBf
xY5YV1jg9w3nyH01v0hgJ2ujR7Nz+x5Gtw1/S7ErBrg+WS2qezRbhucUJXP0gQJmAbOgf1hzxo+f
hvru0PE3ca+uCquJfwrz52IessPpm5iJ8jURY+71gF9YNrGUWYTbxmB96FHV3S23dxu6H5ae1etG
2HRSC1bf9qP4oFicI8sdqrj5w1DL9DGjiL46ZfHViNc6MLTrYv/HMrJBmqgcbod+30fjA3P1PjPQ
JhJHoeNY1xpUBpWW3QH+tNeMHLPvMT2OkTqLSJrxsNiamty1j9Kerpzl6P9CxVUOjU1XiNNmOojA
Qbwjo+6J626/XGLubAMsitJk7sollqposUafvhsscPBDpNr0ZVTyifjm+hl9g4VN1IJbNn8/uoul
bL5ijAmekurjoRhZ1kACqA7W3NoLMzAAtow1O0BNTZkT9WfIZkTeJvkfL0ji7BUkvJ4Zg7ab+dge
2LjxdhbS3bWPqvsBh8d6SoNRHrpgTClhn3Oypr9cJhKguvzh3AcuE2EKof3id13MTBWiXfRvwyoG
MbpdEo4VRBLAtIhNWwwlbqMZyNvj6k5hshyamskAovvWg1EcylGqOwRd9kNelaS/jVb6owjFDLdp
H3rQcquYCIq1RBt1bog/eMX4t4q7dni7PRasiMeYn8YxsxZZ76oMs8VADsifcKe662CD2TjSZuSP
HOk4UFS1JE0idfFq09UeOmzqBLNZT9P84gOUpDDInWPdsXsGtLReOHk3dJ6Iz03M43t5N9ADkpVd
YdF6nkztLJIy+jGGaPhbRN53Bmg+6DMdg/z5F5Ip3kkjMt5U9nQ7cLbZPlKU5HX+L5ffsPyXuUAK
Fjb9CpZd9Ng5ymUxniq1qR7ijGWmUgrjDWY6qlt8Fwquu01DTwsMfobm6i3SyyiS896+Ne80PUJv
S822n0L90s6eKiOhz3GiWd84Vt0Fv7tFRIiwX4mQ3Vdaei44Ox7xXFaPMp3Oy4HoVKlz6Csl27iM
A7yy5e8eVsgH2aH5hJ3qyhOEhr0l5Ug/WpFjqYIiLGbriFA4xSwSki6u6a76Msyfy4b9fNpm1bky
mvw5BY/k5Vy4W0Oo2XPOJwCdl57PdD9ZMFpPTDitJzlS7U/ghReiYahS1c0zUXMiIZY4R0C7wUUd
ovIjT+qEv2tfektep6aqH3mZppueYc+dkovj4iwqTf9F7yr1dWihT00c0r7lf4WlRPw3+w2X0LYC
9EClGNUWZZEkajslSykv5JswnS8IWubv8jU3re63ZeTPOrvut4y+fqMaor8U9N4nS82Iip8RNDeX
3614G0P7GihQhypmpbMcfXr2YxdcCAyjH5lVkZUYAiwaU+lFelh9O66+VX2LPTuwH6xu5nZq5ERI
DMdIB8B8FdqKemHHUrDfh3xg6GHrGYgEgKhJgILzW1JyFObbzL5QOgRHwQQDn4hJPJuZTO9Zaulk
J0AazETsmHtbamcXfeQFnmxWJ9XtzfKdPGGgePs5dIfmILHjOSW+A1lX+PFmebu8qJaiHaGS9vu4
CIYTXlnIgQn00Z4Sz41HdICtiLbTUn0Yak9FGkNBYtf5ThaCyzJOppdKyvTM4O/Dj+3P4d+2b2dM
kr2Rhyo6AJrOP38BV2JSs+eWLRFGGIlRjcync0+MIt0LbP2hdu9vp66RlijNiym+C2qCBWzaqrey
Cd+SxvR/VXinQKs5R2gIFrNl2P2aTwy4WWXpayu03YJhWb7vCPeQTvho2PKAQO1itnoB47elylzQ
ejbQnImd7hQVXyOn5drU/ehK7gUILkCkuwJy7npsZwXeZLXBzpDA8ugon4XDJhuClwpo3+weRGP/
bg2bKt7GVoCCKe9PC6qy6hTr6E4+u7uZXOlKE6/C2PaYcplpMTnsVMh9xuzHFpmZb/45PVbMkJX/
zI51TccybNWxVQOrODbwv0JYKk0WSivL7I+E0d4ya8bjUXQf4Nbf5v/+ymX0evtew40kzKl6CakI
RBD7YNvD/J4FDlrG0MoexiAj6a7I0GX1rn+a6KQ8cxoIBrUTp7p9E7WkdpijIyLVHa5KV15VtpKn
m8+xRYzrqWZpbpg/tStVBjkUvv46AOK775aXNJkoeNFrlZm4X76fEBV4sUPx6fJ/fnIKLdmanYoD
u/CLU2Ub7jaGVfiIyfuxSKJX0xL+izs6oCPnr9hC5Os+g7TSILncEHICrA2Y5PwS1ag0g8qpzstb
3VftjWVmXuGzsVAmI7iEKi/LV3qovZbYPi+d2r4lam/ddWanv7BUIkuu4Ah1AWtk9Mk3CKarYqE0
reah6kFXNj1LMLt+KzCVbAnrwiQ8v/hpZN7ZrspP7CTPbau/3zCCDp5ktCo4sCM1YXVUgZ39H3Hf
pvvflwdpw0JTCaYHgm//jdHTohbIInvsDlZn2nd6PDMIGRkamRFezVYn89nUZl9fmCAgiIxIesq8
5gyxeilWq24kGTAbEI1MmpZOsJSxu7rVfhnk6NOtyPAbt/O31kDr2Grlt2bFck+pCMlAV5B/Wpju
5rSCigaFZDW4wR2z1FsRaCHa9Xr5XCfx9LjkzwxO1q9VIlX28ZxEkxP1RppIth1So4ZHCVVDDgHc
ANRax2h+q/Xpo1P37tVmxfv0z/eX5szhy3+5wWxds10Lu5NG+Khmznnq31+PUR7U/+//aP+3opLN
NFPYB4W7f63GBTRitZEsNPCF4NBij1kJKzwvQaQRj+ktohbWtAKvf4o3DqEMyW5yZnSmbwsiwNDi
YcYqI4APUuQ4hlp7Tg13y4ph06M61lY8lf0fU+jC0wPYWKiPPDMsIBjphvu4Z4P2r9JSVXv84GXz
GhiIt51B9N8MW8iStn9S1iPQocFYD5iPD6gYuPmavQsA9l4a/yIdBGKI9lk/y6skLqlgulvMhwFR
B6tI5sE9PaRBVAbbmKgzEUT4PQ0x7oX7eH6BrWWeTR3v0ijSd7joZBowQLl9JV2L26CZrhrj4O0U
NDwekyi9Ty02er649+MoAIQ9mPemDtfKbDZxO73gDmkeGvRJDxDFXkebuBkyK7VVUQXoxGtHYHBj
TbNrq8G52GrqXoqqHr3E15Lptc4qyWY888/of8+onaqHhOSQlWGa0XkM7DOIz/CpanXz3snYXoAs
Ve3hsgyXyIQUd1M3vi7v6EoPvtPXG0I129epqE9h64Q/BsVmhCrFdBd1LUfUZJ2XaYmNqPMMMYdH
6/LeasrnG68TAkV5pxRjtsXuW95z+Y9laRJmFCXeAv0LRf2jNbXwwVaV6BqgM1/pk8I4MIoCjyo2
JM6r6c5SV5JTnWfBrgMh8Qjgiy4vdIJdSLbqPvJbLxk6/tkV7bcy+P6zo/bPPnvatQ97am+Hav1G
0vx26pv6ywTAtBHCmk6ONkii/4D7QbX4oiDHtaan2r0xBd/RlF3URnRn5ID9GSPAcPDJWFap5c4Z
ZqXZbY0xc7X8nhaqrWXUH2XkH9GUFS9OZfbHKOEi9k20ETcw2j/fnbb+3zcnU0TEuITDqY5pa5rz
15tT62pHIhnLj7bfF2dZWtHzYCJaNpr6qi959TcSSTFozmnB+iAaDS+p1Wb84yJXS4PSu5nm27S1
mLiNrJoWsnMWyhHwHqunGlCTRkd7Xuz0Q0JDNoZJtx0yqAh6Uw47hALaoavAo+vztGJ528xvQzOs
1qpiYWma92AhTLvH5atAy6LHelY1a1p4lTIgL01WlA/ISa5kljHDTHHZLy1q1Xbmuo0QiFEVAhCx
C/4/iSXOciDFjszhn7jvxFPqyHaflRk68h79QwD3cNOYengXzlnSC13WzmOFH2/s/wcMzpoPwb8c
ko7BRkBzha7rlo5s/q//DhycGaGEYY45sw5XnZm99joVuqkfOXp4wNluQQyonnxJxtO888tn13Ey
7A3kffpWDgfFjzGWlxsIvS5qcSZvGVUDz0QJTDIW2T1W1M1CtUEW+JmnWbhfktxMTUkPN+e9XlnK
YYzMVaPRkfTwX/cBbLGto1vD5/x9n95vBenS2JN582sZlfpObjDrCX/T40L5/tc7xU+ctU04xBGb
o3uaOnRaS025vADB2sKy607/fDXz1Pjbx+iYqqNarubqCOP+9qyJNbWiY8tZZzUz1SWrLftbK7Q/
TOdyYI7QJQS5hlM8k7/C5Pl28RYmapuid56saFLWwcTGUWuINM+rjluZ6f5qaQd7trGkq5G+Xk7B
a9Zr5b5trR9FxNB9E84RSMv3ROT+4L76rS1biRu4JKcRQBJbcOdnu3TevSwvhBWFF4Z6qxqh8iMx
o+/m4Gh3RsemvAkbTAazZR6P/bOhKCPu8HC4pA3SQit0Da/NXX+rhdLZNXrm7hi/4IhP1IeFUaJG
BR2jkr0T9BV6AZq0jVLj5Qb7Gj5lCZtQwIKNp5uafBTONl9GuczKELg1F9wtr0KReN0yBsY6Mrpl
X7SsikbZ5nvWepa5xzUA4ouP0veVHxAvK0bD4zm31X5VRvmIaCtFFRpSLZ+XF6TJ8fZW7RDha+9G
xI81p2CVnPN/v4R0v3y0kXe7LKdS+TIG8rSWp2ZgOyA8hwA0Og/yaMlrQsc452PoKuJ21eoey0IV
17z7gWIB3+F8LFQ+Is6mcRGVKdldUtZiG0qbkBJLqCcqlQN2CONNSev6qNboHEjYY0yh+N2G8y5g
ZB1GD7XbI35BkHa2pvjlVn3dijrq49eu6CrMD4yl/+QoLPiEWhBBVNdPrHKm3QJFX37DMP9+/Mpi
pfVdcCGo8D9+MRzaEyDQ+Lz8VqsV7vqfbxXjb3Wt4zpCNXgcmTQ9ljrfSf9RlbHpTSD9q81BKGa3
th2JV7YYhQb0i6dBjXyU7I50txzHg5jEA3taqlx7epn2RjPB08CA+ByEcbZaJhLw/fFVpdNDy7nH
ViI1DzOTat6vp1dHasHGD8r63Syrlyw3jd9q/NL6031EYbXcN+q8TVi+svvJA0rYb/pERwOpOfLD
Tx5KfET//BE4f3v2uRB6DM2hvgf445r/hd9kJB6aVuwPB6n1F9Fp1mvBw/xYlUa3LmVhvdq4+rdB
BRDVmX8VD360sVRyKJZfVQeXPTRigQtzDvBPFmhna9Q/F1CObYQI0lLx0Q3whzpMeyhbNbH+k/rj
lmjs00GZIwRYbKSl/cd9Ecy+NqSsb8mkGR+0cev5DYNA2AN8YUiLzxj+Ih4vxDSGm92X4YQulIv3
y4JVHmp16LFJDdGjZtrZ6EaXnYtOtDxq9b3aH1AMhw8mFSnS7HGe+sxDE7rHcLdkjEwVctJu1tyF
iZM9JyKyz7ChvmujzZ5lOJNheU6AiKmbw1T6KDl84255Ue3JvH1lue7/aMSMv8FSGRhTrAh6dYOf
Sv+vC5btt57myEuORq8UwGTYMPiK+almUbhujYxsmVAGWyLrBesiRR7VEP2dmu/yEoQ5p/W0XUhm
siyax+UlbetfGVtmqbR+c9Da3tn1Kjsogab9VmspsXLKs9T9GU3aIaUOgWPKKBlbUwleclxVTQrY
nN1RlBn9Js9YVfzzJarp+t8KA9cBjIqWApWCZv3tIk1QAHCfakxPhy46YjivH4cp9mwWWsxEKrkt
jDpEXc2LPqAHv639iQEPvL4lQ2syspiuIBrfod4SMFTF+s6skcK7FmmhqZ1VH8WAtJJM9B/o2tlH
C6c7+62eXPkgWMalgf3uavcwDoZTT/tQlXmFbNrlVcfkcFpe+IsXO/IRfy6MO5V4JMmQ9R7hRv0w
DTDotNJlTTcsu2qYl9AwQhIfcfyLczyPrPD/HbTOnj4NvyZxpXLHa6Fx96W+vDageNa9pnSh16Kl
2y7vZ6LKFpY1vps+L4AllPhKWnKbQ8B/yhxtNG4XSlMdowb9/4Sd13LjSpZFvwgR8Am80lt5qSS9
IEpl4L1NfP0sJKu77nRHzLwgCFJSsUggzTl7r83QHV/UKWQG4jo1DFVV5bubqrHrEz53FIzBhLM6
CuHn6DSzZr36cHNcC3MXOJcimJPjbdryghK7kdHH37FYE3YAeLkIZY8QKDnd5kRu+RmgiDdeczGV
u7RH1q4AW+o5nDHuuAlAss2uIR9Ukh3jEF6DoUmoCBFP3UR6d0UF8Uibk3pZ7Rj/61UapFencCkW
ao33gOZAniyNdLo2MaqzF9PkvJpkgmxzOyqOM4nPe1bz/lOdYVmr6s58u/1Hknn6jKYuZ4Y3aDen
Rn4oU9vezk2Lji4dzyKam/PYCSqkSz6IOqjnSXw6/30qgAx+W+JkHo4WsBQwmS2B9QJBtlx1sNo2
wpbx3pvF76bKgpfYAPtjdHhrscv6d4M1XW9lELuDxu/7NI1FInYLn3SnLl1Tk89wYL3jbbpXMz+r
2z8Xu468R2e8fvJ8eGZq6ePY9zIhE71nLUibeKJ9SpPz1GUpO1bP6B/t0e+vJcs5DF7gJNULiL6j
k1Xb0wMdAXHx61FS1V0sXIEJHUvlxg6ezFlV6jvFYUx6gPtgiCnzLOXTKaXnHtvOHiCOu7ldDLlj
4UR3Uf6z1yJfZgoEWzlndO41saaT8HJbsUTRaq5npLsI81dlK2lkk6bgh/2hqQ5TZcTPijHWeQ6G
4SryDupizmMcJVFcnYcUpzzWGou9pdc/DwJKigMAg1kawCvS/ICWsix2tvCDbxY9uF7FTuj2Phya
a8U09NNHfLTciQPuHezg3fyqA2De6pUMKWXa74p31UAqPQVm9anO4Hibh6ROYdZajQYVocv2ZFUm
b1KrH8NK49Kt8/ms96l/RP7erx0aRo8ypqixzPbxsl7GBU7nw/9VGVQc1Zu1GlgZwcC/PU1u99EX
Nftyjdpja8bTq6kjqlPRz+otxLpbUTJjHWOmjbbGC9buFGBWvYBKpDuqxFgmK2QoZFLvnUpKcBiF
vMOf2G3ymLR5v/cnKPZD7m500V2NyG2Q9YSYi8QMgAfz4yqgeHOTC3XNW82d9+aOrnvXO7+qcrxK
+BAXdaCc8ueRNUr9QtWHwmZzl/D/3yRjiHNU2I7Y4Aktztw560VKq8olJvjxp+VM6arUGfqGjaqe
Gj4VrOW1kbFgHcdRsB+0vrmog9kNLLFTAEdnLJ7UKleDC03XiDPnUIRlusuIVTCJ1JS+/al24Apt
B0UCkFi/KfOke5k14ikni1jx0mTrOy+PpuU59WpYVb9JhBzvB2nWz4u/xVyQurA/62eTxpYTjmtN
G7wHNXr1Ohp0XTchTVeDtarVaB9KwgdvmwHd7Zu9UcTvxCHhdR71rF/1U1rvA2mSrGm2zhkQISVl
VkWF0RJrG5obNXSqA/AAmtN1oG1ru4+Pae8//R2LdJnBu5LiH8PTE8SzAtIvmOPMD9u9Iwzsln7z
3UzM9vYx3j5B9WHK0W4ugu9q1vyJDSSXVn1Ud35Lc+R8m107P83WasNAcjH81CB57BzdetbBjqqn
RWBgiU8CNipWqIFlrvJVOOvTvQSEuTWATb2KTP9lInq5+tV8TbIkuxpVNGxbghE3vWr71LTZgYws
FqX6MpJn/00ILC2Mjtbc4tYJ8PTBGY42yF3ku0vBD3a2XV98NunMcIhDci8WW7LusyOVr+jaEgxC
Iiezd+yCsB6zYke11UIg1EwXstnMrYf09/FGOdO04KH1Y+0Ovg9BmUOn3REbaK2KQr9XgMXYc8Jz
GKHdmgxnxPGLYHNeHk0RCjL1SD0XYla8vTr1ItwuwtbN3x9Wj6Y49xDpDwtNMVpIS9F7N2X2ISa6
bqe0cCiq10TmChTdC/ob9auGom6rhgA1GFj5FN4PGPoCPMxmrV/VCKOgulEuiIZiEU+2wkJ/Xwzw
/35ETIZBi29AlldP7IX1s1fL8fbbhtlqf9bkWZTXBxXQ2kaMV9BUQH44yIJxacaHOo9/8cG2T+Sg
hY+l9rOIalhaVlW4+1biKQANinHTHj0iB7V9p4UbNfb9fY8hc+hYG1CY3UE7oLJ178cQFYtw/fmj
mabbIqkmhtR3r/WSBNFXhXZvCfc+8AOIt67m0lINEbqUQ7lPEjro6lQdJvwQ20HI9opveJyt7D3x
qDiTzThgKNL7fTrPHkZam+hf4lavXYWaymUMVE/ROlzdNrvljC0qbNBxsEc271PN0LZYPmI7ie/E
0q2oEfncxU1/CPMWQXUKZ2uU1TMTDi1BmuvLDppiOzOsnlrPnWsRzUH465vObX6CO431XJBFvrpB
XodkxBCzDAPqkPsMyuZUESezjAyBc/ZcZ3zMsnGPGCP/wSdtrZh5ADxW2nf1AcfeiIFSa5eOi5Pd
OV+mXZI6NllkD1d8Q3jq9bM+yO/q26M01T01SAg3kjuWeb3vrnqCAXn5f45mRqtnjsNdW9QGbv0F
Q6tZcXZV/5KXN6Sce8kpGvH2VbEOlj4R4pLbJ00tg7w22rMprDbxHA/vCyg16iayHQrLWqvLuAgy
ZigXlnhjbOsiKI46frudTVjVWxYS/o3O7ZCNoXGTigUIifUa/FDZjdZdgRIygcf7Iy/b71hQoU6b
lrFDZ3kTepJoZIAHxVC6iEDjKDKeSzQ+ka1HRxIPDda7wn6WSfsURC0Go0VJEtaVzXgU6wSr20+W
6nUR8Ojs6ikGVux2GtIGZ1sESfhS5bigSsw2XE+gHm9XYg2oR/dbyhrxZ+5DJmNO+GR9mm/nwpjP
GrwE9IcgBarl4PVIMG+neGi+eS6lRitgHXOr4YZ47DdWlUtQBI35URj5vaojtBlpknKyfkRVgudk
luWjoUMaK4A7jF4Xe/u5A7kZFzkdjgEDQVMgxu+0ObsERjMfqgrsV4dIBcUWHeZ6WbYT+uF6nn1V
LHG3zNZ0xLvLX9GQYuZbIIk2N8h6R6l06+GjpQ8ZGdgbQ7/cUD1utmjpKZLVWvVFWcq5AOoJb+DN
shEYzQDEnlqEWTOZwecpXuxvbPgQLljBNc2DlLBQ27kOhf7QLPe8MIfwlNvhru5ZmccWyvTaBgLq
LJRaVo53N21AwqZtFeY+qjsroM54U29IB9N3ij7qj8CR2ru2a3QBDsfQv+Ua2pxSE5ixlyvEaS3z
UMbzZ09g+xoaoX/opJigVVhssf35xeJqXIddjPt1yrO9ZzniajM03x4hfcIQrPqdUzgE6wUg8NzW
WnNtrPbNGg02074lr3W0upVIcWjbDz0ZiFvQbvbZhrxx72vN4+1VZLL9yYta/I3BEnPgY3W8JIQ8
QY5AuU+SjDwTFws0yhqGPW/0QZ39ff7vKeBU5IazHqKtmCGdNOoIbS0g7MACKVWsO0lmQNOyykGX
xI+oF53Kx4Qv6+CsTnEG5kRIM6y3El6sh5EctfedOrTuzKQYhRrQVMPs9rdzWrHHAFUbNB4k/XiP
z4CkGoK3OYRp+eyG0j1rMncf0vKg55V9lKVLuxYL/Ce5qruqCto39bwdkflAp+az9hztJDNNvojc
xCfhPDXd3B7/XsdKM9GlE6s48B5F5aX3Eo/bEchYCCJyzh+9Bpm2AbrjewOJ9qZmmYvwIZK0Pbfi
JzyW+iGwU/ngzw6AKiPXV5N2dPth3qliXUVu6a1spwp4bgLxWr3a11Fw1Ks2Im3DQIFvotOerXoE
aVF6z+Bpbn2lFm2CDsiQfUBwQezJdhcq36GMUrf+KvFlPjSjflB3pVR46jzMWeZjqsFJzVcOM5Ub
9h8v4SSp4EjxpN7MTJeVT/6KEOVVa7MEPMpgvYLlxi7VFMEpZvyDB+kcaQAv0WoFY127VOmWm3BQ
9+Nc07MlpGveRgn+m2ocECcKG9R6f3ShXhMBJcU115xHrUmqx5hN7dQU9Ws8Os+34nAyWVhCpmbc
tZiX1n+zNtWjvy/ESztYPUcQ11NfVhV8bV9cDb8/za5XnEQ29BRgln/PgSN8NT0xrqSsnwAUd/QI
//0teaGOUgOp9vKdZcEgH2I2oxcr6e4ty9m77ljfqzEjCKkGCbtnxT9BCFnLSOzhh9JjLQHg645j
HhoJv3leZEjglfWnsk6NJzkifCkTxzip50z4LXc60kL1ohPn/jmVzg/TBkIrrKQ9SlkaLyPY5V1s
mPpWnXqiSaA7FuFanZqkKtxTrL4nRM5gbUq7KB/Za06O83uwTOuULNx9daDzZDn8x6LlGW90qJ3H
Exl4HuEMhkaZE8uSvtvcZEO38bwKXhsTeh+MHEaOwIUO6IF32KkPIcMUBhQK6MVtHK284bEEifHn
EwKHeLsvchCwCPZCJLnQkZWqGo/BZ9W6L8SXRPO4CojzfGtFvop7U39v0XrefnOIOn+r3BJeTSfG
gXW2V7+vTlmk93vM4P0ZHVZ4CO3hHMlQI3FL756sxiwu7iTfVMkSAO+4kwnwsX9c/Eb01sgZKiV6
ZLQ0zAe1YzrXuGjuNTewLnnc3N+uZXVZqwMR41uv0d4NwxoO6ncMs57PhJT/1jVP7lFfLvqrogat
66Z2QvCRE+1x4NZvNSNCqXvW6s/clwn3HCGDuw+hRRwnXfvIRWaAmV+eaygErftxNrfs7/E8RE10
zEAiJ+0CKW0eseIVjxkxdDxWz1ZkUj/Kk1x+orC6bWBlkDxz71V9Xq5BB6dsRzz7CGPe4il7oRLn
/vRxVyeNPr9CrdjMFYu0QRfBwZqRq3a1BRPVlJ+pXoa7uS5ClJ3L6AJezgUzIGE/wA55VI/qCJ1+
04X7dgraO7vM/0SMg1pAitWTyzE0fIHLSgFcg4eVEP+lusYiH2WXYH1y1kXb733RNTuF2F4m/8rJ
sSy3tLIpbDItD2acnNww/4aC1Wy08Vs1h/kljAjxVr8TNMMWRmB1Ijln8x9DrBp2o7aPLwVQdSA8
zbYi+Hg7LbtA0sGbKZ4x+k/pxS29u8DtHm+ZctA9oESMdJIwHQCzYIuyikYtZu/PLKw8Ag5wo9u3
WsDOOnne9NgA+bnc/gAlNta0of9Czdi+Vh2mYjsNDiEf0l7lsGKlUpfSRP31QNanjbXtUGDHA0PH
E3YLLakYD1rZuL+ikGDkRXypDr0zMyGrKAmtcLqDukbVSii1A0ymKe5CGvba/lZAZsNdnMYA2vP/
XW5H+PCf/WOa5uDgMDK4pu9a5n+2hHyn8mLI0MeZiMUvEgbgDbay7+6mmPtwQJK0s7C3rCAG7XPc
fxiFydayWOpfQ5bEyx6IHiyBDV1CQQofXNw0DKSFKw+lz2Wbiiw/6mF1NWkXPqinqAVWO8OpP1rp
y5M2Zt7DAL5+5SII+rJy8VP9VXBTITJr2JBO2Z/gjtGfXmowrgtdHGznFotoT9Wjq9F64VY0uGe2
JNMggKojrImpqHBHsoRuBH0p6g9EgYD6q3SgKIUzP6RB9X2o6ZYasZUs+PGfmudGx0QPxbKozh+A
zB7INEl+M6nwAPwMVWlvyy93p0LTpr1WsFtT5aWotD+IJ6qPan9rldNKeHQmUiABcLgtBmgrwu+r
wxEsoly+kJfw4lVG9KUFJaUdu3C5zXLJOI523hYhuS8VapGsgkw1EW//rUzIgtCAaJehaAkXYOdt
F0P1IOEzao3ULsWYv1iRbr7affrUa76895eBt07pKJBVMxBMwpRChdJ+7jpimUspf3ky/VRveNQq
ohzBCK6rUnxKoErnDl6e2hlb1LX3QQIE10GpGBel/NRsL96Oub5tMPZtHYpSeA4rAvtEurt1BzL9
uxZPYu+5BWNoaffbOS9hdyUkaxNooa8LdSVNcCKePFhgSWmUV3g371iL7btatj4bJqz13nIq6E4i
yI2alXo1W5pvdlCA1dGyi5ngDod6h/x3GdJmcPS7IIKmhBvuw+2ZJdhhwurpRl9sy0EHcrU00Y09
ZNRf+aK+LVkqP+pODMk++hjgZVFVpuDR4DHFwx78IF75YpF1e2c4gr8GaHTxbqC1Lgu/Wt4mqDKd
VD4jG78R6ArprcSm3hGNsx9m3VuXHl8s/PIOW5CHKX9pO2WoTldJqosTXkXoCImVbWDM9p9ZInc5
NeGLoQMpr+BalBtNJ5yNQvG9sjBUo6dTS50I2xtCcwfyWF8PS8ciNVxjkarhM15aFyW27ok1GhaH
+eSmHuqEpWCPEHtPBnR9cFu8zpqrFy9p1LUrCunmgzeTxtEOsAUS3Pehl+JNXOJiqBfMDyEJWwlt
CUr51vyipPCGRdLuLOf6aLsld1ktgx2LGbgtDlM4xn6YTFgDEj1+Dn1M41ppI/f3/FU5Ysxek9SS
3t26QVXjrUC2rGD+i1e/kE8hY+Fdmo6Q8xtxFBo82nAU7Y4kBkwwy2JXHSSVoLb5f0Q1lv6fYyJ9
Gpp4hk6qlG6L/9TUEJ7ZuwXwlmMhnA8fVi8hdjEQW+yZ1JjmleNSt1EFxpLK1AYfu3Fgn3ky9NAF
iOkG2wom/rwH0wd3ONFnvNfit5mUvzVz+lKrrEGm3mk5q7RppVyjmjd9aWZkH2zBpGR5rreQ7gmk
qIv4/1Oo+v8lBPBhczPYW7ZJFO+tB/sPLYRnQm2Whukfb0N6ZbrPiBvKFfrq8cNvF99iJoM7NzH+
fFfUG2jYGeAx9mjgJt2oHiHcztdyKi5k18f7tgtN9GijyfbYwvXZ1KQrLOoIrTae47iLv+nFUi/V
sa0TxLWnZwYtYpZZfAaIwEoUR9d9iBR+VS4vxw7qFS3EkmCFjcTi/9hPDPJNpiWPcyRpYGQt5a2p
dXdzMHxAwHY24RIf2QE5neI0hqfarCXJxqxRWKpeGgL+HHd80bNvpYtYEUIHTIsl/c30a+C0lExO
Tk0GGN7YaqvSYKaseQodiGqopLxLMukCZh2Pon8/wh6WrnFYPKkCnarmt0nIhFTBsKwN806JSUbR
tAfJCEPg8k9kCdQ8iHnRiNiei42lUbBJh4ZsIv83HAs2eDh88FZmXgs+mbEqUnKoJLgAExN7LJy4
VJeJkAXxfNH97z51dZWRWBCItdOJytF7zd2GEcRP9Ugj9PJ+Khx3a5nVN0xuRJ4vZ5HG8zZAsbUR
eztUWeisln+Qwnu4ofJZ7MJx2qkim5lXi7wJI5GO4Otf/vbbiOjkVQZTSCtOgc5yLsXgD/CEAn41
lHdeileOd/sAnTPb1MR/kw/KrXeGNsuF3/v+a0J/fR01BcHFpvC+DNTdFFYEDlYoy1tAfmJ7my4S
O7eulsaakss3/iGTH/jK7dVYz79prTrHqeuBfZl+e08pKFlRg80eb28xdRAD36pNdVoPO7XS0Eaa
AEXwpo1JjgTUxOBSII6UlO8PaJTlPeWj7d8SmBMh92EIP4PcUs8mhfm9mtr0PC0dbDLlDpmV2Stv
RvOkpfRe4Gbdselagkj2qh7z96AKNaWJwCBqB+Nkqqllgm1JQYT85f97kef8t0jQR0ZiuIxl+PAF
AqD/LX0iORAyf5dFJ0eKwV87bvqnCqVnRb/1cm3ahrIYHlpvhoLZt6Qa0Kj0LagP5BBXexra1W6G
XEh9h2r57ZNsIjddZ04K/4BkArDPdl+c1fnAzbxWgnPomcZOWBVEV9SnO9sBm29gEHyus8Rbzzm6
s7yvyPqGh6AOjvtVZWP86LTQVKwE11Pr1aD2iYw+TlgKwZ+9UK3CdlKG2i+nvmpdYV0M5M0UiKL4
1GQh+thlbW+JrqQj5XuvKdEkE8LHCGPN1m3JohaR9YNskvbVRb1UOOZ8shfznTLkVbHdHByUqH7g
w8ar06snXHbjJHUT4dzXRKJ00/ekgOlbTsEvPxvAr2iEFRK5TMt28b/ZDjE7ER6Dcz6Dn+XDi85d
lFp4CNFtqB+ZDQ3iT4WGvh7xfCUyPwDx9MgUgK8+tKaFZiw7uL51BEA1fCs7/Re86+E9WO6laqEZ
LL8mu8a8uGlSrUQ/2XsjFfG2cKvpijVsvFb5m2QT+8B2u3n0dILLZifc2CBf1jfhcJO2GLiGa2I7
bNEKdIC6d1fkcQHTiejX0bA/1J3CNOmsXXBSjBgt5IShfayb7rWy++n876dvRpFUB2IBZCU07LfI
cdyd7stp64zFMV6GMSXtLGpn6QAsSwCbhLB/lKEtp91rtlZvitSO+IfAyoxff6Ye+n+yks83bIAD
trzAtkiwl/uQwK+bmlTeJXYKzs5jtetpEnQjAS4gtYcZzNxgLrc9gmi6kviG3X4CZ5VOCCK+ysAV
a/wn3snrMuiLqMdI/VB3JM5Q5qNlK534EiIvkumIbvHVNLhhrFjf2LUz0N7xo+e5RQMSlK95l90S
V73arO6zInlh7Tes1O5qKD2LnYZWslEV49pIEmPY6JM99LskgxHVpeLLaorptUDAtsSuxac8Mfq9
an/VfQtlMq4daENiVUCdm9K+fMrTXltIT9bXyK7HN6V+SjTofpok0Ef2WnVMaJnCKmED3zh6faW9
638Z/m6eW/S2S3Vw+Xu2ESK2C4ejSpK+Tc556kLOcmekQjStPUEPKLLFhsDfBPKD4395hFIdVXJ0
V5IBGiHc81IgH8sKXa3VQ8pSXsuoRv2oOWrx8KIa2urNFMTnkN0+12SapXf97JDhuaxjEWNqhMO5
z1njUmDLMLnazGwrofURy12/P9hzZRxLzYPIxtnfH9NYiK0csxxOGnybh8EPL3h0AFIO0a+SYJYp
DUdA2UBlprZP12q28cvCu9ZLSdcVzcNYpR1S3hmi0Sgf1DaL2D5x0NlDIJyasi9SyGxQxluulwTX
eE/cVlCyaLDb/IiORGyMIvlR0eZ4aajBooiRW9UiVN34PmS3ZsrmLPo5BgQtGUMioulu7oEkadCE
MPyiXAu5f1cYeuK7gaEAjQzOJoPIxbKe8uOYBIcGSUqOftuz9pV0nHWblOkFh4Z8EAZMKZ22zBfu
0f1tCzRUWXlQ7yOjJ0vTfMJZ4kKFX3ZaSi3i5sSrdJJbUsfotQGLL95uv5skwffZxYjeLiUrrxHl
qe7rj7Tyu2sLqYWgDsw9bF6OxfLm4BqQuJU4HU7b9ksr+2MIlOqNHLl/Pa1+YLSoigjoa7ezqX6u
WlI5kvxOLY/VgcitfN0E9doj5H3vQeU4cA14K9GGe9FTKsNQ/7NPIPFkfbkyuZaf9PBDbXOUj5Px
CVAs/frN0LEdUuVIFB/muhRlsQeEPyZr1YEZs9I4JQ3SgWk2qyf8B7um9Af0cqGxUxbNkALrHm3o
UW2uymgJHcsEmY3W/WwsvYTE+TRkN7yYGiQK2wWv55HR4w2dTgWVXNB2SJwdecHN9lYiIBIELkds
bK10PtAQHkBZZWA/zEwSFDg7W9VQjN6mpNaApQJJyZL8HHs6QtcAoAIF8OahLmSPSnIa90XUdJsp
qKuPMPqpL9Nfx35+1clCXiSGJdcNnXZX6820t41i2kndZIVIju5BLt0qp+q7Y+nY0VqJrJTwKtu1
duTxJqMGo5pdnqGAPYfBtKuHsDurFjDB4tVGTwYbWE1pXY2RBKrhXqAROwbLCigS7XTGCvrW6wUG
taWxI2KsSq4dyoPS1auD2w7B5fYZ3FSoLnqZle9oBdEtlX0O7bS+wPShBCJgFrqUZHrDTE9qce1g
9WFwija2ZIBSfWV1sC14+Oo5pZYQfXyH5j4/q89V1Bm3lz9VH00YyCNWQeSWU18fYbTaz67UmmPD
1o69MMhFNrIfdhIdjKZpfi8PMON5aDZGHGwZ/EKrxP08YL7Y6nMlNj30QDayLKf3ZfKaodqkqMwM
YhDdtQoIp879VH8jYHLvxaH7sxLVd0l15zxF1HQB7ECWL3SXbPgkqp7Vo6IO38tcf2Jcn8+2beTb
wvLKTy2CbGe+VHNNBBiknxU5MXuEAsPBK93uZAw0PoQ7LleWXV+EE/k7L4hY+1se8bylj5RjCIyz
ZhgOWERKxp1wXml39tfBZlktZlCqJbIAnNi2V5zbhjf+/wjSmTX/eyfqWZ7wdAqQju4K5z+Wpu1Q
9sNUxMHx9k+l5fIpweN57Ia8O5Uov3Z2K5LVVGQWG+o8fbBc8TNHG/kOqjbb6TP7TnWaZ/rdaHfp
nV+OOuRxpFXKSzCKpNqGCxC10qev3K7AAy818Iou4D4H5c/+rvQ2JuCHzdh30cVlW6ZKkIMRP07u
kF9TClmPs0Wg8UI2sHs/fya6qg0jWn+Yeo5q6doNUfPotrd1rEEHZ4Vz0Ty11gjE1oq6E2Gdznag
4rdJUX4f4DLFmzg0+4veoVimiIRTJ5rKw634XA6DuyKItTzAKE2BRsMNKkSJaDhLy7W6RSs9rwkh
32RD9q8wWCppNNySCRW7xS2e+MGiaMBobLY+XYsMAKjwIvIAjRywiVr3xa393dPtdzZV5mFcbFRG
KfZVRxVmoK1rWPN8NI0RhC/5NwuiJNmgt8reo3F+o9/nPgVa9I7aubmoQyCy9vZIM4N2iwSIK4ih
1oZDk4xrTxPjVlA1h8uqBQhfALSoRuoMcmPlw33bo7chH8oOfgeFgeylBijbV3l+pPGbP7CGa7au
ETNReVZ5HcRYH1szu85aV14DTTb9hshv6L51XK2LeUB53MT1cDHN98Wdgf+l01jS9XqeYV9NDcim
2MntqA9OdP4f1dnfg2sNxNdT5yrvvbk8J73hrzLLAObU2faLo80zhl3vagC1eZqd2XoyDe2kHLut
uS87p7sfKbeSetOnB9NZUsIXF20B6uDes07ShX5SmTPz0JBM7JGk9eSnQfZoQRl9tpNubwIS+Obj
OgVJBJza9AY0IsonTH2s3rSVMW20mH0Zij/4XUp3w9K73SLc58YvSkO/17g6cP2I4Zk0CTSzYzMf
EUaEWg3SeTFGFZpSF7mborAvSW0XD3mFDcJBTOxoAYLAJWXYg8O519uquzOL+hOZjfla2PPtTK1P
1WuZ/WpgkdT8l0HDT+wm5tmEvPMe+pa9yQWkB5qFxl1s0Ilc5FGF33gHEVBy15r+xgySvq7TPAa1
r5b6QcMOUp1OsfWeJ73zBLrnCo5RvPK1tIes1rO9QV45rDlnHVd3yskcOP0vusfpazKSJYkpilFY
2v7aHxbtELhREk4y69NzBfdIh3QjY1GhenCsebGQlStLyvGA+Hd6UIfOahpUYxERgwvCop9git+0
GklE9LBqs6qDWBquuZe3jCO0jNdYSINvoWVYhNaiubFJPL66FENupqm6PGUTk6byTZH4EWx0B02f
hQphm1dLHgZFgXuKnq+yTx5ClDxfBj7cYtl6tkX7QtnZ+xawB5XlsuMTTX7qBreETUJ+j9eyT1Fj
ne7K9uE2uSKGxNQ8bgyn+6CxaNVfCNpEFk77bJ7qa9kVE+GJPPKX50ovEMR7IGXQUf/sQ1rl178/
rA1JuveNf/z83x9w3BJ7Ra51x6nfaLmg/Fv59X2Xp+Kx9b23Mm3qjwatxlJDFwca/QMwVeGfLN+h
G9vkP+xEM1e+52kPoeUMpw6o8raLau1iQqVZTWwH11AM5F0wZgH4w06uFS8ni4uDOQPAhy3XHMqu
fQ9TJ/gl0ef3+Fd+wNTxVnlAd4Tq+rBXg088VT9RAOQsh1YimLtfpv6FWSv9GUTEomRW1FI5JyCt
noJHu26Tj7z9ls2j/LQw7gJGL7MD8OeTM1QgeI1FO6Djbst1ZALq8ycXriNHLZsOlW3+EM1gHf9O
UHVibAKdLkEyafq9mZbJsanb9kAojfHgx/y/ur5gbrIIylOoyaTJHikNyCPxOzj/a6eXFzYrdONr
BwkXYVMTpkYwX2hPXYDvjUW2M6DBZLIdOtlldUcRkrQjygKOPnAQtXZNu9Zw93DoBWmO6g+QAYPk
TuatecxN91tmptvbF+rJ0SOXj5JBpg1nv+upaJoaWoECTvaCCK1OEdXkza2zm3m0h0bbvNAawFIG
civrreS5sP2nkHTETWwU+qN6VOSz/ihZt2lZb+JRmcGZNigzESyCWLmd53mRbIVTNbe//nsqnfE9
aPA3O9mQN6vIp+4bECZErXiQn8PgXyDEGNdbw52wjZMljJ9hNgJu9mv5zLXT/PIdhJSJzJq723Q1
higryjEuj7Dp/U20VENoMi6Th/2HdTLnGm7imWQbS9OfO7LNdpMHCAnLKpULI2u3rIk/vTqL6UbD
BnHt8omwq+kpm61zHLnjK9BYu92NyJMYI4nQWDBRgu/ykli5DzilBh4krU3DxvSPUq7A2Xisxuar
0e3oYodtcQlsC0r/bPsvYQZYLyhA7ZsDSqaZyvdGWFl6Um3yGvnlXBE6otl59TJm+bfYzLovbSy/
aYmOu99iWav9TrlaSWREIeziXth3fvE6N4ha61r6K7tK8yNKv+LO0ONhQ801fodqsZW4nl/CWaPn
GEdLKTZ+JzhV282TmHbWcmrM4thrPSDzOQeWBklNtTwA8+4rB3Fo5NvaVpZmf4qwejxiVf7tQIHx
lHHIror7vkLSYU3INhPT66loNdOhrujF0z0Mzzf6TGaRYth69tZPbH1liSYlMsYoLNqoYKFyHd34
pBOh07ld9ZzAGLQrsGSuHpw607xXm4mmxs4yexho5gWuamuiTLe+S8UZveNGSNd4RZI9ASQmGq6K
yIq0Xbafqu9tywJdpzMMVM2N7Rz6v8nnFg+wO8sDwFEKYLbf33sZDSPCLyijiEGcQmtmLDIAdDbS
LN8mPmWkpiRWQ+bcW1PDrqnthgfPsMYD+9WADXAv7t1p8td2YwfruDRz1kBo7c1SfyfepVtIXv2u
6UrtEBqYNC29l/uyygMMhEtVdDlNfBoMapdIFamJZ9JmMIDAtDatb429KLdzW7v29kxAeUVZprR+
6FJ6j1VixtfCxfuQLmMfhuoHt571c2WlDd3doa9Pt/uHkqW7D6hJvsZxvKMaX31QfZZ7rQnmnRVU
+oNIkH8oTJvUE3qmXmwcbv3NCUlyexiyoHxST5Rp6R5EPHkrbXb9/yHsPJbcVrYs+kWIgDdTes9y
qpI0QcjC24T/+l6Z1LvquN3RPWEAoEwVCaQ5Z++1rxrhXZtUouEYj8onX4NgWnYdOTAlMIamCHXJ
nWtPSKuxP0sDZ5s19Usy6I8zjWLb44d0UcWq9byr6xRinEaDAQQ9hqQKdFozm+S2stez0fV3jDH5
yasQJzu+6V/mil/PJzN3g68g/8YovEoGmeCTTNq9bvFLBU1IjFyr+1ujGUt0K9zai896oMAKT1Hc
vaoj4sr+HKUGFty2RAxYk7Oc19p8429DEcqLL9Fgaedosg50JsJ1SnvydYL9Qmd5CV7VtWgCWAqg
iiWfjtRlPcCdqdZRT7JLNFbILcdqgPaezp/TJOdITPXGTWne0kG2cNJ91VqsEYtdV/CG9OKTCOK7
GPzlm0uHbW0HpDPEw9Qw1Ut/W1K0EC76BPB6FGrvNfXkidhIesKNeOlLHZ4Wl11iMy8Yqs3V0CVi
ZwrcdnMWQfzurfxpbubsTPeG8NXRH79Ycbq15Jz/rz9hW/xipb+K9aH4KkHyzZwY37sBNGycGN5V
vWBXdFBE84brODjPggI3K5zg1qWs0/f1+MwWvVuRB3YZ1FrWJiwctdEiWLNn4RVq+VnV+tDBoh1G
sUXaBo9e4sTuXt1l6n7j16hIDBCHEePjISE+4kh8T43AFPZiiFfpcy7aO8Tab9NkT6+GlvT8O7Xx
RuTYvDWWpbwKBsFTn1OFGcN3ArGUDWrooO80hs+EHV4RbVzzWcveaLwyatJySgIId2bhneNgJATF
oqzUBLl2pSi6bkiQoRMdgGt9rEUtbZl2ujPFJO5QWHqQK7XxvYAJ/TTwVSMicc1t0hfdNmod66kU
otsm8iiS19SRuka69HhHgr6ZCxnPKEW7Sr4LnDU7qmtqYRM3I9+cGco4F4ioGom8T8HQRBShEU5T
TdI/9Un7OTMAiAI+fwI2RmKE05ln5ZvttHGdZuyGEkCGG2E5KY5Z/0VKDN5ZV5c7pM36CX+ccXdo
760ZnbwfJVl5JC0UhM4cFTazK5ZO0tJJsZCUoyj9iMlZ+uQZTBdUmB86uMxYwkMIfBQCju7tAC2A
oQkoGl6MOxERMPMiSBWhfPFSUpBXaUfxOE6JWPCyhP5PHVJeJC+NOsjtgXhMF0Yc3chR52Jycsfe
+EJt54W8J/clGguXNiYDej1EBuogns3B61uMquAfwozKv9Za2vtVvbaGUT1ZOZpRPYs+xNjbyJyx
2NZoDfdjYBcHP8eszqbztxFqO9FWzu+Fg1xekW9lPnyrLljGS5qwuI9dFghNOBpPDSIDbiU//l6U
5CVprxZQ3mc37P2XPpjPmUucetXmOXEOi7NJSy35vPQLCSKeH6HeH+kRkAS3auNKrJa+rN7w2ZY7
8MZkicrgeBP81VbXnuY6SS4+YfXPbTR+WqbolU0Xfoy2qa6CNedVHf19aXu/POaDfbWT4vhYulHd
LN4RgNw9Gv+/hB3uZGDaNwq6AnwS+eVhtjWrIgEzXVRX8GPeRrcNQLFVfTLQiB90bZpWCX3nGBh/
fKgnKgqEvWtfCTheV7WR/hykXxbraPmS2kgtPBZ6e7qQw02r2TSVof9ZIzL0ob52XNc9m/ECk4n2
w18XvdXhY11Ad+xD7sCbpse7RVkgkRVcZvlCJCKjZthgqxG9zIIO7wXqnHPoTxRdpOYgzn1iPEjh
vI0jKzZWNrJjY7vPHTsjO3HQxsmdEVGE3oGViPOakB0Ajm9PCJx4N0LHPqZdTwlKrnGbEabeP9eN
NP815u4bNUQ8K4uSkJvQ+/O0vmIF/1VOTr0vitDe96ZHOMsSPWj4fqITqho0H5S3yIM1so+yKOqj
wdpjW0w6hFjKKLBvASwEqk/WWcMvLHjEAHm08zX7PRkC60kr5z8vU/2DwkF/b83KflyORqdZgbBD
Ndd3/VEV+QUheOj0wmr7EGR3xMxW0/yidJWpE1qPN2nz9psoCkZquhXNykgfoDROqNSUDav2UuMa
uodOKsyYgrLrVIyAPTjzci081vHyrrpOCgeERz++Epf3aIpJMZG67OrFDyOrIlqQJkyuQuIvSzAP
+8ZY8PhZRO9qtElESFp456TNtkcffnGTgabhjKMTmv2ZMJvwjCMtfBypUyuKq7MxQ95+jSRlbS4R
U3h2HrywELP2WYPc5rE3Z8Vkbh0KkWtNF+HX1tX25hiHv5KguYESHPZhzjpN6UwiD0cJu7dlpwAb
LNfvbu5rh0kzqoMzGbSjin68jy4svKaaw+dYD/bo+4O7egElC3/as3r69P2fa9hcu/NjzbvM2s84
bt5RXlsMpj49io4NszrFxU6AazxT7I+1yyRVHrno8RUpqgS7VP7XyICiUQTfp9J6HAz/OZBvxQ77
EDIuv/7vfy4mTO2L0bVYatMbpR/359I6z0Ci+w+76VvyWzNx0XKwF6IP0Ta7RfnZ6PPbGPNQ2Yh/
YNZp04YOXXUqdHv4nOeHXD51RpD5h6KAEqK5G+Tn1UdaDPWmE2537Pq6htdYfKm1AKf6oMMcb716
P9rvZpFZH8mYOBfli1anKcu6VdTrLK0DXMlZNJxd47WQJ3/QP0G+H8sI/m3EzfmC7XjCKEe+hEm0
tmTMqZferKNT2BHS1MjuGrRR/1xChIOy4LHciqYZZ/vUPIAztX0YfJRZtvCflHQR/yikWTN6YuE1
bwZ2fGe8aBG+btJ+RD/aL7RcMT+0EBw9lC5NNLXnbCrE81SPbIRJhFl52WB9CTAYKz3qNEDU8/uy
vAR9Ux07qVgUdD+phrE46zDYxQmw6rmpNGI1ordkcoofref/tqCd7/AelhtDD3Nk9eQ5dgOBKL1T
6cDdYkIYab2glg+KF4xdFSu7O9WJYPuvo5jMn8e1VB1R8tzUxiIOPGxndf/Zg9CAQ5OiqU6NKMWp
VX51m6D+xn+xj2W1B0TsPXEzj7nNPZR9bhFD60SHNBv5llvahSw7g+vSGdUHaUQrmtjRW9m/VlI8
4dB8vS5T7iBoQjMR+S8A8giDqsdrOrOvRAiAeUqBTmc/15B22KfQnbQTfnZ0mHa017sYhqU8s6pu
3hRlkBL31lbHKgA+/Wj3/j1PHVFhGCOP0VheuyFpntR3FBt6vX9sbcWErC4cTpHrjL/kgUicSR3g
mQ0vDdLCB5qkLUrmrH8gJcsSUA6oo4u6jn7kSC9BXNVclhFnRfCl5W+U7aKYkxwmt05qEahjpDei
/xWKbMWIJH4UUBfXiV57zwM+jb2N5Oto1ejLxlJY6znTo/04GPout+zfi65bX8Xk/R7r4s9BUlrc
ie1TtCACjiv6Oqr465a/RqcL3wfiNS9dREKJukw2j7VqS6xYfo5cRQpzHrxsdehP9yjQd3XYsAwl
QRUktZ5d7KZjxAaQMmzg8UdkBAm29eGAZFHuevN/TkNo/89zH25V2c+Z/eVcLvr2gTMregsRRr8g
VSBHUfWLcRGJV3UmxdVZGUBXsKN8eh4Hs3wN64CkutLA3VtbZMJR3d/aCUrtxQ7PgXxRR509cNek
xjwec1Vl84PhN4LD58X3EyTMBc+nuc+saKPg9YlL69HOkujJKxGIGZ5B5xcR7XocIMZ3nkWYinJq
aQn85NYJjWM9a/N6NgP/CiJuQbkVUxuVSmOz6M5DUbMuiejby3lJg7m3qajork3w7o8fUL0RVM9O
E7JQk+AApXAba6KV3YjEjthFZbhPLZc2YDz3v9pUr0i2Gm6ebnp7O7ON89+XxemsZtXUklY9YLNW
/kG2W3+chOrUMO30EAb5rYVeiISyxP5hjn/cYJE8Mrv+U1mz83x8ZGT7DKuEON4tNXh9pSByCicX
WMQ0JUqAkLfWa0m+Bzm4wuVWz9q30upfe2z839h0yWQiwyLRNRA3jaA16KToeLuhsW/Cyb67Wp++
LADULtXiYrrFt7undzeSmsEMadfp2bdr/zzLM2X16azIOxWxi4MAzees+reNSbx7V6Xu2fFsGJBp
V6wocgdiV39+3DhGThCzqkamYOe2bUNL/689SBgG3TJQtlvVjGipMXRaax+7KRvOvdkNZyFf1JG6
NmGRPYvEp/YM5p8M0HvfhvZJ9Swm2alYgnjEjWKKg2pc8AmyWrTNZt0vfJisanpQE8w9hl93Vyac
vVqj69lQY/0iiPPvkl0dqbV84AXZuZjE2QzdI9F94vqYZEwn3SPwxada/tDr8OeS+h4jmvHxGMa6
pXO/W6iEosUKfvSj262sPrFQSAGu7LIlPyA/PQZLyA6mdzHK6+V2ju32LXTd/EAuSLCPYMq9Oa31
WT0ptHy/2WJGFxDm+qVv5GpK0611omyVrZ6St0XCUJxAK08Nu9wGYfga0O+B5FH3+ykIjUOSUwU2
AtKPQrPPvrJ52M0wT9W/3xURQjOnmZ5qnWod2a7WViMS4Iv8E/q8/Cy9LH/hYwoIXZ/7kxkn4pM1
TycLtR8sP0HWIOs3/CoQysj5HF/rKjIOha2Xn11mVUXiwVpW7nj4j70+GruZXfaL5SUInlJnvP8p
atOmXoHxOqifKs4KgwJqN5P708ATlsVxwiS2WhXUx8TJN2nagquMAatGsEkbuhMnt6FMntJLRu2R
TY32fWnGX4PI4/c5CQjNatHb9YuUp+VdclR783QyCamZ9Xmd5zMpNGnCOGRnRruxdb3ZNw3KnEgm
qpg9EvymaOqdNSLFUwlTuka8Is06Nq5AZ8AMbibKbYqWIi34rz7P7tqPnHeoGxPYG1G/MbV+E1rQ
Pee9/tmRxiJBuIQWD9LwQnJWVlP/qIvgW1VZ7s806fY9Wt2PEV3mAEXjFZ3edESBYa2WIHcPFkvc
xwpdyGW6M0DHMsPwCFAgJiCyHffDHOYkd6OjbJrORgI4Pqv/VgmlwN7zYBh6tm/ssX1Lehest3nv
PbjWUNDhgUp3eF2BTtWi/JbnC6kXDoleyk0OjDm7qtMZVMa5b5J2zQwRbZ1Qb04L1qX1IuUnsVml
+y6yzA3wo3CtlNVufvmzCI+z9uoYVXBv7MC/l0nV7C0oEAiKRuyGVg7lSw+xn6jUr6YheszDukXX
29oBHXFemWrFs9VSmJR0gyBNo9PjX55sIORVFHxNE9/8Jg9E3z0O9NFJPxPYjmek2plSZ770RfEi
zxzyYlFrZyudvKKnkKl7JRoRHZQwTC1n1bW2H+pdOhRb9UWPXRU+gQtc++iQ9o89AiVx71YNb+6C
rcOQ46nahISGaA/ZhABmskLjno+k2P6yg4avSxH9Km1ot4VL2LNrlM/RElXHRNqFaa14106ahNWR
UREekPq+se6aVmDINKzDA17h9LsmcBjkDRiE+PKNDbCj7EVdA7vdkRjdm8cIctcTdZeXwhrcdRPq
lBOARWLMsbO1njvTFs9Ofx+DGLuTnwyPo1YeZaHNhNkN9vvUTreCjvUnhrb+gHA13aclsOnH549P
7hsx8DK0uv5wndq7Ql0mblpavQrC+vZUWhowpYicwlmD9eWUPk4ZZMxAdZ+wUtpP6ihdtJe4hIyg
zqzFrg7eVJjNdx3f/s6lR8Ge9EU1+VO7PgsSn7e6puHVl0ARjfTSJ6fqtGtroHhxDfggrDmDdc4C
BOmQI166nPDpynakDZpVQ1OOP0pQvZIi4IBSYKht8n7alGOI5iln8uDv9+coJdgkpJeEXjOTvtga
1cLH4zsAL2bv/1YdGKm9zTx31TrQ39IFvkMaw5B5sO/imjAnraVbJIuRaUaudZynJenrHFVFXz5N
fndIx3RZKUECbQ34ZbWdSxkqxBNo28ZVjTk5PYsuSIyLPkMNl2UBVRvovASNgmMcgQ4se9HnLKfk
PWPbtnMyUu2HJ9XivgYD0Gl/srzXVjU4d8iTGfkZ0kxnGTSHfHfwDtQssVc5VviH5UIpheZKuexN
vfCJHlugoFU9nD4P/zx7r6p7s2ZygeUw0ppIiVWz6YH5b22rXVk0S1D2svcMC6ve+SQ1Uo2erA9Y
O+WqNKguK94EkdjOOpRi5sjlxbL98fDnMTf4Z2DiNldSyLx1KauAmetuAz9BvgPZec+W9NCKhKAo
ViveRpQa6ddJ8xFko06oVTxtVSdY2CmPf2JTp1A6YlkyEZ4RXUhmoE7KqrnNQeg9ik1BDJajjZ2j
0ggS8NUeJ6g34J4/NxT7nupMw98lwluli+HKyBuxd5G6Fh4tpG9hflUCF7ezQvycTLRRWs57FKzF
WklVTYdeEWomg3oxYXcVtIG7OsKjPx+loWtVBkQ/24P5SZ8z8yqNVzRLk8vj8xLNG0Wn4YD62nqe
Q3T4dO2cn1tfdL8fn5tefVmkydouBrYD+kgZg5IM6R7j1rUDUoBk54ndSHGYvIFVqTzFGbV7tND1
ngGsdpON+modFrlrozfFZarIqXrIHMdl9tFqy4A/EWhrAvV+Z41eXwF3tYCvEqqVPVF9jDofwYSM
OGvTfpMVSbJi5PZOfKYdiRbNdEcevY0BHN4eHUO3xEbEhugSR7FBv70xLtWgTee0/p6GzksZWgPA
GXa/WlT1XyhyyJon1ateaWE7pwlOj0yykFSCE5qRfV0KQIAFz+WjvQQYcJ2KpjpgehEXdRTVs7jE
8toir0XR/J93syBcPzouMEfix+8UZOBihpRW6UzsqF3Z9aFHk3sbaVlu87rxmKcIKQ2F5n7JrenN
Lif9txm8dXWuveYM8OtOo3nam/mHVUSMP+oZiKPpYqibqLcrEE+Zy74h9K2br8/hPiYsY2V3pX1z
4PpdqFmue3hakILI794+xMunEpDeJZmt9lL/c0QytX7sQ/S19YuKI1tid3qLjBch9U9i6tSJescf
RnPlLlVz0Mqy2NsWp1ZeizvsGHGPidFBqiibyo49Zs9urpUEdDfT1m70/r0ZtGzrGLG1h/EyvCeE
Ma1jD9itercLpnJVR4u4LmXZv6c25uw89slAbx2khIG5duj4r1PSaK9ajoW9C7PfepQ47w/5JxED
O6Mz2esNw7LVxyKArdC/lfnsXnTm8p2d73zk0wiXgY/pA9Fs7KHGJgloEnbBwWCJ9TKalGm9rrmr
MzHq46GK4G9Pxfe/QhItpHGRtPH3XBaZ6jpDgaKbNRXL5EOAz/2IsoDoHsNJbm1YwxbIxxE9VQiZ
bhAvGUpdnHGW/x3y3rqdxvBXnAX7yUS6IKV/hZHR7VqK5kJSLOFTkf2zCh3M6FE7rHtZh0Thv6w1
q7G2dQrA1q6Ln3/TB5Ggf3voV5K5QpNXV76x0/Ih2UQuyz9t+U+giy95/3MD/MSdwvQ0tIn5ZDrG
jjIUDTm/WO7EieMWatxPrBfmk8rXq7HytUN4U+NlUjTkxYQ9VvMiJAe24LNV0mKVVpILitpwV9d9
BjG2miZtE4xsEiKZPBP22XzyaBuugB2j4hSbWYPv74bDsvZNPDxZm6GLbgzkP3YBJ793GS5MnJeP
G/5xYxvbTF8MAvFczNXsiDAxZQXs1rKbrp2HdjUx0wSv+AIWBnHTTxQSK7+MosuoNd7GI1t8M2QF
DRo534hMe2qSbiDQaISr3MWVnC5qcN1Rt1Gwumb27kXRZm/qei6vFxoJMmVkeNs8SBZW/kN8xFBn
v1l19SrGKQHtHGF9tr1zh6JZdUKTsKKHWhmPvmhRgttSm+rHJqjiwbmA7+hJtCjf/Qr60d8XmOv/
/VS9MVeEBDoFOskyhGiurOliAGuPkngGhtb+qbq7I9bmIU2p9SEbPMxlkKwT1JHMjBWFUJNbWo7w
j2F+ctbDiFhUDa5qmB1fPWcZmApxglu2iHeDHlLIkM++lE4eqDSVq9iEYJqnoZBZJ9YnYJBYwV1z
uD5SDv85Ve+iU/3zrjmXJKUPMf1do6PKkUQffVgXt7YGMUFQWfQBGSI7DjW5nOrdIS/J4xnPDzU1
9gvj0DW9EttGNtbdmR8lAIUUdYSQyNw0wqB+LxaCmT4FL0wBGwmBXJH/LXM4TBYrS5jjwW9cZ0cR
CPAZjqPn3pCbcspr6gzE1cGURTJ1RjnvENC4MNL+otyQCMnjY9MWeIwJST6bwZBv1CRnO9RXI216
VddptWGFr3TvbEIWp4ZVNs/s/u+WndQfiZjm0xjP+tqRp6mgyZ96YmN3LlqnEqLOapRRUTM/8GKF
3Y0niN5G1PebwQijfR4EK8Ds8XeUvgL9EiNJ01Ttk28bQJ5yW1v5rda63XYEMMmowGoqszJi2Zqe
hGyEOeOGFBD7UpevMb7N4+RFzipqgO0Xc19ioLBwsWfQfus5vDC+xa+GDDKyrfLFtoP45KMQP6kj
cu3x6c13xNE0mqWYhgwH0iYYAW8GJOB7V3dEpfCLvdluc1YZzlPnfxFVngIMLXxUVNEm4v4813HR
rfvUay+WUbg4Hv3qI2kmn5x1Fm2qy6FVQ7GOioEupkluRpkmYu/HMIgz5AYrg9b0Su3VkB4PdNEa
Wtw2M4sqVfZ+0h3Z3YZ8ITVGEhnvpU7VSxi4K+89ozbuOFcA+3+eEmcU+Q6iGbHxvfutqjWdNXtt
n4KKiUXrJmv1mJnCzM9vWNmac4YpkCcT5WLB4pik4KuedCfXsX8o9KYlhmTVJqLe2On0WeWustH/
5mjU6B63+p8lTEvBMJT7GiX9t72mPAACHVZZ7/z4v121/4tzIbABtOsm2SUOW6B/pTyhsNKo21Fb
EeUrrpZq/7dFnED0xrecPqnSug1aeEdsX7wO9ZYiDBta1TdQHYR/9RKsoFx2DyRkG/usLe2Q9too
Ynxu1e9a2q8flBV5/aE7m9JLS/PmVAO/8DbLEp3FxEJuoBh/GzNW1UX2VrXcXVCKplNs4cKjh+pv
a4/BuS+G4Q180Hxy0oB9oXy365onbXJOC375a2Mu04lt1l7tMHycJ7RdFfupTFptM6E6XKs5gLzL
BK1Dv6bDAGA0YHBvzYQVLjgUDI3dzhM+ZMRp4ilC7Ht7QA6bcEGHH7JkbJzKXVGcFM9ua7TPXjSM
+//7G7P1f5tNAp1rtoEDWndJJ/g3UV9vKyIgXIvAXGoke/SGmCPC1D6HQbVck7ExKIXCd0ijIQEn
piPGWwLjqBxlfkGFrp3Liii3UyOM50YWjuwhyW9Z3X9XZ0NpZzfNH7+XafiGwrH6InSJjmCs5iBr
2vlH1XsfIh3rpwjVxplMbRZkJb4rBOIJtnT0q7npw4xBd7E00zeNnO9N0kX6qZHZnO1EfVszdwig
/N00ZNMxgY6w9Yb0ZQ5r76Jb4wOzJQyPraoQgGsIAL3PBVG4DvoY4ZvOUYneug7CIQSTBi+w5Unq
GAWOJZSCAXiS6Vi+pYOWrE3gKUfbTMs3I3My3PVW9zxobrRth3pgtYpqOcMOcXXAP60QXIlb0fn6
m1EtLHS/hUQbvCiPqZ7isBln40WqjmicovtRvizmth8EOtSv6KV1lJBe+4rk3ty1bZ+caz9IDyQs
GJeBKOhTaZivZOiUTxAIresCtVnSxK6h0h/bZaXtUO6RXSqntdZLg7Mdx2gWAS2V4xReUtNtL3RV
ZKFUaCfTJgA+MZziSam7iol0iMyeMmpKcbJGKCI3LHF1Zf3AMCYhxIWTBasF5w1hUFFLJzQzd722
aM9lF2By16ejiZh4mwweDEWzoLnSDz0NF9cKz6MbZmxu+RQ04vWupTnq+8eRLoWDpYlePcDDeQia
oN0XdlCuxi6br23hfw1K0V71JRfTykUHe32cB115JiBioy6pF/PxR3A2w/i/qC5mm0z7qRmmU1rM
v2VD6+wtlf7sTtlBfS1l1Tu7CgrMKhpHrOmxZb5WOruUyXe+Pyo9ENfZQpP4qvfTEAMgotDT29qv
sE7fY7+xvywZZP8si+KjS/Piuhjdu4fE96dWo5zqUQ+vzGpVw09KVmKMt7npDr9Ck0nfnxvEPQJj
QJAOH62mNWv8bgSoNP7XOUuTs5OKhH4LR2aCAS0JvcMi9TWKM67Y437lRZghpEmtqYNhb+buFydx
l0OsYrTj3oH3rhpouPzr1WA30ZroyEJyHaQD13CAgS7QzwYGxwN+MnhyUnapTu3BHTYD4Xq3xLG/
KJd31ZP7OlpzcNT1YtzaiGi3UzXq14QYSVUxUy9mGRrbWk8C2t/FJ0XQmDvSzaf8u7ewLrLSM3vt
+LWeOwRvQT+uIL0zVJpC/+rlrrVZQt056x7l5LosvjiW3tHdoMY9t529MYb+0DsW/k8t+aFapsKj
5Ao4+aZrTfUkomw9E7PCGOMUIBMiFro12qfBaz6FbtjunHTxT72XNgcKOQYPKh0ZGl3XSS/q/TSa
C3KrNAAsFQlMljiQCtEfK9CJr2PLkssM2rg/+iSjI4tNUdq2b4qXYrj3IUas+9eEWWjxlzYB+DNm
wxMLEFTHXYfYXx5FPXEGvdZ5t9jtXmzXGu8KEx76w8tY6QM2J+T0Bda6PbX44BTnE2Q/O/O3/M/x
W+2ZC98n4rZHXVHLpvYiqIaX9Zx/T1pGPMrLzn2oUE0YS/ZigNddhzPBJ2rJ3Y08/up0HFMygNXe
PJqXeqW2f1QMJKZloZtApW0dCZxMIyXHgz3V+cXvx2NJcAsiPdj3cKmXy01h8MmKjNYPLY8Z5ctG
dRfcisWL0c3NVd1bHq32VW/nSPyKcouFlvknjn7lEkalC6FBzZKmTW0W8qPMTYQsBIlE3LRkOwS3
jCA0Zayoce/tJwdYp1gc5+yL8avtr0VbVj9B2EbrYupR/uaFfUgZex7rI6sb8y8sSmIYlCg0+Fqw
jslWi3pBNUhdhug/9FnjuOqrXL93aZfdafFh9lBdqxlxrDUAqJYjZ01f7hRFzZdIx0BMpvp3BX1R
e3G16id6lyK0ZYpdGtbRxonKYJ8WtF41O8GvplFqIEok+3+AJ/b/nOd9j+xpUudlMJphyoDO/4Y3
6muTSB387aepnD5mZXdCl2RvyrzY5SBKyG2K3FfcadpzXg8rXbZHsEE4r2Ojf0u8ZzOdvJ2eTTpo
1tC+FUM6hWzPw/Ss+OAKjKaO/CalIW23yV4JrUSWlF8aVEtKteU66UH0xNNSLHlb0KmAnGB5Q300
OGXB9FWdxf3XgDC0lnSz8uDxZD2iig0y6KSa5v9eAYF3+hfaKgDqFASmz6/v6k7wb7utbJEWrKit
k0bYzHYkBxGFxSdP1Olu6AeEdYb7O3fS+dETRkZ9M60gB89plV9nQxzTBOGXEu5Rm0+fq5hu1Pzi
eC+eEUMs63pCMcRsbIcSUItB+R1c5G9PoBJekziIbs9tm7NjBWLbmiL8HNgAWYxDXsYVaJMeqFlV
NidKHO+l8KutWlX5VlYg0PEXPL1tuopiczoPMLaUxRz3e4NI1+2uS4PflxLSj4kDfK+BOoiyfV/H
yMmyjhgJxwRx16fRmtmBUlI2YsgLsp670/aR+o+jOKepHSIscicWvDmpeaZBePSEQMfCTXcmrc76
0EBjcgP5b3yYMGF0OOfUytgJGv3wNsTNrdNdGUvka3fh580eIPTdVcBq29wVWsVDFaU9fGNcVGa6
lHdhYOiXndTJAqcFwcdZq16bKbAljcgLz2pknMMSJpbVd4jaA3x1lRkXNLqgA8ed6b1WNnEg0ak1
7HY/GQNCfb9gGUYMWP1lCT2SDUnM2FV6EN7UUZTltK09fMqFRQ0RbWV3dLXMf+oa/+Y6RfqROt5F
KbwaIGXVbHzCi5F9nSIrXTHlkq7t1N3egrGtnHBedAEDZwCTSiaIs5p+yqIeZki2tE+kM8HZ1oT4
MC3xs1vsgWkZ8ybK1dZz/XTFQdBq9StlxoD9xN6nEvxRJU4v3/nnj5C3yRKk7mPEmfILVB2scakt
fh6+2sdMgKitG5viB+kG31oRtG9e7JD/m6evSTd6KyOZ8YmHQ/a0EIK66mdkAX4VIFZvWv0w5ZQC
VJuhSPr44MFJWz8SisJMX5nR6EKbptha2L27S5VOBdb+gr958yjtO1EzbHM/fCQDGG3gXHyDKpvX
/ol/kYhHcm0JvgijXzOqqNYbrA9zCNHa4g/bINi0PgqNoOBEIhsYTXZ/9YJDopHVDcr9qPSCFUsd
PGllACeBasMQEguPJ8F+BIMWlSwv1vVBtcf1ZNyKFOifMgUs+XwKDM15cfQ8etH09tYbhGW18Ejg
blGx9ox6WuOkeWtiTztPUvCX6L73dSJhMxiOQ5n2L2ocKBFYr712cVeOXfxkQ1xRWpGxw4/KPDl0
8WqcQPc5DG6P0PXQHIt7mldnyC/2brY978GIDsKqP6QWUCinigGIhXNzgK3VXGKSQrYeKTqoca0b
5jwUH43b7mgRUcW3CLM5jBAh1rO+InmXDjX0lLLQih276XnbxvAcGyyPLLOq6fKI2NVRL71A2jAO
Uw/UkCf+p5Nk9scQmwNcsmG+qs8p/sUehu3sFDt8Gpggxs4zIdbASwgorF3ccfqaOyAWiUKYd4iU
AjCc7u/E9JyjIDdhm+K23TTUFA+F7nfnmHr7OsYOvU5n1ySqjUmf5QnxewESzrqsfqnWguZiEZJn
tRlph5Gch32SoEb2cu9n3GdvNrTad9cx76MW4byKDfPxtRoAbDAyGu4Vl2f0JrgfILjGK80ozJ1y
JgfSnqxe8B1/iMayLxkgllVnp+UVKcm4MSPbO7AoHrbLoEUPD8kwi++NMO17LayfBeWAh2e/DtG1
aS2fcez4P7A/hgc2Cdn/M2s5/yMSjrhCHcK1p+ueY1r+v3MLkZPVYmnr5RQl6c+5j6lv6suyVgGl
Vhvr0MWsz6FvhFuFiKXui/DUh/YxEWh38ZQLmS1EfFJk4alayI/KjWsWGNk3WZK0ZJoGhXCQSvb9
MQ9Sdls2mCNiRBmg0f+LsPdYkhvJom3/5c5hBi0GdxKB0CIlM5mcwKgKWjr0198FB1+z2GWvetBh
iEhWkp0JuB8/Z++1f7/gxX3DKnlcdXmel417SUeW6HnSF8udbUz5TnOxzltg/G8Lw+KVMKRLPxHs
CKCA3wR+vl3Rj3t9mj0AxJG4uElvvc3wN9Uxrj+CBhV3UoJ1ZlnuN9rQzQdbxHTpu5gptlFELN2x
DtMGIVfeje1KnejzHvRI3iCiIhrrYVGKlprS+SqDrOffV2HmgdNxamSYMP6lHm8F/8v3hc3ztmgO
l7iQ/6SG10ByjtFsMotZPpO+m47N53GK9efKqpUz+Ahvx9jJATGAasAd9PhLOIDMFNU9mbm7ZN8h
pJ+4g8ZGqkid5S810RjL90td82vhqt5J/o1BaTJ3cc03WZaGQ3juQ49Mby+LfXKB5yNLg7dfPIIn
0OQWoz/2uMmGvDeHRbQrusa9BKzdd/mFVMuYzgSLc6HUGSbJD8sl01eCC+JUaQ6hIrRdEVrBHewJ
6mATvohlsLouTe5Rg7mKzAA1/tLgVvkV+NHyNhL2HZIdOU8CTFOTatgT1MI61XNdPZUifZR8snAs
VN9wblIqL6sWeicMq5Dtwj1UTPy7kALlF5AiJwFBcNLXYSvwP4r0Cxwe9RAaVXaQCB0+ZnxM1d+D
5eqxyB5BmsAUzyfu1Ubpv2MY6+kEo2fsH1b5SuwShYkK3UAFcpL86TxU0C2Ah9wBPkesYU3v9qAW
J4nAky/CIkVQipTCuC9PcoOpnYnmk65xRyXPaqH0V3ncRZEpLqVjf6+jTgBwT1HBAgjbZsno7bK+
Dg4mbarPnDausc5ptNAa6xKYXnVuF74CByJvY+TKcOgidXycFtViXJXiULc7OSIQE5I61bNGv0E0
Jx0BAN7KTWjY5ovaweYyQ6V451zaHIRVMlBHaUh7Ba6Y4is9vbfWHMqD0tWktaAeu1qVjqyfUxEY
tm9VEaQ3M+mG87qDM2qYd30/EPM6RfpJbr6KanWntbyIhp+yJopNY+tkU/bF8nAst0yTkpGg0lKP
6W4rxhuzUufsglB7tXLl+suoM2lEQgAGkFk6qw21YmlegZ6yyJOFH3oQRha6XhxrkMNxkuNadgf2
L7LjBMGdC9tD08uB8nHZbkWrYpQf8mYv0cVj31u+YQbwT5alK+wd9l4PQ7yUulXk2XgWXUN5GJ2T
3N47y1sW4CNxSt4Nf010CbC8r7O9gjhwhY77rtTpuFFhVxRbbvVRTmq1wc/ys+zGaam8+Vwnkcvp
c3qXnWnvlGAyNt6YHduxwdeKRHsnJSGTaMidat3gFJ+lryCg2eezddEGpVbys1BRf8xtqh9W8UAf
R+xx43yRP0ThFp9iMbW+mNR2pT7LhoNetPo2JQ9kQwPji/yLJNctLNu9rcTVU16nr8PslKvVu0jj
V6WeP7A2ib3807JEK6oIKf5i+w4JdP2tdtGih4CEmCvKWY7sC0yLsrV47qKz7gr1A72Ri8Crog+I
s2vXwE3xMUlMpLcY3YMsNFf95Mgv/SSXHQbMLZqatDpnWRUcUB8221WDFYNMZGABcXD9l9gmUADS
OsUBSX3OFGkqSeFD/2I3vUaImpNshdM9wbeHkL9YS6ZW826DVjPMT147r4hv8unVC9WASZFs5Yon
/xGElyfYoLwjze7kiVTMwXfnUN2nyOQvmVN0yCY6dd83FaqXKOC2yvoBMMtQ7lrhDVd8zea1YJfd
VSOBxzLqLEz111J03rdysl/LFNlGYaE8nElLOJWuiomBuZpu0KHgDJGeMq2PrlmCfFIOm7VxRg86
sGYIbfz6Sw6VceMgzPj90gXJElxf3/PZrU7FlHzSqfK+jTQnDR2CPCO0aiPwcfme1oQHsWyartw/
ew55u7XDEmLRqQzV8SMZqV2hetuNqlv7Za6ql9pK/5JpKXbccJqryGdNh5+eWSnf9Mhl8Wwa44EU
EgnfTppweXpQZBZVA85h5gYpOKRtXMO+yg2uhAUOnRCf3mYdWLmO6vlJo/lFAmI4WHK1dOWzLFAk
eLWEd3cpOYK6MTr22i2to2PxnHeB8SZM9y8zGvOHCjpiqjn6WdYnznXwevdKTTGevUE9TxyDAKhk
+zKzEMLFKXyPTCm3zMOaSv3kMZP6bKhTizJseFc4TtJ6GhEeD2Ozm/g/NHip6TcmGvR66Hftcva1
o7K8YGzHiluX9ja1Sn3bQU/ZTEHNv4Knakv/gZhvGGK+uSDZVdqrmzkSxcK/oqsX6cnu37sahAL/
o6th8RDYNqhuC5CYtyQp/63fE2XMG/AbkHUuLHvjTix2scwGs/sXdmVx7grGVE1lLHhRYj9VREIv
NVHCEdMNJgxd++pWg4Un+Y3br31gKPRi0tqwoK4Flaa/ZgEzCeylSLzNKHmoyAEI3HL4ypy+qNPh
R9IJSKNzbRy7bsGEZclr1lvxTd5AqM0wLMTdN1iT4VUt5nbfm0kPCAFQOyAfZLsecD/bpZExc25N
x2Bre2LYNBD64MDRl2pK9N1BoYd7+RaccbFtZu9V3lprkcYwrrSL+VavNxrntz1QJJg4S5HmdFa2
xdukE8eRId8cs1TbMD8HG1Lp5JSZprteRctnszFOW3Rcm34MkZEy5t5LLRtBPH/FQP8Oa4eTqrQl
j5FIz7SYo1sYqfQF0J8QO6jV9BgaZz+3BEvJvxG5zUYKZQowEb6rRTDzeqJkoyb5aqowHhMxk27F
1RDX9keX6jT7/7TVGtAf/SqgSkE9PqCctJz1bG6kL6v+zSTjr0Ant8PC1j6ZbRgjihEtTROn/5We
FDH3OLDNwYdmjduTkQsPuXbIP64op6Tg2Q3xRUXpJyJh80/N6AMXJPWWy2X/jOiLe9G9L9vkfQxa
jr6ZyrK7tBfgkn8yoO5sg4yswCoEs9MG7gdA02FbWI54UrS54WgeaOd6TnCYAYNse5JM5wH7uXwp
XWI23FL/Iu+NZoq729TzA21cG9O+EzwUE5RK2u7N5t+fIeufjUGHlqmFkJzDB0vRf7VM88CBXosN
+ey5kbob8C0Ku1C/LxdGoK8XVtLk72ZXfXVJdMCm2N8zXZ9PXViZW1OLsqtVBKSWEAJSswyekghk
nWGpV9dc+KpLB2yqKmYXtvdzrYBYs3eSQERqTojssyR0AmybZXXNi/xVKBX5MHrcvDQOVQUqVPxP
1fQ20KD91vx/F6nSv0X48LdIeAjyXZ4q6SAS6bzPnEFc5UfyRS7WNZ8DlRFXxovh/1iLLPe/wwM8
zbU9x6T773Be5frPtYhxUZCRKp9dkmb8BQoPhXbFMbWR6XrW6l/OlqW5s6qSEn2O96PRaLjYPB03
IcQEtiuSqYp9E7OeNV6hPMHSdG9NrJxgFQZPxjwET8WMuod4N0D7y2fyJaQXvSRQnBtlmpnF2dDw
cT7uamDVrG0NiNWRu66tHmRv1ZmS13l5VylOzTLgeJyOEqx0lg4POdBJfmb4cnVbI74iDJJmcnnQ
DXLMC/KUmFaW+pRPaG9s4hKeek/rjnFV1QcAv1vylJMLAWb1fR6rym9CL4XG0PI10k10tHMSwixf
7IhgoQRp+wpZxFGLldSKnvoFuUjHJPGdxaNanOQkfJxhOnZO+mmmmV63aXbK5lpdY49ctfoqLK0g
hANZVKm0n4xlJFy0aXoHTrhtbWWbRnjrGVgr29ZIuEr10G/k1fJVI3e+uWUEt4KP1z+w/FHTFCbm
GqMmc1Tfa1refW0c0WyLrMA7R/jtwWmHkwmV9bGGG7hqAoK82JScsWF85HdsEd2P5WImW+2gqHbB
Tlnye0aZeZCjPKUDNUgSH6QK9+YYkBhpT3U7u/hLP5O3Bs54svptbELtjgXVQNW3BGa7J8AaxBYu
tKoxNS7WjCGpR4ERFfSSwygnJdbXEuNiqvNPVG7Cz8v0r3GMTs6gfC/02txmoFlGy/kyd3VByE3n
4rLwdiGOp6zKv84xindL9RW9ooBp9Dcdh12CCnETkz5qLQ5T5XuoaZQ9S8pubkc/IPNCTUixYPaT
d+bRVdjQkDAb8T6ujYMpRr4jeKGJRsEBfQoUuoQASZNseoQyIaTM7uCYsJbL1u5AIqnnYYLnDbs4
9R18We2+sjlBl3X2aWi9l5jBwTENmfDjnrdEclG5yZZGP+1dh2zTfGNo9aF1+nsVhvspj63Fptns
0uETkBDVT7umuOJk4j6g8iYulvNnRgo9K1CQadN1iVLepEKEz5ytA/AjnGbmiRle9RwUebgfZnEV
NbHHY1jqJ8uCnNB4V6cxvI1bJibbDTNMl1F8lxbjWcmLV9vW8XFxuvbNwZ63CzM+7CDUJ8XoA9/Z
aDmbNOmQJ4Qcn2tqP9bW+VphDoVbeQTU+GM2aerO6hdTe0TpmW50EGw9VLDcEYhYpuEwtc6PrvC4
05OuPboQ7ZNmmZs680vmJeRxRuRV9Zp5YqyPHDoE5UOYR/c6l9Z5KmoqE1u/aYXyA0AJKKtoM8Hs
elCD7pbl9sVJiBzFHX6te57nljJ/MygFPz/kRG3XXjwl1rdaQ7Yoi/8BVY+1WXiP7LuoTUdosu7o
gsjmuXVrcWNg8mIN+m728idR/KUyDw8MpBe9/jFPqb0bG3xeUfHqQadF7muIo+mppB61Sz+oi66u
2rwP/wmxmJarFk3ZktOuVQQpG26mvwkw8fTHvsfN5NF0UrN95c7qgaKpf0mK4TzE9EWMLm132rKP
0ZVLyEqiZHT69tOk4U6LgrJ6aof2zSuGe6aN4fm3m4VA+/Ii5nabqll1j5Y1fsAccqhRfZT5vejz
wm/n/MBXIBCCjzK+5IYFbXyGTtmiu32nWPXxMvoKiuSeZMmAX9nIjysndDwBMrH8b+pfYHkRZUbJ
OXXPMBPvsBm3gf2WdNmmnWYW7YxjBfoY9TGOv1QGGm4DUnR7FRANouqnaVwHGEZm8aDaR+EeQ6BQ
PZifXN2PI2rSeJOFYGDsgxPeYN6bwSaLPw+du63h4pjqCHIIPOTOTaHc0SJLiDKIz5O6z5uz1uBM
cwOMRApy+DfAGt42VN8RSX4rWHge3PRZinO7rtC2tRkg9K6UZw/x8SXo6OQFSAVdKwQhbmcXrVgk
JMbVyM7q6Db+TNzMpRippwYz/xl2lucDuI0eNIgUhfbFGFCugfgfEpJH9WDYRLj+ttBNidQ1UyQm
YYsVTg+e+yDYRm4OahYd6jntP1wL3WDnBq+NCPId3Z73SVOZ+pcE02T9p35I61vWKbiaXefC06ee
4ggPZLMMN6a5ZJNQDc1H23QM8MBeOshD6swyMlUiO402jIBiCZkh/cIlpWJPNkt5syfzQVdJdKzR
+Hbp95LYYKXeea321TEnokeQOm4yJjL7Dm7S1JzCdDZP6O2+pt57G5QqJIj2O6Yk5vV95j3Kfk4d
EQfrsg+n/XboYjRQuqiObqXWCNrGo22n0VUNnM+yzUQ/FbmUm+tb+Fs2asu+OM6pR/mGL2OXDHrx
nJcVLqZZqLQUiQm1uxCKtIFgBOyigUGzYRpcOsbdAK27R+K/WKn5TH4VlVfpM++z0ttgJK+jMlwV
j8LIs4v6vgpARQXAIxMxKQuxGN6xM9I8I2xaoszX/zT3RHfUtNpz4UaxM8Cyw14U7jzhRSiScQXN
iwbZrKaGdp4eHE3HRRSFGq7okmmrIyzbUUWpwG9gIMrpWiuUae/lrrmPF30dvzJjjRKfOi0EGWXN
e2kDA2kZgYxKUG5Jg5sN1SjCAXiwxvhYhHG7CjoYHnIMXN6WKfHUBu7FndROmgOK2YaEN6EX9m7t
Zfx72a7J6JYyQ8FcnH783/9DeaktokbVtjzbtQzarX+WmzpVsE3obHZpLQ5s1HrjzXVb20/pYG5J
i4su6xxO1u5Ico+C5f6tadUPdDLAbL1p3g9YDG6DN/gZvtCXXm1fitlRjpZlE1nIQnrrZPNxiJIP
S1h+l/TF21hpt/W4apQ/tOhZFi/RMDAXg0518QB9XODmpNDiIKUAZg5ech1abFWROjUKj25G2p2Z
jjGnDtVyIgVUeW1HHiLDMr5GVkXTADzDq0F81t5RktzPMfyxLkETrQQdK3me4Fae/NDxvg8zhiua
U/PLqGqxXwp2uCH3wcfV74qzzHRzJ71FnWm8z+UpqmvnnsW9eJx0MKXLqTurk2Sb9i4/n754SkdH
ZSDc2f6wlJ9DYLh3Y76JejzAribvDiiCd2PwdQiLgjB2r77JtnqT1V+VoSN5Y8kEqthV9h48WQYw
Ub21QRveurDFHta7AtR03F2mmIOwNOZ1za1yEM1nKoVUQimLK5epeXSVTkW3C9MHp/vkjIa4r21R
/L/tLUXv8zBO8UU6S1wGkM+51Z/a2YalV4scu8xoPmdZuVvNb/9+++naP047CBN1x1M918RoZMrJ
3d86L+QlDE3Ys/qvcIO4BBsQTOC+OrqxRqSLB69wcJA57kOXj/3GqJT4R2VRu3fOj34B9ow1SWG5
1YwnOeyhdcCdNybHsjF2MmpG0glUzSAu1FYfsWzdDMgzIbPHu54l5VXzGtvvE7IK1r4bv3LU7saM
7biNt+HiNq+QE+Bs7+l8KPY8ELUAOCQH4XWV9JAIUNiJWffRTCPEvUi8xMfa4pjQQ1N1eJUvk2vk
46W7FiVdlHc7HgZI4AtRXb2tTb22Pq20Bxsm4UVyILpyFjxmmL2twGnv8ZCJi9Zrbyvl3Zg7cWkD
okemL5qpbIWLx9pp9RGOb4rawxXmZTT7YSN/lmwwzXbkVmd4hk1Vvrhf1h8933OmFkz21hTHn0cw
Zoe0VcSxSmP7E4jx+9xrGOcYV7Zsi5vcntjwJb3IWY59q6TEUIIrEy/CvZmq/I2P5TFmgsnALrZx
VJMyO6r8QCYLLy/u8qKNBkmMK1+xL8nkpGfs90rXXDuXoEQiC89G576scwz2U0byQe36oo6QvmZj
4P5ilZl6puzlX2IvhEi+szNoDhtJfKj5+FFXmp+4j7ULByF1z9TC3XgGeFVJRMpG9bY2zZnEfoFX
S1BlYDX3FbJuQrtDlx8Bvepgma0akmrAwbvuRjFVCg0jvA7yhaBpDA/LiFS+tWJATHmTBZBaSPYV
o9bhDVwkAcuL/CyrwZq1rfOlhfpw0kbNfAgcrTlbE/nxyzu1DS04tlzNukXWOXIWX74NAlzZa1NE
x5S7/T15mOu+PcScp9c+Gg/cY5dYNqU9h2tGz5UCLIoo1nGxyBmIHOBO5JkvfW+qCGn1Om1FNBTV
bEJvnIiL8jUpd2VqFH8T0kpdbagMqAea2iaMQqdJOIbpo6IbGgI4xYakg9dhfSxEyzPFKFiABvSR
o5z+fVmxFuvEH5saKh/DcGileKrL5vZfPRQ6465Wqo04GzT00iivObNH4HeWK1cxxX1mmum7qLdf
29rSfTNjhIsV237N2mg6zGU8+drylhlLcZkGzOlq2dkcayL9IWvzm/xPnWRstyVoSv1hYuFsEKeE
8Eva7jwQGPy57qZHGaaVLVAo0wIKRVUA1cuj5qiGdg+u3fhERMx4mWG2oVpy1A804oid59h6SIZG
e2yUgaiyqNI+MpT6KGiIXlgX4sCt+/dBW6YB0CwUh7KVNE3xYpTF9D/0E8aSofHnj9MyVUJ+VajB
polf5c8aYYiWFOpqKs8gix+TiJOea2n6e4gUAfuSkTyUM3B0QlCyTZRb4ijGjsVleZGNkyELQZCG
nIQap7v/7tgMNiladtWhAesa+9QMJpGlmq3sE+QzZzs3n0tlnO/4y3frphk5eXPi5GaZR+R88yNw
nuEQzYriN3FifPr9VmpgxIzq7t9vLM38x6SA7cq2PZC1Bpmb7Ft//iiMUMXCALjyrE3S9m9Mz1OX
rrKRpk8Gip7iEsDj5o7Rp7ek5cdRp7kf2Dkq1yr+CFPxMU5l+G25CKs23zWZ3vgyOLFoOd8pORlv
+WgsskGEajJvphzMkdq3flaCXFzGNnUfiBBLtmAJlV1fEyxpFPQj1M4Ln0EeVsdaU+dj2y04y4Jd
IdOKXWiSbhnrSMKLEXFuyd91sBC1v1fdQHXuuDZTNLxfkcVIKcRJOg+QbFT6rbNneW+l8lMmS82u
9VimaLtIqQ5fcDr3K1xOWO8CSgKqtME4NWLK9tpgG8dQrePPaUbLQamqq7VkL/dT1N27MfkCm2A8
GUbt7nE840Era+eAn659lhZhb/xqaaaFbny2qP0JfCTVhREx0h2DerlTnlO4yVGsqZ91t26PKmQa
b/qUaEye+WPcpPBvFE793bNCLOkzlcPod6qq06RBPr4uRLMrlN1s011TlfBrqCrTZ8Zi3cYqtOeS
GMs3p3KfGF7n38fhVYWMmQQzZ2LLJjtUKaKtZMRPPc0hHeWiV3XxA8MbFlL5IhC5XRKbRvFA3u/q
jG/UaN5hVZoZKljJozJZH5Lc3ntueQyittph6CgOo+0OW5uRN6PD/xQbav0NuJl1kslDCoPUIsiV
fVhO6T2Owr9fDXOfbSdOQmiTEQ5Oywubn/o/uv62t9zvfy4NjmGpjOQQuHouz8WfzwMSspGDEFT8
2DHi81j2+6ie7mE8PIUTGZsWwvMoxztggB+z22J+tBOEn3mlWnvd6wJuJYVQCApzxtvzh7wqY3Va
r6L/fCa/OlKr/u3PhWnxnTmpdnG8crqOulVvmyUTAuk5vxirKG+DorqXNMY0CylhJ6nSmTWBuFBS
duIFMt2X3ny0tUD35dvOGDwfec6PtsG/IJkg7YDVk7DnZhX7cJLnLU4IWHs/Mjg3AXLKltZ2nRQH
BI7jo3zhHEe2JX0MzB6MpbCMeA/BYiYFeAGOR+ADT9MYfvjy1iPiCuSErmGXTkMYuoAGZQSPaw7h
KWnKdk3kKUzzQ2vicnwqAGX/V1iOS2f62qiWs8PVMSiwe8azLorupoy/YGwY9Hee3XXEl5PlpylC
h0Kbzz4My/SkSgeRHmruhs4cw80IhbHeTA6eno4zXSjaJ/jxm4TNlkO0Mbxwsky3swiT9fvJOOWc
k9ivKlpbolWLGiIAWNr0EsF2IGjDqXzHy4gzLSJ9J3IR7Lo6Y2BOe+JJTnsjL/v1GWw6ZzMZIUoJ
1E43SOB/f2lhHbRBW57l5wnAE5Y1Vz1Fs6DjHS546oWNk+nqknMYVudhYePUbfys5h3z/GyLS4x+
RBQ0F6UwrDePAacEzWexXR5J5CSUDwcSMxfCoMYFm5PbNIWTwX1VlNhsd8lyD2GHeFDdGG8aCE1f
OrV+e7akhUuf2/mCezy0cFCC4ixk0ph40Mrsre1VGJGzNT4qZjo9aoU37FxbqwjPRf+qs6TgReWr
c0c3wp3ikyIzzeo+1a/cwo828Ot5Hr9GTkX3KXVbsmCE8ewEzV8p4PQryl7VHwUdInsQn0sc5T77
pnPPVUU/6QphctEkPguSkPdi2UCNRuTw3LNs74h0PHgR825RuvR4CHK4K56avptY7Re9MXqocQN7
hJNqGRu3DFq4bxpJ/UHz70znXd0XeW5SkjOZtKNYrONJ+Val57kZ7YSYLsFq3g4Nj2GCIG6oP0Yb
HhRh3fk+EkI7q0ql+lnkID0N2/eGwfahHpiB0k8fPpsi9l0zUb92nTr74CbUy9QiaxuNlIb4Qk3L
BuSla+k+DXl+1fEsA3TOZ34WADkxtnlbIyveUm/hF2Ad+8VfLgPkfkLRXuJB2D6mSO8ohft6Ob/g
2EEhEXIz7FcdFRDR8Mz0mYAGGhKSFSa5vnlBzJ5OfuxO8q2CMQU404hxZ1NMnbKFv/P7C3gOxh0t
BvMBrdaGeJr0gcDVBmeOWn3EE90Lp6vwXFXN8K5VGA073dv0DaeYgCHkk5nS4Oxt/dNkNfaCUe02
rSrQqmtQaHYST9PDIGUZ3NqZYry7DUP3KFDFRfKBsJsDWw3qK6DXckt5EPvWkm6ECYQEGIjDTMOu
aSL2nW4edbR4Fwe1xH1VTxOiCJqERPhfpb1mzxfXcFCcEdqS3kplziE7dXT7wbQcQwcG5EDQ49Gj
cjF7nfTQCURHaj3J8XgwkR6UOgTRW/NZJ12YJJz5hfZ65Rs1YVVI+UmsydXiMesck+ifpt/pWqZ+
CJYqucVbtej2ZUg2j4+vEofyhF2oMe3opY3y6iGqucEqlimKlfaVxk611M9tk+Jv1oR684S9W3PN
ooEhfxhp5caM8ouDbGojJ3LITd2LYSHOyl3I3KEge742ypuMm0JmqlwClUEBtPmVzKmQuPcw4Q7N
qdHNrKxeZDIDtI+tEbvlC8qGbtNYHfhSOdqNBNJEvYu+SFGoYbafB5tHrFReJOq9xqqn0jV5CZk8
vAyMY7uF+e4ZBTCkzkPIRxn4Yg/oNbCUodwqx0vo6DxfjnODmdGTIkEGxqWRB2d66e/ZwvnJFuwP
8GoehElxt7RKDR+MH6lbi8TcCfr2Ok7jlWnuvbS17kfCEFJelHa5b73Az1I9ezQWfWuMqlUlY+gR
lma8baXXBCY1FhFSpb4ZNuBzrLjvPU40Eo1h0ysF5ybHM8dtRi3mp1gbbxMYoGuGCnmXMzXeMwnq
jqOtY2injBU8dHsaqTOkdf4Y6ybxDB74PkJpbvJYMXV2e7EVk0i8Rb8iX7C3OxeN0HNc8AqUu4mI
hkrUWykLjHLN7xEq/CTuIqscnjFHecxCxLIW2uaXOZ+el5vto8zrdlsX5LUpNbb8SiyYe5Up9TC9
6zrIG6lCqxlnboDrV1f5dnnYmSn22743mgdTIx7MzdvmQ15pmfPrSn42wNtlm/3CntY/9bhhb7rN
bD1a/n+rDmYonHyAh8LmRAKH+xBbOlrpXK8+JLQ6N5ryrA/heF8Ne0XudDDWACZqekakh+s8dEPx
WOXGL0luZTr5zRighMhGuxkTFzYvqd54xLXHIW273TBa8MJQzPpSa9Hrgf5oIa5spuBsWuEPyQoM
VW3YJaXi7MTsmC+gr5LDL2NtQmsi7phRrWLithfQ4aAtbetSCLzi03dchovxhEanwqmZng7NKWtp
/tX4N6+u7Win1VAZ6i1xMQ0TyP8wUkJkDrqrn6W3AYhUGIfed1ikydadjc7PUGDAVuXUMjXmR08u
7+d5TmimDuIwzUZ7rEJr2sp/c5px9hAhd6jjnPAbzj7hZfke8kb9MFoVnQrJihrn/EsUOG/6YiX/
W7HPwJGFCc+//aiym8Lrmpj6Bk6xU7BJvBM88wgHhF3HyG9BFpt3qNLmXQuxeGOv3QOa9q7eMOz6
eDJ55EPCXFEiDoj3rLqvj2tAR7NYNQtn/hZMZnq10v7Xi61nKaHKfOYa42GU2Buvnr8HATJUuc5y
qCXZXCoLy854hOK0+//9Hg3xiN1kTfc6Ec1GhqmFvXklu/dZQZ7wqRDJ1ynN9a/LRajqGjPG3jjJ
gA9R+g4N7UdYLzjlw2o8EUiPVZ3D28RFqYuntVuWWozKbJuleGqG4ANBzSNcfRFiAnyYzSL6q53c
b7pSD2e9aSoicSif1TBS9u4koIEvb7PcpXxergbTrDfpUnAbeVPdnWA8zFnu3WRlqY6NAjPAQVhr
Gl9lYYgyLT+FrugQ1oeMTW3Gbx1GlqOZEJCiWoF1N5viM6fZ+lErE/UVtp8/JhVOq4AdaQFxealR
X5C/hSc7mvc9nNKLGXfTRV79finqQveDLvrrf7Qi9H+2Ilw6HYa6+FmM5RD259Grpc9Ky4b546qj
YSDbb9WS+PdojEmDR6i6XTOKCSLTD7I+B214pg4Iz8I0G5+EQss3m/bN1oz2UgzGZdW1UrhdlcIr
GDo67/J3Kn+KUclHwey9B0yKTmhWSI0igvPU9bB4Fx3+uAjvJSQ4Rt9LqKZ9K83+rA1x/FAKZdzB
34yvdaMzu0xsCPoqPldMIsPyUEK3HFFO9+qlF67tJ1EDVZtx4xZZYPb26+rn2sNczm8vaVB9sSIx
vtoeTzgS8JNIaustzsBiLnlrSRWNp67cF7Om3ubY+EsGVlXLO7iafzEBNz6lGWY6NQqtix5pF2uR
myIKJsZkIdtz4PX2TQvGPqPTyMxXeU6EE9JKDKnhlzOUKKqxZNZYIlUN8VkDy+Xsn26kdkBKCcw6
iM9Nbz8naZqeLKSQOxDw1t4Nm3rnZiokooEDmqEN4zVOiqe4bYs74835NEcOoriIYRfaBmbMIYCu
0TDQcRftJXXHrxS9ta+h1/JrUR0ROIFDWxpqnj1pBwsC2EeHfZ+YbpqPZG9WHCBQtZItzDM31A9O
ioy/JqFrtnG3hd34Rc8AJjm5unib+IU4H3Uu6v+BUNHVf9y1hoOFGA+qqSMU5DTz513b6IOB7AoJ
Y1VVCQTG6QJ3l9lFXDGEqSrCeuzOIZk6ew3xTOdKVV/kXKchNdVfhyQcUJxbz2FmWOQpow03hrsn
ey0Rk8QFiZWJOrAEc5Vi0NvOyG+2mhnGL02OG15vsnYfROSmIZ3xboGzNNnUQrw4E5RnN0V7ICLL
0fbdMuagP+BdU2PakyVRH7EV0Z+BSe4bc2kQzzLP72uzryLyfhfotEFtBMScBO7WwguUJEp55SrZ
M76V4WAG/eNSL02mqT7Leml51+ICeJb35PIOfOjBTayDDImWQka1BW+SUUPhYARbhjj6t0MhxSOV
z5zrUgVgWaJ0+hWXAEgLl2X3sDaAoDfz3JvHMf7laWrGLfFp6k42Ofgxmeh006OOvfjamNUP+Q/r
zYEhJe905LabdTZjx9iVwZe6Bw9jwCm0I+8RiCVWr4jFF9dbd200HdGrintdfhf5NsX2jVcjnt9K
sgD3g5aDcnDEZXBHxN9qo0/VJkpRW9HRK/OjULW7rNlYUtq9GIMOwBp13Gzo7n5dBKyW4bChd7Qc
U306MabU3lBp7CVMyKJ+k1vlekYbk9nc1NMYvWdhcZLh9nECI7Geh+yeoCY7DomG2tgY3McxTxYD
J5VqMgSfhZgsRhW5s0Xr2Ssvs8e5qyOzU2mxhofLQlO32osR5O4+sA3V5yipHpVktI9KU/4/ws5r
OW4k26JfhAi4hHktb8mip/SCUKsleO/x9XchoWm2pBvqh6kBwKKaZZDmnL3XDm6+q1iAUA3nEzow
dbCPDZKFb1FSg1siZ8wbWoOlHTwfvvbvmu2kJ6/3z5LlAKBg5sz3r1lqvids6s55FYKx9jLnINIk
gkrT+Ud5r+ZTtrPKgep7Y9wkUq1JIcKih3ucoS0vPpMXrZAQ8xD1XNKE+4tvTmDk5/ifInffR+Gy
vlXj/gKqwVyrts9iEztBBqDr1mpM9iDdwjotD6MFm18S3tCoUqFJ2wpiBQvc7YgxSf6Dqq7+XVhB
9B9tCMdgaPip1ohxHQsfYB1axa6pzT//V6+Y4iwCeQWOutZ73L0x2vAG9CI7FJveVOYHTFjunVGN
/qUJMXXJgSUOfEIEvfQJWQkqw3+uY1R+UY0oPBZ6qi7rP5eZGjNwl54k7xpHy3AwUzx51JieCK/8
UnOw7ibX2S1ujBjUy4WbmgWW26+KZEofuw5/mhjH6FMPIxyHGbQNY5hDHzir9fjH9cQujAeBeone
W/baYRA89o2AbjOfZpRV9ro33H0EIpVAvw4Ao1lIzyFJ4IYN6C1oxLS2IJa8wSvaTSGdI7ULD4WX
j5uR9NONP4OUF3wyd4NxRzQjXYR9nVT2X32mXeHFTn87Gt2pnw4I8FquaBzYBoWE0QmVTd/yUinE
5BfFbKqD4qPX/49FjfWbHsDULb7YpH7ZQJLxY/z8GRuAMeuBcKmTQkjsES+reSZzfC0b56EzQM8q
WxNCYtI8TooVbxwonsspZVvl5CPXXCktStCmxtKTGS+cpHBoXlIUp0p9XQQjLWmvXfRumy1t0cak
VOQEALHMpnw04vzmMAs+6EaVPrXkpUOGiZ81gpYVvpRg4Ttxp1qOs/G6oH9R2asQNuL1X11Kxy7Y
3qe8Tat1oJN5NAFsPOemF+6moh3uhQgAP2Q1w8V8NChZsa6sDlVcb70uZQjg7jVm0091lgrg6ON6
MFta47bjHl2SSD+qS57qvcEehpk176HicfJvHQVpJDf3xM7yMWvcppX0rEsTn9vCHxVlBMWqr+8V
zzklk9+dzVnsjiW9vpdH7eCddKNDK5OzN/ukg8XQqTDQD/KMdduxeFjJZY1c4MiWVeyxNBcYbGMr
TbasVwiwwQW4PPiQsDZ9YD9oWdIvvyl/afl1KYnSvWmOAQ6CXa8EJ7cAQTuYSvRIcJC/8/j+bWLd
a+O1aNp2lSfpdOyUZI9UoH8iQ4JZh07TRWhOAnN+rePZOU9DmlGgU7kj0kZc06xRHyszZ5lYmLQV
lHALHdZAsFqoe2JBhyVeRJqYJ9XLdyCf/JU8lQ9tjDZwqY5XMWR1uRQe3VHbmdQu1mAcAJnrTbhR
csV8Gnpx7QdNv5PMt9rq5ixWZ9VrfXwNU1AgxCfGV8VEYESVtRyK+EUbm2+yh5tV9pbo4/Y/7qnf
u7dw6mxsGapKv1LY7tzd/dewCSJC46pqnsouvWhzlVAYvbKjKtVu5S3SWoWyU3T/x6kfx5uAUMLe
aOwzgUOgEZQu2P5zSlDAwbd0UAkpjcvIbojRnB/k0ahHNjInhpROrOTlSXTfZwUHak5Y+YHpIcc0
o4diBunLB3PQgWcE7KjkqVJEyvXPw4o0n/w0c5imMW+TmDNMTf/NU4Fjqal13XNPCVlk24JIbnr3
+bdK+BFFidp+RrJS7eiUxmdztNm2qJq2yYUDWX1s75gH8m9WU1/xeor3oOjGTRhmwZ1tw/cmGrU8
GQZIoJmvZRj6cINruya1PbhaHfVm8FkeFGP8KX4s0v2MdOWVYolemT4hQMdIRHyL44Qf9+02d0rt
xsp3DZKVsK+qPOqtnfClRwfz8aBplbnp6DatIVQm93mV6vsIJumKmk1CRZLG6cqvmBDNml+br42Z
g3TD6EZgKGN1PyraN+nHI57W3AMr17faDOpy4XQQOl+5m7FIoII06N0cj/KkilTh59/MyhROiFAR
XNthtk/LMd64lpEYbMM3uZsimgnAftudRg1+/rD1sh+OMJi75ZsgrwV9Om4yYQQ7YfXm4c8fu6b/
PpsIJpN5tYB2AZbTLyuGvtGSHuaze1q0WwM5GheIYX/bjmlftaBxN0qsmbtgHJU1MrCKYBvUXoGG
3UbUJXHlk7/pGJT2lLqKrcD/+lK64Y9Tee/ANWpXP5JzfTT3g2mPqJvZWyYq3A9T4ZO0h/CB9iAx
BLNQ0GKGbvluqEX+JUuAzSeepd/XiuJciOaG1oiU/jEdZul54sdHUqjV5xrBmly1Uh5lidLmw/3k
PVOnjZb1Ozb0ag92GPgqMgPFCOOz7EFUKURP0vDCZR5xFcTVS1leF8kSb4j5Eu4RiKHdiCd2PfUi
OQASpCE5O4HTuCtPadx89329vPcwTLfCbp/gheLd1GZzyXzaEWF7ARnweTnDZP5kBONrO7EzS2gp
7M0p7Z4JDi82wDfMvTWfgs/PDxXF1bX8qa5WeL+yJFoVPVlUGrnYYI4M+1gWQ7IPKt9jUxDT9zes
Do5JUKEn4l1uYUpfiCeEkDOfFo1x6CoQsNLPWvQhtBsx5Ls0wF1q0SyXyBmHNQRl4vE+hH9DI3eu
5hCg+thr/vDCUHqUy1hK3f4WmkgJTls//vmrKYkjP41IgroNhVs2kiqD068cLcNKqRHaRn/GSzvk
mXdug9GhL7OTOljVJrQGD/XKsOcUcjmY5OYpBoF+sV26Vj5ptCuS73LKiU78NKljzpSSJ8Q5Nz+O
chgmuZNl10rArOin1t0tDnUtxmYBQ3TthXb10JR6cLLbOlwtRrreSfGlRMpGFmfpyaTkzcVPOHyU
g+p6Pn4qVh36nA02RNQI7FF7SuEoHH2sLbvi5c/vk/i9yiWEMOZCF/ojgWNorif8a/YqwYU3IA/K
cxrQ/pn0vjkrqaanZ7W3s5U9o15dL/RXas57RwRc01oZ9khNeyGjdttXXx2j5OsLsYQG+2YZfZmD
bo1fW3zgDoaHWd7Buh2mnr8Z6KHDb2zzbnxxTrLf4wf+qzAxUwc4pTEz6fmlpaV8waUS7AKPMDC1
zd2VS8Wryh9C1QJIid4Bl6vchKNhio/DDOwwp6y8sFfd+rnlbIAVBRBJhPoGEm2FFsT6pNc5guAm
eoVIT3fVieE41+2DlcdYI4LefKzr+K4sIu0wOmq5sWZHZJnvhqBrHxOzrmlZ6CVRlY23RdfbncNm
cq7oNwHm1pRHCxMjh86YdtaHgSr7vPnTFO8aWXl6XDbVYdYfy8bJ7uyyrw5+3v8lZrqfzEiV1xOr
+77sqfGRypXlB8zO87L4sIyFRo+MzXAafwM+AB1yXm/tOQrFhG0U7DKPHLRi7vlL6SObsgcKkrBB
8SJeCDvtyKQo1Js8iuaj3CveS18JjpFaH4M5e4ZeXXZzbQFfrqapCT0ASV2obQcmyWBr6uI75Vsa
9L2wEcFCblkyZ22Iy9tlBJwKbdwsLJOyBCwcxmId+ozHU6DyA+qnC3I/VlksDaM3bKREujJJPWuN
EHRKTiaFZHMW1sjrnNrzEk80eag4JNGyJ4HsQEIVyQjEDc/holqxdnqi6W2fD0SJguFSGvydo2ph
yCMvS59JQmkUi1WSBJ8dLxx2i/YtSr/b8Ov2CwaiyhKEGp1m7foBrIedFsTrOe1zaHjjZTEbeARU
rxbUBLpxayVX3mUoxDZ3A4sglqQ5kf12+PiAQ18Qjurp3TqZMVnW3OMdFLW8Ztxp8pIGbHLtzvYA
+a9Fs0egJP5oo1Uk/miFXm/i0TOPXT+qpyDVfxzViULmtGks/SPGc26ISG2okzEA9UVwr7ipeZSW
B1nCtLrgE0jnC1uH9lb1cJicid1aOQvn5SlRqPtp9I+y1hOKhlQMo0dmi5nuqez6Z7ujPQrM4RBA
wQweMCJ/6uBjHCBXblHl+ET6dcVjlbyR2Pwk5ftdERAjU0ZkC9Rr8MweWFWvvnVqD7I3RLK0rCDw
Ifyt5axu5YYU14tymdt62d8ycdPs4NU0ThkuJYmSXL8jAKNXZ9Bfcf7tYsVuXlpSSCjJDr7lMJn1
UIPmU5F278iohjvHBg6EgFU9Fn6UUxpggJqVlIgB2VVZUX0fIULduyWmLlzwI5Y4YWEa6bV668/g
tRjDyy6M6rMthfOetVlUJ72lhRc6uoyX88OcvJe2dJ6pHmr3vJx4l1SRtxFTalxa14w2AHcPcgAs
8rI9LYOZB+4fmTHBe5IjIDGYvQ6+t8z1B5E32cpF/3uw+brvorFzzhSem4tKH3mLbFN57G10YETC
VM9KFLI36uue6BCvWjf46EkdN6a9tCF182lTCg0nfbuRKFCP/SUSdfPsjiLYeVWvEUc8B0ORHM5+
pRovEjskCnEXKIDeK33Otsf5p65TA11L0rZMmQyQ1zgIh01YBsEF441+00igWrD+HWHuCgtzRRmM
L+zAP8sDJfc+Z2pnPGjIDlYSfWYRYjeV0XDqobjwFiYR+sSQuqHcXoUZe9JMpfJgdlR9EohmL1O+
qok/iVfICaIIwzFr+1UiD/75EU1YkdTP7Mva57InFj2o+/ro+5H/lmuQ4Hgp4Eii5OSVOpRXUOpb
STDLOlxmhYtLGQaRXMGyfLTO5OVV5q1RnOs4y/+CMcjvmBeLDWLSaCO/Kzht0PNEzmWuJER44PHC
1OPFAESFSSTAEd+U9x1elX3fznDPXrsr6t4o/4ocAsUkz66IenFL8p3So/dSUyvdS8ZeAmPXWDUd
Yxte+2HPu/m4GIna0dd3eHTEU5tA9q28+gchncTtcGWVtbcXKE7XAkDsRi7j5IOJFU3OpyKhmUUQ
6Vrm48phVubmtrFRbJ1qeKl0jLBzULV8wKjvYHLXiSj451pk18l12dMrsxXJxz3bJSJcQl3lu5Vi
LMNb8s9PJFeFrZt+9vP0OoNn9xnG2B9HoXqbIt86SZE3WnD/mnsY/3jHatAQTz6UirWJBf201GZJ
ZllOMSBmm2QiG0ZDdXpfdq/urPfyZjWYPDIgxaxo18DHyeuXoOvMx4kJmYLGhuV3kK0ngfqmGYYO
fYcfcu5VJ4+cnjv53DhJ+l1l6TtlIGFUrmotB6a5hlW2tqbu/HE9QEb0cb1sUOpxdyI8hBlvRViy
PaWMd/LvN+dTd4zjnSwuewi6tk3/QDo9nzOJyJ+jb/I/padGhnFADPs8zearSaHhl+8U45KErrqF
uDwnFP0XikKTRcKfFteWa6l0joUNrFYI55fOaJQZ5mjmIjn7dVu+qAKVmqrF/qs8ys1SWa7JI98l
StEJvsg7F8AX42blmMuNjA6rPqeA4lcszi+LO4h6ewSlrsdKy55iL6kQMnkWiF58So3wSZ+BaHIs
koHDLrLJPY1qmhXdBILN4X73xom4UVdVgVTnw/YDrEiNS3NQR7PEOgV8EXck2lUv1eh89W2Su3P4
QCiePw3haK10YQd3Xh2Mj1pRP8vrQCmzbdSFLZA213lhfwAPw92P9TA8dWhjHwiCeJT6vRG63bEN
tQfKIt1KbjpCszJWRh3SLpyHlsUVtCyYjfDZnIqDP9HKlwVEFOSYsiKlPLAKv6tsjZpwr7SvWfVk
zRTMStWtS5hDECDIafcDBC+hZb0jqr0Va1AXyujuo2A4JgDbtLKONylyAqMKUHGrqTfstJiAarkk
nVeiXdZBE8LBtHLrolx5pWu85Wro7Mas7XaVlCb6BuRtEvGyMkC1m5kVdnAeOmd8EwgL1sv6L1Ht
z7bd5rfcGXDeZ4DDZKxQGIV487PwSQmbm6H06kzE0de5UQd/qVW4z43QeCtEXiKAIYE+dIs7NHf+
nOLSRmp7XXQ3Q4gdUB07jcmna+hbYZ7VPZv1d1Y496ZFzuMiuPnzfsn4zfkys0MMlrGQQ9hY/uqn
c8B3KCrk4XOTOsPXqSDLjGhxQlo4MoOez9vqs7XnG6+O5sQvWUCWEY62+lBVxEAtn3afa+JSmOoG
EBJrSLjdm6Km6y2PlmvzTzN57efnIb6hUajE2TbNcAZIH0ZEjtclrrv7P79U87fijs2WEEehy31C
Guevdc1A7cAFG053BitrH1N7ZCUxJ+KltYqsE69VF6YxLVtzfE9nXHLsGM+C1vBFzQcFAJpzpKAf
QdeaW1vz3BCX9nRq+/aJVfKPS6Gf37jvuRnxrF5HGFJsfavxXeuUnoovu+ZMMW6eRlUZTZp1AafY
X8o+LrZjVamIJ+ybAw25B2f4znAKLz/Ovo+ETmZWFj7/+Q0RM6Xqp2HPZvtMpAzmJ0Fp4ddhTxMW
jZPRHM4F1maKUBXbynk74dnDEZC58la5zud66D/LVV3jRIe4SR5HLaofIlFpJ7twv8sNtZGJ8Dh0
1S42Xf/6gSeQR2kWARnVmnA7WrZVbkVnIFcfKXtVfY3u5B85s6N36r6ZXHslr41tOZ2rTCU/pCz0
F76XnfEiDw9+VrEqcnO8qnMrQo6pfjsewzo0znJw9Yqxo14aTic2dBdr3kqqU/1E6y56S+2h3xLL
8R8CG+f/eTttUOeIX2yLluWvxUPPq7D6QWo9LSoas1E9JDNkjWUx5Glp2oCI8h5CRLthsks2S2go
oLHkMCo91sTJIbrOSYq5oqjcB0TgBjSoniBrFE9Z2zCgW28KfYlLYcSnvKpMB8UupRdiXd2N3FF4
2XSCKJ1dfaVFXGzrDUCRYnzn+d40qG9xBuK11YeT3EpVnRCb8FOhKJQoC3d4D4P6cQgz7wGeyd9d
iY6S6UDs+4w4k6YF5yaPqvlI+vwF3H/6NPCmpYQGDCGfr2kT+eTBkkgQQG49zX11gTIioqQHZza2
f0d981x2nk/ngw2abWhgU2YnkZ011lYrVfJI5lOgACNMmNpH/cZGwfackf5DuFHnNp0P++5pPpNV
VT4S/672XUzvBmhH2Q7PWs05L4Prn+8bzZjXAz/fOBa1Y83RKM9DXfrVA4+u1ekVFLdnnpQfGQin
x64hVd2O3R1ylXrnEMI+V0sql44fxPU3M6Smn3XjW903XwvsJ2wxvDsJqCU9I926OK52isN8P/ba
tJY4qVJXMXbNK9FFxmJq7lGZ6F/LPrUltHvG5/SZrXN+tknkKVTviZRr/yofpI/eqxLnhwimaXSA
D+BGCFmGMf4BcqPL8GOljF0ZATNR0muUF+nXAtQG6PnqUgUzK2eunLWOjtxuqplHp5geaPHFH6fk
VLG8RullIkz09eOY1PjtkFf8qBGpWR8+SH86iqWb4fXEWw7irwZi6DZ0Gg96jkLCYGhYuEyyZCfv
/tY0bq2Fi20Ivb8TtQhwJdPmK9pxfMADtzT5cs06LVMQ3dP6JGsMeDGV82SoK08YZr8hTNlnH60p
2yw5JRAiHgMUuWu/zO7yhkhoO3CDM7I4NniF4b3lBZOd4/HJqba18vWpWoNMhrdmZ9mJ1CYiXeav
sXzwshD4gLDOKPZYOxjFXsmNvdb4CPjV4iEOxzvAmMrrlLrjGTspHG6dPD1NUaO936LzJ0goeIzc
4ks+DQSnodfFP11tGqhkY+qpr02QkTAEAX75FiuEyW/lNyOrHFIgZou3nxXmgVH8bZqr2ROhq//h
YPw9wMFVLcc1KI25QrNZKPxcT9XT0GlNB35uNbjJczimSHMLRJeRBqEkNfXPQ8Mr09oyfsojsuzL
gQEX9CUN2sGxf0jjkfB2uyGFfjqX4SzlaBROd++NenqT1TkSH+mCqEnAXjM/SZM4pnE0VZarnpfg
rqwHLxv7zwqV5K/yIG+eO5jOj6TOiLWfa9HN0AOBp77SD1I1M0tk8OlXoJ+K+gHcl/EfrVLrtyHf
1VCX0KWybf7f+nXIZ02AFauCV59rhFsVzXvW4/9aD5MaYGdEmbycZzWNP6UlsInlTn+x2ua1SYMW
qxkgEjmA+TiEzk0JjUSeAmFpl1PN2ZMtBmomVKuVh9/uphpUSIZ2nj9mM4ugTh/DsXrz+kzZKxEa
eb8nZVlTfGyvipNZEA/wNlAI8NjfY2uAdtPdzFtHh7baWsInNTEjb5v4zfc0T1qklPBVCL8RWMng
ubeG9rXTTfVB6dLZhxwpXxK9hL9KXGrMLwaF51Jj0eJdRmDunN/pVAWIJqcxV9I8YjR8LaYgrfYu
OL0/j8W6/pvIhzI8Bk6WdDoyEIQgP38/IwhteVMp/mU0+fOSqAdkbDvJJR4R9Q0xKnIkyeFfvL+v
ikNDifIzLJeQiharluZUmuo3eSanTz8pqrUoVIijzDGmah3xO2QPleVYpygk7KfHCZqSnPg9c+NL
oRMt4pn5l0K55ijA6AiMxkWh5vWlR9tFNcdunzuWcFucLcoldFTWQQVZsaUefmrcOVGW1dbkkgjt
KAWmLqW1T75BKx0lpbIZNQSYYibJfVij9Tah3TInFeq2s6LawpO9IYR01vTaITAY1mDvHFEt1Q9Y
wZ1dExXqWo7d0zAdUqMMHjK/BTJjDA8IrvWVKuHOS7USbBvvJogqRF0vdl5/CWYzTzTpzPsein9H
J5tSRCXFOfTjZw/hR8LS97Gn2rPVbExyQdsnx9xqCG9oQ5awoqFUFpsPOiaUrtaNF2bUfTw05hJn
l9LcS9JiHVbtCqFn8Wiro3minYjYdc7NPGpGWH/qMx8q5BjZzgFDfH1fiITNpMKWOrYDPIqgllZJ
jG2R8tcpqeFvLv2HbDT2fsnWT8lKd1U3lXeQyOvKaY+Dx8zIOiEGggTjzx5bOuK65j1a7AlXDWlZ
qyW3QdGJLTcG16GA5vjHEpzmbbQBEqk9zqtpcvWbM5x7hTdq6IPZs8ATYudx8RXjWRkQWefmBjbS
Y8IndZZyF7mPdQMQalPt4inQVH8z2UBzvbTb2dCQvgvLOJIxF39xaeIQuGLXj5WVHcIZRBhHrXlI
AtE8FUNEi9PkVpMe3ybpb5UYi/WgKszWUPv3RehMR82flDsjq8pN24U3K0MmjcSENjtz1MconI0s
PfDMqlcVItnOV8P2/uPIcapHV6/u6gwBZmer5Cf3Xnvs2srcmZjJe6vCO5UR0TxHyMPX/Nua4vG+
rLTuxUHkKozkWVTmUtJSaoZlDWz/VkPCWaTZbg5iP9VzL03vwC6p2OFO0oeQCQykFZA6uAZiJ+2b
8qGDZritrEpffVyTR2bVlmcqqUcNCNo1csZx32SJdV5U+H8ef4zf5Mku2UaIYVwmGSgR7i+KgcKx
apZkk3sG651t2R+JJ/bAxslISRST6zt5zW60lWsf66SNl7tZ3tINaoxDrJr0befbnExTdGMO4Vu2
UzfnEC/ZYrMaxItTOPpypWjs99ar29PSzqvdiz8hAsdZqmzHIS6x8002mWP0S6QvXjrk4YIRfK34
uHBSMzuMtsbu7z/GYndGP/20LEY3Iei4Emlp0XFwfhmK4xGOamGgN8ak/DBmHVZIfDVHuaPW7IkS
uta84EA3GS0pZcnrg46Ou4jG5pjmGaLZxumohJbOUbq1pG/LDdLp82zlIrqgeLcrxjHYsVR7LMLY
nFAM99FohzuYewMg5SDayWt+SsBl7NDrs+0a1INOVStLnxwvdR9pfh3qtijeaOdaZ6o19OWymFiJ
qbGAzaQ5PWMBNDyY9C19J+WUVWl2JSV5FQzO90Dvf8jfqogwUdjk1HbxYN+60IruoOGsqSMEmNm4
JB/MJi+2tiDL+uOafEoSascomjCkzc9VC3WFdbS9yjA0LbaHz3EMsEgmoslsNM+jqKL2XApjtuk6
8ZJUSt/UmizNhjBttRLILOaej3ygpEn3R0/fXWdQjzqwviNnn2PDtNVNaH/raowbGDT0bj8gTUVI
AUhMlJVyVcLy9OcbRXd+g4Lw3VA1YWiw/5FD/Vpt6ELaGtUYw4Xz4ClKqCre1e9C5M69kQ4xb45G
cqZbvdkl/PnISF0Sq0vzzeSLZCZgC33awk8Oy8SNPOoTSmY5haXYon1nCu/H9Y9nfBzFZNniW8Ds
S1csR/R1oUd+aWYaXGy2/UP1zxEy5x/XsDR+KYxoOslm/ESA3w9ZkNrknybqm/tkgofv2Faxj+Yj
UT7LRbmVYLgPvU96wpruJ/k24WTUWCDz6kA3gN5454VWJQ1slcHCf9nOsCdz6P+wg4QcuBF9G7+l
zVgcPatjkIEzygtXXdhlos73QZAZ14mczX3uOfo11+fuv4qrtPYeFRZPeHsbE6+mgTWi8qCvFTgd
amSan9ox3vYih/egkuUxFkq9N1s33Mp6zxSb9T7BIotEYk7/go4WbKsqfmpldOSYku4aj29KXwz3
pXCmBz0s36UjPh/idutjID7kea5tFr2MPxEMmKaYrNUsfJRrgQTwvxf5yd5TFQWPJJCUwLUfdTaS
D/nY3ckoSMuZWD9JHzyuRZZGMxRb6Pg8S6VUdnmYG5A3VHSWnkXf36m2MgNFHuVYwkVC5JNc91pR
EJ5AdpDK1OsXmFvEWTA5bf4VozyILzHjyzmxsDG6qZrv+YupGhttdmMdN97RyXRWVctLJteDTmsI
OJltGrgoT19HCE0uI6XBfkXlQBzcWoF5SQY1I29SbmWg8cSr39D4EDvmjewUEAa1XjzVNN1REahE
6RSJTRl+qI4BrvdThill0dro3CFbvyictaQr1QLQDYQCdd2n2qfR9dSdrUfQmYwWGAuA3wc0hRvd
aYFHaGgGvbL4xKqquKpKwude+njoVfElqbUXGTNj4RRaG02rH63ZDRSqZrfLwjDaKGS7Pf1ylKVM
WtqgUrQ3bt0sZWz5AE6AB78oE9rFyMQJ62ghMNxZ2Rg7Ix1QB4uSpwkq9exzx8Nk66+G4T3GTS5e
7CJBkpYm4lAGvJmDjwh4+pQFVFkk9CoTyJBGZvTDREAveF/v2I19fQ3RjZIF/FUOiYVuvyKM6R6X
HTOGB+Vg2SvpeXCHLD3HBeThIMvpvmZXItrrl5bAVCmicKuEjBPycuc/nyWsf5V/ecnGmtgkrN3B
PB/Lh+ifI6vfEfGsXJZXJRUJ8oFUlmlv2MU3K3UrIg1Uaz1Ouj+sVKXJr8shRLlTZjEFBMDONoGu
+i3OsZtw1WrTxQ0ldslYyPWrHgc4lZl15O7fih6UMozXMlY0gCuM7oY/r0jNW5QWzuOfB26qWj9P
63jVGLJt21Bdk2Q0tlk/77DYymdh2Sr6edkk+CoyaqvN2X8kbtDcmb5FUZuC3TZtIBGZQFRwJSAS
NLIazGXKp935lHU0KOP4ydg3WU0ZX2x7ii//aCHboR3v8tLsj5aDaFq36/wBmj6gNKBrZ3LE27Vc
Nzfz+r/BKLNpUZptM6pj16LtNlIX1CJRIxhuKxIwsiQN3+I5J7CCx7Zx0r4+M7WpWxb6RMPBD15N
vvCPcmvksP84+CKdsO/nD35s618BAnwcQHck6iaPgdVENGXdxsb41mniNSoa9DZZVu3KIhevVhrb
5BhkznHUQ+t1zi1fKSNdV7X04IU1mjjFnkMKS6ClL6Pn/A1MHdlmTSiVaifN3vft7pqXc74QtipL
hAQLJEazl07EJnKxe1Res5dy0dIwvuCvzQ9NWn6D7YSrIXXzdBMQxB0XmH9MvbIuHw95YobkPbAz
+7gmjxptvK9RCm4MDHi73EFnJNvSOvWmPUlwzpqcLHNjTWrzVhrOa4z/4ZtH0IPBGubk91R7hQkv
cDYfR1NQrmorUJ+StKaubLP7U4T+bpDzUvVD+BcQXmo8telewISkR8vtrLM/RwHXATuqKiqI7psA
gmlkZsqSVl2bjCrzqWwl+zURK2k2Waz02m8w5r1vCZJ40TV/twEMrbJpPvUebAZnJijJB28+yswc
jfWoIejUhLqqWCgfaYlFjwTVx4+kFq2Loopu8hJN9nxdSj0vWRxfIIAOr8iMvoP7SL4n1jqNe/M7
rNvPE1bAA5ECxoJBxUYxXHGIonepx6Myk66zrgvWycir1y1HR31RHElkZRqFnLWRLyhUEm2vGzk0
wrmC58RT+R8JAb8xyLiBDRrbqiV4bfTAjF/2KFTkmkaJA/tMerq1X6xIo9LN0A512ipjRHepDQP6
s1YX36i7+cA2DOR6LEuel7auawzfItUMDxB/fKi+pfqMC+45hkzpKZQr66FGt1wPO1ngkzU9VvsR
nufwc5WQ5vkhwrOJ9SF8LFwFU1ttakmV6KjMHOPYTp/LnJQnNDL9WU5jQO1gpwf1tK1S9Wve+Tb6
FpEATycI25GCJStBas0GHQ54kdu3yqKHlkCCt9BEyCvWMNk3bSxxYmfu6eNSFKpvY2oNaz9Dp5OS
j1jcLfdGpV9YLJ2IlTtS58nJAJn+3dZSgFEt0Ef2LQzc88A8JPl9xaxi92DVbP2vpWdciuBTWrjV
JTCJQpAPrY5nZBosEpItv9ym8xdfemmmfm6RG2r/FFl4xLndYLHVhU9vO9Q3jYAiWVYWq6w2fg8S
7xsNQ+XLSMg5yByUTcP0XfEZQuaDkStKnzd36dxmc+cyq8C4nNZaAUGcCmycA1Fa9Amq1d6jg4sv
OfrlS4IP6JSp9MP/uSQmbMaGZTx0OT4lKOLtXYW/8y6zSEBtGaP+8lCqlphV3fYiRfqlGTr3I8sr
VQRUQ83I8A4USlH2aF8WCmk7xeEBSTPeyJllabsltoOQUNO1r+liW0XYKhheh6nrgYYkKVQ73Xhj
Udb9R3mbzfocNPKvXSvybNdkX0L7U+V/xq+7VgPRht+zaLhic9wBVojYtYYkxfVVcermB3n68SCv
OUCf1mNKhJY/ojYjR6LIT1rms9ZAcP7vi2br5ydiDEEaysN/PV+ey4cyF/et6Med/Hc+rk+2kZFz
SIDk+uMnU1X/77+4/GNZa0WsD2DK6Xxr0aoXy0MTBuXJbwxw3/IiuWblSV6Up4TIgpkHuYw2NDuF
45SRDPa/owHc+Fovm2L9cU0+BWMi//WPZ//yy7+cyufJax//jE/9e1+zm+kVqzwp5fjjYRA1WGvd
ZFFLyM9pEAJjZVfZ8UoepiXu/lWilNlpOfzXExolMveqF+1bJI68V/OTBCEL0xanG++g9oYp45ha
+sXFzbL2AucbXwfkc50pNphByd84mlVyL8JqVtl29wkUvlUDuX50oMwUYtynhb0R4bNwoG1l4X2q
M43UUYuS0g8vatx9I/7hEGYu7hD0cbgOt6blnevGSXdjroCjgDNEKkLfrJUa1kg8Pnt2jM7IrjdG
IwyQYRk4JXPblZTgVTZzZfZ/jJ3JcuNKlm1/pezOkYW+eVaZA7AnRVKkGFIoJjBFhAJ93+Pr34JT
eRV5K82yJjA4QEkUG8D9nL3XnlZweKBUjLnh2lP4OuJGj3PsY+jekmJ6toc5iBix/6JIlac8aV6c
QKI/E6jmSi3VpeYHD4NUWks7pwKfV9FDrYykrH3HyB6uCVtZJXr3PWuybyzrCjdKmPEADuknZ08a
y6V2OuZgPgpz+Ptyx+Vn8L8VfhCu5lwtR+5i1+s6xaVwd0sz5eKZB7018uVYeVgcd86LaVBwDLzy
WOfdznPIgrMXBMwwg8jfLUcFAcgskO9F2Kg3DAYu0ItbZdOyZsqULbue+3GuPBSkOrqDph4iZSGF
0ruOvVOjFLjs0uBLllzUuWNhbCHAP7TpU6zn1Z4pyhM6J8r1PpeyyXg3y/GaJzaBi/6jTrCIJQfR
wqIC6vkgJEEMLnSdhDlZdR2PCicvq4Q+GrDeIgpMJLZ1v+sTjaiROR2lpIygd1c9mEo3n4j+Q3oI
PCEsHzJfXjgVkwrKc9vI4m7oVd8aMPBLOSVupUWhXCmwZSdvS1hf4LLIIItDYaZfStZD5xinuHIe
+V7KfDItBZ8QpCwK+AiNOpYOjYIngaz3NyvDMFjmj+1Azpc/MP9Iku+6F5lLgyzPFEwx6KJ9ahMX
3AaEQ5AeQdmo/DGhduEWf/Wi8Am/5IrW1gUnz4Ap5EZz86deKGe9elNjZxvHB5k2Do4u89m2ULdm
5a7Ve2uROHrmTqrybOXyMg26ep1qxTN4t+/dNE2urkH69I2n1LyFPfpW+DyLqsvXWteGC77XpMjW
ONg1giOqOh0WURzuwg79qhW+p/3N4GMNi+XVxH63Kkf/qTKGa5Rx3yjV1yySHqWG+Wgvv2KSJVGr
UW1A1SRHet34TPp46cr1hMk3zBd1phItYuFjd/TXPNPILEi15UiUVqKZe1qy2bIswhPdKwrWzSsE
385tEftEPMVqDF3iBt8zqfqpD04LeXCsp8XoFP02g81nFf4wserOCkjLXr63/WkrDdK46euk3CPL
KPYjpI/E/Rw7HT3wvGvX4tokNuLaKK5PYu/zhLheiiHzQmX2HBAQO18SxXXRV2wuieI6KA6KjbgW
4oFCNSjGv+1GkCW9VNa2oemMI42CvMv2YhM4vclHObGI1dMdpMZKmu2V+ZYj9sRj/jr88yH3s/NQ
7KX339CQJElLP12Kp//5j2Qp2X6z/i/bi839vvB5kGkQ6ajiFL4N/gvxunw+VAwbvQvddPD9FchP
XgNt/us2Xv37vULsfR4TQ4ungHT6z8eI0/ef/nx4mxnfdVTdq6JmcXgw5zt2T4LDx664CUP6Cui+
oJjtodJvjQqUpLilBVNIlPqCirTH5Z/YeknikhbM84GgG9OGayK/Toz9Jn4J6Be7A3morl7T4AF7
ol8UuejQLuJKUNFjLYV4Mc5zikCi0kcSlO2ipmjtcmKxKxPG6VuN66QhV7rR5/JXNcW2mrimMxMY
8I7XE+kGY7fwCyzGXtkrV2e8sjAwYMBxJAtSjatJEqM/5phZfpPtvDoZoeOSfYaVfzZ5i2ltSEy8
SwANULV5PjhaSOrl2tqxcgI0axu2uZECwtGhR07LzvdxX/dJstd00iREzS1sSlxlgM13oluRdmRz
oBN/Mo3R2k+2jzNsXvbQ7Aib4UsC+eSLPywConFozbn5l9xXWCwgxmFNkHxoTITaRGzEMUfJEW/M
L1ep1VxwJnTY1iz9NOaNb9Y6EDqYdXAJMHxtywKQU5qa3VNiyN7eaTXsVwWqzIUdKocyAIsyRFpy
1Mfoly6p5BrBO71weyBSSg7rFa9S/Mbd0YKM912yonppT8OIZcFpz8WEYAlni6tlsXNL21o+Fbrz
JEaylIZPPf4JMbpv8FpQoXIustU7NzuO3oBdmQ8R2HZjNG6JYxNGVwMpJT8E8Lifwtv3pLmRyhBh
PhSSuDIWYkijn+JUm4UuIs81TZSUzDatueBYXutdkxLhRQUdm4Z+Fb/NtKtXMLbGUfypKTB/VkGA
XWAMLqSY8uYW83Igmze5FFLONRKfYmv3zR9q423emRLLeBuG+ltuFubbxA6a8eGVbFQ3SrUWs0Jo
nsvI8U64OTRXREnr+vRxop5P6K22bXJp35gW5pTMMykcUVBt53K1ABlg7TqMmtw85tFjHxrxc1gE
6aM6QW6Z8azdmGm7UZaiGa/kttPQnQV51bKHCb4pEnaVfLdHcaxTC2sfmt6zGLUzOFvx81tedidF
CaUL0w3rCnljj/squ4ZlvQVMCXOtC9R9N5QPH34mDlmZPW77gBnEQBEAgsLwgmW+pGY39WdC6GSg
lUG+s7jD76OsfSiTOMIPIRM4pOoT2pjJWyVm5jyl80dVLw0LBINxc5ypUZZNoJjuZPGueUzaTqZR
pjJXkyTgmRDD4NsQCsXQ6Yzg1Lf0JKDpHAOPZO1SgaAatI2cEFelvOh1W7u150ibvknsxzxLqezE
XfU2aSHz0Vz3L61lyA+YH/HUzicKJTykLc4QS8+yLf0I8sCJ/Q0iGpOq1PqHMUJYJeEJu+F75vOe
sjzra+OWNZZyG4EucqZOnYzSbN4u8MOfFaakpyY221vhqM2il6x4J+y8TtR6OBEJ5BoHWCWpmvlL
1SC/JknmPIR54zlOiAedG/R8HGJssMgz80KGgXkcCPa542hyr4xcZkLYtqbKPJrwaBeDxVfvzhcd
bPJLRH16Ivy3J9+KhfcwrJ04i9cD1+aj2KBbeK2s0tnU5MzeD4njdZRhCvI7sOvIBhpykyiMMN+r
XOhPLFrN7ps8Kc0Wy5gE5l5qlGPYvwiOCnSQXV3b2J2dIFj0WBCO3dBN19pwblKtma+JOTpL2vX+
Xg6C8aVFDMTl03pt5LrZ8HkE2+o319xxiEccmuJJtSWivfKs29mVpe/vXj0fNvH2ji/VfYNKqIVe
sMmGTa1k5fFzT5Pb348ZSY+KrqkVc2PU5KtrBYFYaQOqQCSgK7l3bMx4Ossh8CuSHzDqIdxz86pN
3TkxY/kXdcCnTiBHz7rU0hmo5JT4OeeI9XvOulE0R1ub1iKEvfMJku9DU2NGSSA5UuzsFnpxt6oa
Tz/CChp33Ijl7WRr0gnJjbFEHO/mvT7tqKB0N7siyKaOY/SM8xDfb0zUhE22cKt0NyemwXzHSTre
ON5fVyOyYZwl5qWozfJUdtg2xOsdkB64SGVvPKZaqF69oGbuyvsQmaWyoBa6MKfAeCArqz/kYVKD
GiZcSJfIo4BIWBw0B5nrNNjQhGUbmguGiHjG7U5DWL6avtou0MJ0O7lMsHqE6RqHX/g1q/rSpXVW
nsxu9J8b1jgF9Jqv6F3KAzBiiidtUV4laXobpuQqwLyOpx77bCq/Tp0qLc2GpU1cM4uPahtKvpP9
0M2631SZ3R8Fbk4MQyP/JQ6JzYTpZnt3G0c11jqeqHchg0bKk+QSzgNtxCBvhOZFnHJCLo2BY48b
OSPLJDbVH4UdDg95bhpPfQxKKC2fei1g8B7pQPAsL3Eeorint07jQ+398qbHjcnKMj+SFpRftdTU
y++23RY7H1aGaeraL4ecYNx3ww+JlRbaR6dmHZh/b6Q+Qm+JKD3s31GWoTIu8/Y2GkPMnVy3DuPE
B5fknQXg5tLYG2l87qWo2JXpcyDngFPaPiiXmaCuJzRCIWexNoqMbHwM1TyGqU3qWdUhobVojYWS
tpKVZNxafVG+xk6FN7EoX4ah39ZGxBo3UH8iC4gf7bwsHiv7UZSX75T+SZVM2piG3L7HXuzd/Ck0
XQnW1WXi6MFvte8tOX1L0dIk4kBaVEyS9oISXU0Y6onjjIsx2Pczp1SY1AZtCs+R4hrpkKAeMOJV
oFrdbbQndVlbKaF+ZAXdwnjArjY1I+JSzvZVra9QmTJ3QjG3kOwhf2sqUNtzdd7EEU1u2CDfIsiA
WIfNGtPtGJ/9rAGBJNlrUw+Lly5pm6WCLX6nz0MnSt/gcw/nOG7lU2A6rxEEAF0LqqM/y8xEB2U+
ZClVReIVMPq7sF2THJoEVAgePnOVg5ryDhqXN/xy66F/NAO6VpNpao8wk8na6bNXpaHl/nm81Jx2
SY3aWdw59V5mXIQsTfKhyenq9GqVHW42Gd6d55vNLuqwh46J7H0f81/gS62vM9lP6Dm0ge8V4ABj
KYYJd2lVD7LfQmHTdgLIGo3jauwr6r7IhxfUM9TNgD+GxSqf67Gn8pOapvHA/Tp/SbnnjnKV3FT6
PuuiJHIgSdtxxbpAe0D9P/JtDqq1T6/gFlkhOjdK5YZaKFCIi+xGoHpHkkVgb+veSW+VAlRP0mbS
/NCsK0VKXyoNWgGUXfkKq6vf57ncrehlJs9SJe0EfMCYJv+BOKTeFc3xVNUeUAOEriXiovKimPkP
CUGtyoRuN0Xd7A/ouIN5b5qPfe75fY3W5s/HUeKg/Bht//KA3CRlZhgyQt915VBbGJhVOf33bJ9c
+kaxWT6EKOQXpaw5rM47ZoG8y7yMRd4haRvfYM+ER9EAiJBPrcpukNdiOGhUf82kLXdG1OtnseF6
8yYDOv3tkELh7myXS21+kDVwv/VhBmwQ+6SLTsFmomhSfQWy1Fzn4MFI8neBIzmL2teqvYXzHwdG
pZ7MKstXpldYWHr8YBF6vflaKsONJrD8ywHz4MhnfPLxpYuc6jGXlKNYvvw50gzgebRBrLWvU0hQ
VZoByKYJFrUseACRMq55O4On2FFCnHSGK1ZFYqVUDEAQxSPEMfGIrGZ9LpGOZRG2uhNrhkL2H1TW
wI9izaBqwCOGooH9O6844pDv/CRZ01acTaohWpf0JMDqJvUm6zE6Ufycmm++OUL0q2SFCZ4iPddF
ZW4KXceFNA/TJKuW5pwkKReNfTRIjXHpD23xr2av4MSDFW9D+5DjSjzKTs/UoHOcb3plL3IztFkK
cbOmSTyQYtjkVydNKTNLdJ6Y4CjIBGb+dO2FP5063OpjmK8Nj6lAHqL643lpV75p0iomtRaWmIWd
AMr2NqJidOJYvmoBUK+kMHKgSWTS0YrLc+W3025UOnRMDmnryzCwwXXPZ5vkF/7gnH9hhE1sZwg4
PFpWxCfTg0nCknpf6wynbHKqNd9NFiENyWxc/tdTV4wHui8fG03zcQ9mkTYgyzbOIfLEg+8ENjEF
/cMdNCCGWdw8TNq47EpfWdTMnhdYq/CR641qHe+7UnKiAem2Vdg8QIsNBhf8Tn4UGyY7+bGekn5p
tYa8CAFDjYEunYWGj9KWsjKmOFgJXZ/WICowZ+9pNVX6pcuguE6N+sVPNf0yzpI25Y1+PnaC2DoI
+KfgPzS11a47NbhKzLHPQmEp69E1rcHbTJQNT3rsPfeydBHny1mQOfBoZ350FCDT6VvjZkrHWpfk
Z12aphML04SJ2YShX+8MoKb6S5vr+VabkbeTmRr9UlE7ZZ+I2abaZOckqVfy/IWEKMoEdwCJZrUV
jZf5GARJDPyYLNrE+5nqrXWszKRwQ9rHS2TveKTlUnu+axFCyV/rgU5OOWkUIw4sForRKiFLsvQc
+YKLKsFkCUh39piG2dTsyUZ99Sf1iwS93c/HbzrlgzWtgnQtnot4Bsgh3DQpGoSyinaw8uZddTxp
heqxuhua02L8GAbVt1gusouc6ePFrw/i58WmLHvyZUQX2U6dpUoaqEL0zkAMiU0ar6CVC9lXhrh9
F9T519zwm3PPV4qbFMRxUryTQbnZhdVfJKMk4ZNJ4KK0KqTRHEI+odxqYp1dapuQ2GC2u0UuS5uq
rykPkpJOFAsqzVVi11dM7SkOwzJ9MIzRPrbostDQVeVbmWULySdwx6YJ6ra1AQ89DdV1lrMih09M
yUuNwb9rHbaNanykMXtMaZf/tkGc0K0yXIuLrGzOXGnin/+yQ0EguR/pZ+ap7HdbNBGonkqNoOS5
+sPqCpxWKUnbKOnChzwrf5nzF1ZsWgCfB9Ns1rL4vopjjWaPp6IijlzJpbNi6dFKAKXNXhkffcoe
B8+oL/dDXZzt7hTze78zye7r246UbVU/BMjLvurcmQJt/NoE8ABZ8CMRYv657oKk3Axh0LEACLOD
oHmn9JRaNHP4p8uR0phkbIm47Vb5EJqLTErga0yGExJWBC0vou4M7yPBqmHp4XedaOLc7v1XTR19
VCpzPCQw8m1hgKsVjgM5ruydGJZjlp9qlZXB3CCdUnRtVkPupMAJfh7DonZstfii2/lBWLruwbVt
hX7dilRaT9GBlitFvJnmUNnj/PWxoDvI0RCscbf8CIXuKG6HcSeatw5e+ZMlDWuB3xOHpkzmBhqQ
HxYZUHdi7I+Htgmb61CM323J6O+jGEPVOkUlsfQKzM06spG9WkyFi9ycDm5cdXvB5PVYWB+CobiO
JGM8fhQ5h5LpvRKRXFzaqOCnmWowb0TQDbUBXNf2dKjDbnsPLSTr0IBJ4+TLspZaolSYmcW+/5oQ
BnImAxrJBtJ+LgtbRB9Ews9XlqAt3xFpZAcx6pI0OhPNs5aund1Mb0AZ1WUyBkAuqyi6duQ0uuJE
XseNqxUd8iq96VhuNdVKWM0ElvIzAdyZNBaorMrXCL/KQ2tU2x5q22tWg/ec+cCjJBMr6UjdQ9hV
yalue5cXhUaCSbdEJ337vvd5rC+QjTejCYnBCq4koZATPBX+A1y1+IBfIt/UjS890tfHio18aV/I
FfoeS1rkbTF+U63IW0Ut4jGlcsJLkOhbkBgx6pfIejTzSTqqOUrSrISnnebqUy6PmWvrSIFEBc4U
8zQ5dWikGJm0nfTyQZc95WsYhxZz4zQ/srTAXYF/FLEkKOXUCZub3VncKY2we8fXwp0YObeh1cuJ
MO5DWCofm89habXdnjuHNCIiAk6B/7p8gzn2Q+zYnf/bTokFLaZapDQEp0G2a2Y5bwYfhm+db9/u
FR+tdSC1UAFY910sk/JqpLv7d98IM/9EgQ4yepX3K3y8xQlD6lGgOGkjAZdIq7NAcRIPJKGP6Z8T
FYWI0EcWve+sKklt7zeBbB4GoDrWZnJE3Z28KlqFpTNHmtH42zGdvG+2KU3uRGXL0GXr0ZcwcMSq
ke1UP+/OrWRD76uTkAU5Bnhf0jJ3nEuoYk/y9eGVJSl42nkvM9GozDWkBVwogIBORnoR7pqFQEqb
bQFxYOrLQ2MPoOwvIGz7q9ON5h1CGAZF4cadqkDileNj5bF8lJ302iolk9PO8T0314pkJ4yzQY2k
0Kimp1auzhQrKScqBqhJHa3tqo1s6eKrC/HIuJ0/kKpyTjFP7u5pF/evZ4qnJmiJjhEwck1SSJVN
PNeZIhsfBnMmuXG6BwIgfXKU5nHaSM0qkVhaDX72cbrwrRsmzm6nkUR1FgAa4GXdVJwhGY+rUPKs
XSx5S5qF5k+/NFjITBOVyjagNsaXSzjGp7J31knPoknABexUw6M7+5WIS1mkIXcjVZ2gAlkzvSrx
iGdWdRbMDrPfvpl+5u2gnwn/DHZSr5AoM3ETbGq+qlPpjCtDaoeVuB9GShgc0YL5R8UwKI/U4NRb
Q3fROEVvmkeFFdKef5YTvd8jrvrGLEpd1HKQnPrR9tb/bi9P1N/P5m+B3kruHR8/lH24D+jJCpNI
jj0Fst/UHNU0sU5iUUgP84ushck5CSu+rXPCQqjQu5zaRD03oR3uKIRjSwf1/Zj77Xe7Uq++FcY4
TYi7F3sZrJhFQYv7OHXNUXjKeivk5UvH6e4pEwUAcUyVaEGFP8rZYIgprT4Qxxa4Wtpx8YmgK02O
WW+moJp2uuonj9QB2kVdMitpJikmIsyjjCQturmSpEuN8TQkg/NRwNuK250QClUsBLd2UyCanGlw
hV52x7s2PIFLshiM8Bd/cdiISB9bVYqtXGjKrp9T8/TQTBd6Vcv4Q7hguuKgjO5h9Pp92uCZF3+9
qkZobhrpiNlc40paYBRFY9IL4lmJTYBSk6tfuyulRnpoStvcIn2DYBEl5Vfz7r7Woyfkq2AsuEcc
qXXUW8PH/AjckuYZytWNFFbmUykDj+r6LgM4lFbbtgNCbMCAfmDW2z13Ru/KLaUzL/3i5EgeY4mf
hveVkteim0+0IUhA0G526Js/J+S4LASz74aij4sUbi2yzUl1pZz7ZJZr5YvYIxWneuk7rpdSpBEO
UHWYIef7rMPPnjo4dLYwYyt1bRzviiw+TTZk6rRZJjVGSqC5buQ5ymtPvPjag6y0VkZ1defVlU1g
wlDUrlpGp2MokTpKqmR9heK5N6WiIrhd+2GHpf8FMJe1tstY2rVmmD22llosWoTeP6ze9YtRX2sa
8dL0i3oXtnDzVez1KoiJZsxOYqpjxGBcGipFSKvj9KExoU1b/Er0WwluEhNKWk6u20GOp6vcWtI6
1JP2uZTNc6E50s6YsFfrBmy20Q7o1uiwCDDV4/opo11SIbiQbPilVN+q1xasnPDzD6mxlvBRbcVh
xfi3h/v2Ebm7d8nk/NYlVXiNZbehPoU9UlZREJgUlUysN8MkBReniyJKZ8QO4nqRnitFl1YpU8qN
GGLViBZdW3YHw89mbHzw2HpQcunvmT8TFBgx4rA3ndCiBbXo+NzZZbPP6l5bR4SE3z4fqxJXxc06
f3MSlWYztdrDMEfGZ4ZXr6krqcuM14N+I00fB/opaTiEGTpkI63QpRFE1VgfoI1gjCDNG4dp7n+I
qL7y3hmZCByssu70wW1WERIqQYDBkfxBrn5ltRpS4gApfM5oLmdk1dhbTnGQdIki7QxBd3q7O/gj
98wSHc5e3Igrrar5+KG3ICyZuatkfouN8ppLtvPF0wNMOFVvbRPVL+in0f4cjAGL7jTgWR2V9pHS
BjbHf6KjJ4B3uzYi+UAcMwwDfGOMDSUYxpkfFNPniSJqQDFBkq9BUDxQkBieih5VEJZH1MxNErwm
mVosWxZ4eyfIza/WoxMZyT5rWQLJqdpfgXQtJFPKuoXDQlfBiXzBPEPPTG0IZyZ446GeO7hgGFS0
MgQ6WHn0S0BMxEa81IbDQ0cZmaVYU5Bw8K3UVInpg7of41Ta/3bXmpP2IlICXYP4vy29r+5GcbnZ
MG1H2jMPw7k7HKr2LzHyB5IcBn041anmLyvFtFb3b32pleVeTetvEV795ZiiiULXbhHNhKbWW1iD
oT8as5pWbBrT+FJYZnj4PJSSXTlDq2NNjn9WXNfnrLxswmZcAwJdNYPPcinEleKkRrFulPmbUCQ2
XSJt7mvPSx3JTNVDW7evdswNfUim/igWibXt+UQmSN1RQMSY7n2c/XyceAg4/P7+EHHCNx2YVlpp
nWyNuozdtcNazF3wP8WXDCGEGOUFiRgfuUigvjeR8TLkTUM3PS8X0xhVv8IqfRwLWt5RkbM0tyr5
pSEIbzEpg/k0DokBhaWoH+0smlCREiabYO7f2kGaftzGhkaOV/lcYlkW1nisDbPbD1aKIMCcM1CM
UUGhoxLjOUfipdJYrCmLc90w0qfKI3EsVVUEEkP2pMbjQqoNJpc9s/eGEOhFFVjqSvhBqDNri/s8
uJ+8i17GSNvn6ohqka0Lrtu//yYLsPx96MHnfWqreOH8eUj8gHjE58/7Qcbl1cEi4GREitHhTzd8
Xr5EeUp8gDimEha7qedAcpTowZU595cSiNhrSQt/1TdgGaTEKViiodwa+qUBo/9Nink1PccCeuch
/G9IsN3mlaU9wc1F7GPG5o+iqw617gdfBxLZyDSKkgPW9k1n2v3GVKG9TiDY76Fjttyu68SRvgYY
BVYhtpG1maaY17g9ta4Q1ghpiO+1NrBB7TXvh/pSm/1ePLOyjvAQ1rG3z1WleQklJt/zM3bQgNCh
jLptIllpvUzce0Uh2iPQ6p58TYYW1ugXgT9HsIe3oMd2FPBhcHUMLR9ljrYA3sfdaCveYn8ehp2+
yanJrIyZzdvktK3jAPz4PBIb4ioI4C2kfH1fwiDE7lw7UYoXyxiXOo0cAgQnbtAllYBMM96Fw12L
A40+tP0u98F4MLTxuyhl/tuipjhjBNZJqawFL/rcbOYrrs0bYIRM/CC+i0Of1wIWN0uzVQrgwlwe
5MaLicYhj8vrI3sT+oq8I2HAO5V8tJe+VvdfIb+QuPNL13rpWSuHbq/n8bQQw1JKi3Wr2+paDJmw
FQukG8YWLXeNUcyC+umRWjereQLyd11DiWYPSEvlMC5u0CYHTKxqfVVw8x2tapM3DgogOQv21VAZ
T1jv1G3cO83CGwPvwbf6Z2Eoi/VwxMHom9vAAFyyCOexrhX4UGx/dLNxxEGZVHe//qdpP/X6347r
qnTUjDBA4IVEI+8g36S2/vyp0KCrkPxTwEFufYFWQwg7xCPC0gYMQEj9snQ6mkdxWOMd1uBMOBJM
ebOW9+Gc3CJBMnhsWoIL8e7+SizcULnS5l+QmLYLh5vQfU8ca6J6hz60QBxZUheC47WZ+P/2pk5B
3a+TcdUZtnKD+dK4MYHFP1RimQVxoLW0s1VIwysqwWkhxRbhwmqmLSKdxDFUXij75thIs4AnHvZG
dVDk3niuR8fV144gqelxmiCONMONqABpNrGrvmosnW4KgC0wTeRaMZI0KRcEc44eAJR82otjYlN7
pAB42EkkvVprGRXwRDFBA8VM8k5eE5HLqA2PgZ+NC9sPhr026j9G2H5PDSb7PV1PbeUrrLegoEa8
pW6ICWfDrdPg+kHMH6FX9GLFuG36dO1LpbYpWDic0hgak6Uizetyf9qI4eeJEL/WnKPzAx/KSCDu
mD2KCajYFC1KZJUZWUKsr5juE0DvH6uhLQ6Foi38mT7da3770AMuFSOn4TaYRC3EufmO55feTg8d
2qnicwgNiXIwxhKpITAeGhd20s8lptiz24y6lwpbWQwDhOaNlHr7CnEF+Sj1gygs36vLPZEoIdRS
10eBtnDiMvxO++Mhi63smZJeso2jvt4YBtkyd6tPE3TbCiEi9x6Fap/mNOU2bQbvlFjpx6ZO4wQ0
mUzsLA3Wel13RM0EYXftabQs/91eXsIPkcJB2dJMLVKSYh1Yb2X2hULFXOcOA7QzhF/ZaHnYiTQC
1V1FfqwHn8avb1q7ccY/JUP/EqgtUot5ZGVIS8KJqsk8Giz13Wm7cR2Gpf4AC12+k5xGy/qGf6+4
apVPJCVtC/T81Fvua/Qytby10nQdgspCsvaVorpiZpsYwQ4G+PAUoxVfa1gAt5YS2y+1Uy8EgCud
jyvzcZCPRCvqJ/GCd5pZLwvCMJeinh+YVIQ/Oh+lWWLw5EUsde97NUjmx+ssXl3ylLVVJlcNKKPh
l2+r6rkn6mNnq8ztxQ1Z4+26D8vI9FYYV9SNQhVuRZxBshGTJDFMhhg4vzNqiyLyuq9631HIqpi4
zMjKBM3sg29K1mPdIWcq6b28da3202h07WrUmraXMl4c8QOGMq/iwy9pncGhqJJ175TlLqZm+IWs
xHPV2dOb5bR02wsnOhW0Xc+2ORGAa9DiDq0uPWXE2PSpqf2cdyS9vO+M85FeD49gsvSfIzuwigya
ovFr0CrNQoFgfDCE9iAOjihFrcuE4fQWjSTozT330vOshww2o6vNj1LTlEpoQa9D/FAYDA3z2y4l
8HroNi1v685M9GDX2HpxhEFRUhjsiouZNsmyp773pctYOiKB8b7lYKlHYlt+NaxOChRGgM2lF6ew
EGrpznSI/GF8bGWSgLO0677HVXV2ItX+MkiJt9GJgtwkqN4NWINfDEM+gzPKL2onp19isM8dBZ0X
vwr9kwnW8T7sopPw6/73j+H/+e/ARZPRJ275H//D+EdekIDnB81fhv/YvOent/S9/p/5p/581D/+
dcgPffzS5Vvz9i+DVUb1fry079V4fa/bpBF/jj8/P/L/evK/3sVvuY3F+9//+JG3WTP/NsgM2R8f
p3Y///4HIAjx/93/vfn3f5yc/4G//7Fr3pLxfz3+/a1u+FH7b4bMfcq2bVmWddvG19i/z2fMv5m4
IB3HBAut6CS/we3KcpIf/v6Hbv1NduC5Waqia4ahm7iZ67ydT2nG33Sb+JeZBezgz3f0P/75f//L
y/75NvwXq9LHPMyaen42f/zuK7Nkhb9uoifSdVk2VOuvyWS5kZZT49hcTnLNcWPjdVRzbmV+j5PD
n8iZztIHJrooKXEQWzkenjpxE9PcWK3+YsvACdr+qdKnzdT773UZBf/B+vbXJ6jOOTe6zcSKDpoJ
QXaGm/2WlBH1PqbRUBuhSna4f3Q12iJtLbYRIqg9O1SUVYn2sjTaq85DKpRHP+osaZ/CMh13eQhq
xvKoKCIj0fepPlHi5Jfs8uI/kTWN2aD6adGzeIIyfiCV6guJfirv+b8+00Se30GjpJQ+M+9y33qd
gpHqjlnXm6Bq213kV5exkKZl3tjmi5Bc1SOYP9odCdmpuUr7Sg5XU6vveFuyi5EktEKmZCX6JNTK
t0xsvHpQLxZQrGujFTcf/vwBrDJLrCglgLpxxu+lhms1ab3d3bXqBWG2pLHUnu36q6yb5m0oo2Zt
UWG39NE+eK0JL0tkQKcVIEGs0KswQ+Yhd0m+RyXyCzdL+3hvBGao41yJeteTFLWFWyboJOfZQdNG
7X90BP/v19Oxtf9P2XntNo50XfuKCLCYeSoqS5ZtWU59QnRkjsV89d9DavDPdL/ADP4TwZruaSuQ
VbX3XutZFreMo2o6V+jvn+ekID/C3ziuylJ57GnpM51j43aJHgGZg4A08t1DzLGEXht9g9q84ciK
97GYaWOxNT7bTvvxj9v6r9vnt9vlf79jmBiA3BzLUClizNmm+Y+rkUJRdIDwp5VeGcNTXyvDOZ+m
t5Ku9qVvVOUhH9YBce/XLil/TRVG+6UjlxXqe9EK9T9YRn/EyMyXnDEzatA/q0Q5q0sezz9eTp1H
su2yWK4o24H3zAyLzIr7bS+qDO9E8dkMxvSkNzPmKephXZD52eyiITdAi1Xlp+Z0AslyLEhDMg+F
qX46fe9+GDFd4K4tvvulYZ2aQRWcZDk0Z1OsrcTMeWg7ui7IxmhQo8A55XoSbf+/P2rGwg7vkXKd
Bcj+46POq1pLqgEujKxwbtH4X5diZHsKg2+Yw71BH7p9jobt1fG/gnNITr1mIwkg3s3LCmAK//5y
fucCzZ+0I5h+OSQjaeCIF6zuPz5pd/SRhSJBXnVuxlk/7MRmSUofEzV7MqA6ukNgHP79d/7P2ic0
my3AhufBHeDyRf9+tY0dqjYWm2JlF/nrIgakRR54d/B4M6InGnyjOYQkgXJIJ5+qnWp3i7Iu2kbp
B16I7JxCmH6uDPGBGdo/hIK88sxyjP9YpRe6xj/XPl6pxg2h6exNhg2H8/dXCpMtyoVhIsU39XfY
l4IzG6W+EB2hjwydVmoJtmcR/lFTrzkvw7DrG/8Yt+0nqNHJy6XBhH7SCGZL+PsAcbDFOtxRtP+O
7Rw0hHbvOnfGWOLlsW7c5HEohzd3IE/WzNCSLoeu0aBt+u9fg2X8+eUL7i3TsjWmBgYYS+OPlZ2+
czQkelOu0jpx4Wvbu77Ra/z7Ujk1yO9W1WjffMwBL1IpgjPT5GCt5uVPdcy05/nPhjIqXoJcA8Fp
QwUJ9EjZ9GEZbyTaqic03TRqgdMkhfWzBRZyRmhrk/4BBilDj6BEnfPMoN7ZuErxgQWS9B0r/tL7
vbx1jr2jp3HyU3V4dVX4vPG5xk3AvG9098ZstbGYHHoIjcxjZdv5S0YIjj+m9l4yRtzqWs++iV54
H6rV57JzJVYwrDNOwplf4LcPeHtGIg5dm+u3zLz3OVNCFDpVDx+KrEUntkwdAHKv8gk8iRR9sgdc
1B3vzb8SP5GrQZVYWuVydG4OQewgluCEuTPqXlWrTZfY0WqBHLFqIuLyy8MgLG1fFjG6JJJYLoup
zNbGs5GkrHhdp26nUdobWiv1PjYH2rd9SB4hPRfUsCTcqHQekc7qPgSkx5adm+kolI1Su7qiQZGi
siBGZVJuC0gXa8C6xgEEYLhpLSO+dF2EhilSEdjMF99C1zKnnpygRN7QyUFm8S2VSM7MklvGIXjx
mbrvEdyP3tTQfilH7UOxdP+kZaFychmNb6mo4FOatfu4PFQTwToYefb34WDs0gcnxfEnh7Jjbv4I
kuBLoTXFc+aqzimz8CtXSdU3DFdtr0Mn+KbV7aPEfkC9xQqgmZqOxcZXudmANDXGz6LTK7wEAeqJ
CfXlDK2I1YJQF0J9+b75qQCjnORt8dzEn4u0V2rM0O8LjCmy0Fuoo/kIAdAsJPhEU1tHTiU+AgdJ
oJXX03NjwHWUokKmX+Yazn1XP9id1m/tZqw8ZUx/1HNOgVN6KInTXT9f6LBJs0dy+2bC50EDM/5p
GJxaqOIVOgB4C+K2K89VNH4r5958llebNJmBb9wI+PmCqwz2YVEkJ6mm027gEm5E6azvlFDDjmwU
Xra51ZQey3UnXmOwOWtoTTnaT5LgqMloDPhPyDsw67Nc9cekQPiRzLYUpym4L0n2bCo12lk5Yci2
ajTkaKJu1Wqn3ruOP3kcVlnVZtn88r9Wtm4/K46v70UQWocqtq2TYpVvEZOzc1ua1pbmAlgTdfoI
mC8fa6WBZ5dy+UZqFBwn5mgb3Q1M/pr9WaqjST48aa4Y27L5gZYSPqAaFj9cOvQ0hvmy/G61saxz
phGVQ2ER7ZQUZwIqbISb+kiXJRl+CsrJz8QJLG/S7caTTl6/sqc0YC+ktVn+r1wATo71wjrSf/zJ
AKZf+4HCJL6PSd0rFHXlFI2/X04MuqblKznZxks3ZatM9NPOMPEwTPYwerU2lVviCyJPZBEripCI
curwuEBSkk7PXoboMSAyZqUnnXla3kHQti+ubLeL8SOD97KKLFQobYJzejL98C33Izy3pFNtiEX/
Hk/MFWVXyx2I3PChhL6PMbY+T2DHvNZIEJEHqXPAoSo3JZ2QFcNLhE4EXOTZt6AwDcrk8RO58cEA
7vXUyjg5T0rZrTsmUyHaV6ZBU390wukCqiy9TEWOF2Pu6kWRGl8DSEpQXYq9VPppr2cDbLzGhVT7
PUgHC55laT8iJj36JWJy8pO+xB1hYoOwF1IA7oSZAdmr+tofBmdrB314lio8ZaAqOVWX6D+XnyS5
eG/m2H2I6ECix/SwDAUMOsPefXt0EF3vCfsjTcnOI1RwRE/aAfZQMltfS5UmF3ffJ833cVtpjbnT
IxEwbNUqZslOsQd5YqHDhIdezw8EnYzrmn6n55tWtu2okVeazcakD98i0xh2wWzIDQd/g/7LPfyt
itJLlD/NssEnwbGZmPhRGuW7MUcKqoARpbkzuKiGwxSoYU6YWlPuNMBPBzVKflXZVB4D6DQrgVro
ogIkWM9eskTp3lQORocg7rVjkGSsL84QXI1ZPNO3ev0GlOKbD3K/RNrlFWaZbzs9L9Hy9IxpZlmf
UOyNOgxHSR/oZg3S2prHemIi5GbEYi8U80h5HNr+gm34CY8/N7kmw51tMD7t9Gk4FVq4u0+oQoVe
5VJxIfpvVxH4BKRl/ZNMjY2IhbxoKlmEQZc4+65x9i7BA5/MPi+9xQYc6/mjSs2wKxX9smRRhuyo
a3u0yWROR/dsmKdRFf6mnNyS9EQa7G7Zmye/H4CCCn1gCOlCXDlyQ7RP0WwKmjg4bR212BNX5e4s
gT6rMpkjlKi0to3jH/Fd69eSOmmdBqLbjHHRgxzBbokBO7QHz0w6JhXzQ6+bg5djZVsVYRruCGEa
iAIvw7OYJwx2jFzTGeKHVE2TFUIGd5Mhtnk45nEoz+X8YOJw9xwbp+Ki9jYD194WzT6Kt5lSh+tF
25TFpbNnXvAYx2Bd2PHFLjGAKnTQkV6Bi0xuHxB0z9xOFC7tRDJVeG32Vjbl9CLC6LFWuj0db2S0
mvut5/DkOfNHJAdL31gzoC2ceW01/cRAD6dTFWTJ1WyZrGH/fDF75mPIoIpDEVutl/VKsy2d7IEm
MGRmdvSbAwyZNHWSq2NRgoQe9fqshsBqElU7DObIs8ohXyAwv4cgVi+YD1aT3hovsi+C9RL4iNbi
tcohGJZuJq6wb/tNQibwPsMRsfbz1pDbEQfSfYqbmKSSEch+0uZ/ljBVAsnaptkx5FOOmGHwq2V+
xduL0F6xynoQOKGwL9kTIFStos2ufqTe3KrJHmvgX6ji5LzaxMFzFulcBwxSnYQMvrS8DjCcnifV
fmmDEA72XA3gnDIJFQ84rPdl/4SXJvM4xUzrtmyRKA/V9EYU6S6OqBQfhU8Ae+dwmirsI2cbDryE
KXhAJfK7ylfPg+tCde6MlG2AVAJEZ9bFid380Z+6mwi7aBPGYbA3sYg+afpjALtboc2Eq06y35lj
til9osYn0s+I/hvOovL7LdWuv1r0u5P0Fe6/PtrFxvThxNUPx1byrYZalIFG0cQMWWuDGhRzf4WU
oU64dcWcCI4gQ26aLHodhvZDH9yr0+f5TTIUvknG+wVZjRLmQK2GAdZ+fIFQW7OVafjaoQ34uv69
jvgjt5leHshhTTVs8E2MsQnn+L1Ici36F7ogMVlE0RHOs7bLiNe6UuUxd1KGL7ocqlOoOGRIhfG6
c2SyWSAHy0OQ2puGEPdn2dbflg88jBCvVKVlHrSeBM10+o9mx1xd/lbTWbZB38XmZWus2n/2s7S+
UlPf6TVKuXT00jmzQ5siAoszWz4UEcb4zuouiVNCujDG4enfPy3xP7/eNelxMvZydbQdhB39/mlh
HwhdzfaZ/2Hv8fqSrIYIEb8XCXr5parWeyOsUkpjJzjFEXm1OEYqZxcWJbL2wiW0SEz7FvL1iupE
Wy/S8kVUDlfG2f37i9V/T23iq3Ute+7FuGQpCFX788UifjO6JkZiEImMw3liDRAZ8NZCBkC/252m
MLlW4HTXETCd1yHB3TOzwuZTzjnJoZ4xh4ALOB8ifQR+a4Y7cgVxdWC6Y7g75OuOZ8h+PPZl94P8
5+wlk5J6pvMjjL6q+VnbsOOdWuEMMylknrjGf7Xj/vctQiCzDBeK+BxQ5fzBze6VAb1NQhj4cqKc
BnZKD604c34X1WZbzFjWGcmBO7baGDm2NcgV8enfP+i5J/77Rem6OB9dyzH5Nbaw5wbdP/owYRtQ
TBj2tAprIVYtFCygQTVD1A7axT3td9kcYoDRK4XO9trXyeObZz2hY1U/plFLWTSIdv+PF/ZnZ1Dw
wizyDCxwRLSrxB8vbIJfp+SsoquaTtm5gbFbYBa/BL0kxyWIXgqRfm+FRsGXR8maUFLj0DZEAiyz
UdXWi//4pGji//FRETNhWMI2HUyGfGv6HzdQEIIhkD74KA3rNek8u3uPwfW0sSnXCND6YyVauQsM
qX42Tvldde3uRbZoRnOXLMQxWWVFQANOLeNjo0FMUUKJS8w12/00KOveTPNn5r7igdhWAGxmWyOg
0qBNqe5bSJBN0hK4HihyerL84mckrQSxnPOyDCCbLMhIe6d8sr50wVBc4sLFAL+cEEyFZB4H5mgT
CesSh0m8X+6MpdByOkVShnJ7TEH47d5cup+JI0C+uyhS6me7cT/5bK9pQ1u2EH5PrXlyZvuwitzp
llju49JpqKcGMpfzof5lc5nyECSjUopb0KvjJm16Dqrza8TGwSgU9tJinYzy5Akpljz4uauefacD
DlZtVSGNizY/FJBJMMbPTXmjC/UDhzYTm2ucbMqhoYFdDyAEawlTrQX1AQPSHr4b+S9JVfaTmR/6
wdzNKIaz6AQyoUEuyXJCxswhndriMMZm9s6HTr78KkrU5rq8FVVx953jEwdPjtpOmNQUsDLJzdLN
8uQ0LoPlzv+V+rLZhqZfHHIGiaveVaurmqq0+TvTYrOxw21qCH+bDfFnRVn0s9GFpybMTPG7GzAS
tWJDqlT2ULv11UIr8RUADYVL1Lrv/tCkXlBnw613a7kWQ94wpFzjZtb3Ou37DfHf40cwkierDeSw
qJMV4gfhGhqHgKPbnCwknPw2ZrQ+9Knah4lqvkjub42DPyeGFkPLfAhqbQBfhd2f9dFtHgzpnPSU
JHU7uC5eKsSPwxntEkj/mWnZNK2x5pYbPF0UaDc5ACyWXQZB98vGVtTtX3KkWJyr2cWnWsPaiUP3
S1JEnMjEdxcgNbfrDHwp+mw1ZXp/rKPBYDTB0N9AA5bPcgoVwyqEvviSm7J+jmj21G4He280jXVl
F1wqoY4IpWF6X9DQ9oyq/r54F7t8Ci7/71mTGcFqQo/uKS5ROnKE3Yoa2n5zALZVjuagShHgUOdf
As9DXcVQNLlQx+dkdo30afHTUnR4WSTII3vUr0vlDkobMf5M+LRoE6/LqVW2NUr/LdSgr642IfMi
pW3n692wSUII30CggIq05vRYZwIFppMiTpkKJ9rYqv6Oxic/zZpkCOoBQWFz8kHYp9yAIpvvT+Gl
5mRuutzv3s2yvwyJUT8BrYm9PtZ+ZMz9XsKUyrlsINlTN+yWHPKs89m9XPGjis0bhb9xWSAlahG9
W4E5nM2MK1GM6pU0WHnoiK4N16IOcFmUEZmH6QMmveGp7ok4s92aA4CwwpujN/JEbBsZHoIq7xT5
llf4Cch8o1XPSLw//7oSMPlcMDDifws5SUSkoeda4pwWsKofrmq9xDTh9u1BVdSHJnayJ3YdBJdJ
r8Mub7l5ginYxdokvSVHDn1fh8Z2Tk0x+ueF1HLHtcz0loBymVFhqh1UC+iSlXsL72nA9kSBGg+e
mB1wWCfpi8nSJJg3+JW1NkLwUtEOwoERDGtwqcxxB5IsMTd6rIZlgkirndUp3RbmkNze4w0ncApV
gYtvvk5JOU5814vnPdPvCFBykAVo9vBGaPWxnIAXL0vt1Ptyw8QLzCt9umNn9+l2sui9OhZ4umHk
rKqKbW3W8riUx4hUVk3rkDQ+n2OScNTwvunVU9hkFq5NDT8Cv1w6jrJz+bYhYenTWVez3YT/b/H+
VqHzrJox1BhD67l5mnhfjtUGtFj7pCZAVXLFxyig1w+OCna7gSq9GxiuQYSyxh2HWzJsjeRiyI7b
PTC/LlbjGNLbZZzsr5Nth6da1dMVPXb7QeMeedCFYm01ldAM8F8QfXyIPmbdik08tIgW/bI4hEad
7xszIXCOHslak0F5DhNTrpu8HfcpKT/rWlXCrSKjEcKAE1/xpVKGLPfLclKfuzlRqqMYaogCZ7xU
fpY2a9pUt9bKBVFwgnO4S8yBO6FqwFo1nKmZD+gvKqBb9OPVrrLN/Ghg9B1b/MCEl5beOLR7JR7U
jQKxeYU766tKf3szSBK20jJ5M3tf2ziJq69zO0526JNS5POKdqLl/rgcksI+Rs4LhBOsgwSYM01n
ozeSHTY3uQ3K0nnWWwg5QdV/16nWn+GcNYTZUGgbaarPwiX1WaMFuMWlWJ3dNE6RwlFh6pmarF2G
n+nopN+VEWa9WQzwmpeyXQ/JPp93TrdsPzSrn1a2WRIoF+vde6d+4C27DDIkvK3LvjlcRT/T4TZ2
3Q2jdvNViadLm//IS0aAagXSZokkDvSKAbgR5fKzGfEBLPjg2kYxNocImfBfzik0Y0/XdPfDavXr
uEde718ReZVeGUTatB8r63F5VS3v+yTiBJJ+mmzrQKnPHG4LEoJL3nKvfrcNGJ1S792TpHArpEY3
pu3aUxcBz7K70qNctzfSqoOXsTGRPSMshAoZ3AICazETPRuj3u2YOXSe4/qId5zQ3rjdvp0pxdnY
71XuleeRjZhtopTVNp33MS3tml2Gr30Vd59+Ykbvqi7BijGIzHsh8CcEaLwW6x2yZkDRRncU0LP4
lPqvE0shjVUR7jT0iqk3cTSR40iLW8jnRZNl5OEhdaJjJbtur/YFPgMdmYcHxZ7jhFsxEIInnnbJ
Q6NN7POMG7f3NHFthkymPST4WfsqrTiD8junBHA7ZMelJCCakf4BJ2Ho77iDo0CxQMqyuiHOAx3Q
MtzksIqFBm3WmDr1Y94YJ77hXT/z06ICQmzPjbmSARJG3RqTK9rY9yFNuk+Af6Fn0BS+aTZWdr0Y
Xk2V/phRueFLUfrVcwX9T/mF2jdll+ZAyrDUXhul3h4ntegxaUYlxjNaJnH6Zlu5supmzg5ePm0F
LzY/NtKx9Q3iLbpsI4E5fsIQqIZ1rLDeHbqsDfe5OKHQGu4seHDvODDa1Nwm82KCpRavn9vQqEvf
lcFIj63ZY9+JUF/aSnHTTHlUur76zGhAL/M3oY8BIHureLBh0HiB2/WHPIxZXBI70HdJRfMDf+Tn
xKFhyykNCij44R2W4uxWtlxZalud/726obL6s/yjmqCSMJiSUXzZzp/NC83IktoQjUr+cMHxlbje
Ya5SOWAl0jgoS4+rq9tppwg0yZYwPSTl+oGVbDw9YH1tvyk0xd8m+HcYakhrrmHSXPqQcI7e/sDq
o3ijzIKvWNw2oeHhnMaa1dUdphssPnZgkUY9gyqdTI0OtMYJOHFIGV2eYhb66w+okQUn8eaNWF6E
rq2A3h/6GlY1UlgaNwO7knEUheWbMHUANVfI9FYOtrMHsJ3f+sqN92roKapur/R5fxDzA23dEfSx
nWxcQuMAbPTVZSzc7kkDDQPZ3C9frCz8EtntT+JTZqkHJ1TCgKpnfQzVWd+zneZEjb8fomzmUY4q
cduzRV13J/Lu2znAxkXHAdOoHe3vbj8HooztVk/AhvmU5560HeO1ahPi6lKQxx1hVEtVZ2I02qs4
zGCQR2JYieGkR3VyWLo2Oe8oCli/MRZ1e9+SSDXtVtwIZXd2ij8+ibCAJTxfhG5PKHjd0UXLrezr
ojBeHsgMJsSEUJqesPCVmtK7+vvjYYr11an6er+sAGYVniuO54cMxiLMlfGL6cTWIZs3BiuAtRQW
G7Mp5c0Nk+HJiD3lu1mr9cqGkPZcdOZwIsvOJYiyRHOLXmW/tPKYStHpHx6yrI5OZaP/HMt2ehrD
+Dueesh60N4ebXcI72Mh+uEXJn1z4T28Yf0AtGNW9x7BNKgWOvH2ucicYdO7yHy5y+ozmRwzY2fY
m/q5Sw3li+xsY2Onib82xj4lS7a52bHtvmEa/zAHpzyoBcNhRpr0UV1knBrac8+Kq/e2HuyHsLe5
bjJwsuqc4w1Wc9rHrmRGtcw/f5ACnN+7e1nSjls1HOEni7jyQnqyD3KepRftGGzDQjVeIHwRgVi7
ycVp1Ts6jYp6bRlK6PntyBQ/xI2Tm4UGkoO0O0YJ34ahSY4LHnVSWTrdfNoVhiI3cdcmz3Tf8cE1
O6XTxveybndLmKEAaEQdDmpdZOb3jiUSge5fZ+PRVdt7QRX2ho4rxgBDXaQ28C+tl49R2ilHFsQH
3bV+ulbav6tWdCAY8HCfJSf91L8QQ/cxRQNirlD8SmtdPVtBjZ4CboOiuiRq56qN3npw+xNuN2VP
lmtPu1li6peR79HXDRCqZ86pg3+wZc1OLm7t7LGHJxtNmeCamAirzcUCq9nECyYji2ZRm89jNOjv
ZlO/pk00sr0Jc2cq/gu2bOVdHfwPO1FelgC32tRPA+SAV79PxDGCFLmuE3VfMWq5FQal7sQp49GX
WAYUxNOurF8npFM/VcbbXT5a7PBMNBScyz+FBT2k9KEXWNETBFL3ptRr187AptckRfRN0G7hwDG3
oWXH0DYOr22sOnszzmF1Te4BESh9ahR7G8UMzI1W42EgAlccLVhN+8Qxeq93fMFFhwxfp4G41n2Y
HknSWXT+oZhI8Cwb9IK07NLKXqVtpz8U+n5RYWTdTJTN8YgahrSORWODWDSijtuQXTytt2n+Lc3M
Dd/D+JFksl7lVv+GFxB1aN1D9OZI+dQ6kbVZ2umtXYn9RMQv47f5ZiPVYjHs0pZodq7rn2AhfV3Y
NRAC5HnKzWudpO1OJq0N0FpxqDQnmAX3zVZWpGM2c5EkucfgN/BTpGkPlUGm0t2COFTapdAP+CtU
UqLxfzZjhusUJukTLkzGCnjMveVppBuYK2cepUiKFl3ESJO4b26LS1pVBjwHmeEDb3M6alw33HNo
rTDR0SBI1PEQ1nZzK3Tz21hh1rdgQj0DvtxUc4i4SmoBVUBZ4yhFKosvaqWqtCJ85s2mO+zp48QX
gE2oNuvkY0lrYqQfMfPA/lbKTLw18B0WcXhYbbWkdTZ17DsX4pLsNTbG4eYzDy/L+HXZ3JcHZ2TE
XdkPvIjwAUd3dwsD7HlKlDEy0tx3Cpr0MC4HOEs3sBPVKB+MINqNsJo+k37YtBVT9UGE1aaxI58e
FDBbk7ba2jZ6dZ3qQidLTGE11DrgpS420cgUiBUUTGhtOhUeG3m+XdQ4QfGiSaV84KjqwTsbr/kY
xMeQ6IXGHZxjyskN20M40MgIgqsY3/FVGGgfeiiqDqIcKw7OCKjGTY4beuMMCayRaCCHI5nSRxEq
ayE7/UjFYaxNq+BWd0rJ0chkOChT3yuXWBxF2JsiwFFdMPhbBeaoXLogJYrdQFYWl6F2oW/WnA3f
dbyEkJcFl8L5fVV3rvysLYvd2cJ0WgAvDEy1PMVIXXwkB9YPoekm257dAoJqihsiN1D2D2pYRh9s
wvlaUJsdZZ7EH4aJMyymLa/WGIbmo9gQLFLg0fdUrFrrFnTgU9UTUAC3eaUMLZ1+K6s+NcI4N0F1
rYqBWCQVZxogF/MIa+MeuEIajr6JYou34kNHUoTzmhA2sMkTZfKsTH6TYkLvoVlKtdVpFa2WkCkj
UX9poIiOzYD/10z6C7tS8+ggOqncwHqAD/IW53w0TSQLb+qF9piZVv4XB04dshHPgRltBpJuCZAI
6u29Pk8Z21FUy7XRu9oa7797BOL10i13MBnvHKgyou3Zd3G4Zcn0sPyEwoZbsG7MUxg2J4u2zvuQ
yW3VhuPWln68ZX7ikmNp+c2hMc1qu9CP0fHsSi3ASsv05YIjmY5SoF1GN/m447idccJEFr7ruf9c
xhrkzzqpNyIy4udo/gZspcHS7ZqvXU+gVDX7q5cHiUdXJ23laXnWVBbYj0h+VGporwtRh5t+jBsK
cwZF3tibYnt/nsfF9Ci19kvR1w0nB/nOZuDbDA0blxExAnnqZmIbLeVx+amqfGVNuFbPYLUOd/5E
4WDMKPPe4VjQZxg1FuvfmE6SCG7lA+R94GUNxJDVZCTjgzWAQ4kiD3aV/gq4sbhCb7vv9dxHDBlg
dcASIJm07B2ub4Yvy8OyI1sjYVQEas8DzuV4UPnImoZhvMK9gE49poiKiifCNPVzMiNVbewqT6J6
aXM72gcDTsRxXl1qwbDKlmF2TNm29moQNx6p0MVR84HsLp9gDhpoJ0prRLC5GWe0TJNSlcChXA2j
Ml7tYkouJH1v72K5xoQdnY7xiwQIs+ZIqq4NiTlU5PBHdGmrW9wn5rPtNubzoNGOtQfXoAIS7iHp
ymCLWGOVFX4I9Kqq9hMClYuBOVOm0PZ6+LVrACTJg96YcPOm+IMRkXxuBtv0TIsTqWrn5oveFkfV
d1jFMJtSm49f4nnqvzyQU3mKm5bO16SH9JMCayc13etcu3ruDXVa0Yg0Hrp3IYryTTj+umry/hHP
4s6a/bD9XBASrxqz+0zuYwX05LFyFUwUDpMXiILeouUx5202ofXKMa+BmO22AlQfD1pZ1HtdG49W
Oo3HdrgUMqg4D02wcSq/cSl75j5sq9EyiV7RsjZHArLilVVWLANJkxubmj9bUehfDICG+3vbeu50
YtlvzuGvQdrtqR2S7mRVioP0wfwGstA61cI0AGs7q1LL1OdOpPtAuWrR6O4i4TIq6s3T8iBj7avZ
O6BjAi0bj0WV0vLkDLhceyCVgYeOSnwILcDwasHFhLwbGqAk6D1u2UNLOHHXzIm0vd1V5kZPLC+K
m/EyiWi8LD8RDr6NODfRDYO3tSwGy4PAzbthblKshd19jZ2weoCR0xOp3X66zZS+VGxWHG+aq52w
vOALfkxra2uXeKXHIPpx11kmA0X+gu1C7wJeeqYIyKZgfirtcZtoJbzz2mpXda7Fm6Fz+00sg+7G
7J6QR42ocDX/itHA+JiPVl6LCcDTmVSt+5j+j+bE8Q6sBit4PnxAP3TWqVVOj7aS9bBwsx7JIn+I
rRQkfkhh5tc2Be9Udu++IlTIa5N2XJ4ieToFsqapXNKJxNEyXPkqT/E8N54CkCR0rZK1XiF1Dzqj
PVUk6+Sky9260B/2faiXO9vM9DeMGmdg6/02TnMiI71KIG1d1QmrbhKEP60en1zh2l8IuaPxGOnx
CZ6GXPbRU2NCfK7m5si8rfIUjcTyNGlDe69XdBV1zrtG1Nqfbp0IppmRuAxp3j1PffeNWJZok1Hr
beOFz1dn0NxaA7Pu/BTUwUtkmJjdoAmvx5ZiWHAehjgRcFV1Ylo1SY6eUA/DTVYN4YsWRyfau9PF
nJs7ZWXkOyLCVl3cSs+PRuM6pJlxZQD/oYxDfl7+kyQ/cd2h3VxFbWbeX3xt9tUpzau/nhaOWaHL
JpfaJQmRkHDKYANmVTcpKLGnTn8N1WGzZMaWdUZthk6soFlCRO6Q3fymsZ7ZXL3lWZRNyY0GuDuM
q9Y2ml0Iy+NOSg7y6LuLMgE5BRcogbvtsZ+0yzROJ3tGQ8WZtbGa6Kci8u5qOQysM6igJ+LMjuPM
QKnUeC/dCabL+HNM4FBOyyEvwsTvuRw7WBeJ3tFU1oVl4Q5IYVjDOHRWgAfy1bJlRpVpnjnU5PdB
JsnA5nmI0ejMy3UbjR9VWpWbog+NPS298WMw+t1olvWlD4KbOWTBA6CC2qNcVz4z2L+rsR27R9zS
NYV8gsYvpmQtGAjtoyokuIk8mj15RdFHEAyP6agke9GTLcWBzj2LUOOFu4n8apnducry8bWVbQ5z
0mGyo9XePS1zdhdx8s4fs47PVebFqiSP8h4rjpGh2ggzbTawoLPZs/r3g85QwyMY0WwbhQ2clh73
724SuBzrtO3PoPnrGcWkPFs2/6ggmnLRGgccx9jZtlGfi8+J/tQ6tOz+qDbSumFSXaW22NRcWiGY
iXyFvab8pYf1TSWKC+aFfCLLCBkl+NlnDL7dvswqHa9apD9V0XCtmTBvZDwl9zsgnW8DGbTVg8EA
p9UDzMZ6B40U0jRmcuMJ1WaIPtteAQXIDgZ77EcxcHVN1eG+l0b43xJ/LGCIUwqtQL6Th6bL783g
BKjKQjXzCkFzQgGMePCD/yPqvJYjR7Jl+0UwgxavEKmTZFJW8QVGstjQKgAExNefhZxrdl/apmtK
dQrEDt/uyz/+f7PpnLou6WL67hZgiJdqYc3TGfGfmWuyL7K6fLKyqdlN8fA4bPt5Oyuv5dDjRm/B
JZBYu6VVO+wdpRNUlgLRu0tN5SKTcOGhnMOqFP5ABPgMnpQ2zSU3jvflgINpgxZPgihr3S5Hx1sB
eru131mz93sd+sWEfyK6nZ07zkVVH51Jz58VAQZtQ+Yze6vPqQAAmtAifX8wL06sBFNdVgcDgx/5
Jep+N45k29fOgV7NG+IjvHb6oK93VDivF5vXhi5abfCe+CiOoQ1f/Pw/pULt3eI2bU+fmfPo2Czb
GGm9kPAUBzGhPy/QN5PKuWzgvytX9/hG22T9ZEyTX+NLQ7VQsuC+kzcccopxO9yqpiXRkk3ii7qR
YzOy885G6rxqU74tRTtSgsKJroy4pe3KCFADzaeymA/V2BXXfGMrGPc62HV+wMz7px7d6axAvrh1
ce3caijZMYAk2h3IJ3nbj0sb4YEF0vH+s+4/lC/FisOYnTvH1oglecZCPmvm8+A9JrHHpt1EsU7K
7kGwV9/jTE6Cu3H/Pj9RJPjQanmNx98esd7VxtukMm81i0Hz9l0h3+T3+zLGXEYTDsI2Qfcejyln
BaxWLeqHo1t/15yiaUsrxIOVgLKqV9FcK/yL0YrZPLqrrWNO1gAcssPXjD7V0d7FRIn6LeQ3dx07
4JpPnFQJQ7NctAIEWvokZBFWJVPp3TKfQvE+5FP+GfeGOC6LnQVDasTHDr0riKH57awB3KlpZz/3
UH5cKy7NjvXTgEnzNItuuooJuyQq8I5X9qsu8RrlW3vQXaAf2vbxTnZTVGH7kwZF2PIYhkmQLQ8q
1mdOoyo5MfYQhLDHG7ej/9KCPUqMiXOv6+0PVFztMUnLb0Hxne+0Wvpt1gv7Nc5Gdu/vNbNnUMcO
OZCCROHWUOVrluA4yZB4Ue484FPpolxRtWMb4eWrGaV8qDHMBZVMTuAN0cytb0muf5cX2rM5ZSh7
NIt3g83ub0kvKES7eInlATIH8o/W+JBQ5/0o8YjXyZqHbpP+wQxZeBT9uGYdePgrV0PNSRoUcKin
+skzeCvR4G2e2m0vIr2BcVVxu4fE2VrRqqxZ5HlkbExOihiW1otcJvi/ClEB2PL1fq3aLMrigd8b
WpxVlIQdMhSptJyCRdXXHVgpLmnZF2BIaw+a8yZsqId6AUlnkew84LmzgUt1YP9fGGegb1mpOFOz
hhHefXaPQzUU0TAof9hn4HNw9UNGFvKYQIKh9iDDiu4NocrV3faUkAUzNaZ0WfgdM+U8SXa4xnCK
dUhbU5afwKygKdblP61lvlqLN6EiDtNb2UQYbyiP1X7SqcP+qusHa95KTmQXR0XbF6xCxmic3LBT
2/kJuSnQ1+GNVesfMdef2RxUSq5EJVXU5CzpDxzkTx//1t58i7PxJzGmartkdFwms5BPTnVK+kdb
paE1LhWo7WA2j8O65Qxixdtxgf5NlSmyeQ+7JT0I7G/oJPVDldGFXf4ZpjneDRkCSZLlDrb8wkJk
JWW8Kst/hWK2Zy92dGAMOZJ2wTVGqPPZVp7X3CEUSkNtUHd1wXPW7XyhVCwSvXJicCwS30zGZ1d3
xquTchPEN9QEs2DJMi9VxlFf0TRJa/GeXQUVHF32tunsF+qo4ZSxJUiQgVzDPtcABH3DxenReui8
0lMXf80gbYzTWu11PmdlFkd2BxpmkDxl1En34Cf4mlHoR3xJ80ayNoz0JjMaZmcKeU33p1bEEmLb
sZm6mywqmMPWVTpAR7gfqKLyY4cksTFHdaXYrH97/gbPoqc4iwKDr1ytInxx3M5j56uBiheit+mB
23FBHBm4pn4BFG9bdNWYmp/gZyCfhl6V9vkQ5iYecCcp9kmmbj5U1znZ8wH+8lkMHq6SlbKhxKFX
rKyHw2wzxTYcDXgpWo8QSa3TBbSi3yXVdFFWTduX5fJLe4e/wIj1yVAEiW4hbiorGYLYJA3OYWxb
5nStj4kyl1B66nTHx6bxTUuOT7E1Ht10c41X5PkkcTUnTVqfPaIXqjmr40TBPYP69UKipbx4eb0f
lBHUHjslXSdkNK4N1aqgXQONUSYc8MDbFmXrRXst9I19UWM0X/ri2NUWj06sFVqnvCxte5loSqKz
6tQnPJ7azqJHm9aYgf9gDL08GfQOzgp65IHWmke18caTUR3xoyCiE1vNydH3A5xbCyqb+6/Rkgpt
buYZRL1LtELn9CfbXHYaytSqWv8sN6X2EQMm7ExF8KQykBhtaQSqTbmmonSHInZemABpbFHbH5jI
+DInzCy6LZ608T1WtTSgxAMfIjR8TIOfrjptUZrsaaxojY7rmLdTYZOilU8rPkPP9D2aQtknUbC2
Vv+8zoWy5j7XbVr45ppWB5jc4TxysrIo6Ufoy60VlLYTLHC6j9VsEE2ruJFLU8XTn1O8MCQvCokv
jJH5+9JjiZSJWR6F3WU7wYojGoXzgTPeebR4z1cMLBBbiwvveL232/y/dpa0slB3wMAz75jKvKPn
EpXNO9lFuEqIkOZ7Mwfa28JZPBujc7EL44UuPaQqrX7YnBMhG334TVYPxW3MjBD7hkGE/BvR57qW
VBQ4qY3HNAGXDTXM52BoD4qLe96KmUHrlEqHha/r6j1TH7Ue1em0ZKq4EvClankoH3lmqXuTNwhW
oLZhdv/phC64s/VFaM76b8lSOswLnJmNQtmChbEPUZpCiVQbQNVnFG/EM51s3XfstPS6Oj0q3kgM
FawmjYTuArF78coAxhgvfllX7EXoYQOnsFdLVK6GbVBYEdT0W0chnilZ/MeJpDtWc5KgM8UYxfEE
LMqlUlVXUWOTejUASA0P5cCXIKaFzE+anRvSypIebKWSHCVc6hdQSlD8UD6T/CCoAQ9lDOTZLiLq
JGQI3bjb46Bx4ftm9pWQW5f8p/R4A+KFsT3hgRR2G0vUaNmHp7G7q0pYo51n+0n+R804jYWu7TkB
R3/Bp/aSiQFmu/7oGPYfy0resVG3j55bncE0WT7zcqilkC/sGdNg+ldl8euzC/w2FCujYYTx1bSK
Y5rY1i2XX5KHVSga8VVpW1d8ulGLEWvaTP7UExTUxZg5Y8dt7aGtr1mCnJF7WWS59XO1jBQH2ZNE
sab3u8ctFGNznTPQerbo3x1oloYBwWOOH9eSKkkb+qhv2jQG2TX+YiT4LMyHoY5y858hGTCYkeMw
XYezZmRsuQoOWQ6S0jdGHC1jovxawiXRGWsPuBNriFnAhVsBg12UNAm98599NnV13rV0ZYUroiiq
3bhyhZtqUfMW0VyObOcFmvYXIjO5UYAHOnFJHkisTJg5CHrOFuAQSUduwRqB0LDlxwZQ167jfFt6
lBDIyccKIEYw5Pk3lizcvkp2mWPvCzsPrj174hXy4IUW/aWSPFD7MsG58mVlDHGu7Qgu6z+uIz74
5L+w3S8jDU8JxtKUNMqkmkBcaWbKmNMq4nk4BEmTLsPnxIS1d7lJoktyjGKLMuQU42/MnmyX1p64
benyTao6YhVvAIwzeCvjSnvAIY8lqHtt1wRRSKlhFlpPWjGdDSzyr+DKKR8peB0W9wuLU5T2bkjH
4b+U7r9dyS1GERVPYu+FWKwTYLFTTnNr01VWZxfNLnUm8aKAXJeybx1HO0j7cgjcvso3pi8FlW6L
nt+sYV7NxUWhD57LIkts4bCsbNujuzj/pGj+qtMso7hlQyzGKdJVPJOTO+rQrKjShCp5IeIdL4h8
FHJ8DCMHuUnheeh641WCJDPKTvmw5Ltu0g3nGeoN0zpthnzt8VTvWoehIG2YIUg7vgNUgGGftTCP
OvKesEm4p6Zy2s1F+kfjwM3y5rQszFomEWmm90gv8udWloNPSSereoJpbazwiVQEqqpatg/KcoTi
jLWuKYmWxzwXmf3SrCMvoTccmQPVLDBYDhkr0+2LYHKaV5nJZ7z3bmayJX1LELFK/rlpQmU8/bQQ
lGPyo7PUE1TjlYWrlRO5n5jFVYWoW0dDLXmt7ioqoGRxWRbRXOY/pYoHs9EUjXyiC1pcpaTBKnQf
IuuNNuTkMuoPrCSy3Voj+Q1Qvhat6k/cmGginCSp79b5iuveQszgYWotHZORyl+2FjdBAURZgw3T
lZ+0jRQZdrLUIrWvOVnnISQzcRik/KB2Kt8jgzN6lQtfGkLVWA5gAHbiZfH0cpcRhMkEx7fppUAt
je3D4lKENG0Tden1Z2ZgxdRYntAS5OcJ13reKUDSakeIPm4hTQ6vSy3VveZoB2IRyg6LsePPfBxw
QBzEOs9A5HBXp8LYsWyj5XGgjyb7N8DvOnSaAx1LUiWpS0JEK98lrVDtQzcMRxKnY7jkPApgXIN6
0Wj39ZiQ8jM9xXnsxHztoQxxBj9AgyORm1s7b9CN3VwvTTiY+plNAsJnkYWVhRAl6Hkb66I8zKSZ
1nj4p6beM21wy66kXjUsxHQ04u4PIAGEMIOogKM7WuAte2MlAO7k/clVHCvUPJeuLOdS4LPCoi+G
l8HiYWrA2AwqY/gsvVp5pjz7msHNsJ3vuuq9v6qDiWnIqswfrYG7yzBSvSysvVkmTqBbAu6BDULH
QVPLWL/QGWyzJIgFtyBND2NizT7ARsj1tVrsC+VsD3l8KozMo1oEuxYUTpy5cCfsNTJie/AB6iW+
q8ZpVOLB05cahRmLklnJ/cRbDOqQmiThUlEwxmlA7u000mDou6Lp6ZpQnhoHm0kHCTbzzJURranC
hhianD+S1Cw2ELSMKp6sKbiRqGrnL6+nkJ5SV7HPvF8GrXRfzaCBVya5UrI2aShxyLMKVoarPfU8
lPcum3TEYSVqLXni5b6mgCUDa4xvdNN9ZKVQQ0gr0HOHaMV94rvxlEKfWjEIdSG5E7AB4OlaF+1i
cfG+s/IKZixMiGs5eiKtb0RtXN9KBBxrnbjvKiybqcMFeUk9QKG+CxoWiBTUfl4XRjDY8Adki8/R
L3tMKJgAizCDgZmZeM0n0r/hUIhPg9JD2sKLR5PA1h5zaYdHGPcG8r3u8n3EQZt0/UdN0HPHRQWH
TY7gRxA/6nEZK8tAtxWtLnLgojq6FRtD/ge5v/mL5nrAx74nMLKWVNkPzZHqdkiPk/bAO7ge5NLh
U/DeLCa/ozCqcHLib6cfjy0snoiNsRVMeKE3zyYrn5IeeYPiBNxQ/KuLnnAe2Ariy/gnDcMMUcCT
nT7u9anW98LWQ13D7NOsM5d9wjPk+Bek32vfJ+euWoZIVcz6qVsu1PFQj2am3DYHsPCNBYAgUemz
Gfq6jgzR/tItemsIA/F8YHni1H/x9uX7Nlv/Aue2ec1s387p94y3t03vOTOShI+seFYsHSYl1zmO
Qp6BprogfaZ7YEzc9x2DAsOqoEPFPIzYg6+DpKlmQ3AFWaVR+TjxSD/jP3QP9qgsxFXcFYY1vPt+
FujYXwXYf57/SLM8IAZUE/shW4cpGOg1OCer3OXq9BLrrndJs+XdWIHvCuWmKenn4hg3p5YrImRa
7OI+FxT/8BplBvD01dSxWvNQ0108X535U+jWdGsV+w17n3FWVvmiij+ZSeDawXDFwhOLh5Cs0GlA
cZnDwi5LOWJHz8ekJX1TrRofc6bFI8FkYb88zKNSPVi1iiK6dKdRy50Ak04aeSa9Mnn+ITD7Rky+
6b6cubV12EJ2wmQQJIx9AML2UM7pRCiX26+T6IAP7niBzNprOm/lWLIGnUCMVWr/hCcOw1fVQGrW
i1OcSifyqn5rvZg/Rd28ePzN/SnD6SSxQgs46X76p8yqJYLOHPR9prMXGF5V6AIP5IoPbCsz7H3p
W9ZiwbDMwdjVmpqGRNhAsxjR2Bq7DkbP0nZzgO/quUGNjrrpm1oIN4KRveAIrs99Nx6mcVwf9Zxv
tGcxC5vimfUP6TcXLjGmY5iObsZHanrLRGtHjjIP0ayRqQM3E6paxcHiGNtci+uBWCilsZtXvDLO
5QC5u3AumvC1Oha7NZ6PPY7+AGt6F6EFPKypqoWtlZzskfa0pO5D1YbpmpkZBq918ae8+9uO/bsJ
CXMpqWhk5Bp3bi8enaRRGA+WI8/Udt9n459YptqhUYpvFrnJCY3ZoMUUm6WcTGxzuhKt1pi9jI59
wmYLY8xTAeU79ONQNVAPp9GUPxRB/I6lwTfGG7kwzKMfl+TWs/7VqxsrKjE8R16p/paT/ozMW4fc
5mbuUtQfDfm3jX16V3XJEOxLEz1pxfxPFVzP7Sxdg25CyVjNnOKdsXhrchShpmy6UCvQ+XNBp0q2
jnwFBpJXWbmH6DucnW6hS2lMeNLr1mGovac8nYJxk61sR87UiVoW2Y7BCgiDICXkOBfMydmnllGE
lOigEo7rVa3Gg+Fahj96aOGx3CjE6cC6Rx3zULROs4/BfLN5ROjp2nFPPxIlnYP+B1vdiP7TqZFm
/GQyUw5G9rI4BduifH7H3vevNVN+jYVnyUQnyYatOFJ/BpR0bR0M/91aacEyrNg/F295WASxnQej
540dcbIEacl7ZGU6KrVBkNyYvue1fxjYrFESTBphUBj/aky1xM0gNBGr9yEBH6ixsX2hDbcYewTj
sxtSFQtKN3toyQOcVaf+0kV5cVrKl2xdu47S+q9PywLXQ/Foj52HqOnXKWpcHVOQA54GuY5NHHSG
z7m6dD0uRO6UUnC/TXuEL4dLR1p0NWpQvEN6G/YJ3esB1UYXyymvk3xta6qLpolCFhmzX7MqCx97
s/61RQ5NtcLwoY20gyh8P2EJkFWMWjc3eHBgIBuF8rsY+rtMFX3H/ZuUFwlFt2XBqxFH8A3+dOw1
V+6QMUZiPiN8rD/TWBySkm8+VRx9c8x1xL2uU8ZT3m7CrM9eCG3IHcqLqi1fo9qqp9GtvxBjVMAN
qMW1tohbWj9gqXuzPNU4NCL/hJ0KG2acv2mfqgL0X74F/fg+1op9cfO9wdcwhx8T1fPooh6vZ68f
dHwn6QdKow6oETRKnME6EMjze4B3/6VL97Syhu1oWT3TREfMuXBa3kfl7Kid/KBq86C2ZhxMAJMj
ynD5upC/4yH5jM9KCZQx+ZrUyTxQSEZCkfM1qEFosN1TEbRrcLqleissSZ9PQaOQt5SfGZQNHSqE
XLi5SIPITwxAMHf4LHa19pSPdRnRgzNGi9FflSF9HJXmx8SUzz2OKdK18AhWy78pVgkWVhyhCyut
j9QZ8kdatljGJLrQ95RaVghN+RQURGLD0ZI70c++IaQ8VgbeMQKWL6CHqWifjA/InQvIkmnm2AnG
glsuFx1EknH6EEr/VynrwjdWOPPLggQ4ldVLovA1ldp8rbVT28PZWS2CIFLHywfKt6d/dsub3twY
15Aw6GkUHsgIQy9CWla4NXlMp5gtbBKF1OKJuoa6omYf0sjOS1HKg6VnDHy5ovGM29TuQmZPbmb6
qYMjaWA7fo6FRVXXqPKqjZL7vCjQfLotzi8SLr80I65N/AWlXNITwvfXjJXsNK/289Tkyq4yHeA7
LSGaXFuf9SZ7EpUa8oHPb4U7vQwOOty4vC9ybF/Ine6aZfxLkqG54Cl9t0lQzVp8nev4Won5JaHc
0re7+IX1Bhc//Sub0d8Li3lbflF5gz4Va/Vl/CPh4DdbirRMM24DQ6JGvbvMvpP1xaWRHV5OWdB6
WRYcr9x2eV4vv12shaqeG5cRd7Y1i0/NW9DOe35iRX8wolD8rxZZf55yXilvhcZSCLYGmVqXF62E
lH//By+xTwNREiVLvO7HKvlp3Hyb+dJ/Bhn0vZmlPVYnb6eYrkN+iRm57thBiu06xyoTvvthbXve
+WKr8+DOjxUQKOy3MPDuCYtDXsMIGqtPtq7WQd3on/n4OyMC+FOiatd+XDhMndTysRh/z4b8L6u4
8BgLptP635L0GAMmhM/StP/kHhfuQqMP3eD6IEvjs04NFz5dfNQ61kxWnaAqosO2C1Ngke8bpdf2
5BR1vk1w87BsRNlkpgcdswWJpTzC1joG7mq/Cqnjgna5jtNvSeMnEnAiwXmPc48OPKmHtmSUWgnh
qrgCIH8jIfIlnUzOOfw0SkgkXne5F2PKdg8FdqF2HcyoF8bvwLbB04zvmaulv6p9xABfPo5opKwr
JDP+mhxlqyJ1YQbiymXQJG1PqPQzB4YwLN+dLUzo9Tvdsu+mwkONhAN8UOJPuiRPL6u3WFk58BWD
296o47d3NS737Xhy1Px3SOMSdH79xc3u3V2d7IhlFuiB7J97MOp7gZCdqZoZGLOLPmkiDMmvxZTE
JniiW+X8Ni14lPTf1Br+8ZprIW2B3JGypPts8TLrc0zjS9OLkKTc3ptz61aadaik6y4bgYWs7Z6V
EtTO3k0i/qKflsPywrC8D4/Hlci26zYWLV35L5/x4AztieTOyHNgWynYvTiivv11W0RmS+dePHZL
JGc+eCqXMBU1MLVGc+fYzEg8KksoX0VnUrXAWGCWxC1XxKEdd9zPeBngxA2fVPvNEe5AJBAL6Fg8
c79mvAOsl+Tujv0vJw0QIEgfEXzTJuwtyt9rSV3wpJgXIPi8tJ2+FfKloekiksiFm5WXmi+rJ8uT
q80fo5tmEUX2J/S0MuwqTBydRD137F0fL/ZVsNw6I/WEErNWpGkaTrl+r6pTe4XExXZsDNcUN7VT
4iDr+lVQTc2zxkrLN5p+qQvp4hNmC99WS3Zvcw0iyCKQFaeHlUt8oDLv6vPIbTWH0eBJF8/ACpuN
WMZREXzq+4YDCcj+ytbXRghjkRs4U/OgGUgFzERzMOjptSDnExnyWzc8c3PQVSSetCJMGkR42lW5
CdHd0tn6ns1uvJMdyYWBkTFTK41bfb83m8oKCr1g8299tOkETA+ft2FgbCYyeWTvQW5i3ZKoVJQJ
swkstzzCtSISGUD26wKQgb8jnnhv+htzu/BUpzpqlf2ip423sySdOgPDRx8Tz2ZZ0H53XPGX7M+g
iinqKNZii8sHMeFxQiF6uZcudg5lWgIwl1GV0uo3Q0nwYw1/f0ykPrbQ5x2XuXRsUNanVQMqMTW0
PeUMn0BC+ON4GrBJk37BXi4Aa4QsMKT8jtT34PwxbigjW8VSwsV5/KiwTzZ0Vj+LpjxM1jBGCoWK
QPDd44wAwEXeY1QDhsUjrdiP5WdL7xadafrfxDKqk7dpg5uMQp8uyY6pazB3uQYbUuJXra4i6DVX
oDhEIuDBhq5T+Fx2u9CBAxbyuh/dWsmIWcosSNfqInuKBNmE+6OAHDpwlQqaCqUNHTCdizJw4bpE
S8Pv5Di8BgRI6MrUrGeFrK8nOGNd+q/tBGuQilA+4GzJ8pUk6TD/VHE5H+ixbQOzYZvfmx8YL/Bs
OmNxRbyBtGE0fMmqrgkGFnPVgE4+UaEeelb9k5NAVztXhWKwgJfa6hAz3nx32xrhEKiv+MjDzlg6
fnZRo9qR5ecinfB/WrfRyz6mzZ9surdVVxpCcHvcUTcvMeObXRpsssv1ahfupZ8pO1Wt5mxbygYE
6/4rvWkNSCfzhXLW6lxBtKmSGknYU76SUW32HXAl3yMWTCoS6Vlm69lK4mdVB82nASybl05h/ncy
1KB4QyVqDBBtDPnUY4hQnRN7TUrS6IxcvWI8TtBcrBQNTSQuZua1Nn2n+p7hBUQxtHcuQmoPXZcy
IyVG1yRyUmF13y/MwBZzMrwJQdYSXs0gdfcyxi27C4dPkSVeMeCcNTuxKU8FEwbw0Dk0IML43Lin
Zew3UMvie3lza7vUDpWaUTsZ9E9apNBDn91RUXaMOBbFWtIXEgLuaKjhPLfrbrPAuYv7xnncHIlJ
QWDoDNZ0njivPBGMgSFYS6z5mGXFXi7LL1e50l9tPrXcThSlny9evZyJ8dpRJ5fIFNxBpLT6qOIM
HkhFnRapPXg9VeqFrF+Nzr4ahrs+iAmKU+JNRYAGeazyFCS6slQBgwm4IXSPZDCex7SDlEFLxw5n
wBBYzrkz08XHYRjZtWGeyC7yVZiLOHKn+WDK6VsdKcLG4N3gYbIfkRyZN9EMwmrWwoh99npZWbRR
E2jsGIPxTkBUGWzagde3slY/JxJBL/EWEZmL79Qrq0fAZw+i+JnLibrPRV5aGwkJyD0hqZmOrq3W
FvPNqQGcvessh05ECqpysDdsDP9OIDGx2PbEwInYRtgx/2OhZiF4pI+mNcd7e6B4DYrGm5J71yKv
rpoRtzg4VSXE13xLCP5keSbOZoVWWqrau5zUwF1ArdSD/B2zvtphDVE4JPiP6v/CncGRYuCnluKz
Ltj09DyjV5uPMLVEhKrpzEj4Lh26zdVor3T8mYjVY9/QG7689q5qc5dgLilq7gFxS1EhIQa9snDj
yB4pkQBXktANXhnra5ykwHlBKsKfTQcV3G2LIukS2TET5Bkce7uJIDwnUMb1OSFBUP6atecEOLk+
laYZQipqdhQKe1yIk1eSszjLy9LkxCctTk8rKS8BJH+yqIVPsKe6KYsGzenVvZURGIjdE4u3XbmZ
9xcWHUM63agBJx+o0mjpJp5zMppnASLGGfaFQzMM3otPr5CK766dSXZRDWuJM101tM0JnF9yJirX
NnbG/F9ZbBXN44uaCBbCfJypLeRSpRrJrbBV9IfHUsmXPVLcRcX44mue0oYZhthd1T+3br2g/mWZ
r8X2iShzvCM04cejVh+o4dyRSbEP5ppELGjM0KhUBABjiazt7LbHSl5clds+DfVRk4PnduDz4yec
oMkslVJFFGkWYTo7fsOll80ZFg/5DeNwC8gOTeQt5FoYOPek4Caq8swlO2XlAKaGDbIr13LnnCDy
9OfOUt81ZEbIlgkWH6ZBSXbsQpLt3bOZjHiE7DwKR5E10JuFbG7zIK+T0Lfal2vRIkJhAU6vVZx6
IbVwD/AbkDHmx6EGmKpsIRIE/c43Z0c5KFL7pOJay14mxPeEX4zyjabfVBqwWS4rPVNWOSvyIUFz
PM1q+2wk1V6SJOWBJ7zz3AxPmjZwPTXagSi185dxusN9cukKMht2WcBHAFF87bC2+mKRD0o7WqfE
NElm28O1Jfu2c/InXXnSrBTao4rOZvTuwWB28tdWSbgwuioRN2DAFo3m/B6ut7tzLhp1wqol0uSJ
kC81Pk2Dy8+DQLEF+yAF8XbgisOaVFovMx84Y6YfSqSgyBorGR7vOK66kJxdJbtPFDyvI7MPBdk+
O4qhIMQoXICg/xmdYx9co0r82nLknssTLksHK2fFsh/R5fXuC9VqHl2QhMw9+HN8Kal3TnHSBwkO
cRb4SHr3n8Z0WJxxAbv+Pd+9aVcbb3nIJz6Ga0+iLsP6jFftDXsSAFrwrj3hKUTB1njjVWQyy/KI
UFXO89lLXhvhbpOL/J5BDJmKu1eZc2+cW/0ND7aOyJZyXlaaCO4vhGFNSK4rVkCsr3AiMawX2Jrt
cb5S2BqtGKSOAsfrW18Ts1tbk8pOqBVNTMwySaEbpFh53wCocB9Y1Wcp62dvBGmmKzK4/8ma1ZCy
EL28xE3ucnIUxDJlWr9K7ws3M4Pn3PT7O3WAuTkLAZ5YUcov0cj/MDWznuk840M0icDrqBO5zmk5
ub9jdtbMJ4j8T9Y8LZe7JRVWyf+r2ZqwQFDiYSQ7so4VsKQB4Ruf7yMwCfOROLsIY6gsRIWWDKej
hp9S6rke6J318z/8WmUO5qvNyLxJuUw6TPMkiwmXIZaOoFU8h6xYh6UMVO1qUcq7/YNe1kOSDsYe
OuPTyi7lZfb2/czSecppZYe6fVQpIXluWAIHFFWww1SIBdu1c73/+rHEIuAZzrs1k1lM8CEZSrl3
mHEkEnt0J8c4C0wjCpFhtQMsuoPzpLXGME0a/hh9Jny40PpEmBNSWEr/pFVKolKqJIgJioM8Lgc1
MyktmDnyF2XHmCwbZgiYHhxljVz2iUKvReJa+WWS5evUtxMhVo+qLBJ8u8Ih5MeXx+AA6wnNie6V
Z+Rfs1fVozVjosIG4r329VFsMbsRePa9G6Wi2iUqxiRmQALFjkjT+i14fszTxVVT+zk0CT+czcYB
T7vMcZANPB8n/HCKbKx/c2mQdEPfHUFZLRWnUklQONS0+ncjgJzvHbEEcOBGUAGKRzSdr4DF92nf
Zg+4FHGfpvD47323k+nullyDc7Q6L9oWKxz6qnus+bde4Mpt4hqij05vtmqJ7zFGI8atkN5qbTaw
WfHW5Tbrljkb1j9zzsRXTU91Ktu3BToVL9KcXIv6D7LwdJ02an6p1zE22PFpnpy/qmFygxnntgrG
/zFEeq26tPGyPOUdY7ZYE0I31XIm7t7fhMmweKcnaak9YtVrcNaWVbIza8xWPHrsc7X+U/jxaCEt
SUCXTxcWjhcHEkCYpl7zrjdNGMeyedJ12j4TteJAGqQDWSbfIu7kVPHYscY2W/egKAmW2W3TrVuD
QWJ0Wp5g8bPOIFd/x8NkEjuVnea0qOVSC6o7kYXTNztjVxMXnc1CkIEfC8WgfqE2Vadl6wE0hvbt
Dlh3lgzkY2mYDyLu/o+6M1mSG2ez7Ku09br4NziCXLbPHvOkkEIbWkgpcZ5nPn0durLqj2SJ7tba
9SYsFVI6nSAAAh/uPXfk3SUfFDNlHtDV+HqoyrWbUrwZBh/5YxUaGMM6lZJpK6iGv5VNz/4xbODS
wALqUCauArBjuzgGxIwP7ioiAuwuc5x4Z6gAoT3DL9eG54RXZsqSuGYCftA5L5480KdGRZqwzfNw
5AYlkk98DSdbYunDONCpN68zBuDBHrr2gBKXKDx8YnvDSIabilqVP/krPEhZqi7vO6nrD6DJ/Z2r
43bupKJtReyz0Z4eiQtUfe1FVOX5d3hDOLi9UxTf2aUTHhMriNpb+W2KU3zXlC4nyUN3lRmmujqx
elnYOau069InJSzlLq3Q5f37//aE+AbuQN6XDccebJ7jQ6z770jNjxG296DPyr1BFXLbZyo4eGDg
d/xiFznF9QlXXRRZ/ZQGFGyS9BgI8zXz690Jz1USo7Y6Een6JEEZUY/TvOE/96lGjCwUnNOEeMpA
xiqzs6oY6UDO9odYCjbJmU3NCoNn13u/UGpZsi2SVvyKPMwC47vZ+C0kj7C7qacfjcADBY1bPYTV
PUcjN7ykp/n9v34k9pvUMnGfd9lTRy2B9RJ/ZVju97wDKXT606iHKYv3rtk1B3YEwxfdtUvc1jVy
hJxOYA6G/qSk1baoy/ZrWrPGRUyo33pZEtygYeAvWgoaJqI11j2vtYoEwe6HL6Z2TQKyc0xl465H
Lwm/xI3kqNZS2FmUlkpRYopoidvvrWvrb4EsblrxpS/c4AdEG3QcKiXqX9SgKjPhqbk/TgGTtYUD
gHSbV0WBIY4U5Y0abysLXDVF7+3UCBWAgdTwxJCpEQisVCrrukUO8Smalizi1yhJ9NsyeD1NtK7r
xJDUqi+yDMWaOcW573OXL5F6D9AUzScNjEUXGVsIu7z0uyK9RVT2CJNe2Ri6x81N9E5Fdb92WECu
cDy6hxSk3/aETmi97qGfTG5hOOTHQZH+p3RwngYg7HdDQQBhE6hU2WQI0H36S33yw5m80eu+YKk+
MnHXphJe26jNb7M+yqm94eofK+DNSgtuNHdVFLWS2JQ6Lvt9F3bRY5UzGVcGFd2BN90xHMynX2y0
sIMA4HkTXiXeIxGBxu1SIgiK9j4oscorKnqDKXdjTMX1rxd+YbcOynYOqzD6KTVfpdcJdMff/uvh
4JfK2BRPadcRkIk4lbi2QUNWafMppOiIyq1Xrnsfxwra3+rGM2BJBtHtaT5RvLSHRicNHCsgCBVW
IauEgXI4AdrHwRmP1CnYODQcMcqIfE9wBo+SGeumwDS4EnVpH4WIim3XSego2M63Xlb2t0X887TC
SXivsX2F+6R1tdxFsRpd/3q/Z5EcHjI7f20N06F+y2zkGxgDEXwUWz1Un3LSd+4IRjaeQs5eRysn
ikQYA8tST6NY0xwtp+S0ptZdvAyDpPY4uEc6ZbluHDdeBxhMNhweXwkUVfe1m3EuPiW8cZZkP/76
CogKFfQ+bX7QpZd/HhAHTmI7sC5Vnl8p4ZSpgsr1yvKNV1eZcjADzh3RBsDEgyuUo7Q/OFUZHnjF
UngCZkRbTv8TUSsPJMdMIQvZo6VgREsiF2EJ0z8+YrRUZfLdgEZQV0324pXiFgmgRQ3I4k8s4NcK
zviXtGNvpYQGNre8ugmttLjH9caegeHAXDJ8weMNh226J4mrqmkVNmvY3XdUC9SbPLM2nSbKmxM3
pjHzv5E+v5BkuhaKldF5yTruUDFzws/xjVlQ2cuJpvGN7xVHAgyr7QnyS3TwtV7rxmPr5WALEvOI
zOcujP18fcLIqG1oPHhk4qYuSj+07j8BijA6+I/O9Pe4psFUlOb96auoFNnzPWHGJtOqq2z9BmMu
5STUZ5UY3hqfs9ukqu5x4ZjPTvcJ0sF+jEP/3Yuzdh0ZKvXJwHJ2keA8BX7N/oRJbdog2TWR/pA1
+fBVTrEDKv7IAgM2MNRwssv/vWXBPtNiAM04N5e9PJ4AxqdZ3/RZKxeePKookfBSBqB4irK6BxcI
4JFo1s1p35a3mrZGLIFwfNqpIabytlUcZPspOALzQ/BTgPTL0P/v+oQlLRo//ZA4Ocr2joPo1u2M
Y9i1+KGkhfywqPtta3EY3Z64A2oYH7sIiiKas2BbGU7IvoQlsjV5jSENcKBR9N8qgagljbQ1oUlE
4aQulJNf/6ngDKH+Um7UrDBfdZtQGCcMzAMKB/O1tX3OXbX0a1rJ6CYFYcVs1GSrJrX0jTohME0M
S9duUHzvDbxPJ9rkUKJjEUMN/zez5fNQ1cSVlj/JZYxgB8b8yDWOCUHUrik9dhzitGhpMfrt7MQI
j4rrvpgQh+5L5p4itbtb5Kj805a6S9YJ51cKFe3DEh0xSIBpPZSmsRtYISLXYqXTuSiJTluC3Jbi
SOSIMtZITLtefUpdg0pqVHzLi0HhGJ5IbhOc5qrklXOaK0+zJrNnnjYaR8LXYNSyNRtB0t86KFN2
RuHg9K1i1b9G1Ott6hxQtilhJXWK7sC60g5C9X62lI138ZBwuHpK9uluEKIkBwc5z35wrJsgr4OX
pL5hRZ9/qY2E9U9pBS8AQeSvecegA0z/Zz1ZPYLRq3Z25hhrhq3clXaVXuVKynCy9GcDHEpRk4sl
/fI7rswbVXBWHmDkvu9c+yemM41CnPUzhVT4UFnt5zEwmh0URkoDruG+ZMR8tr61HxGyrFFGN/dZ
rRx6MHoAwDkJ5ewIp2ccwL322JAlvotUuwElNy3glZo4ktOk4gmbt4VZbxi6452njRwkMpN1kt7d
+sM+LVhUDRamZ9On4pum1rFFIHNjOP1Xj8C7a2mO9jVzZAQBhjOvmDn2OWc+c5Oxe6k0Nql2bLwy
bYV/BXHzaCSJjTbEu+JkbdjkVPUPQ66WdzbddhWVHJ31WSM3p7f9dMhNmW24OX3noX5O7T5/UMuC
2rTKuuCUcqLDvj+OtTieXmYmkeUkNAuGMallGjEtUwbJ6bdD4b2RFtOCd3Q6GkTa28ArnzK103jK
tnNlxt2jEWuHYoq1KnLtseoUTABWexVoExJhvAFZ0mxRnyYvgzuMgCJYQcVs/8wJLgLhSOdkcdrV
Qlx8UqGzXjFg0EWNDWt0ndwVU7Tl47//Iopd80CiGmXJwn9wp5LCELs/kYuZOwzX3ymv6ruyy8yY
XBOYlCZO3bVMbPuKLeV7i9yGo3HmLkWPiKrKXdR+06rCT+0rKwC70KngXtPwGT8ckciZZ09mMaaT
yvI35NJyDIaxlQJyW65TER/9viJTrond28ZBXlTYUf5QexzJarw06nWfV/oG9+cXtJUgprFsr029
+DkiQDjGaAN5b3k2Ozl/c4pDSRyF01+yqo5jiDWS96O3N4kHuM3TlmUOpxlYEiCl566PXK7fiawf
DkpBxNvEarv3y+T+F5LYNJxd40eErAGCnTbQUUlpEM4PSqYpahXajj+5FdhYg7riVCUkQ6koPlnR
EFKEoyKiqOEVDQONosHLevrV4DafTOg0azNRyeeS7JArJ/hatOk+TuLPDUecd0plfo0s6oJ5yLyf
qs9oA7tPZgsgLmsmouhpIqFkfZfUVIVFZlovUShuAx+uf024NBGYXXL8j5yPD6hdqivfKQrW+4kO
bx0i9X8IzU8l9R+T171xn5lYz5X4SiXpgeKr99p7JsWIcVOwDOoxFwakMaCoLn6C/gnG4Ija5UAF
+qtwJhVrCZi/GiBgFvbK16k9dCQfFXr1SgAkh5M+jj4U4w9VbTwjptximeJ1EGrPXe98yzVrm2bA
fsYsV9aRZz5UeX2jQfegsM63MMJDjIHTy1p4ddJMVhwnfkc29InAQJp8CimyU/Ooy3Ci3xiIaKPu
yW9IRBe8h0O3fGanB5CIo1wsy7WTcWKAJT1Hg1MGNZWQYavgn0aD3LkRVnOf8CDwparNcWOhc6w0
ElZgJOrWU1GaI6dUdEH0l02bEu15SMsLAafaPDFCE6auCpUTS0O1VHWeJZuWRe7UfVhQas42HTWo
u2H6EdkPUcUavDCGnBMlfkg154cl//7j6XdeTRylcNCmlIjTbympXuleAXlASWNiFnSBH8g09cdf
P3KWnFnHXuR//6//898Z23/n4c5iu2d//P8rxft0ewsh3v+39H6QBZ6+/zPImz+9T2ndiqn/yzIn
DCUPy7bIUiSapPtx+iup/4s8H40EEJ1QEsu0SPb5O8lb0dR/ScfRNaFppPVKzSLHdgqCJspbsfR/
AXE0TKmaOv9CB6r7/5Dl/c9oFC5kSANx5nTxj5Eo7BvUwQ41/GKiWqV59Ja6eG4/NMXfD/pj8PEU
tvvvLKB/f/Ys9GVa2Ge83uItNb3tKOGNIW6lsAUG3fiv7vSrvX9zkRlj+N9XmdjDH0JdRIW9QSm5
CpfblxR2N2aFol8FZg7Hqal1uKrai+Y7MJp0apLn722h3cxZuq7sW3vMkileW6+/pWbdrYShPJ3/
7IV2M2eJsZpbjl0qsxiCFUe+SLRuxgzRGqtZisK1cSGp6Z9JL//dbuYs4aWNKF0UQckyRHpYPlIY
yuzcoYhgH7zQAaaP+k0HmE9SSlG1vFoqbiRMgN8ISNyIC1DzwFrriPixLsQMLT2M6RY/dAGtlBFB
rzkPg5ISEh9T7Q5uHfuXQNYLtzFd9uPHw8RB3hLFW1dEZMcWZILglvI355/2PyOr/v0cZtk/suhw
J8VoZD0NMZMvg0cqeROg9oFNwpNHRsqmq9ph5drK3fkrLj352ZhPdR15PZyMbalZV33TXak52HX7
Ugj31E1/99Rnwx5vQIEtwI22WA6vyw73QgvqARQui358Hl/MqpoyhK0L7bf08GfjP2wBJyUu+M24
U23shnn9nRRZRI1/1FjGbKBnmcGirLWjrV1Zt4UeDCtc9jtEsumFCyyM9v+RD91WUcXxTcQCubgH
8v0oAOBve8N58hRU3+fvYqGRjNlgdyolrVlJRFu9IgaWk8Tm1hecO164h4UeZUz39mGEBFkqNUfn
GQym8y0u/OgQRaT0rioQbfWFW1hqp9kgT3USuMAvUtnrQ9Bt5PL04i/PDp5it9idb6Wl25ha78Nt
yMGXnWH10VYxCgo2HXJCL63fOwGQ5PwVlp7DbLBbBczisUYMUYpEey8GjrPgDw5/NrCN2cAGI2S6
lJvD7cCh8EtcUxLZoMyIkfqo3oXJcOkxzEY3x+U41mwr3JpW8Bi74XM5+ACYIsxog/+nr1djNqgH
9syd2em0E9Swr0U+TFkUCDEezj+GhSlKnw1qS8cIhf05ZK9cfdYt9UHz2ZxGlWlc1bkaPBLe8aoY
4v781RaaTJ+9z5NsVIQyXa0NPN7gg8IR48gCqJX9i4Gg/s+uMhviTV9y6G01CF/rHuuBD5qm9H52
tjWsbd80/2wU6tM9fhgipJrVYTUSsNq0qEFQtAVPeRqGa6dIkkPRKv2F6ywsHfTZaK8bnSP+uJNE
dz3bhjikOp4qIlIJNRj6ZH++yZYuMhvvYhgSCpmxtXNSo75KkfIeiQ8gZEMLre04DsUBSs54OH+x
hclFnw39tvF0s2wdAoP07Bv6268y8D41tvP5/McvzCz6bOx3zISup5FV7A2esgp70hHS8dOfffZs
zJuxETZRDhhdi8bGegwgLbYIy9MIYdb5Kyw1zmy8Z1nCIZiiWXAQMPxfcXxfHUAbmieheSv+rFNp
s2FvVooXK1Zv7dRK9HdlSZZLWHEcb3EA/oJtpSHArKlfzt/SQufSZqN+DNpG1UbF3CVDAqUMFoTh
3dZIvrMfcSa1FhlZqDifQsdNmgv9eaEVtemrfBicutTdOm8o9SbaiHcLVaT/6ATR9vwNLfQwbTb0
3VzTS2GPcisp6eGBIkbaufD4l9pquqEPXxyNjef0BDhsrQxCzWjgJtGdCkWjvClx8wOMi/+wiWZD
HnyxWVpQQreR2229unge3QQDRlFcuJOlRpqN8hg2W5TqLneiKNeln2560kD+rP1nI9ypVMCQcLa3
Ti/JtJXJmzLZ5c5/+NITmA3x3NXBdlQEn9ukj9WqfzBSHDpWh+RD86kYR2H0fP5KC2/DU9Dxh2eN
ZNe2giKxt0bV3XUWQfMUPbENKyuvuzQQFq5xigf+cA01JgKyb3nKfdBckzWzNkh4KzNqrsKVF1ps
YbCps/Ed1X1VhKR5bWWrNU8DsT17x66bXYuc6c86qzo9rA+3gWPb7hKfWDaXSmUfJA+2QdZ0pIoL
t7BUO1FnQ1pLOSon+sqGSDPc+TFH+BYWGVnAwuxS881xzU+jHd3IjtwQZfjDupA6G+2RwA8b9Fy1
gnsZ9J8yJ7uxPXgBtnLhxpaezWyUk8QqwW4M9pbgU+BvFRVnxyAhnAzNSyv5pS42G+gueqGiqoS9
jfE82jqgN7bxAIhb/2tuiO35sbIwm8xzsyrLjtB/cxGUy9ZebwEtUZdOLrwOlz59NuZZ5eSlDex3
S9bCdRLbRx9k35998dn73A9t01Xh8gOIqa5EXFkrGVvhn31vMXuNN0IJCnt6unCyBsrueOvThPCe
P/rqYjaufSfqnNDk03ENHl03jTcQ1eoLD3ShY4rZiNZdkUb+SJNjKHgls2WtKCX+l0vp6wtPVMzG
c1urjWZNB4dYcw6DVG5iUX073yxL33z6/Ye5CCaLESoSlIW0OPDB+9iz+EtjeeGZLrx/xGzEEh4F
yssInC1xHdd+P+5EUl1naTiJSfDOlHnTXbjSwsAV+j9vZML5gfsCP5waTwAEsAKuVM5QtEFcCNGe
uuFv6l9C++cFPA13SQXQaAu+76as27VVdi4RYOU3wRld0Q/7AjXP0FkXOuxS082G8aAViez1kiVH
jv+p9faxfj8GzY/hUbgX2mzq+7+7pdlwRvsx2CMwrC3co8nFmVlXMjevk64Gu0G01LpLgkcW0Zvz
fe333Zhjk3+2YJMh73Kxgm3hsbyrBuaCxtif/+jfd2PhzEa3obJtRQgqt0QnoL/5mmYPUrvwIJa+
9mxw202c0VCsYn0m1esi0pqDHXSXSni/f8zCmY3twh/Ntlc6CRq3/ekiLWuljjcTzzTEV9IJD3/W
QLNxbtsEPwc5q/zCq67zxj6UBX7TYvL0nL/AUitNv/8wkVQQuFzHZZMCAeHQnI7126vzH73URPOh
nXGMLdGjb1tCqVJ0tuJ16LYEday73rywtFj6+rPRXSilV+l43hHl4yvEml1u/awyLnSh6WH+z4Em
nNlY9t2iBZNqyK3SFf1K8azrWgQ/NlqWfjnfREtffzaSVQ/oT94AkBn8fNwbJPlgenXlhanv9/OE
sGcDtzNUo3FrnUitQOIINRA2ZhzG7NQs8/fCRPgbg8O50VE3Xrjiwni2Z+O5a1QiSXARb02Y7HXu
rNwkgEP643xr/X4qF/ZsRNfCHAmy5dOj+smxn8zk3hjeSazYaABZJyyZE124j4XnYs9Gd+jmrTBy
roRIhfNRaUWfFVTe3p/1Wns2qokbcMIEvfTWtaz6vRyT/k1wHBBfeD8sbCSEPRvUbaA5k9KRF4T6
qOM36syequMEUhJ3UXFvBptk+Fy3F+aoU83sN8PEng30Msdn3YdcznxWnsfvwXv8oq1BqW7jI0lx
N+GuPDifxn21obazI8tihTVt3W3kPn3tdmKnrvFHrp1NuD/fTZYe3mxOICENQ4fH1xm7rlsB2Ad2
Aplzc/7Tl7r4bE7wZA00BBQH+VSGeRyAr+OYr5KjjLTiwsHB4vObTQtBKVAo6FJu1fQ2cV6CdOMS
Ei5Kc1dzaBR6ewDcun1pW7NwR3I2TRR0FTslE2srvXdK/asCUrx9sXS8MAnJ2ZRgFiHWMZN7iaV/
hXgi2vWG8Szq8ZMz5F/wXF8Dtnw8/2zU6SH8pifK2QyRuWbeyelihvu5M/xmVbn6c6yWXzI1XWvd
U9T5O1CPRM4/xPqFp7XwkpCzuSIrSKHIB5pPaDUpZACB4IgNBkfeUfHUw9/Ynr+5hdlPziYN13Gq
oOotScpko+zRj3hbnPpviNu/j2r+tSKpHLGq4h8azssuzCRL15xNJJGwI2z87NK9jjzU2lHXTUiW
sxbClU4pFxn5qsnaG6Vy3s/f5FJfnE0lHLpqQW7TmBiaVxXmHMv8WYjxQhMuParZzNBoJWA1x2RF
YljA6b/YVCLgZuBP6i9cYWHNI2ezg1ZYtWj66cVhtkh7S8IFfEx799J9LrIL8+1SG81mB9PTy9Qz
uQYQShTi7sr31bVNcMP5R7DwzK3ZdFCXYVdjN5FbTQAOs8zk1lGNI5jFo+cI7INkcEU4ubAvphd6
2cKEbc2mCCXpyXFQeSw+JNoGuDZGnAs3szD7WLMJoe7G0PcFg6bHRbYdiH5H+Y/COm9Kh6gOv711
HcgMMgSMer75FvrYpBH7uKC2ujLLWalQug3AkVavqMlWUfIp9i4tHtRpLPxmkrOmfvFhye4XRNjI
iisEZtXhk22ucdrtzCC+Jzxw7aIiMRHfw6k6Dk32U7dRgdq5/00PL73wl25xNiuQTW3YyUgP0Vvn
U4Kjed+WpE0hluYdBarsfEMu9YrZVDB4kQ68WaObFz1Lh9LaW2j2/vDDtX+2YaUbA2YG2nBI5R1a
dihRlnXhLbQwPq3ZHJBnrTEmCp9dNgk5U3A0WvuhrlGH/lnDzMZ/iUu3qjSav/dwYrqkBybK7R99
9FxH52VWVcENofOWFZR6XzZHb4i0CwuzhZllrqTLvIFc2nzquFSTQl87NGnxBTPGa9yLfa56u6Zo
V4SZH8/fzMJzmEvqYhHAxkkatguap2+cAWJ5MLH/osjOt+cvsTAS5pI6ywxy3rvsnhubx5xn76Uz
kEc73knNuDQfL413czbeQT9iFCp71rOQT0mIT8ajEVx3WotV4ohLhLTyL2KE2E7mo0OaN7Tl83e3
MALN2ThngRu3XsOFCb2DkagbR2gZF15ip6L5b2Yxcza8rUDTWkYhbAvCMjdRrIe70dC/Arw2VtgD
WE5V+lsnS4BSgzK9bmBNJjZYJdK41Qs3uPC2NmezgDXoos+mnYLvN+UWVgHxzDIK9k7Uh2srtZQJ
VX3pVHWpO86mhbjWXNW1mc/cSlsLaAiB1l/DqrowdJe64mxWiHI9g3czTZcB+d9C76N9XIOVb5S2
gjQ8iN35TrHQZnMFnu+Txh6oVFwUDOSO+23IfdI2e7JTQhDB5Z89mbkMzzBsdCyCu4nih9S12f9k
T7r8jJn5GVDohYssbRfmOrzR81Qok9yLU5KMVNtfw8C5KmzrBjHeYWwAqefjQxix4lHTDTC3z3/W
hNMj/PACp1KVVWNBt6tEcD8Fg4QcuVpBDrMBFGBeXbi9hbWPMZs3aux2QaVxd1BS9x4niSWE1XE8
gDPOIpcYlQuCqoWObcymCWEp5likTBOp9I8KVFHCSY5uEl7ocAsd29D/2VpDo49O0vG6q5t214jm
pw2yybLCm6a4pFheuoPZPECudxeS0MIDUYL7aiJlJtrODC9JcBfmUWM28h0QK44leN5YFbMrnWjb
mwSH8uZ8b1pqn9nA10sjqkHGyK1X6vkEjv2mdB7+Il3H1NgBET5/mYU2mov0lDD0dcPnMhHA8kLx
vycxXEN09xf0FAvzylyWJzTb79D+8ZbDJ0OCpnZTNdo7JPEj+KIXS9Z/eJ3p+h8GX1YRIYnanofR
ekfZ2+D0kldDcuQUq3uzvaSDXmqu2Ri3dNVVbMllepnmW8OW1FWSnlhOHEsXnsjCcmouyhs41Cq0
hPFdGPVrY2cPVk6Ao2FZ+LdtMq819yYzgMarzsP5LrDQjyfXzMemc3Kz0Dgo4xF5rXfjTHRKEZMt
df7Tl9Y5/0OSR+yIYhHjOIUCrmG7hdj+CWV0G3bR8i1A4DjiGMzdXsDEhdcKiAvoLV5oQgXPfwVt
GpG/WZTMZXuYOzjGEa6zFSb5hgo+5HxvteGVY/7oEkDD5ktGanzkfg5aEw/2y6Dk66LN4GL8GAwA
bqqHvT8iHLL9EnfdJi4udNrFtplNIRFWwlxveCNV9XhbkpvWy+ZAQBGhh8dWGe9Ed99CpXCNb2Hd
3Snx8DnTLxlglrrybIIp0nDs3Nx09nVxK9KndjzISx+9MOjnEsAhS/OmHi1nDxTqGHjdYzTG9s53
6hFQun8lrfrSbnLpSrMaA8QWDzGj7uzVKTSsazcQqtdJ+abhrmPZeb7/LBVu55I/grJdy3C4Spf+
TCfgnP7dNJ+M9lGPf/bhbUBPHQrrQm9dGI5zBeAQA+nimMLZQ5MKV6rp3WX1JWfjwktFm/rCh1ky
GEoCuKrS3Q95ufaLo9ITsJA/XDz4XXocs6kkDgcrMYEE7b3IOAAmvosHZyML9viqhJ9mXajNLnTd
k2/zw23gdkHJgLJ0X+raSlOeisok5/zCdLi0fNRmywYUEgZgf8IHW6V41IMJYLFheFYhPA7/wVeq
NWhKQTaLbC+tvhfm/NPE9eGGUi2QbdsqUIFym5kdAky6qWxnKwcSFgHeOVxbdePt+f5snVQSv5kQ
5/JAvSjxOldAcoheMMU9PC54fkc/Ej4ELMl2/tkc8Cu+dQ4BChtVSgjOtYb+5yEjNrffgCSzrG+o
byceLRGmQHdXZa/Dl4jsnmRLRxmbBn101wWrQTflgx5HQMXxGdSle5VlXWCu697PZTwlf0XGXmmc
XhzIJvQfhJZP0Uq2l2NjLGVZvsjchhK4BqpflC9GZinZoSvrIMcvXY+SnXOcC/tqxNH5dfDGxHhS
tVohACTXvOKKU77UP5Zl1mISp3DYvRiVomV7lYM5ZUdybReMMJdxft4DN/dBFBI7oXvrVkBJv45d
kpcAWxqsY8jf46UlH0o1cT245T3kI83ElvOIg7nvbihFGF9wYZMp1RhhoWw4itUA45lZZq0h5iZQ
dEvViNa5k08RItIjCqjTIIkLkjj1GPZmBEdF6NsxHCuZHVI/b4jgIJfagtpFEl5rXMvejOq/9NAy
85z8yy7KVQD0gqMqYs/9sf2rAU2n2auubHIpH7qsrgEppHmpOzU5LGY1We5TQJ62b2xInOt2ga5g
01hrmurXd0k3Au+zyj56VlO7VoCo2f2bWgoQ1wBnNKL1KveKSrJp3SXSVAgRFVIk6XjjaxrROxtP
j+GHeoltOXdwfpzuEOmwwghYCAb9LQmKa5JOiJnHBH3oUl2ru03oyABWbVUp9nUE/a1D8gTDqgPk
Yoxm0q21Jmyafg2bMav9Oz32QMqTghrElXYdDIbI7SdRI86JrtSQuxmmxF8nJuPbNNq03/fqpJRb
A8hxCQgIpdua9XWqD35KxppX5c7RgJ5HQpnM9Vb/ZsQxtQOC1zi7pxaaJrlNaEmvjEq718q87JNj
MvrSTSGuOyVReXHdCF4FfVM5xpMkXCwe4AiaZtZfB32s9NmLjT0T3nraNaNCuiDEKueHyEHegVfN
atcnfd0uIvU5NmEGamSwxcTgrV0PLka4TlNhg0pTWxJAP/ckLCTVOg2sJkIvnAeO+U1TNeErG9XX
OlZZOkG0qnJTWFE1dvWeiEFpKHeD7cX1SHJ5GHUGIQY5jB+ayzcwzyOP0wnI3UJtCQPig3wSCdUD
FBqFlBqgUT5M9Uar6yxiJqC/Ofshwnn/xQ8NT3kfk8SNsOP7uSUbggzVipi42M68wPmuKhW4ePZH
hqz+arj90LptjNGo4fnHDPz+pe0ckuCh0gDAql/dEj4qScO1XyVvcU3ukrPudaOOw2uAAPFwGxDL
47xTQBgbH/h5PCr+M2GahfdYSTt34EcYY2c/B0Gld+8ijKVFAk9sxprOlkZx1Wul8DJP29QdeAZ/
rVaBGXOM7AVNmh3auBoY8kVpJfx70nAakHNOggR5F4tSbcBkOwRL5xQeTbLVABn46VAd8fSHzvUA
iprE3n7MzSk82O74qoDEEshOHKzUWhEdM7ZZKkDjMRtbG8uNqefDa2iNo11eeUg2xveCxD/geo7i
pCDdlDrUBlIrRJAx18XMe7lODGw56K+JKolE24Q6256fLsgGLdtpBONkL3olKiqGbu9YgKl63xSQ
RiDg5iEt1sg2EQaAKqIpzRVLNM0Z8xXLGx7GjU3EZ5ZM2HTPk5teK9yv7G9k3q96NU1M845RlMG+
0pU2acK9WhVF8ObpkVFCqNed1ut3IO1E8hTGKvmXCJyhfqY/o0gve/sQJ4OTrtVkrEum065K8WZk
2NWdah1WRPCQk0B4SmTuxtbxLbGWBXtFPWBR7kJZI+jGcjT/kye0MrKIh84mtnQMAh/SRBwLIqbT
Fo7qKxmUqnIVAcs1eqxmfe+8xx0h0hwG2qFdsu/oNMvT1jWQOqKQM8vzA6jzrdaVf5GC40fKps0q
myovBvGqfxFxZ8I+sQ3TE2TYMG/ZCcUWAtFDUqVtTLhkISje18jm2++HXuYqaJXC8kBfhfCB4m+C
o7aa11xuJ2zhXKJhrRDyWGbhC62Jm43+gqXoyl0vO5J9V3gI2xwGjkf1/8tYVRFkdrO3e71fGZoT
SvBQNdzmr1HbxVU2cTMUEquTgXfa504EbhHuRMh0+WkQZJlPge+Rm/Q72AhVmK98s4xqHAeEoU54
9b6oyk8YoJsogNttpMVxtKWblbD8C6v8qzeFPuV9FDoZFSsP5EJ67evCAIk8puQYxSuhj6iy93ao
psGbaBQs6KuqsYbU22Fnagdto/dVpf9IIMABIHayJIRgZgwmSbOq2bQqQSNBoPhTqIMTiXiVk3U7
+qtESxr/mxY4/fDQtvHoYOsjBBf4cdxHhf6uybrNSqKgsh45vWoPCZmFQPtDHWZZyPSE3LQKptRs
18gM7SdZcEr9l2oJNB6bWLhkzhAnEXajXMUGKLEbsPV29a6SvM05fy4cl/CWYhREFm5CMkWb9yF3
st4Av6VE9pvh5/YIuVhztHyl9IEc3lrhx/KT4jR5b7MI8hzlMHVuBH2Az5pYISggZiG8bUN3dEAz
knPRf0W+banvOoyk5jVyrQwWWd8ydRHoF/ddXsHcc4jh02Sp+V/Jywnqb4necsdhVubGl6HpEA2Q
hAij+QnlsF8d1AhgdUaEQkxX3RFWCwowMXnZrSvfU4cDQbCxta+ioAgEVCezSVdW4KoDyY4uPU1k
ngTr0uT+G/k0Vr9VO1fDEDhlshzGLC6+JWLUG/jbRhPuZOsBS+gakfwFLRa0QauY9rga4ee9C79w
9aMN4ac6ap1falea45XKlVUP4dV/Undmy3EbW5d+lX6Axt8AEkPiFkAVauQoSpRuEJJIYR4SM/D0
/1c+7mibcXwU3Xd9YYZpSyywCsjMvfba69umdnrr2jzJ900JKyNwJK1vYr5u7fW49LLpYm+kaQQq
BrpCHhW71hkGvfZCxyIznyU6Ox/xGI/tveFAigCKN4t3nFxuvNPyYtAuoy1jIlyzCanfz4Fil88u
2ZBYaYm1TutHcGQKcpPWKW2Xd7ecN0/m/birlp752hwBZg2x/LrbXek4/Zs2Jgv457UhlEcD/Vu/
GIReLgeic1zCIUnzsXYE568lZ6zFQ+eouON8yEIlNZCjlQmxPZOXH+tSztqD0EzumMJaGE/tpmqg
Oy7yT41BoGywjJN4X7J0Izuv6ezYL2Yp9COsq01BmNMopCwurIIrs+JvqNXaF/tGQxQ+TTY8HKoW
Iy+etH7k/3JKN4dDqmqYFkWz2rSR+nxjgF93ufXNOCPqbaqyRYSa4DMiLMI058BZLeDZHHzKgcxl
aS4/CYecDdJ2i2Qh0qYeflJ+tU7geWBCDqSLxe69PZEted7WjV/KK4ztvfKK8utIHuYt+GLTWy+s
0iVD6bn580MSgwgEJPU8nm+sWBjmUFfTtL4sC9n5uzyrjR+LxbLMXmpo5AybEyFaRUnACwFGNotJ
GkNKOyfZqogO15smwy9oE29kEKWTnDadyQv2hhk2ujdtgExEW7LM5aJLt3PqWBtxhMA7gAdkBKYf
a8Yc8pOWxmBNlCHI9p9GAiMIRYxL48Tq6rUBfpIlxmlXTnVgqWIsQ8tQ0wyAioX/5bahV4HVy2m4
NPNcqqceoucvEMfkMgxdZhi+Nydj+4Mbr3+fkpIghW3RbRlZS2IOl0VnN/8iVsvwXofezruIG69I
dpmcoIPErmhuljS1PbPbjfDAHTlxxCXVudgx1QmN2K6nxD5und6tz7Y9NsYRQryEFmUvfGxuaQ/1
gyW7tIWCiYcaVZx8Jt90Zlvdp3GtyYC/SzZcPw4E2El548Nbwi2+OYajJT6ZYOTUctS3koPSgKyf
vHIaXtt8AFaxrNmA1upuxnLHCIN4qOy+47xppPEzw4Bqi+yCfJV3krXX9c7LhJxILl3ris6fpBQT
+dHJLGXqeBpgf3EaIKZHf9O1pr3lGGLxeY67djIelD4rO/yfrVZ5orC16VCmvdgxNJHnPxNlVG1B
CKrsiy+SoRsK2HwzprdyZN8bf6PP/kP/5ePY2zTlE7dDokUNoEcXnoIxn7V2PlQroSjyy+Cm+/9c
poubEvdvqvSPw2+K1MZU2Q7x6YSIOWRrFn7jtkFJpyzhudAHAqUAbhhgw8TVjcmQbBs2kK9T+1x7
aag6VEzL9cnIqskzTcco1e9V1bNEfQez6ojvpXpM3Ts3Hnxb/sZi+69wrH931R+UeCYKalfMBmmD
fLbpeORUeix6xUnurl+TIOU+KZ0hYKfxyb/fTRTH2vSz9A7ENvr6jexrfJOqhRl2lNSAfMaRm8Ee
EDicyQ8AW6uybV+PB/IWfFWTXwcqzbGfCzyISfbs6DOC7nldIlhdAZsqp/bz0sdnaGhHkHJHL958
VzJYa/6anK+UBgSWkd4X2yyLC7Ra55ZnNEUrD/mEMzx9dlekjPhSoDVl2U8rE7tie/BgyHAvsiID
gIFG1ouzJS7pDe6r6fvCJqmTyH4pBuxI8VknnmfNn7LsvpXPcvrVQQDPgWz1G68Fo8vaGeqwqLux
Ts7S3HZL1Zw7qPU2fADgw346wkYje1ltHdt5/8RkJ7DCx0RZxFzfaWYeluOP1lVhZ2OGvGWsPWg2
DDSqmkb9rJwpGAjdZottOxI9lXtin4427VgCX5oSeqJ2WFD6lcupaHnPQB6vz4JDMCMEflqfiuze
6QSQkp9eAaJh4k9buI9U9clZ70Y4Kg78aSLIb1ECxAT5NiPljdjbTXd0kc5FTJ3rsDecXAGHgVdY
m6Aun2VFnOTVXHPW8iIwM7iZv5t+/AdB7ePM5cTUt47ayaOj62E/XjA6bPz6UMhC1T/rzgWPx//j
evBBU2WdkaozsjgqTQnjhnQIUE+MD+ZI66M2g88BIuSp7HeTSH80gv7dA/ZBZO011tClo/K0GT4T
D7o2dXke1kT7begObasZQW1w3FgwQHJ0uq4d5F6GJjsHGoG/sBsOgJHHaYT7ltcbDCAFRgU6BACE
ZenOZUnGp3n1hrwuWY891R5Y47V525WasbTk5eoukfBHc0kaWpP2yoakfLCRjvm1KC1NmMd+oK1e
Wsgmulnau96pqXjCSahJ0VSpy2a59LO1huSgURvpHFJ1JAId4QyubuMd87EsAMP+53X0j5HXf/eG
ib+r3jJVAiJmUxxRDSsy6uet896qZulwiJS6RX3XLrZyD1UDC+uzV3SUNb4zZVjfgtGcJSH/mzKD
mCRk+GgNqleyh/6mLTwVjG3/buX8p+X+g+7s9gh8iWmnRzdzH2Q8REYM6UUbw6r7pJsb0bOnBdtZ
TtH0n9+Yf1Dr/xDA/6I6gxpsBpLukyPBppnykfPM0J0BZW620352S228rLr1u9Gqf+g9/NFc+cur
IZr0FBpdeixBgpwLL9SgV1FJxO1xqqzfmRj/qVfzcW61GMmXzMiZJjIcWh7jseFM42+WCiG2pbab
40vWxAdXX/cNzID//E7+Q0Pi4zgr1TQJED2/Gym2jj9pYmIKesWlk8nfWWeMf+gLfZxqJXFkQXwy
0mPuWZdpbO5dcsTjsYkWOw7zVvlNaz13s/toDtNXg2BUH//DHcBH0ljX36x1/9RJ/Tj7KoD9mg0F
9MFE7aOYcDq/T82TBguVTIzA7Zf9yJ6Vu988owsy8bPSu0OxdV86SRIE/mILUHQ8s2Ev1tXOxFcn
OXuoPn98DP/rbzmFH2IuP3z7/1PqpXnrB5Pq+Q+xl8/Ze9d9/x+X96Z+/2vy5R9/7c/oS0P/L6gX
pvAYDvak4f0l+tIgwlK3dKnrpFs6qDPskX9GX94emj+TLp3/8oi/NDzPlhauFQ+jxv++oId/raH/
eoOT9+bP7/8aRvnH/vp/llo4dR6vR4Qe14ON3Pto9CLPnXLSkEez96rnqSlGXyz1JydGz9xiJ2TZ
b/dVvIkQm+CxwFC7DD/ckop86g09stynDkHt9DtT4m2h/3BV7Pe4tG8pn4b10TqFut7jF5/xhzDZ
I1DHzIyAPqkN9yUZFjgOONBlEtTfEK+Zb0KDC9ZEgQiM11cXrtT/3VNkuzaXYgtXN4VtW/xzWyr/
siQaUpvirWyPHBN86uTuIdF7CVqzfnbAa1gV/Zdt1o5min659QacdvMy0O0mqSBfrhiSn6wRAuKK
gSMwFOXIaiG4ets9wszyAoP+dxf8963pdsEOflDdJNvbNkw+3b9fcGzoAJU361DoGgdbx74S5q12
MdTO0CiTq3JpKuXl8n1wmjIArxKzoS97wgr1/dBtBPlb4sT545oBngiyomn3WVv8zIj2ZNBWe/jL
U/JvbsK/n/3+dbGeTTowmbCWwbv894sdGq3p3Ng8yEIrg1yz/KIgaIVpvxPNvjIAah0DsXz9zy/6
wfj656veQl6FTk0k9Q/HQYP+g8FVHeTo2mc4BpFSsQKlyrkp1akzEjV8b/V4YTvK60M+y3tGo+EA
e7/ZiowPc3u3K7l9SJ6pe7aHUP8x2AQKlklka31QpesCENnmY+2BUJmm4miD94nM3r4luWuXP76A
5gj1npzmmk5B2Cc6+Li0veMH74plIXYagy4FZG76riePcgG1lhsg05nPdB3HiXSjcEJaD4lfJhUT
qVadRXJw7tBGmruqJ6ffq4/aasw7TdjLboQDSAWiPRU2ljACpD97mvjcG8bnhg5gRHQtjE/tofJG
J4BO3e89wmykUZ3I+c4uyBpvk2l0RPEjOLdTDK+arFNI3QVYLvkttkV3aMbkbra6kaSxeoh6Kb9J
ARTP8HIt0OSw1we1N3gt2vg/p2Jqom5IjvQSgKtsmhkQVeCZm35BYWroKEJGmM0WGUQ3o9WF42ML
ij09M+KAnDF5G9wTgXSm5bERMj1p5vBWuD974tWenErP9obpPPDSv/JO3QujfdIyyt22GacjpmQv
Iyx8TuYn2lyCbgOwDsDBBaqc+Tp4xXoQBshPmVEyQkvsdw2r73XUEHoRrO/LeOTLYHQ+EnVzcNqt
p4h2N4h5o/WwFomIVlNKv1pl9wAYzwPJ9QSNzdpDV8jCJa/i0FFpv5+SYnuksbhrxdgRAzc5J/OW
KkryO5q8akGNGGPul/NC2CFxW9bNmK54sE+/eYi43A9LtW3oOs+Qy+bhCsf7OA1jYbixaPxFxiqK
QIvrsz0X49mMybB3Ta8LqnJ4UMiREZxQrBE5oHTzTetYSBkWvFH4VnFIhXdG232KtazdxynFcifb
59jernNSRPbWKXgQ+VtfWlskHe2cVB4RSd/jntaMmas4UhVjWLkIwY2PpyUVh9alMVieWdZPMVgg
4uqn57zdfrlpOM8GEPOlCZ3N/MwptD6YI+85G05M6Oj8ShNrwwV/NzU1N79+MemAh1Pbv9a1NwZe
Dz25jmdYy+k9HZrWbfEJ6PSpQSbA3C4UYqt8v+YOCBIJ0dqYbQd5oaoC3bb81et/mvoa+/RPDd9p
NdoaoOXUra8/li8AcRAB9OdRfBsy9S3rPi3sy5xTs/txmSGrkQRmDGe95SfMpRU5ikCNfFzGqMR8
gSLaQtGUdfFi9zQlZmQpf9Od50ozrzy+1JTzChx50d4FrY3K9WhpUclLeygCYTlns8G+Qp/tYq+E
T+nIMs68wXjRb0L+wZIWCS3OtSdgPYi1pqZYbgqmH24gvuZgFvMrKaovSjEra9P1j25kb8uknbmt
7a7TiHB2m/mJtuUxA8V7kS6TX5n0jgjcZq3v16HBWTJ2J6O7dh356/FqvG6FPu+c7WjnXr+TABpC
JPdDvpnRTDd3l24lzI7W+mFvRkjzJYSH+DW7oRYoS69Y1aswpjUwaPoc1OlOdJOLAWKmJgb1SuTc
J6XKb5PL2uU162thxPVOuPWvWDqSWzPLAxYW5C+9PamxOdiuzHeN7Q9m8czI2k3PTd7ycf401OYx
K5gwEgvI1oyRVCyIDL1kzurAXfmeziwBa+G6IdGd5PPT60XmAGqVyM8oT0BDxgC8aLbPDTn7rcrD
nC4vIEY+52ZleQDds67ae7/pzyLdfK3RWbPhHNiEOtik2DJ50q53tMiirld7BQigjR31whEOqbz7
SqsvBuTMC6AWp7vhIqXOi5vgeYasOZXyh72O3FL0r/amSze3I22LFXQhhoxV99gx4+4bQj8tNmcu
2+Bjm17FLLZgsaCczrf7ZobPEnk3S0tWgssux6kv73uraE5eJ/hdkcSCzKrdYzzWgMCduIg6S9sb
lvEGiq7xFVANW5PTrqrgb2b9GrV1bb/2MAo6ZTmfZdcpgrGWsMqKIhixx8HOs9Y9JT83RpmcQfjK
S+ldU8HUnR7rly05pHF/D02oAshaaZFZrJ8bJ56JgWXlqEZgr9WEXyr/kjZki9uZ1u7Seflu6Bx6
ZqPZWyWH3HHUnw1XfY2zdXlGf2+DVlyycjYjz5AHjAk1k6DZt219u52w8WNwgllqL8zMzTjSGNY7
n63Rm+adtz0vjoNkka/3wiqzs57bYHCK+WsxzOYxj8cJY0KHRrfdhJdEmy+lm/3KLSuJNts9VpAL
okKb7wV763URXH8h48+lPfHk4UIb3IU5+JlVDqB9vAJ+cAmSszHAR0ltj37hGsTa1+LqdPpOT/U2
6haF26sxJjok8CSWzbnmRPL69izPWtGLAI+g3Bnb+IXSeSNLR/Q7qDy0DsSjAT/0lvM+0p+cXbDF
9RlsGywa/otWDZyP4RKC3UhAjNEVCS09/nqjJNLmzL45eoZfKEmZcIV9cuv0G2vxwxuQW91iCkSz
vEKy0CPUwWuSWXzoyL6gcNv9pov0hPc9IFDIvs/Yf5cv9En6AKpyG1TV5AV0vDmnu/x+c689xo35
POb5jUjGMJEFcNcfxLWsecPocz9ZDc6J2GV1pPHhJ5XpXjQQiBrt3wcxNBeMJXQ52KCZ7DLf5JjQ
Cl3rsCua3vf61IqUXO5b1bIy473qkkUE2ZazKfAMdNDhah3FND9npfzlsA3snQyQpJEFVvpLcC+V
y21dNIXwCyVpXeklw2s22m+Cv6jvTp5T/jCB2GNpi8Q8XixjfeknvCqqva8S9TLiHrGTzaT3+93R
RwdtWKS38fSFyGY5BJ45fXaM4cfa2a9tXx1ox79UhjUDTJ6Q8bZvcABLOnPKKZ/chhxLa7fAy9Js
8yFxFH15jnPrVLT4mtbbQQJn+5RuD3He0/FyBH+AVp4ABETw0UtJhApE8M2LKnBV8FICFFZm/5ZG
95EkwQ11BxqSP0Ss3vPOCaaNNRkONkrdQepJSUJXDUW0tfeyU19r0YJ05k2xjJmObK38ll02pMNP
+27lVJaMEGfT/gtjqjr3nypD23SvU2s3oS0VH2Pt6/Z0V7YAkwB2Ldg0lxY53FwOUy2SqK9wh9zS
iIOiWAKLB6/Ib+iSBIndwVRUrNtrB7HJ97Lypj2az0jzw87sEmw34rWG2RI5K92eNc3NXU34DcS+
dqfGBddCV474VRK6ndX6CSAuGDuaQr4amhcvy9YIUuCTkeAoTGmwEKNPC7OsRKSlECeWFRYtYW4j
HiCvfNIGZyQj7d5ljHjNWLqKFhrT7EHTrKeT48zGE7JgvuRGwEoderoLdDQ3w3GNtVBwuEDsbx/1
smp3sAHPjrla19V1Jt9Z82lfgbLzk5gvjrGmwWxVr0Uty3PVzrfbUQuGwoBTnRXYgtzpa60PDn7e
h6Rd5rukKHacnPzO4hmioc4Mkvna6LYKCA2e8Q+VX7NELPvBHU8T8NAuNnYIuo9qHsFwxete1M7O
0RN5qBdFTz32S2C3h7i9CbuZBWJvM0nYnX4BiJNhJTe1xxvkJT1r0Qyq1mswIowOUj4L1VWb956o
WtpBuYxo9eKYq8zXqZsTpuW0KZyW4WQjbfojRCvEtqs762xFXaz7hlbt6w0Y+5hd8yH5VesYOger
C9aSJXSsiwq/URH2s/vgWSXbz72huL2StPilDG0OJ4mrCHCAW3dv1sgZoQOsDN1o/u7M1oC7592b
7OaQdfmvTt8YaJBxYBsYIgaPdlW7VW9DwkqbsKiYQn9m1Z1Bj9+sTgc5caubqbT2kousbg3uhder
7x3oFwPbtp2q6pq0+h7zk7pLliQif8b0G29Lj8JQnwFaWqbJwcHaGxQOAd7y7dq4cJq07rOqUgYI
rznJQZdFgQXJYjmF9vazrpZrtzjn0d1ufXuT6dZppo21cTonHjEoO00SBlhc0wHkmNXgGkpGdQtR
4gRDyOGhuPkdMAbva237NHUwFleyop648sFvFMuI1r4t2KmfLbeikPWy9uht29leE+vUrW5GyGZb
hBwZITQmWvsJl+Tdp02WBywR1lO2aera1cXPsi9OWm+gTgETI/5LY7Ku0OHJNVQgOaFjTpodXQ5i
YWNmEJxtrdkJDZ6xyZFmW3GVxL0VmcBadymJdPF+1dL+NCm7O0GtoojW26M+p+tJU5l3kOgheYpq
AjCxa0tufNzPjj23R7t/hyoI2nIdpxN34M+SqKeSGcdw1Gv91N++xJr+RULWDnq9+1TN8cPopdre
JaaY7kzCIoyUeCrowvicq7xwcIz51N2+qLL3QhoeVBCG7ffdqE6GbsfBojKOFmLwhz6rT7ptV6fJ
w5ZmgsBjiIZvS1XlzCuPxAdmwIxX2wvMONmuVpfpfkqnJ8IMEA1lLAIcsISyU2+U+vYdwAb/Itvl
oOzcYC+IrXPvTfcYHoyHCpmeY6600B8Ue6VhQ32fax439YuRsSx0PesBw2g0mI31wCKy7c1yfqt4
tzVtnndg3OH8AYvzRc0n0Xu4Wpcca3RvjPPZrtMtzI3qk4Zk7fNz2XXnXSf0DIBtcgcLk/cCrM3d
H1+S1fuUAm1t1eprw4CNWGuquz++bGb2PJVpF3LcBbeTvzi55d5waT72s0pU4lxp2oqfFIu2Jri3
aXwggj25FktWUXZvI14QitLlBPeuiDXtkdKdmO9rusiv09wdB9p6bVs8CVibrOlX6W5DsGnrW72x
m1oNni+Vcb7fnHCiHbzf3PQuXpgVWOTYhtpyjHMR4KRLd12e3mkkajkUOvhvyjDebjbGnks1xAFH
gYF1aumizm7DSd91SX2BrHdfTkUouF3wvn4zZihirbsG4zrtW7g1eyZ7DuxYQeyu5c6LdSwcdWf6
VlZGDkOcDAfsE8fFVU24kWd8SfAXBTFDFIRarsRAon/ULGIOx2o3NR44Ju61yXgslPmwLNXzJuW9
1bGDOQLW45p+S3WQc8PwEzPIFIwzqPcKbivpRne47PBtLe5h0Bw6leYQdLLL0YtMd7+tHOdtk0b8
WiVXlwJzIF6pEuO+duT9UqtPngowuiGLdPOPEk/8DjEzpKFyUYb+4io94MR652BT9kUz8nSMeGzZ
nsWwcZ+wtIZZY/X3w+q8eOardOsjwXiDP4tgcZ1rxxxdYGyUtwkb76pxoplbdRxjzeXDW+iue69e
Or/qufHZkA0ld3eS27SfW4k0ODOWoy9HqfGnXcNTfoX4YNHCDFFcaF/Tmi91Y09JPlIgcvfktj6H
adJ+7UT6ySJ4MxirBitFbrzFuvqRCu0d1MKr4dWmj9NTBZmHmNNif1z6RxDpHG6Z2mI8T6eqBmq3
waCkc7xV0reVDoJtKX2QICkHZhJsN9ytsjGu9PKfZAF3FOfat9Z5bTTPDsXgPi3r5u0m0kTbwo1W
2a6M96vcRzW+Sm0/TMZu4GccxwpnFwONT33sPjbyZt9uD1LG8Rl8Ko9hBp6XMHy6eBhFTFyBMRrQ
6jbNY5bTUbAK7cCEBUIA0+uXuGvmaKzkd7PjPl2SIbRyAMH9bFjsfSm+QPdIePB0TlykhcpYrZBT
VcKxc751ykd5rQbbp2Kixau6H4hA0kcUham3Wd+AX3GDxXnHeTA7VdX2bekz45hOMPSSYeZYbz0y
idbtvSHBzpc2SYj/n8OLZn3b6oJ1YGusF7KxDVXqJ3c2O7IxeYKshthsC0u06pKfXuNaL/3o7d2C
QV8nxRiSalaYDO5zMpt3EITXgDEDjg1fAfI2V8PUXoaChVXr+iLA11cwM7Bz28zg2OLoodrqp7JL
7JBBCY7+7Npz1+6Y99yperIPsejozaVU+iXHvr4FGFWR88IKRTMRySm4rdBB43Ls3TyeE3xlFY5p
9dS5sOrbKX/Zam4ewbhihSoLEsOcL9W5wusQYV/jsDxj/iAPD+2qrvtDP9rvnd7Xx76wz6lbEcgA
+DbKk2oBrQzc1ZyxrgJXSQ6irU9pJzIGZngCYCxMh6buHvs4Fr4YxnuQWgBQk+INylGfvzTQB201
7QyniXdzMy63mbN2b8bqKc5b4NumiBzeqSjNJ/iLDUt6lTYjBTcuHlpUHeNGTnFET1oetoZuAVM6
hI1xPB3aFUVPx+SXLvZPNyFKYsL8FSaaqvclpYOwYBQt2YYzZtvlRl+evG1qwp1ndv0unxHOC71Y
9mIqA+Yf7vNheWK6o9ovXXtJ1EQxkBN02OXZNeud3ciUxVnODyOn1TsyplDWNHXBPjiPbgRCtvKH
WXHfAn1i0BnrRE5xuVdxjBN1wxrGFC9ejabZbcBXD1PHQJYokpz5sea98IydsEHKmzNLBwNgFYpQ
8QQBnLJ8niLmHprQpWktGvE4b8m6s8bxS+1OfZDEHhuYE4fJgvfHxu8UbPH0KTFktfN687WipX/1
cItWqv/ZDvyuSUyDr6YgR5pBT6+LOkyH0aPQszBRq8U+yDk+aK3xtPZ6+TzE1Y8CRtNuWVcVtvpa
nDazfF41uZyw4X9Jp6zzkYLLm4E5MvL1WCzFebXoRmyV0ZxHR34zy+4zZg2NzchadkXnrjuMqS1h
TbT63Wn5MswNo0Eyn04m9RMeWPmQ6tCYh7j8mhRQnV1NxdBBDfajvuXyldUEYNIjA939NJvNI+6M
1e95sHdricNHG4vvmiB9QRSFe8DUOx0b18V6npBJJd3xzrbqz2Zc1I9prKEadhc5b/bBZsIjLae7
xG73un2yB3462826Hzk7m6L0zo6dUEPL1LsiivTnFX59V2z4+paLhdUra/UIq3RzT2LYRilKwTCJ
pTmaJg01wS6PTZDDtchFGjCIdpLO0B0Aw8Wwks3PyuokhyQYW4S/hevCqzNtkly9X5O6w6DLt7hM
TzmTJ+PtbtFyHA10b/eMQxqsiHm0rMahai31gOr8B3V2oYMqE1QBCMVyP+kYD5FDPmucsSMvZ8Jb
1KZ5cJhkDNXQTVHROXs9WbxTu3TDk5pQDbsy7veps/pdUd2aiR77FAI7cULKJ9rvPenHOKpbvHDx
TAmaU3BEoGM57ictc5mmjp23oo24uEz+eiRX7hdpOY8pNh3aB+1jB9823CofL/Ryb0BJZM5u20P8
VUemBkwIwelbYZnJty3Hfdov077W89jX4w6fe08lko/mCU1xnFR9fo9VL0NGKJ1zwdRmsI2iC7vK
eLCUODpW7O31sR5CSadGdOxPUuTbfpkmlMq8KaKq+LqmmjjWK0uHgEeXedhIR3aWCGjq7Dka7xrJ
1WnJPMAMq7eZOkWXvHnO1lo/213D8NEm76Y1YwO/NX+gp9Z4tHbEEGx7Q1KnTMwJ+Uu+iOOhsqLF
6YBupzRtmXiicbeUFHZxtcvTsd23yRYgnp2mWeNLJu50D9q1O2BhVMvwYmkPa9lYAfpZ+qRDCtlX
CzbMudF22M/6YJAtQaCWdlXDSr31nfkEQYjHdGbCbr7v+6dsjp9UXn+TTibCbuBsz+hGX6UPDIzC
I8BrDOKZPql0jkmlgNNPhnNg/vYr86QEL6e6iJjShCKrwRMxioNTLzj0jYmGfW0ZYZwky/NYm1vQ
ptVJKl0+9W35nrA6HHUODTvViGGPCW8JPS11DmOqhrDQdQqJUQvy9hdjIMMTx3lGWLVeD5zWow2o
9YQ/LetJSvfQ9ssxpYo5k0i83A2MHUUsdkw+WOV3Z6qSh9ROrE9Jv4R6N8kAqjYrMc5ztOctOVc1
vjZ94wMol4tnp9vRFevP2aFlog00guA5hSvL/HFxWpSmIdOwqs7ebYfS7tJpRVYkh7ESmf48vfBL
p7JkPLYSnNQ814hGyRG46h+sNuu/DryUpNuASlu3oTO3IxJQ4pId6Q3PRZWcbS2OFoJN761+ubjL
gDpkK2/nZAwFDKhUPIwvFEfNFH3XFYJfYq0zsTnqSr8utJ05DcfJeYtNafitPaqwyWeM58VCW9VS
vk63AxVlEJfe3GkNttTCcct7NupLeTP4akpG5URTot6q5K6a3nuz6l8Su0PMysvLpqAfjWPmV432
Jq0tuzbLdtKBJvsLfs07J6rYhECkNy7H/049Evn3tnQVcxHGrHbaBt/PW+YJhzQbQ5fr+SfNjWgk
PXHu0bDobruZkWA2A/Hc9TGjrMsaTCXOVoHv+DBVXxJPnLk/QicnVWyumcFY4htMmUHDXa3Xp2Ek
YwyBjHQG4GIhJbl7UpUzhDHFn9NI2vt9zw4eU72OtTDPGLc3l9/UlBGWTQyPFTESPJixqk55XAwh
Lu5douvNOW+mbN/QnSrWMVgrOVwKxqTOPR/3A+PayWnNF6yZMeMCHECilViIjGm6yEzqL4Lyzm+H
uqBlru+sLGbfigs3EEonQHQSLx3aIcco9SsrKprWUhShiQy3LQMbXt3S/SLqjxNX/zPrLeJ4YmZE
vU2LrFj3jikI8P3oGGakLTXdDmvWQte66aTm5ASoaJmfZVv1MKS1yWDYaF61mzGZI6aCuT7/yGPj
LbPdfr8WguhWBjKmbmAXaTMKFDKFGJi+L8yWifcGJ5tIafoo8CWXme4lhdMtCM+O2rxynlSjf5Zt
UtwX8WmsjnFqa5HomqdyY37CnDiA/Td357EcN7al61e50XNUwGy4QU8SQPpkJr3ECYKiRHi74Z++
P1DVt6vq3jgdPe2IOnmUFEUiYfZe63drDquz1Y7NdR4Xx5fMhvJxg1hMoBbODlW2eavwrt5huvaK
GjhAk225dapweGDM8/gwj2FQu2N7rVtjZPgWzL8ZK9FxFPYKLmXaQ7O+KNlkYJRM2DvWt5Bk+pVb
JjDdRS2oweclkDHLa0y1c4mJQUhkMT5KdNYSDM7B6autXJCbMPfs62sEfBEhMYvVpWNwtJYxPWVZ
Ut7UcT6Ipp2ehJkqBxSoNYnKeWQMr4ZpDXcMt+OWW+rhVTNdazctHPXX3xarpMZpK4qkxMKYFSb6
PnLdR0LZ0k9JHycb9VWMBSqQFRxtquK+UDfpXPePLTk9xpyLe7QTdA4iZWWr9kalJI+pbFhp1T9j
xf+3yvWQJfxFzuC/d+//5xdjqbv57r349e//dnnPu/e/6vS+vv+3Tk8Tf5go9AxXCPRIGtT2f06o
5m80Bye8y9LpAsc5SKv+VOkZ1h+qAzqLvV53UdWtefV/qvYM8w9HtXTT1UwoCIOgzP+Jas/4h6Sc
n8+sBsOwhO0I5EMweH+XTKlMd1aijOhcGlivawY0XH5tTb60xoA0sDshW29yPlJHP9QZMXrxax5/
6Ma9qTJbvnYDFQpWxRxcJzmP1oTSmmdZbaAPXnLuxcWJD8h7PHGcwueKTmCN2Lnn4fWc/r0eT2ge
yv7dLj6xtoS3UrnRfbvwyE/k4kIIeeAHaxWgUa/YZ1d9SIvrEl7n6ieqd9axLYXcJnc3anFaDEiI
hmPapI61CbXnSe4t9yYsf7JdjAw4YslwmMHg08Lw2sTYCSdiGzw4BUN0UQYqRMoagAyql5MoU6ER
N8HkooydSEL1rJVc5o/TvF1PD8WB79CEgtRvILX2YSaPrPS7ROEjOBpDs/etaVwytdji1NpMxTcn
++E1CIYSzrMFGFaF7UaxWjolqHGTI5qBzNizFoiv2r6oVuqHOqBhluIBCzeJOXrq+OjkKYwUc2zD
cTvq9smo4kORM12anIMhyXZaHW2LKj5FDd35ROsS/tIm7eCKkY+/UH9mPnICr47ibR+z4bF7Z7j1
ZoxlWfLRN+eItr/vdoOJHN71NepnvKmW4Zk25AXcVT+3HgOaNgaqlAlNTYg/ZT1OxXyZiJHSk/sx
fTUhLZvYM4NZoiJxnvv5Rd+n1l2UvFXqsZLvNpoi4F1vtcgZtu7l1UtbUwcqm5F4iEIHoJCbSnvh
mEqj9UIwE6V5WY8ywR85Kw0pFSzP0YcioKWZHh1W07ZBnGbw75Z8CFpKmi7RdgXZFnr6xl3VmiPz
HshZAQrTuVGzNQbBvWExCwSwDf6kiI8yNR/rV9jvV3VLYAIyksKwtfSPoUEmEKOFAYBslB8Fqptx
eiHYwVNSMMAE51F9LKCTTPqs9bByLovsUz/OMj9ENSGSMZhcjRpO8Zs08kp7BNfci8rZtO1bJV9k
90Hv5wlQvNbmhuD2GhFyLSiuCn6Nqk6+ZcSbUsVvXmmBiB8suUPA4SvD96kDvEyVbS2dja5+7yTa
Fy7Kws3DnbvAjFdT5IcUrA6yEZpSnnUUZ9ZLjWeJBBOQdyAkcgyY0+mr9Uff3TU9I8sWKELn4LYv
GR52u46ClnsABcTGnka8polnNbvBoMnDeukQVkDKqA/YBz4HChvqnt50myzJ/NacfJyCfkW1v56z
kXtlfZ90vDc+ag4WqNjXVapjJfUn4Km85HaSPGK4hZqJvx8nH5Wvl9s3q229XtE2hKZ4CO9o7ZXh
Eqcff1nE/z9qUvvvuvs/10ZT1cF4bfTU9j+EnYbt6C6TWPuNnn/Kimby6tbAsLnhrY4rZsXsuOsL
RMJ9uX4y59TlOo8awRzOASoKPH7azlzxQdUIp9vh2HFYTOrtYGjbPhLUb3KTqplvysaL62znTLdW
3dfzsOnQpFSInpa1tS21TT5/rA/ZNH09A7K6p5kJ7ZTpa+pmpjIXQJhF/JHzADnqi7B35FkwO5ZH
NeEk9i/hLNny002ofoj0e7EN+W2WRSFLS9N+UFfLSd8o6UfokFTAucZIhZiLbALrKuOHogPNnXb/
+uz+w5vz/57df0ihe3suGDfN2V3y52x6aqheC1J4BM+onWKEX+MKmk9D3Cnp3ayw9eAeku3ZTP67
HP6vRML/Eon/PhJh6JaDTFwXbLh/3wPLQVGcUaJY12lTpy2iR4O7HQZbqAdOnOlum8brSDGCKKLw
xyYubzIMIsQOqRmAvdlrpLWf9TupnpTSz9uNXt9n1bWYUBx9MBmhUQ5Kwn+vhrHLrDWjel+r/Ubp
/5vkznW3/scnQRiFuhy1u2M6/xyOCv6D7tLJkcaIbev+6LscztDyFvtcaf+dLeXvYuuvs8bvMizb
0DlrzA/7+1lrQWzieCoQbYktOQ5MqcrpI/qdCbb+A1Hwv75dXGP9eX/7bBqFkGpRK8F2mJq+Pq1/
kc6PDiIyPYzBf1hvaPcOdshjFWc7AmoOk84TSKhBNn3oSvNNUXyXPWME4Faml3HsvT6KgmrSoYu0
Ow1PGp0J+0h80rX+sq7ypdSTzZK9REh/JqX+EYlXtdgDKz2nRrorecjHpPtpKho9yBMZHIfFRWkk
iXOaWg+tD0oK7ZDn6Y1BgpfRhQUqP0hu8gl0J9mZdJZ70QeL+g4+gKzjg3wEzxbQwdRDrPOKTeJI
irOm2WXyxH9sr5dZBdqez0NhkN0d7icqAoHsyiYsrC0ykL1oa1g3A7WrUeyk8r0Q2kGJlX3HMz83
H+lCFFa+Zwkl+II7NZz8wr7pyHyTYfTXnTfhsNftQbfZywY+SohhnZ1v/bTR+KRjng9fVGZkVnis
SX3x1v2EJW+tGjAEbpT14WgjL6cXXRf6NmyP/Q97xQCQ38dQlfPrAFVi0QAiS9tMMXoCxRcKKsO1
O1V+kmz8Kptbt2zJQNmmqbMBfQ5qNomIumcut+3Agyhp9xEQDchS3eWXyG4Kti4m/m50msqRyWla
9rZ+rnVDKarXRXCSmsuSbBpCoFQtITqZi6p9Z9K9tx5zw543I8xfC7bVHyquPYHcVgwBkKkQA0dU
xrSm/DBABTpOz94opfG1TfYIGRtE40ZSvJpNSwTveKnGQzoPvmowIQkueRbK3oIBAUXn2Py+fzMG
gocqzLJwr10SQ2NQLKKsCeVuqvYiAXPQso1k+F/FQF5ggcCIGs4wo5363VKcFzvaRmwrA5um0Pnp
gqrKSnaQo3lxZLtMYB/XfTlgmpwns3cZE+ZAARtaLxr8UF396vkUIdWmNZ3X3m7drlfR31oe1Vm2
U8p2P/LQrDuSWXxkw1Zd8heAUU9Lu92MEiYU56q+b1JQdAohHbWhSKMnZvJSKp4GB51pFB26OnrK
Nd3L1htCeZl7MAH5MGjTuc6YcGEOly6iNiglRdXH6PzQqa41JfKkebad8+wkiCW3fN0Ye0zuTyUB
TOtvcKipufErDm4ajm6xJft1vZfbkWqWQaSgTf7MCHi8yKMjj+s6MCCqjOIpUIS+69NubzXj1phf
11KE6saNZn99KkEhN8sQeTVbntE8cgegz9+vBD4NMeKHiO2w1qk1YhDZSj/E7s0218wMUjWaiLDp
l8qGeWK36pGzmiyCqrsHi9gXResZXfRV364eg3mtqqenovuxNhF2Y3z1GG0zItj7yHI4DY6iTIHY
ho8QYDtLI+Rs9738WIuoURxKfevwawRVeIzRv1qyTWzHQaxAvi9vWTJ9FcWWRXbcrAZdsRH9k4U0
vSyYK1h/lPK1zuq9PgYwlnuGsW9Sd2KapXaw6uQmU6oBPg+w5MIABQmRqxk8XPku1lAqxbkHdoZ6
49Fxqk3SvxTN3TaFclz/du0scI34Sl7SwvjGMOD1B+Plek0Iwb4aC+6GtXVw2UVdbjRhUcA6FHNS
IeHo3gypLC1lUyU/lRBG75uLB7nr7pPJ0wDqZvvHes6NuqHJ+mjRR9vUmQR/BqDXmzxr92tH1Wv5
1bbp55qZzWjZQHB7GGwIANn1E6L/qKDPpGPR+kBFyZu10a5iFWsxjvRvVWJRpXvW2va2b3mYeENL
4k5c7Lms4PEvffqslZ+Ylqjz4SutnAic2a85BnUYwON9MutYNxIvbhe/K/c1JX3toxpL8Tmv/5sQ
zCkdqLxx6akgK3SnSw+zm3hNXd7qLvEqJQxCIo1Uhdw6RJ8aTlV3ikEK91K7b7JjGO/r/MntT3n8
QyyBbezC8C0xP5JEbKKnjop4vdYjHhzrEQqYQMLP/zzYKkNh3z1oyi0b0ZN3qZfYChiYSV/BXqIz
ODP1xtGkyJt3AvEjAWubUPqtMfshzHljKttm3XTVXaV9qtkZB4bXYwRtmsuQj1uqDNjtyDQ3uv1a
ElispVsBmaBK61LGPwZObfLs9E+srGSxbXo921Je7CwW4V+xWWycDMn10yhMj3ESpNzTSaG2754r
42lK3xWWZ3aAkMeHZhWQFPsHAYub1mRgqn0u8yf0mFF3tdDLD/swPmQajOxdV13RU/Ip1iJovWRL
/0L0OFouzSbGRSeTLGn8yCH6HuMPpwJuaHx3zdzHTOxlxIYTm0KEpZeRVbyqQVJFO5aj79rtQTP6
gHzjZ1DP6wIbvCy6D7SDf1BFuN5vuwaUFOzXJbip7WNGJXb0jEgNGCuZNdEWm8pTFhW+5g7QhtxR
iRKIkgeJ5U/L5ZWhcp6Wv9UU/l1M2kV8HGNiHXDZYmbonTPg8JaBClsN5avgitR+hugm3CkGwiZE
BnqqBHIkccPGDcAiWRanSSFDMCW5RhmADzsv1/bh8mrqTyXqtfXz8xyI4butP89r5laPHBr1Y+TH
0CkTQZ5kNqCZSr2ZJEkLPN/VccwgpurTilShzjPRkC2kfylA+04mg8UV90Yptjq4qcUiWaTnrnht
hwo0ySWChnQL1O1lz91FHt9YDYjXWKqoG4WG3M5FUko5aZdwq/nj+ovxtZFbZ3pxIQ+IDwID3aMy
PvXTZw8GoubfpFHA2WxKAhQT0m9mmX1qy7cCINN4UlTEnX1B6fE0IhfS9U+DqRslGREGOH+OHjnT
E7ahz/VG0VmbtPBzGp/GNcyjIGkWv4otd2qTepX1ucD/rqekZp1rJxPnwqp/jYO9ZRmoJT4tgN5Z
UnknbzAIG7yyXhuPyNLVTa69lTMiEHRaS5v7LsVRMYRBCtTAjEevNdaDWXx1CZn+QN5hQXTnkngr
a2YSU1aGgjkx8aYd6FX0OrBQXK7fDxlPB5xCbaEm5Gmzu2AdIxXN6AhUXJA1t12cQGH3PAARQ+d7
j3TW/ThwoFnup2m0SVjtFFaHeMSV0rzN/eJLqsd1kVBskwMnX5LnbkKzuS7vbo9GFIWcPd0X9O7r
t7nSxM2BVLkTREOQ9VcqQQ8VOqgUYSLeLW30IGROMF35Ni8s9Ih2CRI0m8/ZHC8SVCoBPEiLeYvt
mSWAzWLWz257zfOCGHl2aORC1ChTCA+PcCAHV1sMZQ9pHIwYJIg/ORUZRoOiDbTh4sbpyxDN24Rx
JNl86tvosCTqG9Qkq/oIb5D6K97Rmf2lpB6Ty4OVuRjxRjxxIE7ge4l4kQw/WIveFTaUiCNV6rwO
VQBZyiTK7cY63Buk/6yFZybZiicSEYF9ygzKlN3csBU/V+CgDOqMpPdH7b01eeRhUlK13scUlWzZ
m9FJfG5lazlxO6g2coHY/8IgURlnxN0QDww/ArhoaDtI5pzhEg1TvzPY6k7zx+ZkcE/P40e67qeH
YZWLxz/lpB7sLmSnHIMM3Eda6tkaXha4Cbcgr5NNOSYP8eeCZRHBqApKuBZZuRLuuwW6E8+NMrZ3
oyEPS9fs4ih9MZDu9uSOFmXy8NXd/W/lA3SNxvtf2Pfr96T8Kx/w9f2/+QDxh4ELHrM8yD6OebFO
ZRt/ye7f/03RnD/wLK9fxEiKrloD9f+TEBDGH7ZtYzIEqOf/1HX44p+EgG7/gcVftRzbtOiQTYz5
/wMbv9AdqI2/9Nkm/bwwNBu6QtN126HD/3ufXc+qTJiu9JkgGdtqehzuktFsSUfOu4fSfe8xrT4m
Jia7snzWwVVLgUwr6Uzyf5IuqJVpuctMgYtuSYoP2Nv5OPcFUklTm7x4jqu7WFWvaSnSrUua4TYW
j4aDWLlRL4MFE9wnEXI6piRdTDboZ+JxUa8qxisrAEZkpuHQXU4Y9JNcfdczZgu2Y/kdab2ylZjP
o64xAqwL+rPQzJrsRZMWr3Wai9bjYxka4qejSWTk/QstWMTH1DbzLZSmdo2qO8SJ023oipfMoY3o
lsW9NpEa+mNegx2neoIGunxoDSqgOQ+zc0EK9NlRj07VRey3dnZbWsfAPJUW/gQAiBeeqb1QyN/t
0Mzuh8xYLiHZHS0dYPhzWH++pVXuNU7GD7W3Rzxe7sSuNHSnohmTvSoKFmzXxrJCSAtBCWz0Char
PaK2dCdM2ISvf++U1U8ihfvD1yHXaQaH3E57pXOcvYqN4dDXXXanZnoVEAJ6rdEVE+0a6Xt3DmEW
5t4lN26qsm1KyCPYs60cC3dWjl9/qte3ky6QHBkS8ph4kdTHxo3GXEI9104531lrxFtnOPMdlg7z
NFFtU9zj2Wr6W9ZZW0aDzd/GBbXwOi1314+l+iCii9EV7MsqtvUbejPzcU565Dx90+1No48xm47T
pTDdW5522k4ywkcDAInavbIIwr3WFwKLTH8OxTEf79WSjt9MMvFKzGe3o0dUAt15SpXCOuuOLshj
NL+NyXcR+vrcFh+dNjmb34dpuP0ZDTqyc3JmzypTfbdx1iaBGbqxV7qk2ZNGLu/1xMJrwUzeICoy
PbCUhHCB9Soabulcf38ah8WVsGtZ3rrWpsVqgKhRogD2MQNj75Jxi/57CU9fL3VqatvfhyCWvIIW
UMQxnebInxlY/bD2fVa1VbARsUHjWCuFQkaiTrCwScEbE6iSpUI5hoSA7DMit+HnR3lN1hdbUGX1
OfegIxrNm5J0PnI7wYa4MChVOWo3s7nkcyx+ttIGcZ5O4dggbG9QcBUS/fU45Js4XYoPUe7qqmBT
b+34tGRleUOFUgLzCyBak0o6QPbEB9R+mmqTnCOjL2gYrf74+4woZR8ModveL1VDWNg64gCH93cy
/5wXhbBFKhcHj0jt3P1+J1KiFMaF6o40Dh9beHQpq9727ER7zsy2bFF0aUz1IKEyiIa0o4VuE5+R
0urjOI5QjfbvN+gxE+AB4B+l6LVzspJ4rvakVeZTr2XzptJlfGOprr87vfWGMKa6d5L805mAnIb1
nZk52ZotOu5/f1Qnj17k1Mvr14tb2zeb3EUN7uBYpqV1H+b9T5IGgLFrUQId2u19XnfNZvEVFAh7
EqnKWyVTESwDJiCldVFELGA4X9+pKKHpJxHAhJ411d0Q4mbKBZHxdvfLKT/jyKQ0zkR8FzfD+IbW
IUV6p4UPCTjP1sKqdx61+pVLlO9c9GG+atXVD5YWIiJ/oBw2AR3K1q8sd9nobWk8K539E69Zg1Od
aDZtsPTnPg9/WoXW+bWYp5stmhN54C6ecuSWc66aQeGa42vPWJJwjG9WolWXSZuI4YvGzzmFhGGS
3XAi3nXFDxbyQcmtCaIe+E2P6mAq4+mi1tjKf5/NbnATYiB4ouwJofLYWqQWxeXNpujgrC0nFsoX
hcDYR8a1HxRYCXShhM+G+RIbrELWYxXm36YM31gbz8plLh3lYvUxWX8qyct+ZFr7FJ0vO02P5Gec
vyHun9GtpO7ejHV5XeplPi2o6+ouao951n2q60Pemg7r3dfqDXwn92Ka98gmilvfxOVTkkKftdm1
mPVkN/dzshUiqV/doWo8bM1yr5vC1xqnPX+96BbqHVd9LVW/F9bdLKMx9gwQj2M1IFCGExB5jbHY
XeS1Bd7e2JXZorxhAERWhwCYa6wgOdvVHaZYlF1faJCMrEe8j8+kTA/oKXNtY3fgl19HH3UqyvJu
FrhCMyCa3Bgbwm+W+xJigOgOQ/o4N+JLh9rSGER1/br5nDJYKpZkLZI/sr5/hdmoj8IFiliQhJzL
pZU81nHiuYJs1VzpHoxRPTFS2GBlZGncZFVVvCGjvFiiEp991/qu9VHYyuBNeuL4tbShzWEMuIPp
TSjkARTG2niuHSJoQfbhLpP21jFrCay6nr9VYn4KE7wjFLPjJR6TaZ9piKwZjfcEB2gfZdPKq2lk
80HRou9TfV+pWn9nrNd1GsheNgE7d2UISE3y3HSfCjgR1W6ru3l9MRclP8/GvCPI1HiZ4uRdq5fm
myqGU227RCMoU0ouoq2dkP2s2diA0dHSzI9jzNx1l+4FpcDc/lT1oxpX6hYzgk7EMonpxZIe5RyM
thG/mk6VngjvmMgeCR2WOTmcUfKFJK65xr5aynJP8GLznfxf/RyNzgeh78X73/4QoXTk6urtDlye
eDyyrPU2HLYuNnMvXdd5MgjkdeAWOZNVt81mWnArDq0dSuD+3E5EWXSTPr7H1ltfVadorKxv7sRs
8EGXxoOe8p0Y0NMDeQbCB3vH2KPrMQUcbXubYZ01cTYDmkNZGeQ2NUlqPCPEq+Ex58OsgB3p6Ksf
vl7WL6Uz8lqlbu8ZxLdsRWR9c/rqViNfjY1keOqLYXhqHYsdM3TvwjCDkMnt+ojy9mR3SvcocqIK
p4Is7iVpk6Md4+VUGctwm5uFVTnpHvRSvPNsudYxWip5qPRS21OfutQ8Qt0LhmEEGSXFVoYjsogi
FLS0tn0hF1qcRrN+ivQqxoLMeof+swL3i3ZfK7O2Ls/QOrK/gPyVr+TdIvOd9eXe1edk19H0OlkG
BKzbz0knT0IJ23cSCIjXMVT9vITLeCY5G1FEJfcUTS0eeGO5Jarytgy40wcltH62CGxUwwFdHqeC
JI3SulQdieIUN/Wro6XfB7FmMo8QxFM6N9/TST0lDgSiRf68HxX1rwYp42vSo48jqFsLdKsRr5qh
gXuEI9pBEz7Sap1AjWJEa47UHuou9UfDyW5GEg27pEexOyE+3cqGgiMRavy4jL12iZXs0Kf1nZ2l
5otDmsem6SGYjTbsHqwSs4nI9Ow9FMahjtX9KG35Pk3N1ohEDOqot1sBLDB1ufZz4MuE3MT3Y5hi
6l4Y0jGUM0nOUyHviasPdx2mAkwbJyNxQe/5g5rE8wXlvrPljfn11UFBf892Yvc6omXiBAIGwArm
8MBA0H6b54aJC2dufFCSUhJIUpTDZZJtdcROb8CrcArx03/PbW3dEUgROZZRdf7aKpTBss6F3lq7
UFeonPpuuLItNL4c9BIlaKMfcoKiUTbW874Q7rIrXXe6TW7DsEwKzDs84+LOtuLVl2yikCg0cz+7
Tn/pzJEPL5f03mZH8POpr577ji2jidqeZFmkG50mzGO8WMevovnrZe4yTF9Matoyaidgake16Uf0
T3blqlsynAXGKKPedprDwlNF+CyiUZ4XdoOf6x+mPpXfcKM+tsJ4CePUOogQENFI08pLsN/4dl52
FB1pdu5otDKtS38usvvM4rp7wlgGWRDLGbBpsi6OXhe7/P/+ab2wyCpjImr5+n99hzadROs4h9bQ
+odYTDEV5VTfUfTV/qhWQcViGYGWFAF50ItnGGq//9qfdB3TuZty0uzSgMeo45ouaa7xi2pD5CPq
9SKZyLMZV8ffdQLxJ9UbdcYmU5qZdKUUYmVtG8wF51mats9KOrBrr11oOpVAfg4eYGYW4GyREPfp
MjzRywxPujrvVCvXbyIVXmfpyvnrUpYMiQjGEiMV6z4Ub3z+eumIJj+368tfvtZZ9R457be4hkxn
oEB6HJUWR3BTXZa1j0yEdR6khvR5diPAdC6oRSTa3deLE6UYaSG2Yoy03tf+9XsTW/espCDjRUnZ
xHwWQG8mH/yYjqFxCaVqXJqlEpevtzEPGOp21BGkgDFrTVCfxG70lITuRxkn9sHit26TNn6rMDQ9
tXW3FkEk6DDOpHglSf3YRI32Q3UkUTlj+A4tl1wH15GoV3OGH4fl8Djn6XI19XZPGUqoi/bEELri
oYhKrFlr4bi+s7Nq68gYh1LdQRv0fXfrpyg5t4ySbWdpNUFe6cEc14c2H+pTOpDWDamyr4hLumfg
QrIPHdKKe92Qd9lkBr8rr/Ualm33+0tfaAKTZqqdYmWkMpOe7hu9ET1EUfGG//6NCzeelS4hJ5xJ
R1CugOxkyLSPi2a1j07Xk2eU0MLg83lQVbB0RzbKdnIzUsMEh9HZOb2XrT3Vdq/REjAbYBr682Dx
j6xplLAiSvEQp4gBZ0pQb3EnJlnk2Xxt5GJtkWYpu95WTmTDh1t1SprvhcG4VEW3Hge3YLM2mfZz
I6woD1JsZHghl4HRAMjO1E43P8Lc5knI7O65LFHuR8ono0HmbwPB6b3ugoskMXbQsHypFjU69Vq/
Wts7ZFUu00KCOCnKb0Kp7oQK9WAYjAgoZ9v7qqCNPDE2bo1p/KvmjplNQgCEROMQDg0JbJZ6nHXl
1xxFOQwzIspZkzTNTGec7TG9pgM8TQvKuinRIvpo6KdtNE3SM9KRhk8y1O/YjE2+640GqgNPvRXJ
ey1ThquSFiyGVs2Uhcyv54fSGt4tPb1Plr7Hf0mhSoKMp9ZwhY726CjVo4y0Z1VHf9xRRm/MTxvm
PY2j11ikj0WaPtdm+CNy9MCwANSXpTmTQUHWU0G7L+QDGipT6gRJC5sx5E7tO6QIpHH7IOMU2mGc
g6EOUiW765KFkDUmduBwC2KM9rJTd8wRB14aHT8xWmtfLEwNHhYWJ+dZrcwHp1UVL6EkD8OW1I2E
6Tzhcg6JrNy0sH+ejfqnql0cXuosfdWVWAqndEc4CXsxZ+bkDlnAzJLwe26xqZTLJ52E8CsXRqfV
5h9hYel+IWFfssS1Lwthy9gomELVQTYb0ZBc8uZDS4riorYOK8L8ZiujcbbUhYQSZubGKmNp6jtm
5JCV4Ug/n019F2oLgdTM30KbqDOgyr5LLJ0YwhzRUo0PugCOYpyhpxjTiJgtlXg3kJUgJij3Vdfc
WanJuBnHEXu9mfN90tcWwhHtAViFuyO0XmPygjbgxB35FKPySCrTW4LWD2BveYkczEl6mW1DGwF9
7yjRXi29pgjVqxvV2nVQ1HcJU3pwa2vbY8A/hPPILlGl/cUhXR9mDPVLFZ9dNpRzA9w2NVp9GHkA
67KVfoE4AzqqC8RHjklvm8qEg2W362Z5Z1hPsnXKU6/rQWWr5TOq3WDp3XucMu5PWV0xdGzsfrau
ZcFDZLbOclZ0c40Vw+efikNeAqS0EaEMWu94qTHd56kR+dg3IXo1Qq6ErziL/uBozK4phwp3fD0d
hEl3SRFY+AY5G4PblEFYuTB9hElsGJZ3nyc5Eh/ckPu5MLf4mx+qDJyyYMiR37QH0yZUQFdgrJtJ
f2W4hvmUOXhiRItmpnGxI7Yx7rRmLtwLYUpEWxyjxqqOS21oOF9gRsxWi/dgV5QhRnmvzNMnPcZn
mk4JHBy2PL1GPwmt4WyYrLLRxn7rKk19iqPo1KQIHZIQtYnRkA6AqoTkbzqRubqzS/M41FqQYtLb
6zXUopol93l2lCWhjqrak7AA9ODFQCAb7DoOTecodmhnqXAqtbrMGiYirkdT1MvRIWoCVzdq5gpO
KbdHTJ2wxVkPAS5dEtPndK4OQ9juVMf+NCKQQ3zs6c7WyMnXp/hb7XSf+nO4VDfCJqoHBzIyNylI
xlWvmAF3pAB9tvHSjy1yF0wQHks5GWNtQEpWGUgbqE9XDah0ccrH7uR2EDNqg7kafznQdgyeTGTH
lCj4ehL5yHjGtyqO84Mr7RLkqdRe2zbCs5wd9ajSL/1QX9VIvdm2/lMlZEhpirt57kbPIHmUYKzi
YUiSftvjGT4uERKpAhKXaXAaEDLCH5uooqNtk3rT5UwZCM2D4jo7w9LxiUYwZWlPGeQMH2xRyChG
/WpO8pEBY9qpTJlBHNvdvrTfkk6lg1wqzXtIqvmoarHyVoyS85tRisdts9ElxG47W/ZxUMdvIPa5
nzvld0W1m1PNiLvBzbeGhsa0EY2gqKwyfjhUmH5XtQs6jO45zJLP9RxAe2evsz5/NqoREwtnZ7s5
767RrHwahZNeylVNVANsXYYISQetBziIwhizQMvxstYsyucMSzBgZ34AjT0YOO659shzcLCwqXcO
7OBtljALSVLHu7qznY07m1dnJX/HysGaVOOad7TqP1g6s+Y2kTCK/iKq2GleJaFdtmzH6wvlxDb7
0mwN/Po5yPOiGicZx5Gg+ZZ7z63XSIVZu873ojUhpMftU1PXM2mzL7Fh3jVAXXALxCi+vD+Ahr/S
ASBHlQIsM7kMmtbA5MKilBu23DEc8FYIJnk0tQnlYoUbMDZf43l6bRB0bLzSP0UWepkmLX7mHjQ6
zIHx0smGftCc2X9nbEo9OZgriKYhc+hcg/ZS7+ci7DFnTj8VvGvmgWxfvfKaW9odjiVjN44qPYkk
0ClcjwlnljYPcoMdrt4q/IyBGdYfVmO3dKrFY56C0Tax4HGs0J0qFAMVjva3qSATxwayZ/lzchih
5iACbq6IOqbdXIIMV+59r2v90XAOJikNKIENSVm8wIIknCWtyb6Y10MfS0nSqGeWt6nl1tekHO6o
ddG4YwexWnvV+vfZUkslWm6g/h9A5Dlq3OIIx308l0BaPEI3SLAK3AZ2RlzZZ/R1y1jE2zQGyT1+
L7X7wfuj5prNfW4+8+1ey7xESkGZQ2s4GkGNEWaV1C4zfyrntdlhp8QPB/7OK/9ypHzKSe6ouqqN
mAik0jhQcKIO37MtvxUpaSZeiHXWpaj4YkxyrVl9yNk/hzRtpudn9/d5kzHNz/JtnsGq06LuYc5Z
NRRNy6UvAMnBIogS+zsawazHibEYYZxrROIYQhXzHQ5nzWwHRboWEa6gFeIVIKC1k/WzrCvnRa+7
b4vZGFwpubOg0N6TXmZj/8i/5cwUpwrfdGX4B26SZ9eQ1bGewUJarmzXFNZiCRtYZW4RHrFmba2+
xn+LhGzllA6JsEOLxGLODGgT29DFY+MZ2Aos0/kSxI4ibv52HeNfb44MIBjlBNmUPIeudYTBvBBJ
4VLxsb3HVU2VG2UF4IXmMtH+STne+wVuWUiTE+7G7IOj6Ut4yPR6N3tEBNkEMy4XSVxc5I3bZuqt
jZH083MbdRj63AdVejQ8BTi1aAl5DjHab4t1zPa76lQT9CIXR0eMcsUzgwlmX6ODjqqV5lfDYxJ/
p/WGzkHsY3fsggRw2hxCxImZHNQjAz+O5Zwirh64N0LESG5M3JGmH5b0ggHswI4e7d7IlH8QCRK5
hsgbpgr4DcsOU109Kbg0XXi1vXZna9glWHZtSBuksgv17Flh8IErcixrp9zHRssCLQ2Rs8Hn9ZDO
TK5lf9guKm7QY//ACQJszPS7BP28woJqt2kYFOwUV4YOmKEv5IdL4YkMVSFhT/gn1w54cbKJ8GWM
sHcz5EEgvQ5J7M00Jwy9bX3E2FveTyyr1sXQEU/qV33Anpd5keWflw7CqUDxtlCUDnP/nXkN+KkY
ouzQO+d44sHrDkpB1q7Pbi3PY5Ef3GWVRDcNOjb8iyS8gc/cFQ96kh9jB0VdbU7cR8Wwd1vGMmxP
6kvosN9JavU+z10eVEbdrfABV4vK8dNLPY4SQjpDWBfnRRmoOzkChbpAfNJ4TPDquTtCn8C23/jv
I9bKez5NlBsoODgP2Zg5OzEX0K3GEKhOVRx8sqQOIJWhl1TXMBpIAtNhGzjk4eCi22ghFotO+NM6
h8ATAexF+yivyYhzPZsEowLUboWGOnVyUOlXPDpCTfwzCWwM+pIRW07J44WyR8ndPWixYJZZuBWx
kw1WnAbh9uQ448p0NH7D82HvqgVbrqa3pVYqkDOiLOpAKAI8KEVUnTwfCgHxdKT0gSx1+Sx3MgL6
aDKUqwFQUafaB4+euhkmsY+yv7E7N1u2B0xssxCCDg57mxWWNjoz1cGgc3Ol7xbuZegz3LG0iFgf
UJ/QUwKQ0ZujbfpM+4v0aMYRnQuwFTiAGioSU0+RBGdsCN1XUkt+cpxE0LyuQ06SZxqmd3GCUSth
PlFjTcOKw/rRkU8gGQoiBueD0dSvGgUSET2pvTm4hvYTT0jYzHbgLBRxvDGd9suYZBskRZgc9cYO
kOVPZ/bIDG3G0DwBMBjPytTwLywPxtmxeObyUk6ROkU+4UKwWg+Vhtxr+WUy+OxDNg/PyeBbV6uZ
0PyEgh6kZO97+zWAG27t5iFaawoGTe+cU+K741qfyEw2Uw/mPFsaZ47pW/mq1uFk802BZYPrvNxe
5qx/1yscv3pk1rtKoEaHeag/Fq7dHqFP1r9feuY4Xy1WXFWiriTUm6/u7EFnpukCUouJOhLozzMB
iCc3KxbqZcL2uaCnoso8hoI+u6gH5nQaJw6wIf5YpfAezopFK+RUvP/Lhmeox+w8l2F/qA2IDrEN
CKQGrcOXYtundrkxHJxeqsPXP8+VFYTLMruphhDuVhT8fju/Q1WQjUkTkLA3vGIX7ohGXA9E+KJr
EMXVzsoCc6RF6JQS0YUYUQ9fI9imJPwulg10vOzToC18AI70iKN0poD9n7PFi16/M+4mDYq67WK1
RVBGdvRequQxgy97kooQLQmu/pHx5oPbNNbZm/PsUcwd55UHL/FiD+l0zZv+HaCH8wQgUD6a4fci
z3A7D40BOKeHCKl66hpbnukh4spavmOIPzioEtFm3xY//UxpZ7X7cTKjK0V1EBt1AnFVg4hiE5VY
06/dXuJenNCOrttlRhQhHzzqlofAcereIj0q/iqb7KvctJ/DDsDlCMsWDccqGUv78Ds2LTE1IkiO
Aopn75IuL2Qx5CcZ1Xs51t4JPnOCEtWxn7RFq6GScA/oozlPywbMj2wUk8j/UlJ+SSbkKrx9CzOP
9K0x0ANFXJB3qoowecxiXGOnMDGHNx6bKMc56WIoIIo4Qq1DapZwa/rSwAgZydPtJcPRXa+YXuWb
VsYmg2lGAYhUG/dMDizUBYO8ngUtCQTaYoFeEeO0L1CY3JUdAYUEIrp0kzUn36ItgKiDPsLtv6wE
kKVgPAFWGiSqF1p3hjvbd8m4K5yJQzx2RlqJdko2qbfENS7f8faiMfbc1GFDoSUNBM6i9PUzzJKM
SyY9jRM6PdO52J3Zbyu3gIhVC7SDwmie0oTU6d/v3vl0rk5rbCsoHk9RGDIbIIbSBrzKdeTWfkja
Oj+vr5Nk9ztdyu28WN/ed3153wlmm2BDx3Z9qvSF1LHoQoji3rmePuKhQERCo8OjKw+3airlfd2m
SGK9chlNZ/y7zRoYowP2blJPsjSOWP3lPWyjAY5SZG+7qRzbVTsU2aZQ6p+fsuWedJe7NWr9E+TE
eNULORxlk/+L+qbeO8s8dyyWcbGc3G3ptM0DOar7sCudSwv7ECjx8sZC7AEoS99/qnX37XY3ZB1g
yI5t+jrye+NkZbbBacl/1TGm4t7HbkmuXXzJ7H+3v8Wmo75E3qFcVEZyER3R1GRnyDCPv6dlh1my
wETHD6v+f4kwCaaVkZ60iRyDIssoVSKommMfVZe2YVD9+19pZB17Lw9un8Htcrl9EBWaibWeupOx
0TP6OMlgrsyWyxFuP4NHMa/dMhHb213YOc7M89jozHsysX5cWdt3pPjZd4OkiHIFrliyxh80xycp
0QXjxnaM6bZpvYoFZDpavX0pWvvb1BGSsiFI9n1aeCz0Mu1CvR6vbIvB0gzMYMcgd3orm/IsLC1/
GlqxZP5WLroHL2hzCCgtypnd7eJgmsd2/5jSvvR56xKSwCCwY6PDe6RDpMJ5Z+Av2pZpASDMKz9L
T7T0kg2FFLPe1ZRP2RZpW3UExbf/HdxSjp6BxHmr27FLQ5cdf39DNOM3ycPFzimAz+VdjoYJ81Hs
w6psedA4afswDHO9RxTnc29mYLKqoidTAaUwaht9bxSkvwsuyJXvFS5VG5dvjdztMBBUc5CdKO/6
Zf2flKC0Wkw8XdfWO81OxDOyi0fkEcW/eq6C30NuCOWbMmBhEVUyHtqbQOf3YdLaMjoa0h/XA2Y+
HjVIUH0HtVmDRO0rDZ/iNuz2ysjaraEb1UEnOhbocIwp5DZ5npbh9+ggJIaxFD9UB+nq/UWbJs5G
mUy/OrabFqoeRnsDvWgzKNRiIFPZVC23cu3p4VqRRR2wjfwG5au9/t7yYiwDCCBfKqqmDx1cHy0A
bcrvlsc3o2F9UzVZy05rsKxrFg9nnQ8UbL72at52QW5cfpHIu3U8PX8kdZgtBV9FanFfDA7SGxZv
z2HUgJvySQjTZ+Sw3YjvT3NBupXihDhxM9iD+axc7/72tETGsr39b3WRjjsduCDSdxQstyemWv6L
qAh9nZH6sSpHhYlstMwP3/UC8rF3v2+6sqj0bkfE7YYxFKojoQGshcxlU+DzdLm9QF4DCtzz2HCT
AfihhDc+G7HxPJrFY5ThCYqc6jECaGCac8luzMbv0mXbooMTfvv+sw+U3rJjA3CiwpRvV6SvLMXX
1DIE7zJ32vEm/rVbthqIyzEXpM6hb+zmRXnxLslYFi6zfah0V0hkPMehPsxhYzwxvvz9J8eRq8i3
mIA28GTPDGc68LCEm7U8kLu87/Y9ab2pHUIxEHX+XiXDwzz16h9t89ay+/H5pioaA+BRx44t2r8m
QVUAaIadpqEP04GjzD+oFqq9qsIfI8q7F6ADFCoFS2enIcCgHOgChI9BJFVDHKBPQcPZkcCN9hzZ
OPG409GwFoSP1JI/iaV2HY1zYAh8G6137jvYaWHePGn4NHpMD7xdycDZSw56vFPzJeWhlGoxTgSr
OYJNoeUeadk4/DmAHYXQCZSQsVxeyYiUKPX8g1FYYt3j5zh2tqp2YYYiRkZ4CiLLQUXpAFfOFFjw
iuirLaQqHYvwgUl79fe2TupVCCI50oIxqeitWlJsVozTQGIOmffUWOnfVmvkE3zGEn6gtVWL3gpG
8GeWuNbZMoYnM0/YEesDn8mEUSu1tWZbaN2b7HIFChuy3pi8FaobKa26bF8uX+axepqYvlxuP0Pm
um/Z5GanUrjvt0W3bYj6Yg1woIYq+axse3qDbgZhLyXle9FIudToJJkIugjmSFfVEO/muwwZEunJ
O1CvDXr2hbsaGc7dgNQAsY5gZr4yPJQQTuX8r6EzWEQyyjL3WjH9pRO30KD13cGyFOdkM14EMc6o
CHV/O0Oi4vPp/7paNO81h3lXIy1BbI2d8xKxHAPCU0ENpyRIRD5u7ZScrE4C06OfU2ye7n4PyxiJ
r8r/MJFgirZcyxWBmGzvOd+EQhivFhBj+Jef2jhObTzc3xSPaWqjcmLTs0uZWEFXxIuEJhaDoRdH
925l/zOYfLwyM7EPzYIkjIV/7DXXOiSm/qJs8Uj0QfqlFdEzeRr5S1GW/dYTZKbo2JHOlunv9bSs
/6+CbLNrrvr0CvgueXPYExmLJtCE/rlSEwa4wV4GYPiub2tvThN/43lYzJQyNMQU+d1t8Xd7SZb3
kW9/bMIk3BhVfnU7eKZ2F3LmJ9NzPBfzp472BosFVpEJkQMUzbp8dHv1h5SQ+t2oc4ibFPZCLam1
yw547DN25thxRZwkT3Y4s7+Mu2jHLHI+gV9p18LzavyZ77dWA/Fzf8VnpF9FNAPkQ5uCiwtMeKHp
/9RNaucX1a6bInFBDuddzA76vvQoJN3e9NZTDwh79Po86Mf7sqEXtkIW7FTKI1OXRRcZpcOqFcZ9
6BVrbwp/oshC1aAJ89qToKJ0nHFN1bEZQXoT6gWuXi9+aW3D3NNeMxP2+wdrWVd57OjbRuvRXg7f
rNk1XZZ38AZpRUJHD0C2WZGXE5Pw6Bo+g1l2O/DVr4bbE8iRbx2NrBWrazeVp3n3bc7RiohmqxjY
BUVbMctg/JImVbtrp4ytDKtMXG802WzLkXrmCd5J/MjEV34icRhXo++eChDpe5eVqFZjpmMs0HmH
ycfeamvZpQS97bjjG/UHEcTCv3ClWbvI6zrqUHT06Os4DV1Mxni6YVBe8yTVcWAh4KJH/eyAcW9i
2/xu++ZHVr2/g4B4hvu+0VDareMQXRGbg7/urO2GwfP2aTswo43Fe0/5ehiT7GRihirRi4IJwWBa
WkNACgETSazA667GwDvDLNmwONskYfIk8/hI9Xw/eeZxQIuoz8nIQO+zLRL7iHR6B+O53cGXRpDM
5Bljd3HOKc0Q/33boRQo5Gd3LX0QLWS1NOm3MMx+FRnGtfOnO0/R+zs28dEq8TGwoZWz5aV9sk1z
xJtfvUvHgMMyNOlB1OrQD472WGM/Rp/9WkDbOju1sSfrPrpH+qylpJmz0wEz0H8WI6P2wTWwG0ho
3Q1qe0bdYjmmmYLUwCpJ6FjrZkFYVJnu2b1Ah5SLATVOgKDpoAFwhKeF9TTtOdAHspCh0cFS/IfB
PdqnDXnSYcr8YTCyO6LkCW5Zdvo10i1l6VvUnlQF2BS2o6fZATqifIvUmvvaJTuQu2BSZDRgtNrZ
CEwG5jWnoR8/Z4jWiUzjZT6AqZKre6WL6dQ0hh2kWLbwizH24xxl2oisOeV9X4163wehVV8HDGp8
NJgh9OWinXmLYllhLZTnKfaf3BKOTtlj8aLtDPJ4/ujc4jIqo18bSJFMzd1ZFL6jJ6+TvmOOBc0A
4AmLxihHiwntUtzRc8RYpaXDsPFZYX7A/8nfVRHQg5mElQJpcpe3euACSrP+A9EK0SuYElZ+Q3Kd
5opDGWKNXBtChnunTtig2cUDbTpmSlJYhqycgthnJK3ybaagBOku2vc5cV6SCQtPuKgVFjRB235B
jDuzqAhRnmeMqjupjkleXP3OBycfvWWM3dbI5H9QRD90JYvDKOpZdmucBTzYqILSv9KRb6d5cN9T
ficWGIUtj2Aps0xwn0FNdoKudad9DX4utRzSxl1UxCF7I9U/D7OO4R8phjFz3vkSY1aDBQMTr/Ot
qJgwxOSPjudEO+WZoCiK/rVz7Oc+ldxly2MjK5DaRq7cL/bZnMiXh15Ea2n1DgMmC9mz436KVG4Y
77BtMfCBWgt0RkXubqg+VTPvspzJrpDCIDSRHOdSTAF3AGQrA1f3Kq0J9WESzBBD5M0uirS1XRo7
bMfacaqc73kGzF+xV+bQmeOGHf08TXQYRKdXqBNYkeNdZjYY2HX2Am+xCuQi7nNya8MV/WLXHE9Z
VXj8QZ37wSadiHCgrMuAPDrhCLYVIX2jO/hL+Qo59r2UbNjNqkUnldksMEFPek6/p9Q4lFP7CS0J
mARhbiws8bUQfmX9mds/RFeRACfFlsl0tyhrq/U0u4A4bX/b5Ovsr4q6S4iI4WS43QUu4GM1QIGk
wp2TK2vspzoOqalkfKacaVb2HP7Ve6aRht/gwGtwCw9s4VTHcLIR9tkq6aCFXYyBcs2XGNRyP48K
HZpgN9APPDXvsTJ+sJrmYi8Uae7aSO5h/oHwlaOzjQljmfqnZG6ICzD9q90Y33UTZVvfT65c3xns
7+otjlH7IdU6Co+1Qkl3965GH/ZP8cO1M627hjljinvG6XFYzmV+5H69Vkbhbmd5X+U4FxMashVb
0ZktU3ciLgMyiMYKilUWv2if5wYzNc8D9yB67QyyAsEC7c1ajBEwV2Z5UxXC4zWLd/5ZkC5CNjmV
Xz5NoV4hgnOAsvteAE9jJA6g0U5u+YJE0wtkwW1pphC2pDZvINp6QRmfBr5P2yPg1LLAGrLHsU60
tWUyyGnNcluHuGqR/OBpCNludXcp6llMxjyapEV8vbScPYEBw4pOEfIt5ybG4XppigFfcyM9o0RI
KYWix5znEs9Ifd4A3uDHLNeVhBMpjRnmB0N1D7tr7TOuQwQGOxzebNlif/QR8LHIfPCi/HMc9E8g
60Bp7bMjI22jIzk+eL527PSgcvwu0ITOMBUUIOMd5K6JrCAaF1j+AeuijJve2QxicpYwXAaewiLZ
1iMs3UYotqQ/ncMudDRY/aeDQIku4nU4wsoWcHizZP6CyZXdL3AqnfN6ZUyJPHU+mM0+vKtMAB2O
zFioizvd3He689OqWAWTrci7mQu0YOZTO3jnRdC2L2grUwsdSRmJZlUPE0hb5ONWw6ZDVPQ7FtFG
nkA3Us+UQvZ1HoYyIDuOn6iKuV46LA1EWxA/VVlcJv2iywL1i0a03Xo9UxrjGmdlh81H35ZtcwDa
DRleDf/sKCx2th3Yhbm1zPQ7E5ixB+bna87+O4+3qBTDah59Ips0BLZlUiqyZ9IDbYBG8WRWm+5x
io0/oa5euwJ3oM4dvLHRK8Cd4U/YM2OL9E9ptYroM6AivfnEvsfYtC31IDq0lat65EBVCtOmeMMM
91U0MTZ0xGG9hmCLcRJOArqUdRumi3E+N0BFYfsFE2ex0zE8sSv68NiRfrDVkpmy3uJCJ4doKI4d
uoyuj9sNW01uRp9hT9TMycY0jc/KKV6aEs36hMirSf2dcEbi2XrEyD6hhnoVTytE1K01HdA2x9tJ
XtzR2fM5IyCpwzNa4Zka1rjOLXladTJsVFvOXyEmLRSgz5mLZbhrz1XqLFFoBCl1KItWrlyShRd9
d/nShujN0uw1aux7ERZEB5j23rWcZ21i3IQr7oMcmE2rxe/k7j54saWta6cmtwigS57DNTCSgecw
P4bwsD0KLdnnPiK7OUKyTfkUp/onB3vDFOjZt3zMASP5qBV9IFfNtHIzDIGK1ePKKArrkTVKNpGO
MkKed8MHomjjbChWhuyKwDJyNj7jc+u20VW4FliIfTc68Qu2mnVumWKtJwJdD1v/7RSxDWurr948
q9SYmbvy24Sjqk055NPanrULZjjBieRsOZQI0Ivmc2ua20LXATSl46dnwm7wBCAHqSEzq7J7f3rP
ffs+N30ogCYZMgWywJ1HvCanHVtR7PPHJtM/2Fz0m6qB/hEBeiFXet5WhE63pXwuMMIKZ+jOABa0
NZNde4Pe0OXdZCgjCvchH/zzyI7a1O13S6/FLppn9ldQWRwk9xxKcRc0fuuuEtOF69NeQoE+w9XU
p1nEJ0bSBugxQWIeUkcLP8sBQ+O9FWnTMZuGB6WzXUVfTSnKeGMVLkdRYWsykGzhdXmtcyBYzgLY
UMnA6gJMOGln5iXJ6B0nw9PBlNh3dVmoc8PGl4fSHMOzGb3qSxN83mVONA1giy04TPdYDH0aoBCE
ptB6FQSX6tN2wpa3jU1iVFuPox7/C0O7WelZR3StZi+wyUNtI6mDQ8Nnit0W3iLMw2qoiJeXPRaV
DJqAdHYcWXhubVyGdqHthRk1q8Su2fIvuuhZuytpafaTRP1pvo71yKWt1Mpu/YSWDKxJXiRmkCQh
e1OfbMfhnMzyFdamEXiDt8D5qKmXGQ+bu6s1iZNt9ARaada9GOt06xLCBkPlZ/QHiXqI02pWsBBj
nF1gY4ztMCN3LnVJreUDTYeWpPb+Q0u0H3PVnEQ1+CHcAH0+AmuwUDWZUUKoA+tOmEXE6NCw+aMb
n7TlRVEndVSqTnZIvpIZgHdvjM2m1UHRu3DeJh+oPKJGIjQbJIJNqnZkVFmAMkJURWJDbUnpOcHU
6jj5ZI/z0UbwkXRkVPs5hUi/yRnPIRo60K+BUmRl3PY2oPr5qHTRHHyz50jk6VBw4MSl+keo8XLo
HNMONCFEanL1tIRETXoieoHB8MwVzCcwMp4WhNKO8DX6PyOZbmrkThWTWru+9axbMNumLvnjTNWf
JTmLEeM+b/FQEus1l9FB9v5pVA64DjWrrcb230IJAcDhPnKL1dhEHzMdc18XFxnzBxLAgcqSKJfC
Nx4E2TqvG4YNWn00YNmPbjhcp66mEh7JE8L2EHA97xhdAXwxhbtvXnp6HFFqQJGzEJhdOSBeRZYc
lKHBacSck7VvT+L1AOC6Z9lvzpO7suowMBcBfVjCh4i1J8/ARzyNcRqM2lWjx1zNhPMd3Y7KumsB
85gOF7trUM96nwbt2QpTOuFo/VFYFYd96r41PggUh2QKflbwl2gzJ7/eThZWeDqHKEhLTsIoyQ+F
GwHaEt1H2XXPXuEt8z3VwJcc3sK6e/MSF3qu6AnHGkK2S5+D6QIUK1mYeWs5sRdMJ5MTfMD1XTOb
3JYDGbue7YhtaKGlBveAcPLHpHBYVbldnJaz+DQWMSVm/QT9qTh3GNGlGc1Xwxrzs9K1vTn1+qlH
xPr7Uo/mCcERsorChOpRkLWMt5Pu8VS6oEZCjPTBEJdin83uFa/H38hyiYSLmvtGQTEr9NwNYp4A
WTPuhoa5nSEefXu+MG6ND04H+cvIbRy6YsqA+xbThZomKNcD4S17cs/9zZRSxFQE4668OAS3XhCe
EzNgzMeB8rMRlAgtmq6mbZl2toS6oBWQjPdWrTns0e3/G5ZautHqt9CvtVPiVRhVSeDhlLLWplN2
7GsiQjSZebLvXBttC9gpnMKgMzUKwHa+DIJVrkVX6gB5TcI5WvvWUzrZD21aPnvEhqwKSAleZjpb
kpiehxTj59Dp08Z2inZd05YYndvjvoi/rTIhNsJEOYpa4YFVVc401WdO6lkXFi8QxdXMX1H2f1q4
b3lUtvelPxK0kns7UUEBqeTwj73oKES57fsEdLxBOkRkVCh8kuIQ4VhaYTOShzj5Moj56eJE3xVF
5QVuuc94MgRVi67G0jLi+gDPTYw2Jj9/SAYEYLotUbo3f9pOinvfGnkK0dH4zRDg7Hw0WKAjKtgW
LHSzqWNGyH3GSADReGeOJyeMuDa5K7D9JygNEiSPhk2/XP/JxoZ9a070R8e+0F8I6KE7Rvc5KkpK
uAYTbpZ/9+bc7sgPng+A5rZuZ5/9Onlq6jHZyNr4E3fbslMPwERZlksKVfnoZ/lz2l5rzJTXuucz
5SoJNKPM3hyN0ZLtUV0XODH8KSHzGSpMnOQyqELOFh7dBttzcmuJS3gFKjhvnSLnM8D2xIZnRqhe
WkFCTMQ2ntwfJ37qkouuFd82uUyIUiU+CuEw12ueiW/Wl7uUR3AKN5FicEu13R3CVrxhyeaJgjR0
5Ybb3lDNMdV3XaoBVuuMHqVR+WnNA5X15PeX2qx2LWIfkpYBYYRz/0CfkkgXkg95QQD1KP9Cp/yZ
cxzcaSLg51dvoC8QoEYaKkH+8Mww1O/tvd9VuOZUZLzUNK5bEoABBtvVoSnCD82auUEzZpcls/Pw
aVCleVTWktO0ls407cc4dteu5Lz0+8cwDGey5soyMFJJEIOGyC/+Tlz4RwZGbI2fCaiHGfQ2cq8B
r72KCQ/sD/lxqt1rUucvnuXIfeaXH3m/BFZb+D2zKOkDwlg4sIaT3tM9MJ7/m8T9HjU8IZUza9eQ
VdxEuAhSQCRMFYHfSEayr7mJEIEqnLtmz/3ARrR5xAcKWDFJ97C8pueiGvHf6eOPm2jGJROkI2ih
IN0rqmzqHVq4MVX+xslmY29k/ufIbo7ShImqTtpvPiVYfc1Gv8+PIeTzh2EEcQAzeJX2TCD78Vur
jWOs6K50re03kfeejP2/1vqoWP0OidqMBWN+HqLQhfx3ggYwVzwrQ0zHscN3Xvj3Iw9G0IU2woWX
FJwcGL/9yPLN4PnlzdPdXFoA64uXbpb5umXJBQB+V4x47KrRv4KnubAKXblIfns/o1WemQ5MBapE
MpMbBkKIIf+O5RNw0/CK9nAZ+CL1qEtSyBPdOS3baZbY8X1tilPo2D9cj/JPXHXdzrHovVJrvrBW
rXzi6Tzns3Gyl7RZN2oeA6u08r1K8yDnp8HU0IPKU52HQMhc2KfMDvWGnpK39oXmzcBqvTDm0AHb
LcK4zKZ2Ybt87Uy8QqZlHd2ynA/96K+IRtp4ogbUMPCNvJ3s9T/zmD9yBkucOm5MnGukn1gz/owI
Rk0PuUDDChygbLKKZ2Z15Du7QWoldM9ldO5ttMBFuDzQ52EHdjyS1LJGX9XM1Tu0c1F8tAftTPO7
M11zZSCz3leEmazrJIIR53jdLibVQ6eoPXQkOaxzXw8Kcwza0PSe8QKEiCg3cYjTuuc3Qu7aRQx6
Z+Ke20bXWPP9g1m71pYgnnQrm/mQjq3Ax7Ji1PS3bemCBfsskKvWvpQVz5bC46IYzK20sfs1C5Fy
EmuSq37DH/d6lE57z4V+yh5oYlzDx6nJ/BXJ5o72RSM4EF2r7beU5pqqWCXFG91nEEgm6E7XmDFq
U/2QlP4lj6kl+vxZn/h3D/OTTIedPW81bHRrqxifzYlMUwzpWPlBo6iYicLgciUi3sWQ07+i4l+U
y5KgMNqafvLsg+PKJ6n9gc3wptnhC2gInCAO52CVPeVSQpqVETMTH7MwLkd4ALO7Qu3zYIfaZ2lp
LUQZcWdahYGsY843pcy6Nc42zOwS0r4nrV1bJ58D75Xmtaig82tchoEh4zvRERPthPOHd6iVuK/z
hty3nJtZVBFDLdfeKZDya80U6Zr57E5SSK29bvjso27m2auw1FhVtVZW/Bxl04dCZMw1yq8Qubpq
NfHTfTcFvf1o+W/sQd9xSRcWtT9Jnh9ohAPhM4JoeNruyXKBJ/iBQ5o2IZFfrg/1xanqP5hpX9gG
MbpgZMtFOa5pZnZhO9n0bYJPrkYucbOHegyhytS3DzfHKI8hjWlYP8b7LPVeWkYFjAHDNNvHyj0a
ndeeoiYsjr9IIo1nMMkBWVDgFsaZMbGBu700bCN8bG17Hgl052pyT9LptRfG5xdO+RQo7NIZoBhH
S6JjFybD8UZZsGLfOU74EDS6xifHSXlcjNmd5VgODw2lB4MbWlxozE8rYhr3UWxnh26QYm0ueo3b
l/9xd2bLcSNZtv0ilAFwhwN4jXlkcKbIF5hIipjnGV9/F4J1u1Lqtkzr136JIllKigo63I+fs/fa
koEQfZFYe/Aja9GaGpaJWkvPRq4PxzqVkCQt02fPZilV6L33TCR59FCVp6KQb/kk2lVogoNjBuxv
Iw9b3mTW91PDXq6yghaS45krC0c4nRf4obEno3nItMmqdrwj8fEdWV14C0K2gl1KBsXg6UzsnaXW
VOPBAelw+R4dyyK68aihjqHgWImmfnxrzeamFtkmtl3jPpC4TeZ9q7wOqxuLvzEuQrQ81YizcR4/
+2H3DJYJmfcUXESATYX9aA4B1+HB+OUC/ugGJt+pTLrxLZdk+IgwYg4fRiA/ppRPRfxFby99vNam
eVGbQKwCh6uE1e30MYtWKp0Ifx5pG6n0w/QYB+g+Yz43O5etY+3nN4nVXe2vgKTgYERwpsfZXp55
sDJzidt+/kjLJ6Kkapq9afiKY7U/MHJCMBxPF8/xxjcPgddK9dAUU+tkoULdB+2Q7svBt8+2Db2U
HkS3Mks0rZMTsSflRt3uv6Er1LP6SgmGQUbghpdyNmB1ETfbSfPy+7HjoagQov1MdOpBGTnj7eQf
unnSTrPc6qL2bDgaU75ZbtoaLGW7QPz6/b01bpP0Ek+hYb613ahuXb1TkFUbg84u/4C/QN/+h/wA
83di+TdJzZKWZSmpm4at/shWKXMJg0K4vwxXskOO6pAHBmPbzDr2kVT7bkpeI2BdhRmIxwjJztpC
TgVcxKcs+VbdXNVGxIIdsB4Op8hhfGbXItqXZR7c8aQvRkgpK8e7w+/Qrx2V2auwtdL9P/xDAM/9
gYRTjmsKReqM0m0HxNxv6HVHdRzO+YRWrlQACSp9a6blfdBo6wJk3ZoWVrmf5fp67j865EbMGLCv
waJsHkOgLxSEXDIRPGQW5bHXUeRDKOBYU+ZFI/xsCHztH3Dxf2Q38N4rWwpLd3RXojWw9T8odj12
Zj8oQ5CVySy9lalMt3GZZtuaODICT2PEyI25d0ZN4CiP/X02GTEo75o+6VSYeGxp12xzVQxIJhPv
4JPHBWzMeKjt6JDOkhgkf6ghHfPozurr60tRBCtSZkry5T0PZis+KlwDdEUNmKexTU8AtkS1Cidi
nB07fgj0yVy7UsU4EFCiyIjZi+6CGmqkfqrnl+tHqhFvAsgF7B1J0wl02JlWdLusm3zYjh5wq4zC
eaI/fctEFVeEY8utb03oF6Tt/Mha0io0LbiUtla9zHtQUBf5Q1NrRy8J0WuqCFORTozOhBH8Jg76
YTcM1LJFgR4MQQ1PovlMV1s7ItiJ7jtlNrc5ZVAsRPUPz8w1NeA/lH9+b47tCBabFPyPBHf4+1Kj
YgzoemkwRTjiw7yEKT75D2OjqnNYjBeMFgsz0FS6NbUCMGrFFafQGbJdAXJgIqwHHzAsYuwa38lU
bPuZ2tRYZNsilx32109bVeAOLGaYg97cl7CpZ24+xhj6ofdlaJCsaxPfJp2Ko0Ea/bpz6fuWNfa6
cgge6mp6UKMdn6vQQtk6cX+dJZrpgFlZuAzxQjezTmBOGd4hDrpu16M9dCs1GclRgsBZMKkMj5aU
/nr0XDq+Tp0eEWXs4kS3nx3IebvKSVi2aYcvKEiAn6LzGnYwTkDJXz+3SnGKypaJALa3h0qF5W7q
nJchde+uOtTrC/LiO/BrqHakZ6+9lFLTG4P2KdfQugulD09NZdx6peDaPqSoNqRJT2b0YgzSGcOO
GDfFyY8maxVkVvHGNGdVZK714cwqva6FQaY6bGgd2HEtx5mOaSJxAe9n75TU8e7fX8t9df77DUn9
tw3JnUmYlus4lNIW3IrfVwmhjlyIDCA1eFPdTY3GGiKjqjeaRZe3k4EOwxTRjm/rtBn62j27Im4f
xMhmNLLCxAKJG4jGrsB96yD4s0NjZWjiqWvD5q7VxuAyWT9srJH3ZURTzvdCqq+Ka09k3Ol1QxC4
1JKvok++iAU/o8zUjlbLVXaomIgUU6/ti0jU6yJAY32FsUw1Ss7eENso7JJ17yfjxcFKFFYOEZ/z
S962IENQPz2aBTXLOAwOKlLQuQJ02bqZ94JBVOimpijd95bxK0xIf9RyINVZ3rz4AP5gMMAqziI9
eQYLOS4hecrt37/x0vzzJHDZ/l3dEq7LkcZ7//sbL8TYWjirIN07Lm4TRWY9WKKc8FCx1tP+jTgb
grIRqCyjLFcnj8jR+yCrf1Yyrm4qHUVXhMAOAVfO2AatBT1O2z/Xln1L4MNwH0UEIciUe62sMHvO
1EA2V/tge8PrVXx9fSGxnTaC4b87o4lrSHWu+QQJaMMAXl/qdTuA7524ubSQgK9is17204lkMERX
Nv2YIL/xyYFe/f17Y4h5b/rr3oXYiKVocVCali5N/Y8cGWiOE5koBEHiQZPbK6CynD09qO5IVy9q
h5mA3R9zq6UxLfMm+xl38sPPg7fOsqo7GvYeXvoGRlVK4Dyp18OFR3/YVpXeHoemsw8T+MRd0SAZ
Nxp51ysg63lV+qegFCk99FkP2zo5c5HX61dsntOjlcITun46hlF10XJPf3djYMRxVGxqWfSncDCM
g2MRlyVGq55PHzrpBrZYRykXk32zb4Mg+6h7dS8L+4Y9dzpeWTCdbrMzRS4cvbKfdq7XAV/VYOnF
ecC0uz0wRijeQ0mrIqAP8oyXlQABfbqglPdOsnMfv50MGqqzFtsAKAEDERTxDBoYtSwe4ewjVtSz
MnvQlfEetHbwDvMZG+ewZeQz/qDZnq1FbagdU5pVUtvMzgK9N9cJ/8cyaBudIeoIIm+oiVdpSiyH
CVwqBjuac/O9x4Y5erzSNsqLi9ZvNlb1aHpIUAGYcaWrXR/gvm7rIyXvDN4Ybuk018spaeXm+mk3
g2MZtd8JJz1dtZpiFmzqqxzK21lkhcs7SNB9GbrNBbjmuMKUmD+7lsEsBtYiXlBuZqrW1teLQw0+
fky0EXBRsuqAgx8IdmJyzEb9EtGWXKEsIxrZ0Vj8baTXWyYo03Kq++k1SYaLEr38gpq0NNil/qGu
MvQ/dwBYvBZDNIcUO1Mq1/kjhqcGv1gQdgoIxg6CrTYSUABtiTtlUOyuWDUHU6yir0Q/215amS6e
2MBq8NjL7yK8INfKY8D0QMBtjw7Hqo5TO3gnYfcvlvKZIMI5M45XDGbbqF90CQzQvPXBTI36SctI
Chxw4oHz8/dR7Y1rgwRNiCn9nAsSdIxIwh/Y+wJwZmYL/3xMz2bvMCSSeXoOW49m/sTQxx3dYF8H
JLQkmZOuNYrwZy7X7gqs1mrQ455oA/DvfumqO4brSMbYNigVzJNT9ovv1Tp13rSyEEmvrgslsUCw
4ofBm5DB3iIRiPZ+Z+jLuRIWMOou4QS9IE4IIzHmT69fcxhu7rQyhGOKt8gnN3nJjWJat43L4zDI
d12qNS0ZwO2DYa0Zr/rIcgZjPJZKw07qBD1JsfQ+rEbJx0qQPVrUoGJb+w3B1VfmRcWdrnF1z4mf
Ca8kXg3KA5INZj1qusUuHN8Xs9kPge8nBNLweP3ML9rwH44PQ85b4O9bpLQ5m6Xu2tSqyvqjvJv8
wUjt0uAWEMUxrEHCJiL+tucBkOfCs0f/E2gNBufWJnwOVCSz9Bqvtlnemcq4DKYRESZ4aYD4XQp9
jtoNgJAwpKX17CuytXJ0Gg3sBWDQQEgY6CKOtKCzMrGYgrWd6OaxicgcmHTsgbZNdnkUhlSaDCsi
s7ZuO8tunwrSJeqZyJcYrnVuejYtgTooyh4LRrP39kD0ybzhNsHQ3H7fFipXW/phj2NaF/LQEqT8
oAykn0NWHYy+6ZqFCqP0lL3aTRCcry9XDqfVUCWxIet0zfAy6O4iyNriZaSnvkltdiBp+8VL3KhH
RVjAOZDw+jqEGQstVKD1ewbOV5MQP1exsoSG/WRWyl9fet+yKYFi8f013xhipPJI7yz4dQemNiT9
lcIFvT/beEEEHuhCBIurmcBNapRVVQeHB4Q/ci8GVA0+8zHr7BstHJkXgQ9jHnv33Z4wxu6caj8H
aY07S48dFP2md6lSZS8TpwwgYKCHyA0j2TogKuEcRDPwFNGpnT2Eba+DXxL5tqfappZloFHPI2/W
anWgWJf3QEpWCNPMJ1PY/k2lEMDF1bfzE+ncD2cYkiN5fMZaH/XXEJTcTTfrPcPRgHqa9W67c1IS
iDjO1B16amZ7VrltPXMytibN+w6FOxq7GwTh2u7vq4Jr5Np/Vrxt6spkJqnkXBjoEmDN7xVT0Btz
yi8ZN+CjNolp7ewY1UE+3Qc8jgWo1l1Bb5juJhbZwdkb5N/tGv9WCKafXvAcoJyO4KmNRna0+1Y8
ekl24/rO+nsXMdBbGTV0hgGLKZgC8HgFNWdLD3evmmzz9/8Y93c2PP8YnlplUd0IV1m8WWDo/5rB
NjFVpY1UEzwYakhG0Z68yILB2NUGYhYctv4MAwtFOUGqaLeyLzG0zJcmvSgRNdb9gdiHBIcBN2w/
ddEkXKGG+HTD/UTUERLD8aWzYSckAaZroT5xKzB9jsq37z+puoYobotALwZgm8TwKggkpQnZkDDo
q9tgHHhyWgqRcJY7hSFpfmWCJOxqa7RROx4ry9hauhud6hACb+Gh4jJDGJI+085HOirExAyxPDnD
QzIyzIkyVo7WWA/YWfqzcYVql8kXrk38XH2agxkocWDwqLOrjtMBFU1+o/XbLmiA2+awKwx/VZtu
fB5rtAHcN5t11lvmOiBrh1P9M4g9BsPECe0019pPoL+XQ1SIFxcU3RI1d3bo02x53bojstO9fjc4
TFavkPQy0T/ArrlHzEMhlNP49mqUq0w65lHlW7vrpwX8tH9Y2M7v3S0bj5QQhuMYDIgFOigxFwp/
yeOzAgUbXzWf+czGHKfZAW9e35tCzKRptpdFofvabTTToTzHPNvYrO8lMuNl1JEgfqVoayNd3Jm6
lhGWh0cfo8YgNG+J6zM+iwCYdt8225J+4CbKKEQxKXjLJKo6NPFyXMDs6G7HdhapMpUyKM33nITg
dbxWHPIYTeF1SSAe+48NryJ/dNuN+BZMRxavs1DPYo8ze50ckVZMB9NN6WjzRUj+AF11WyGUMM1y
NiGdEFNnXPXFKiuGepsMaX0XEQUI3qqEc3w1TKviohgtwy8l8MoIe0A7ETlEfXLnjeMy94RO5CW9
GrT64yk008ce98tB63JmnvNHfk+YpGrb/H5yOHKyk6lqB7yTD/nFn46NNy2dENZHYnwFtdVyKYho
xqPycr2fYVI9/v0zL/7MeeT37OhcaWzAyoblOH/cakCt2YmVJ5+D+dwLu/su8rh8FyvO1G4XJkF1
SSdqrjYOnm0z2IF8HN+MDq5CE91+L4k+xFsSNR03j5G2lFS8D50oX0uPNkGaVHhkRrt4RRoJW/6u
Su3kJ/qbj0k58YOWdPGhGCyxhpGx9Nmk3n2/H5axoGjkZlcsu2ylTcI/X1+c+YAFOv737wK1Kcv5
r/s4rS3Q+IZAWGzAzLP/6IHS8gu5GtO/7KsU1ZzBvSPqzOmnlUBj9/y3jJT0TRolL2PF7wYzmCTk
CgcsnOhih1oyh11A6aILVGEhs/CfZUaspHEWTl29WgGnU5JIoKRB8aMIOJDHNBxvry8OStCDDCbA
XN4PI80xBfKBXnN7a5T/Y/5k+v9f5a5QY5l+6bMqRlcD5gr3JAG1c0ESzvWJktojw7n8BlRJyoRu
QrRFv3Az+f6WJ8phhAcHOUNOidoHmFYQtSgW55TTn2OKwAQPZHX2lbuQ8xin6cIf7WDFGD+Kj77M
2osttHuG9fEpG7wf3UQsSMLv9yxDrSXskZMd0ygpM7NVOkzd/FjH4lOYE5AThXEbNSW9+CjfYb+V
L6UnIOUpHEtVVUG591rrqQsk4L8IKjoO052pXmg4fFazCbUQTcEZkuGsDiuYSqgLD53AHMJD7hbL
a5+sa4TcXh97OTbmLplbdgz+v/+QhR/84LezKSzKbpvx33hk4iUQLsHt3BkD4pGh934NTbqrExyp
VQVuA1d0fRTzCxeX+ogDx+r1+Ejr1dx9329NLyeSN1PjU6hINou6zbff1q/i/v7q6ZwG6+IO4sYL
4+zcVb53JkWEPmTCkPr7e8SDfdHTqIKJ/1KgdX9BL3NGLqhtEJgWaygawTvEi8KtaTKPJYooP6MA
ax9N+rVPaRBgrW+dXSHxKrsi626LXI1A3BJ5KJRq96bsmbNw+82JftxmczaSVtmPWT7md0IkzSZn
Pr9Lc/MhHXPtzmpsxEZlc55nVNB/Y/egCZ3JzSCam9xGkjhNbbMGRSpX1gifFcpPsmqq1kb7HeYH
gmUoCJVNRuJs4NUsTT8XWak/g6fod1ZnJx8qQ0J+nYx5+kcLXBNGYtzs0nLamcIaz940ejd+D/9T
Wr7YZrWcDlInQd3v8o+GbQtjwvgsqY9vathmO+Qu28wfMR+VrnhJYJmvy7pkrqkgZozcKozhZRzJ
MPVL6g/RaRFIQjpQpai+MpO3Q8uAg/hCwnPMN+hL3/0pugGD25xqS2+2MZ7djdf6/a62ombXjTq6
n7Le+yoezn0Im6YxknsB4Q88l31fSQLAr8DWyErHwzftWDpExGZOf848/d6PQvfftGPTSpbYSfPH
nOy1lhi/td+703NNZ592NFxDgwsTjhYvGWCGASB80DvZ3F03wf+7KU0cVX+T0vQr++X/TH7PaeK/
+M5p0gzjX8LiuHMF7hs0RoJWZ//voCb7XxZr2XYcx0ayzk73X0FNhvqXYkhGH3C+4erUyf8V1GSY
/xI62QSu5Sgmvq5r/m+Cmoy51P7PeWTZeNmUJWzD4ajSdWfOkfpr+VUb5WRoHQ8iQMQbwwifhlJL
11VPciWSLQPRZI8fppe7RpJSBnoMB6EBZzQjc4Y8HDSMVnJGlzkIKY8MtUP08rbxDxcG4Yrfrwz8
nOhFmeWYNm8H2tfrleIvZaLW0yzqteDETnUOzfq28cJhE5fRK+IE7dyW0Tt3zXwBx3ZRzDI018Ru
gPqif2jtulgb4dxP8sWj0QLphX/9mbTK35QwBCuZQuJHQGs62Cdbejh1jnagdL5UlSDsdqwlRGWH
o5OderCiHxHs+ySK60eZNK9pFe7GuDbWfVj3CzONjr1PxJq0uVuP4ih0UIcuFMU1k0rkAE8uSKAF
OqVLjjZii7AgWxiDvWn6DDcvjmfF1n3EULkTBnSiUHI34HpJ/Z7o3a73HOJKbv1eMOBz8n1sJfw0
cKAkrfYVO77o76c+h4bqcxGKAgQoDbfiNTz1T52T6pRyAoIHS6mpcvzgGJfuApHdiZkDlGX9ZwI+
7yTCMVmHFs4xLabPmtE60VtcmTSR1q3m+au+B+ARBtWb5/bQGbATNgrXpIyShZO71SZi9MuM76tK
fvpR7p8Kj2BdM7bXMJho2mmVvujI7N145nAJ+jjd2jUYnuuLCibM6ZobbVIiNuvJLWAYtR1+Gde+
aQL3R2xbh9ghBBMNawIgyF+bQKbCFLhRqHXHHunrMu1x4DAu+hHaTLZYJB8lXmwdSSAO0XiT++GN
InCDE5foWKfwZ/PCwUlZAhLzBeSb8rP0bKJfTGoEsamgBaHy6Og+y+KLY/JNJPmODnBY4+Y1kMP3
bQLHgZNTIW/Ds9hmq94hNzy5NWbvc1RAQQ/D17Bpvwyr++XLFnOB94NuGm45m05IpblLZPCXvQ6d
Q6lSEYg5voeNe+ozTS6h4jF/st5ydBQNnBTE78h9LcM5DWbebjDF3ZpTs009okjMsDpUQ/nkJueu
zEnu8sjJxlPpLKKoXUzQnTWFQdfIbDzuVU6ZwyBqOVVBRdZpu7VbjLCxCWbGn1WpUj4HyFD10H8M
Uhsbihm9q5z0ehSOMs1AmA3trgtIwbRdhsKmv67yTqPzxz5QZS+0uOhQZsCHZkRy5YLjk4jMEMGi
BG+2taMPi8lGGVQaqEVCTq+JI3Mi+R4m9s8sbTWsjP0D+8EmHDHVZzHiPqt9KXvuSlk8OVt78nfk
g2RLjJ74a8VS0vJeTKNGFRXdoJK4qez+Vz4O9ybDrWVhwGNQzf15XgSG3h9HskPqmJDxZCzfbdB4
6VhqmBk80Hf44damKL8COBCKgLL1TKYODXwJjIo3RggqD8vDxvHNg5tFsIo7hbkx+ZVyYY/bRJ2F
/Y4HeIex/G1w9fe0wf0YjQlCJZcbAC0IUllHCPd13JGx/q6I7tYcCY+MoE7k8TcQMO6tp1AQgSm9
5ksx24uM4sWkwrDK8LGJuw/mhYQp0mrwIBNKV7+nWDnYTHPWOgS2zPJ7iKpw9qz6qVFgCds6ei19
Bj6TF74kprEZdRPUcMcz5g3VXoV8m9gkTLemSm8L3dl0DYpSeIjrtFEnq++IO06h3YY7zWN7YHzb
byrpPpSl/NVZobfpYgPGEBeVfurgJWmoiiLs0WNJkYFG5cBBFNMUV59Bcuf2MWNMPXrOCpuLQ0cq
RwxoalVCwcV36S28OHtFM0qufPuFGw8pRVIDLye81I4I1S2LZuu2jBBRdacrO924ZIJdvLo55SVp
dD3lY9OtHT3Md/08BRk4mlACwf/1JEZKnIGuiLZc2JxVkO+ThF6aHTvEuSDrHvraXta9XKTxhIcR
hxGPg/2SyZjGbHzn2hMNJcitS9gL+5aTIFiFWYrNIM8uHrQfxgvT0Rv2acOC8mx7Wqep/kP6e9dB
LFjXGpJb7c10VXvrI/ZNCtfelxANaX+YPrraol4njvGr7ekzByPadFtx7SK2XLdr5rP6IJe9lXzQ
ZcPUMVin0r8Na5LmnTz7iZyIbCjd/+xlXe4yeiqMMi5Fyt6EF3vsGUaHKeOOmbk+jT8ZBpVLy2Wy
6PB9UZGjweQDUhlT/1eaRVuMgDTaAkHsoZnsC3TWrOnzBAGxV7pcxVW7rsoe0StuWi46GJlqoOea
uY8r997DJRGhwHRyzLH09BYaLY8JqfGqYj69mRMDQsd3l0GXwZXqx1tKidPQkRhsBV676bsKpTHa
44579cE2n1ytDY5midBqirnmtVjVTeVm2wTnb4P5q8TOsgSXHW3jDF7E2okSHaJLa+9dSv1Na3EO
BnMzzoCG27oeggXyQ+jv10BlaH0C3qL/Cd8o2AkOjQXGuqr2nX0/iPi2aAj+qwMLk6s/PHQFIzYy
YJEE0kuKmcFisqzrC25f1Oe598nV08fA5Kyr2PWeRDbs9B7PsAb5E570BmwosoABBH+LyMSawKNE
9ayTcBPzolLiwKf0zS07COHBixeRwZpZ2Uvbk7peuMaqwjm11B0SKkXriw0gR5zJ4MKQrlvMJaT2
YyT8BZOfnS7skM3O4sHRacMspwilY4TXU/YwfZUWPROr90wMIO2kUTB069s1lxqszX0yp/cGuKdM
Y6VCrgWxHdZH1cGHydr0vcLctGRtegtdRs848LoNTKBf2mhMJyjHxw4Y7kZ4MExQrJ3S2rvpK2vT
6uglcwGbg0nH/cjJfj+VJZb9gKSmOpt5N5HcAV/cVdJAMt3cUsXVd9eXKCfeZra2luFwwVYTodfz
Qceo8tNxmjnr67Z0TvDi3htpb0cLskg7/0DtzsskMuUwXFyfydat9UVajVQjjdxPLmD/rtpy49s6
zfBeeRi+Mz1kvvA1ZngM7EMbDSehA/Xo42eor+sxFtvcdfIjsVFjpH0RiTjQgBvRcU9kqaQ/tUJd
1ABHZKbJQoZZI86GSziaP6oZWYRF4ZDq5bhzKgeObMkjNToCzsgWYY9Ozeo9REBK2QYAZJWw/vCU
odpHfDMHNxcWetIkvHUx6w3QdnM6hLIRi2HQD74IbnzUhKsyJSzdCM7QG3S87RauETu4jRLClWAY
khOfT/baNNMLMCdi0RySMNLhp4b+ZyFbqBSVuBsUkh6VQt+jVbII2vpHjNjTcb5s208PUfsrT/E6
6RYrYJqV3iSM1Cgv7Ud1cPLhgij7RYT2czPU9J/RcHqT+nBD7zSQY7FoUGguyHY6mYDIMpRN66Cv
vypt1XXdpc+6XedwqBoTQd9Fqj4F6QhTrp1zJwb9J2nf9Trl75j6t4hh5qYvWw/yxzvR1jSqInPn
CDUtyxguUuVo2C7hiIJoXBE9z1AX/eRK0Y3EKYObmpY+KKDxZFbOe0PM4YbMTwTALkENvSeLB0Qq
ODcgwvoNEbYBuhFRLBDoAOLDDwU3OTqEfFvEigzNuzhkGZ5LXQU0LixtZaFbT2r0qExXfoY6vkZX
vo1JZp4d1BzU1N2AQGwC0FviVuiQXKOP4UAjpmGvh55Axe7deBpMcW/IXKYeJYTXkJ+IYZ53IB8u
3wWhNW9o9Pg7Ol5Rz7iCqFGyxOUZie+D1vrZMqudV0N3txXE/61yrG1e4CHJ4FIs9AD4ZmI2JMHY
XrPtPOT1xQdoe7nLQ2fcOCFaPvJDl2R38gbVPfDmA4kdaMBqlVIaehRh/rQXkKmWQZ1pyyHpf3ZB
jOeCXYC1+8GmLxdJqXMSd/5aeN2PoUQgdv2ybemfgUZMXIE/pWNP5b5hA1Jx3knm2lh5lz5m3vDl
o5+rhLGv2PcBdh6IydAWOhLoxQRJDZ0DaZ96DTDBkveZj3+/LXK2/zq6Q+dAmajNmMNkns8E3Nky
SGwORlHqGrnygnpaR70fYsJ30WaH8YfR0FWKl5V08qWjkkNRWs5L6vPG6gXqo6lZd6YRIhT0CKQJ
XNycBFF1U40OPN5LjF4zuCXAfdcewxqbnZ+HvzBe70icoFvles5KJdG20/EXVB0Rt9xDl1Lxe9DY
FjuLLpO2UJN1NFR54Pa3jKr6zSbw8eiQ3sPAL18nE56iyHhLCv4Ul4QDxB189Rlxv5FnPxmpjtvF
s72tPZwk85WninrPABtUYxNYuX0LBi/SN02hX4aoHmFpYmwsylVRhOSGNhm2HZu3gJRB07Ofs8Bh
N4PMOOhnP/Ju9ChQZzTh6VOQDdwT0ECje7eWowzVc9ovyXxEXGKbEcs6f3VLAi6qgTsvTmVMfEm+
AdBHQRA30cMYfNXDOVA4rFxZX3QctLmFZHGYgfZ294asoEdZ5JyKLnzhmAbemaG2HNMDxs/Hggdu
OeQlKu8ybdaeyoYzB2B8AAittumYTYQDDw3NLfFhGIW5JBcTEev0mGk/45JqPM3LL6DB+XIItDuM
QITzLmbMrxOd8bXw0wYUaWloyFUiST5wojxfV1XjYlH7agoCOiw7eZITRe7QOj0Fa3xuigJEcx2Q
6sJ0NsMxbYhq5XkOwPKyGpatYArlDvAupH/IHOCkvhXfazK72Pg/1kE9JFuLzZY3lCgl4R99u2Bm
ynRhMUbmU954G9eIRtou3opOB7CrHE6XXuITUh3Xfja5ce0/sasOdxWKF6YeHVjj+kFG3VsVaat6
UAROGtEXIV6YM4hX9KEohs5raOOpLqz+wpXlZI7QqciP2/DI4Dxj+STk6yzxizXLSjf3qhhhBNXW
IQ0tm3HnBTIf0JJptrJLa+cl3cojjjSPFSVXjrbU6LdBkV0Ai2AKs7zxbJomWaz9iuVWL8AMvMVa
ts7SEI2+6Yxbl0gz1jCX/mgkxz4W1c4Bf7yGLr6VbgydydYalDjzbK0OV0xeUW+0zQc2sSNL4heI
p5WY2Fr72SSv6mjt6fzVHufHpqLlutANCqSRZMe2yjHBwx6+i+Z16SIN1cd+TWMGi1z6rrXWM+pv
3khnglJo4fUMzALXb2xRGsV3vjeKJZsTFMjoLkp7gww1YpGsYoIyFpq4bsp8xZ5IfeHApKM10AOK
ZEzcS24aOSgH+C0LRcnDDd/+pBkCF0p+2gkSFiY3cMAtkwgNeRi6Xq4o4W7ymIOwCVKkGh7nIDlf
9L0EuSVoizyKjtwO2kVuz1nEGo0OO43fmsb9SjMknhbFa6bEc151TxjWLzGFLKVQepng5bhT8VEX
uExTsM1a5gPhh9xJAnWMGpxUG5E9Z0Bul8iL6WBhd16QxbGHdIG1IEJ4hsAjXYdOfMxzZhtJzgjJ
BpZw0v323bOx+mdat2o5LxemGn81OjkygxrUJsJ9Ppjqk6CVYevGjJ+tJD+069JdxWNxrKthWicR
sGf6ZZ2MdlroLTMRHyQgvAxsIggc/GENz0HQkHxjcZmbWkoI0RG1woVebmTnb22BN519GKsbkaqV
ZuGEFZjO2Ttv61gDgyOTi5rMYWcChOMeVaUpqjpOYsSme4MAOCRCmGSKgnRHNW073FsLtxdfBaNI
QHLyGAkiDUYO2VldQwcxhrhXZctpmltOYQkZy0ThaZXdJSvfm6b5lA7qTpOK0tchQiG+g+DP+9ZY
F68IT5Hp8DSBxe797rHBCEMgMkos5zHozHctgX0m09zFOdk/OBLiQ+/Fy7xq4Ns4xj2IppUueMQG
x33Pw5h14ArCNQhvWjmjf/Rqm3wR86YknGjR9LS+ON05pwt/XGaZdFa1CxlJYshb6bOWoDKG29vR
KtwT021sjD3rIGpNEj2idktWVzUBaUuDEIbc4N70NoCYgJnLWtO6xxTE+44R8YlkqUcZwLizOSXy
yIBrbL/2WZPvCInOFm0DsCim1F/6lQG9ICGqITGm3WBXW4HW1FfPhcSLGhvQeTRcFUMrS9DhZJKE
01c2ELKQjfJF5QMyzzJ7MXC3Tka7B+R7lIorgB5XRy9Fgtz0TUM5UgXLCReGyaCSeHMPgBZYKFgT
BY28VI1fmnVsEUc3g87c/P9xdybLcTPpFX0X79EBIBMJYOFNzXMViywO2iAoSsQ8z3h6H9Adjg6H
vfDWG7Y6fpEii4Uc7nfvuXk6V7vQXIGcvKlK+HUhFRW4KGlM6tQ+GPGP9V46AGLEy8e0SkOQZmsv
TDyxQ70Z6+RK5VxD41MDes3PFqNtYPEvT/CIMLNYbwGJDsXZ2OL1J+I+QxaJa0+p6XNN5P5mAq4B
SMRdK3nxTPmLib+/MALrTYNWrHoACHFHPNQMPn0pOYZWPNkkXM2kZ3/G8pAZI+9GtXcxri8a5T6U
iu+Rw+PiW6vKqrmdlMSNxnwzyeCsNf2GnTx5n8k4euMtfZ67P6qjC5pthwT0ucCdwTI+LkinEv4j
VAiR56aHOgc1UitDJMNt1pkM+9OE6hNNrFqWWhrjPh3Rv5UGyg/ximHte0QuIkAzWrYqnepr1DJs
hyYVW434hpVwNcv6k43cODGd/JC1e8fXv+IWNyxxgJjr3ikJ+eNoXDozyCAlubb4a85ZfzMeHhMO
22UdFlcCHGwweHlFjRbm41KaCzuOlV9Y16BaDq72yzaK/Obbdr1QLAFJ9agCDv+mxpVbIJVOqzE2
jqlwx2eZ3xkVuCu90gV1vSxlXW/OYrLcc7Q/ZiTlFxOM/x3Uh3c1QYMXFqpi7MfrqJafZU+Jth49
sD0XdGFQ4JzYv9LR+Oulsx5FjNqGXza9dAZh7+mNojPsLLMF2pt482A1QS31CISOOt6Ryv9AFWlW
ZkGusIJK2RFW0KPWWY0TSRCMHuHSq6pXizOmR+Hc1k+mGa7lmk9N+u1ELtXWVrowB8TNwWoxhvvu
bqJqSta0j49cKtigW66fFuXKRj2wSJvXSlFXlUmQOlP3IAeq3RFih2gumNIF2uUQXOGr7JDbEcVk
vcmH8K1JXahqegmrS0u2PJGH0BIIVDZhMIrH/AZnHRa8hZ8OIKLkjNFn9pTpriJC4b97yrwMJREH
ujhSFA5EpdimUkicq1F+0avOtbJR9I2B/lWUHZD4z89Z0t6JjOYrYOPUf2EBGRwOS32U7TuRbMd8
vBjmsORsyZPqrzMnCzfNNL6YsnyazNjfDXrGClk4L3UdhcSzuIvkdXz2U7HlrMVeINydzRHFbEjF
Tm63te2B5xv0vRzS321ONSFu4Gtsb0URPCF2T8uuS0rgiwhyspJHP0jCM2S4VyPRLm6LQNOR+sxV
glMhTUFd5vYF1XY9YM/komlzkWrLzyhhTlKFL1VGi5bqQTBUpnmNdLtYk9WGWjM5OKQLMk9WE61J
My/bSRyrEOd11AFvCsb6uysQUkgNLkuTqbRmszvTU8bZAZZ/PliY0HtxFU2CuaCdE+OafgPzQler
P30RvoZvI5NPk0KjKychxoLeLtK7b1ZbJwUa5hSopSqV4S4nvrxpyx5p0NuGeOUWw7GLta+OYhbU
fMSTEcsE2xuVjVX2W1b6tJMapCYS2UEhjkZH5WFUeG9tSabIEjRiyZM/OUBeshF4BUjpxNLqFTMQ
c+W60zNdRF+UGaz9IWj2iWE+mtZ1eQZ2RgsOZWyAMUWjy104eSYRhqCj2bsJ4EMb118Agc4JJJUF
R5oQaL6/DxNcFw6/sqipL3FRv8XMHog7oqsxNQOSg5DYDk+xFMVy0AWWtPoPYyxMthNevqrBrhzX
KPupg3srqoB/mDCgcrPlxEClu86SVJcQlOku32j0gKwmh6uSO4eU5pTKxi4KehjG9g8LRL4q8x4Z
g5uflxH5zLK7NABoTFE4LGrZdtchybe5btUrMfAYa/bwVUKeYr3HXysG+aUazTjMOQcdCo2Dy/GZ
wupyYfg0hOV/yPLVfCPkkRD3l7GSr96OIi1z5SFg8h7vv/wbqpNx1LK8XQDgjFZuSjEzsGTsQE50
6VX/UuLY76o2WjQaUIXCh4CqJeK1tunzrqHqiWQ8goGEznoPYEatUKjvogLa5xl/8mykEK7DEWdF
KORxz/hPPJk1p9wQG0igsIF0r6XqrvZrrLVcHiYZhaewVO3ajPWSm+dAlw77ytKte31pRIE41jam
JPrUu0NlEKD3FW4d4AIz5tR0rylK9NX3sxXluxWQPC/fdeYZoD4OCXcaXvJId2/xjBJvfJIVMvRv
XgCyCL2m1tr+MZUgm/NI/qKqcHrzWTWXE68HcRUsNjb05o8hMRd9YY2fQCspdaJd55hhCb0bTvNF
UkWzDeZ8+PtzO9PPSgYdjvyQLFJPow26SPU7a7G/ldeApoGnfKjHm+4lX16g7Hf8OHIdKL3YFUjf
S/LEVHnRZu+l9gdJ8XGLSIc9Gr/1I7JT4iBbnHrqN2jJZGXDYztb1NdfGFPo2H/TfKdrldrq4T3O
7PrbtLyPvrHzN8+Ip5Up4FNisX52E93bGcBQ91iCSMjxe1jLuAheaHe0mFZaPYLG6J+YpESYNSfz
tYmzje3LN6RTecXYimtZs+NVOfO+bLffRG1LaUQu013cVdaCHkeoD2Zfr5xOy95EhRlsjF1EbjP5
Y/Z++TC1iChM0rOqwsR/6APMzAh+mVNE6Sq2evduRHFxF+m2kY7LT1OFaxZHbW1LD6I2o6cN3rT8
OWVjhOeBuRa851dGudAOKtzVrdHKmaZR0WtfeyfuVmMQHtrR6Q6+z5059nDiQ5L3jVLxbjW2+iRw
kaYJ3Qn6wL3X+dXG/C8Ta6ranOSpbpBY2FqzJsl29bPlfBuUBYHsCdSms+AbCKdZhrXxSaw4QxLS
Q5pBmNAAQmAwxy910ZWMkFL1JiZ4arEWf6Ppgy/J58Ep9+51U1H9QD2dcrAOlI7zbPTcH4zS3rew
RJYMPptF6ZNQ5Y0eAl+/1ejEAGP0/dSw+MQNZB1N0nhQ2M58mm2fW5eDbAHwVOfYs48zb4Kom35i
SuLJlnlyz4r4ogekoUmPuJlLNa9wXkiZgHP1I/tKNm9R6R4t3ziLLm6QP3jX5pidLPRt3uTwnOvm
GLdNB9dIPw8VZDXcjGf8zvTXTcG4ar0JVJwoXkeKI/2GIg0qe6CbcE93aiu7DaL+U9b+sS7YP/o4
KDdlSe8y7909rACqjseTbHvK3pu+21osqomzDjEXnGOTH8avnEfl1HdQ+eVZk5D8oqCHbA2IBP/F
xjZsxTIv362YUhpudNtUTg/XE+PWmMaHzW122buhu23iJFsTX02WdsJtSrlV9ME9O69S6PeO9jU6
vzCXheAQoEbEY/kQbZbuHI9OyQ67264xjj22Y+6IHAniPnOf+26DnlKR0KUHzoGyu6rs8XlC0q4K
FWyDyu+3hlQvRTXo28r0foneqC8sB4yt5s7ooHRpVuyZZmglRM3E78RRlRFOaP3AjeOjDvp2L0sz
26ZReDP78oTZ3V0z8yBtlKqTbSdMX0h0uAEc07pt4J3a04FJhcErAR465WdcU6/scEWgLG5U6DZW
A1cHd+vBSjL4EGEe7Mxaa5aiywQCjsZchpMO1yfAf1UJVnmmrSrdXU8qp2qDIb0R+P3a5HVbt0ON
ApB7HNiida4a/0yv7k6naHQLx/M6U+w81er3KA2z/cjBJ8wCEHYR6BlFh1KFsLMsOGEx4r1bcYok
OLQfoIMEnlL9xpJsrhn6XgVjlkOL4GjVGBxLg2T9gpPjGcMlLwTFVEhQgJDoKz7AN8wONIDRXFE6
GSxiWRNpBE/Q+SxYRUOIpiY5d+DqpG16tz5BpMsPcBey//wA3Q2nAadzHMdm/wAaelYOzsZFM7O5
co9ex1rj2uPGHN+zcElEzuTpbcp9NTtyfP2vMNIQFYPRYuztpUuf8zRUlDqHM/hcq+ZjoWMdIARY
BztCpWgE7+a2tKqDxfCIgf8YvJoxQKNEqymdrOZ/9+cfpz6nOhAC2TrMt3lMOmD6wjtK6tZwtFuf
bplTn2j9bpTg6J/1ezm54JSrdDeMEfYHLeK9oKXlknL1YB32tnFMUvtIbwk/MHvMwZ2aYqdjQ2fH
AYLTdsmlNMx87zFz9duC4ip7qraFXp7bpsDsC8btyRR9yntkrSUs1fXY9uuq1V91VwfK2BTu2oIl
UnMNgs88I0HXBkT0dQLkZ1nZZr9rnVR/pNYZjgM/OYliplguDJpmfOFb3UhoAPvQiopTSBCatuDB
3CjD+G48lkLUavnkut5bkZrPuV9pV5IQ3SuFQosufFiGhoVXuZ9VChfWT8JTrNO1rVWHII+msw48
aB5o3Wmgnoj3G2jl6Xyc9R8TXM9FZquSa6v9ajvwN7Sxf4QW1wjc7C4STYuzBE9ZRcHgRinmN1Us
zyjN41avpo+8s+bWj7IkJVg3zPASatsis1iTSbLWptz7sL1I/sGWbSXdr41pOfswcu4hL9kRhY8R
3m+4TptOlOGl8bIt4YqBhnmTgip6ic92oRNLxwXYOyehObvajWf4b48JKL/QKdmsYxlxyteaRQJk
+eDa3MLIw5A/L/uXVohoJeNY7vsguMkKdneDrp7Y1dJqJKS62GPXJemTTiPwqxKNbELU2VojNXCt
DfjcxIebdcI/aVrIfEuwbkwI6wSKq2PH1AM2mGesmtHQNpFfU0VQOHDTW39H+G7aq1SAIPQw7BhC
65AFYENmkjZIFRreAVoqLcYcuLORka9nuPAvXBa/uwS2BuLQ+ltoCtq4HSEFBXVwK31prWi/E6vI
p9pkAou1cjvuQWVjpBsyNWCn1VEFxd9RpNa2qxp2NI4gGSOPJy0fT9QVlJeO99ZCRNrODYi6Dip8
IpV7o3fW2vhmZFwT51RG0W40DP+gg++hahQaaRvFjxAP2aFB6JttVfizebAw+WE7NDVPR3ejKib3
JOpT3R0Mwe4UV+oeojMuxzTYO7ziG7NR+bkvrXSZokuM7KhF14rbiMnJIj+2tAJ7uKWFdpq4me2N
zsFjUNjDshl4U9nzuFEfPBJbFjOyWGwIV9HWjrV66IpHZznTuvO9XU+uaK8sGp0cR3kHg7s4Ktal
xFSDKutxi5fakp9vWcVO8Wq2/YuT5Mm5pma4eOoMlVKzpF+8G1ytMrcu5kBoxp0FL6eqLjTizVbH
CP3S5xDo5GawbaAGcESyX+ukoWGaJA9DAhCYje8Q1G+IbMok+jX4rLdNaugMbxlWF8G1CXzuroYV
rroZzw2gzV7oXcAmCVLHNqqGsQcMdX1w6R+nnGmwmX3P5keRkbzIRm0bGOZR6irdBPUFt0J1yALo
w3AKd4xr5VHlT+REf0OMaUjG+1tXJ2yMBVHfMIReYwu2tpEY74nGzS4FtrCJ6No8Z4VYayp5y3np
V7r3R9YQs6BOdFye+/ycNy0LXN5cO27Bmx7L4dYKQ7LLY7txHdO8FC2HhNo1N5lrfieqqJZh5mm7
uHS2ZkECotD1vUkxA2lGqEkqLfDiM5Z07ZpyqShnDq/tvGCCQFKhJ+qM8aiR8NccGPHR1EEIL9iA
hDW1COCqWNYwiRaAW1Osnc3FkHzNCGPI1he2/UDhRgCys0fdddquN/X5vq/cdTuzclsfDHWka6fa
sO55ytXQSLmVCPK0mpU/dSVINNptGYAzoHO82VfMy7An87s03exM1Xfwenct8AtRbfGW0tGOYGJY
Cxv6zNILvuKOPtLJa/lNI/PU2MDkWDBMBPjp2cPvznw4LoAny9Etdn0N7BR555U0gy/acaLfPlFY
HP55fapK+dIzQmCZ0IujHVQvYcUC6/Qum0MN4TcvIaUxt+kbIt88hFA+tcAgP5CqM8d2Rkm0nYZW
+yqy5jSBJ1UWSPdWRr9srXCXAA7jykejLcPvYhihyUI31lTIZJ+jyYESpUfqet/g2xo8R2yEIbM8
VB7uCFQO7HXG5NsulG8hleZIQ9YuykMGZLHzDvrHeB5aBM6Kc2pkUgVUe5Ia8oprXeTmT25rXXNG
DFvdzWjTgWvMUhG9W00TbXTqyhYd2790M/HiFg1m2/reyoCF2oZD6YOZjiXxSj3gF2tp1OSk2OxU
yPbat2Q3a2Pf1dqnnPJ6ZauKIh1ZbLOBnGNdc7XzeVoszJFVxKxs8vLXkobDc+QElyxlXKUG2yIq
kXczLRKXBXo0m4ZeW0f4Znz2ZF/8enq3bTM/hLF4TupU30gyfrA/niq6EnbNGP4ZtJMeTMNFU6ws
wH/oAyA5djSyiCmMQQVWkmIpmz9MOGGG3c8faRqCN60ybMEelmbK2Jctp5ld4vNvKb7VQxZW1Niz
tAfzJbRaGtp7l3GbwNwwJv6XR5HMUlZayWkP4Oqo2zctSApuE29dhZNU/Q6H6sOrxXiw9PafH3Cd
ECX0mp713gHs0fI7qJyemoCYsnvb7AJiii4Hi/lDXgIy8HoXNVbR/WLG6aJYZ5XtbRwRXFHtX9wp
CrZlSft0ojGDncugfz78fDoqwDz66gfmHPwHrayrg/Nff+Xn/4KcQLANKd2b/JwJinvHdcYcC61J
c98MD29m7ieYUWqMRcWQ/mo1jFY2FoVinE5W3VH47TF/9NKHm4Jm66ghkB4dB4L6mLEwOVKEX+R7
cW7iAqIHBnr+oS7lqzM3zjjNUWRJd0jxPJoBqGUzeB8FfRQqbJu9092EFMSgk77iMFKU2DsS9Bk6
vU4C4riG0LXThXMWLYM9v8jYtsbpN7MTYzc6eCqQK5qN3bNfOlQ/01NE61JUly+amyrmjQP9Jz5A
Kw1mehtDWRBtPgLhsPHZCLDfivV8VVGo5PZZS8bpwxM9J34Vr0A6ovfYQvB8apx8POvMlPRWl5CE
0+9CDDMhOqeDD941HB/2gi7aB2lb/e2YQLiELibuDNvM6J4CaNkt76hDLgd6AFS2xdnjbg2TJjKV
iPhS2Ma3a6eUxjrVqRC1WI0WfSFVcetcLioeuPgtqxsnuImlwjBNg5vBKDfM2dTS8a2LVXF57TlQ
D627oppkWokIH2DtYgdnarD2luMypaSrLFT+iIySpPG8AxhWfLIx2z28nFCWKiHpK4fsc2MU3p3E
c8sAe5G5DYV5o7vW4uI9Cznw6Vk/7AmcbsewkGereLIGulMx6jzo4ahOMVkSWgvAZvo07ZC6eniJ
+T52NyeD5WMVUfskXQphqZb4ufl/GmA87nGC/tEWh7wv/O2cggtE461VOp/6zJ6qDe0jgEi/GEwW
RxNz/j5N0+9ZMGF4N2+CcF4yngZunHG79KOsWbX9dGspGATexcITZ115ynLS8SF1Avrso4lsYpUQ
WDRsVpTT8f1cSg2ugLsrIN+RWdBZ4GRFsLxON36Fi36M+wutINyKC4Hkouk7n+cP2/C7XxDHrWVv
MLIbX5tWEwcirqcgAmE5dusiOxYNyqdrhNcyYpexpcT1kpc0dyMgN3XkryKn4EdItSVY8GnjQ5nD
OA3EhmHYkmYCZOPYJy0RssPSK82JxSbg4s0jEHtF5xbSNhUtGzyJ/K6Kgttjq23Jq0/bohpvaU+k
mSs3X2r+gTOFIExjF21xPCq0bt5lxe096vCj6najboOffkx4Kep4fCOrkMfViMK5iBo0Kayo0aFT
hLpD7CALs9MI/eELdcXwh7kmAUjvj64DteEkXq6csNnlhXlIYLFt0PP5Oua17SkTIGv1hJX4tyon
Ckep080THbtyoN3MwvnAVEj5UJt+5iCPDylVY7O0EOeZucu7BMuaat9SfAlcUv3fSUuhRDEaZEIk
k+ZCxU86J7oFpsPsbAeU7Wr9r64jP6S37Hu43pXmwkVipwhQOVZ4hxP+ynyDdbBQifRUOKHcG5P2
TP31WusifDCk+nF62TehI+DGSU1XNyFlECr6irPmx8RIZlGFAyMnQFlI1Om76NHoXOOaDjmF0k55
ghDe0FmjJRztmohwaXtSA2+sdhp3I1Ar3LBJsUGeJlk0NE9UjZxdJCjul41DYJx+XkdSWZJXyT7g
uha6OMSaUIPUb3abnklg5356MuOBaDGhUI2wTqoEx9gkPl2b6FLs4T/q3L+y5Ynu9OFocHJBi+rl
xeFsRlgj+R7CKdwyZRArX8P/YaVcPIniBhwr2+t8FSKNnJKpkPmKnHboRAJ8Q8I+B4Odog8DHAWY
vPmzzICfKKFbkORrSF86Vyk7pE0D79eqNnpOfNF0pWHolzaRZspNzuOcWCQTPoTipk01hIZ2XKEq
rLDuu5u24QHAbT0XiA8ITCDte/VOCIquMGrFl3aXA1aYgnZJHGuvyrRdk7IQizhN30rfBxSgpb8M
2cAEwuW71PRDrmnytB0EGxZ+fSPjGqs3GpMd7qYLmjOCBUyDAGF48E95cLe6ipeGV345mGDZs1Y8
a51/z/rwr2JYtsG72A1IQHhFd1S5puu8RdSwacek7AR+uok1eQAgt0onc+8xeVuQmw/pl21x/Yqn
HMP7KjZGb+tI6B5ak688mCfrnrJtY3wPtJhgAVNeigPwOnshThqf/xxRbrSWNJdFdQEiqDxUGvCD
vvepYBr9ezHjEmnhA3HGoLlN7mhcBSVpR/vUGWV1gqCwrwzzTUBSB48kM6Skv3lC7+0A4ogbBTPX
WteDfcIQF4yKu60bgURTtX+xVnvAGMIvp9J59BquMq0f4GPSoieodzqz5mDuhMW86aCVB4F4Dkdx
Frp5498S5GBPRVvhNuzHd4Ab2QKnWn50DecJ51K1h1rCkLbx75BhuSWiEi1twO2rcnZihr5v0Eow
Yn2M2qM1dQWiSPRH+jmsLuqMfpTIIGgarnXiSU/nO3XCeNcrDM54YbZ2xuxLVOrWoo8e3That2Ob
r7LWeu7NgHlplW4R84dzbdZnMwVsgjl5l+vmUivMkfyDcZ3DXkoZ2mogQwjs3caEE8MpbsHH6mw1
pYZ11jedU95zjzYiEhNprBfrlAYCyWg6GfW5lSq9+VhwNpobgMQy8aaWmvUipE0jlOfqywnrlK6s
6RbQNAsDUFD+zh7H9+gfyiChMci6JDrvyUbo1RrIaLg81FrJ61iEO4961pvUdc475idtDgpTLx61
wXXPudchn3vhxiR0seI9myNBV1fDdp8dc7R2UzdteITsVR3PrXha8KiIchwQcdEE5q5rf08jadLy
JqbKecGCKWDLDdAtFEtmHKHY2FzEeQMxWoGZwSVEH409GKhvDIrTwsFvhvuNr5GLbht034ZD7cQP
3gVo8zOukg+vyNudka/nIo8VKzMSn7KjLRYPSvuki4GhWgufM9ncVk/WmQiYMW88Y9ldbIru55ET
YmQU+yfiW2RCOW0x+UZXLNiXo0JjLRIk8sYgWsBdWMIcwqYBPdvSe5erveIRcnFzTQXyHd07mNLS
0lnrNbWhem4EPAk8WQBYuCXMCsXEBkufrPPLqPruXKinkR1gI0MWPjkYDad3iBUJWLYGEOvCM5Kb
GdHU2Ye5XIuLZdnpya1O3CuifYbFiebRelu4w2MkbrmiZzo8RFX8qkYmt7WCsOg6VfHSEJSPd4UR
5GcdawXiNiT/so4vIMInFF70Nk63+THHwrCeIjmXV1FBYFrm8KRpjGSHEO6Q5nD1k4u8CaczDcgm
cdEsouCm22q9+qU7cFWbFEYulpRjRl7Fw9/GKWJv9QZ9IbB86qFZT7b1N3EbtcjTpF0R9ZQ7BkiE
E7L8hMcIRZ4YNW7POF1BLC5XKirUCiMdWDW7u+a+hmhkVi8KS0TXMo2rjnEy9It86PAxkjF1qxjW
sW6Wa0MdEkF6pCga9wC8heiSGN+J9VVPnWbR0Uw1KAUgs4cxOjbzaQNTEjM9n6eynfCXsKsu0c6L
g4CKtZqQYxjec6gOpMD/LaptLrD/hKJl+a22oUuW2rCybgUobB7bW3JjSdHwGss1Hcbwy8yu3gYM
mXGUQkRoi20t0n3KeHqvC5/mpCzfIdyA044SzPuet5785l1ryTjCZZotFTOdKMiImpDoDyXosgmf
dx3LtZ0ZR98P3kmlRwt/cvFLNlTqdhxw2OLT5Gj0XXL8+ZOQmLTZeZZi4H1V1hxqwvGiWPtXmY9S
WYRpd8ayTC3BeAmtMLjLwL1FzaGESwNC/kToid1RNUfsVupBMtJZBjT3WqJyd/3kRrski6kMy/7G
CaGESWGLdH37zffses+Vdyf1Kd5YRvbSf9eMrrfD2D1G9tBVZTLaVa37lYdlwiS+lic46qqzflsp
0mDOYBkRJHiCWXlDtfaO4L2DJ6up9L3SxEcB0GEqjX6jAhtdoeiPepYA0sMauQzSzjjQp8sk39H2
gfC9kx4nr6UonvqeCOMktVWPLrLCDPc7s9SmLhgtKJ8JjN3UyXnEQY3fAN2JuA9iVRA25M+CFcgF
9yyMUxszVyW9+8oJVuB5cN5DNBXshrh7oxloNAiqTXRxVZ6crnjwEco8n2KnqU2XXPLvwTRy1Wm8
9yqeH4Qa/CXD0EdsjgQc6OnSbWp9OAhctKZ6ZRvj7befbP3F8keWNwUAo581ULyQWy0O+IENEHV1
yZpbUhMWDJJuz2h605PEOM90JUwiCA1GwLEGeui6Y+i67PmlA/KF1D2lkCSIyPSIJwcHssgsQWvs
Ch9ZY8CSrNjcIRVNS3BV2vNgmiGKOEs4Pv4Nn7IaO/ulwxe1NlO1zXojPZAfoNUwti5M8rCd0y+A
C+VNt0hyED442TxIDXyQdZJaH7UYyBo71mua2VwKmpHi5xRdhCtjTMOYoJiZAV2sTPOQqvRZFeJS
qyd/rL7z3nkma9Lw1HcUX++mQXPpDfYdksJsHcupKt67trZYnj9/RoChFeeHLqSKcEl7hbMd6KSl
FBOB9Oe//HwA+Wavo2Z4i2dNaICgzb3bQRP6+WMUJ+lKBgQvzL5BQYKmSVqpZpGN7E+rTB891tJD
G3HgxvrpL38+6ecr/XwI56+ZaUTgR4fpfth8VFlAxij1DoM5Pg1IXTjZI8RMraroXTF3biTvZT+4
aBr8DhcjsgDHJOES+S6fhdJ7ovZZy5B7fsUdtzriK0i3mEmKHR23I0ykCZIOSV/5oAIM9wThUN6j
naIUBKHp50Nvt3zpnz/G4zy2y48pb0mG7x00qZ8PkzevyPgEaPlCCVPVe6AwNtVG0x4ppsyXrESs
MTiYjrooSLxFzT4Pwi2PHS2CHXbBElOVtCuOFej/PaUC0NnkUrTVHG0r66W0JziOXCGBGh7Kwn60
3biT2RBsShhS3gSzIC9tcwMPZRu7U7jGh3YqAHvCzsrIdOYZgRpSg7yL3nEI3KB382i69d0bFZGX
Wm5qPdzAdp+hiJSJsacujHnBVI5uIsl1ztImWIjo9NeQ7Di67A5YKhdjRS7SIf3DDGzVhNluDDHr
WSDbTYTTsTXZRAyCgRxGuXMFHAGpBJyjpbRCrM2SQVRcEE3oKFAUU28f3XIxlPfQ9bBdM++uO43i
liSBCU34IDTabju0/qNKmN1E5N+4zz0m28FDF7+kYfIRF0h7YQa3IgTB29E1TMPIke/thcWHBFry
njekWseAI2Uy3xrdZEb1cpl18bra+HsDw9MZX0/Ouui4EQjQQK0FfGKwpqtdindpkERpwu5ksdVu
St3Sd5rUXwOtEyD3KBcskZiLgHwZc6InK6GPN5Xvg1N9VnalVr3NkWlK9Ns0eY+B2WNMzwZcclab
pAdsnkYYv7A6vDMC75i20bnRMzkJbYoIdUx7soR/NDGTAH62cPP0NeooDsmd4uEG4Rchjj/SakjW
suNX5AgMADqLBnxBjSVhXdWoGD7eiY3p5HtryF6sXtFqRPXkwXDCF7/y6w0TfiwyBYw90AVjzPws
L3J/n2LNMMhIYH5B324HJvsMlbSpPhmMgjezrWdb+f7BUxOydKd4MYBYc/2cIlKeqn40bu3vNJPq
78oltSC013RipxwT/m7niz8Q5N2d7GJyKl5z0tuq2g8eYGGz4njSU9ARZEuVqCfadb29npY3ZZMp
JGqfUFqFWQPX9bKgXwNs4cr3o8tgUhgS90ylfyA3/18hPi5cm/+d4bNtP5u/6Wfy+a8Un/lT/gnx
cZx/UBIHJt7WHeliQ4G++U+Ij2v+g4uOZdu2ReWAqyv4hQgpTfDv/2bY/wB08j9DfMQ/iJjw90ED
SRYQaf1fID6m/dND8S8YH0NBsuf7sPnmpDQd578B1eM+jTsxZfFWlgNWXODIi1Jvdrg+7hpxHw8z
mu4YcpcSsMRyA5jWSfasiY++yJ29V1qXyG+vSkH9/ZVpbrhvXEpYksvg2bt8TE9anP6WifPsYPXk
KExdy9XznbfMADjA3sIFtXmNsuwSIZgy82v8teZxFmqNYRnonU8Yx3PWNopJrkxF6JxD4HD04ldm
Kn8Zv5xH09sENAykAVwx7OGAVRK6R8suWlZzdoh0IeqJfGC4Yw7DF3TDgTe59GDAd9Y2yfIXNVq3
yXiOWsy2ccvNy4JmtfSa6Q+MxR2WC6myr5xbCS20/Yr+O5NZMZoaRlbvDgWGPE0T0Z+VJm+6TxRY
YUDzin5bmFiX2ZJ/jxyfJmZz3twgjWHjbhUpq5hOx5cs7QUMhZATL93svkBQ9mngcoR2LIf2L0bj
PU2as0Jv7EoSXVoGWyJRWFaqyLqPpBNso/wI846Qf+CTjBzv7ajv21pc3CywrjKLGKYz/5hCJixB
p3/r1jwJw8jc9PqL5AhIwJYIJNHO1vnToq3ZHPQGPGxM9DC+s3s5wH0IuL1iBdylekzbh+IFgM2B
xcHxm5XfhZBkJ1HeSov6gcjZBfV/cHdmO45j0ZX9FcPvLHDmJWD7QRM1S6GY44WIzIzkcDnP5Nf3
orK6K6vgNux+bCCh1BQKSUHe4Zy912bTrenxZvaf2e0gvVqBfKM1ppxrpdqqLdE9C/WdehUN6poF
c6vn2Hlg9dKWzcJNU2h0x1yIm4pww6WawegsjjZeK5g2AzYlOm10ClcYuW1JVIiSue4zgpl+lePV
X6T6eEIuS9e5Lt+ap07YdDA19w3B4IT6t3vFRXxA+bMidIyqbVorGwslXw+iiA5IzPLCrkLdA3Nd
bPq0uGHaPbOo1GeHHlOEWLrk3g0oWpQw86Y8DI8qZXC/qGitR+xcyg3VfPbxTvyhJQ6Nn64/uk64
I+kXgblrHaU5VguAe4+tBa7CnOPYY606D3RTjfA6KSutzlfFWJNCyqrahH9Y4Uana2cZE9AHlqw9
OajnQEXOQNnkxfJVVjCKiVghYAHtD1O7JNw58x2OTrWRy8hwf6QV5JwqvPltvGtKX9sbfuGFZlSt
sdG8qz4Ng9InViSXV4ps50fLjo6thSOuaYUHgRXlkjls/QZ1njnXMnz1UVRkkzUHv2regzQ6dZT1
l2rcIxCkU5sBRmo05YL3B9Rj0+xiNtp2XVgbiZuKToucTe2IoLv4FlHPoFtHtAUK/mhLuPM7coKQ
1ah5UsISTvLYlCuzmF7TolmFHLwrUEGKoTdbO9DoF6rFjcZOsrQrQQ5chW270lirdwlKhD6yDlXM
rsT2reBg612y6ZXYWcQ1WdFRb0MhU9Keg47zSuhIznVwsNsJbyICKIwCAtLnSZK6pk35Y50MO0fN
Nr6Tfk+KiaZ8V2xZv+3FYPzoQP1zqDc0TygLCyPIDi5ZkXrrfrIpYxks4WtpHYsPoqOGtV4BeQi0
WVjix2yAUGcLQ/UiPSwW/kAKcE1FehunSItgd9pB8OLbFOV1Tra5mOHTSGCPqqLOxFW/CUZKxpZC
1HWr7EjmM4kDR/8QlTQrKCYeYc50a/z+lmeYI9VLuAckqAt6bvKLZsd3xqEIyFfAVpRcd7o0Wruq
xhA0Zt3eYmqTqyEJ6YnMQm1zytapSx908hnkeuRzWavuIz5imwsiSYzw1NSqPFkhMOwwotJC5PFD
Qc1jTs7rdi3z0RZjJisY38dTiJYEmc2pNeekjSqlohmw1S1UfI1jEWUbTQSPbexOpwT8DOQT+way
3noh8otBVym+qLlsInTIODdMGx1B+bOyfAlgA5tm52xJnIzffOhJB4CvWH8pVAzUWZVAQsRhXF/S
hDIOvej9J8yMKw26SkqAxlfmaOfBzuwLQH5MzuGoLCyUqa/Mk/pimHMHhgpDwdj6WJQNtM9AYhbq
oC9RMbWbqbAr9MDJlrOzotSry6Odjqg96zS6UR/vvBwigxVb1bZTq3Gjq5q+KGBLgplo3Fds3E91
NLhfQ++sXD0H9CqKmwyJBfIp1BwVtNGnKEIH1Cv6i2+p0THV02M1Af8tRPYUFT/xNWaMC2BtBlSi
GKEaQNT6AdAmh2mYrQf6BSOUBMr+D5S0KSLYs/oykXs/I8c7LffD7CUbEpO+17gs1RNeWWq6TbbU
kS4x6RG5SwGBuQtJQ8V3hNiUkDnNukSp+xh0tGArPV0HrfGC8H1aXfwYBaySPihjd6s7HQteDLci
pLTKsAZaTPrFvpDWo+boBF5MZEEjxpdLI9MNdp9hsDWckNVzxh/C98NVbEvxIhk3102qvpK0Ga9A
UY4fbsCsrOUfwO0n2gkD0p5RkGtPVfMZa3i2vXvAilb/MCfDvQGbeGy0ZjpjufukNGuswe5EZ3ra
NMqCBBARkGJI4mJ8TETwomXpteM8P1mlIbaJxG5jIgwNyI2sQ6Z1hWrSfkCBugmnAJEXKLuxg1Xa
VKfRGeOtO8aIHzJ8sTWIQI85y1nFikNTqiI9qotE77UYBcvQ97o8NMBOpy8DAoh1EnKEKPbwXoED
XLM1Z1wsLhSTgrPu9tqWyKDPUDqkOSG3Q6kSsf2oGFnKQD4ZLlq2oO7qc9LohD5WVbdrgtlppFus
I3JlOiit8V2JiuHKQowPEWbsEsbzMEU/J1t7dSqc5JGoNgp9zpPRxIdqHB0Kg3r0hn78rjluFqZB
cqbrh/EDwd2YmoZp+MzGWXOKLuIBGmNw1JhVGOetWwXA4aQmvXVto5emHqm39Rr5uAVgF9oojE9V
EB04QZ84dyCZgn7dBrDYWTWaRwyGxlZM2g82obtASrFv4iV22AItz8HC8II3Fvsnha5FPyp0JUck
Qqb6GRXhuYJuuJCDfEoq6nMaiiV47FdLw/6OROVUlWmEu2DaOxHRCWPaeCZeNMwNNG40SuQhx4lY
BeHgWeygVau6FIaOfjKBdQCukIwqpKVvrEkotGWsqQbedz9YiHBRnNnlN5RfGOygiCWkKLTsuhcT
DHbaZS5LI3GBrnCJ6AnFsfktBVCP2Bt5nzoZK70jOQuCjyBJe7Yg61iJneqx9esnjW9DgoCKO22b
jhMJpOMZQujKBvi0wP0c0RHirKhRVU15/p4QEbLQtRnT3qhPUZt/0TRCb2aUldd2zQNsi/ZIHBfE
wcZ/mQj+Odp+ehyarPGi8EkEsj/cL9xcIxwSPwTSkTGm8zY/8uvO+9UwNykQ//PqrydUxAUT/Kd7
vz3pP//R3I/4LboRwRsXP+6v9uuuIm36w28//tu992dVY+zsNAbdHOrDHu9vvY/dsN7fb96vTdn0
+33/eEoUppSv7k/86+fuz7m/wqSrrMr+8TN/vex/6+Fey8uNrGOH0FgLKslsEpATmptlM1+93/7r
kft9IWa4KZgbqbPbgPZbtv/rGfdr9/vaxHR3sPtdInUwMrtZsyZo5fv9Fe8Xud5FWEnnX4NOlOcw
JOcrlji4hO4iNqjkP8oKpZScTQjNbEcQVhskrNU+gj4odt04/fkW2/ld3F/Kd+3XrsQPiGyI9edc
s3XTIUVtwzUM4FzzA2tJec1fEHuGZ2O+MGmMztC21/uvSmn2Ln2M24tq/qUI+vhS5vegJEG96pSm
ZZ7FuQAvaF47OAW8f2v2MwSAj/b3a/fH9Ylwdgo63Hm/7bTWLOxn2p2f/NtL3G//9jp/PY4+ZtjV
cUJp0e6YnVqz2KOwQqVX9XvY4Zk32rOlQ85fQCM0SuxJ4ThEOCHFwvKT7ivIsti25q/5fvt+DRtH
t3InBGj3++4X0KIJe2GUX8Fw489h5oLGdeeyUR71bksF7P4d3C+i+dv46+b9a8JGoycNAo9KQrue
v7j7xf2xv27ef8iMij8fLaZ5Zrjfvj9yf2KsjZhdtbNvGyviplF2kIu4RBy/cSsrWqIiCmaCU9wb
j24DWlGmaMT9i6l9Rq5GME53xExJJ07b6Y7wgnrcspcEKspWRmJoRO6RMb+O2YkJ/BzirApzrIxt
va2y/Kpa+iGLXhx6P1gmPUfJ90UY7Aoz/4xnVz8W5HGLMBrzrb8Oq2bbwInBTeY5mu1VlK2JkSnl
piKxVhbdmmHwUkF5cPSfQfYTQP0mBac4WuhGwN/6fX8uAuF1AU5uu/FIKNyUEusW67mM2O3EvejG
uILxG5vIS9C2gdjCxaAMHqwNRCFhG1zHTHlrKsACrkXk+hucmE00w16T7GjMzPG89igwrFCF4a5M
D4iMDls7bg5DXF8byrI5LUCpmjsnjfkQ7GCy1z4w9w6pX71Bc9yv95SQtrkpaOgMWxq/Wz/Wvg/p
+NT65nsfhcep+jTaYYdA9qjpeOrc+NKmEzuCgXAOk/PboQVtwr8FBuiY2NqarTbqW4RmLFQH1C5y
3w/zluDcdUwlULg0eVN7ZQPXmHWAc/Mn8dyl+YNIk3UBjQMfBJbgqHtkHXyS6XSZP4A54NPEbZVs
J9U9tgPY97Snfac92obxXLnqJYvUKwEsKPnZgUGhicPm1ma0eQ3jxxAEOxUvXiJb/s8uhWhPRdQu
bYgkvqNdW7FR83A3YPJXZ7VRZPFnWuNvWOZrIxXbWJ824gQZaW81yTFRMG4rulfggfSBBHZtv/KN
Zu80xUvQDod8ite2aq1MDfGQWIhxOJd2fJjxbyagDlTQVFSGB18vzlKdqPEm+0nJTu7AbzfpXbyK
Rno5q4AML7ACeyMbYb/pa1P4JKTiJVCdA/rKR2nXuzwvPOmzxw3gLvnGaTSelU5uI9AhTaBeS7KL
WyxQQ2DzYfV1ExEm/hnSJY1Ha12p1rpuPd+dVvbAH4ZYSZaNrqtsJ9PfE4l4JDLuVBnJkUDYnd1G
JyksOvBPozlefBTxdoDHFbUzBrS3Nglfsew7KkNNMya71tQP0tT3RV4dS2FshPMOH2vFOQgZxyRs
TFKTrnpqAQppMc6hs+qtYwa3XHd2sn0xh2/6aOwi2KlOFHghJihyH1ZN3a7AwASGvyzL+gr/gDEz
oh1rnDvgaVLYu8Z/llW6U3vBacBScxjR1VDd65p9b1ChMA9q79zitl1Lu9tNcfAx6N3Z4hUoH4Aq
9N+tIbmxo17Qfj76VAFZvCxlOD0oBJZIMz47qVg1cYArQN0UidgW1a6jG6oP1trSyrOomhe1EAe1
dG5TYe7nRPsiN/cNbX1FhI9t0G6nPmOttS2oqgBpPtkZetEsZ1PaXsNRnmXWfzrhzwn7ZVzmD1pe
77G28NVuFQ4+ewoewrZ7L2V90GEuaKWyIj6RV1BfIlN/TwAFgTo59dMEcIeinpbfsEU/w219yGPr
1U2z9zgBHjL52yYfX9VOepQtl1DUlkWTg00aDjILtgnSunag5BisfdFcFPTAMuhRVX8Ph+5FpM0z
+4YtOltPRmKfaUdHt3ZEAB6bfjx1TnDzG2uH6hSUxDEL2GP1QBUTA074tHcLRvfYfJJKc4Xvi4aO
EHK+YtrOBZsDSQUGo81V4SvOdY4kRbsigsD0EGwz5BYj51tihNskdU+R0jy0SKFkC1cJmxdZlWdQ
Yhe7c24sX6++Jl46338y4VY6QbYFk7cNFA0di3/qpPJkEdKGgv1U+q6H4QJAE0UP8phk6q4LZNW+
74BIyQg6wvN5c9RwmzdkIhGOWIYdhVEEXFlwizJxxq1GYHG0asMa+jUFSWtLT2uNRYhstuEcc5xF
mji3ZBohXdvCcvd6F2aHFZ16OmKjaV8UJXs2wpiqeDJHrRCrKTF6FavwZpQvETG8tc1Gz6A/jEfH
1JFb+8lWnfItrI9jMrwrFVz29KGko1uQ9kt4O/OTurkf4oZ8GaPwkmDDoae4bGlDO3Cu85ZRpl7b
XbxC3biZ1PGkcRT43bhTY5IA63dfhE8RLebRGnYU0meD3Q365s7IVdLNbJLm613zGCeYPbIU6grj
JsLNNMjW/jpPm0NfP6YtYgfLuZWheUIZA9ei2co5ztVXl41V7zV6+UOXHpMs2EgZ7QmWp6Ptv4HT
QQ0n31BM7P06g0g+HAjS4ZguGLrTG5G8zzEVRSnMDfoemCoQYA5l/KRaXoScCiS8+OZUz728lNgR
0CUTSF7gezGguH6Uc48aCRCn0dkEQ04e1CWD4ZO0FHa1S97axL7kD0hQnqIh2OXYXXyAlFp8Nvql
S48wMEOW8XPFtQufC5HjlPKXWIew/OhHopr3llAO+hifBOPJOLY4D9L6NKt788xZO2rqkSKwtCbi
mmCl5ISpIa7lSO4QS+tr3rFjFh9iyi5BGW20BGiRpISobHR72KFS3WB1afJjNKc67bBvrsvglLQE
kdvtTXMcpiWWmDSFbSO6WOat0vvlJOpVkeNyl/CUBghFOp5QHDwIAnbsx7a2SmfBQtpH5TJk1G/S
o+pfE2l5o9yjC97lHewC/KZBmlxN8ehW4it2LyZkMKVWiSqRG1GJFVYPvRiIGXgbselhylkAsPAE
WNc6HQ4Upsd0ZABG1GAD4cmYAvQdSUKnojL3ZV+81375ya6ZHJeBDr6F9l14pV/PmT+M4eN6ZEbz
3WZjd8E+zLLDWDLFl8onu8l15DwgbN6Uot61RUYdfNgkwzbREmC7yIdZuvliWKLB9MrE9SwzJleS
5Vewa0MGO+STml5sXVr7gEXJm1nFWrROqZ7b8OcMQ55UvyIqvl+5AoFmMl1hBsEoK6wHu1YPDj2a
HNdhhrq/8dk4BznRnx7SoqsVSgCANB/G4XsbTzdbyXeT9hLLaj+Gmifb8SmyJ5RzFGapY9qIK41Y
PaCY3YM0n42Uu4QesjE5m16f1lTAKDOf/ck8ms1r1hRHxwgYj8iVwpKMSnRpsjEaqXKDD9vlTI2V
w5hSPUDyQDlBFbuCnEUO3UQnZ2guPWABgvroGo9buhhQCXHI+dLTSffBI7w15COwRC9Q6PQG2SmB
FJyF1WwAeG7NChEm0U99cUlyzv7wecIWOJjFG4FFj8J3qHeGG7p7JMQ78Ow/ar0Do9SvGzY8JfNi
1W8UH+9RiHFTRGtFZaXMyKFpGkFN2nMVj0s1GLHTFfxif5u/aTqYAD/Y6kCVbeMn1bwV6cdHsPwH
Ix5vIcpmcjmPvCCtFPyrAaeKXMlMMn32Xp3SEqy8QNJp6OpNmAfe4MBpwP3WDPTMbGtzN7kncs1R
tposDDUuyPTYXY2i2JTtNaGWn8oSEwIwXWMgAKM+SNFvWuCLVgMrDzGDLNS1QbppSIxHB5OIksZz
zmQENDCq0SQGINQb5GXZtDbiYVU4kiPJnll0B72hXZV5XZ8sZVNvOlXdqJPD6jV8HAYQ9z1zVJ15
Th97UY4sQ7OvynMSs0cRpB5jPov01mstOlAGa/x6x/BNsRdDYGaslGHfIOxtUM7CYYYrBR1uKFdE
Xq2yadz08EX0/F3iszUGY+2Ig1WDp1DUtcyKtW+5Hr2wLrTWjMd7KpUIoeihSMRovEGMZUSD5rtA
NDAAkHz4GyPRNjUKtAg+3PyxExyCooVvT+Zt+oXib+PXF98FO6UbaFG9Qik9VDdb1BuPITEKeU6Z
FR5sKVg2sLjNC0bx2aAglXU5Gus5n7mphw3a1HUCXAhh0EYbnwbH2ZQkR0Q1sLmaPlqsHNuUDU7F
h+iclUKTsSVVciwTTIXo55qdyXpRY3yeFXCwj7xOQvdLnKM/EopnPQXZ8A1D7Yts3b1aVa9Fem3n
7ZGK348FfNtQ13bbva+OF5DoywHjkTWYl9yML0FkX+1QWWXA91EdMbHGp7xr+BwgneuQob0+mIbx
oZTxzkbo4a4rYtUxqLHyjT3FJQhqFm1hbjA6FlGhjYhiHsZsKG/jNhbqSbExgHaYsRRWSQ1jOyNg
BpWWJKv1OIYb1ihHiF5ala+7MsLxRMdXg9KmabQF7DXIaA8hiscWKIx0pI1AD8wGRprENV15A26I
aSxW6NVBtAUe3nw2LvaNWgCCJxT1KTZThmYjHJ/M0txomMnaJNm0qkUylrtI+w/fIclW91pJQgRd
A4iBZ7wgXkZczgQ9NPkQ5BwiGNtNBFA3IPairFxWqCo73diaCVIA8qliBEpJNaznP17aKCRX9Eur
6zfFDAThlZ25vNO1+6ijRqtcg0IHe+wyoSKcaVWcO5kHlO2M1tn37sWfpJo5iDUtxLwxKEDRkMLB
CYsPZs989X4RztcyG/GlqAwEfjmy1uWUpjz//hBShLn9QD47Zi98yHhESacz85zWXBDp3ggL6F7+
+Ec15K/7/rMqStSFnzVJ2GtF6Ky8adav/KFWacrJD4BqEtUy1aH/U0ArqcsvZcBAaXWUkrSREDg1
GTzcX5tOaR3vV4XNrO+wj7mI47bhCW6wYNv0v2s+95JOZ7F5twHHrdD/I1UsBtpK1rkZU87rqkZs
3aT9W+AghU6cYjr1XWw/B+QzuErZvYWAlHZ9DmaXyMT0wbCalzT3FQo7LImMQq1f4+LAss0/Ii0T
i1aJsCD5yJJSu6veopR0zCTIHIST3ES2i3/M1l7KdkhPdUjUBHUr7o9dlLBlkuzuT2sC0wOO5YHg
hHMWtu2mUi9srDVESs27a7JhUxJN7mpfxF7KGmoz0IV6cybbQwm4Iw6QjD+QVs9I21dOYU1bp9bz
dTIjiupu2rkFe4vKUIybrBPWK3a0aoLe33VClUsbrsOxiDsscm3/qGZZck0CAuIzYGjgSDgpYI94
RmoOTHHo44FcUG2UnkaVIonmBCs+4YNWpo+QF0h4pUSgw4XHU648GWPzpfdjfQq1HP+QlXqV5vvv
iSO6VVzFL30iVGIFtekwpB1ebU2uglkZ3WgFiA3y502Tdaq/Kmw+NwOfRYEz1CiNyu9yfOmgPgcu
vaojtn4lIKIDDNMRV06EOjvadZlHpSBjvzNXSpdkSPgazdOLEGgR1mBBaXBvxv5owTHx2ePkEUFD
FD8KVAW5wtRDmmbk6h6WV68nYm+yR9JC1L2rwiAAOF521g6f81UWGaWycTdWpw5FBsGZh6n0ITAj
y4mntYnHFgUo6EN8dRZdP8dczsNVUZb7JH4AQkjjGLoHLNE2yVZJx7HgKpucIA47aXeaYtKgA8BZ
h2u12tbEhUwEoI4tyxVt6w5s10i9TOj/BxPxTI6x7+sQTRxYC4IyJlBHHT0VirWUAsdtikDe+bLZ
jdNbOef9i8/5bTX1VZjYTIG5O2AtfZq3QFOw14yrrMIUqUJmJpR3AKvUYuvPgw+zGbakVocLs67I
McOomdEJTjcgFHjt7AMDf4OaNv4wjCtFDus99d8l7XltpDa2JzfEQFJeGst2PAQaVcAoXfU63Jni
GQ5EYZx8t+JPu1fG9UA/NmJ0CjdmSpFtkwvc9E/o2OPwCeMQ74WvoZbPg/uGa4EJEV5L2FNEA60/
to8NTpxMe4sB7caxtRYBSkibhDAUkf74gw4rfrQQOson17Rn1tIY0IFF9uazDuxnpo4Frxbn1X6G
LhVTfRhVccwQjRtEGWqtTUrxqoib5eQ6rNTR6Q7NbihMUJjjnrr1TzZUuEAF6W6G+5yce0McLVPx
JNDUIV4j5n1jjUR9hRIjctsadUXtPzfapZj5RS6xI9V1RBbUIOc1049CEnG1xZ+1NPO3nC9zXuaH
EtprBEME6LCpzpEt0lg2lbZt4h6B9qJBaQYXOCGw2VwreJWg5T9IbaLDapzs9C3QM85s5Wo6Hypr
lbw7yBqqKJjVsZCwLX38ruEii5wnMeq7NKgOYhr2wi4fxizyptDZkjQEz2PEQEdVVpi7nO67OqYs
4IyTSz6imRtsuJO1pZbkyqgPgd5v1fqQm643SShpHP5tKXdu6r7GlUbRdThEQ3MK83ELWUY0Kztw
N6DdF84clsrOuFgxzEhzG7PkA8wVbiM0MvTQ04ndNSnG02PXfit0b9I91Pwdg2nwMJ/amg4xFMeT
6BcdOgD1CbVHoLmL4uwoZ2AOiwmhsY2VbBF9t+WyfywGHKlrs9ha2q4xDgqummDVJs9Q3UX83skv
4pxXtapjLk49ogsvmeCcGcFKsOMgm0ouelcSjV2syLN6wrQLMC1ZJu2z0fX7qObEVf0NQi7U4jpd
EigVAREp06nFsJbYC1LIvU7xN3UUeXOpQcHlnJJfJXUaJ9I+d0W7tt4tGJMY+HyobMA7DN0+BXpz
8nsBMDe/4P/93Pem+qw51QdqTPqjNXb36WxI9Zib6oFqTcZs0bXVY4WlwuihsTTFaTBgBqMF14Ie
yYzF0RyfW7QMHXoE+v6rItK2TlRsWnFL4lObMpCT+2zSie+c52LUMQO5T63dBCsGxx/+WLk34MT1
3nHI5ph0S4VpgIhGpBCc2pFNno6fGAP4MW0pLaf2ZLIScJLvrnNMRRR9cwvRM2nwhJ6kJNy85kFJ
yQNhGKbYmpzcyda/awpLl95VNFrFFSzuPLYRLTjhmyAL9f4Mu0SOU7lmgfyac0UUKiR7MwGq1SLG
cvSg2CedQwTYTGvxXR8hce07T6XQ1fOMJ7b7CGasYd9c2ANeadjgpPqifMd4uRtjt3qiWJ6cAlVl
3AEG9S6TtlimWa4dp1oPnp1JJefaKd7DpnwUtk1GXCK+k74X3KDwKKBOgQWm2S4fQ5UjWkkeqzhL
HqP6oA5hebvfY6lGsx40oa7vjyF2FsciCa4qM4qvOeV+dDoXrFvCtmC+xkbNPdU2UL1RsT7pQH1r
WZY3m2SCg8SoP18S0GQd6tGJvBjRtlAQgS38SvZ7MV/cr0H9OYNadretAn2A2bz7WY0B3cnYNva2
FmIoIKlpmRv5VwE8VhtVBbmpoWO24OJ+bczhayQBSRVWldvs/S1EgQ36faeq0IZAvOS4oLJgdiNA
Dp+hbGq6dCn8mlVukg50BmgW1MN4c9rA3Eka/8su7SuyTIKOiUbxWNpVT/e7WADuunioMAMdirio
nwbDSSgYhOPuflNXNHeTDq7D+M2jRdT8Cun+/1XUrSGb/i9U3cfo63vYfEE/+4qy35Xd95/7Je12
/6DCqAmXcBnb0Qxhk9f9S9nt/mE6JHG7pqk75ObpBprvP4XdpvOH7hgWM5NrC1aGDprvOm9nzTcP
0ZYXUFM1XaXnZDr/E2G3q/0tnZX1vA06eNacC36Pac4Jsb+ns7b4SW21Aita6GlFkWSsD61jUIYG
y5RnDx1pinDmGxwRAEDWphrMK1adPVLVQuUsh3U95Bqp80vwXE6YusuRXBsY3hmJOY67M4qVI41m
FUH3IMtuVDfAevAQTh2i6OBbBJ7UbcnPYwZd6mZ0DAyUqaltXVxbQi2ibRg38ohRbKEIkj4CF2nL
ENn7DOf8YDHixx3CvIq5VxYgDyarP9FbVw8pDaEtnPmMQKQNsEn88swPD7EQCwhx2kppTLHJuk7c
gjT/SVYf29sJ325XX00iMhYDoRQsEIG8N77JIrRTvpUJxjeniW6SdlYRAxYg7cpeEBMOAgetjCHh
wYrEvKAcIY5A2hQd8+HKgo1dKRpmmmsSQ+Tcz4i8XLH6hduq+DMnt8I75CPzUrZoMo9RNgynEdxG
Egza/4On4ilP+fdv8yn7PS/GCuFs8x//9rdbp9nBUuc/m//yWd5Xfv5Mv+p/Pulvr1z/x/3h4Ctf
fTaff7uxzpqoGR9w44+3r7pNfr2LP5/5333wX77ur/I0Fl///q/f8zZr5lcLovxv56M+hyL/390Z
T6gcvsbfT+D7D/w6gU3zD2FwfjjAjJnDhYVr49cJrFt/2I7hqC6hxgYJhrb91wms/6FxmpIpzFBg
kcDMeffnCWxYmDYsk9hF4fyPTBkWL/9bsrKjm4bj4hQRqmpautCMf5y7BQhAzlUbAbdwqQyWCJDH
xtkTR8SuD7ZMs44KWXzWVhfHCwDuVLQ7EzIslNGFOQsPJgDqj0gCi4uuq/gbn/PoHJoTUlS088h3
CtT+RHHoe1UiQ9RU+U0fTHOTpm27d1FTlUr4oxIEtCy0us+WQNZiOo5+8ahCuKgFFXCS1/QFeNfh
WiG2PIV0dpdqqoUbtvwDSyoLhB0P+rj8Ejita3LOfvYu/ZlIwYBcEl+v5RFtNImmZSREc91h9HKD
Sj25UaZvOG8MrHjqt6yXp9+OgOsvZ8u/EB94ZQvb1P/+r7pqkqn9j+9X2OCa5zFy9uTYc7L1b4nQ
WDz0JivR86VZxxp7sMgckcQLUqnxz4ZA66RVgJ6Bcn+LrCA5k86qPxNn/Q2B6LIp7eRRb6jF0REP
r4WgtKuXqTiEsQ9AL4OZwNYmSY+Tfrz/IBpN84lmjw4Z4XnQXwSCNZb8frYm69Z4NcPhStZV+VCM
c21/wN/Fl6WjEeeX3m+mJNbscoxlphgepikL1gnRalyjqDP5qoVWImJN4pZPsnjpUXFh02vjrWYG
0aNZyHQX4PMycqu+kJ6II7EesuIVcZc8hYGPV95Ps1Wtazkhl526dRurX+lDNrwYYxhtRpEwa4yt
/Zyn60FKcrQtaoWG4Zxtq0a4Y9UY9+BjAirvpL1RgQeJWWvdxKmxygkH37mNG71FpdjrLbhEPAW0
w+JwWOT8cb28rMAw9qYPdiWFwl703atljAo+VVJ97zdzf7gg1xwejBCIgWkMINYLVTmV1hQv3TCd
PjqXmDfiOzjWqAeESN12kBVyuoXe/cNOMtXPCIV3mWgOQeuE/F1Z/Vt1HQIKNTnO47LD0zxG6z5o
w/fYrBC3JI29JkQrfFfUlvZJTIXAGhWZbNBgGqfepPrOrBqlxSZ1NL40e4DJzUx1NlGes0AlvI2a
zolEuHf4Xd3R0ACUanOOst5MVk19xdWWkR4hDHcotdz/lJNpN7D8gSwBJ/jqoXvEarlzyoHloNM4
J+pazgkU4aMuHN3DzWAd7heT2rHytiG9aM5wNsNY7hAj5Sc3DNhDtBurLMxzmjb9EQP6yiiQQ/cN
FsXcr5WTr1b+RF/dzLdtHXwOynjMQoNaW+Q6J6KG2YQ2Q8l2H7Owyfw69E55ud9S8LvuBkHaQxjW
tUfUcLliQuwWUFkJCnaH4t1q+3bplCmaWhIgAsV9n0RenWHh1pehdR67UUFvRHI7VFy8psvhuxHq
9YVm3bIqjOJUl8Mx7iugvlCxtmybiR+qJhvLgUsN2WzNYxBaP1DPGwc0R69Tn6rQ21oy58Dylmb3
mGqB+yglQsWk+qEXLupVjR11Uk3WZQzKmxDysxxsSHuCNzHYY/cROOLRkvgGrLxEsps3N12jUjqh
1c3GL5zEb2wNwkdzalTcTrSBus597sixfonr/0XYeS43rqTZ9okyAkDC/iUJelKkvPQHIZWBdwmP
p58F9Y07PT0T3RHnsKvUdVQUSSA/s/faTry1ShmfFFAXuNhQuGsZPRmohPVqeAyUu2KrWV7c5SGc
5XQy42TtGHl5rTwSj7upZ/bp9tmBxMpyparSQRczOzdyO8S26UJv1eDBMSJA2rZZOheDXtIfZkbZ
RTsGV3wz+hUiTrX8JkaSkRlaf1F24MAmo1HVR9asP98QsgeZsaFwtvAaoSVFNAuo9cLnyuKFLqzY
Xs+l1p3BRX26WujdiEd1VnMxAs9GdXrjoPFubWkof6pGFMr//2sh1nrAzjFy5uWPAK8nXnOwzVMf
YL41ZCF34O+KZ9HXNZmeBtGKCNafPZ0fFe7vwsYrnjMWIbuyQQJbxvhxQuKeP2c6uX/86h9fGwWw
GtZiVws3Dj6q5m8r40uWOs6HQPu/Vqw59v+4I3sNuXNCGaM/Dkb3kcPuG2xE9p4CrVPHiXyB760f
kmX3JrKU5HWkpY9pSuAtmnfw/1ZorMuQmS1cwmId2u5bZBPORn6UtrcYnsPoMBNjYweeuP08dEPx
4aKqodOz4RIjQpONeAQuS0wOydWe+SJar9gYbv3SNyfPRriCuem9Kd07iUeXPAD14xIeqLdH6LWn
RgLRM6ddVL/WevGo92Lnmbg6HL5EZuQcEQ0F8SkrtH2P+AdOGR8qsatZSNfZJ+nol1EDDusxuiw8
dxslxSa31b5DrOUR7knYqT+x3AY2t8q9L5wd2zbQt8u3MkD3F0Cm9cHxey30LUYaiTSZJjBu0EgR
RoczdfWGHvMgUJnZlrEFd8yJBe8z4w5fTkcEzqi88oOK83tAQGFvxyQiYi4vYOq2wrurOD2wrtzg
z2wH64Hb6VYqZ9eR+eGAi6JdulDnPGbhQiEcLlFf7itzO+PXy5dA2hiFd08bbligAciMAjeTsg9J
FqeNuZGB4ysSa9oSDU7XoGRufHDyPjFKa3QE5z7zTsuLuLwQsyNuMi3XXZfvuyCkabL9eEYRvQBp
faP96EDkGuO7hWDLjl81KQ6FYDBKhGkc575TAzVioJ8KY21GIGG4cWW5uyUfnLSv7RwwrdSHsynY
Moy63ybmLqZZwIW9ybCttmyn5eCCpap9FAKHapLbTjB/8MzLzH4yENWhGRtfq9NXXG+bGQcK427e
h/HcojoeguIQAsVSZJLq9SKJ0zg3sEtO2asq3Wuf1MjGsWhNNsvWfhvWSHcgGXqS5B5cOM7NiOWa
vBu0rQRPYc2U0ckdy0MX/Aaafej5uORFfPZg6mcVK3FP7eGYwGxVfszdCgaMOeZbtivrRoBlHBi8
GgY9GDuIbN7VoXPHIeujd1xVE15zx3M/I/42ujpfczAA12aGzIeVY2+va0iSkTaiND6QY3JtPD6T
BahJwTenBgjJbB01Erei4STD/sFwl9VA6LtAa1wawFodImPYZvxgX5FBYlTmwsrPt67H9survvOQ
wjoCV7H8nR6e/046GNLqDa75vaxMFCgbPmB/26z5jLHMT82C0gAg0bGgJjMa6IgjftWD3Lg4m8EI
bXpLHbWqguJFqhs/VWS421yIWxxar4DGL8t3iZ/VzLY6YJZZPeohFQ+fnAw1gTeE946dWQdda1Dj
Hr7HtiFlGBcAawaofj35FomxDUJBePjvusFlCxO2rlG05uZGNfFu+TzHzXSBxPHaaPIUxPMtM5Ij
z3xTw0tPGz9s82McxAwFid0dWB2VRJzydU85KEZLIOJMvW2ygEvtEoGLJbtya3FBdzhUTJDJ0p4e
WKGugAUel/9t2BDEIIk0Z2lUSDxwD9KMLoEaj4FFUFqJJ8hkN8xbubzHjXXVUKhXQB0zlgY6+QYL
LjTODjBZOADJYx+is8wQnJFSh7/v58kNmMTGfjxCeFsNVf663Atz0hVLGovmHWHjRlKpuuRid05+
T/Nu3xnaxzToK2jWYcn7MJElSF2qs15n4qH/Wu5n2YnT7W4Otq9m79Djm7PchLsYsE5C90QKEm3E
8oPwJZlSUOv9RrPn7SgxBBvyhqgfWZL3LhFIypEtGPyl8V15oQ9c8rK8C62w7nrId2SIP5PeGejT
BawGc9/ifSHwL/9aA/9ZaQL5BVU6VuIXBy0G4/GjCYNrURWI/+wXoj99AOR7Fy5pG4OlllwTORpS
yDzAx32uqOOIbJflP+bt/sHihhkWX9Ihh6y0H0fLjTeFDK5RoEB6BJcuEc9lCpdulQLLKSQiKE49
Da1QlphrxpzHyuKVQuGVjMMjOS6bcEQkT9hFtaC9R3N+tbT+kOrkirPcwIu6Dwsm8z3QaqNl/rMx
sGG7QHNXlDWLHlN7S1LIelkdf6IYIE8O/V47uP4wTS+efGnS9B4E/QlEFq0uL+bgtNA/QLtI090z
hrvC2cI/3PFa2e+JIq8UWCxJjuNHy+eX1KL3ApdebFbrqhJHp3Gfmi4+D4XDTv9TNvcg9N7aCKKf
Gz3YRY27yz5lenmM7Ho7ecUpMMjEjPLwI0fSqQmxiRuYc5oCVycq/mvzC4vTu9mbl7TDfW0jc8fu
p61M8xm+MHfEfp8F6T509pOVzqT+GdriZXyposwnS3IXpWxJVIjKzwhZozvGvS9B8kXsGqmQ/lDr
n4Ns+O3Z/afVxX4/9djmKOsag6tQzJ9xwg6RV1mykxnN9P4HcuW51uxvxMjo+YPqF53RWZhyW004
vPP5bsZLcF0xnwoQ4y75e1l2N1KQeKkEKzM49jdZMU/NeEX3dQ9j8Wx2zS1Q+mM37OPGfg7d6MWL
iGKskLDgnFj1Wv9uK+I1x7p6RIym52MBlGg+h1PBCNz4LOf3adZRU7cojpT6bDtELBFmO2IRcP6+
yiXgNQnKC1DJ55ZNwhwl2zSu9rTZO4WGTYcEM5Xyq3RCbAx8MMdyJwGgk0axmwtxZL3s8KFakwB5
6p36HXJMT7xzzeV4jWr1xET9g7AL2CuiOMa/WdieFE5zEA70YYBuaLNL+ZoSpo5C79EYkqsor43h
Psopu7QeOVZR8rtPwSup4K/GctITHK5lcrMwfoxDdQR+ekSCcW+w7ydeR5GiH0dmh1pzT/Tpuxjz
hzpEkcr9byBHAoflcnXGs/ZCjUv6gL7x9Pa3jGmlcv0VyCzxo+3iVb+y6H5DeYM+dIdGdR513uvS
+igZ4TvFwUjGtzip3mu3R5OrvRIS86EL6vEhWtVl9nseqyuiP1TCbbO3ufCJjVz1Bd20mY4PtBF7
Igs1kZxI+NEn+7Pz7KOay99DA4q1D+YrBFBrjbN1peoYuXuEOHoVV+YD1m6M8bX43VI/rMzfrcyM
dZfqWBgJ81SZ9qtUQIMDAIcQgr2NyTuVETcpiP2equjcBtzM9PAC1mJH4Tjqx5SEFEZHxUOceBez
K6IVoLt9jAFW4OcPU/lNMCHhM6jkbMWHtXeQdzcg77v0lBniOBsmyMCufKjw7/g1DdiO8fBaLlrA
1lyyx2ALdq4uwFIRlUVJsNJwNjXmvoI/Df/3bU68vcYtJs6tPdE+C19v/M418tORr5DN6bep+zGB
4bYMyeFaHlPd+fJEcyuJ8bBY8KEO95XjHkjQ8DQIQ32Hlyf0e50shardJYgDvb59CU393I/1mx32
d5RMUyaRq7WcvZ9OCHojyKilL3ndF3s7B+nclQZZ9OoSj+6lDl0D/gmRnIz/WEARBjmO1akvuHXO
GpvzCq2QX+fQlRxQTaPJl5x64kaQMJvg3rm1w/qJk70gWxtp6TDav1KPsFac1zmeV9LrDWMHshWh
Gmu/vAKoOcLHCCNYAYh14TWGyA1TeTEq566KXTklt1mN93EEdZKn3edYPJm9tfNcdNeau5c5osOA
/J/V3P2a0/lURuWBEce9dYr7SPO+Ixh77fT6S683327OhYCMmGjuYuHtIsWMOWUe8TGTiiauM4jn
5NJXDNcd3qzaDHxdJH8by0PGkBafBF6tJN0+xhQSOhj8cK9YELrYp+9GXu/5JJ4sVP5d3D/8RKk1
6hSFkL26eFuLmIpAO+SsQcrute+AZwTp2UP0VeXOW40MniZ8G0kYkMZLWXlQ5oKNlVq+nn0LDiFt
qi5xZqRr0wourF4PwUBVSllMvCsOkyE+mHicSLVohugwV99w5lkgxL4HbKLAGJxH/W6ioNcVgVD2
+JSRPDga3H6Ynr7jwV+LlrYKvYDeoNF1KuwhaYnKJGZNijrBb73Ir7i3+8VgPvQMY0iH1D9oYp/c
Lu/PrcdbSMLbwqjeYs1+7INwpSO0TEVytmENAjqjdmt2wzkdu2hdR9aLO+qrBsZ32udXj7BZFjwG
R80jkzWOWQN4QPigB/m2du2nUJQPDHe3SdzuWApdnD7bjVBmZfDX5NzPp99uS4dRz0cu3RZmanHV
dNNfZLAkPu0rLd6Yk303CWMqKwhkFIBzIP4WVbAln+pC3ampr1K4ryOixAZsXV02fwY98bVermGN
rb085BxjT6TI/GNKvI2RVrHSp/vSxJnc2J3ZpYfRtIlXSJ6dCJFvRvaAcRGjWstInuED/hI24jih
+/D+oGzFazsnNSmOwweP2pR9M6LsaBdk2s6K4y0g9Nfq3sTfA56m8Y+j+mNEjkxryb3lVfvWQVbB
jebDDJv9gDiisywM8fNlMoPDAATOQJtLirYSDOd75ZGeQbyOoaFRNOZVbDHqG5zw287JKmg76ZdN
+xfd2OOUwwyScJL6lN9XB7i5vgRVKdKRmzZWsnLU6JJyIIvUl2kDn2Vs9iNeSa92/6YVYhdOI2zX
TgVmU3tNE9JgFqcTLv1kgEgXRBgBKj+VjwjmdkY8/Yl16yrn/kT2IPPgcguHED29dUtscQKpv+3L
9mY56Us5lWcmkjcXsco8cMFpWA9ZINZGtaMVeic9nVijQzQGyLpB94D46LuEYY67Vkn63TfGRpmo
rGciPFzHn83wmFUk+ejKt52AEQZ3bR3xaF4ab8KA/I2hYfaqc5S5/R4AyzcUab8l23M01bYJsm2Q
DJuvpp3OkW1DSmTlvsmYh2QW4O1Q0wv2jfPaRJUVBOMWhtspAUizGrrqQRLwlnHJZPKzM7Jfo8u9
03ZIu9VfLSgOQ6jtQu5lk/W7UeE6CqeHroYUSrYI2Qrc++2/vIu8yDnTyzk7FKr4HqwvZ/yoFgKp
Y/52BWkGLTyMnjguK8B2OiGCSp4amEZOTQatgXdomhnZA4ploL4K3GA1EcounPatbLxNCFdjNXoM
LCa58kihEiGKvdnepjJ/Bup7BHxIKoTOEAvtIB8yX++JAuyevCgmNFWCHCi6tafSjSes7RDK28B3
dRguc6Vi9WTqndPJTNbKWue1ces82gGCwe2vwjjyTw3sfwzNfTiTnzNY/atF9kIpCaUcvKMc9sRg
rUqCoiZcEHMa76aEHDxhjlgq8dRb893W2o2KvH0s4Nq1wanNhsuMk5p54WfNGnrVyOIv4NNpRdl7
QoS5CsX8Oo9Jto4YNXJEH7MxqsibXLmld+z6pZQek7WV0dgiCKYUwWcdrhvjnGaAN6hxAzDKEcPT
wV4Q3eqpbUE/Emrncg2VbLXNKTo2WriPvRnYg1pBntw5fYCBPrubpT4A5ljCzRJcCgnMXgsKaeBX
iSwPabOxlFtsjdK7xlGB/nELzNX3WrbGlDa3lGmAQ4aizipdDSQ+w8majO+xdlDmhMa1GJ/zpWxz
PEJcu5HASvk4u9GJMfbzMP+paZXNJPoYSrlQcXwGrjT5zSHHolNkJN2ziMNFUcYr3Gh1s+uM86TG
nWZ7z2ELKN6svoohwEghrixH0N58m4eGRgJgmEC9Oz+CPdt6VXXVpoQorj/dMKxD/MtOQj+ObXWs
aHSZ9pi9+2J1Ji5niYpyAaUNW31dgrVmQaP9SRp5jntUlw62F7RMK5glG4WGSe9BtfUk9/T0fqYi
ayiCRtN7nzHiozE76C3GcBSHcFHWEo8gOCmm7JpXXxr10MxokRV/RQ0ISrpPKeNAPC28upJYiIXS
VSqQcNOu0MJDAoens0jOS8qd7ZJNccAXQvIB1lMmAhYDTVBcoJjs2FiPeDRoLNYhNyA5VFvbw05d
If/sFOhNIJRZ691AqpCgMFKDo2XC7DHZ3ZFud2+CTO0GmLsGRSqOucaqLgY4JQdXBqch7pd541ZP
EyGzttlC7SRXvHuEi57G5yZpfnlIXptObKK4xZjanJ32M5uOybDQrXGRzZcc04nzKy1/2x2th7aO
hjsNPJJ1BrwagBBMNe6BbOG9VnwI/Zm0dy396vnRnd+B4d1mL9p4HAU9QgPCH3wCPwCJ5TsXgNl0
5FY8ay2jRmflKnZSi3zD+Rpm5ymRjm/XxPJxtyP2dDUBnLLNeVVgIX1KIt1fJJs0gXZ8aoJXqJqr
onAuPfWWAWwL7BU72n1+5lzM0SsFQ3d0hyOcLlTECpDTjH+doEDnnXXlCcjISgL2w1WxMlrjFhaf
rXgz64MXnBLTvKrF+dj+GXJiLqxiMaU7V805eLrO/u1vnEAGMpt3FL6pdRrB4ziWRC8PiyD9tPpg
M1cCR7FvOPbRaNt3pFN+FDO31+ANxiBWWVUfXWevx83B5i6SkQkXiTdlyjO9GBUAfohBE99uNd/c
+czorVNvBWlaTSDWGmL6FDFlXGm7jI1iQiJQPJNfZdvboWgwf6UPaSbuZMUcQDqunIXhD+usKlGG
twSL0uSlvP2TDhGZkd0ER5x4Vi2DRWY0PW0W8eOdhww6nM4S2xTzbIZLZXs0wi1OWMg1veXB2p11
jgWt2oaD4LOdylsJoUiv9XMURvpZNt6eRTTsvc4IMBzzoJh7G1Z3txPQs5BCQQ9UsN4VNQOFqQoz
PoqT85B3Y/soMnXsgPdDCxCUqYwzSxYu51Gl0clwk7W0LUovfbAvKYuVQx8RKlKPynrS9Airf0pH
C8IP4KCnnR02JaxFJspAWRzqcQj+NIM8M+p887C+70WcmlfNxEQniIZmbTmdhD5N9Or44n9+qyQo
uzRfslOW//fnofasz7iz3mylq3syWPnNEa9hX3+zxbNOxQh7HKnHw89DPETOWqYuFDNdWafOhPmY
hfobroJqY9HhP3TpmeubGBzyas+eaWByClL29lMIFTJpAu1Rr2PmflVa+24/aY+Vsh+Laar3cQwM
uKiN6ROIBK36zGfDqsCpV8GMn3Pi0LBK/K1mZc+rvFLZFXiO9dQV6QkTQvjh9C8jrLCDcOAeWvS4
CrM/tymdxfoYtPTyTfMgdIInxBirby/9bVpiYJ4IYLueXduHkEUKw/KrgrHuLjRyqimHXQAkLnbc
ojq7iZE/Q6lHNDyZDZTHfvBrzTVequrUGZ317IYdMyxVqFNMxkmhjfG7CMfNf5JZ/B8iC8+WKDMt
CYjDQun2zyKLunAiB3FpB+m7G9cdsmp4x1726iSt2JpmxF2iGf+GKH2/GQr9AJ9kZYfneecooucD
iwWjkd3yfqYoSrGKJm2jM7uNjGedRn77H54uar1/0YR40rMt7v2I+kzWXf/z6aZixlOkkfReyzCP
8Easw6GaoWNq1AdT6GtiKm7WEAfXtFtW27aqHlLJanxJgjjZM3E5LhJy7vNbGEjzvZgwlkD6qH+r
sucPuFlwQpywGUwnJ4yZGCFSbbyHn4c5gTGrv/z7n0j/3yoiz9QMxIma46FyMlAh/vMbEBaGG5cZ
Zh26dveM8rR+UA1PE7/3ddTZJshSUP87JbNWu4oxlpOwGtjDC+k1zCIc23rkjV2X5jTeZFt5u//w
/BYV03+DZ3k+kisL/K1lLEQ+/ef5/5MKpw89qxeG0qAAIcclaqj3CwJFmGIMaJnSmflHrDM3d0zh
nqP+GbM7inpevevPQ9gH/r9/Rsa/aCaxn2JpkaZpYc/FqWotn5F/ekZ6JNwOpzhWv0Yf/E4XPX6T
smMU28/notqz2OueE3K46PPA0QrjEEYEquAtI805GapDAXBRZleizceLxXJXdQwxLK/WXq0F1qUS
aBb//jnbuvavz9paOhLJ62kQjelK7V/UTGVdNJT9LOSGyMrfGFCvo1mfzwLHm2fWrKh1HfwRPnfL
GhFM7A3pzoemAuRmhRsj04xDOUoM5NC14qYkWE4PWIeQ60eG5TEKOofpSn6DpqNviCuK1xA/ARYm
ELFVsQ/RliQ1h1tDKuMaWsR1NvVfZeT1G1cv35oCsHuf63gbkQSQb9kYjOOyCsTfbBd3UpOCJ+7E
a7Ro5cbuWjaKSXMBfIsItUXPM8MY2HQxSXf0SZth8gj0s/qPPuz4mOgmlb7bEY5R/46r8DMLZ5KF
bcW2qsFjSNxFzG6P85UEmEcDz4sNBz2xjYiivy19wKrvKocfaxaY0LDP7VpSBTE8hydHudbBoH7K
J0bvXiLiteqmc9/WJ7u1/jQ55MoY3JnsZuFbGI2LtsdB0SNqqgrzD6nAT7Eo9CPz50dHVp/CHbeV
WxdbPoFPprCMveMOCD/cbdKPfwxdNUR6m/Za6LTZBhp9JCWT1q6UoT1MRc4eneY0L6aPoa9oba3X
ydBxQbsQYU072Qh3WiKO+3cnlAyy5uA1E4/lXMDgIhJuFL23chtEbkqr1/qAOSCG4b4ir7g40oNu
6pLRRNnDObUL2laA4Qym+w4UQIDVCIh+03Xg9aaT4w0XwzDvZnb0iu6SW+Q44HL6aD0WZgH9R2/i
+cuh6I+Qn1IOTgZLpFIXonrqVfZHx+izpu2uiEegmglxEhVC+QERzbS4AcKeJHoJ6bewO+OsK6wz
awydMKP6Oa8RgbQ4urABaIQ3RPMqmodTCklmxYwCr1bCJpWeD1glM5zAguNig3a0mDGS27RfLlGg
O8N+GMJPju925XndC08TVTKXLO4m3JoVhfR6bp7cwqGriGFujQKWe5meZA1LKAxjv64UQjyJy2xK
aEvS0tvlzErobr1D6KTRfhKThyZzr6ogO6Sl8Uox87dyK4PUaBryQsbaUxuPWzfJn9UYJbuq9fsy
DT96RBP6Ykhwt8biqcRKtyIqDgobtu1OY5tgO80Lzhr8kWpi0AtwpAz+1J39IicbIw6eyri+katC
Iouys1d72Egr777CxLvFi2XOQm7miuDLqXCPjQeZp8iys4PTRC9paCdrHbfKiomer1z7ppowOTQa
K8jESfKrYsrsDxoBucq8ISzV76Obu4+Wwjlktem8vxcgOOlveRjiyb2arA2CBvtIEgislcDQjIzI
2mooHdCUxriqW5gcRR+5T5WVsAyrzTPVuos/RXyx5BV+pUcYI1W6b4fysSd9995F2FmaUHwjcnyO
dAtET45tEr9xT9dLioV2jRxBjHNbWqtsJCOgiD+MImp3WkJ2rm79MlHf75FYvSmNkhfdE8SY0uGM
c8AyWY95CIiWjEHIG6F1StEkOkXzp6mcwWfx/bdLIQ5T2BlgUM2vStofhIsYFy+097NOTWV1tbFO
i/kimtq6mWZ5F2YGfGrJ32AT4yZUgYg4u62YsSa3raeu/AEyUzhbPJdEPobJO23E1BLHzVZFfXiJ
GkB8euTJbe+SngnIeQNbG3KlZ8+MqrdtZ2nnHKBCqy+c104frgrZ5kZjtdJpabOSjdFcpIyim4wU
jlDY5/o4oSdKI6DZI9NHA62gg+iVzNy88vGMPAder50hmsMEFUWxJeDcWgVkea7TVye0Egr+hJnU
6BCqbBG4AFMyzFRJABosjkk059Kx0mNIw2dp+vRUFyfAlQfEoh7prtK+yQYxX1rXJzLtSNJKYYJr
mfg08tA54e95gpRnPIingYUpzlB2/ORyEHbf4/JPNLxfHkUTk3yad+jAaEmrHtZUtBmd/Cpko+0g
Bxjc4vsXhkh+OL6oMuIws2Cq0dW4tyKBySnK9Mm04ycvgwUxFEN9mYpq25KavtLa2SNb+h5KYEda
5PytCrw0jjFaB4ZjzDcguRkZt3qFHKGvXXLCQfZsrCFsT3TS27gGfBBo2rXJ6ugK1FPWqPymEvNp
EXfX0R3cNXYIcBTkymgwoYqaQHv4/A1ZOrTsXhs9a55kzI9poIRkWmnufLPpviMbhZYlGDzWY/pI
lgTBUZRKpQsNqavza6Tc71aaJbdX7tgGVxSaoGtcVc4N0zZTWGN8Jveo3jJZjfbm1AAtMcP66gmC
5MaQJBxhCgZBwXOTp8WjhiAoATK10ZkbrCXxsitLKOsikxCVUdFeR9VFB6vwto3CC5VkDXxtE+XH
yGC3Lboj3GTMkWXoXGf0altETTpYGovsMuJW1v1gtAAUrY3HqAvS+rDn1Y/OPw+Rhy4cycU117nl
ECzELrwgCxXjfnxg5PExk8z4wPELEq0sUaJ3qCadOX0Ppuo76EkdYvZrX4I+QVY7U4OJhKz7QBa+
3pAOnU1RcBWu3W87TpFVM7re6f89PIBpnJKqP+B7YyKkMrbZeYP8C6h/kjMkAgh7rSqy1cyZZGjs
djarg8kjv7OI92GvvatFRR6wC19HDVJ9cBEbMkqgq+UEtnWkUWGaqbpTN3PGm7Z1qtIguEhmCQPx
zWBgcXf2WXFi0M16Fhj3cCpAWKK9sFjMObNFUjz28zj5aHIIHG38MldIgewiewFahRE+NNF06W20
blND38J9eoWZkJx6utSjTX7jQrQL4C17+hG6iXppK/MR+wvr0gY2US5M/RQb3q+ks7ozQ+cNDSgn
s5THdkGw2BI4TJ+F5QOa9Qvz/G4FH4BC0qnIqcsJT1BexBE2KCDdUTVeQYNBHQkXA3HdnCrUqkxl
VHox9OoRynpxbxaWjJFlNyIR1w6x16+oOw1A9BmEMsliTRnhLYnYj5h51JwieiiWpZvU64gAkvPO
GrvqMJjIz4wRBKisVLwJJjY/g0k3bsYIs4pYMCiZLayqFfu6kLBQ9jo3Z0T2oXOfXjVJIg8YAdU9
pzsboomM6kYvDqmRncC2WQ9DynCnk9CMsuTcmwz19Vo9ci1edS10jyz6vzrv6pAWe8TZajDYtH+1
i9+19Jp9jFDVD7MZ2ZQi/AbukrqQt0mKHIVUW7XAMo0zRoUHPYqL1ZCIixvqna8Tv1dES4hd6rCV
82p93afdZhZGcEhTyOCWZp5iQS3TORoA+MmLiD8mYte2S3M/RKgAbIa4lxqapX1n4ZWdm4rBo0Md
tZE6Y5oqp04z6yi8Uv2Jy2xbxCGSV46MPOph/lUG6L1hVOjy2msBn+5xMqiYKBzfJ4e9x6D96iZU
YGFvbARpURQl3DOpDvZCJddZcVZ4HaJqZ0YfWzsW0XXx4Scqa/ghcvwkYjGcDDciZ9P4E1/1E2n1
8/Dz25I9x9ab1FvmROn55wGbQrsaqHm3UyNhcsY2I313erO1Tr87SB43809cncw3c8rNejZBH4Db
6UdnOMVTeAdy56J6BYFl5+NGmNB/m0kj46ck3iMFhXp1NJ04w6zOrnOM6YvSAS+/VrCuaRRgzeXh
51eMbdIrYVvjmiOWQE+NqU42C3UobdN76gTCoRKLztwi27TdivWlCSDSA2E1eMZdynnTDTljVo4l
HKfaSnpc/WaYn9q8rfaStBBMP8Uun8g2AXQSY12V1jZcCGpxTQpiCjUjFG89dllKO9ieWq33R6so
LnNtYPefkO1N0vtlOPNTnpI/Z9r3IO7OzVzTtiUP8Yg8QKQPqLWHlY0eAqKM+Wbn3UlE40vahH/D
0mZgXTxaNdlOYyX+WjXkg24m2d2RnIHU2SmiXj0bH70se4cRiCIYay5RY6uc483P0ILFZgsNIwAh
gQ57ZfWsA1ATg0uSE3Z8C7/zXJ6SJAVENg5cX2zxAMqYYpEpuBYOpcTeYTVuCaNiLxigFF33FpIh
qZhae2yKwhlOVu0RseLM4bM1d37spW9EHpkbimtA/cHfpq81f7AnUkFDPMal+cuIxLAj8oHmUgCR
62I8H+FFMkMk4RUIWoMLxRlgZXQTgxGa7/XIs42uaW/VG5IarnH6VE9zu3JtTO3MSFEZ6ai0lyun
seK9YjaDzCLwLRpCqAYGhXmMDnhMTbD1UEeZ7zLGreF5IL5bh8DPTbxlK7udEaN+YZ6fCNWtEF7D
qLCy/LtGQuVLUF+UB+JkzVR8A8NhrqXPLq/HNWVzuy3De9srlAoS+VTPmqpKkB0YDHf1bnFbds3a
HWvQKdI3ElZ/WsCmHbiCAQxMzviB2paNTjzC4UcvGIYzF6ebfci63toNijApmAFQNd96V3objRxe
aqPpM2e2si+DFtSV+RQPE1y/vV0arLhq5IeZhqSoa/rvgtTdA1QcaCXj34SckaELy502/KLTexxS
xppO3ryEjf3wc1tKRyda4STgGGNzZcY1IpQ0BejlpT4f2avHiRkFoAWaWi+3Gh+DHScB3wy3f5SA
n+4qccgA8yc6LAqFVkopccKkuZSv2cWNm9PYhTU2gJq+txzO1MHHEawtGIhWISeOlF9p6hpWBsoQ
t/lOPVbA1CtbTyhOxca+tinDcDl0xQI8fUcyyu1YKxQtu9PsK+8VJkKCXJOrwDTIm4m4UP6LqPNa
jlTZtugXEUHieS1vVfLuhVC3WtgEMvF8/R1o34jzUrH7bHOkKipzmTnH1G6tz+RVXyudftbOYG4L
p0fcNmVcjdcK3xayQPUcQfY+mB7qs6JbTw2/amGVZAla8ZeFGHxLsmSLYad5L5mkH2QdtXuSK/Hp
BCH5nWH70GWSFFaIg2sPKwEZoNY2ZPvOQ9ONB5OUBIIMhyfyPytUfDnr1RLRLgcFmUmR3NeE0FkF
lX6QxDgjrPjDDWW1LecOkQORoXSDhBan/KdGS+CA75Bl+5m/ywfwEW79DpqQQMGSXEd3RSfCGmlI
DlJ+R9orn0vHWGAXN7+XuAC8MVkXavwn0/ylVInashiXcfRAtnKMXjsiy9Xyz2VIEgm6e3fn5e8D
hARWFSQApuIFry1W3eAlH6f0DCpvwM9Q/xsCRIHcMzyf+kJEFGJ/YbxgsDhjjG62lQ94W1WQavyO
cUElqlenvM/GHiZtV3PNtjHyfQZJUmmxBgR4ioA0QWiP9C4Ne8w9zetkNvYmZMZapfB55obwcA15
EoBh+UyC+F9m/2rlSsd5wPDGFmedJeG3z73ObMQgOjn7U5RDDNyZ7HNbz4QZtA9lPzWbKVPhanK9
BC0VqRutX28iPHCYFZGgldqjyeZrhTKCti3BJDOVxNMlXnfVPqSw0qyDfejRkvqlV90T7PXfX2Ch
xkuQWHs5J+jw5jjfpF760nm9fTAt7yvgLL5ErfxbcY656WgeQQEm66mmLUrI08ZoDpYii89cVpgW
CvXkt6j04rq6DJN7V43oy9C9yD0G+Hwf2K9S63uLh2GdZ90PgFhE6FV5rBNLr+SiTy7slsFI0j2E
Hi0GYZc56b88oSx1HtWzcmyxg/JbrYRi7q5iA9WDDdWMqyNMG+dOCeM7yPMjmp+TlN5XJVF7ayf9
4vcMATGiyqA12RJUcsTAPb0PmIBInIBVXrSvmp2l77AyQ4wTWvKOlOOjrQyJR5sgx3UXGi+ZwANe
jOpDLPV0xoKPamHZTDJDJHCzu5tQbLpNAa64mK+icn5CdGHnkt2kIRgB1JWdMS+t5MZt2AfR3j/R
5sFDHrLjPPGmBiPLShltKYEOUFUW+pEdsMNV67yBgGPl2X2azn+hetNyZt9ArrxTWk8rd+rmm+xr
qF5TIney78sVkYmXKupuUS6rK4gMUIf+uArJHVmTrXKyQsRRlvQfncy/1jwm+yLrD77NkMFz28eR
bxfVMUkHuOqhkTaYtniCcO9Lne76prlYku8LX7dVNc9PpkajroMHhO3BwWHiF8jpD4oymjgvjAgN
Z9MskmSXusl9HOQ74HTJBkk3syA3+9fWCEvh6LRnoyUcCw/rljC8dOV0FP5REjxjSOT/njPLbUg3
iEQijx12odq3r0Yk3WdQiiqDXiKXZz/lfn0VYbRxapBZg+XrlyGOn3Fb6Tq485XRcw7PmF07ez/i
JpQusBhTwW+159cuyzP8mBh7hxFBg8K94RioGlIsLH46fzCvzq+Tl5+BRw7H+rcxGQ/4GV6ielG6
TzmJZgE0rUITAMYk9Mu02fzP9l94JuEl520RiNbQYWnGDm4Tg1skNTye5Hqam2uA1mCLUzqnZSkp
TZaTSkw9GK+xoUejhFdLfo3nxtcKSOHOKS+5NklgrciMtMpYsdXdaJ2jilXdcfK759Y2Hsz67JfY
IVpSiNfU2/mRTIHG8ABuDccw8fsrYQL5ZnCRBjBB2lZpSB2MLqWIF9ZXnr3aHdBjo2lD0F7qjxeN
4zo18s/EA3zgVBEhEnw2E18yS0Gtjp15n0WEh8RNrTdRDXpJW69pIYJ99pOEWEhG1z+iqDrPXHsH
kWl6d4FdKZ6fbKLOIN6lBiFxXjqn6yVLJjQe4hm7hCgeil7k24YNiiOZR/X+Z2uDVk4Y4JAoPlGl
TMhJApoejV5ltEZUt/ZD1DN9irFD182I9wABpN8gnxm8stnWnqC4GTtBkSMQdQBPvucIIz1cvToW
XTHX6p+utoejbQKJJC6kNcAvc6ffS/sJPzwTNMJx7BmkykQo4a5I7owZHYLOIrVLU/tqc8Sy8Hbv
dOt9S08VWxYSd1HW08UjQFm3UOA2ZpM6BKNPR8dRS8x7Ql6SkEeWNKQTZpn1mCV+jBqR/URBfxHQ
vQct0mFfiU1d+Aoxsr4XHmhJemp8qQzgSqe6jUbwD8hNecI6/iHqB+kse5HL6BIu0kIjLGqEpAyS
U5G6tyDklymL4dGdUckRwD2vfKx/a9vsFsc4FWdybVLxPi5T0QuQmUc8miCiW7iwjAbvEFrTNSar
WiFzxTtRbVXfeCtSIBFbF/VLT8mxTqeM0Dx3ejb77Mily+NqRLcMiyD47tzeW3r+zlItHs0UQ9KE
/qPBIcjgDZlvWwLXG+KccR4fcR6Q5ziUYby3U0V660AodYWwVhBgs7HgqqK08Z/mhGtSHQfxOgPt
haDIe+3h7PHGsN44PoEBiPKAipXRR6i5GXGbbtD8Dq2EeF5zlTrW21AnfzufPj7oDApyyB6bzhle
a+IDT7odP1sef5a8AWLSuOrh9HHhrL3qKUsRZZMb0m+Vgl4emj+BHXzEfUsGBG+FCjmxqY8ywtnC
7t7KrI6vnE11NZGx5cXkMJOiNK2xsBJXmKfXNBnNm9XubMuWZ7AhMaZP9gIxR1WZV/Wh6n1UbaNz
kYXXrFlfvaSxYAzzWkXo7pu+ewua+sXHUV95q8RABj9AmjO7W9KkyYbdXrXX+bp1k+5DUyyi0yye
htK+YgtGgp/gTFZCRBsum06V2UWg1mduh48eFcW5joi0hWdGHB1WiZ3j1ngN2esPjLZQXDBoMbOR
BqzJERoqmopwwOJIxce81wgjUnj8dS57gP31rk/1m50iUEbFk26zEq4vdLEdvHd8pFyH5djfWwro
8aiR3C2g6L+oJw8pwRvS7qt1neR7ZTNVs7uK+X9rIk7nwZgIw22KeNfg3sYRPHN/oR7XMHdDl6Zq
RjY9Rum5Jg0TVyzzWJVszMn/8HiYzxU9EZt6r7zgNEHPCCudk3xYCy95CJtaXrACmJuKdiipsUm7
xI+P0zRBfWMAz2AvhvKzh+g7Js4KocewnRlP5YF1Cp22vCeT7xyDUMxKzndDaRjn7VpGBiG9flIf
8sYvqZ7NYCs8iQGX4Cu6qEdz7gBwxyW0U4j2284LjhbJgNd6cusTAZcSuzKxwnOhmKKpdt/lJvS0
LmEyjVh2stMDXYgEpGzIDTSwNwu4uu8M567oj6PlPqu6fp3dyOdzz71NkzPfqW8mu8x1QagLMqRm
Q2l3B83OYrxHWmkskPi2BVbdiHQ1D60aUeHdpejbEVXYOilQ8/vwpkH9I4O1S34p9lHx1vIIPQxN
0985I2GuJoOEystxxMdvlQ7/Ti1y6BqkPf5AezVFpKYY05Rvy5yFZaGXfBR/H8r+qs1gj6e9ZufX
4kCZglcvea5tg6HB4N4lcuFYujzHHYTjMeUNzEKyqsa03fJO/niNJfdNZxFEnTEd0WVzYUNR3/uL
nlrzTatrJMEodhgeJ/5GlBo+XfDAjOhOxIwttG9sQkrdsc+uXuRBazSqccPCqt0OykezQsIY0Da8
wKaldhTApH5N9rw2ndHbU66HeL6nDxeVQO65w7WH51W5Gdtgq2BsOMfvojQ+KtPNTkOsQCdfhr57
Vl2BpST+qJs9c7LrNFUUJjnzRnecTrEMnjvlQ7VHcsHNxWRjnHwbIDJDkaLx3iwrrKG0aAtfEZ4R
J4/blT/Nzi5jacjAtXxjf3LzRuxW1nybGGKc8GaSBuXnD6WwjJdE4qXImJAOptMcm2LY+23v3oUY
Zdb9bE3IEN2CopZtX2V5R2Flh6E11HpONI1gSJJG4T3bGQtbMoDXLd+kzWiwR+0lMZxdgPHYKyJ/
ldQBDMPY+3Fd1tdqIMBlsuCAVr66L4wMsFXXvLLuiw5RXUS3oYSSjKVXfYzxoct8YNCReEcAN+2V
e3RJZjqEzRCx0Jv+ja1OT91VuCATZQ9EQFbOw4x6Lnb1R1Npaw9qwkX1mr7XfkP2Hqt9+yMMFRZ9
1L48lwZ6Sb6fEe190sAqcQqGYukEKDBgrBJAL3Sj7FYhunaQLY7IN4klrW9ZJI/GQCM/4p1EvXkJ
W/5OkGPcNLLkdSp8IpEd2tBnKqpN4BQxBx+jxyrjku3yGJZuNd4yg0iAgIhJf1TZHk7PQxBlJDfj
a+ZAM1zqqrm9TcLtTn1MO+O5R8YFH42VvY6I6kTS59uAhoZEKefdQxNH5JTAX0wybmEWbL4xU/o9
0AOUc6jh+GbODUM9r+2fqXS3vsXGNDX0Q5yZD1SI0aZlv70d8vKvD4IPY8nvApU3nx9rQ3pfX52c
IGPHPmQZH5b5E3WiOIelNQI9ZNc52iT9Fmi6VyL3nbOVmscmgCZowLvnzO6QFD7YyMdX3hBhI+IJ
Cof5kLZUyTiYitc24sxnsZFtlPZvJeSfddoO3tqswkdXZC4TTqoFEF9Ea1puCjneOWYjIxq2HrsK
zSx7tYfIcT8ap32qyAPcdy0fpT/8064tVk4JLMWyOtikWFiZQW2SybyrMpaiYVvijnTFisqs3BpL
lzKynK3RZq9tGWEuiyBGhIax7GdRYI5O0m0Ue561aGE5tEX3nFfOsKdEBOVDezXaSNK9G76dnowJ
18c+iSud2qMQa+s2NjmsZfXejHWP8mMkPMxozpx1CdP3tMMu9hPkfK5JCx60mqIna0y+6BHAuxKH
ENXiNAQGa7WQzyPZsmkxd1Mf/ksM0MpVOTF6qxnVOfXOLOpbyd4MjG6xKWa8kUSF7uAB7du8/54V
AAsSylhnBCOBTZj/EEVZKS4pCz4++czszSCPNuEQghCJb7PFd7MiWhYgE0nQSBmCGXQoRo9VCWEC
AW/0I+f8y+IsAWni7+ZRJ/SHMZ2XNd+Z7ZKROEyvDOe2IiwOTOfDjeI9LTC3embCzrYqMqbBHp0w
53UI1Q3xt4HEUHsCmmuyFeZw9Fh7sDzZik7QjOTJRxhNuEvPwgx2ra/3hjAAZzAigD9AiM5HrRkc
I4OZO/NtiH1GUnclt2U8nuz2vbbUEcPN7A9Xm8oUNdtKQzc/NMIDmCDWKAI/IeT9TIP+CCvzTdXD
eyg//VZ8scSqHZ9piiCYs4rCx97JGOp417nBVuV0Um6EQc0E+iN9C1PEx4a1G8iRIUvGW8mS9qX8
cFAbbSWranROeF69BaobWC19gImBx6ZGHJjcomphDNDt6i5YK0Jg28hYIh3PVh/RMYLz54BE9gVF
wmOEAHefUotoI2f+9AsSz2y+3KUX4Z4w/iLGVIhFjWBjwsHUorzHxX83VevlnHHhHCnRYfgRA9Ka
VnEbUvUkS5IK0dkHLuh2nUwU6LFIsYIRFdIYD4Zuf4DyyW3VduaKavOptaOT453s8FbFTG9Eal0i
MjV2ZkPx6Qp8uB4BzQQwoKB26cHQUaIULBhpmjwPtWApEnnTfvbpfUPihwpxRm21C3W0Z9XwiPb5
ogq6FzJsl1xM3MSu8w0ckTxp3trQIe6gz5N/Msj+WYPx2WqWQgkg23JCDGGO+KWGcf5TFj23nwVB
WFYbs5hPyOy+ixl5nRM536jvD5EjPpvKfvZrdGRNdV6ICdn8bzaap2R+TQb3rQYXvvWEZGX+g5Ou
woeOGnRu/tE90HrZLOgg8Ac+n5NMRfFa2em/rpHyDquLqB17rX3PxHjUPpusSdaz6ppNkHg+GuaM
7QOApZBHyJrEts+Ax06sHKbaQbrX+uba0eKevgW7HWQwldPAeIP8JM4LHbeFfopu5qZtSJCjC5Al
LQaDL0J+KipakdFO6n3caxe7hLqPJM6kuKXFitP4jOcWfmQDubb/TkyEuyUW2BWQsccqid+Vi+Oo
btw/MIBDlgo+ypYOqoJTIcIv+u+2NPUuGrv3ZOTwC4rmrxvV98OMEdhvO72xwOO0XXtK+JSciSsr
1tW/xUS/ob5nyQEUJubXrx7MwbsjmIaGjOe3QeEIzBFSgwHgdeDtQ8CL+1bDYW4SjMpols6THB6k
pvPQQ3vtasXBVGaHwGMN1ETU/ZIOE2fGhKMqg1Mf3XQVAq7PmM9kU/hWyZoP2CKSWJbeIZca6AgZ
8awT4UzCl8lN4lBsbhzaoJNCDctZ0ZH/EaMvt8hC4DPIzJvjEauXkiu9dr1I7Al0+7C1RUZTTv5G
IdfS/Iz6YtoJ1cWYX3gyRquWxyzr8u2gdfxBTYAzCIich8mPcVGNQCaDSQe10h8cpsKmPI6YKWIt
g0vQPcceTw5wUnSWaAoVDjK2Ru2fKK7/lSlSJeW+d2Tz4oHl1uKxPs5lAGp3qle+GRwsvkfkPbPI
90jttg92WHxl6s2eIo5NY7nMsJMEil1fjEhF9iz+swJoQGmBkfIpMYXzidXZ22mQGiqQ3TpjwwyH
StNH6YH5jVch4CQrUEXJmalivy+LuXgKNuXgikOQiTOiKWKjWF2y+iOg1DBvcsY748Ou2ILTW7Si
8TbrdxSO1ZrIwxmhkvHOzEM1Jvl2ed/zjc22eTS+ycT/xJ3QhiabZv5B9vZqWwHSooxki83FRrjB
9AcL9d+oij6zySMUTSKDTesZGNt20gM9SJryDYKZzxpyvIkp/bZyhBUoH5ijxVgzLWpJJGjNKsD0
s5yOGZkHrgj/RKN3n5EWqQgaoIYA8hXwraiH+rtz1zQ9axXb/dEbijdr4kNWDdc8fCZUsQ9MpbtV
3A33YdOxsakgTU9gE8hnX6kg5jdpW3fDb5IQWB/f+8jPupzUk4xRYcug1+VHrnHHrduWvjzu0412
sXIBPLjzGnM8ydyxV4GPRQgP5iNBj18xA15urUpQFzkeax8XwqSwKi7emKKACm9tRX/DODmabpsC
/jG+aS2/hwAOlhNjs48L/mtdZOAKWpBnZf03akJj1XBEr0Ij/BrD9rlHVwG0wV7lsGnpGyFFhyCc
MkHwyNxA/9HsGuoqAJ1c/G1Hn4kqePlJvltN9BZTRL8oGf4rmEJgNvFvognfU7/EOzM7zIjzfsdc
A/ZtcPUjPe2Z42drb6gPWRV9s534LFVxRY2+YbMwryxUCx7DIFPVJRNtRKxp+S4xgqWOXdHFkMXr
eeOJFuuBdOJq9PdD7R40Ix2Ttm2TL7+u9KJV7aTOuc3FXoFfgsIyYSvyn5BMnaJ+iaBhPyzNEXzc
KXY03E7BDF7HnCNFiJZyk6PSOyU/UWkRi+Coju8G6tXSfbQilxo5uwk/vcAbipl7HCNwX6u0ragV
AjqbwAVDjRBx7RvxJkqDv13IWnxpztg1QexeBWHzYyxCnqBcYG7wlqgb6l1QKcbEAcL7DpPGwZxI
n4bqlkObf0kcdWF7+pUlxrV34q+G23jDPJ1pnafebe3q5Vz7DKdyU9v9j1pc8vHFLDk/6uJfNx6l
QfGhieQg1pmJTyaJyRM+X1Jvfhhj4I5DO6213X2NlqVvKdEUqco+cwoKyjZyAUjvcY85RfUqYl52
75DiFIHqartvKuRDmOuvYeAqzl5ThCxH+L8MXPHzwWhn4TBDWE9MerFc1sm2U+m+iKcXgcKUK+q9
D2MMzYzqNwjWNuQhTEwZA/BJyZPbRkvgoSK63d3WrgnOJkK3VQp7O7rEpzatYG7bJBTXxqmexE+K
qdkT5EypzLuj5phB28dEZTINnpi5d1VF+FDpfFRBB1XNEGuB3gsSc0B8bfJmugmjkZ65ImjhHaJd
gtsbu1jPTvHOp0MeVjTtUtACyhxeyGb8KNT8GAzDj8A2LQcEsgl+q2XQ66CWIECo+GCNC9UmAoc8
055urHneDKR8InF8yaQBI1Rx7DnMy9GTu2yHOMJDvkDccBEL4i7cdY71t5wsOFsyGOELKIpVjsqR
rmtjmvhiRyQsIaD3JTXVfVr+5IRgQnkCx1NTOvoBLMhTgJaN8GiuZ98u9LVuyqfBiLzvJIFl06PE
xURN4l/YLdtsXhLjUpE2fIsZfFR+J56HQRe3zmyf+tQdxWGIk+b2a9cKBHChAgzzOkQfAWxu/HCb
/LWLg+ondb+1wu8reaR6pJMPJSctMjroIeTOcBKI8JoZMiBviQJ3hULNuP7vxYMBVOcc5VYo73CP
oz103OIP+czxLqHk/NMEBuXfDcNVxYwRI79MosU4rbKvnkxSQgamN3QOV9GgS/NU021908RUWNWC
ZUqavqiwv9lzUp3RoQQ3Bk4k841QAgDR8WgKlLRxm+fwciu1TUabAXIeraw6lQhohru2zBmIk/n3
EJsei+XFQNcszjoqwPsReObiBNGnONTFgyclK78ZmqFb9n8sMA9NHUYvNVb3DeNEsq16Wga7GmYJ
e0FeRcL8ePkBZsMTz5NXRbhcX7IwnN7rZt0wJONsmx/TnCvYDYbxPp2EaWL98s5xhukvba35+J8v
ynVhC8xRX16oKemVrZeGnK/HIvX/RdpPD61HxmnZA2XL2t78U3he9GgkWQc0CL+tQwUGQYnPzsiK
e+ARNm2m/2/Cz0hCsyRRJW9d/s2RUAzJXY6uPLy56XPVlFinx9yUTHtG40XgithJj6zdXDKtKaII
DiOzcQdScj1Ozb4MQ8bZrTBeZw6o1ZzpkuC+6mpbaQDWD/ml2agJlUBMzFXdDyyYKktxild8VAZs
jGDBriq4V1x30TO2cvYys3ym4aOi1/lIjo0TrpPEkHRSz3yj/Gu2YF6B5Q2rYiA3HOLi5tdb+Pvi
m8sQA/HfjoCL6o46rluDNN/92uigTeJx8OJTSFzFM7lWXBO4cHfeRGpiEzSnaSDd1bQfrSLonjQI
x3I0HUBEa9Ao+smOtgMtwuPvH9ogmjfMoL9zqyOTbYpfC3TL8Exfh2KY3j1ArU0g3HOQEHe39qwI
VwQX/KnxrX+/Hw/7PQszHLaSw5QFy2CsIjF0+gTsZ+Etb1/txt5KAlo1Yqa93SXqEeusUlSbCUIv
wAUR+BmPpBk2GudftGnp8ki5ujw1hgnsrqNACvpoDPE50j6RlnueGt5uk5Wn4WU3Sw+EuWnsbf89
c/bYVFsxyLN0wos9d5BJne7RC6ufYgIlDQgHqZ5CG/8mc/Oe8c70QA4MukUjDF7Kqlr1I07N0TPu
fj/VVMBopbJ97o1OX7quD5D1M6RqVD5c9BSpVUsEquN/1VM5v8wt+9a8bMAYEN5ThX8oX/uXrhzP
pL5ntC5jxF4NPbkGGeaEpnyeRnfe/D4oiaCEnATrmaTEfNZge6pR3OjE2uI9CfcRnec9ehF/0/uo
Q5K6/9MOSv71E/ctDq2tVmN2iFvH2ld1Q3UzNLcJt9fGHVsS20hHOfSmDNFsZCXPfWzqy+gUb+HY
TMBTgQfQyni7njHzYzYQVV+0z4Hl1E/Kmjn8kgCu1i9C2VSM4fCKBESBhjNHj01wPfti2aYGAqyk
vdrCsTa+0RUHqwDfYg+2f9aZ+KoKx7roET8xMk2ACXqMd8pBnhoBJ/59YQ+YHBrXeBO+1ZwDu2Xs
tfxVZE13TY4cPYLTDDFzHJg5EwUyjwHLfF43KqDTH3SiLgXVU8CRcxjKoD70vaSEnfxNEbrUItP4
HCNxg4MIeCYj0pJmmyMkdsyHvmAvDiXv+vvSuhire5uRG07g8Oax5L+qIdzOMTIVe0jqFxbZhHfZ
eg/JccDGJU5TBq/C98r5aczT+ajZkjCw8LFGJA3KGbv8N0Ac4yR8ZIxVnANsyKvc9tHb2fprysF3
SNfF3JHYd7hEmktW6GcV1DgLvMb4KMKYsZc/3veT/somW18yryV+z48Js85cBmCJO8OSJAUY2k1d
XXMwzeTY+iXJWT2dlZ/7ABq1C53VUNuZQPuV0nV2zy1oPvDzv1oEJzOt68jloQV+oLtYHP9gfCEL
grW1DDiELoFbRYgNoGgL94kMGwCBBSg4L+/RkWToVEXWwGakamespQ6BDi0iU1nldTKKIYib/RWn
WnTWaqCDE+xShrDFuFCj4DUo41f9rOS5Q+5CLNUszzkzRtIoW9LOshjfllycob8veYfXz+5YmEmd
w1lYvgtFLdbjTHnqwhz4/acMp0mukjGGsiLg2wI9gbCN5vH3JZ3pjCFx87VHhpuY1kumlgErm5iD
JEXC6KpXV1O8xX5SHTMPVJKX5mScmVRulkMchhN3Alc5vFWMiuHDhAShHJJ0b3hzDaucH66Hw3Ri
lPWU1cF0ca3yZJZqeMg1HqMFOU38Z3UUSQmZqQ25zrvoFTkjYuG0QaOVJsfYLsQfpEbgiNJX21ty
MUJ3O0R5d/AIgznGXnev2qC860L9JRaghNcBKaijoz3OJ9Js/pFWGB9rsx5OqF7H+yQEY5LO/J7S
D96nHn2kAAyQuM5/L8FYPthFW92kmTp7WsKPwUfg5KE3/GgGgAbCmP7Mk8cUCM2h9nv7zZYztXFV
DxepwWP3xqUxnEtvgiF1gUPe+ctLPMiXJA2SPfuv8OSrMDz9/pXZmuGpFnVxmKLu0MadOptMtf57
KUcNNCsvkp8gZEgcMPYkGkSE5qc9dvO20dDPC4T/Z4t+Gb60d/l90dPgXZhc3f6zGcting//O1Qo
gf2NV2BqY0bVOyvDGO58WFSn/y4TAKkSlfNBRnNLyxSRfufHeULfOxnZCV2PtcWDYQPac+wzK0z7
/PvHuCAZhJUes5GyvrjLC0baJdU9RXqZSJiLbD6uIM/YGy8NH4Ko4GLlTGlcSLaXDCcYuksTLrA3
BkTglsa4Hxy1MTt/V1TzyClTjxfPD8ZLOYUkYvtgphWCQUwu1rTtOa63xoTm13ObRwpaH2Xl9vcP
zHfax6Tvm4OKCXmonfFYh34LOJ3iU5nzEkrK9oKvc8M3W5bb31K46nlz6/YxxTL4FDJ+8gktekMU
XgCwkz0tjZe9VUEBYIw6eS8KVkR2c8eoviU9sGnvfv9oRBFE4Ube6pYfMrdZi/x+avSU1fV/L//9
byUqfOy3bMPMvWK1e+5AIhzmOb0VztCyRl/Kppn+4MrhRvWqyCLsHVYTjmuvpY0k31wqD5RwqBVk
xjqbUAWXa/mlGofvX1BEZXT3QIXVvpW19+pLWMxFrTFJ+h4rhQ77bBHyK6PKnmWud4xN01PQxVTB
1cCcNUvLXdBE6Tf/OmjVgOXdIoreFEu0hFwcR3lDXWgUio2gDaRJ6eaWBxM3k5PcZSDqQIfE5qlC
AsRi8FHNaMSMyNL3VbDIKBURNMLZ/f4h4iSgKDI+VVmxhDA7nkF2Vh+Vn19mVe+IY5d3YgmcwGLB
mWMFD2wT5SlLYIT3roBH0waSXt8fcezO4aE2gmHXWCUBbXYxPpkee2Pfy5JjEqN9cDNocwNAJj9u
b2DYuMOCAkuHnbGEyb3uOSXbyygDCzk3Sx3R63r/38kjep66cRO0SXLNYxNBvWrTA45wkvkMpimu
0uQPDMK4Gj4hnVOh/7YNXUpIHfHcTSrcOmSDXiyXFUiZupxDJvVGnsQnJx3+VtHJz6fs4bfirOyi
2DPZgftu0T6PfHK/N7Zv27DAevR0JXtKkNb8SgvE5pFJ0DZQuI+ZCgxr6YJZ31jMAbckWoYF+c1x
fBCue05ReLPxKKrDCPQ7I2boUi7G9axw4l054NSplz9y76FYm+2XSOvz0HXhISysAJAriRwrhGLh
JgGxd8ZZ7VYoH6yFLSzl1upHOPJZRKytmOHQsTFuWTWEyPFje/zjNYuyfOrRxC4Vv93O5jFyim+r
tOMb6ntu1+WDz8z2b2m6N8tpjLOZJtTY3oaY1BWD8oRFSguSPEc86ngVb8E4BTBIf39hl+y31e/R
iqn+/49WK7Lfe5PspFhR4rN5cM9z3JA0EQQwrBP8YSK+I5ZmvvzWAz6WEPR1NAy/PJUA18mWYJ1w
5WHZnFapXgLD0/TerLuDsD1wn81Cg6cXQST1wwIwPiBbx9wmcmcfx5JkySQR1aVsxu1Udd6eeJSf
/9WCaMaMa9t2rxlhEIeSyeAlAjDUFZbCrNZa3a5C4LbSC3aDwPXobAGu3obAa4EP9cjzk5rIQx3T
UtNh7Rse59PoBGTUOiWhVjA+VgDBA7dl8Z2xUUicnoXl0ESrHpvVPoUfQ4/Z3YuihpMj+RiSOYmv
PuY5N4VRmkzJ56AHdsYyhVWDhygcq+6acgFvujF496UP46wZ7xzBl28si/bTNtSmD4oTNbZ47plo
PmSEHTIKbskGfWCxhoUt1vMxm6ctwS3ehzGJeKtbF5BR5h07Zi4PaBnBnCtuJaXx5bSgYAv8+kHO
nkyEsQ3+RaNyC9NwT5imS4fu2aRsOX8bZmNuirRlVaFggTRp8Y34pX4YFNwZsWAaYbCiuhWYgRl5
ekd2gefgd2zBJpVJtbhK7CQ+3BCCuYOhQwmfWGcnx0rYtTjCZK1wWjPqWW5/eoakfZnhD7p4Hf//
32Iq8T7mZXnfKP4enl9ExutOeeVBJZW5/v2xRcBaPe5cB5s5rAmCdq4Do8v1f+0d3Ib08PuFn+0x
XgT2x7ThBHWd1Nv899jj1t7YU++ecieMaSwg9uRFQ/OZyePvndLyxmwrIgliB40dTroak8m9TpF4
WWn/nsn/Y+w8lixHsiT7KyW5Rzc4YC1dtXicOnnOYwPxIAkOAzOwr58DeM5UVrZI9WxCwkl4+COA
melVPdo4LFiBONGAND125mOT+fhdUQY5ig8YCubOI/JI3dqdD/7AQZxNyySJg1cSbEOgUkconUA4
bPwyURM9eJYPly3I7vDoyDuDDLp9sBtRnsYiGq4uiUzgjfMWt57StzisX74u57CP+yNVIxj2SvsQ
BKb30pVQaYhyfa3xypDOekh0iutNzdkWEFO2XeDRhoZmRi9G3ZyQTS6u48tDo9joLsdyog9TRpPv
0D2yotWPMacRgh2MZJuyeRxz+0NLRHQp7J5rpG6ca0YQCsiPQrK1ucbDuD56/cRcxmjRsKkXWTqP
fLN7AvrEmKDjreTL9NRzva1TL7DuOBJi3Y0a8xTGk/3mFIjGYjyWRZZfTUlq01CwAfAdnh3WUQqV
ELfGln+MpoDojIzSUWNzXg4XWh5cvtYlN2BLT9nNdqg6dRtLvZln7NlrYw9vY5cgWLi9/9iLDAsM
6/Lyh+hcAlAjDRIi817/uf0wR5v5zwRiooEwfAkD7h4BrsHt1919IpK26YqIEbLHnShyjfcoUt2T
m6W0X80vndmT12LX+s/962QT18QSLeuLUyKb2kq/qPmHL3/UFJOsvLJIti4cmUutFLs6cBEM6Uoy
WPPnAruxDlGcPaTcl+9RPkCptnW5XqQIS/k0tyA6sIIH/HJCJ79pY8ohzUuvVO6x/9BKT9/bcdzv
QNTc1wUJPlOGKbWckoF3dfGzrnjVXbaXUd62pKI6NtNu4x0RiM5Qvd8KIH0nD6yVv9Isny7RkYEN
8FpQVcUlH0FL2EMYnr822QnWtXDkLVs72rMGvPKkyyp75aYPmWzOnWuVyaykhosShMxYm8n+CDq9
yCBtBXq97vP06KaKwWvVXpOKAUM21tYlLz1jKxgdzSC0G/b+7/TYtPe9aVDxx2j9WwNwDWBYw6uc
Ts+SIqXEEdq1scW3Yuab+Yqz0CIwskmkrSmojDPAWZr6ONkrDazhvMlhqtJvY9sN9wYOoMOEtrPm
bcr9Mk81BJuQnbfrdHc0SBV7R2o1+Vs+pBfygYK28S50VIcxhYaNOm6su8F1aOQqGrEfpGSyZlnO
udWSey1GOalCSZmpb5g3V6+eSpOMU+2weUf+wXzq6P1d0xk/oEOMl7AvbnGsJ7dIE9d6Am0r9Q4o
TNCQUZ8nBU1lwlcnaBFB2/JWMR1HK2Wxya+nFgVoI6se0gqIEXYGSXOKShrl5jchO1f6BXpH57YB
nQViMTMNLpyo+xWWmk1eLOyZX8Y++GkxEGlnBEjpE8v55CpAaMmMhJtRczG7ajLbgbtd3pemI4jH
uOkJh11wqGGBrWU+sGUJ3LMLJWSviRqTjg9R3LOha5scgC/aSB+8XQmmfjaFbdJmW1Q4U3hcrmd7
rCU4vYCtVUa/vJPU+wk4wSnpe/1CiLuGusM+SDp1elSKmI9dRiSAZ1Xa8DDdSaOBaZANjOLt6FtS
WtmrGYKxJiloMpiHW7YsEoFPIckYdphOfP0iogRTWJJRABlQCKEs5uts+VzqN0y1RoMe3h32j+vC
9LY9mIKtNSr7TgvlD7MaK5YCnhoDx+JUONUe1029NziPn+9Sm7QmYgz3o/DB0p3xZjsRU/QaAlXH
iJr0SMK2d7mJFv2UbrUerj8S9fDgND8izSoO7WgoohFEUutOc04S6ILWVuM9tRzkG5aOQEOnwAtD
UXpNuvwbh/n85mv6R5rSD+/kXn2aao4PXhRc3dY5YjrNn0FUk4xWT0xVb4VlVWuuVLGxer+50V4A
RSTSumtUd/0d0+BbBxFo3y7/Vx7o7YaJur+HcWARoB6GQ58BgMr7gI3hlOTg5Wc30TQLOmrWd5a/
+WbC1sR0H8IhJXCXxRWBeug4GD5MCMkDSZrJp8aBYzhDB/Rp1l1ucZ6VH+D2iw3VBt2mmY9XbTJ8
LjKJOWLjZEOozRvCqeUhZeZl6E2yp7MuhVbRr5ZvdDIve8goHhkL7ZvX1VwzPdJQmGBA/VrA6pIL
oq9QOWwZzXVErtSR/PNyHavqpbUcNEubmL8sTWpgqugeEZWWmjweH8iOWURZKUnz0Jk3pQ1Anv7T
TTCDE5PI1LedVTn4tzh1mJLaBvhJNuaJQkJUGDH1RLowL/FIvLc2nu25J81xrGBvUrm1qbRrxFbm
98yX34OWjQUbTn8/0GNUWESaW8gXh4D4ylHobrpy+PXI7Usmjoij294W9Z7sIzdqPTwZelSdS5gH
R2HBMOltrpqEWw/+Mi3zwN/OLXQTuSIS5iIFM2Q5T4EJnxgb1+h7P33MgOyviAYXXMR73YvaExMx
TNthBVxPeAzw5g1GEoz5xSr+eGL1NtB/geYjylYY5477CicZC7MW0IGj1jWvWp9P37Ukr2+VtHBb
zAcirFr6qRE72TnzGNlJHq3ZNqLZBZW1FHHt2bJ8VmMPiKIajh3ywS4fMJf7yDMbduKS+jrlvGYp
m/lacA707BJUCCr+1g0w/zFh6fZ+ieDg1cGMPkiq2xgHT92QcxYYmFf4ASa5rIOVEpG2ElV+oFhs
eMiEW96poOieesfau2RkD8a86uG/VsfGc04JJaAXBDTroewVgyCTXT+xq40T0yVjxC9dXYl90Xsr
WdsziT0bVzn4kKPFasd41rzYvinXsojje0+DWSyplnNmgaf2yHSwQAZHP/zk1gtgav5RDXankxeT
7MbUncxVUKAA5TdzAl2mp/zHBSv2KTYt/6GJyw5ckfeO0pu91ExWNCfBLxX1nBYo6mHrOgFeJsa9
jEIGDydLJCN10MiGanoNbnAe8pI63mqh5pyrzJR3o5v/NAp3PFhdTmZ+fkrJ71dMxN3fSdiSEeIm
xEsCXD2ulb6LnKK5ipbEAdOhjtBGUp6FbD4MDeXbr/SBNlOX+6nF2bic4mNRUg3uOObRKvKBSzA7
4Qy1jkaBl5dY2/SiRgz9cPPPgWO794YrQHoCltaSBjCzW4HInX8nWbQunglOAJw8rKtHAnozzaub
VTN9GaRHUbFVg1zNizMhkunsi7DcUrRwqfBlE+oi8Mtu962VzY8+7J1TZlE/oYG2BJRS0wBMGHZm
G9LaqnL4nLDTWmItJszjNA8PiY21KurJJS0z07C10n0bclA0m9n4To3brI4tmpgXOP1B759St7uN
KgLn3yGdnucPjeaWTNLC7zsMuLWUwhpel8ByuiY7uiXLitOr1wo5ezaQCKyxGeuyYYDSzh2M4byn
T1UjBeR8PThWGjrLfLTpQfReu4nSVK2i8oFL2iSv3TLz74CwOvRp0casHW0zgsFnMsYDLsAXspCb
CZe7Zel3pRbX62VKUbLZh60gmxOI9Uf2Y/kaF0JwpcXWJx3s2Fc5gZ0mX3hxpWWTpmKlGyQaBZOl
c2eF5tkBibYNyzw7pC3dhlJNkN5Cqe4bdhevpseNrXXSZu2qiFITrL6UHwJo1f3oCVY495kdJJ/k
Z1kRo5bOkOzZ+xAf8ptsT9SWtavxi9VkcRs16gmBIBrUmt7UnPoB7dQlfv7QzTaVQrN/gPTiSKlP
b76pZQBdAmiJWQCxwh/Sw+CnNyz/2A99vsmYg5JJmz/Qfnvo0zJ7r5Szx88ZUlilveD8Xmu+750j
bPwX7hso6dH3hiMvhKzhwvYBO1+gTlMisWyDVEpCvT2PWtRvQru2V2Nr3TwZ+Psin/aYMLMrfDEa
zLT7AIUMwSx5Kgw/+u7568LWwRKkk3Y1GZJgKf8521P2gOrTC4HMJ6j++gmA4U3kpGN0+QJGQD5Q
vNkcPLNLN0MxZ75CaIzgXlfkGAcEVBOgK34MANBBhQ7GnliD7ZRG2EmTUjIynq+ySg7RwZ1HGW0+
0PotdLYZ+riNKodzikPET0RSI+l+MDqrOxc2Z+4WBa4euH6CWzPPdBppsIbq5gUomL8Z55cpSfTf
/8lVrcz2YHf4GNK6+iAxSCS694z1ZNhoWeZg8+qb1r4qFOd1tmg+AdXjoBgwj4PxLfNxgyMXj+/O
GKlt63swyOa3VVkW+h1uCdRQHupYec8L0hir1WlysAT5eRUwF8rLszUPRx0v6U9sihnbeXcdTAXK
nXt0uO7UdX500bvyw52i/IT7zAPugTDatpW7TVTZXJfNXZeZ7YMCxGf7YfAkU7pNB3Yeu3isbDLn
LCl2Cn8k9AJ8E6X5yVO0rbAJqGowngyi/ceeMywxBk2sAUVU22aCSAGLK7nU7gA+O0gnlFJc576O
XZwDSbaus26kVbdNMI9y+mg076AkQMtWdx9StImr1WMvW54A4nneEwgctfbDYRegv73DlZjbhj1P
GoflpGdjMbqIrG6ZnLK/MftXO4D+5+YxnOvBR/ZlX63po7/JsQ2sW61tTkHTvCUONZ2maL6FDrNM
bjJUKmWWfw3zXu0dQuCOBl+tXnZ6Y0RSFhmKQDTKL7q4+zU9z+I6O7EKzpvuXz2/WM0VTe5ueVL6
vufWWsuxPykzetSnaN/rpn43eUF3TWJ5/hIppmRD4EbblzMLF3Z189GL8FUff9R18mEM8CyWswO3
8uCUZ2o6IE5hF5lGZ29pP3twlHdDstEnn81PgfbP4Zi8gdUmTFyy8rHP4L75GA6YrpCfbGcHQTJM
4TmaBhTc2RioxU36bBfTW6TRTI1/oqbIoufY35ucb5abq6JdbsIS7NA2GlTWmwA2Mr9D9ZpTI+Pe
M7l+He/nQcuC/BMTH6bQDjHdlZ8gfLYos95KVNV9PddDz+4Qw6N1cnn9agL+nmXSOU1Z9t6ebnB8
uDuyQHM85Bai6L7xAUI9NITAbiiA/FhCcHvpkDXBFTade9TSfTr1gHIpvtqSNXNWTRbDM58wz0KD
ZsM/H790g/070jOiZhZUaKHDU9jCmBDzTUOzU0ETCG4CywPcRFDOQgmYrDlxKh68MGc0JDVr1bXm
iWGY3I5eUB4zMD94AmtGcPO+OvWh+ycjjQeaFRQnd/oRahYZ/kUNrKoN8V/tOYINuDY78uuV191y
IAf3UeyeJDU86Sr5Xhd+fyUOFq+mGs8Ygg+7NHzR67Ac8x2cUOIwyodVVrInI9Y4PFRYyTrdiJ5N
kx0dpqFr5ADpwsAFkD7TxaqquL/4dg5gE9cmcD8xXJqw+142ODBsJvjnpEu0s6UfFaV7O4ZZ+na5
k84qoDa02UNEXUkYA1Ox1SaebQCd4jguoz7bx7Pno6frZFLJ8N13iRWO/vMIzBF7u3MfB8yedF2r
D2Xf8bqiI2y6oYh2hO3IK8/XO+aMA+bGjJLWdKYC4TtwlL93JxiCqtfHXeDnBm7QZ1NlyMepCcyK
aGGMCOC7MKc5dK8WPDzyD1ms5RAb+vSyuYYU94VH/Ly30K1C3t1hLhhZzM71iOTlua+RwlBtkdKM
0Ot2Tli/UvswHbS+A7TPPB8AcHCOI7VPbHnqsA7Zh9nC2Ji8x7tpEvf6ANpHpZQBxQDfnRC0T2jg
iBdEbA5SS+faYXAL89Vil91Db/TDGUZst9PJOK5qegXdKBl2DVJ0vn4Lc8IgTpsNj6GbtVjlAMdn
lX6Cbfrd6MPsPnZ4yTRGRfM7WlUypo+KGW9dFu8SF8fBk/Oz1vRiPrhikBkoDweGcQTE1j8T8gg3
ddN987gDbIp0eC3iSduPJondrIXVqRUu6NL5rbwsZCFc1V3HCWJZLFJUQCK3iFNtpcAA+x/T1POC
WLjEXjNGwfOmRe9w2zJPsL48LNJPpotljmejnMRrGbx5WMd29airzTzJXAQy1MW3RWycBD2KOS0N
1KRS6sU0qNwiCHHH7ai9Jb6rU5UOLzVNQfiWETfaZShUpJib/IHWyiERCV0W5MuTCMmaxL7cuUt8
DnyvvsrJ8oRy/CZmBp+od8vRRRvnPoWKfeci+3Bi8e5tz7u1HqQN6MfrRK/vPPwvR3KT9YW82GaY
Bx1VD5S10K0XzosY+ZZTUMubUvRqOC8vd2OZ2abi3f2k/UwyB8tukSBKu2gNdhztPL0JDqarkYxM
fPnG1pfzmWiSY2vSgJfFwtl7TkurngbwYMjcTWAqcdatbxZ4axR3gEVg/4qTAOkT2ObIvrsBVLYg
5r0xTLGMzXqETlmJSHDGj9RIIsBV+yrzgl2VxyC1mFJoQnC49mJxDS3KUUaEQEYaXXGmjaFeKRCU
xViIr2Oq43vmA3IGocSQzfcwAM5iidYwJB4Y/GrXWmBZRj8e9HqPozx9KOMaNgsc+CPX5UizWfjE
8lfNm4j43DrTZ2/J6GkCR/k4DrACLdqCjl+yR6FqF1h0X1GAIosdDU3lqzXXihNRWjHzjS82yeiv
AU1q08WhFT0vlj8AFocrUE4+qrFjVQD3quqpqY15xFri1+K8asCDuMdCBEuHDsBLF4y/y75QW3AS
1Q1S84uTT/rbRCt62mFGB3XN/TcLPh02dt3gdtcSZO41Ti3QLgYOGM0x7jJ6dPvuWeHufJ86CIYD
Zq3VYn7hlXgWAzadvnbQkQaLnYdhvPgKyYGRG4EvgbsviR3gfPNUDgXijkgw5kMdpW1egZnw7UWW
9Pd9Q6yrGYfgGfEAB3tPMJ3TRr4of44RnvpYia/NBHNFcYUoiKHoqed62BRB+f7VEbBsNjxz3gpb
dXuDfb2iwVOsEzraV6rRnIthimQTT5az7lDbd6kNXC8bvfYky6ym7YslE4chSHOAAsda1+GASeSK
k1vH1hsnKcVikR550FgY4rCcDn07lHeOL15jrX/HyLzFFZA9Qgn1z8HyXZWsbBY5NjhTWj1Ffv8S
hjV1UlzKsC+ydTafbAeVuUAMmuE4kF63uo55ORsQzCXsngZccYeiMfA/KYckBPn8mGLLo5wog0fL
0Y8+0fM1Jb57XNzpfdkk0TWjsAZk0LYehvE2GtUFEml4dhTurbLtab6dd8EFobgSa+iOH9WfJvlJ
MwotKlTk6XEOLk753Yk9TMYB9qjhmR7nd3ULeqmzdxQ9trcmMe/o0nWPlY3y5RKBZtDDqtZmLoiZ
8C5mRHuP/IRhel4p6jBiztJb23micV+QzdtgRybYpv2euYYGI2xq7juu1Kp1g1OX4dexdPu7rByK
wloc01aih+9lrpAo6FvQHPFa2dF0CoDLULcA2mkxTnrsMTccKn9mPobPBjX4ubC033uGvNAL3J/C
u8jssTEn+SYVbe9R07zUAr50OpnWmyp9fPtDS1KPKhsKf1mRlm3Dcn/UBAPlSUb51ol87TVtLJR8
M6LTYtY0LVntFwg1mRJ42sHMXZ8nO5XF5k+ExPNZb9ODb2PxW446jVESzsp9Azs9jy8zgxpMJimt
mLgZPVLbQnnpZgx07vjz0c8w88+ax3AscAgVXJ5Gmo4b+kiqD4FfdnVFsJE3TOWYkhzZb7+2DTLT
BAODHkKO0R7rmvbMsO8AJwdiN/mwUAp2ZrvlzVbX3qMIO3xiAL2fe6PKV8Sa71sA1phqWIdMUrK7
aZ6Oy9j9uTw7bo28nGGZudk9eMTWYRO4+GORdqDCzUqQO8PZsD16m+V+3SSVyaluFmqliBlcOK31
gosdEDkFhUguxl0Tat4RO16HwEhuikzefGbBZUefgYzRoPxe7HTqEleumVG8MxT0NDRRcY8deNzq
WC/PaflQa5FzSyOm6F7r3xlmC5PQ+1HP7YdwYqJ1XhPf7V2aqGIx15GQhDXz9jFm7HBYJrEY1o51
9Si04aGZT3h1XL0aQ3Fhx1V+mCXth4RGsG1XOSc1gLu1kwYvZA4Z7w/BCf2QJFbvqVMzwsyJRwm7
n+TOAZ4JDUNO/h6QGdNpFmoFLpyq84hJkKUkfVyO3zyLJjAM1FR4DquEfOC+nzowTwnypZzJPQ7I
dyvwmXp20W7KQ22tjNp+6OuOvF5ZMYpiFxU+ls/CDECn1FCTOheKTlfNiZjyyYKp9cOa6/IwtiAG
9Tm7MC9PTstbYVJxeXYtRvPGNGT3A3LBapDxpWoa+4/3ez9F2glFEupPACDY5bD/x1KN0zNfT7ys
FdgdAn3L1oH1O8cOY+EBKhkpQzXkqrA9Jg9iRB3vk+GkhwpbdVwC93RASC1vEcRHeYzAUbdRV8IJ
d9/dKUtvpXCSmxLD46yhUzshL1ldBcfWj3geCuOp063uLdRX7ZhHD0HyqIV5fK8mEn1ZOnmX2G4P
U1lagA+x00Cl7p5IiDQMoEioZUAUVsu7/Ov2xgAYBzOWGRaR54nmYPrHh2Of2gk9l/XWMvrofvkj
xlHZetDLoejZoKGHaNfix90NU0vfl1fKY0856UaQPsI0OV6Wc4asgkMhterKtIwzlw5/zslD+2jX
zA27poteDKBOVKnwS9D6sezYHFMTEMxalIuxkJvYDrI9eUfLrNv3pKLIKxptDASd1u07De85FdWw
6DyIrkU/B0/yKM3fokI+CBWlb37R7GID13wZJ9ZLWqZgJ2gTXzcG/iKiqm+kCPJNZTPByYX/GAsG
PIuiZAvBzDbEcYQzi4MB9GkrDPTjyMrMT6S0uuiIfLJJBL9KzFICyy+otbW9qTkUMZaYNWbSfHyp
u9CEe+c8kAnRF+s+JqQ7LQBbbTTWbcBycWD0mhzmwDslMgbd9vq05RDQwvfX/FuYtdcW3DwWL0KV
sP1AFYw2Co6yIlrhc1e8Nm64VaOrHxqvfHGFb1wdaVkzfsXzTn06PBoqi+9qVX9vNbobHT+St8FE
5hMCEHnNNBmF5vsYD0RovOm23NlIRkWUbdMdPtotkP0epSiKBej52CqvfxzbPM88jY3/KkQfvtGH
NxCP91lWG/il41yIZbQNR00SVcecmzfHCQzEtWD8Bpw2qQ4NZq+zkRpXaUFLr+jGDoOuO8Ar+B0J
Tj/HpBG2NcmdTT1PERJOU6lHlssxfQTPKbQQ9rtn7pjajFp1uosuynqNjQaFXYwx8N7hyEXHznKI
MrWxc3O8fF17i43o0GZMBIQqI9hyGDILzoNr5PnpkkLRQIbQ9duQBNGpUMUbbQ7RMaiS7zya6Akr
UbvqEsM8V65XvnrozdtBG/C1d+wFdNVmW91M6KP2R+fJbR6yecdXDkKdND/aOX0d3/x8gjni/nQ6
ncIL2TSPXpTXWy2Pf/okVm+s/EwHLT3bQyZhXS0klZkxhIJC75nTOCMIjC6nL29svE3SVNMZeyGs
jSkCDjPlP2whv4cxlWeAPXFyj3o3rIYmr8+qSu1L0upno6dZllBf/d1n1JtH2e9WWnlvoIc5KyXu
L2/UX+eJw27wAAfmcflIuRAouitulo5zFU9UgdN8Y9SsBCStAWSA31gb80yQaE16hX+MbQLEEKJs
izNVzyzxHFS5eYDN7uENS90zxi34GXXmv4ETw7Bsh9E3XWn5SRjQgTpl5Nu0U7NfyQY9I2N5RUdP
NrnOAJ/rILkNon72Z7BKV+fG1h7M7lITEtm5dnDzajdHP4RqoXItvPTZL72LORJHPTLD15vY96Df
4hEhGxR2LxbT87NVkoOYooIMcFtd4y7o7rMmhkhWaNMfW49awyK6jOzIPaGSqqjYk2eFXIrSdMz4
NQ/KxA+qdDN+N3sfKSrL0yulzNMbvAJkTnbOHM833Zz+6EN1cdvSYWxONCRNmZZh2nnSPeIhEiPp
sy/0AoopelfbhTYGFundFSGJlPmjLs+LS5GSRuBo6rxKXKQb12bKCA4qPngTniCw099t36OiaNFb
3Mi+LL1+ZoyZE7SqnqUcWIr4SY+V/2SHBF0jzkRFnb5rTjpcoxnub5LpsCImzaGFzm8pJQ955E/b
ugg0IDNcEMvxKWmKkBCMpA4mp0l50M3h2jH5AoSU4wxZRIgg+0wXO2HrwNToRXa2VW4dZFKrs+Xv
9VFR8zCrj9yfLWbFIJrmjT31pX1dAkVpBra3nTrEltLvHVu8ToxQYUDRpWSQPSDDDLZCU+o5xW1E
I301vYWpAMHA94K/4ew4hBqOzwbzjQgLLJuNtWOab3ykMXKsyvXLGLYf0+xD7C34ZKGjWafBa7pn
EiyfLfbMLdBgwviO0l6H3juFDNxvnSrX2OyJV9Wt+chKD0NbZkzX8yYG1NWdAlJYvM8VzQO1NLcB
P7Rz1YBrJz+my1bbELG3kbVMb6YnknuR12Rekuy9+YneNlwzDBlfOgxEUGItuXSuiANQGVupHQ0G
chsoidRe4jfeiTn9F3mOhAfSsSKltbkNozC8sTB8ZztGkL+hvZkqiUOWZleFlnl2ZhUuMdPf4bva
3Hl6YzNk420ZVE5tLO6yTH4weukvWu8xLJ+2sA+mI3tIGxZ45x7pMR+O5NCHVTEdEAkYSpRMz+su
7/aLhAyJf9spnUlgBnC1bYdu72XesJYyjdbxUMgffVzio4ny10A17yUD25XTmelD4mvxlfCbu55Z
WPb3kEqRguVNMmuktqSyKkBeWfOa1M1DpDf4cuePMh2CrzVkJ3s0qy03xYxFmsJGTepPwSCNF+xA
lGcwz4Nrl++Yq3vH2ojCNcJl8eJlpzSjup6mZPxx1uPcZoC3khlkWH9CBbwfNRIZatJ5moizlPhS
eAwEHoXjSAxS6Ac1QlZiQL1SVQY1pHNuNtrNFnFkBt/CYJibbtvcb/dE4cAz449PItwxwaOj9dmG
8VpNQkNRXVJL927KzY72XPVk0LZD9AMyrlZ7b5WAAlAX1BhNHKLJ67JWeeAbfYgtAAXSczy0m/PS
OPefP4b/Cn/Jh6+GvuYf/83HP2Q51nEYtX/58B/7X/LuM//V/Pf8r/7fd/3jXz/kH/3xQzef7ee/
fLAt6BMZH9Wverz9alTWLv8d//38nf+/X/zbr+WnPI/lr7//9kOqop1/WhjL4rc/vnT8+fffDJPi
yf/888//44vzA/j7b6dPKpH/x/f/wunGP7Wd//A53pmGT0MhRlQaFvtfy1dM8z+EadumZZJw8agM
/O1vBVd39Pff+DeOLnxO8h7VcpYz1xo2EojK338z9f+wDCJYuiWYpbie4//2f3+vf3na//ky/K1Q
+YMkfNrw24jf/qU/0bNcrNbCtGx6u3AM639pK8Tw0lcuyYNnSnWdmoBzUKgd/VvVOjai4H753PKH
nUFYcJpe239Z/pUnPhCMvINXmDrFVyPFSb00VkoO4h7/Cnr56k/P6R+/+59/V+svXY/z72pbjqmz
ReOZ1N35639qVhyjOaRJ3vO5ley43CbWFV0IaPHLHwOgqrbfd6pD91dhj3qsdfHRnrAuzBJHDCR0
pbpKPeXx8JpXHutb7/xw8YU8oarKuyClw51tlstokUkQhUmKqDwzbqopPnSRiMcAinpt99mRiMtw
P0kUYo+Czg/GTbiYx+7+3z9g4fzri8OQVAiD5daaHy9/zF//0wNOigwYJwCEh8gc2IY1cQEGoRF3
yx6tq2GzqIHIb9rU3wBUl0cQmf6O+Yr+Otdz/vO7jHHKb8h6oxhsSlqS6Awh5uS0hX3Xz59K/BSN
ufVwkgo4NTra4AHTRfHOUPdE65p8yqOkflBu+rl82tJCkIFoClnWUqKxPOM0e1Un9jJnmqeiqxYK
efHNa1OCJc8eGSkZ3zkjvoaDbO9oBSy2bRKIM71C48bwpPcyUA324YfWw2B4EdUg0npAcGA5w1r6
VIHoWHfFzGtqGd4rEk80PN5z423uIz/5KLpp3PVNdF6+tnx6iKwXAZTpfuykt9VLOz2GSNlPJQWV
lE9QDd333t3yN+KshBorqMA5XGKrJeO+WKjL0TJxSot+pUShPWaYhbuAUKBZZv2xrQfvyqG0sfzu
mgPacs322s2f9GziNSubDT3Gda6jf/+eMP9yEfiW4/iG4RCOdnXHEfZfLoJ+VBXoCG16MGMYPRWH
jQdEQ3MdNIDSRRAnD8vndJO12HuKOoqqnLbpT5Sz1leSrNpxbHTcO3ykAZqFjGJQfFTaMzMAR6Rw
uZiX3F6cYUmtYro2d//+IVhzl+ifOlt5CJ4jfNcyMUTrnjDmLtI/va1deGJN7WrFI6RUYLptqb22
mvUNuEH4PWFoEgBfCFWAS8nL+5vhT+EFL9F7lemwvqoZdlK64t5kGo+b2WholrFpuDHsz3RUMROe
NrirSF9d6RkgSTx/QRfumR8fv5YwoQ5k48SOUq7qHbIb5RUSncIoby44prOmRR8Ml8sb4q68aSGq
ZtF4akvz+P9SXWv9pVp3fhpcDuxEZHgZPeOvr+Q4itgyrbJ6zKEaQjasuHZ6U6w6ke0WGWqgUm2V
1FZ+UoZi6J94aECImfKGtAyWze+jF1vzZMr7G/qMIfP03c++zMNgDsK1Zs5zHq+ipa6rX3RposVL
ZsuaVoBtCNCClr+N+MQU5SWfavoxConBs40ngA/U+UYpYHYfuvktJ556/PdvhP95f+Pxm65jCJM3
get68+L0pzeCDOMgU66WP7ZJ/JJZtFmZrf9mJnkPedaGXjJ/mBgjfQAUYMM7HZwnOygZ6QldHXTo
YMuBWqrMP7uD+DHMYrzuV+9Tjo+zMX12P6YDsLJp2lsaMmJ1fROzgWoOFcbQFttavAukm18C5o4H
hSlrFeVOc7AD4uNz0vAAQqk/RyHES3RiOjHCicDsAGnDY9u0sZu+X1PAU8w0E7q4KKSPi/SX0grn
PpI05g5d6gA7C9Ru8TXFHKQO7TBoR9NN472T0ZBoMiYlX2U/4QXNZmnovWFNpnjDMZnIMJSq8m9j
R+/IYgqPbWQXr95ljVIvamh/N8es/WGbw6ovP8RYjZ+V11PmbffqMibKPlp28D4OE3jtPLXefOm2
YDxqg7lBj9Sc5pAWzQiioZ4HA81b4oMqAyIXAfSwRfhaPjTmDxUbWz8SlAGRWdzaVgRGnUjH3UgF
y/+y1Bt/XflsW1iGxYKvC4M7xf8h7Lx249bSbvtEBBgWF8nbykGVFKxwQ0gOzDnz6c8gywd/2xvY
uy8Eld3tlqrIxS/MOebfR0Tus2yg3OaMiuEpGG5ln3TFPc8fdx2XX4Uu32c1YN13hzATCU98wgYW
UyG27hJAj4Hx0mXBePj3S3aqyf44uzh1hcETGTqorjLJ++uS1aPeNhS3J0sujMB5x1gkFJ4a+qTO
z/KsWeLsK3aqgYfOCNvmObebaNOD1TgGVVEjMrOINXCCbON1EL6Myt4ndlxfM7S8z/FsB6laeZxf
Kuo4svgNTBRyJc4fV/rnTCEZDhfP7LGYn1L4S3/40hGbbn4ME7s7rEtRrVPfQVlBrjjGxyB+9QZz
59Qt8beFT4ImB8Oz9078p/uUdvXDv79J5l9Fpc2b5BiT6YqqRTPxnvx5X/eYoSsspvbFTaIVGoPs
vfTD21QL/yI5HbZdAtuK9nNfTU9wkQX4lSddplCnYDs9i15LApoWuMyG71qOaqiPMvIBuMhl/YV/
KIrR/Cel727NfBh+E5Rc7pWVzpj+ocpM/yJzjgcjbtTt/HL+giW/2AAcMpplUiKi78zGfIbSj0gy
ia6c8+azV0E97TptOEaKBegMY9iBd7diAjF6hxL87WwrPapkROLu41ezYlC083d4ufgODcQiS5N6
TeQJ7gIfankcDhZAxGkXRpz2vAP993d8Ln3/95E6veMONmLNkbZh/aNSbIE4+MEwmJe2DfOtRYjl
w5RT3SNEOcBEEcCch2ONEemhJJejn+g7rl3+Cqq0gwBYlisKNn1XqfnDTIaISqku2HeWe0xbiHfG
bvjQtMlHRBLTpSiH+AL2FnFACJ18RoTEIlOv2lj8FE6oIUHnE87Lob5lXnubazvV1Ss0xJl9qhG/
LlUozGctJGd3JgggDqjXrkN0bFXD8ejSQm5mnStqRWjCYM/MSXoWKUuII+ZTErrq2VOhaMfd0otU
86kaLfEEJ+JQNfmorXCGABDw+h6Ea10Tse4Ft9S1piS11Gb80KT/cWLpU6P0xydABL1JSWOblm7Z
PM//vOYDWZLjMIj42vk4agOrrsEuhZtZ9xRPTlFDaVGg+Q6egEy32xXcTgAjgVruxCQ1H1toblpi
7DE5A3PqzU/wYzgO8+Gi63F6mpfLMADdhywv+V2ULbHVh6h1hg/bYHmFriX5j1rzH89nYdmaY+u0
pxgmVKmqf/5OzIAQoXWNe0k9hUDnoEbsPI2H48i/YEKBQTtgmohZQe0J1BjxirJMrFw2vtKzjYPV
Og7cA96OmLlWqEbjh9e9ZHDn3gNIaiyFEKoVrXS3ADTc49A9elUSHSODIBgVPqHcurEhD3LefQU+
9cf9WlNGkGNo+sH06lCylk7SYvFSNOyByYvXuxZ22ACqJPlZNy5+eiYH4atXEI9UzI6CKafUUrRx
Wyhp/LAWZrWZ5UKxUbRr2bNyQO8VPg3zvNHuQUO3YfsIda35UKTz2/M7faa+H62gh3Zng43T1W9f
5n8/7TAPaf01Yti+7vDRXwPvXKQ+6rESqxiLx/bZCbvsqRbPcedbm86GnEkjwZXvDqSeIL4nUwI+
q+6n6gvAM/XKVu4p0ZZVQ/68mpjb1sbYnRKvuqgbAyxhiPpQkQGR8lHmndRIfSYKzWed2Zf/Ubfq
/3g2W7YlHUdaKDctQYX911Xh1k1eoMG+SEuh9+0HDmiWCW+Gka8FVq4X00Zni7ZCBwGjBns+lfoo
2J/teRZOilNNOUa+2a8IivfXwzQnpRhozlrWbXtNw/PUsOkthjxemjjnC18SsDg9KGTWtat/Pzg1
tkT/uHFpoqDLqAiyyJgSf13kXtrG1NCVdTF18ilgwGJTQRhcA3W4CPZp5Mv4xQtzuWEhAtIA89gv
LknZFMuEDN3jPGruUuyX82J2BULKu6mGPz6FDuE0UeJoG9+txycQqcMpJZl6/kuP2IKFrbTABcGD
3fS2d9bIFX4IRicLsMPGC7vmaFOJ/DgLyyrrxoxVexyL8lR5UOuJLzV3Re3jrnLH/JSmHeS11Om3
Y9TU5Ih4Yol99T1sLQRe0/i39b+gR1dnJVRwe9S4ESJdsp4JGKxzTMJG9L+rBT+UR226qBQ8rrXt
vcetLLfY7/wNIlbjFd369v6bkj/pP5u0aBfySp/BcHTIOkW+m6tGBqY47wOj5f1wEmymKrrLFkRl
0wftYRw1wjpZwSmB/hQosXzssAd0PlonFyHSpnVQKc23A0mfJgbktica2NsbkyB8rhnMbIDUTQLf
2gmw7tVJ3O1AjpR73TKwn5C3ugxgqnwKPG+zaIQhsLtW2WufiOT7/SV1wMZHyGzbEbV7Y3fqRx29
FMKOXoaYBMNyDE+ZZk4atqZ+GUrrodRJyNvUpXDWLbDWRTVpCzidE7RJzWlWGsSNJ67zl8QlHnDQ
3dP//ZHW2PuCfNk+DOp9EKn1Ywr36kZob5tYEKI1dIgLPiDc7CqK3JngRPfpX4sSRUhVP7hSem+y
LYc1c4IROqbXoyoqv+4HYyChMdRCyU4hsuij1cI7yYmnYCzgIXrUjIVVauWtqUEBdxWJWMa0bnNK
x96YpQnCvVGmB+iwUxG8LOLp2RInkKZqnR28XysbX0WBQnplvqzQvBwsKRe6JYal1rHG8ci+2fWt
/6mZKnlOVnh0EvmaFeR6wryRy6GeOO+2yN8VxijLbljPcpKYAfcL0dSo7r2b5lqftl/0xCEm4wet
2BlzrbUwi4QPSLLtaHr2mYitKOHMkdSuKcyo8d2ftsFPrKvEf93fCiKmaG+sXioHJ1afFV+kp6Q2
qjU9ns2jZkzPWo3esvfhUg5u95lPxs4Z9zF/8Qz/F7ZVAn9EX14LR1m14Qj0wJbBoVBDcQ2U8Is4
Z6CbIcq4XWqiSpmoB4hF3AWrCLEPOM5tfnqM5UAmHK7HFeS4YEmaDK0nARXm0lbxzzldRoqr45Kk
rav23q3hEW44H+IVEbXmk9FMGbzeWG3U3P1RV7o4aJ5t7+qgetT9YjyRCM4pOR0ZvMvuCuipSizM
oNlXreiB4aoseis0x3COJhFvbLNcYVDtHvzaeOgw3emjFzwrZWSeAyO8zb51DhHnok1fdKJeNZ/Q
SFb0zTGTeQ+E5HZ/k734SRajshvwlY+srE+WUx7wVMlTx5NoWtYeVDcDYzTkPKYpDI7zls+oE4gz
jZkmVwVd5dwXJApCFDgZoAI6/pId+WU+tdygTHZ1RRCgQtv8YXAo7miJWOsoNQ/2ImZm1RvFDsnO
gkQJVLylbbTbqGi39/c5T+EW2lFOfnvcOxhIOq5SX2TV3oX4diadEq+msQ6ZMABEC5Nj1sN01o0C
XkhVq5vCUKOH2Q2CDpcsaOS6mJKURJKumSkPBHIvKOxWStbGh9CljKHlco92W4h1qQYjUmTyxReW
RqakhsSzyeutx97plGEd2WYZpqsmCpbIbBRogsImvj6NLzBGuxWlC6HXfsfyELLoUQ7BOy7FGyoX
7YTdz3wqivbDLclcTeo0eyzwUTQCZJ9ZHHG0q4+iVvp1DWlgyRLwokbGYC4u9+6HfjTEjQbZSQMp
BJhQRbM0KIxTZHByY/IFM1trdoUN38ZRiSYBRu/itkXu1E2yVQadLjMqt14HcbF2x2J8vl92SZn8
nNl9JlNmoA486k3RLuyhUg7M07uXCARmZg143H0UivOdkVoCcbJN4JKm9stqsgMCrvkyiXlaRdwW
8HhE9sHsOn/PG6YemUBcVQdqRjodIbd2oPpH1Ms9zj3qBq9Iz60xTVjmqyy1GRwrkoCEQKXiPFQy
z8GblMqLmcXd2fdB7ZmNzPf3Yi9wIah7YfK97OSjSALJD1xEW/4Vo03VDRITAO33f1kXWGIGwZA0
M5BmVlXMEa1ATMvJ6UZg0izSxNMeTTjEuu+F35wUEVvNNJML0fP1c9xucjwbN6GrJeRow38K9fSY
2F10nN9jOejTYJ6ss4DqGUvh1coN4IATRJJBPzyL4dz70n1jUgl1R0XDLT1XPDSFd8lInNoxkc/f
W0819uhKyEkKuuCBGQn6GbcV19CK0pVRBtm3krSARTf0xPo6r2VRHDoCXvZOWRbbaq5pcBBOrXRe
XeYvodmCEUlJeemh8VwzT23XwH/5rkPNef8NQw4idyg8yMd8uGHslgez0oj20CROGzcv+W3dSSTR
vd3/P7yCKm+2P7LRb/HPFOY2NDF5J+GvzHN+pZOV8154eHX/xiI4usR6+OILdLDT7GCsSRCh7bJO
oL4C8vfkuPbqdNw6kfPq4Z4hJTMstvexF5UJwMdAdZY5IaOnuIJl4ftoAYNgDSyk9Zd+BJXMwRS5
ghmwCj1fezADBctmAK+1spRlAbOL7OseDq+BJwY3B2IsZByQ2sLiULfRKXbK+JPSk+wNEZXPjASS
tQFuFssz6RGETEdkUniuY61ySxQPApY8ihbCq3Wxw2Jj7udKSpVor2eQUq7nzbJxpMJOuPOw6reE
nui+9pzSEdJufzoZARnQtCHOqcDE2Q0Nm1mGUBX4JnqunIdUXyTzAxkpxFbNsxH6Jih7U+ocv1W9
GAMN4UTMKBrP+A8/ztWFa+r5IaNWecMMrSu9CtBRQso3ZIMHmV2fWxS3mMt8GTlRChwlbo8B2IFF
yU9+qgKc/aLTLMzmJtNVQAN3hhPg/vDgee41QOOIRqIq3lKp0mBqnOWkxukRmbtzCzxEtdzkA8y5
LuchWwpfvlYjfv354uxRsr8HdYNqTy/OWiv1F8Sl9dofGf5DzvvUZSFeO8DKCzna4wldzNpXIBMj
xVSShavYr3OZ5WEfRZ2X+1SsuoGzkYpjfgLlUBvIQuiIHJukFQp55qwO+gsZnO3FCDi/8RZiLbOb
z3weLY0Dwd7ITAy8aZSrCTLSxARtrHWDsxoVN1jbmIOdhUKYAsLP4TFusazP34XTd9n0q0Ydn0Fm
Y8BwxsT5qluFSEGl2ul9G9BTurBXRJEzxkoSfDs+rXdk0ICq4176Q033lcEx9ivmbEi38ayrPzTf
CUGA4AyJdbS3VXSZ27FOb9sjcSH7ER/CZv7zDm3d/Ttt+jO0ki8pH97ZjuKfs8IRad4L8I8epJPC
SU6FkcPcR1kame5Pk4Bqu6Py78twgjipEMorhmB3P4KRWs6+oQF/JAouX0Ck77Z5G21gpLHN9apR
X5aUE/7KHM3xHAotP2a6hls4iV5aNwTqOhK1ptfNeGp7IzrQa8ptZ0cesl/wX6tQxaCeBiRk5GD2
3xXNfItrTf9pkHesclqCr6bpTGMDWnvVyJU9KcW4KMWBWtFgvGGazy0Nx4rVBFwewfBC1Umu9Nzm
PdCj9IopLb1qzI+yUCxh4S/TcSTGfiJgaprBqrH0Ngr5qIc4YSLRV0ryOTpblBzoulW93NcTHQf5
AVm3pfruTWZ+THL9ifNEXyvhBD5UA4D8GncQfiPJj9nplzRSBrK7LbYBRoPJzERzEkiqldqFW06m
NT00RJy1KXGLzm/vYFT50fTbtzbeFxbM6AS8KMHTFmFGGCC7ojVvEYRPtHjSvDHD5hhKSbLJ1SC+
uCrIsbi3nkwvDZ/MzN8CZQrOaUi1GHgiucRD8zwb90stSC8hr2S1TzigoLZ2H3lp1sd0kPSZZn9y
+cS+TQQureCXYDzWQBWFIlGoClanudqt8AWszQwoNfKh9KpbWrJU24Z1lTRA7yW+cgQ+qBwoXSEc
sFL7ZhqDs4isMN7Ni5XBLqdItm3XBupHqgQFpWw/HJmoI1IlXYhRZrCJaKDXZmfh/Tb15l0NauiC
4MFOCI2/8abUHOqTJTMB4Ze1vY7fhn4TQBTPssJIV4Vh4i9EIq9RRGzlXIACMl/eDyKG4dFOT4r0
mmkdMbp2QL7fZEn2WJQESlUdCzc832sHxJaXohHpVXjFNyLM81ez6sWebdFjhLkSrTUCZEMNf5EK
X//Mup9GDWAeC4S3m/VdWoJ0h6Cqq5SJe7GwimtWa5IthkrhqOrOZiYAuZbP/zmZr/P0pHAaUOKk
SBRt1BK0R7QAEsv2ue46Za8AH1w6tppsCr8nezKQACBtIMcSAXoF7yGZFnIJfYgu15k9UQKUJL6E
dPc7Jr/6ui+DB2YryUvXhLztAnqATn4M+rDoAQnjr7IkCA4247gnhrOjeOyxhVuSBMbG447RbcnS
vDDpZLTZ4Iyq0FuboR9AgOMNEUF/pnx39820cXKUKDvjv6iXmSLI4VM18mrNduY7hfU61ZiOJlB+
yDsu/RPiCRXgFqLoolbCbRhZ2CcyNT8mwDAWBWlCFxEZ7k3LvGObsMqTI8IFTpzn1CaTahhTZZNf
BjpejtmWYJQ4AlhwX8kWLQkTZTDaB7CG7SnOYjC2KSsJBzaSVtbDlbt02wVKfpIlsdScyOW+QL+4
C9yGqMGpazNTF5/GssodFMeG7NYiLcM3yt1FO9XaFeYIWCnOWhWgNccQIhz60quhqRfmreEtkvmP
tmX6glKb9k4ZyMHSe+OV2GgLlprfHATFxuJel927K4+NJXFoILHeTbWdBgJVd05V65CqZcPmzE52
XRLyEHIGqtX7wcoad+1ng3IOtNpYBHbZP+d1+iONSVya1gNxMQQbz28Y3is4kZkb569Nr7GTRwKL
KB91X1HZhK1NU05Nt5O1LDQg+yIkaI02txLSOt3vpCHQv+cjx4ippICyfPTqrYHFlnd33WZ1vq3V
EpDVAENoXh6IUH8q8U89tKx8MCFk0X8oFkx7GgL+Md1nEG6x/TQn3RFn5F8zzwjvmzmCa7zeP3aj
6XnW3Hupe1FakuOd9El1w+SiIsken3z8+G+KNj3kQsKosDAOV08QkzVlHUPKNJ9So1KP5Jrd6txX
ASpIsW6nFbdXBLsGCdIOLgh726lNiyRBJkhjlrMLJrEjvA9BuYMc460rW8a7PIMFoFtl9U3Pr7mL
IW/atvnQ1p2x9r86LfyKA9AApdJ+d6jXsiQ51AjLV4OMtQcoTCqbIejETS64hbMBu6D51DnmW28V
x3LqyVxblHtWXIBj2ZhZ9ghMffppjQr9xNxrwefFj5NSvQijcg5FOLbPPbaRNdFf0YYpUTa0Hz5m
/GDM2qcsmJRWWYCtuCLeaAK+92JQTqKJHwnkfq8dAZxnEswTbkywZVMae9wucPjdxFnliPLJGTeN
agl5HgWE+nss2XU/4f/uOrXRv1rNB1o70Vp1UY8wmrLD3SFT+IfGxoQ6m2bAnJSruIFGOXZqta5R
H7xQ/RI5Z4zlrXZxJKLL7+20I7RK69fUYdQd+qYNHW0bkKp6jLyoWmldyzxQQ+MOXGDHxVl9IfsE
k9uSKplaMmPb28fYhBq0vzSjLn2niKkMtOJFphKuoaPk2zDR3hMLvpHnmV9l6I1nXdOG+5cudjAp
eXlMLKX5LBBV4EHVsmdBsnXca8+RVY8bwF1MkygCCQoiHWmubS3POkDlJ/iYY3ffiBxUS0zXidWk
eOSeXwyRxD0+kmSwDwU1Nkix8nZpkogozcFJGGdQiLayYzI4gc7aFC+C4SKnn/5cjFD7KbJBBykR
n9T8uv8ex2NyRTCfnN0igCqUBp+MjMsLdQp8hGqCcyXtcpj+vbqgJgsdEmXv2o8MFPX9dZbDSa2J
AD14WtJcOlJ8m/lQxLDf1LpOz0zFMbhrK/d/NtAezwHQieP9mGsREgJZ04+UaMkhkSOkwpJ8WgW0
G7E6hX4Qeawvw2KITmrzIRXzJKYgYwoi+C7zo7tiOVX6dbGIoFldAFecSlb287FdV8wdVAOcVzIN
xXyZpBtNrYBPGZWyDuOCCdhc3AwZ87vp8p6/DJDd5EhYHw0TA9ZxWs9yy9cke6MsvCQmqZANwBX0
zNhSllVQP6es/VaDhYBcLWq01l311buZ9zzPUl0iwM1FasOvQqFG3BDIxUrFjDKTn3Dixcffw2HH
ugZqW5+gKl+JYrsqQ78MitS4upx7uP2aYKPlrOVc20ZiImGADURL63FcHN0JLddDzN7cT76ZOICR
0N8QcJHSPub9FfJqt+XHKhclAoDFXa2ik+iZucGhYpKBHYGwBas23YU6mYpslUYSOnS/uz+bSs2b
tAFBg98MgIkmbO1oTyBYCkhC7ZhcLEj7Na+q77lL4arOq215n34FhIP0c+++L05HT6z5AGhLGvIU
l2w0miPm/mFBIPFblMjslTVBt7dyK10pkt+gUmuPIlITi66J7LOaBOoa9NBjo40SHNs0zbNAtBE8
jHZ0KftIwXxKNnPITXIy1Wrvt7W9ZtwVTJGCrHQVxdkgPaPl9TSL87ASxxTWQ2cNOOvGATzbJJkc
joGHxzXEWr+Gk8qJUY8uXlhrp9Sq9sH+bWAIQYxnwMSbiIoxR6SUgzGL3IKyenxrFXszUlE/k7xG
CM50fvmKZ+AIT7JDJMv2BOu95rES72s95XEVu8JcUQVGmyLNzRcNFSAeooXWGDz49Sx5VpJfdt3S
BCVd+eDrgfeagHriFk8fVa0ttvfaNZK1OLY61UtYeKQ81G6+9qdjmnU7gq1ptNupjMa03Mj3bQK1
lYszA6E/DcarIvjGMkE8mTwEy6n6cTKPGstG6aZ5OU5ccvA2liXCTxeyZ2HoH5VYE25GCZThMyJP
AcSq4RknzMTB9Pg0SZ0qNC5Uq8isS4bZ5cGx3R6gY0RkK1HjW9YGW8fO6IUN9rElrfl3TfNWyWDG
y1YINhtNrcaoDuHzwFm4zJe+n6KVUSrbX7k9gwRSpM1ntBf5ybaK71lXoRtRZfyYMkeA/8dGK0ke
G9ZOp14Y7aK1A7rhcAi2WOvizfyyYRiKAuQqgIoQ/0QjVdqw3lT0itiJOgVDhttQ46ecjtOhCF3X
JspRdov5zIXbm69isza3dVZ+kXlUXyqFvATvTCpJQGMn6k09h6CQ+kwAB13LphDtrzDJo61r8ci8
fzasPlDOJu0vw/PZtXN67AOra9dGUL55+Eh+kGm81bDSYzWaEXQo1s0ji0PIXkn7Zbieu52Z3DOd
G4LKcPC1n5k6WgsVSFpTJ8APJvaGmqRXqfN7GX1hbSoDcc+izJDazlM+j559VYZzfNKU72342/tY
eB51NWr7ZZVme1VTUqcyaT6VYfy7z1KGMcQRzwSkwOZQcrsPuhy3ULKCTRcO2pMoEkaMat1vmhHs
3qRzOwox/JpTKrw0fxqJIWL06a2gZSGTNoi15kEhVnKKETF7bVWl4Q8PCfKLLdV8afr++33j1KGk
XfVm+a4FbIA6C+ri/IUuUQZKsC4jRT/aAcrfPNOtx/k71tvnslaGozdQ1gmNnNHKgtcMjTB/KMN6
OIwtKT0z17ygWNkX4a3MsamjgmgWuhPzDPDs9oHqback5N0bTZcf5kY1hijFXEA+ky21FpIUHMOx
BawzZmABeYDgg6YyNeSf9zXVPjrtUD10sjDpMJRq6ZLUuPQI2rv6nhjuBo8//B3/K9b/21hgo2RU
UfcakxSMB9E/jAWyKV1LSbRLV7jWFgZPhPd06FIOSSColVu+s9HNX7vJfp8hnFqJ6eVgQqKCBz2S
zp4oy9AyBbCp+MuFqXeuEl1/cYz0q4CQ9F8lPoaOvyp8SzMtzQKCoqKgMv6q8IHWKoFfCu2ipI2o
NmSe6a+xKdMtToJgN5DY8hrayALwBywJZzRu1YB2uXB6EqnHZj9MZNbMdztab5qTSDjB2q1RTY6F
hLdNR7aLdV99yEcgKhM4paFJvkAgcm7YC5zXpvZwfdlQcebtYDh8ya4zt2So7wzMk6MVMylXhmJV
CYo0nX7wDEaq5X5jnFSLt/vxqmX+KUPSNU+qiMtMr0MvFyDR2De5Zb6/1boRbtombVlGddGzprXq
f3zwkzPm7zdSCIntxTBUlWj7vxSSmYlgoxm6+pIkhXNs89w9+RoLFMvK+cECpEOabwdEvJTL+RWA
uS1pBaQjcBvfArrcnWPm/tKsVONJpa1bO4LSpkxPdaSkp/k7cnW+9WHW/4caRP+HtMW2Jlm9hedC
1RC4/CVcrJiKhEKK9uKFVrsTIpYLMp3yzTBEIEZLVtYhQojWrZRFGHHKStTz5/ErQTT4Q8u0fUwZ
tyryUi4yz6KBx99TYvbv3vJWdZiDKLA+PLV7AgwrFjkWuy8qrjWRjuN/yNFmudmfDauNIA/plq0h
S9Nmudr/SKvjnMGIW0txIXrZXkXgYC/zKsDmQY4RdMJM2FFpyK002aF1CGTAZQJ5iZSnWtWTZ6Dc
kHw8UmCIwkWIQ2LiQw5SASMmqU/zIpmomgb0PO2DG7jlT2D8th4/tk7CTry3RgTYcoCcA4A3cn3d
WnAaVwvNrh+BTZFCB+yWXVlrnlt1YDAyJuMnw4HfU328PVv06fUPZ0oDF5n4hY/9hg507WZm/KFG
5dUJAMDmggF8GwRHkh+NF2Irf//vXT+cbCO0rQ5ACOT/rz2U5kEKWEhUCzuPnMr5KdVbOU9l1iKz
o6QY009qGY0auLV//1N9ZnxvLaQrss3c3b/Lj/55syA7QuQv0cjqU1vx182SE+JOjkabEvPchGfP
uEnLLX5GI7C6su7sF6tyPVKh9fhsVOnrmGKUzRkbrEWeD29BUTFXCCN5zvwyeo7rYjdX3XBy2fAP
ybcy6sydwT73UjUEsf77z67NMt7/vcZMnFjggekXcKE5eNE4Cf7nGsOblpqIgMgyL3pwdEGNLMQU
YpVROgJv0j/8sOjXYxV2MLjTr7s0AgaBvXIRqZFLiy8/bijvdKM6z0WOb2hg35y8XaLjuRISLy+g
i4yX6ZVmdNsxhimC0HdEAoE1RKkRAobc0sv7Fe1DpToTC/Ed0ZL9aFnJytRjZdXZvgqTwlNWFguN
B08R11TrjGUV6+KzRvVl1ILn6ly65rovto4KUT4IGNk7Wkq2nmf/mnutYYChpohkAGvuYKtXHfEw
Ou2XEBZeJt0MNrmjKyuRSqS3Xu1+1DqonrhhAEYstgmDxGA4IJ9FmWqbeW4NcjAiuczSj2EuH2ff
zd1FSz7wpmshLnSNFy91qtFzVFQBeVQJZs+WQOr7JtPpE2sZymPSjOJZn578vJCZ912vA6ZCE/eL
+ANvpQysr3luiU3NY2Sjx4l+FnbyKehZNq0xakseruO+9ZSPejBTf4XVKUHO13EM5sAuy7B5ZHKa
gObL9IXL0MlLFtZUMOkAPxegJZhZTbFK2oCnwtNUa2lYwB/0GtUDTbpO5+MOlwLCJ2iscsB+AmKF
Mu5h6MiLG2WuXpRCJxqTLJ6LqIpr2oTWImmZb49Jz+BQiRAAcy0oTaVtAHb9csOGshUXwIn5obL+
96tb/K1h5+LGkWnrKlNr5n1/PwqwMWLnJVrtTLM/3FNoQm2ot1I4ySoDX41m8zIPAkhN8q5eoN9f
sXkDH+zX2saDKLbPosTAbm7o+xCVFeVcdElQR6I9WrtlhxaiiZ21QXFX4U0Jt4kqPv4vQmkO+zCb
ND/kea2yWUFEozYaoSRt9ZBwASx75jjrKCDynOkqRCrTq25dMHZLl4EQ71dgLGt8SOe2Hp2Nixru
pAc2UVVBP3zGnbHThGL/6r7+4737uwTgvcMmYVqYvHTLMuy/PGqRMko43rZ5RlEQPMSmoTwooibJ
zG3km23XBHiJFMhp+svO9OKbXzwjMgbXNBLpUFXBSk2dbjMYNvMVK1BRkATJFoQxkMOAWYcUHkKQ
ng1i5pAeN6S/jFajlZlexQzYL/DNoAXxX+CE939v/IUpwmVmQwDWErlprD5ZaoOwlj4l8ioNvZja
meEfvgpvbzPLWvUFiaKO9h/WCH0qI/88M6VBbYxCn7nd9J8/z8x8MLNmiKoC/6H/BkMr+fQs57s5
5trei0ZyCRrjyfO8CKuy8eQnIngMc03eMWNBqhCmMADVsjI+2IDzYd2CGdv5ZApTRKflBSMpeTk1
s5F//0hRfP/zB7eZi+sGZYXgV/jrsM+5r7nJPWS6c7tJmMZryLh2qQkdQgfAgwzDh00uMlhvYXzQ
ZWfTqsn6ljfsoiN/jFf9tLupBNDAyewZxEJwUnV4XIqi2soQWlVcIDGfdZFFbTLGzBBtNj5JV0SU
iGOk6u06Bse4VVxw/7ppsyX20RZjtLk5pV8sVCxDi0EmzcL2TbGumbkgA0e4MgwiWrAvrndJY1tr
DTQX4yg9ZXcRGFeHkfI6kB3jZmP4qHJPe3RRY86o0flLn1vxSu+CbEvLmLGiMnXyWRh6+eA3gw6h
D5KM1gUVCy5qHmVXRJYs55n//bGHtRhj2ugtMmqY+3f+dX6o3P8+Htm0u0D9i1GqL0rFL2nWEACC
UW5k4Oq31CIjuoKu/+7bzrOV6/saDflF44e6RKH+yx606Le3RWGiuHdYt+EIWdVdUd2aTgUcW0Xf
GOG+af0opxZ+fK28hD1lOn4qUEdXkcrsDkCef3AMQhlmGRRzg6WPO+1cNGyzM7GUctDO4OPkKtYZ
IEmN90lMejUwpmhsUGN4O5njOwKs4G78KrFvI0hWYK+DffNyvV0UI2XpbvDTR0dKxrWBs+d+KcHh
xd569nwEQ2xtMFplSySCPVRxrisXu3aoyHIze1eYktxm1Y/rKg/zvKYmSPRQGxrhwXLsV8RW1pwg
E5tv6MqFGapUllpv7Rs2yvuxrgCNhz375sIg3Wsoo+DcjeJE7ec/EVU3XHLTgz5cIZnr9aabRk50
0h1/tc4SmA8VsvGT10FONC376f4KUvrSAPaCUtGU+0QZrQsoCdYBs5VB1iVT5KesrsL3f7835zrr
zzOFtp5C0jaEQWCxPflt/6cOiwCeIbzmnfLFjxD3xbcuL4sr2v1rBl7rW8mhs8RIcWs8vf7/o/HY
ia8tMNBNp7NHSv1AexcNmRSiZKwSY1xMPQ15lt1SHJThZ3i1q9H+ACyKWVHmYpuMrYpm3OnPhc2+
M1RHsoCsPFxVVKtrqXgpUhX8a9GY/z/CzqvHbSbbor+IAHN4VY4d1NF+IRxJFnMopl9/F0vGfDO+
wMyLIEpqt5uSWHXO2XttwG9tpv0IQcHDi4OIFoW/8nh+SjFTEnUFQDJq9FuHivwFxmdOkpXu0kiK
guKoWjYNTI9dY9gAchpho1MZqy+iiF0a7RUtkiI+ceE2TOLeUJ0w6e1yQogLqa0TMT+FuPo3oBHh
i8revjV19WhE/XSV5UZUVsA8z8ie/vv74fxt7F3QDT4VsEt7yDfw+v3n+4HkkqiBOCLOJgvC1yAt
L/acjI+RYRwScwxJ22hHZxW7W94icfXM7reG2fp17l6MVOuJ1e5++fLI5Wa+Gks6SQI7Alv5HgBC
9yzzcX03tSQNGiuMhofRpq5MpWG/mZnzdUq8czW+wXJqya7Ctkx56a3cbIrvujtDOOQc52BUq6ku
t0AI0geziX4GfY2Dh3QOlBspfHdVI0YgAdeqgiAw5DRM1nCmf0mA5NLmFUk87ZyFn2AO9lpYHaNO
CgaqecbWjfE/OjT2/1s6F+TDUsrisKJJozxw//YxbxqCy6s+ZKIwthkqahOAGE06QKTg+dL5qlxW
6sYTxsfdBwaEhijF8HffdeIxtQJ02AN5j81UYYmr4NYn+76KymeluLTMkCiABJmUEU1EBefsBdKh
tR9dZir22Pd3I1yUmV/6sexvYJAn+uSSpRig8SUUJSiXkLzRL3Vn/frTLXfYjFhtRve+IgwsNLh4
/PePm/nXxy0wfZhxpo+Q0NR1y/77vMTkLVpWjD9oqFJy2peqKgoIS2im0VwlXt4c3bFw9k48oEim
Isad09/QFf/bUajB0UNo8OamhfVYmaF/mafMnjf0rF1Gzcx6R9p8Vz+CWMc6rYrloSKRyOhm3FP/
/S8yTPevHSR/EyWdi5IngIISeM5f2ySJenOQOXOCZblsCxwZs5uAcEIhc7+nHjOWxxpRma8pXmSY
qBfkmUB3JqtjrbL2TZPD9UnAJZCa8md0XxWTuITYOJ6MRavjZkOH5StokYS0MOXhrG1E08G3MImN
BEdFaJQy1hojWsj7a+7pWab6y0tt/tGagXdEsnNWmTEtrY8raY3qixFkzH0bwdqhE0p3BE+JKnqh
NdeL3cDUEDapw571ZkNzuAepZ43bfMmIVczpaBAx6a4MDHFFkFQZuHKXVdR4JFsw5AdxvEE/7r1V
GikVBIOR1TJ9RgD2D6FTlNt8QqmEcSfYIDDydjkh8ltVUUel7e1qlDGEhWQvsSOYqxhaOayLKkr2
asYKptk6YFKM16IvDzEAxd/LnTJNq98xd8TyyHJHPbI8FQ1XfejnXzQ1dkx+mu+h4zsrO3LbF4H8
FHllmO6IS+1+jm2KYiahP8muXXtpDTG9WL29l8sdeiHVczzlt1D23q1OxiPTjOSsL2Xg/T//r0O9
Sa8OOKuXLLFmzoSTnXyzmT+BwzpDVX+JDKfa6UB7BSjBRF/7LZRg8vuKNRkR/WuhC2JeoPmqIyba
jFjDinJbSkbFGgm0TTU/kPLqr6Jla0jePIt4HuZP/zyh2XG/yxM+5CXE+sI6trF8ko0IbyEz9oeq
Fuy9Jq/6YmuGu2Y8T7hECOozal08IkTjnAo7YV+/3INIaR+jOV0gHS+hlpX7Sh+9j3EkazhKk+99
kttrX05stJYNKnLBCedBG+8Lk2yapOUcDHpELIAwCZZrgUIE6C++TT6cdNlOXwS/YAdXZTwAHxaP
Y8dUtk0Yj37atYszER7XIxtCHa2OI7YKajZ3wZvXD9XNsCl6sYxZK9gCxhcvjL+F7kRYDzls62io
hb93ytdFY6JXQKUa0zyMupfvlAGoZPYXGTEhNcvjSWEYmxxLmO7O9oMVeauUgNkrGEu0zQTzuUe7
yW9aL5xtjOWKbPoOCYQyXQxj9bOSTneYBgv3Twf0OOaxUzTmEwVyOj5EDWzMOp6e7eUD4DPn2an3
IOkid6UIxVkJ1ALpcoOptoo+UBtvZ1DfL12R9C+NDLaiib3T/fvtRFMHc6f8Jp0k+e6QoMG/AbEC
WCT2K7t2NjP+g++W9eJlmfE1j4uAtKoqOAIeRCWS8s2HSjlD1HlVN1jOmhVlcXFWh8jhnR0ETHcj
J+x0Xlc1DwT2PasnRwuBuB5PyZklIL7fw41g3KplB2PM5kPf0oVel67Zb6ypkrsEhhRyBNKdU7vz
nrG+fIA4tM4jl4hn9dDsv3djZTzh9/KepZtZV/RFRNnyahc+4BYxTLqVfPMvaGrPczayaGH29J4y
02HckceP6sgZZ++prAsIEiaSoLg3L/2sifcCFPSYpN3XaE7khnrPpGFPRkwbN802CzQB3MK7VLXT
/PRE8SWPPONtRp2ONpOoA1B2GHttZE7uaGn7oY3cF0LR3VNKeA5tYHCStjlNO83J3S0wJPNUdYPx
GFcTsbjDVS74nXjwvGvZRGQGqOPaCsFIss3nY+tzgc9Lvtuu4h9Edr23SwOMw3KoAaZ9cLv4NWEw
T+5y32wS3+6fY5VeuJiw0IU6RwwfP/xG9BfSFInD7tqaoTN4z9HUdMSZofdoeqTyASKwP+0GZpRZ
t78LSIR9NRQ/UMaC9MMJSY4Fcxx7aPwj9TEabqMJPxu92sItNb/bJfho6Tk0xwk0vzQTPhymjQbj
V6JR++Hb3CeIiqLkGyN0f+vMhvemESNZz7OHt5oU9nquwr0YMu+LqF9Rng+fuVPJY4p+G0kAr4on
77HbLBEfT0ph5un2NbS69kmND1PpXv/zOUEyLRdw117/6+X/vGB5eaAnf/9wUU2XiTy78jGYcnyi
6PgJC86ec+G/EYZLyvG/bkI7nZ64xqHjRtPJLsp/vwccdGJwyEBgR2nS7LpMtvMUqdXKoQu1SvG1
7f6NBKaDX9kJ0+nWaZ14J4DdtFScWb7fdXv0Je33kcvMbvAqhwZrS/d19r01YNpoX86pd6NR5aBD
d+WPKDdWjLshnKlI6noSJ9WkHi3RMAvH5X5XK6ljvsNICEaSWu7onjArPulkYkFcHJdsrdEhMxza
G32aPxtYb1Rf4T7kVXfzNHuvvdzgElvdcgxZGL10GtWxhKAJutjFxrhHQZdBWbfHtRsIhBrUFrtJ
Nz5dfewOhS3cbt+T04WJAo+rcst61FcnczCe77ZZLe7WOvYDdhKbcsRtT1difb/DI4tsw3eHZbE0
glegtUsutiACBqWDYuvAntW2pM4n2ympfgVVkO8RRiVHrdT846RX4yWbAkCs6u4k6pfISLQ9IoHx
oh5qPP2byPTy3NveNoP58WQGev7aaCYR207RHilzlxYz2Odikqs4S6LnPjZLMK5d9Dzkw597uu+V
W7311wF06xkdKcgTN35xl1qk7bdymPqbOuCy4GwTgwCkKLVAvDtzfyulP27+uVfKBvCAg+pZ3bs/
m2rvnDTmLEvzSCwM/q6ojUtLupJ6SN0UueldRw0FWaujafKHasm2i8kudMkgm8P2i9N0W2tq8h/q
FcwHXKDxn0bM9E0uXOam8QW5BD1iN36FThQz+8KHeDlQvyFqo68QVjwGHwg0lVRT3eRJYm08eHDL
F+Wk4xb6iU7rd2gl8hXQVLtHEloQhAAJ3NYI0YijdtrpJhZ8XWTPy8D+hUDn4UwrvtokI2VRXjv2
SjMwWgu8CTvlR+uzGfFBZ+GvXlynSQS7xmkL7ZMVd5csLrmyCEgNGaT+hDn2wrZ0GXymKFM6rT0x
sSPJXbMxhyLLsak0e4P9AT61ZKZT0VrvOHba32WQfeE3tR9hDbc/Gl37Ia0mGmGgCA8Gzf6tPxFm
U8CtQ1gy9h+hZfwYqHJ/OdnLXdejg+P3dADNZo2gCZmOv89DhrUqoqKEcYphhEY0vHmUEHPTbs2p
ZrfhdexUjQtK8/TLXCTNxsF589Dodn1iJhfvzVY0L2AiBnoHi4aIDtXOzud5h+Bw2KTjyBhzJhki
9JP4OfEt/8GdSANAW3FJW3m4s9Q8AxDblALSLR1oOIIO/VmIxFhSao2n2eWqduwI8m0dV9w6h9iT
usqdCyxhHLBp6QItd51vwcMcVN+Z5WYPRR763++zWz5DnOEWw9m68umS+jMMfNcu+VQ6OtUbmwN9
Y/XR7yETb+Mw0HWAiU6mGmGKp+UxdRSrXCd51WLIwCZxlwciOSryPhCJb0Vsg3Gw+HfasTIfA322
8Xzr6PMct6fzPKUIxDuS58QCfh9afTdPpfGqbrq0pLXehM9JaiBVJVZ1BcSIZGxQiWtHlNmxRIoA
Y18P9/cfqMJuLznFm2j5iYrxxZl9KR+Y5VBjy4krpQx2Wv8z1V2SWgzazOu2zqYDXof+ZQZyeWYZ
x2oT1eajMIZT7fgav7DEWKqyCmLt+0Sj8RYADLk0Vffncbv1748bQUk7m6Yw43mt3hKkIN5Lmfya
jDL8ZYr3DufwT1zLDLC4DL+0tKB2JvuRMz1TRQsQa6+vTy2j6M8RnMkqr2v7YS66/q3zEP4tTGdH
GOHJcrB2qkPdG7F699s4hK2FkrjgFPrVY2xQMUVVUfN3cC+WRXnGj0uKQkfSrqtVr0URoyMqbw0C
/28eyWLZOOvkaTdIMGVR/6ob47Z4yepaNz48jyZRR8TRc86QdsfgOQGUxHBqIAVsn6Um50tDHAs7
YGrzl6jys03sG80LIPeM9m3SvpT59OfeuDwmlmfV6yLH6ogoyAmublhHw3J2jnzP5RONaGRjblj8
JAVJq5qfwoP9483YRqOxM4hyR/6/hNK+TrH724HaucZvHZHFZXhw2kZyqhy3/YjRqZdTFXAJQjLJ
Snueyfy52f6Y3vAucwU1rQ9aCtD8mfCvcTcnh8HJmpvNB2SViqz4TtLHyvYv6BaHLyGss31cTzSZ
F+fCmF8LT/t2z2lHYg0HvWDzsMPakxM+x2I3On27V8PVYvATimqEoXe/c2JO36hB3RVt9vwH4zBw
cm19hRwZrpXOTZhw1XVaMYQ0ke2Z6gBgKHyN453uo3dfzCz0zoruU1QZ70QksKJ6cBySNP+RS0KO
6yR9BJaG4DIeinU5GxKIcVG9yoUpXmVedxjqyPls8nA3jp792kYxEPVoBkiwPA4VRm5MUr9O6rDO
Xi0jI6uHZJx9a1bjI2XjF9saWPLcJD9VBTWmOhxQ+O5KCztjm6bWBnOXtlXCuyEO4vUk/HGnDMHR
sl6poBr1BLG+8Vb3ug1rp3dl9Otd7eVG3cssAla0sWRW4+X6ia3ctRJoORFNl+d6aU+F6ZurNlxG
O3wNcE+CNSFAZB7KH2nQdr90amdLCpoLSUmkWpvGz4gs8fQDTzp0DtthXzpV+agPkq6HE8qrs1az
idlxh2utj4SGB8TtXtpKrC1KmE1jhMZOOqa4qRvRjqgFEvOijgwIdQ8EPSySk4SK8h3nZLIfcSUd
Q30Mbt1MFLmalSyv6IFYrBIIfydn7kzypL45ROi+1llqMbW36o2YFhRCbZMdHmn1WTXSFLU07brg
MLr6L/UQ6P6n3OAEaXYC2nQ539KD30EEDRUlrUQT55xtfbTZq5PrkpU0olagnbFqUCdtCtXLKg1R
n/sxataTp89MTrSc/VZXPFb6V9frgo3hmuWxwXf0WZEE72NNPxLR2h4Sb9w0C+2lnOrhPMV1TXos
h0WIv6WdDRcTlUQjt/AhesZeyIkj6hLxBxnhCuGS2jR+JaaOAHF8cgxnQ0KR7XnnKZ9A749Yw/n/
nDBpXoYCIsKzTDFVChvXeTXFzVqvXIfa3kG4VsEVMtCtqba3bOfmSofoPYYcedZcHUONBwdfJt69
ORQnmG+sllVqUQsACt8zXhL3NEs6g7dkrPJnM8yNl6aV+4omL3k8uKHbImxAPqThd6P4XWdh9CN3
psWIGkJknD37pYOBe8irhtbNQhzLRTbtZVIOYs1GeH7KueRuvRw7qmoyQP1cMMRyuKjDMZPH0rUw
ifrJqUp8mOCLw8ywiRI3jJge32IlB8mdXMlG+Fbl+uIoET1kCF+D6+CMF+aKCYTbIN4jVQ6eGVXh
+0DkfpwcNLcS7e8aq6y4ASKTe82q01PpDTWpnZZY00U8O9j+HzLmtSd6f8x17D55Q9R+bjXrEUxA
dlV6bBTosALcXSKabNcGJIJZTkdjmOHgzphopuQF3RNKz3LfWbGxDtxCfh398ViNA3OdsoRRY2JW
c6SHcknqzqU0wL3ViP/iZiaIpfeQaucXYwZStdeMuqWcp41kaMG3YHLpmahPSC07sdXqer4wtfo+
aAiTtTzeS1xabxESfHcpq5xJkMaWhptRmfM0gaKZkO6v6mqqLrAaNIR1aEzTIbeG9la19qEDXLwL
UrrW1gTbP/TdU8HGb30f041Fw3Y1Mosvsnlpli1DHlnWTjYeNWNSbxIn009OGNX5Jm6YQZHO9wMo
NfG4fobPCIsasVL6NoePcAGVsyxMfp55+xKe7VYdZh6pv3lQdrtZZvourbSrMuyqm6ruZghqjdja
ldPv799j3/eKvanNFfgAyI7qD1N/IoOdx5iQrd1oxPMqtmX5UWXOE3nD6TNXi/htyv37w0wg4CT0
zvPkEYmlrrNBlonr7JOeWHeeeNJyHAlOMVFxiujglKGBw9mN2212KnXqldRx6Su6dv4UpvVPh1H1
R0wMeOE1WKpLxL1WT0zJqP24HyWggtSTPRC2/zUeWLQG/zbwpD5ZNGcuzHLPdEwmbH8N2JII+xS9
jtv8qPE0CWueRxIrWL5N0weoDUxAnMM4Jrf7oMoaPbK1isw9p7lpHWwGDsixs2Zf6OVGa9rqwLru
vFNrHFS/VDQaUzrThPrhpu1JFvleKX1axv3Py5E3GjZUUhKdgwR6V6eP+V70Myyb5XDqueQOdlVv
Fayjq1N3Zw2MppFQjFdtMJlxLgoIJQ/oota+aYILylDr33Qj2Zmoqh8yaUwn2aYBMqHZ/7gbmixx
Q6GgnZWpS9MSeWaeeYgTnU6G8WxBqUR9a5zgw+mnQIuNExChr3Xc79UbDszhW5Hle/K7u6fcRd85
whBZN2nnbEJEy0zO8fx4hRBXve0xTpGOxDWiQSmKxhN5w7zPYJicWts6ITsXXxIQGLj84+nqRJiu
wMZtBSmka7Wi1I1PqLIm1jXfpoMwFlISkOySGBGS6R+xmDQE/TkIQuL6WhnQIFFhJLsgn+OVXVqw
wBcMGVbEH105oeMrAf20RGcUrgnxSuBWicwvMPK6j7yJipXhStKvlw4hvlXKGvkyNZpx8jpmn2NZ
vU3M6Z5rxF5rTy7a1MA4BQ3S+T7FgBiV3RJyk24GyGTR6n98XP/CXQcW4x9DZ6fpGO6iLf5LOUMz
0XIG2Im3RjrRcaQDNAHVsAAHe/JWweJ6odFLOopuvpkDIZjsC4h3W3LMFs2BLsetIsB1vZc+jI72
pI5YEar/wbY1/jK5Bgi2QbYim0Hkw67mb80wdQDuH8GH7N4DsoqY6zJa/BelU7mvhlAK8BIvW1PD
KTZGn+kf/+N0/T3643/hGAhLdcC/nLXgr9FfmydQV3xBIopaW6O4/pSzm/8IbPZNC4LR+EBlbEG6
00rSPxUvSLfF7b//N0w4l39dZWwbyRdyPqxWtLRQAf7nVcYOJiuYXbd8Dvw0ISu0f7sb6fxEC4/Y
T6l8/Tb8jMmEsTdzxNXFluIIH0D/iimJbjazEHXm0oLxol5N1YNukimQY0b5tPDJby0haKDF44Zh
dfVhDMVHVnEp1l3kLbIyzwh8BewCMlFnnUBZx81e5mSe9nzB2yPaMfkEN5WvUeIxTjHSaRcHUXPC
Hhus60kirtERJiWmYW3nXOo7K54iGnRL25oxYBoMCYrpCB0rQq5VD59sVeGsP6p7M1SCY+82t3ka
xIUBZAldM0lOUrK9jHv3Z1TF5lNUhV/neEQ863vDLgfBs5lnOa070hm3uuneknQ0noqq/ZVmaf3F
Qs9FcT2vIr2ILt1iXagq4riMOny1PNTKqzn+XuRyk9GiJiaIdFeyVUsBFSljFD3Nl4RBxhPoAFJB
lZ+sp9W7i3LnG8oQ+3f9nrtG9XQXA/P/5uuThGDEZzszCYeNLzm2l06Loh8C6cqKnSLU0UVOcueY
ZM2sARBp6LWwcwRfUj4tR010mFPY3w19pWxjxE4CKj9CxNlF9qMWfKeH396v4BFUsdjKoQfRmgP7
tlzzUt7k9d3giIWYEt6MDLD9fv7oQO1eSwT5K8PS2lvBRAobH6OgpKkRe4Z6ePK7xIyw9eX9qV6i
/YC01ZCTaXo2nkcOk14nq6gyp3WJlPW1NMfXoLbSXdHpPy2obtZKUs1mLHBfujizJS9bivI0Djf3
BUVQX+0xZNZ7Nd6kBZrxQdSRzHh+Ivdj3DX3Z8y1b2vOi8iaZ/WMDFg95662nj2gFm7ap5eukRsa
rQkxxXZ6yYBeUBVp351P5UQnlPVbp2U/dV0OR9XwrsQs9xMylClscRHPyQAW1F0NTjVt2jjpbz7G
gPs99RgDUp+dd9GvFC+gHJN9hxHjMRhw4u3V29hWG59o0W6ZgVuBa+yaAHmeWXUEi4fTV0EYU+fh
xvZ8MQBwjK3NKAEpKcxHkH+gUIZmrllkK5d05OaWViwdthfAhhs3c8Lr0I4XjU/tTU3hbJmYQOCa
fEc4yOXPtaGtHkdU9xuf9fIglu1fbUcP97PvpyNZuPhlk7RpTkrmSCLPsB3CkVAyOXdbMK4e8XNl
fHDDGUh1a8qTnrj8ZrPwNqaePGRD1Z3EAhQUDvCM+/4m0gOCgcNo8avSoj/Y/vBQyvk1jBECJ/jz
s4S06ajzXkcCDVZpbfDtXJxl6o0AmAxSyCApvcN3BgdhfiNUhXSUOXryDfEwLyJ2hVaLhnFtG2Bo
HcbDF68W5NuOzcnXy08LeCf78Lwmr7sWAapNtOD+WIWkHO28IkZjNotyPZTf6nmU330GrtlKB/+z
Yetib13XE87aqHGLEhQ4XycHAQueEGalOKPW9++np6XTsQ4LD3FR4uys1PPX6lBjGvnsgP2AhAON
Ek3B41T4hFTH8AT+uQkzZI16WU/b/PcwD+7lH8WQwjT75EBt9MCR61lkcPDGrcLzJAujJ/Gied33
o7wPblSkL5MitkTj+KFOo6aH2NA9Pp8ec8+rSo5TN9XIW3bnGfsOoJn/lH+wS8EZLa18lynnlxeX
Hx2+fCyE4neGZ/bhn5u89pMNIxWXvoW/v4/BLKYNV1sP/hyGpoDW5wTujpw3Qq+Xz32b6U/zWIZH
b4lmGSOkHmMcUDVoY/tcaSQCNrqpvWlaD+iqkPHFzIySwHLL3sRSPM26Kfk3wNnYlbRfCjH2W5te
yuITRgXm1PCGF4KHyAysPnpAGq1nnVNAP49aZtnP5BHsmyROr5Fjvjbuwt8bqrWu42VRq0KcjNZa
k/xM4tHjTySlst1J8+iSH2sN8QP1bHJmyNpQVnnrFn3FKbe99m2MQxQEpOuaJHsUBbaeu00THsvz
4NOiFwtyehbgWARzL1O5IeuwK58YoGuHzOPS27hD9KSRQc9e1kD5Nli7dhy3di+166B36TaN5fyW
ZnRyB+K50YvKZ+WqwOEXXSeDbE/Dk+ch5SxMg9eu5mw1h1n3Plneo2HIjny/BUgutfrBjJrpk5iu
PDCHXRZgXDlo+kCCqmK6eV5P/IPrDLsi6spFMM93htDCdcFebVMgkD9ouNFpiF8rDE27pjPkqwcu
aGVPNoB9pBZ2Px060NWP7jJ06KF9nst50JhQLIYiJZxcvpdbPeTcY+C0UGzgXbWyt7bx0pOw2+5R
N/all3O9v++/QwaRo/im0CZYUSYyniihMy78rsOws5/14UhRLnYhq30VtP6zzdL0JIfui+HY8jH2
oMUIE88ppI/4KRpS7tls9MOw+xWkGVlNcHXScz+DZVOfJ5EuXQnn2W5rZ0dl7pyxlDXnlJ3nWm2n
MGmKnaqYmt78mQdDtfPDqtwS2AxNeRGmywF9cjKJvdfgbFYMEZ0f52qun8ggTs81vdi7rToumgB4
BTMeo8rIFImIkrh/EakMkq2yLLo2cnKMF6vck4+ZU+uXPLHQDInwch89Y4KM156m1YQeCwu9HBxP
X6ujt4IYZfRBvI+y/aHZD6NiH0VmaV97opAexGB9dedqPMT5+MtHrnFsM3FiptBepT48qHdn8nlT
lRjTdHnb9CYIEbSU3U3odg7cVsOdvUxwJn00Dz2jqR0YAKzgeGVzHY6WOme9vgSDLupHP7p653CY
X1TiAltx1BULtwb7xBM6p10kvfg7bFoyUuv8UyvC37VFQZJjqNijoCi/Dr+jsHzW9VT7iFNG5J2p
vwOhqHBKevB8ljYWWnUPaXy2K7tBW83j+KvsXeOxKAkbTOvsep/sI1oGcxIGgHBAr3hzf1DeMCcB
QSAGmi9Tdc3n7ifplzkLNUk87aLBoT2lN4tBuByKvZgtlBGEeV0pFooLSE/ixTWKXIRuQPycyN2O
pjXvDRExY9CyXSCmR4g3/if83nwjOPenSiDpdyaETYqIWjpy2CQga1Yd9s61ctRF1u+Sqf/DPAUz
887ZAJhFNz+oZMaWxLR3VgcL1CR/AfIPGOcls5izOu9g3urEqprhB4pg9IO4HkludMi8DKS3mkRQ
Xarswa4DMsh80TGCJmNdVF+ryH1U/Vpqj+mCYvpOFpMum2dRdsG+DetzNVfDkSQg49LjIYJWve/G
+QceufPYNv4pC33rYdCddA+ovNrDodkMKbkUSjgPYzFbq/ZE3wJ9znNQBUt3Is9ksI4wqEGAAkWp
V351gStp7SN3OPmDV16ntASUhgzmJcv1d8DC5RVp+58bZzIZqzUbktIW94fd4jzqO0rW7r3P4xef
t/JYKcAmSGWyH6DsHaH0tVN8VbqTYiw/B8DvaVT3x7thNXSJW+3bZl9LaxcvhILc1va1yxAojOOn
oWz9P8G8Y5cC461rGHNJf9GS1H7wwsDYNp2Ni38qudaYvZ+dOjr1OAbdZmvge9jNRTPtGhuN79TO
Fl1tYsf6KRJcswUtvViLvZVfJRlt7uTdyzTrw2kRxxcQSrVm3v0jDM59xobaYJO+fF8ZiSyLZGtt
0BNmeyUxHAI9OAiCItbNyO+fK48UEs8Z6RlK4Ceoed56wcLl1yXOjVS+SGGhu2qj9ju6fj0zahIr
7SL+NUb62kjeZOWR2hU25c+hJom+ldrX0nHla1clbx4SmO+u6bLxK39SvLgnpdyhs0SMihFyCDdJ
gQSSiHnw3bhLX02nbwe01UfdwpqZTwfTHFGECM17MAIL3gR4nnWedc63CaIssq/4vZq1Ad5sae6Y
x5LC4b02OchmSfzbL3RYfe3/apqwWPlNYz7Oc3oaxqI/xrT4Nogxps9uGVZZ9QI2rvtHIwwbzBfz
rsic5KauZMuRZHdwm6h7Tl08IofrLeOsbkrAePy0DLdOrbnHxZURSSmGVRCRuJk40XmIR3xBAbhT
HwUURkXvMpue+JiAjzPh6udj1xEv53XdrTK/ZwSnv7ba+/2MRC7vgIkw46GSOnZHBL2mWemHCMy+
8k1Ig0uSPUTVU7+4KgKbDqt0ymRHVR9dyiZmRxRZaAeg8mLRWfQReqeZFxs+PMLk1klflcasH6xP
3RiLc+cYwJ/rgUXPB2ynYOIA+OEF4V2+OcNLofXjMzM04xZLJz6ItHkzO+2r2u44gDVWHpnIT2ZC
a7m3f7r1oF1Q+NmbNi+mtYKa5m2Kry4a18EcusPGKmb2euX407TxCo5Nru+x6Rjb1M63U8e5u6s6
RomTeLlx46LboQrK1pyBjq/f1JtA3mR4tvleXTwzKeCzjc5GgFC45EXEIgNGt5h7fpnnuflRC2fs
CNnZpNVzU2DVIJXgFcA2ru0Rx03v5skFQquzBpnKJw+13VnW9tJ2tcDoyG4m3DaxHwLTwZ4q+VkG
/J+BIi7lIr+pSBFOBlB3i+u8SfwNkpeVWwnz2CxzxjhPeNfL7tmw0+HQYe1dR7n9YTnMg9NedI9L
hiKTVGs14tJ9ag2qoGhi69wZ2rsRNL/iCOd1tGBy9A75eTOnqz4ih5YAVe2nVdsEgExsAevAXzH/
BDccPKgq9V6z+Si7dvSI5bUlw4FQ9xLCYhY/qGizFoHnujJTY8O8TtC4weJ8ryD0PO7PDicTeQmN
C/UPDqPmXmUm5M6cs+BCfYCGeBwJhnDEAenNxZNO+h7CHz6Q6aevqq752Qi9tFcdc2l7tlhLzXFc
EUO3vZextdbu+2WxNXWXXBEK44c6mH6RYM/P9PLkAZP4er/I+aFhHZF9wjRqcSLH82OZ4saNNYNP
BKIvoI68LX5cRdA8lq6JaCNrr9PHrFAHvAC/CBkWzwFXs1xbtRSD71p9LUCoQhpFYmTH7bEYivjT
yMAdV2OWQjhGma+hi/ancD1VY/wWIHV4hODxw4uR3CWsKivLcbp5U5HYdALg+9u1mvKxQf1EhpNB
E/jRZaf9lmdxctA8/bvM+/4VfO/GSTPrGVoBR94gV+Ae/xDp71uwyio/dL7cW8UiMZohWsd6fR4T
HYsby92RqUKyR3DWrG1tNo8TZvF11kv7EKMh2iQefGp7NMnoDiSk1yV+Aa7RSk96b22GLTtflsuV
h5PuXsqUaHae2GEQCzj6PANkkuptYoO84lyCaR8rbddoqbcPafqc3EXp5iRBBwXYrI5+IJszUXnZ
isBr5DL01h+6HskyyaJMTaPqo616d9fOeQ26MXXO6lNrpSiSQgnCVP0ymeYJ3QmjRPI1vZfW8PZ/
jJ3HduNYlkV/pVbOUQ1v1uqsAb2TSMpLEyxFSAFv34P9+t4Ao7u6sgfVg2KBpKRkEMAz956zj9uW
FLachK1OFgbZntTPRZzFyzzKrDfcYmiFm+IDg/CmFf13a+X2yRuU9qkWLfVBI+uRHdhyraZBsp5N
GG0/uZHqPFiJst9UWmcdTQiJ9UKfHNfzqtAMxvjq51mxS9ux3Kb6aL3+z3I1HXHzx06vb7BK1Yd5
xjBR+IC4yLNdJFMqYaZjPaSBAoAVxC51QHPfTfRCNXb3Tk84z4qSQraCUlNjeJyGxLbVThG1vNss
0KPeWlRxKE6hGXCdTw99hdCBkgCS96hQr6Xqn2+FHoSb39ADvE8fFjJfHxlJZUk/MHBWXYoYJfDC
ZFk5FuoS3z+OUKbOmjB0eixetvy9C+q6+N0Fn0F5jMYU82gQe19mwhRYqAinqrhYBaUM7nXV2Mxf
Yox88WzT7/XFfebrmyYc5dmcO5VRNmxFMrwCma/uc11VHlIMgoFrdqcc5PSqciv8kHprPJLxZKwr
LajvetgiS7cFg8h44vOUAhRfcUBZrlkHDm3rzCGkQOtEtonrtgHVtgzrTvsBfK4ihCK2T7pL1odV
OuUKehTZPv6or+erLpX9sOwV/0fRmuTuqtZDmdTVu+2oaJltDX9zJ8WCUhfXeur1HzmI+4OdyHAb
sZRYENha3KUOUJv5aMzTNVLpdlub+Snxh98vNx3mNQqg6QInjnYgU9hCR89DrUv74A/v9AdtyHaW
dXtIe9ve4RiFJytEXW0aD+fCIkPfeQoCvIedQwuehvfgWGAcrCk8l9KHsoTK6oMeJka36fhZOsWU
FUulvysB0QIWLiP1NOtDlNr+cMgKQEMwdUrnfnFoopsULKDKZjz1ZdWDDO6Gt9KWCoUQkobnp17b
r+m8hc/TTLRWxtGXe1l47yDmkonJII2GB7OLF4Ebxqf5NSceiKoNs8esBPSbUHiv4U+cUgBAZ7Ol
HII7MvvpU65SwHN/aDYu84nOBt5V3c5KAPasLktXV922Zqs/M0/gty76i2p4w1KfzFPzDgWiC4DI
QrmEFuuBm3SHM3mhuZI9WR2b6kHAqL49pZhyHtPkKHGkHcyUzBb6JSEFfylQlUinuo7Rs0zi8aGf
7k5ht91Sa0La905X76QiJBk0cg8/TXtmMH/NE/sXPQyagUn0M6qi20FAUzcqD0Pabzw5LQTHtuh3
UKVf3bk/G0OasaNLOu174+FTC4f+9Fsd9Bj2JAjilQm5zKR35+UMY0aSBUwTTv2eque5FDq/jLsD
s3PUvUSWA/AjR4xImAf9y7iJhrd8gOynELiwk2hBNjoRH5t0IAdksggWGziCxJz4HcmMSnxlwhiv
WSWeuiJ1gZlG5lYRQbyrzRZ72rTnGFu+XUOqzhG4Mo4GvyO0vXbxe7QE4ULRMMn20weXRr0AQAs3
YZsNUbwqJnqaKtzkKlF4M9Xn1XCCFKme2Ewwwk3JBonG9v02CkZ4dZdKGtYWRSMlwOjcERnTGf5u
wC9LpbN4pLAXX4lL1tBbwoGmTNitPHM44B0uTlVSl/e5V656/AqX+UGfYGlFJM9hbjjH+SW7dR6B
rlQbEy2is6ofLBXIqYj7H8UQlE9y/PhttW7Mba7k1WZIGoi/E9BqRluFhtjdpDcy9y6zICJWvfAY
6f4vwxqg+Q2ZejblgGLbjZ4Lq4bSPR0JUyUwkNCHe7MlyGtFGXQZKEyQapE57wqiAHISTPu9RZDE
LnI5JGmwMGnRHWc5ueQ+31lsoJeUMYc3ERrdouzi+D4LOqo9MXK80ODUp2qyz3xHYePq0LZOKIhB
MtkUujRBho4dK7JeXyPVt/ZaUpNpaxpH+ogEqbGMWwNjqslFS72nwc7lApeu+dOI9aXXafXbTRIy
6ohwsrz+nHsdsu7kxo4zsfU0Bwl2l9gni6qdW0JPgcAYPdvGuJwFY+HAKTOb9pQ5ChFI07amlSJd
oO/q2WGzwQH2Ha8AEHQbsJH6LgRfvpoHgPmpH2TpapYTNCTo7chFoEWsV5tbakZpK92qhXbGOF+f
LDycj8ivpzwko34QMi23SDyrwxC5wQ7JA8i9WOH8B7kpFyj5qq3qaKim5sZvqCKBwgeK67G0Qdea
RbHU9Urdljo40HSg0dPnXXlglczKWQegYqCEXkc+3n4nRKUVmpp1Eoi+Efh5ysLlDrlTqqZazLIe
t85PtuKBUqgM49BaPhneDuxr6V2IaCh2uTZqBA85zdXMcyo31g5zGebQURQYyjuvpZgyPQ8J4kAm
d2/MYGtj1OOtx9JxoULrP6atu8ncwDsDsvTORsOWKiZ7Yjm/Nj801O+P7BsvQH8XqmUMj/N3nbRL
Q7+mEcIBQjPTxe2oCDI+iPpeE012UycmSUSlTsLK+Kd+EaF3tehpeO8nHUhAiKNcdZHdrOlXVktj
OuWQz7E+6yS4B22AeTpy3aWcetBqUJRrr2RcS2IXNVGlFwtZ1W/6CAmM5qR5CXPNuFh96iwK4F3b
ln2Tzzot6TeNT9O7jRJEjpUC/Twk/bP27GCxvP3f9EIbtMkHrW3wbgF+f9bZz76snSVKKBqRg9O/
mVbwmAD758xhbaM1md0CE0MbKkfJErhRJKT+occvocbBuQx8YhFbpTykwjpQoukevQSKQaaTIDtX
3DPEq2sZOumuRUZHWp14SIaKOyRJPw3RSLQ9qZEfzFAzDhVCX2rduy7206dAOuZ9jUQWLFrj7eMY
q1iUkSZApKO6qyfd5PSzqdH//tncwWg5v175z47HIn1mjCGUZRESBdYl6WhnCF2nqF8Riza/EVEm
X2cTMSMZA3Guq1qcW8Apq4YIwpUSNvX9kL+3zNSPqJX7tV36YF+mp4aaO2enLbbBvLoPTYqT7PCT
Q2M5DZRLZArutIa5vS2idhNJGV1ic1Suoi422ahyhTbAFoJ+3Ac5l2g0md2oiY9LWt50g3y8QG5C
e3cZuPpCiWps1JNQtm6c+GTI4dlI+mLbYeXeoB6FKJ/05cM/j8SQjCtAeDRoU2I75ksbOilarVHK
27LCQVawnqlWbUlSVB9Yw24suvYuSsdqcaPQMkHvFBGaq2HaewcNqRWe2Yod2mSFi4vkNFll+9tV
VqBasiq7/U5k/YNlT/Smy1onHwWGSuhU3kLm3S8vSMxjqQQOo27ebgoHIW9OZhGBVLn5WXZg8WgQ
SKczE/AjnbtJfUIKExH8nDl1qN8QGYVNdKlSLbkbGgAbTTTqbwrs11LE7Oz0As2Y6bnnZurHzEeZ
u01UrTj7sUVzEQPpK3yIZW+O/mU+nSROR5i7KBTNT6k1BGef8jwzvbfE2x2KTeMyAqRxBJZbc4x9
ZGTX0kqxdeQ9Pjirs4vlfP3MVxL3rTjPbwjLL8jq4eqScYonY1YHB3rc7TPG23R3E+CSt+Xt5lDt
mYZgdc1Lr5Tylkbluf016KtyHQRFty982zsUnclRhZS8oPK6EFkZUutvu4/5qCvC30fa9FrslluS
lrP+6o7Y8QMbUFUAYmthzgH2Hvz9zTzFYrohJNpU8SbVx1EhTwGVxnquP5mtoSAqR4gaTNRSTR2+
7aSjzjHo2aXMkqdaJvV9p6EblkODg3ci589jf9tWd6aGFGWsM33VkgWxqSyWUqFG0siRWAoStae2
Yh3Z6WrW54jIjZeWV3wQJGii2O8f43k7YpaRuZ8zCeeEwtFyvga7fL2BAVifZpN8D4W51jnD+uYR
8EOqI/Xk96fcQ4t+PpwfEszFU/dyM4yAqjxVRk9oUrMFfUP7K1IJaVT0ixjs4tGZsMjp2JP2qfrW
ozFab8KK64/btxfGeas83k6r2rTjI6u/+zZI43drNONVT9LJebBH77eedK4c9Y1uEUVPMU8pAYK0
FsSyWYLat36LTtL+keYNjK1IjcheGZHLdkUXPtDOU7YUtdTbImB+mpBjRmmjN1aSKZeFIllsuhrY
N2k5CNPlwLf7Uut6Ad2/shd+EIxXGVJsi1FKqmmGCdxp8jucFOBqIUb+sKphwohnH7RJzLXes2hQ
bD1/8LZ6bXHRxKL5DvVtpVc9pW26sEHr6A8iBI5ntoQoeqwmzq1hRyun6NIHyoP3BV3ERTCq5bVX
xu4IxsdeKXJqdvlnS1eSU5upyTLT6uAyqPmepEYq69JSjkZNJxv72bCBvl5uWfPOCBuNqO2Fa9vV
82AxIlstzgNH4d7vHbxjkGGowEJMX0lUT69I7kLqWb34kgThdPY0LUK13rBtfERkOzyl9FDZPGnO
lft+3OqR6RPbQ9dDBIOxajWbNYcrHmbZbxJLDxAnDOumKY1jE+cP6RyfxFpNOwVYQBaO21TrqI4x
EFXGz8H+oMXtR4tccKDJpZm5w8X1vWJh6IgQDcBeYJYn/kVSuvWqNwhOp1/ssznszXxhJ2OBHH0Y
VISJDWDP3ET0Sphi5dv2qaXTer39dmhTejbSa9fiucvzIfjSB2QG8Xj2/ThhH0EuN7EH1neO+WNj
2cJ7dSvXOdpZQTxTa+vPFib6caLqJq6mH0k8sHbzkaoIm/G+pfJnVivfsspsRXoRzVLLX43h6Gxv
+kRXYi0PNB2U1zhgci79ZaoK6yxri9upa8icg3BhLIrBjU6j04F6n9pE1nAoxig+tEiN9iKz782J
PFVJ1jZ5a3LhZEUgd16YnpCGwUkSiXho++GUTUkrvkVsfVCW1ktBEzsuAwwh+rrwA+1X4hN58yKH
clzNDoqi7pKFxU6UhJhweHHHiyLUdiXJOdjGU0ZAUyhXw0e7MocFGI3zVBAbkaULUTIeuBOHHwwU
4rikH+NDoyfbfw74rimTTRmQTPzPlcQ8CTh9NGnQjP1Q1c7anlJ/pqyYvZYfU9dg8xOahKPxKnIz
64Kebzs/s6kTLn27srcwQaxV6WrKatb1yExB3MNa/BhJ50xx3dr7ofcckCF8NBJTO85H/3yYX3MG
X2OHP02pnhwSWrRW1G8Cm7DbJo+7k613ZCbOh61qtb+fD+3w7cqGoOKSyonttucmsDCpEvK9mmfV
+WE2WY4tAdsqH6pNc7xOzvBrtmzhGiTLd7ZyxFVp7+i3CORzZB8XGgUw4FI1WUp1+Dh4gboXfkLB
PxnI/CicVLxDaF0qKrkmek7tYd71OWP5mRIKvaFKEixzS9TXpAy9I7fgg9DH7J6uA3eSWZAYPb8r
WLtuA4QKyxu/PszCdCPlqTIxSkh3GN8ayNIuIp5zbWGMmS/J0Zn6nnWprurRMu7nhzDEfm11pg8X
Mx6uWQDItuiKSx/kh3ko73qNcmYavAi5HxohPuE3ICYWQ3shG6Pej6mpLRjWf94+SBLXz4XZ9Mf5
Y8au1LdNDTWGQIgKAALoU4VQpJOhWMNi1EvlmQQr75DjsFzmwwe1IOVHF/m4sUYEmL47IhpR3DMx
oaQ80ffdDkYYPXq66OjO0bPMxK40ZPyVU1BcKGiRr70ZsJEnHXrn6E5+TThxgIHL8aeWPs6/An5D
UGTW2sesnyhmlvJcq2NxEIYDjMS3xpVmFDTXddhZfEXfkdDXTutrnwRcVEvVirKrWunxjmomYQRF
3J/zknGz0Lv+3aP5rqXd1qVvu3ANvb+StWht/aoz9ugFontTtP1yHpUSmMhQVvVT1wXKBtFguYna
un21bZcIsazPSd2ECT02nXlf1cHSmojFFdopSCDNexOr6tJ+a1EjUiSRwTGYHuajGmo9P+20exEE
94bQqw+vLHLSR1K8aqVdvs/d+lt+LZ6enYPLn5qDHu0ymGHDounsx4LoyrOJUNTS0vhpegXcwFNd
+iFwIWQKgTIi7s9rd12BdmJZC/Y2K6wtmnrjbqSkvApGMg7YAEIWnwZhFH9ffZK8WHAIkOBwgcf2
eG8LW9lFVCrZq3vj0pw6XK6hOGeYdEzpGotHvybcYu5JVWksb5p2XLzaWpXeyapTQAbzU2Mc1300
ri1KUEtPwMKHAGvry2za1ZeIhE6D1TD3RT66HL7QlRqVBO6WbkxWG7qonolgnfs5iCcvSrZ9nUpy
+MgxQ+ETvlUgh6/FMFT70Bakkjf5Za5YQHPyzmOXXubypuvXOwb47M63MyQStDkPboytFQXN9xww
1kUCwYBUqu1c5wwS9AcV3rqOwU8Vw7LDrL0TszInzYrojNfQnFbBzq5pk5suY56QS82slxb21/e4
KWFMUtEIcvEZeaagT40gI4S4uywjaklyyr2ZoB1mGzgo+GhYz08F+0rE8smjqY9fsYaGc25hul3E
QDJ/AntwXyJVZSrr9VdA8/qz1vcjpCGmitxv5UYB1kn2uyc3OSgT17PLAyGk/v2Y3CMW8e4LHJsL
zYq0nSlKcaV6lyz8oiAuaBrsvQzLv4ZkfBklY7weVUffawV3a0zz+SW0u1dyQE6CaJWXcXo5nV4O
zOBQOq1ylWOsHTnL+7IAN2G2BJRgpmMK6zVCUO34RKx0QxQB16peZeneDnSoy5lT7UnJBmk2O7eV
eA0348uevsiqRwTXMpRFrfghEoD7Ewgc25rtLmdRJxByscst/3XWkBhDIZFmalSCHJbmmUBRHqNL
s5MyX+tlSA8mPs4cnzrsLrkiy+e8boFDajXoeV/hytYb90zgsbvU7QqYEh3YE5UgVDWxnZFSi/kc
lo3zQK0dCejWGRr91UmlQ2LHmJ2AgLn3yM/Q1KMhQ1sRybFBoHKkBSofKOr3SB9L/iGJuZnzLyK3
Lygoo8cJyFRcxVGpY4VMm0M3hi6hbjg/n35r0MNhrQ4gn3QCgK9dT0V9Bi6pfvSY19Y+FnX0g/zH
nd/61aus8s9IRNnJmexzMZoOLC8WKbJ4DHGzeV8srPqdPxj3JOKGx5k14dbJqh3x0rp28tAJcXEw
dD5WFO6uXmouGppKuMBbaGJ1WSH9bLSdU1kI5aeRxKSLtNNA6q3EZ5wgNxWd1d2p6uTdbwAQ1Q75
DqiNT7GtkJo7TMmftws6M21rKj7CZ9BEvPNspO5Yen4g8K3OgUyz15JNC9i9TrEpWc0BRY6n4kzV
nuufZuy/xWlCSmMYiZP0/O4gRIB7mZhOLxcKRKThrVKacR21Mcmu1OcQA1GYHVKSxKJUu6K3dNcT
2oVFnUFmULPT53w9q8F2aU3VX9m/9nVHbs3sya16nZ7KJBVuqayuiLxC2zLdOnXZPbFKJFuQGs/e
0CNRLQaa3rd/Jvxm2nIV0lYvrrEUzDdzWbv+CxPCSQv76rULzH4DxTT+HYBimI23m1FzZtMdBt9o
D7nuB/ubrgAYR/4WQE5YZi0CyjAavmfJhjEpPWNdEFrx2ZtTFg+3JlD+6cuXkxNDSZSzUVr5IcBi
TJZQ32PRSCiXl5lRb1orM5ZEQblbCan8ONU3SKYF4VPAIzoRm3VkV6Wd8cwjsaBbF5kweCoHSM18
P7p2UO/IF93oXXucRVxlq5wpuahrTYfWZwrQuJmd016dGlqJklgrosIFS9QqR3Ls/PAr6d+HNjUm
Vd0Hugzf1QFAOaZDcD15DaSCTRzR6iS/Cly8q1LNp/o+LFDwd8YrOkMw6h0VH2VSiIp8XDZjET/X
MhXroo7wymsKqt0MAXtd+cDwfB2yU2gxKA5a8Xo7ye0EJZ0vIj8RzXkeiwza+atZY5pBjXcjjTn1
Z9uwICxFZ1Q/grGpV1lQ2FNgXEa9hzC2MRcv6mT6cGL4EYGTF8BMocPRAAXdxZ59m7p1SHEVbJwH
DIMCgN+ZRz4rUBAsHbdgyEB79NWy3OujZOPSmC9RVj0rSKv2cYp2eh76tMJql57h4RLyKfr344tR
6Qkdkf6X49HBmdpGA9lwKMI7sXJj+u9RR7kSqCDdZwe5gjGJFBy1/u5d52uedjxQPVypboB0Lvbs
g9mX7nFoESE0tI8Wfq0SSTI0j/O/cCQvlhuXkUZNNHEx0/FSTWYCNbZJf5sMJrcp1EGjvWinwQR8
sbZsJ927Gp1YUNhHh+9xU9BZeQTrq+EjNuufKVaeQYUgq0sJJg75k+23OSZIEpxCiRYHTcaj6Ef9
xYzDXVDV9Std8TcTRQBXaO3SP+qzS0hiJPpj96QJgqCIvDXRWcTg7DrYgYFXoDMplDWaMW5zN6w3
BD+HjxUIv3ZsIyK7i+RIdO4aMCpK0dDWb3aidoIMzws3k68Rgm4S7KZK8MLURLsNUsPd4lPFEB99
8vfWs51OMXDi3m7hOeymNrJma4Y+b/fJBQ9Pi7BIVynODu/OFgCC/njbIoJMs0gfQ96GHoilU0By
RFZoKwXmzmE+vwhjkJneBXIkoiyX3JwNgCLyPokKJY2H0qCrtA++q58jdXDe7JbXDcCx8/mbH2Tz
XnYuWehO5K4Yj/OLXSEZzCC8LKYq9VjJ/tn1Su0ucy1tQZTc8DYYu8IkMtSuD03bvQ4EIV2sxPk1
Q3wNB04Ho6jcqimGatZWBNeYDqwfcfsKY+LP6BN0DxbusScHFEFUrmUS9Q8Ris+HyEICi/5S9cPv
odTkIgrL+J69+XZ2ZszTQZjKKZvXQOdaVo96btEWLCE/3ka/DjTUQq2AsHR+qKzCISzu0ywOTvN5
+zdmwr9aQE1LMyy6Nw45thz/1VlJmAq+m0QqVwK6YeypSPKdCZgZGhTCaFNq2zGqVWCHjgZDroe0
q/s+sQFRswuJe1o3sp7SxbyD7GrvMLk1Nmbev8p0AA2FtGkZIIh5aFyX4u7oMywUuk3RLbeeIA3D
Qhtj71mQeLlEH2Ts/80/7q8+Sc91XA+PK4ZNHML/J/DHSx1CDrrCu09AlDFaVr/FEbNCYnrgymRd
6tpMIPwo21GFpNMh/kwdJoNb41DrnWfgme1RmhiiiKUblqoD+tjqqAwAiliUhJrcUzYrb0D+//iX
oCrxj//k+c+iHGr62fIvT/+x/S7uP7Nv8Z/Tb/3PT/3jX5/yS7//6OpTfv7Lk3UuIzlcm+96ePgW
TSrn/1zwXUw/+f9982/f8195GsrvP/+A7p/L6a+BUcj/+P3W/uvPP6YMlv/433/+93vT5//zj0WT
Bp919PnX3/j+FPLPP3T371QdOUsuPF2dMvQff+u+5zf0vxvU+WGxQtu1DCT/f/wtL2oZ/vmHaf5d
p2WMOMrSYa/pBrEAAojk9Jb2d91E/zfZ9wzXdGz7j//+YJebWf/2PfM9/H7+v/PC/pK8xF/ygBc7
pgXHHJGp+RfXb9aVTa63jbXMbePDVb2HhFbswnXkvwlgIPHs//yncOTYYK0RoOmGYdt/ydypBmso
m67ruEEcYkU2edN9BZGCe9EzS7qaP6Os/9XgSqRymH93mBOyBBBHHLOolV51Uer4LozsfhHTPlhi
h3sNiIVBYZztKySlHh37ug+oKRGMqE11d6BKtBOZrWS6rO0HW9CFsjOPAKKRcCMHT1qnvQk81Wxg
2MXEfn7wQXpVbR0uE6fPmFGN1764joCL6B64P8eoglhKYHamPiWGeh0grJQKKAwxoPwz2CxmSfMV
sVGvWtfclClzXuxGT8I2fhptz5bbSM1lDhTLKhV7F2jmTugp8eHYDpAh2s8pAxl1Ilddprb21OkB
vjuje8urdgs2yFl00FySCrYTM+ZeUlQrmuS9VC3qndZZeBA342RqsfhvuYuQ0yowfNk9DrpegwoR
4+SGWnFq4uGBovMnPvcD5k8BKGOBeTkgiynCh5Q8TyRz3fnqyvt27H7oRLctAePAztSo/RXhClq8
vP1GXw93aae9gLEjj9sgwB0H40dYbEBR4YeLcPWENZ1ktT6PA0DswPjsnJE4gxxQf2wuVCP9KOGT
Luy7xNIbdgAxTIEi+2aTXi18Rb3INkODGZHtaPdvHeXgbRCN2K5sDdNs8bNusxfhDitoADkNpshZ
WnZF1ccztnd2Ruqzk5gY+fE74rdTVkqCrhacBJJCWKN9qcWrUjt5djMAdSwUTMr+ax1jzc4sY8n9
KCG209ubPkNuJd1qGJ4VT77VGZWdtAV6l1Fe3OhLMyrjQ1mTB1OREk4Ub/dLk8p+pKS9Tux20bDe
XNV+sjIYKKdW+o+69hYFMMuFgbRz5cAOM7J6raNwWBRGzvZ3GJR1nmqoSihv1KBMPDE+V3GMl5bu
4FJSGIpsVM9+cIBIUzH5O4SWCqNeVV6JVXVsoZ57wWqIDhAdkE7WyZdA27G4mAjD0QwmX1QIceBY
z2VZRStPk9FSOvmJs0gbIHWQhloEeJCa3OR5vxoUoNVBH1HnpLCIzTgR9qNS52+tFzwLTo4u072i
6sc0HpZZn26tUBsWIpHFym3UX07t3gOd+WU54rGPKmsxDjgVKNojdESQVRF25IU9fc4wPJi8CNCe
D2AWj6Ytvwo2RcskB7koONAzomz7CEEKDCD0t/g4FRD4nfUiK2EthJJckZucBSropa/KL12K+7xF
LVzhLs1a1MUw8KglGFQOUT8vesVaiaBceLJMt0pA4madL6vQdfGD5IeOtZBsAYm4y9xzLMyoLZ6G
uvusB3zPsi6HvUJJfQ3Z9NmIVRKrEC16CRkihcKXFIf50vZh2CWscQ0q1/CnqBxEjzT97lAEwUvB
56b0lbMgHX7pZdqq08QPt9WeC+yRA8bibUONljHvWrTl3qBFa3g/Mz0uFmNCvAnhh7vSNshotrfa
yM4EelcTY8wQuDEpurUNxWXvanjm3VB226oEpR0oPbv6yCfl3BYqYxs+k9LaBoG5FT0BihnNUKqO
4aLLvZ+AAI1lU9hEvwTVIw1WudHjdGNXA1dp3BCgNLkOsi5YpFqNYFJBQ9oQ5riCD32UitduHa/Z
+aBeVnaD93uo/DuVFWthgzjua7HQCYTZjf5d46drRDvL2P9AOnqIQOrELZUEGFVsx83GOJVm+wwd
Y4W1fNtpw7r0grWKBtZX2w0aH+G4+3pEqiGxNxs2CKnmAgHrkyLPIfXMzaCb7E/9d6yEsOUgYanY
ddX+RyXzdhVn1k7r46Maezs4Za8VwcLS3Lkdl4qr5PBliQXNKNhIS40WVoCCzYHXpY0Vow0AWM/h
w5hVRcvSNRl6wyPWuWPnMuHBXtoYNlDpcIQR66QHJTZ+5EqnsvzdhqSWG00eLsLYuxvq/CwK+qrs
FkSGcsjYEkZ2Z6XR1vajk89NmRjjE4uIbVH4dHsRsReSfWOVqj97V1nJRFPAIFT60vgicAx/RKV8
uSMD4ZDZ5ykpoorvFTWG401FQhjYPCyNImRECQlOID6tA+nHH5n8VIf0GMJkd7sdYpMz+B3OVI72
3Mo/pRQ7QwnYSPblvQ1msOkwBim4NYry3a71l0rpHzDSvAGweKVDt2ceMg3nvZWesZsnknIrwmVd
UjO9J627WZZOTlE9etWnyGdLdF/diGBgLFa2oz/XtHhhCLQOfqEuRpytPIyymFoKP2jZX1MEurVx
iLzmXHvWKS/cK+RCSp38D9uvmqWX0KzuBAQVPw2JDNIn9nv6FVJCHKv8LrH9h5rA94qoU9ODbGiv
ncF6AZvFlnlVlLAqgRZHoPDtXxHKN4ihctFF6IAb+djq97FTbZICEY1TSBRbGGd7lC+5BTMnOFIH
244qoctWuYVccCrJzkaC/qlbKqddXTsGsnwSBAeEBsJ2N7WAAKxX9AcCWJ9m99K47RZLw6doghOt
og8XpeyiHzWY329Frn8off5t9NoJTP80+yxT9ixWrTK2shnMarNikE02bmhCOUieQ2E/yW7n1dqD
0YgLQQhPEJOurnNfGMETyTo/3BjztJaIBJf41cnVVVaZez8fj4AoOMm5dmW63KbC3ASmc9L98qeV
U2qwC+8HnpvTl2dm19Ag58lUjV0cbyJl/JC6ekefcT2yBGTejNck0X347vDFPvuEJwU9iUEYHR0R
3zWvOosgjIAuBRh2xNlgbvFvrgfXeY5yW8W5BVsziPdhiQYsb3dBCi1RPBXkRFiJaq7w42L8Ku07
4O9vXmB+guK9jjVtsa7NweKhZVHy5yALAFIyDPYw4VOtRBicH6rKJh5c3Dk4A0SIuE+1X+uQht9H
mzuLmtPXDv6j59BFojVAZ2pnqeVbyW4wDPr3LmlOEXa7Feu9N5z0W2dajhj6fRG5O7tPaVaPBG4x
xrBjY9VXN8c6Sa6u8RxU3bPo3LWt0RU24EJhIfzgMg+449RXLSvCBd7wYKEJlP9yxRzG3tq9M3Xn
XcNGpOsdpCftSDL6vjPHl6Iu+M3aWAcdqZB0bMlVoNw93BUWEjZoMpZn0mALDiaZkADatjgjT15J
YipVRuUp0N27AE9OPAbMKqAPmLsfSA1eK+QWNv5eN/uzZSBMcXFtBuIw3Z4kZC7hMrMcx0BFmI6j
d0wH6s4j6qZO7eesBMQd+LAS+3dHDdAkkUwUgmCoC/NCYsC2sSh+8b+EFYXrTcuR4Q4FLqxE0ngx
hQrFuiLYuIOYeFcx0tb921BucUgedWs85In3hoVv2erGpTOIngi0TR8BCx6SS2N2U4rM0vH0J80h
dVQhTt6F6ikKbBjKPlCddaF1V+U46uNq1H6OQ0OC+Rp42RLO6H0R0Jnd/hdH57HlKLYF0S9iLeyF
O8VJSknpKv2ElRbvPV/fmx48V/0qDQLuMRE72oJlW2G8FyVnmV0/7K4gMwGctRm+82EShVTI9bZj
nl1v9QsLJxYY081sGH6R9wH5D4x1rLuOeXZUZNgBBs+Ou1t9Lk+pjr9Kv1j4iGqR4k2l2bBut9kO
DBUQcIwJnO5dWkkwyvWm4wXInvg0qtc+nw+7Y1ztootpQ0Bfhpv9P3Wx3jGN9Jmru8LSw3wsw5QX
4lSrGLtZFK7GCZXpxens6/7Dddy/ozUcCGfxxnKPXy9v9j9fERDVKXCR4oacjXuntvD0TS/7p+BQ
MSgElsuSE7WdfbQetB3yaJs/epk89Q26xGnyI5KusbgdoAT5CTr82YAYjNUxSuArLymKoAI8duTp
MVVE89jFc6CI/NC+pD3GWHO4itZ+KRTlnlsybKlMkC1wEiBps7obqXcMn+vd7uyzzv3h9XSUPj5q
YuZ6X2DI2L9KX/Qf6xz/cUvpjXko2pHdYeeT/Q3AbXOFAwAElV4Rt4bLJO3LxmTRmkVodAKvi8VQ
+jMPY8AR63ZSt+jRqXMQxUlAmRfo8XQ3E9w0q0gZBGhJLrrO3cWU20cuE5pDeqvnN9qwciOVgTGJ
3av1//eEpcPulc8YgH0w9YJXJA1YH+NaX7hdUvnQF4SrG11AilmYz9uhbxx35bYxFsLjJsNvqUKh
EtZmjSlgOJL96C6DxFvO8JYQKOoe3GQ/9lKfLCM5Vy1uDJoJrqHBjsK5R6DiRkYd5usIPaEK1mVG
h2Z75JvQrdAFszqL1uIlsZezHNVjkqwX5gR+zepz7psTNif69OUyUG/RG17tWPPzJH1RY9y1SnNS
F/Nu1MVVl6uvmSae4vSkYb2GZeCOxnJWDMSh2+QXDqClwTowXAtI6TlwMlxUfCt9C21BD/GCUG32
11pysoF8L4jiVnjwk7RkgxF5pUIRbygnK30xye7RlrdB4oYe3iub54KMwMbXI5jGS3oerepo5oSf
2Mq9RaoZmv3DCDZySObLfj/bBK+q/IRyJI+yjo9GnR4wjwZbZ/lV4TkwOFdYXUYmXV3HmjytV7k4
p1JnS9MnHCphzGgxj+ZrHpuh09iPziqughfmoGakN9i4L+cwGW2kNK60JLuq/NQr8qGqiA4o0si3
G/j0EMtb5BNOWpwmrT5V9YqhJj9UPZyewjgxMAoJRzhEo3ESOP5pJfx+xKTQCO4jQON4ljYVrin3
1v4+02hxySp0e1i7WtaFUfeVNY27av1NbtvBfiGY1hBMOxx1tfRL0lIrvCrurBavTa1d1+1DTOVN
lSTgyXNv/1KJvR4XzmBy0XhPMhQHKNpAs0FucxRG81gYL0WCmYl3YWuCTtWGm3XIXN2KvNRMr0xS
HkBtvDnCphXuz1E+IEaXlc/m+Xmxi6CP2dr2yiNm7YNpHIzdmlP3GXwpCkXdNHCwF5LuIuWBWJuj
qLozoe4fTSUfo0a8VAxyXHWtfzuJT5XN+sVC1mnOHYPt9gliF7jQkuSWbd0rWiKp3D6Tp7WaPv7/
Z7a26t4K/9erZ9XLlyeeLh36MwoLtI5eO+fECWBk9KPYeSU0uMbhYLzEyh++YcxLjsl4SFNpYOH4
eUu5p8J3yiPwihfcKVyFhZ6vR/bsFH+bAMRaXdI6y9zacSxWmogBUlopb0211t34SbuDJbeXqt6g
zGrDQWvTHo6WfM0sBVklOVZGLhS4pkzt2mHUg3zl6yzTdNcpTjCbEh+DClVCzNNBlcbHlqtdCHBz
Q8nwj6zQP1PZv/mGSLFeRzgihf6rDbTnK8FO7ojuwVV4NL2259Wmxo9xwpup1/6atfzdmNMx2Veg
hJDai0HPOLXK8Nkp/spIiGSmzU0rPCmLHZW+g+PB6+aJWQmkU0K9tVvbdg57hg7vkoYIx+1SFm0Q
a7zIIvI27qxyOO+fqa0nnGVGgfCUz9+a7UdNFL/1Tq/WN2ZGhSj/jAk7bsJvsnVcqKJOTt20/LXt
eDcRuMl8QBDgnfDXeV+kfHP5PLIHpQaEIMDljdk5BUObvtntBsxK4UedB+PFTCJ+ePo3cDFyne5U
m5/GzH+JX8RZIi13HOFJ22vlx0l2qNXhk403OZTMVxgMRU+xqQ8uayoZj5OnGgN3o5belvmtaqgN
q3A9DpX6E7rzY2MNRKFn8fcgti7s1BJZ/J2gYHLjUYUkz9XuSRqD/vItJYeAyOC9qUZ1XAR0+3Xm
Z+lQVh4WbBXCziMvI4ZRzxx/oUOAELyB/Hjjzy13nlR3U8eXlIEZF8qMQ6JEmQKNDe6AOQnFCkHE
mt86GPkeJL3a1Zs19h4ikkNp2NjathnBBrEJsov3uWe31cOkPK+5Ik/9kL90CqtsnOSkyaQHjAJM
FqYKr1K06F6siTclbgsGX7I9byPUv+RzNVIs5+Bo3Ka09sDR5gw9+LBgI3DS7dvo+fQldOo5JlMm
O2hwxUJ4KtdB8GPH8artFcZTLe7JO2vPaqQEaQGhohPCYxha+Wskm9BY0791a3xjsB+Ukhqnl+bJ
tCXPggUQIR7TAzkiFZy07KdNaZun2HouWWzCC2H81sZZwGj4a7WUD6cPIbgjFUuiEY8Gl1StlMc0
2XSmdJT2A5dsoE5CmY0KYEixCXUroxNb9aMIkjF+RJf2K/aEigFTCfvWfhws/nehDnqwETfgsiPT
qd1X8kFpAjehrcA9sKI7dvsm9Ma+gemzkNieLPPqb0XFA9com9vsZrXFsSZ/qiikWuZqpRKf/v9o
+wgXItJ7DOr0NW3b/LLP/m306a6pI3btDZdhyOL3FM/uyeiU0p1g/Z77tgvFtqquAHtB0zUj7s++
cdnZJXXOgqDO3d9Kpd70IQ/Tr2GSQto65ltuafZtqTPL5828kB+soOb21L5AYNtj1nBuJrCPdxC1
8QuMy2NtAbuqtPawrZylMd5Wb2Ht6i64MzwFdacrHpLE/LAshq6dk58NnuOYADc/L2Cz7N8FTL7F
S0x8ZF1zzNsGXC0/o0mBhVJyJYeuuoqd+5MYlA14NIKIKPNmcVUTf1FfZ/8sSdveDHL0UjndFcgi
ju33oG25N7bauSwoJVK+WGbx6ptZN1T7USLRF/urOY4u59BHM/PpqhovIj3m5jK1/fao8UMrAyPH
reLFAgmRCaSoDqXDLLMYxuM0Fd9xxxtKy6cDrLvz5ACg38Dx6EgYhqT8HdXmNzIBcQEz2B0lAI55
ilezC/WEuN6hVvHBmNURjd7iFftUUET/GHNwkOH49ZYxP8x4YtS8tG7tvoA/NhgP9ZYJn1TwRzaf
HDiMY2a0m1suTcT7XGVb7ndqX99ko7zFkNSFRrX8Jo5t+oqqHkc58coy4j5cC+ZhQzZx+IvjRI4i
A3O+tUDpvbbWr9ZymVpNjF47ZAdzmv7BVueNx+NjbuotZInrEM93du08WrngzFB57ITg30pjeeDz
yMMtxaW3mvELvT11R8VnH8Egd9clbgioO61yhVE+4JyP2uk1ZbZ/6nqmdDP6v8QI4bYO3pzbvxJ/
/oQ5KhTdYtPALF/72mtrGJcKjKzHzgJPKhfyfSpTBJFtMpk16FViznnXWbtQZSvV46t9l9P8hFn5
bUbDH+IVoHg1E3RIyRNq5saf2CHflLZKgWPBW5rW/hOQCvrpDvQ8X96eBQWIWK5kU38PKHFccEu/
fQP0uV2Nw4oOkVXNwERitV/BREyHZVKysLEpWWrGX7ZZknqoOK91LMJMs07jzEt6v03MZcVWAeBn
KbmRdYOPfxjUGPNtcjsq+ZNY7RpNowL9Tl/w63RpMC09Ah79bmGLedwZLhv40BrznmZitLRMk1QF
i4iDOS3roBgxM6rzFPuDtvrmVmTHeXxSQBdcnKR+RQpvHrpNw5KFxIOM1Nlj9Q6NehrfCiciQKur
obd0/VekLzhaWJkeR8V+GJpYBSLQqJc0tV/N2Pg3Y/z3cwkga0PO5UqjJCt8TWw/jRnqQYRwwnw6
rQxHAjj8jFJnKuFmBcNqpe3ysOfNBj2LOdLkGIs2mn476un4oE1l4ysOY4CKUlNPNCYissCSEltu
25XIIUkj85Q1/ymSEbyvkV/rsXhTt8m4r8one1tyJk5K51ep9CsiMN1agEbq1G/LTseLIQduO3Ol
hk96sJhJ7i/OgNBXKcN2B21jCqTn6QefresMxZs50FBlD2aaYM7vTT+G70GpPC4+KrMnqYj5SD32
Webr1UxZEhC/ztKnLXuPzuxlQZ5B+9RNR00dHpOVNlmZyCxMFohDHGSNV0dJyL2zuCKeH7Kqbr1k
Qzw92Na3Y9B3bEC5zUkcO5Ar1F22xoG0EE02mRA0yCBtLZI3lWUKN2GKowq1UbdMeBfmG056zc1k
grqhM57milSQmWKp2zBW5G1EuJt9bNYoPU8Y1VcxID51AStvkNf0j1g3ohAkVjhvzXaasCsODa3Y
XDwPE7OxtRlOZYF3x5GQSIzhM9s07WKMrBLhu4RROt1uS8a2KJIOhB5azmJhH4Lx7KWTkGOwHBbp
ccob87j0HBg6fiLlJWHc48XP9WKk/mNM1qM/UnPgPK8UT6dXqKM196a43p+EINaXd+qgdW4/AB7d
r0gtcegmcaAtijvVw7OFL5wExmenXiA2Keqr0XdoviiuvSjf3uSigZ/HSA9mN6V3XYZgZpqqWMWn
RvYrz4ZVgr76REyve1BimBEkw5vRzXqQMJqbIkLiCCRqiZBGgtm13BB9BPO2HTvYKAye8o6OcYYB
g0SRJg61WlCa24GuZ99lU5RiVt/xSKWbKsQ7DHrrrUT1TIzAvaEnMtnhHTShRuJu0WHkDH6DWNWz
K93wu4oA9Yi8qVBVlrdoayCoKEPkQtq+KuzSIdP17K/bdzURxrnku7EW4O5VsAWHDo3ZlnfymvWX
aai3C4NTFxAW3QVJsb42/uTCwPLVZInvcAtyM3XHXiSfFldWwFoBnkTalWOVn/CgnEOLuJOjJzk2
5Wk0JBWrmAhNXRTjZJRTsKgxEfFZb3p9qp8abApnxWE8adfs/1YdhZbQhiPE3LfGypgMxzw7WwZE
rI5ZRhHizvLhXVMzYgM6o3Yj+btpBUdsjstkQEc4FVvo1PueK1bQkc6mNwqqJTGddVybx14dzoXe
P7B5qU9L+adlwzvbaRIvOd08rPz/mlGLQ3aINOlD/bXKa7cr/RYJH7xts3stm8YLidfgaG7SCHRC
Sum6xKlEk5EGQ6PGIejC18FpND/Tb+ZuR4qbRevFY5ZfROd4U1A2eXXt6O0CO1vQApG+SN3jJzm1
gl6lJ2kmj12LJ5GW7Vhj13tYmuyr2kDiKytegEwYB7yei29vxnwDtZlNr8AyaTBvt2f+D3GNZ0bX
YPg0uz3NKrbXFFkgMgZs+OWGr9om2XtKD+xDH5W2WgKpFyJU8iM4NN4wNkF064pVkfRidpQRWSeo
1G08QS6/yxDyi5d0LNBigcsKcOznUUzEurRk9CU9VVCfouzA/piBv4+MmNDMLXuMbeNO2mvqjf3Q
BcYsT1ZrP2HLqAMoAQRDSkLImhq2s8mz4CxdgOig8QkIbj2UFzfqUnQeNioCrGCT55sa4KFMPFm/
cIwK5NmHRUWO3Mck8ezYukGTp1SZ7ZdWnV/1uNRAycNvaau8D+MZjG8JzywUevk+oUE+rhsvdQdj
vuSd6OXYGhCftYxuyKxkPnaV7XQeY4qPBbE3v7kaEKtz4QG0TvTMt47Dnq5Xpt5vik6hj6etLHR7
O6KAIO0F5FTp2NMONWj9QThPbSWIzZlsVuU4J7FXwAaM64SeN2UV0S3nPhs9PKSd19nsEFkoIHQO
Ecf2F5OoXV9rmPV3EBf9Pgtig+y52a5uJTOMADOeb2bqs94LOF8DLYba8d/apHtWUFkebIYF7TIv
UKWZeoAdU/xm5KvlLUeW2eXXZFHMUJJx2zmluFm2XjLpZ6PBPKkPi2zZ3MLigB9UhL9OrAad0uGr
YZNz0DXGs2uP5aiRnOiLswYOmKBUMXUXJXESdBAKqHHiGxFxVvCc73MuSOu2Pu7ds9tMlXkm//gw
lZXlIoKe/Wi5Z60GhcGeTxWhZRFxftnSxn404Tl0BsmoYqDkW3JAStpyX1jxE9NIBEV9QWZWpCcB
NjESkFEKdZuBKlc3rrNVPZADULm5rYLu15tj1Lcba0kcHYAch706rjPIbNFAPFORyBFrr8M+dRAK
Y9jmI1ci3LdJ9oXLG8Ho1ruOov/Us8tZXkn6Lyp2mi7Z0/QstU/aisWYYrX8hfFqas5XfNPPsjcu
sxZPtxaK7JlEj3+7S1LL4zDe+94aTwppVqoNwO2a6tvyOEnlSRd2xOSIdaoZ7kwwCeLLV4v8SOr8
RYj+iaLZCK0PuxO8grZbZ7dWV2r+WhRoiwq92SW5wGQF4qNqE37TjL9pTAhJmS2fE1KjydRAnVl0
dqViuxKptWfwUpTsv3xVwr+r1sdumkja6a3vxNDItZQHKnOreAO0uYTWqCOS0aph72Xe8cOPrt10
bFztAYq2gl2sih8Jf0OQY7b4pATPHKotH5kvK/wJvgHFOsxwJ2X8u/7TJcWORmKXNxHeEmlldVNA
bWTuwd+papK6YkV60ArQUFG1l1gSvZ5G21s3xgswJ+9tIJHxcipVS97FI2VWPsmwn0yVjLPs24TJ
52OPv0txx49bpwSroi6uWdjosZisuakzMUl2rHNlNps7ybMKo8c3lNzxRmQDHtFZt0vW3k0ZEnE1
Rkxf2D911rbHDr8VWLmcGAAj/W51iI0EuXk2V5PXJxOmWkdGZKQrV0J2h0YyNFH4HomdROC9bQRZ
fccCKoq++kK+xRuaLXAgD1nqtDfYNH5jpykCmWCSGob1xPTkdtz6x9jhnoQNC5ilCjZthcZXBJ0G
dwHJzegLMZ8FbkVDLakUneIeg3zkQ/ViXsrotxRJ4AyNHcIO8CXCjpMoeMRK4gV1kx830Z63OTkw
d4h8BfIY/XH928tkOg1OIm5wQDMzD6QxtcEEdc9dY+OhIGPDthhHUwIax6g2eQn0FE9wH4BDkWIl
uupv1uElOO13v2Rv08DKYFe28PaqCMoInQI3eLbikEADCCgwnsOughvWsb0kLaGpzNMm2Y3N9XpV
1MCxWNODEuA+3+aSfUARHSbYqZ5QSidYTZJ4N/jxioRC0y2XWay86llt0PsXOQMc4o7hZjw27RDk
dc6e14FvsaxViNJCZ0gcMUpMDGIRM6IRmvilmJJzMegWjqz8106h9JEhYvlpHT8bGIZRj2dNKB3x
T29/UV5iRVWtYz/jqsnmRzLoeWtC2cAYjbfTNLOgtJEM0RT6Be9nV0NkFhQsupo8HoMul8+WKe4N
DWuR2nEg57I7VSXxG2tcgngb1OfB+VoqG9G4pqqBxTZU2H9jhmVFVKD7C7K41cFKvawY16OhbWeL
7Zgh2Cp1Ah2WQ8Vn15XJ6CXGLLYlD0kBy16DmOrNbYIXMiExyNpqJsq+6XAcsWmbwi5+LxU8J5SB
QOfMizA1sV9rEa7tEGY6JBmcWJ2tEtxYdNoZtPNbM+sNZxBEwcjp3qeKix8hkNPF3AXCUgcvke85
/elBIJj3I7mAtkzJduTEc7UI0VVqWH8sTO8FjmIXrZ/i5oBMDCJaMpYzA1DjJb0q0HLcSuNbbXh5
XHvnpAwASTcmF/sMY6H24xxPnRyuCqoTy0a6wLTcy9UiUEfHgmBX3Rssp1qh/8iYW6ofLfY9zQPz
3xSUCYRBo6XxUN6joujRGGLlr+TyJNAA0q7eaYzijNh5wTN7Z/XRr+BA1Ov3RUEZpMbNP0Wkidtu
LEO10TnXhuJJyO175cEEIK5D8J+PvJGmExrvA/jvk8EXiXASEdIcdOrKaUDvtdm3trSoEKk4gcbx
vh53lFpvHKc231d2ylnXNAkoiudf2UHdZjGmoTYRJM+fDMR3r2p7q8poCdFPweZx2K0n8v/vtk72
d9nBrShYSIBy8WDwf1tOhhoSn+BGWTBE+hXbLhsdiXcKXzQfJEeiIXEuyhExX8zysrRMtk+VTU/c
So9olJuVOzVQlRYkQKW9VYLw+nZ9nKqUA1tparYNAL17Ppa0B1geQfRhfFocCFlAbVqnCpniBT9E
N7zSEzXuyDA/KxHFEZCLtoSuv4kZzy4yiCWmZ8Ni7JZN5xUkjdvFLTH2efdYDCrSiZbfNsePNUfo
x9II2gQCpaOpQN9ZNLhWSjN5DkxGtu5GMNPnhg1pvjk+JNCs36UCrSvS7UdmFBf6DkadGhqwuXrl
dXVEC/ZHodlSFgoCvYgUn4dgmfjYSQrWwirAHV35DuRe19kuRoyISmJj92xYRjwvh2VZEp8oHJQz
KfSEKEbJh4ucFzyqQ26t89DSMRlpK4Ii4k1mr8VhKlKPJoGpYxb33lyBGVF5KaBd2q0w/P0oPapT
8Uyh+S+X9kcCW5TiuX0bBMJQQUgvKzR/GxLLS3F7IlJd7qeWstkYT7nDpqKYas0bTRREcT/lLgEp
vtiAJpTLszoo3xlLlx22xzUei2OcR8i3rd35Rys4rNUD06HBVxt8bTaa53gncNPZDiZs3Dh970EG
BuvGo0uzeFiaGdBo7Nz3BcG3NhElrsyUFwu9ZWmRMwXT02JDsN7VwnhpxpVS7GEtGYuWkcoHPdfC
o5vGJmL8DZt8GzNJnBmJt5HDnJDgO6ZWGpG1YHSpuQydTtQ+TrPDK7MZL3qD8bCMcqTFWfVjrggS
0eo8mX181iFb9nv8b142iCYkKvSc4Ylg1sv0gXhOhOVGYj5M5qr5dr5+kgn9jMAIeEAeNB0cX8ce
fUC8bzpeTDSz6N2F85ko1EYRFP1oJMKGAV8p7GteLD+WdlWKV1HKDyVBbmeOOwrnZy3YeTIkekXH
lKBIRz+XcQt5Q/lqT4wb6ZsWmgFwYS1pTBu0wBJUpZwk2eTDzA7qr0FiGqhN9L4SzbPHRIgxe9S7
mn2QRvrM7LTnFplqDD4ZQJp66yAAKbGduoZRHyJFu+jQBakenAst4eDqrfaaz/VbM6lvs4r/SRu+
rMZ6cKzUbQQ1xrr/YUNnu3XDS0wqdcB+/Ry1qM70hqfDaWB5bAyGeYw5bVWYE6rR/TgCvk+bP0TI
UpMmhci8/wxqhhO3Km6mJULWlfWhmbLUVhnXx5QADpO7oUW30WkTRSkrdcQfsaepI4cePSHpYa9s
m54SdT1b+JZdxhVH2lQqyiR5VBXKcAwJCFjEvTNtGXL6/NZW9OtowsAx42/DQacT/4gRZ8KY5E+Y
p1U27mtIBsYXkAXkkGr8MqsVscnmepsSh1NBHvJ6ixnPKvWTqU+J32vG6s73YhfY5BO/VFtCIohb
/Z8gghHqs5sIkXrCSF87pX2zt0q4Jw7Er1IfTW+N0bJHrQUocHrX52T1pMGiQ9mcmoOo9MqO/JfZ
OrczBLoxtXFK9Jd1pWhIihutkrprbeuxsNRTxK+ZpKB2cLPOJo2w1gzvnVi/m7r5dDg9JQr/VN1O
/TreV71x0tv5sxqpH/t+8yP85r56jvBGe+xfd65o9DHEbAvb/kzQAyp0PmBnR44p37mTUttnqKiE
aL60d4uiuOnix7rQ32L4V26u0s3PrXWa7PVpUMXVsQrdh2HFcJGYVlReF/LcTmlRP5Zbfp7pSqT6
BCM8ZPd1nW3wBXF0EFpDskj/aCLm2GOHk/mByexrPbHsE8tyoPHBknVnWs6lc/RnUc3YI7MvBkSt
ZiPJsf+12nBbaXtIJMLAvH/csoxQ9X6S7jzuQCRs+9X0h7vyFNtw94uo4sXf6QQsEtujlXcoSigi
K/HG2vQWDeaDnc6XXiq3KejQuXegJMUWAiakoqIVn9MIghHZsuVKTiWtZDMRXXXryjNjuP//wwxv
AtstWocj5dELItbYVSre9NmMCaCPiyAdyGQr0t9NMT9gdl2m9G+stNtJM3o33UMbVmt7V/LsMJr7
kpcDk/X0bWsNyMazU9pRNfYze8x++WyAuwb//8oQl/2Nbn/s01M5aIVL1sNzmerHevqDnnBV44Hw
W/UwqNc1opjbRqIjF/grlFPFP8I+9M3+TGlL+KRjpuap6e0bgqJuMBc73Iyag4cbxuBCQADhCl9J
14R6C8zBbhA9LuQ/G01iUh8yqIrpZigZ+LLGB4JaZMu8N0g419y9JVvxvLroEpiHROhqTf2PVRZz
ADW7qTmN3KbiJkIq8hExPHQZ/3w6kFTcxBl+1CE5R6l26ywvdqHStTTs09fJPFWj9ShJ6uJ6dVhe
9hGkXOrHqThoRlgmzoeVxYHdkTdUJdsv9FZ00uZ2A03gdU3ET29q7Bo2dtQ2Q+UtibkdC07Kpguy
ksWtYzD9qklQapTli82I4/aoKmdGBXQj9B1mLJ8KyPXzsq+pmjuCIZ9WvflKu5ynlSGHOsR/kZnd
lY75PrAHcnFs9RVYWPBjkpeQdU3G+N6I/wGaIBEjJeKj6jgoRyXCd1PdGVH+tkIAYsA5BYWmTEEz
5mwH9fax1NvLEGvckRRZKNUzxJImnAWbhoFitwHzVfxFmJ71knlRa131NMXfsa2Ty+93Ny57hGMP
YKoYsz8znRE5vMxt/tMgyi3N7N8ot2/WcuGsNkxtxEIXO/w0nCZVU4YSxgoDEKTnqLeC2sDApB8V
7Q2m0cnRtkNTdidnECdTTjfathOc1dITOUPsvNVJIKlfAZtd40UyrhSDi1qMntBukRTpVK7ZcJc5
I1JgPHUgfnmSDNVGjJgfJtGBit339ZXD5j19jRL7mV7pweDLFqaNEMdOniqE+RE5XOyILGHe2Mn2
NCXGC4EdR217ntFEI7+/Og6BCx01pVPqv8O0vOBnwT+lYKKqF/thVu4SZ7uCywaYlWFz56vEIE/K
7exYy8doqxjCoP/uKtE7tRuCtraJ9VaTgTgtVua2rCu36VHqFRaDBpO6rEqLMxpajfmJIp0fycb2
tMiGe4cVedoPXiNmUBIry4uxMK+24eyxzn0eziaZERqvHcucQq0enkjUbXjctmeSJD4TxwqE5BNn
n8f9LWa4yKICFmzb2MEiSktYpVuNeMjgZ7Zq1bcYAnmV3f8Q1sviNcGx2y8vTre/c5BruhDhn+ek
Ppn5sD+puFwErDklWQIjbi/lkISGZByoddATo8zmHqyyH8esntI28we2w10Lbpimg0vZJ9SN20vf
v8ssO1f1+MQU6rUxGjRidf1hlhkl30pudm7d4yl7q+I7Q01/GdsAfvju7eWzqmDc2smlN6DqOaiz
yza/GJjt8zZXCEOLni3s0X43FpTrnO+SDDnS5tc9BvaOwfSNzeDBrafiH+Vw7zYRinu6c3fCdswT
+lYAgeXoZ6jSKETzJO82nDqfZJenceSKLFHZeQs0ymCUoSEShCFyvimZDw0dgHgOJzQWDy05aR6I
eC7wVmOz7JdnczAvBQKU0NZ7cDOIBOCquFxlMmFn2lFt7XWm1+lJbNPP/uMtTfy8jsuv1gDyXJvx
Nt0Lt3Gk9EBX1BnJyFC1b8Ku/UCFVJ9NnUOoG7C3qCrPL4N51O2bcnLgitosjxEPRKHQiHtqsTfE
u0tJKabbUkU7ZhZTdKMynDuB5mFkZFTnuLDbIFpgpqZieY5xUHM5sQMwsnVCdcy0g5U/V8uIg2Is
0XUIrCFJfjsZBH0oBpkSDs93N6IHWe50GHweOXCYWh9jHH0+s/THfqq/JpvxqeiZFkz0VSw+/Xbv
0qRpuSkPq6u85/iWfYawkWcm3Sfpofcd4/5MjA+oaa0oW0IEEoS136A3Sk5LP9HdJ7PtqTlX2Ghh
B61yXj1N6a0gNp3FS1BiBZQPsJ/KYJ6jr2XCsMb0CAe9DmofePwW2OwQnZZNAQNoyWPDz95QParN
fM64uHJyNKYs0UXmGEy3XNSIDkmCjUyeAGjfIX7HfR7GUdFkjyiY7nIC/jguGPGQiib8bYZpoZn2
g5HREhtiuejyggiQRKQqOk869aG6LmvIGpQhAWMSzAMIYeziz6pG5riG8MzcegPKg0JE4VxtSWFK
NFM/lFV5EfyjBbUOhc7wB7Lnbv/XRtoxQERWDXGtVgdnpTukjah2zUinXwpb5uj2nEfOFZI7VjpU
h9VcjxpRX8QHcYoq5zYkn6lMQm0wQzHM0IvivbAhDEQY/Q1Zw4dMZ9EPMRG1FmpinXc8CLBTR4Ah
25+buVfBV0hAQNMFxaw65j+En9REHCSlP5QxCiI6b3olP2eXvpTa4s46n4K1GEkgOAzyufkuIwwr
evzlROZPXOo3tFTfgpF50WRP/3F3Hkt2I1mafpdeN8rgDr3ozRW4MrRicANjkAxorfH0/TlYVpPJ
HMu02c4iq5IZwYgL4e7n/OcXmMq5GClAkAmtL9V0KTVm6qXAajp1rkk0+DLIHtSvhaf9UXa0bnl3
h8gMdlQ77kflGjMy+bBqd9uKw7j0OfPNIt2Vs/k9LECqquyjjM/w8LKt2VCqYX5D9JN5UVVzIz+1
JXpx4vo7sU2PhJtQgxRH9RkbTf6Mq1RjVPZQAWAfu+TFMZmzgjAdY2tgfDdkaHvhX0kjRSGH3akG
uo4uocdiP8CrDFOMUH8hVut7WM3PUdJ+l3V/SAq5y0oXBEagGqwjhKd11zExxNxpMu5rGHetKD9Y
wrjSZSdv1G8Yn96FTnjW2upJ5qrKauDL99NyM4EoleY2qYaHIKcNi3gdRvQgHK/DzpDkqzdufVuF
5edYYlQois0I5b5g6LAReP4uosCCrZy/IrD4YBK573rxSnXkkxf65AEIYFpLS8nRmgvUU/0X9f+N
bG5Z3ce2BDckdvI09JjbBQvv3zKjrDRa0tS8jQ7jZbMIkmyZtkL5dg5la2J8ghRwq5sxr5Gb75ha
PWLLOcHGx68GSFiEt+oamuYGd/63tGy+tA68oDnr7zpneDVdtiIrZnBUxd+pPBHbZqYy180oVfJx
Q9nRA8Jaj3QoH3VuP2I3x041V5iIuuEuJP6gC6M7PXfPCfVHyXG/cbCPJZwX+pzOTtp4xq5cYJuq
++z1k73JetTYY5tfg0g+GjPxBa58hrHzYiBZ1URz29fNHYmsNBJB8qCuaLAHPx+jyxAt33u5HALr
BQPQK+Ofjzaxn2D9n8qcmKzhwezn0+Bq7+38vdabu04zv7Qu03arJr0gItBRwtYE6N+0swuNyYOD
3QfvppepUgKNeUBcPaHgjzZbJtjH8DVpvcPchzeZDR8Pdv5mBquZBaSX1uh2tU1PFPYcJm5p38R6
5feGfTCCb46DqqCcrxYzQVe905FWYDSVH70u2uMKeS8wcM2T9mQt3nnw+puRdiKgjLL19o55y6nq
Mph7zH2c6Za5ukAHl7YgmZFoiJco7jrA+y4q70M75vSMOWFVqx4bUbs3bYrtBV0lbiWUBtpVTPBS
SgxsKJ6Mu5x/2lo61Pj6tSDBapvSZ+6CWN5XnThnS/I2tPXB1ix0krF+H4+QkJhs0bfnN5ZLAeDB
h+fYTmoqhuoLO9ppSh+XdmTOnbyPsHdMHvVQ4zmbWOjLHlzokZCFniUW0LgrEQiTsLVONbziEcbD
NEITsV+TuvxWUbBnMe/IKDP2f8M7SibKZF0pa3IYjijAP1FdfegFc2fcgMj6+YghlWzDePiuwzLK
EKB7GRBWQMBb0GH570XYGsv6LQe27C0DdNOBy04MRuZrPdJ45uzgXRZnzOskhAC2BJAWLSijoY1b
aNXPRW4R0zifiRBAW4VsoZDU1XEWEUego143jJ8JDXrAPr0H/F62HpyvPg3RmKQ7UzOxFZ9cfTNW
LWVBDFfHQF4woooojOJhGVK1nVRQWhYgEsHJUDbaNsGXx4CSZKgoCdtuDumdq+XhOSbei6fcQXRk
8ukYH0EaAdQb2pGYW+KTVBMQGUx/McT1abpeSk8c/0u5kfz/arbi6Ovl/bKS2eHl8iezlX3blcWf
vVbUX/iP1wqQoOu64CrSEp5l/MdsRfzL1S2XUYWn0oYsHa+g4pfZiuX9CzcSg2JQ0I9IV+C001Ls
YLZiOf/CloW9wYKIyE/jS/8PZivyNz8iXXckXiv8HkvoHupMrGCq798emd21//Nf4r/xS05woEAp
VZnzdJ8PjXeoIEbiUzptFoh/PgXQYYbjsMHx7SemCi9m475FS25AxO0NPJFxZNCoo2Jas32Wo5ek
bECxZ4P701sxX+n81SCUHeXEdGsgIi67BiBuO9kjGBmCcvH/cPf/Lw4yjvGbERFXZeiwQPFsNyyg
Uvc3DxkMAeoRv1u4OZP+Kisi9KTXYLqFfSxNDMwXKLDD1Qu8s9lj2WbgFKaLdyzckwPYu7ari0+7
FIf1W2tNpzsW8VPG3M3H2yzfYuxg4RZJyhJxTlCxcnlDYMXCnBDbqokxZ17VaK/KipalWTApRzFP
v8IRQh3Vbd3MOqdmC2YTQpZZf6xVo0ig4ljQFMpha4MPADZl4LnMqp1yane4Xzn7TAdnsnp2mx6h
A8bN20HPcUJHbELRiXmuLqvngOEfydET1h5B9hET6bmzmSsx5fPag5XAo5Z18wSVEdPYeKAmaguG
ORXyg3rCN1dk8T6S4NPr79aRLzNUwmnBNPms86L4hOGhMW31DVjWsa8kGzLBfhIN8R5ZqXdoYLPN
mdZDCQe+EhKha5JcOSNCXGfzN3bUo8awZJdUPdAz6JARgVwXFqyipq0qCHDZbbl47blN80+U2c6s
PS/N6/CtGHELJuT1UjbkzISie3VHjHTSxQaKUbdtbomXI2snVm9gaMWMt5oc7kdTJ+yIHa2ChtvN
lDA18XCx4aQenvRF+xoxJiD/1Pm5PgbGOQkYQ+EdogDoyq2Gi5t6D2CmLoYgDqqlDorr+guTIA33
ATRHIkqaU2aiqiqGjwBDvF0e14u/3kKc7cPTkpP/7BmEl4H1IQ6DyDIKRjMZkwlv+J7ZC76kBf+1
lTCojX6j081drJqb5xoJKY5Kd6LBoWsxpYZBi8IGLZZV92hKRtxV6OpA/xViUkz5S1yjRJWZbE4J
TPOdKQxQJ54flcuHzT+zxULw+rMrUnR56vsgLQNbNsTj1mO5y9AKHMDkq9NiDC+5A/9VG0qM1pD9
sk94GMYiIl3q77EdPseuh2Y0IHu4k2rN84Ow3yTVr/ezVEVdVdrs69j+y4kpP6bE+NwOBa+10bWX
BjxHJCUTZJwL1btcI+ZM4HgNs4cfH78TSUm7ywwe4bp846RC6KbWcKf8ilBbke/OxVSoZZNG6zGY
dnllydn2PZCl2AiuTuL+WF+JrnRPo+j//fehDbmHjzKviATMsfPVO25KJfhqD+HM6/k9JDFhEN9/
w4TBgdU1k8Wj7nPbIop2+/v/8z3r25sYeOOHacNgI2TBrw/fjYE4NKmnG/uUqq9XGuRNdDEPkIkx
MelwJSGk8j4u2FG71rN2I04l9CgACbbgKpHxYLlNN7s++vXC13/LKoNb0EA7smPvZt2MAnUP5phP
uf7q9crWb2vGudim9P6jgdh3GqPF16WIH+K6YICqB+eyth6XPm2pJuXO1mEHJQYTur7CLXf99vVH
O6mXbLIMEn/XeM8LoYUpBAm7myGTBdomC/MfWtg89wYMuylOn+wYgyVHXYRRkcUyIb+AFcQfdbZm
BpEQqIIJFaBjHtZPHWn6bWiZC8ki4b6qeQW9rDdgKbofgYDryNm5H8uXsJsDNVJEsiegMYVjccDE
BcqEVqJsC7MPXOL8QuthZRQqa6GBNiprz+ess1jlxFvbek+tX+JMELJpIIYEVjYgCQ6oZNUoCF7c
Hp/p8rA+bVR0zWbMcOrjbczIsERNe2GK3e4mwJxhwnsiVVsGEBlGVu49wkSYYt7wLe3SRwXGe8Gb
jZpsZ6rVTGPwYizzc1zw1uZd1b7lNBknZGOBcpc4lLFV+IvniGteXRH4kJ9d3aWqT0raCwIBgyOV
FeaKFva5ehlF0566MPyMbWMXGVJc+w4jSMCbVzt+AeUO2BESb6/8nte7XM9MLBipo9WERLqf4MtF
qb0d2E4GVbLWuLdi5aj7Q9+62ylgZayHOTQ92uOlfis01z1gLII+OcNLKmN5WrnosGOKJeMvLl6r
DpUG52h9SFU2JscFeee6RAlUpoT2ElJeI5jHFheQDMHzpP6zDW8Xjcm55e0KoeVDIeSYMNXR2JoW
ZhD1dF/pUYjHqnnTqA1/UoJNnPbv85Z8Bre3b4uGN63q2U3tYpaIXOMb01zuW3VUNUYIOCC147oy
1oOLMeFERb+PAg429XsnpDcojdmIXKbDm3Y3K4UO8H+LWN9I/MAWN8vS8+PDsd+FWb4V+BsMdT3d
wsNyUfky6yx4N9i1F/+bxTB310YcbUGaf5A9jNel1063woPCE3DAbXEIB9gBgrB7EhodNz4mDTYR
jl1DE9d47FC1ENraKQNlvZVkK96wfmuWRtcCItkQ4Ozo1ONWw5LReJtZ/pWdJyetyEnmqsvgnCDF
hVhlP6+VWTkP+lEqzpL6Vqf1nE1S54/CNTGbTDFYr503vYImur5dWQ3VIBn3ev02kzR4nHtoIpo7
HXOMO+oJXlVioWYYPKBU8bluT5rpgWihx9wAnwq2pCHhrfWIdNk0LYQno1LsR0+3trkeLxCyu4dm
qPCDlzwj9QwwgEmLeq8bpxYP110T0g5l6jjFIqGm7PwaCU4UkVgjZCaiWVhnHBN6MhGLnT/36hBs
TSDE2sXeu2XPJ8pTXAVAp8gJ8YNCK7YxcwrdTB7TyX5bbwThiKNfzuJlPfs0J2I+gxeBO9wXFcSf
OeMGB2YfPY31zAGmKowikLiMNJEP9yKFZQmPqwt1iwBdiP2SmUJfH1PdYiLERfGqtwdRTaAWzWLy
+MS2zngucQ6UaLpNvy9y3kGn5W2QFH3q77DFdzT6VOHqT6Gyhe5DlJtRaKxVmO04z0QjL34KZ2EX
RXA510IiN1DpNcLCRZq/N9DJTaG7X0uEdRGu/xZFEH9xIIl+XQw+tyCjY4bSYWGrtZtT1/N+rEb4
ZQ2HWBuN3i8kEFaV6PdO2UAuYtjrPq+noOOwOZK5+xK2TzE+FSbbgKNKQzBfmt24vo1wkNkUaBPh
wM0vudFixpGihVh/zXp+jmqv8dTRXpYQP5f3wXIwrw5jSSxKDWkkmP31DYMIQ8EYDC0s56d2nG9r
t/mo0VLzhjYQwMY99jXpNjUfdRLdj1idQMybxVFN5+pibE5wf+U+j+PPuIVHN2W4w3KjZOLmWyPB
BE2FIKxvRa/uwdjbn2OKa8T6n9atBPj4rTZIMlw4zacEkHZIpvva/DFHKArWa6gj41tnkP1us7Wt
u1WQQrRc9x6hSi5yhy7gj2Ce30NT+YOo48FYKxFO4t6EFLIeEuum3+jZpRqgsmFvxreqO6tZLImg
ZGyHNvWSqgoJJ8N3N8ZMUCvNbl8xlIKgy6y2N8/z4j4TJh6ci5hX9+8bLvl7v0W3JR0kfI4hhO2C
m/+5ixxqdk2sH2BoqxpqfZHryX0K3aDfQbN/i2YV/ST1AOVckO9dHCB0m+IgiaOTR5bhTjejd7gL
7FVYRy61fLMntre8xa0Rpt0xBIZrHIIu//5zK8/S6pcjqbJQhYKp25JjmSbaNKRluHTtf+x+o8JD
HQg3fd/2pMCB+RPUu0nh7e3Ug/c1bzmnkCO3IYoitQFVUf+Q1qy+toPyVUXtcnBJ58T5jUIDQeKh
1bQbiSSSXKIxP9IJbUAO8VGDGDJqQ73rJZuHAc8tlRDO01g8sXSHnef9GDhvDnPUv69l8QIE9/fX
KrFu/f1aMTp1BRxuKW1pKjPUP3T6Hr2K1UQFRMyZZRblVOhaSE9QqAJYq0bvMEUaPaz6vPQIv1pb
y24g55ja/VrvpHoHDl4xWyzw09nnLlVt2DQn1DUcARNRmWoL00V3onrcDp0LX6ywyXRCafb3V6Pc
bv96NZawHNP0kPkpgOSPV2MjRPIQCga7tNh1sfXZm1jaYL9yXMIWTBY+vGBohrwbenlZDvFp3Tgq
3T31Nkx45eYQ6+NLrg3/XmXr2s40bzzaXu13mXyfcY139Xym3Atr34gwrGwV2WIs06OAEV6qCrWb
jXLnQM1SN7XXMSCszcMQff+Hy1UL6LcX1XKkMCRELce2TAXj/OHh4dmH8axV4+mIAwRTgmGn5XdY
GXBM5P2lbAETGmyxcZe9zedkojymvpACvtV6HK4FnNri1keRu6PvOAgILDWLmxmEBj37ST3zR1UY
LDVcTIxgKwO+QYZfR4LfKsJqNhiAJMWYbJ9kDGXDlZ9/f53iL9cpuEJhmYarbKQxGPntOhka0gGn
9m49olwY1cSqckDCC1F8BRD2NT2ZCdQkzrOXPo0k9TJKIKpIZNrr338aw1E40Z9uOx9HOrpuYYrs
8aqp/eOPtz3GXyMUKZNUW/zovZDY8UWj06hUDR2MbcZsC6BDTDNEqDpimljNhMMVob23Avve00V2
NgJxu4QBuAai5yPOsB3n3gSjzmxOkclfHNqbddsM0vhrm1ACF7qHYAaUZz1A6TzdZpp+lUdDrTOk
XDgrDglCQeaiiI/6HoazOjzWak8LQHKcoH9AbMH5sPbFY3vQrVDil4LZ0MJIaf3J6/J3QVfc/IJj
F5MYBeuFCfQVfhwDWcv9lpr0gZgP+Jj2RttatcCqXifsRduU4WdbTI+sHFi5lCwuifEUZB/rOc4c
CpGPpHYnD+rYToy/QqT0MAvpjsO3db00MXV6PQFpeMLFQ2Pu2FmX8QBnB89z9WH0Bdqv6V7XG7SC
DHKIH4OSemSCcUomM2KSWsPfYsApYJQmnGnYQ2gjUNQyquhU5V0Rz7cQEYSnKZueKolCzMRRjdb+
Mnfn0aSxqdsWy2AasRXXQVx2ixdBuxlzcJ0pYImUI/QJ0pQ703o3LJw4UwestE3CE7op6ZOvnPmJ
NXSHtLQX6F6lH3bRS2gfRpMnuZbAUymUWP0DNR3dnc7Qqsnj+yacSO10fWnPpKrwwzZNOk+3C+QE
LI2IVVHQkrShE4me5ATShhvrHGVmtJMu9USgrolR5jkxRqDFBvtEAlOeBwGxRlIBqqdFwT0Qnsdo
HuOkdkcczXTfhlRos3bSULBfyxC5xKCNWBFMGpmKdQ4BvaUEv7dm9m5BypM/Gai3kCKIasB1hTMg
65TUPKqgPeeNDm0VoyN1lthTHPKOJj/WLTd1kHzXWv2reBIBP+5n3gDDtQbxVT3DJmZp6EsCvX4I
tfjZiQcm+XlKcPGCG5rjzI/hPGMwgqKjJiaEvHO44bitnUYvZv/V6NcGrCFbgR3JekqNJR0b9L3T
erFdS4BuPCW+Axf8bLmDezV/rAUalHqUjDWVNM2d2hyrmYCblr3VAGNMiujxF26t+s9MX+oTG40J
U0qDj0KRqQJN8uWAFJ7Bu+uc1gPERuZYUZajx6B+sVTbyK4ybLUWAhSRv/y20pWHAluzFVdJcS/u
agiVfVk/eRHzFpSkwzZskn6/qFqqM7VbhMRQ0BSgjkuAfkKus5nzIjiP2IkmDAf9QaQ/83rRsOEa
xTVYpD+66XypME1bwQIt52h2SBuym3xbzs7sr92jaBTbeKoxduXqdSo8BG0JqCcPkYwK5pAeKX89
nW18AcIKMYCpezoUBl656onWNVwECIwUTX1tF3+huCHHUZR0b6LuCIKdaV3N2YA2oVft4q8dSkLB
RIlb+ZXwXuhdT6SctZijew9Via7SKYLUbyvvfT0G+owdIseArunwArMqaI1tl+Snzo4PWt60R7wz
uLuexo+z7mXZpXsIlr8QS7MZa7KecFEAmDgX6qDU6E22mhax+DmzU6yggXVxuaw8UtlcVavEaKDQ
O9tXfXHuvKS7N63ic4UZdfX+9hzxoduQP4M0d4/513rpo9ol4joojoytD4L8bMJxp19v12ggBGr7
+/ZjCO7RknzEqvwitOttSjsEteAFa2W4rphwZuPRaJA2NtZc/ki4OpxsQUYljSCps18MMyEXtLY+
+gVO5t+feUJNnX4/8ygSYTbYLgo6oK4/n3mIsLxMFpGzm8l5uBbmQZCKt0NRzctYktSyfkZTHTky
C664zIXIC9bnVET04fD1QGpxW7sGe7YyrMTVQJ/znJfZnRmEo6/bQJi9seP2dZCIJZ32ltx0cVU7
d6OZ6X6O8MRR+J6bYjq8uOyPnqCyU4Jru3xZF1oRPaUp5oKqAQU7gzVAM96rU6h3BuBsdJlB4jb7
9ak4Wutu8qkiQU7wsqvbDb1BLScordMUwAbjXCsMWlZ8PEuceggYIwEPlcTWlG96ipntCkNNExnr
9oLHsihvJjE+kQH+4sXuy9qQGeQp7mv22l8o8dqDTcA9O7IrtiPa6Y1mGggOovgGB7Gjs5oHYL7R
ZdpB0lHsGvJxKuBpdUSpu2GO2pcwdtGkqSHKf750EWCu/opoexkE3djBcUoNBrI+NGCcaqf1ccS1
CQzVoPtIDroqhmlvx11pGd3jP7wzfynGhXQdtT/YFoUQVtR/fmWEN2OtkoXIRXUmVWuHK7P4ycEs
ThWN67uTucPXQZ+/a73pUW8ml5HroTNih4wDwJZmyP4hjkT8tXozdN0AR9ZNAkmE+dsUsEjcaZyc
QfkBLGhnI20/DOazCQuKrDL1pqinTjm6zUa792GV4X4iZe//w92x1Qz1z1WkAXdOF+SUUdIyMfvz
7fFgvDbZAgDciMQ75ASJJx0hSGP0pYzJk1VQyVp1IGukFG9hEcHAVvMZzjmayyGETjoSXqBDeVir
ovW7VQS0Id1XzcUVyox+aEjL/NlKv+Y6GomM90O8BKmzb8ctmtx3HGIBZjEcVqa3zMyqR7uXLzSu
QEo3oQ2o0OGxhCp4Qsmm36JyXYDYwsuQiwpm0TFOuvkW0uF9HDfFpWO0Gc8oT5QKetJGzPOt2DqL
YH7psRrErcNzdomj8TdANtYVuyK/SU0TPPIy1xBu96SWL743fsxOZ/vCml+n3Hhxw3fUUzhkKXB7
KMm4IkbwcdIKkpMaF2SaDwa0+dr18DmJKnifQF5+9alOgQs0B9OoZsoCRkcxmUwp1NKY4CPS2csM
W8sZI3BQOVqg5yTlrqw7Wj9PkTp88YxAFis9jm+ce6ydUetohPWfVBzXOE38gpnHSG2kDF+p8SC/
+utoDRJsvadW+7U/kjpiHfCinsDx172hisNnK2rfs8J8WLvkX0u0Gj7mUnxT4AxQ9U8Nj0912WsF
uI59vejshUjisgmsUAscCy76L9h8XVUhgVbVtdRZU+uyUw1uWzfsbwohWls2Xe15Y3mpghlfVwoV
DLtAz9RvS+xrYpIskDRHyG5lN8a364JcJ6Drx27tcZ80BCvjCxBv25p4bvX5eif8sPB6XVFKNaZt
Xa/4B3Dmr6CSIEHIc2BNEJhks37+vGxcJC8LAZFyF6qpBhbnX5b0q9Cat0S9NtgasdWoR7seFesO
WXlqCKxg7fVTohX6KSfrWnat++oaUEE57/9TrwzYkShp/NvfL/e/MCoMocKdOD8tKUzDlr9hSgHu
Dbo2DhDWSoduQ200srXoz+3q4jXhcXJ6Gsh1umX1j7PSv6+PUqpeSXbmo+yrZR85wfO6YqpluHhW
QODYCqkCDzs5LElL7RJqZN55411lFi8BGpB1UMt89p/QFvHXDZ44HqAHaTDNME3rN7Sl87QCpWfu
/BphpxklOvzfey0uFt8a8RRPTTw2V1ieqKnDOFHsdcK8T4OGsY2aF2mzfEEmUe/+/m4b6m7+eW81
bd2TgtfDNUHxfuOvOFlZDFEKFTgMyheCvp+XmbXvueuEHDH6sky3HZP/ZADoWfvNBL3Nkiq+BE9m
JRAXZS62vIynnHnyIftU/dN6QKzw6zrFrJz2YYwSYz+rImwtBdcRgLB0SkGyz1pIKP8QUATU8Bc4
BMgHMAQUXgFd9u/4Q5iF0AbhW8AvyOybIGkY8ZX4ACzoD7Aj/5QjjZ3DSEr3djIiLLBD8ma3GMqk
6Rnjj/xpnF5sp3zBQIRY6n7qHiGKIoYt+1Nv6SYOxPwPPjGYb+DjHkytD/37K6FxwZ1AzEh+DNnU
vq5XVyyprLN+7sIe9bVN+kRte98hvvs9lmqPGRTOVkwHz07nvXkzM5PyuVUJ6dCsMpHbR0zsSz/I
DWREo81nhmMGr0SFl2jN1tRChHZABIsYeoxeUnrpkcEOc5Hn0rphHs/0FFHAcQoIUp2FeNbJDhcd
911rliNZ4neeqRBynXRhaHv7IAqCK1FEydbTEkAuIieENTyYdhES64wDsM5KLJ3EwV9l10ho2ppb
J6dZS2/iAdcVkRGJZJJ2vaUj13d17zOn25kpcT1YhNIn0HYfUl07N1p2bOBBDuNr7s4HgiNASx5j
sznHCUFPTsA5tNyRXXDTAaQJGJL2JqUbicPihxFOvmv2nwubrzn1u9wDao6iatzIEItX/dPVtOck
JMWw3zsjr6YxmD4HSpiY2s5wGFziKpt0vIG4ecE72rRZ91BojgaLYcJCCyIzhXEUaNdihq4ZZ8e4
9g6w5hsJdoOZb0LoRjafc+17R2IVSeCI/bKvbo3FUsWZE7vWF4bvfuQUbxAnPGKWXgwUMQgj8JCM
86c2JwsbuiPJpRN2N3iI4EIeyn2FJoLQ9JvmIj+hS97qEwydtiJPnuAjV7AQj3zUDdpWAoxqyvrC
/lEnw42BJKZftr7A36dKzc3NnNx4kENBJ7dxb9ySvrQzwn6HoY66j6Sb46CxG208qan3FzcnunP4
dMaKeTPEeHOLDm9r468BQoPRdgA3LY5PCxxwvDm4m8MHv7EpCdgYihf8S/KLVqKBwKaKot1tbjsm
+i4RuIjsNlE/+Ez4cIrRjtxi7HbgVQVENhX8SGHPt0vHPE1k+d6bsFOpHe8mrPOriPsLgyvm6Pal
JVYp5YeXtflh1dlO651vGTnPQfkDNxviitPTXBIrlXr3C0ZhUygZsVrj02Q2gGaVCXliOFUSDa0d
3DhN7nfRdGfL7ph51mvAnEdXUqgwe5/T/tHiajOyxsr0PoORXdTW62xFX7QWtmriHsvRtREWyENY
DpdiIuyJyC/S5NtqmwbmPhGFn7ZY1dk08LK7RRF6mNzlHOWjL2xdMmuXB72cke0VRz0PvmSIchnJ
jWgaZ9xTQGutlNqyHqJjGSCeb8hPkPXjXPqQgK5WNvl4vaCM10+5e69p8x0Skm3VfoEltjWt8jEt
jS3qyHfd1K5EMl2IZtsE8N4cj0YuupVae18t1V2gFe+WgS6/ybbDxMSMJKnzZCPVLoo7mTF/Ldub
DoVfGD7EQXBbhMyZXXGoSRGN9WvkGndxlj5gh/E22cG9V/R7srN3tqdt1BDfdC9sJDsOeQrjwE9V
Jg3T9sjjMNEacx929zMSvfTBa+KvKeEvXmzlyNW6R8j2l8lD3QWIJu2dLJ9K4WcGydXDmxH9FNHL
pcBXN8bZXQpIFxkpIU+xaz9gqnInh2989CkIjxV++NFLb74EhNFkzmeJcSEqZj9D9YqcpcL4Qskp
JchrdQXcx3u337g3XdxuPfmkGxic4Jn/KJvvenWvk4WkydtQY8ljpMPEhoEWXCnlnDJnDyli6KRU
+yde02C9CF96SpWgL/fekuxk1zz14G9Fn97Vk7MJdQ8i5KHrikvgXWRzRiCBUhm9Cey4uYoBBnAx
wbFOdNXdRCYHC7rSkLjiP2BClkyHDwTTj87SXVo8n3cRPhd9cHF5Qq6D70RHHEIFzc98WIzvk9Yf
p6F5tOzp2MK3h1mPpyW+zGZ2VqrrEW6eJoarq5WHIvysvRkk+rrU3k6gKM+bDo+fxneJU0dp64ZQ
fGS/9ywJgyzd9+5ti//iYLUbQZu8SOegEndmJ983bbHVg/souAGDOtYC9w6ZXpP5oAsqfbciyiM/
GUL3Wwsu+fIxVPI6Fc3JAPA0EF41MfegSc/Ir2sLC7xIU5aUGZ4EYAdg25zi5iEJptKnlTs1ZXao
mVNrYtnhGIvKvlNeVw7uSmBulnYi/OZRWm8JwxeN0eg4nPQYi7Dgs6yJRGAnCThCDYI83B8qhFqe
BSJJxaEnpHgDIr7pOqaSlv29N+xT65YXmueN3rwK7L8YvGyy9E6MIOJwLW2yHuY3zKIHLd0bAebd
sX5ypk8L8CuSy95aQFiE+xYjWCbvft8QeNPzEUWIlrDLdcgdACslcnSG7tg9gR/jYR0s+1kQdaPP
T40Ou9LTGCiSnGENy3nUpj0cQtYYkCG6IL05anUSwX+s5o2u35Vp7xtpfRBNvNURQWLJc8DSrhfD
e7cEEllXnW0LpGWBnt3phvxuA9frRnVsZpPDOdstHseLEWJNfwlK1pHhJOfevK+i9PtE4jp8Dzye
ReG8pk4QIXnGhASLS7P8gSBlIFq62JmS6+mdt9ErX5y0P4sJNr5Mn8hsPY0ddFwhknv5imPtzlaJ
UBNRD8YtSmJzh4nTkynC+0YfU7BK80epPJkj/NUKbDs3S5teB90h4iF57MebXiD9M14G+wdecReJ
5VZGjSpJiBw0BQpT1yCEFtW5Ld56TPjGAdy2IGYi91uAtjktvxmD8IPZfm9cHNJyeP2Bqx0l6T6Y
IGHvcHEZaKJbOjKuJozKZMKbEVq04C/rISzxA/fdcax9yn7m6f2WvA6tv4mN9GBz69Ogvg8xCdAY
gdRL+ZK63RXPcySPo/VRY8tUB/3ZXkryqdrhPIQzA5bIvciMSoeqaQGktfZzE4pHBvAEbGf6+wKD
HkooZdtANtBDYh4FZ9DopZiQiHjeNlJnb0nEB0GTzD1DXK/NgvCIODIgDe6w7NG/wQyEoNUH58nL
gnPo8G8Jfj54fxTNdezcgb1jLC6VTVcdRfl8SgsRQ/oJ66PUAu2pcbH30ZZ+Old1Ez7bNsHLRubi
sq2+amfaeOd283nIZ3xmtE4CSGcFZxFfDCwv2C3FBIlW/TEqS/1SGTMSlvWbk/knGhvMTaH8+DUm
Ds944nMAu1N29uoQI3rayj2VcXltAxxWU/vSzGHxOhdedmbx0tGOef6qj313dBsM4MYgq/Cw6DRM
yS3bbyqir9dvaUTbE4LdFof1B2CFhztlsDjHcVryVydhQ2s1XZzXrxpq5FuOtNfrVz3sHmYt39K3
EtAIXy5480oCHMaaebCpMmlsZKGbmWwng4oCE5Vg/mgx1sYdfqOo9lUZY6L0RP7BYxJjIiuEtitm
qHu9Mx+ZG40hcM48UPAP8V6M2ffkKkT9ECVQxhO7OthDlnFkDf7YWmds3P3CbXbmYDy5zmJs0CIw
Cmaq9SWBdcZkK34b2x9Ax7hmFk+RqwwQenZSbChh0n7OyejsIDxgTqctB0x6f7qctOof0dR4BTCb
GN3Br/UUcUOF3nrex2LGzq4iS61p+LDZMRrJ2clwkLeKPCQ1EqXxLO5ae95lI/noJcbCYxS+eJi7
9rLdF6SJx07wWLey3MzJQsDRXdBP40GDKlFoKBmTMDx0S3+eZf410v2gX2xfsdMi3IMyHds+DHUC
XFodmM2YIsHSjJYI1isZZy5Oxklx42yg4UbnQZIw6djhuxM5sI7JrYe6Sqr3iL1E7S63c5q8s+ec
vbF4MHLsC8D8I0Xc/V/uzmO5ciXLsv/Sc08DHHrQk6sFxaUMMiawkNBaOICvrwVnmr2sNutBTWuQ
Yc+YQQYvhPvxc/ZeG/kWa1TJUIFchx4dVGKz2lZVfIMzIQ0F9WTs6ILX7j1TTCR7jLoH5dMlFUNK
sOc3+K7s/MykUNJNvwaDoa2VBXeT/yjdCit+c6uCnseiWgBkWDsbVmrXStSytdce82U6kF0AIfIQ
wv/d9FVVHgiK+FNSHgQY3c363MX5c1r494ZdQER33jPcFg3hMVGlDkq6d60DJVcRPkP6m2f0L3Zz
i73fNT80qu0/TJdxl4cbqN0nDrxvGK7I63HCQ5GJ4xTRkFCEengiIaSMqPaevhahboDHq+XdIYmg
NZo/+L+52F4aEkD2FCiYUPHMfmvZvNCRs1qrYkZWbGj2kD2oBPWBE8IKraz6g6Qz0pJc6ybmHTrX
fejne9rL+NsBnG3CMYC703Iwga4yR3dEFsLdbXC7OsDx6u5ip0O0LVNs4fW7lQv7Eo2bUpbVQzJg
7kvifZHJ4F64rBENOsJ71CK3oXmy3CU9O+QZb3rcH3ccMvRcz5XuQh8g3zW1dK+mAA+wFMI/9iSr
Hs0SGm5dxGdPot+RZT6fmK5ITpI7tKvPVS+q+Rz0Xs9SpI6+jJtLBndQ61eXdUwh3OVbmBTFNSc1
Hs8bJIG29NV9pMLLbKWcP8YVCJ1J4wFJrAvmuws/G3SG5wJaw9XILdJHmiw5AkYpN4XlNPdqgHba
+vnKPJU88IWoxcVCe7WLObtiuAxfFsTsR6BPzakpWvhmTXhtRu9qMkHhzMb4m3aTdewbw7pKkKoA
V5v0QHNtPMUmmA6mN9UJqzK5I5X3rXCq9Bbg+VOR0d98K/iTxeZ1sOwJTTf1OdF01p0o2Bbxwj0p
kzpoGK3xpIXLYz5ax7aMrvqaDvKQ4serCxKyBtuW9PSXGXk0EccGXeZN3S9yzzr2VPn7qQZ28iVa
131MvxtOYvSXLceGCs+C+FF2/lM5h79N/A4r4Hgm1874s0TlC7WJs9OXskacvZ/ptFRMAdbxsDVX
kjVNvWk7im6EagGDF+yMRKDjIF/+BM/jqP+2n7kPeU46Sbhi0CBjfo2wVcXL0LiTtSfAnjLfzotd
mgWfCmg6nMnuPK4atnFwuv2vQjsaMsvcLVUxfk3WjIQ+QhTPaOXHJSQzteA1zMbruAZtkjl6Nips
EEYTkKDEv+SjzteeDjz66HYtMNioHIN1PGfH5B8kzXsBNi0KRLdvRKsOoC3ftKhJN6iLuGOllYTn
aZluQIdpQ7VzDNZwUCeWULxpB+vP6/Vk3pZZeZ1M+0vcrOfzrpj+eCnsnroj6y/hx+l/XIs0tFzh
n0ah/uRV4W39GMGDnm3pnywXQzCJHPf690plKV6NaMIh7vDgMezI/YCxC8crfUtQqgFWbDDeMC46
JrJ9Yn9iJvYluNB/JTYxdyz+CnNYZd5ilWdhLGlY4FZPKVYFoCrshubODpgZ5WlNHpGbf+tDMAuQ
+J/GtcevJ/2VZZxUHLeHRJG7EhHIM/0iaQ0CIzOHL3cIFK91CctM56w7m+tMtTYRf5FmjKU0s/cI
8Z+EDSdJX3NgBZ+y6AjwQIDh4VRjQEouFflUbVDyEk7ZBXBdu2NuX29Sz7iFha+lsKKdCU5HEsoy
JdLsnK1FrUeBoroPrUjocLov3XJNgwYczvrRs3VAk2CzAobUfdM2l2V5dt10uV9HtPoj6l6tbLG3
S9c46vVJTwKiqXmhE+FqDQzhC7+BZdYbfcUiC9KIIjxdC3i1AkR32yO8D9ZI2o5W6GrPk57WzEG7
m9uOQ0xggIRGYa4lJALxPrYE2oMeYhh85xzTAGrufOW8C0GLXiuJ9eXWnoJwRWUXy9kVNjw233DR
UALpXQfSYmANnBCb7lwnZiaVy3nTjYKz31DcTQPJGOY6XtbDDj0D+/LliAUeV0JYsSlex6D7ckOU
bQrsQdD2LinvkDqmNX580QS8t0SnrlvUrjaY5UcRk/0Q+dPIMsJBjMC+GE+wt4pXFER9dEk8KZVf
qgOhnFstL9G2z3DVzJRlfB4N9k+gAVQQ60/tHevNSVpWwLW7Tid63K7aGC0y5Ey8haI3P9LOb7Uy
XU+0Jw5L5MP/RUnEkGSo7Y1Je3qr735c70lLz5C2jyYtHPiderLngjiNQYyP37qExGs9S9TjLxBy
LATFUQmcKsWx9aPslLSF5IHhDWo5Yxz1fQC34m/b5FUvDm6wlnUDfWpChg4BOPo5bn93KxIbvh5A
iu5R+3ugQWOtYMBWT8V1War+kDek6aoZvxyOHpJNgpO+PTk9Okw/6Hq/NmFLArjwVfD1+js1Nfvk
dQfC7uHvo1yJsgiAohmpjdPVT23NWiS7SD4vLbSsnGX6S2mjZ1rZhKcyPulhUDDBGloKZ7vKd6oA
Cc/gvPqEPBEYTim86tMyECQbUmUw+8yIr1fjSqgqIJmrYpVBCVN3lJ2r9qac0c8bBYBbmwVlHdt/
LZqrk0+wE/t9Bb8rH6iNzYQclYqxYc9iqxd5uwUUlnceqS2rdL5t2PeX+FH/9DDBQuqM2bhh3siA
mQgMmGfj76iyP1VEUlyeBfd6mJKmILdtBUWhq36a1vJQF/XnGuBNdvJHFaMOTyRCAcdMSeizXiwQ
KifDbtaQSgJUjLo+k0KCE3A1EDQF6C+CsfT7rV8wgwrqLCk59TNEQsO4WcuZkcDwQ0vtN0Ty3ist
pg2S5KbIzWg5FwwHagIbv7bqHrPQFgfDRq+SWtKvlwn9mKeSmivENmv45oNWnsXoLXaDB+Wiz71l
72des02a+7BAItRbMUUcW7bnTo82uQLaJDnmLlYnpM0by3P8g9/UpF2vNuOsJNW081xsbTzC6G+X
UwONFeBmfGBgkO3msSEuF6/NqkM4MkX8rNdCHmbrOV9NVNNo/lXeWzO2tBha55cteo8nYfje+smh
dF15sHmjNzYqT7rKjBVJVmxhKRGxbgey2jmxiwrQig6YbWk7kn+4Ic7AOfom9Hn9QfTrr19CQ2Aa
JLxHy6vEfGSYfQLfXn0ZXIqR9Ls6cgymF0SsrOLGNOERb20ey2m1+IXWj2IgNaTPki+jg2UmGZj2
A1FMuErHgLY7rxvX86ce0OkhsF4u9JKn74vE5bG32uai73+RRb+FKQGYrcWv1l5ZLjpb+Vm6CrLT
WjX2PUI3iRsMZZb3oD+IHsuumyEwsnON1AQFRvLHdQn0JmcXbWr4NqwqyobW9zRE1X3XwTNc186U
IGFYsrTwMDjp5V9vSEbmnuoouOiXJJYOOgl8VFxtnOo+6WlBycymWofYekafufjzxBMTlWeQDd8G
YYQHG0mnLhGyzGH3isVRJIyaV93l1yJlIRtR4I03o+Bl9yogXaqgqInQR2/0VdIPp1Yx5WumikFX
5jK0J11SatWuKqOPxBn+6m1GrzppHzwZKDe+dh8EWj0TrGxBe5QjtVzH6r75K00j2lxQwKAjHUhq
PmpnT2IlHyWrqN7V9B3UUgY3j3+WES1Hvfcak8Mi7xKcNT7/sxn3ob+bu2Q8pi3dVq8lPGI171ir
lMzNvuNRhPmB0X4ZAlrxq1d7dbY6iX03c2TilI+8keDb9GBX9v26RnpdhMEe/o4gOQKKFnuCQNcA
fim9ZLQfQjf/HDHdHQve48acCalc9bKAfOZDNoVn/aKP9NBYNxH54torSU2AkiZKYLha7KHVje3E
uX2KhvDfRuWKdGw1D29aaKI1iORBMplqnUczdsJLttrqVTIER+A50HhmYNW18k4ACna+Ja4qlc8Q
EF/10uaselTtLtS7S+70NHoBY2FG0NI3YPlESan+t5cSRWF4BUo7rDZxYW5UnG8nrvpB785LO9Ap
NiYywrJt77HW2ET6YRJl30fW3lH/i7N+w9By1nv5a6iRL0Vh8m6J9GyOKd21fOWuWiS26idDa+Q8
k2UotgLWqfUCuzkTS8NTtxSmoXY5r7qbZaTaSbr0GVTem13tpiWjRbNKSyyCKSgJQmiCJNslc/gI
S/JLta3LBR8FxIIwfeqCfTLmb3zS8AIonhja6bWDckg5wK/pht23mVO3HFabERroQgr0q9HRlkAN
xxaZs6h+Wb3VP3kqXB1qrJJECjTH0o8eACfsyZHNUZQnPQ/Bby210C4JfUG8MbyjWUOfKftY1KBO
UI5xB61HDdS8d4lN/JG5yne1Z08/aBrzoBUoxNCY28KLFhJt8vAzIsNjbpcjoA1mW+3wR+s8h3j1
z4Yo2y2jjI+NZdxcj+5p6oAJlK17N2fefRPyrFaGPHZ1dZfNRrJPCdDrVoXU+pGtvsapM/ZfpkBI
8MsharxXB2TG0Qv7lQSH9T0Y3sfOPek9bX1JtGxRV0ll9GovFWuY2QrgBt/1k6FLA30RdKFN0Bf6
8PVNmyvn2Q9dV2uC9JZAV4/O9L+VSaBo/7p19aH/nxBWc0GGMIONxjyxQ4V7vai1a6cTli87gcGx
pZ2I4nAvjde/QIE6piZMxlXB1JYG+pJ2+CsqytDZWSWg4XBUKq9hOsBFZhDAK4xoeNXMfK1gq0Pb
H+wD0WnLVRjyrhkIOtBqzbFlLC7Xi1Vwsb4KezX5dA6A5yfpfNPngCADwqMaQrL1G6jX8NQrkn3T
f5V9XTLcC/jc2BewZMI1ueOAd+emxQNsRD6WQtNny/Q9dBhJue7qrx8MSMcm9Yoy3SckVB9Ate/o
A3xp1hg3fjShA6nK4QgJHVmvDv3Q/tR3ThbqOZ9Mkg0aj/eUWkxLQlf7VbDAH6t664+uq/Syo+uI
tCczwy37h6pj8DAzIF9VVFqbS8olOA2FX341lGpziYMbGK0R2YDri6xV2P24GnCN5qrPtfqB1xsY
yVU3P6r3oWO8J4EigeBdf5NaONpMEUmrU25/LQiggIewL/dvzSQIKF2fn6zmuEsH9phZxTEcLeRm
KXKapDO+qdD/q3cNLGmCGGPmGDCM9vrkroXqZKrcwqD8vpQYAZK+D26MQSJkhFrIbRDJEdbLfeL2
zzzyAArF33b1ghscHvV9nDMX/wSexHG+UqmIrT7kh6NHRY24TF+7hMiIClLiKkceBtKFjZIWllnu
9YOh1bpmG15khqggnj+WaGYtwWN6Gqz4qVzPRTKHeJbm2VV/VCX8VytP390YfLRB7uRe/1tVmhuX
wXGNbbt6RgmIWe8N7+jYG39bEXB0pmetl3795YbgsbZKvY1bnZx1GRRCpDsx2h8ivQplNBe9YjpT
jvmZ5PDFIKjbpuE4VMgltI/ZZuFclwp9s9b/SNezwLQe7GvSrxQzr9aOXoqJJHP9bxoS9wSzji/b
rt7thjmv6ENkf2lI3qPmKc+Ga170hdOl5DxAsAjXCMpcklTGtEp/2kgQm1JickDaz9obTlYJK5KJ
XWGbd5lMcaA4XP+ILdtBM+GzXoYVLEcxvowcn+jilum+d4hZtsf6NRrr5hr65jMwdQLodOnBiZJz
y0A+ZaIHMZSaeh3XD73+/VKnjigTOaD4mU0vKu4+wnpfkN15c0pSsdPe/kP64meTh+Zzoo6wdcev
U5TjVk/Tkl5yn5SBYiUDKVRKHPMwPmYtET6ekROkROHgIpxiLB9a24a4x723FP0hXuAi959LT7RF
6C41U24SAsgfEFPEYMOvnzWHgKOCujo5zVV9s8DFItIiR0UvsVp1OqScSUeCVDPbu9f7Lc5Fjv3a
lIEdXNn5Ggf12tjJW9zJv7HhXPUyrs/M3pwgmk+QFujlo/Jksffi5ZqnnEwyn0+BJZcg1kzcWoc+
j8jqJ8fmhhD2yjygZp90bepcjnxTw4ydndcmpsIbN1XKHmPt+xKrq1cTc2g6YPSTYzzyk6OBlk/B
XFPXY54/XvyA1r6DhmOiLj8Jq8CgMXbPae+90Kbi0nAGysMhfOxXyVeT1afAgrkmGFAVTdmdU1pj
C3txV5LrbeXIk2SGHZIwTHc3ZME2tMhad8x4OJoQrg4ekKedC4XJQVfAwjbkh7ZgEVaMTC1/rPGK
0OSTnlvspdfd8roJDwyOf4Bf9Q6dpNNfeieod2wwimyskPwuzNifntOenFIW8Pkx5TWggTKRlaTN
XDGkXTlysdz5ZEcwKX0kve5NiTg7xlnKeLbYGisKL4766JhavF7CJcPItIdh1xAUnAJdTn2vhQtM
ZGIzEFKAVMwts4ts6QHnw8jMGhPUIEg+Ey6Sa8uPrv6cQvoA2fHsRy5I2qX9o9QcIgCAX6K65BpH
/iabiR3OBrF3PH+/JBNDLKsSZ1Cz0TYscbL1oD0kXBPyKDnNZPXdWK0Mq6y+dUVQbwdZQ8IjcUIZ
/X0IKrxySBj2a+cJjwkBzys1ZCrJq+85YOzMmWUynojrIjzRPDdtA31vERe34qkeY+uF9yHq/vZJ
+StueUtGc7KvlrJv/dR8LCExP6MC4aD/qOnAVF3NKixFdShjdaPDRMN6sP4uMxrDrF52lpiac+gZ
h4KE+AV1JPYLb2AYza3tCqy0XJkSD7GC2hHJ4TwhaC3iOmW/dW6u7b90Tu3hHZ6jzcJ8vB/Vtwbo
ZOnQHJIeKv5Oio/ai6B1Ecu1b/Elxp4/fPeD5kcQrVRhr0TeRJZMtKCQlkMGliIlJaQLyIKbGUsx
daPlYKE7AZL8FswgrnyUIbSY5S0r0wUyYIzAN4SD3MC98YS79SfSs9L1PMf46QcM0idG4qgBZ/ww
ZVe8YF37jeuUVCXgB23WXls/TkgMAEXYVyoHdp+/N9Mwcl5IgXz217gY6RcOAeNmZw2APqb3hDSz
Y3DOJk/Qzk5xu35fk1jrjOSYpmN/4JtJnwEIvEsCvHmTyj85bDjHZWjfBX3WRQFpaasPm5HOAZ3e
Adkdja7gxYp+e4gp7uoUjDcejaunuuB9kD+CxvrtTAEE3iiByDjJ+wSDnVzC+OEdpfFyDTFHdliH
wHHR2rK8atf7nL3RxyMy4OCyEiNRG53jifPb4sngWHrxy8AUAKAOvgOPkM7GlMYOdVkAPGV+H8zW
2/foHUvgTGe7TkHF4HBWLUnlc2OO9yZoCFCU+yw1N34aI8QP7PLOqwmbpYdzLUfcwH3HiARg37zt
wvRXkIvkbBe9f/Es9TgsyjskVFEIQjhyqOpHUUuCShraeEbGYDmu/mbelGNpGM70xtLr1Ix8jGTO
UG9isBTr2sZpE36HTxSGRKu1ngqqgiwX3l/Mj5lxV1n+Snh39nQx5J7AgPdwapxj54JWwlS+h+YU
3vn0iGziiM7Kq99oxR0tG+mt62BSA0btYjCOo+Pgq+4+pUcvOmu+uF7Rowljcm/Q7bi0fomFhqeQ
xQ2NRXbtEiPfYOqShyIYUfE4XIg6gAPdiQJv6Hoy8hr7yxjwv5UdKW0cdLAx/z/wyLd2iIYfM7jI
smf+tnIp9Hd80SOFY/0LmCGASN+ywBr6K+hA/en6//t/QKf+yw7QZ688h4AunInt6t/8SGEZ/zJ8
KSXfAiYS5Tguv38DJIXl/Mu1TAdFOQO8IHCN4H9EkAQW+d80+FA/+PGO5aCQl0wEPWtVsf+HS54O
qRysorb3S2tbZNI0/YMdv9h53T3+80eNUODBM5/1V5BrYerTX4qary/prysj7B5Jk+0f6vDpn+/V
X/Zy2O11+fVlLB0rWvs/v6T/kv4ed1qGh9C7/fMj9X9h7xweLPX/frmX8/hguY8d1KLEvS4qat44
ihdX1DvvtgchWGbqA5prdkJbbcGrz3eTZ6tX8EEkPZbKJPAlHPaWFZDzueIh59a0ToPhv5TYlw6t
mu7pgcevEaIxrObJeU7RpA5d8IDt5TQKv7yk3ryNO6Pbk8xNBoQZtY8uGVoM2LoHmIVb3DroHEVy
ILfLPY+5HWLzU6g5zbgAyifNE3qRnzKPl3MSpyeROsNJETuz7foRYVp058a13DYThmrFJroiiADo
p+1FlKTUGrlCkOjgMI9A+eWQfQiIod/a+ZQUZcp5OQ09ml9Ne67ZqDYRp1wsnjCGKrt+6wiUWO33
Fu0jbLNLO0ZnlxDufV94ZJnwix0Aa14tATHSTDHiYCwIIgIJPMa67RLHIMj6jdegVQ6z3t8Rs1ru
kwSeOy03qgl5DVDKbcVSbBZgizlGhihwP/oYc3oyIsQpyMUdrOlsjQ4iYCp86tDefUj+jlXqXjlI
utfZd9V5cR3Sta1xlT7ROh3oYTcB/gk83Qwo0mu65GfPkW+pLO5qs5T8OlC0woreb/h96JVxmYmx
m7zFOdgtIIUFhBVta5HeBqZeeZ5gmY0aiHDVRGRPFxMClwtuUf1oduXOaY3peWydV7scvMPIkOJU
17hUIlhopwTjCnnPy2vjjpdBBsU+bggkNri7va/EAQ4scKt4yU5hwaHUwNyMxP8YcNFIGEMnpjoC
npZ0JMbBqUnddu3gpTNEco3MGLNpdpxElt/yoQg2Vk3y4ly229ld+SWei9Qy8JxrW2ftQ2fMxosn
DqiLPLKd7OYyLs3MNLt09kGUkI/qGK9dB2itd1VIR2ZA3An78QRwUW3hvbtP3XImODd9Gup65ftV
1WFGtXYRCr2S25v2s0khs3UjYzwmNgOVaJQNvhUMLcWY3ZLFMR8VTLoiyL9D/o8v6KeY5kVWe7C8
BgqjPSCrHZkuJhnaTmBeUBR5LB/wtW774b3ohpfeKsgmIUCPCQD8sEK8lDIhTzOILGTpBZFzY/sz
Y1J1HwvnFFVEDYavTUFicE827nnhDqD18Y5B16s3ry557KIGWVVJXHVhF9Zn3+P1Dqhf9tSAdFFs
Q9KcRc6S5t031SOqHrsAIvXKuJZDnr2DOayvCcJDSk/xEBdRc4vV2FxoZJHUigjocSDDHNp/8NAG
8Vlayjz2Fs20dGGiXruOdUa1dLcAaz9axJzsQ0+8NQIBcbLqMPHk/m0Lc323GCmOWCBnRmr4sgcj
D7eWOzGQN9WJFkfaDPdzUXcvU/ZGTnj2YCxuDOnD+63MuHubAPe3tn00rCa++qG4ml5X/1okHk2V
kdOSiPm+KMwnz3GSh2SBye38quMl/5OWjE5iMZPxOKDosYO6vTRdXp6tPPybpYPcCOLw7jtSGjdB
P1yWCe+Lk2OiaVo0tJ13I+3qL6Dq+Bjj9iBavD2RNMb9chUgFCWq69hExC353L3OvIei4NzmMHoC
whRi6xirM1LPHdRbEllsd8buAasCSiHhP77CnxO+lbYXfzpJjR50ILVQyKk/U2a5ZDgg4CaU8rU1
rAKLw6guRhQBWvDJxmlmTgUqk0QepN4tYYZMvC1ELapRdwb/gGBns3B6N7EV7CPTPUXSeJqKbDl7
eVcgE+xemaVhX5oDn7gbrGnRUdogupOUcY5svJexX39Ekbh7u57IuSEUA7PyhKbGMKIt0Jm7JhXp
qUCNJW3/YpQSBXbov1nx0BwF4Wlek3RndzKIlGIq0c3UbLIXzIFMM4TkbuWMgMN0YIzQD1f9X3M7
/IrcojhgVziwUah9L/0PXlH30mEpyoryQc2ZibApIDJ3dnjw0pqyHydN7j36PCIXuO9+16QX4BX2
ZaBxTuDYMfS65OimwkFQacIMzhxzG49JuUst490bJiwJwjraTvOXS509Rg0JGiYS/BN2nApV+73s
7V85E/8j1FdrO040plcb7L4PUCEih8juKIopc2PX2dfhY5skF8H0NHNl+5olE+scr202SWvnCTP5
tAXaZOr9xCgoezPnyYQ8unWBXx59iyhMrPgbZRFkEoACOKkaagSHUHK9DarrythXdnevCjofSV2+
9D3wlVap32Fm/Okyd4CnFjrralkMGY4ZI0MPjFcfsgspff0uGlkuuhEdlfXBcJM89lZes95UEI75
g2v2vBoT0QpuC7UQbVXOLoLQZl87jYnorT9Lc+C3pa+51FUDphroVD6nPoBcdODLiMrCaWGBoF00
THHu1Dk2Gu8SBygmXDUeUdD73xpB5WAv9S+rtNB3DplxIMHwRfYuKVwlqsPeJj2ubA5lkP5qqW8S
g0QerxgR4qaEVlerw5EsnUdOVhdZmVcjjK9BZkAMV/439xG76BtYkje7ZDPjfFehSl92DIemU9nk
yamQI4GLxlQcBto/loWkx5Df/AD7GpZC+q6VwTzYoU9LzAmzhhyOD2HYLx5LmqkK82iDq2IF7O9K
0o/D7D0lvORbYxDsVGHR4gSdnyA0QVlNJpo0ZrcGRG+mmte885cP3g0S1nEveFO0d3ucBFYUn/Pa
HbZjvnDuw5WbRmjvJcN6KKUvEbCc9YgOFw0CJ3GX6Bzc4Oh4htrYv702/tZaKxDKEeNp9bCXsj2S
yVLu89gztlE4Qv8e920/3RGQ64cS8YDDv09HtyMXutm3vvVcVQM5QjHpDhEiES+xG2KnaENk/s1t
LdR9a84AgDiKhuIH+aveFkwducDxxYtNRISJdS4N4nEmaR78JPtcxvG9dcY3m9+Y0ypH12i8qnz8
aB+B6plEJMzeAStPMnLOZw5EPh0WGPb/FJdF9po3y3eajz+ly/l67E2GNqq7oxuY49N0fjlJjpo2
bVEE5ZTIjf+TOD/Ib3b/Rhg1YY9KXjq3RAaUPmHvP3bJn6AZ7lRbPy0Cz2Y2ICNepI0Ip7a5GuG1
dOkFMIYSW2S1vDnTZRoRLnoeXAE1X0niXlNwMX0ssKiXpPqOPu7drjGWjIeKSm/0Q2/LmZc+oyAy
2od+UxbyDtTDj7GsTspNETIZnJanqPk59tBU4uz34OHxEQLiwsTmgbIJ6MQ0myneq+5m98wGQjX9
ksMn4/LP2INQW1KIdhXi8zFCWlP9GdIIS6dhX/osgmk0ZE9xZz6k6IK2LeIZpq93pnBuRCdw/I4D
aLwkvccjAxoLBTy6KsrN8Lb6wEWfcJFFa5wTc7gnhgQCJKyRKAqi3VLL56GrZtrA5UuacRTHZ34l
RAOuLd1Kv53JJVblSSXA68fL3GAZ9MlTRqSc17WzJyYvOsQ9AT/ARkS2PIcAWXHATuduyIZ9EdJC
jZEe46//MIyx24wjUpEadm9S1i8s3j5hsXa2jcv5zcO44dvt6zLx79WmvTVimP6tke0mPH1j9cNN
6dqTi4b70iFgyEQkHfQBPjKmPHmFszPs0VXRkLhXTvGryVBsxx05uskIhIOG+6CAqs4oZwKZXdok
Zt42he2u7JZPmpc5uYcCDYDEXeYNybOYaR/l8TDvGw8dhCdITykXthYf8LObdjc3TmlSjm5w6YPe
x0PKIxOvAxtrlPkr1LbHKRye2yTwN5aQFPaBYdzhbWy24a5bSvlWFNZxSMgBAoB7XHC8bxrJyWZh
wDF3nOz65I+dJ5+Y7Z/QmAO9cog2Qjr90Mp+eI0lclnBaCV0yWGCFRm3/kOLsYa8w2LYwENxJkyR
UikXcexDjKK7asGqQWtCVTgElGrTHRaVTy9zerRybbwb44Dgt4xztXLFXlJI0Y9Rw7VMEeEuLCPw
6KZjF3noCb2AwWf23BeEHU0GtmXs49vBQArh2vOfFCosJJTstXV98iizIuYyOyN3swFVS164id10
nMEBR/TQON+RxpWoret6Bk8X0WJWLr+XS+JCAItWTWWHcGxSO7nisJImOw3hXyGQ1LuihtBViK2a
5uJIVN0u9Bq1DYrF3M5L8aMuWGojv3iI/yZo5naJIFQGLN42M6PPOENh1s6EIEbOzfdj6L/cLAyB
pKHINcakNy/4shbUJ9t0kvnN9eOXfmSVKtwfhS14qmp6rEXn4U0t+8OU8EiWZJFSV3Hpk9b+IWV3
XRL7UrjBhzPn0IpcDMNLcxly62c535UVwvTYKsgIC2/W3HAqyF+lC722IWZlxsY+JMC0Y9q1UWs/
scbgsKGu2U8M85nPb8p8oTs57ciXNR7cRQBcgxGFbA184oCTy1DNvnKRvtBcMEoOVWmYFoyhcmpv
KfdtUA0bDMAo0rxhPw2MGmLIQIQ+l6f2Wx1PQMGb7t2AqbUPU8JkRHayuoy+MaaufvY2CjRZhEkd
N9job0PYR4GPlWImGeBA0OdWGlegewNDsjaicdcyj2NWHhnsCX1qkiA4UZDjSZoVOsqqcd9k6u8q
jE8pmBt6Eby/vsmaUnYvgQd0DrvPtSnCQzAQKD4o89ZX3xGyfjB4/6OKkNmegMasxmC1fN1IZl0w
Ewrk+RhDe9f8Ix3zvWiZY04pNs4x6e4SUzwsBEpsFxPOoLkUZM6HUAlb9ZS6pkJyMt21ReQz6FVo
7LCOJ0n+3Z2qH3FoDnuIJDQ2m/rxHLpsEpnRFfuR6N14DfOxIrSKIhK/nIBgRyKV2NKWh3xG3hpi
ucdwtWkc57lvo0exfiA/XSslx2hY4O9aSI7Ms91rMbIChm1w1/dWtKPh0lKaheXuIGAKOLJyj8hg
sGnNwd5lIkfne3pvxLMRDfFHdE+Xi9CsBVIY6qMZiJdYSAfno/kbE6mg5wWfbl9F2w4HD12u6cMl
e0tEn1PUX6d5rewbXiZ/vs02V8zro7PdsGRz7P4NLD9waUD46KiJVStZ3uVfvP08+6r9ocKncYoI
YusBR/G/Zz8I3qxqqegBMLsDcYtovd5ZYN8wkkIrH6ZrS3t6A684lOZKgMTFkvcPZO7eMIaf6rz5
M1nT+0KrYrIwcyLAjSwrJNB7HHclBOypHl6t1v1eB6NkhgR4J5zVz6rNlt2kgkerTfEm0QeIA8g6
fQ3ix16Q97XvJvQidovsvQxnonQtPM0iJ8eL9KJtsjyMLcdsFQ33eQY8XA6oJuegZFEakR+INgdl
w9yZIG+5K10Kihq5j5ypeJCvUmrRlu+z/kW1JD77S3JUkrlD0SWXIcP0XZMFqMb5G9fsbM1y2QpH
pnt/IELcmAuaOj+nwH8vLCobaREW5+THgdjCjZOjboRCfvOs8i4M/V+doBPa7qd5Hf7F9nvLKP3g
y0MSpvbe5YGk9t/jhDLQPrLVARyFW632fplTP6jqNE3JsYoy/L5jcwPW0N2N6fyDJeTRKGHqt8Mt
M3xnM5TxvcNRlXGe3GbuvKdhbO/DYvzuVkWzjXg7eZYvXpb9ZnB6SZoZ/lEXnHvwedve0VMp5PsR
KV2haTMO/S/uzmM3cqXNtq/SuHM26M2gJ+mNMlNKeU0IuaIJkkHPCD59r6yD/hvdwB3c6Z0Ip6Q6
VapUMuIze6+d3NcJaHAIzJ+c0VfRBZ9pdy1itmFJwUYpdalLdPft2fPRS3mi0gjgY0tSgllE5962
36cg/bHy0t7ozlioCCmNENGPUxTYv3VEMZzrL3OAcSWaE59gUGpMIDVcY60UFYSrxi1rKZOnjjWR
hy7IAprG+m7Y+xOodtvrntN6voBezddTSUVs8yBKiZIaVRfQ0aBExFruk5tAuJUADrxmouIW3R9u
PUJD7yw1fYXRsHdD/yQNeWdYwV1SpKAScYHGMjxVYOlX1RhhXGJPFs7JE4E22WrmyPH65iWOINrP
leafbLpI3uoYVNVc/dRJumE4ai1MLi34fjFyZyAJ1k+vwvuoZZJWakFEozafUEsAO2zGH7uuX5wZ
mPkNRBhP/hNL5kVpZxDOC+Pb9aM7102pUPPopEz92hQfyFR2bji+SkMvWGQSEnsjpySEn471uEaD
/xTy81lqh/JljB1E9/m5CO2DgdO/ypsvo16bnX/T5zVPYOFcQ723trFy4T1HM32EeVsvmuo1VLAc
rNSHqZiobZu4d3kVcJOJR1ngF4hHcZXcJWHX3TObeWPb8CuWVmFRvafVoR31GzaMHUXEQjDnG5He
+Ck9FR2Ct+mN92Gy71p//swpeEeOoR6ZfBTldGgM2GKO+2hUdLjGOwjxFzbH7yPrpiWTI1KXA7fY
QiZiuLGsYY4uuBA4iccfjSJ1UWXwFET2p7HVo3t7r+gJn8vIeaqz8CEpox10QkRGZkNctd0wlgo7
aSGNMW56enFRmZGsUle91HqnM7PZ+OL2So/d9xAQPOTHm5mQStT4Z4GgIypr4jtwKNM2/hhVATMa
8GFL3qE3xztrDNeG6V6D0Zn3IqzrhYQmJFBfauh87GlCzv7uGJLAt5zT4f6m1xws/wpZkWaYUUeW
1j+kXqulLDAePgl2MqtigF8aez+661gsR+k76Awqtro2V2M4PsvPflSfjl292dxqJcPXuo3cJaAd
oovlSdvtPe01mViNe8l9DBd4Vs5xHV0H7f4SxRis5XxAc7DrE7qpMbfvQ9MgPcdfO6nzHtCZ3cJA
zLXbk6pdTzx7bE7uMqO6l8IGHZoHr3ZyG76Jr0iNYkGgIsGUuvutTUoLyjyuqwby+7UA4VIVA48f
Eb5TIfFfDXprTDP6jtY9e4KMxYFAGF0gm8sN/82sXLIMB0IWZy5gzCohukcfbksmF2YSUBeOzSfY
norZQkTgkMTaK62GU7Cw176svnI3WU9U/4KXue68Laua1Vxicp89mvwgND+IMXPuphJztJBAe/M0
u2+dKToaWXgeKcNCf96pbPhWHKqrQuh3jJd+UsV7edfH7rTUuj/OX1hhabUIIup9TYhyUnwkKWhc
m4zawBD3IrQfIjwFC6ZTIKsC+cU9y5L+C7XMZUzhSUTGtZvMZ5hxyzCJzrXwSGgMxJef24/SZwEG
YHVRDNNH78trwBybPgGneFseJo0DpDb8O7bbKfkJGYNhCgBj1fokZqH1HZYyh+CQFnP82MjwTRCM
u62slHuyD+jpnegdlzj5ZSYcgJnw+pS+13KnOy9sOjBNkUVvaf5WNhNjs54xAWisFa7uqy0A6l1Y
pRf3O7sFUuoeLoBKe9TjXn0LKUb1PymwDmb8ig35EBnU8/bAm9vuqy8njE4tqy8i9cStaX1kUbJo
+uo+sabX2IuR3EQmHNv0m9Ra0ZJS8ur3jbtSTUBO8owEJuFvb2+KN1zyts1+wmmSflVkiPhmDAx9
S0hqCJK2zQY6Uzs4NiJ+twv/NUjtQ+ZUawZMjxmxv0v4qC18ZXtfdbCbAjqfacj2qUM6g8NUKcYm
hdrpvsySD9iR5N5y149Tds279oIrY1pl7Zud5SCteUyc+MXG2wK7q/6mkXnOFNQHv+WVayLmiqpp
WiYpvcFYgBCi0HkzRubMibCuNBqvCSTDvVFlT77ZEJ1qMhUoIuMTKJB1113ZhTUcAf0vodtQFXGQ
MqDhEXyp59zY9wkXk9l32a5oaAFLK6Shm8tj6NxqQJ+h/IxyLUgRR0z9zs2I5uql/i4mzyDlau3f
6Du1p/bCKIKt65ZHKeMAHgC9dSA1ynbHQbvGXRiheFmnza9UXC6s+vq11zTBBT8Tt/xtKGyGOYsi
ztXYsAzeNnDuiEcApUPKLZIBTYBmrw4+XQbwFdKphZZLEYh93NopOxpG9fMknhU7voXJtIUtmmyX
WdcaBwYqbF8KlyRf9P385MTW0b13JcecuCBZZvTY2FJl3mGGI1oubtAdDlCt83QYNqOm6pz8qxr4
f6PKLqCAWGz1sAYPxXjXQaM+xhkJwl1VbB3lZqucfszpOGnncP5M/I8+8t/ZQYAgnwUDQAc4N6vc
JeQMhCiFx+jQcE48BDXas7nZz1aWbKvZapZhIH6sxKHbsbEuZsW0rfv6rjFmcabxbZcpJud14n9a
yezczQlNiB03G8av2MgRFZtGAnoFThuZP08p0G92n8PNfVe1i7kJMoKt0DwhoP4TB7mx6RFhkSre
rS2Ni7HGlF4hWa8aHMkLm6Cpvba7L1T+x9Jxo3VQ+zh++5tSnxeT0l+u6hR8go0vnVCp6r2g1N65
DFEnC7HojAlZzyutwHN1kzUf7aA+Da37MsyReByIz8rVsOgio9wCMuOdMns+JTUNb52Zz06t5V1l
MJcV1bBi0kj5OrOmKWY66q4M1cbXEjdj1Ji8CfXbBP/0khhOSFybT/xwc29TtYsldqkb2YxdXqTM
XxJpUma1rDcpbKyDZ9inpNU24vHK2dBXsBeV5iaK5ffQmhcPtxbaMto1r24nzuVxVYrhLcjCfOmb
6BvysVx6bcs8Evala0PjFPh779uqO6bita985yXEpQa7eUsQ+M5uGmurPJLsXIctViym98ZmvGpm
E7GF1XwVjFfZcu9sx/vq2ZnvBKmNcHCmpR0iOLJ78wtfyjksmolFrBVvb27wIXesd9lOt4S+g84Q
Ng3ec1qNjwWC5S2asYcJ+fQVRHiyYhI6rEPMqFM1HRBovwVRtHeq8qMo+2lvpzncwBisocszbHSb
yFFQPmqETySH2+7GY3uwQv4BGClVGey1dmBI7n7nY4AlYz374bBrBoAwwxQjYkZOyMbCQTOYsvDm
p81/iY4j1xQbJdHf5wE2n87ZDFVVr8cW2Icpy3cean9F76rIJjgKg3WHc5wriR57NDdBlWQPagy/
6JCxhsLMXs6u3x0MFISrsoyw+ETmd5gzo27yfCAbmaFY1PnDTjQ0y+i+uIGw5MJZXPkOj4UaoR3M
c54ufIsdO3AalIhBD+iqZzPsDLN5KNXth+S4RGz48XwCkb+griXSt0ggSrco6yy+qUoPnJ+5eT+4
vXlt5vHVSXNwOL1aDhCtVrViR9HqmInJ2DIASD+BxVbkGsCBLomgQko9r0LY0mtarY/W9H/7xHH3
aCUiC6sxqCaasXi0lo4W66LnbJNIBDfarAH7uWaOc5eJkUmphyV3GXvCuGuK4GjzoxRlhoaikO4q
bcacbjfmhpQ6O9lMWJXOFMf3PDN6zdihgobRRQxCpirP5hCibqiZZhipPBmIfr9RYUuG/ftejiff
TX/dSnwk/jP9Mi9ehBhThz2jkJixFPd1sWamCusqP1u580xKxKEM5hfaG5yOdr+n/HgKE245MWSf
nYUITjlshaSCIRYZZK4PHbX8yWCEuQyz8tPIedv0KFaqQV2kHcqTpZ/g14AOkym0lyzaqJoIitx9
jmxEg7ncs+SHnyMyk3m2STNpiCfPwUgb2xJhQHIV1Slum5cgci94057oXfntdYh8EqjbrCYTqhrJ
e0W20qX7XI4R1HF34r3mWhvZZj277WnT27wPQyc747NfIYleaqvc9XP6NOnp0tZ8by4NfChdsn08
xiJNYPFE4RGuh1NfgHGsfPywQTVu0rA4Aoxr136ZP5G2oDdEsLS4fgj8E+RKVRjxn2qFVSvJqw7X
nU98vN1/4Rfn+ilBfZbkrqVE/nUNPAB9C8OoBx1tHDO8aUZSLgppwhZvvItCAbQwdTzC9K1vUp2I
fYaBL3mopntsuHhfbpKRUh6cLHhWvfFr3J79lHUD3uho5ysIy7RBUDvNvT8H00ttN5dxvA4u0gtR
LwOrF1By0AilRQkH0qi5COfk6NrzSx9aL83UXpKMVIGKiDslq3RlugiTDLO7j2zu3jy3LxxKmORF
uA2lALHjAObys+qh8pzoG5/jtB4Y8q+aVDkHkoHEIrhx2+qiVlQQlMG8qOh5C6ITo/0YJbwB/KQ7
j4PKlrd3o1IIewS7ggvDJ8FdSJ+ZxBePheB+mhFWOD3T2UIEKKNnetIyBz0gTXkJ+vZtls0b01Y6
lFudLGV0JP3lGOdVfHESTJA+tt1VKcvX1HKr7ybLSObmW51UBD0rxkxX6g9G8YuOmAAIQA4cs3hg
URxXAHWZ2OS3YNR54aeuc4e1173LensnDItiA5EAtTivcJZB6fRH1Jvarx+jiHlvFwZAv3UMXtVL
3lsxnozbhYyqWR9DqVOGzal9drlnsAqz7hyG5iSsGOeelM0GGqAbxP7jbSXl3DR7qjHYgTCnV5T9
khSWE27Az8LPw8+6ZdlkFZN5lHl56vsgB320SFLobDDPXg2gL0dXpeE66GT5MCbVex6i9hIqfZ1s
yzxNucKC47TZa+t118iCSdJVmf7omFXnPsgUWtKjZ7XnEqvsIzbjfD0X+hUDu7PXXgJEgsfO76vo
MZ34GqVEeSlvStcM8OzRwDoYlhIOQz1Ux+j2gZVldfz7S/IxWoIO5wCUU5ueiho3lyhzmG7ovqbF
NDTkaIyqWNWjO+yQpXG26zK9D5sZoViL8JImJgSUffvkpFTKiM9OT75HSddFAjD57QuREcwrav0Q
Z/N//b7h9pudFuuGPejT38///VCgnWZ6n26sWUw8UYF+/PuhhIzqzfIRWO382BjglRJPZDv/9ksP
yBu7QH4wf786u67aVth+FnHa/ak9qregFfdBMpq/fomgpJtQOCSw1MIqY2jDos/rM8TsUaH2BTSZ
HzV2L7hc0s+5TyVqvTp7c9kEQPSS8jnLWUkFlmdeaX6ytZe65X1Z4Ko3SFU76QRORely5XSt1vs6
C2PmiWZ/tCt6McwqZ2OociA8E26k23/9/TDVWbwbG/yV//rUf3/xf/1eX0BK5JAuVjaEKc6hIThm
vghfMCZdDGlnD4BY+hc02tj1wxfLGjElDB4BhPxqGnkvaVou7k8neAlHU2wLi/nF36/mVpsTN11N
jHf5qpHeBvHZWJ7/frUx+5UrWTaWVd89ovX4538ilMk9KTdlqJ7q8KVBGb93dYE04/YXAsHTXKnd
sP37S8sFNZjOrv7nW64C475Cl3cv8sB9QVZz+2tRD833ZEA//P3zRuEOR3Q82T/fMQ1Zu0X0yVbu
9rcF2GxXpefJf75jidpx4ZMqceodNf6D1f7/V2INsPz/LrFeDK3Iqs9/23x28n/qrPnf/tFZ2//u
Ehhv4uEPkDR4dJj/LbP+d88KI0j0LkJnxwpvgSg87X36H//H8m4qa4+vMk0PPGYS/1JZR/yBloU7
NfJcB1W06fy/iKxdM/yfIms6FBIsuOKwEZhwycLgf4HOc5t8JoG4bfCib2aTlEdwWzc+w4dlX4Ox
c1q4HWnA0iWR5l2Ff2uwrGe435g0nJRQh9gH0Jv6CbABf2f24ynys3hv4q+ZLGIRcK/SA7rdjyuy
L89h30t8CpGX4HmWiZFEaCZZJjaREscASAN/OtAA5wutarBvupv3qLOtVeINr67ARcvAzacopIG8
XcL3akyfnYo7DK9dgvaq+tG55S09J9iVbTMeSaPajbb3WLNOCIJbPZlTlsk2LVYgGp+E45ncO6nP
xASWSQCbF6tYvhF1zDy31PFx1qwhDH2un6y6oLzFccqzz5kdT+Vu7BPKI9qjZRV9KfIeIUISZR0r
T20zcIBFEG6aeWJwBNzRTF/dMWBSGMrPPC5e0GehjBnPMrN5gZ3ugujjlJT0U42K65Ndxdc8HDZY
/r1zJg1sTMIv9r54ueklrDGznkeo06ziGiZBIi6XtRFGAHINCgcDoRZLE2oymKasn8/DpKZjWKLl
NbV/QorF+kO/d1azBQMvtqLW7J0VaC38XKYAuIv6A6M9iD1SKU8+WXk/DPAHI75CiGLN5TACMNUp
C5tiUU4CKxkOX8uvCOeou40/oBJLhwzzeFD9ljQlCNCdcGfeNCIeIqndlPzxQ00XRj9lo2Gv59uR
qA9JyouRGWF6trvidcoZPLTdrh8NfzXGam33Nv23b7OKtE49GIE6GRZJk93YPhGXi4dAOi+Awufe
j+oYmlplTR6H8zRgYt96To3EyNQ72m2NSUoaq8YY74Uxt6ukL1wYLFWxzBAeLqTLSCWfIpKH7VVJ
xkMS4QifTd5B2i9xWVaUl9UA9bBp7fe59ddVl3YH9iWkkSLXn2vYmbhwVwwBrUXnEsiM6U68+Q1C
m85bgvHCxVlUL1gjd163k1nMOqIY0wfZzyeFvpvREURGDoCFT4XoTJh76rJ4r6G8EI4WfkcOZi2d
qGcm4pjD6vA1N407C+ASg/+UKQKdjldVn1XUlXv8zwenYnqWy6y5pPW4oU35Y3sjOg5PBVum2hGU
bGLfjODKPzUja9ghidJyV6UzVhsZxeTGgJA0EydHAyhYdDEAQQJ6newO+cmNnG+1K5yK7baeJiyb
cb4cEBIUCCMPAImGRezJdy9vkEEVRGtW6fOco5GYcWYuqLRjkkiKR9XHILxi89WKSUaqxe8wss4M
5u4zhpE1I0sy5mOPhvjgt42z1W7zOhoInLpJkKkNJnERZughKwH/ZHYzpCtdsuokLqiI1dDsXIwI
IQ5t6L0ysmw7qtgpGXS7PEoJJDMvWJq+qWB+UPWXedpvezmcDZlsO9vzNmATXqtMHkVbPrUB3U7U
bWVZ2Ie/H6BcGevB7d5hhL7URUA+utEj+XRzXAimThd2PKKxa/xVH0D9skcM004FK8mdkgdoS+Zh
dFMqDlKylhh6MDhVTw2H9qotaM6n4XOIJRTxIXolvXthiTSgGja3rEWntZWVOf33/dA3+d3g6G4H
3/bcIWk4uKcY3ObBscth1XWM5v5+to+DU5+iT1J+9pCn+m7gOjo43hQesNh2B/aeOVJZdi8Oogq3
H4/9sMjzfjp0XRCumhyakhgKZPzZgELX7pONa5RvfZvikdYV31HL7KAhbntZJzUcGH5ItedhcwtQ
2FtT+0qbke9Vk+EMqwSvATt5xyH6wxLDPfuzCqw7ELF8nld2J82tsvmT2x4wlVU/1UXEyyKdeBmh
IJ8kDjlaXVSoMEdm83MOzZcq6C5ep5tD49bNIZfeySSvAkZB+JpmrADaacR5EAYs0s147aBeZqVK
u9k6vrXthuqDaw3uXo23rRRVtLZ93t600r+VTJMNj9b8YIbcInqoyfJicyFLvdVJfwftnkF6nf+p
2N0tercdDjLL+eCiGiqq+DkNEui0HmLO2O3vepZfykm8vQie6tTL1tLBihf4JjFh2juIqv2TJwOi
SuKo9+xyWlyRmiCHqUdb3VVQg4L6SNr8wcYsuTX9d8uaEoDiAzaorm4Ad7BMbbtmhV0y3JGmjAZc
4PCxbdzPuYnyUTnfU+ubO88pLnpGt1jcctZ1GEdLMBu4ygGJ5eJX2N6DLD37YFf6Cnb2MBvYDOYW
ZqZyEdR1TDlGJ3K3FcNCY5w5Msvw1TE8n1nmDtSH4k1wMOv2MmhOA0vZDF0THtaU2FCvAWHbov3A
qU9f4vcYf33HXIZz9WqWy8QeL9qhLu1D537yjpihAUib8GNtAk879aEZ+TCWcdaUOU9lLD9UtXYh
8S4ACdCDOXdIeMQSvNB+6pD0JQQuUdz1d6SP7Z3QVAvhMiG8jVCroj6wnECTVi17I9wZkT4Xhrdl
WwGFW7uk3w66PJJT+D2b8WMxN9PRTzKm8Q4DembEHPktoPI2e4mURyBA136AyPRWvpjKNejqbVmm
atkVkPUNXKGjSued57snasSPRkLp9AOkALxzGmNi1R2+YwdltohOuwihxBvMLCDejotAD/BnedbR
q+vbGoRhGqCELdX9dxHV/gJXQrpR6CRIcwysEHaPfCPpfFqLBuhnr8O1CONNOjkPviRdAvtQCCtD
rrDwiFMtxuCuENW59ow733S2sYpB1LbDu1EhqgIUBhQJORiqc4aJrnsufYN9C4MEkGfGViTlJ++c
bTqHSPyD+4kIyHZonydT7a0UlcqEaG3K2OTIaNmmwyP9x9tcWi0rDpat2H0wQwCXGrV1Nhj4INHD
a8tbyDW6+75Fwp+khET47B2Q3nU/jaeOyEsY2QaPMog/Lb/ngpJ3EJLJVz9GdPKTnIgP0KyMEs8z
FnAouTb0NWQPcs8gAfE8r6Dd3HpCj0GfWYl062ZPtoYUH5tWtPEG+vdwZPUakM6EV6p7DFRQrOip
F3M7aWIS0IdwI7MVVqZYEAGG4Vkzdmbs2i+VXWGBR93W1+q7kblcWmH5NVjTRvlNhT3Qss6gHQxE
Zh3LZ3dCPDlCnPYq/9wKopchbPOPNYYL7pZ3CwfT2m/Lq9vIZGfggEdwJKllBbM5p3HXDTsCStMm
PfvmKNhcomTsQceEbMlyS+WnmKwDFlp2jY/dz+/gNJvnvx8yqiRURuNuHjksBM6YVdlO8DUcpup+
76xC0tts7BIHQ6XyrKVTna0iqfaDGzDRfJIDIKdMWff5bX/IcMCCuZGgVNDZuyFgaGStg6Qjeu61
a+2akPbClPhJrBhZtIVB5aS4zEXjbJy5vTqAzc90FcfUZ0fOgf02czhu29q+87p8iWTVXzmuE6wj
3NaHNmGKOem2uVA0bWQBbKXEIyM5Gawp1YdBTtVKpwxeEtDlaxEQJaFvmwWb3OnlZAwdSvihxQGA
18UZDUqPB9uwoeJxDqwiWMBgBNAGyzI+MDZBN1H7YFSykft1KTWEDLAIpKCSL4T0GNmtUwz3XuQO
VCIAT6gzjNG6GLhfJgAht5DPAuSEtH+qtqaQ7rMaTAwK6RZbU9oDNemmTRyNW3Qyd+MQh3ziVehm
xB2A0ydCqJYa9t5ixrKo/fCbggPQBqFepORQ+KldBOVdpIrMW7IQ0cDkH7ALC/hW1qWl/F14QKSz
vPqo/G5rpgO1ZuVAHmc16KJg3idhY+GbhOGmBFFAXsA/0nV7uqDpren0qs3RUGid//ie+6jibOUq
mg4ccgUaQmstlX11x+oxjit2l8BPlhVO7oUwnFWnbhl/yXFE5LYQLX6skfmq9r3H1A8pcPvg0WuQ
OglUdkkgry7zINLrXJxnzU80qe1kdEvY/Mzqqf02Y4vXhj3XPof/nBlqX8aWhYSdTUcXNyDzJg8G
hfk8DEm+0XOwd/4Knt3gmPIqFKZBikqygirzIGyZIVdMsuXYjAUC13GfV8WXyGIfGjlxVMIrLxY/
OUgP1zao0/Xs2o92aX5MKQ40VwZLnXASUqveXrBbiA0/JEW84ZjXG/yxIXqxneI5Af5HzTZAxc6M
6CHukrs09l5JnN03ZnSfz5Q6dskPTpw5wvBmcn8smibhUWasPJeCRZh81WZ5RJrn80CQOEyRcBi5
7EqbHLWoaxYlHcoWCSXik+oKgZsMGYNlgRkv4wzOo6ALZxE6XAeqFBtmSwwnbDn20weo6EepeVsl
zASW8G2PtVacoxZPCXcncU67wUD31OrnpipYL8Zv6ZT8RgEga5SsDWsilPfxkvthOo7tMxPQLyNn
bkDar0G0y6IzkwfOqCu5QczhEdHMCNfbukZnOeBs6vO7MRhzlqLcCUlcHJX7O2fd1mI/nSDwM0TZ
rDpcMBhAWuDbhTyZMQjdMcyvuEV5i4oXo34f77QG0hRYx9QFXaNH+YW31q3mLxE4j34EFkoWlPvu
G66uVzdhFVarm+1RbVq9MfPIXsPQRZLhI/C0h/TMafjYEwckWo1Fz/8c6AUjC1hc84MeSCxzhx01
sOedlZC0HY5rFZHP2eOyntVNoa0Yf8zucxDqD6BxzDVkso5GfMaW+xhMw4Gj+49W2dkLzV3eO98g
Q54VvQugExB2GiOykwterARJWT3Pl8iY7TuzePS96McfAzbg7NUXFRlOalAhagZAvQZv5nIYH2sM
uejyvda9WqjB1uVUIzgsP0xXnpG3HcbfQpEtNhxN96/Ri826VvejMX9wUnNshwxALQtUsKwQ9XPd
B4Y6+pJ+tC36a4ouYU0KjCokey97NuDI1ycm4QauWqbr6Zw9QJtkaCxPAfTwTUTCEdqMdX5DouW8
vkUO6Tm3x2sWsz/Ct8HU6Z0jlz1iGt+5EjdTQ2BHPzNEiML4sYUMv4jJJFhz8B69+lJJRB6R921p
0tYQOCBOsT+i3rq6M+LDxDoWk0v5a4WUq+W0N+fhtTVi3k8Fw50BJRVqYtuNoWwOWPL1H5VkzyoJ
91ZrcfjQzS9C+HC379D3NFFQTbwyfXVN/XhYOjfrEDl6R/LnWkbQnGflWRlxdhgTXCLJo67MbDeZ
86clYcCbjXPR6rvtY+eOPhMd6x/e0fWxJ8/AG97LYDzMPXxTLJRnmJBcEpbwl+BcaII893mIRto6
NZ7kMANTTmAwjlDqXtkBsY3N2BpaycZvsZ/KGgdGEeZvUxlJPEV4pQuzW/pFhr3OBWtr99lwpiR6
m+qoXMV9Pi5cC3ARarx71+WysyNyh1JEqRwv2WnWwX1kZQ8pXnH8mtPOtR9cOfpnthHtJhmd9oIs
59InDMtig05+5ielnBYxZ07AGSd3YxOEU31bIwyPNNgOTXco+uEUFw1hIDp3NrLDFNTMIIZqDn1y
ssiLalkEls4vO3AcmKiYVpb3O7KMWpshoyeKY+04Zx+gCxZvhOV44qbcGFbMNRaWlzSg2Zky0CCX
Qq478N1NO3wR7jOwNOpBoMGyrIMzejnWb372OrvDJg+RhCf+fW+1F9nbf2z61rKiawKIqZARGuz0
EyjS03eVTM9uPh6t4fZMeAO6WGCblBuLSJIvZ5u/tpYvfmIf+7i9i30rWde9fGQbi6PPc66h+SYr
z91AcAWIBJ9Qgm2Nnaq5VAC3Ecy2GyOjXXDbKd7BYDo4jtUSPjTVa2+kNS1rLY6ulMnFNJlUudpz
v0wWlrxbOL67ih0hOuwaee0tAs67n7OkO1h9AXYoiWzeM8iucdOc69FA01LwV4ZhkuNbt3EMYsdu
ks5YWsMI+DOo92OKLS3lrmcJu68ss/qCEL0IWnXWluAHV3WM6hIsi0Mor92AKbKqgpnFnx+uuvSX
AeOdhbd0rr5E30KeI1tEI0nNh4AUxXPdR3/IycHIpg5p2AEfSiNiP8yNP5HdV02kzRqPvWA5PXnZ
XZToA1DstaIBN9lUD0n7x5oc+AutXEYY/FdeYBGIZF0iLd215eFlsFWFogwsAJua9RAAyG9uQk8r
/h5E8KFCTrqBiS2JWtw09vRAgLzY18Y19I9VbH0FvUftD2QB0TlC+0kgEw4Qyrf+eAVQa6JehEYF
l2eJDHLvOQNGaTp1YWVrZjRMCGAChbP5ALrWXHbIoVjoq3cym+ZzIxCihgPjQ8KPa7b+MYEwCLVE
eTDjuzLsIYSP4yaXTkugRrLnu0DFC8lqwc5m6ZgYVvuC8s3WmjcG2yPSicjyizSmjSmy9kXiZYua
kDDSL5qlpTTTro48MYKXTdSPKLzZvMU77dPS3SZXcz2pq52J104P2VLNzNy9junh5DwPKgKInSaX
ucZfQprM1iKhuMnsHkjlcAyqqN/SdwC/KuF0hn7aslJy440Tww8GRr6d2fOnmLhB6XEjOhTxozIx
6lgjL+WU3qMJA9QnaJeyGtS6NP5AGLr3TY9LP58uArYA0wsQrl355pRTunVKV22MsO9OPpGfJD9t
FXvSxirfk6EjrgfQB/7FbWkmJxtb6zZ0p4vhwaLOHb9m65DtA+y6OytmppPEKHuL29RsRrqWCNVB
Suv1YvYITOXnsTAn8svQSV91H+dbI42KY0RwBTEsJfVP00Y80M7XLN2nHBXqxRobxYs0EGmL847n
J2RiRBa87cunKiw+8XOHl7DqAzIrya6MQwBQYYHTETjON7N09+owLGli9oN8LXkh5eN9yPCwbIqo
qa+Bz+PtpVmLxhuHmRnxQrOGJuSvrL0d8TeWapiWf5kVA28yBdXo6YegD/Zs+j6RHr39J3fnlaQp
k23ZqdwJUAYOjnj9tAytX7BQiVYOOGL0vchbbffvMuseQL9EVVZGZkVGgPsRe6/diWB+WXiotrEd
Ep18+D5LzEEF5Br6/h9HQdjNJ55k38yPRYIWD9v5vBVgMoIi/62AhSLhJQlAugxwen+vEND8+qI/
96GZvffKHza8aPWZaedGqOYxnA1+AjFmt8536yMjuBlBAFoZdMK3PaRkrJnzvTR7rGHV1O7pGOnt
S/kLEtDEaUASaWa2fHqJOqxw1FtqNOUJW2h5Cp1qAZvm+0IQUEDEd5xt7JlS1ZvC6uSIwjuEDGpc
EY308ZaL9qqwKM7Kv7pji8NAE3MK/h/djlDbqRmZQjQdB0i/yVgZrEOnMXd+82jUrtrVDs2ijthv
EOI087s5TydRMMSluIIZQDZZH6I3PiLfvE/LCKw0lHPK+mnlecPRl9O+RwyWmqC4yBEkEaoGdOUQ
IZuq9gXG0jlYYY/N2EQQW4n3gdPLnDZW5Olt0YtF/FXgfnZ+Ynd8a2F0ImqjLoyDcdMwfMxNRB8T
CsGjTKLTmCPYLIsnrDf51kY7sAIgKR8as/8cJvL2slrBXieH0GWaEHskb5hQuJDILwmG3JBeRkbu
hCKDtNL6JPeU8wjWoDau2BdwCCRhsZ2BDW3Y1ePPdRjBMCs6+Lnyke7wOle4nFEZwSnEmLlY7YZt
DscQ0kil7lv97vTz9I6BZ6STP+i5vgmRRB8aTk6A2Ont0DCstFg+5dK5tJ37J2WxWLYDA/SKlJFJ
oXoVno+dR9UQDvx73PszW77qoGocy6W39JjkBGYio/1Ggs+ot9+TZMslU2U3cVm+xbwBByeQz6Gv
w+tcDL9Bbg37hM0UZn2ifViUYoKod+Uck/ggyj3MbG8zh+07YSacAPTY8DbWPjm6vSv/dDCdDjqr
mJwus28/NLfJ5ECMTLsKJ2hz5S4q15nKEBqlfOtJmqUFD9T9YPfedggV+7qkPQ/B1SEa9sgI4x7N
K9oumVWnRE7ZxsxxCBmNQ0dNvbPcJfs8cZ19VDuIVf3mRBjSV7GcCETQo8/HfQ7m3KGBiG5klKp7
uwO6OI+Mpezc2njae1OcM+u+oXaIhxNmuz+WWzxa0BaDcSSqSro1SMxWb/rWeo7aRK6TtL2RIdOO
YTGpFlNlrWkav6eaHwEsPiwQxFZgK8auCxcOwSHEfUvvI2099EQV9laq9iFcWpKYGAGMY31LJ5k6
S5PLjVBULl8biTddw3B0mPTervCSUv2ITSaf8jyq+UqbYC2bEIFmCTsbvi9cPeTKqL1Q0WGEFpr/
jJk5uq3zqw8dWyTE5gELHP0Ngesiw7ncsPL6Th16Tfr8X0CMiDPnwNoEJQnNSTfbW419BTxAdOda
XnblOL1CT44hSHEtTah71zgiYGAVMCY7sdzcXY5Gw9xDX7G3EaUtA/Il/Zgs0Wzof6i+2CQoW66S
Yj51xKgwwjBd9LLpRs6N/dgtOmVYiYRn5/2z5eMqquaQbhwRd2iqa2FYL1Uc9NsstH9mmy/Ozbzg
NDCrcVOEqbk6hDaRnrr75XsbszYkhaFgpXXItfkdq+Kuz/G3yKolPEnqnWDh1WR2+zUWJQemp7sn
tltPNXqElQs89KYnfpDnlu+xY5MSoCf56MQ+/+6ij3h2iqU7IO4yQewFRWACobNW4ajxnWZcJYbF
oTpXjEfNlNyAiTk3+RfZ1gcBOYR9dlHLU5AUOB4a4UyXdvnQN0m484PwZ5Rk6wlqIKdhsmnb6gvA
9WeWT+dcYfyRSGxG6ZHSQgdSja6DI9k/2KI2bxzyi6w7QbTrTtYtpR0Z3RtMPyBXW2AQcrIGJMb5
tG71R5IxaqSk5AMtMdmnVJcg7FltxPSUWY7LJuXoEBHKqtp1D8BNg7UXh5+olGiteuCq5IjxlPvy
fq5xIQ5dGa5MT6EWQjm4NlFD7azA/tIN6aRtSuY6HIkNS5rfIZvfOhvYzlAaf4jgcpkmucDVQLX2
BUqszt/VCJ73k63tY1CZ+KSBhl9kar5qb/IfUtOmFi01Ejg72Rlrx4Xtqdu22PNjEG321FcQFk15
70z9HzsDUxMDEiIRhF3nyPvsqBpaf5QAphmnByVVtTMaNqpI4662zdDHTjnm/RHh3QxJMs6q74on
/9JVRXFl6v0u2JAgcWXlOeBtq2J2bt5A0RjGOn+TvkDuVweQvJl0DpGAv5EzF6YuuFlSniLTpqHH
tYYuyQSMWolziuCxMwV7G+66bWwTxJB2N3AZcgItk2+UpuNpocAaky7BBfU71xrLg8e+EcpPffZM
SduetW53mn6Eb6QnGRjxobFjqAR2fmxQlSOoZRPrQ35XVs/UcaJophZHla17WjCR3Zbwp8tYQ3Ew
+3tMZ69RlpJJib1kJSbRHVBImENY7L0ejBUibzzxLXzZdFmfD745bG2P/bhAptAvDXqrmcOSSxLD
fhLZxjMbZOft3L6yQeDptN9hVbSHWdgMDVuKXFV0h6700M4bU3QaKH2nutO3lUsQQGdyb5Rt0/Op
eJKkIOfN9sp5H5hPlmfNe9+LDmHA90WMzcZgFbRCEIhNUjC7MN3vph3jq14ndexfHNcLLo0vX8u+
RkRtM2iVCF42I4xcnDAEiw2WyU3HqhJNP3oZw6xWXcQUPrkgBZenNDkuFSysA3QY2tXN1ipEeYg6
99GM8fs4gosC0zIRdWSLOn6BTZQcaqPwPmYpxp2TMz8pmz7e1dWd9rL08e8H1WByEOyFZdQ6RP+k
YLw755IN9tk1U4Dsc/6jp4yZKd/nVTyM3b3APrrDcKeY11r70hky1pHtTZapU5fG1V47bGxZtFk7
a8BS17Pm7cq5PaOd3fdpbK5FIYOd8Jr8PjUbfdO0wUbqJrtWHgndM38Yfd6wLzDMHTuHTVzwUVte
uKt9n5RNhq33fz8YJns6cEtzbJ79mdRnkYRbSdYWCxEDKSNsazh6DWAmnKZ5guEI8B1j3kLfVSqw
j6hEavyZytrHwbTPUVKzng9uA22kj4mNCy+1ImBCUZ+vOfrrh4ho5JQX8z5yh6cMt9VmSiJjXYwq
e3S0+TCM9I42/uAgs1+sGaDYsEzTbDMLbtwkv/hUYjje7EegEv0zwpltlar3ZBr8cz5i3ff1YvMO
XOj+zY1bkANbEZy86ngWlJGCgq3xH4iyA9RbQ5wIGDiadjIcQGxHK6fDMQ1lBjGPoW8gGET3xgKb
8pFh7IWlUdEnF40mkQlR8J0ZSXuSpiUZvjTsqBx+Vr2if8oKE/nVNDISsELCVfvuO/HLBX9m1PeO
5e1lCkEQHrW9zvxW73lw5ge2Gd66JZN5z6NUWA7w8hFJzMzSYd2b/NVYgHwrm6AqYlgRTvRV8wVd
+n52rnEuHvTIOsmDEzdOkb0RiYV9xe4ewpmkFbjxdAuZPT2MisCfvE4OkCvuRvKbb4FFrucaqw9M
pIQv3UcGhG1RNnO5XfTK65R8CspE7sc0IO4hGd1xE7lbyfem7+O7kal+UFq71rOIX5UuPmYb0b2e
mDrVEQl0fqWeVXPXAMhN3BFmRWW9jxaG41El7iZhoXz0cJiYGWt1XbJRn8pobwppHIgIBlSTRtXa
DrIHp6XZh4rjbtvm1FV+duVkIyME90HVu0TiaPOldtmiVPCm1/nEI4+BuNyYHIFFi5VsiYhAEYCI
qq/aHWFu3dVgqblp6VaIyghWOg/OTHPWExIFfxEkTCpkyVbDNUq8mAEWzUrp2M2esgJl0WC9Ef78
WcXThIra8rEPtP7ZD5JiFdJXg9VRm1zkww0rydUQsCdvp/QVofiAFwIcvunkG9/BH4829qk3pbnh
AFOrZkrfOre3dgO7TdZfaxNC/zHM6Wvd3n7MsO+Mk/yCk/MCedvfxhbLHLGYMR3hghNgbgQWHMeq
4/0hOfQ94W4lqAg4Bx3V2skMgN5p5W3wVO5mMcOLkuUZ6066qzxyAixvCQge470ujQfLwylLNDtv
adgwiZaagnQ+Fk3FSYjFFZ/KxiI7BnsFNgHp29fCK3deZtpbcDdkv+exsbNShHoirZcxponRsLCK
kz//2r5ojzAhs00AsYr2YmvZBNQUPiE8KVa3huoPRb5n7SRmpQJ6OYQclJ6iU3dtqrAxjNWbNUl8
YMYuMp3w7LgYBKHvACQxvYZIVDY/WZZtjRrCoAfdATnk2G+xxZxHt5K71uJFB91d1DHIi/zGqrIX
oBVgLMKYACR72ziFOsz8xChv8yPY/vCa9I95zia2Vqh5BoXNxul5SJwan6HnVPdZWVEXxndlKvmB
zemrNWY7WVRfiUuCUCZ3uUXJRND3Vx5M7WFAXAGBk1tKq0YczDT9pIR/dgGa30Ixu9altfGthP7W
9ZiZmNYLe4htVmQAIJrwyQleimjuYCikw11V5hRU5eys2BKzsEjFwUH4wjrMReqYH+PEBk0bM3yv
IyACwiQpRfLto3bsjSZ6RzPWbP1i0rtSsP8clr8OauNRwY95yHnpAv7CtPS3eoYcX6l+hnpegfks
lrltE+lDkjGnC+mFyDobqtuGWySINbq93t4Mw9BusdtKrDLOvrPErYpaKLIJFxBDJyQ8Kt2lSXpj
dxnDigDdauQp/s9lwSr+IQ6dl1Zh95krTtiY84i6BXcpkP2HIpoOGqrizsbIhs5yqFhPC97j1N2B
bkWmFsaXiLV03ugH6kBY4TZuO0oAWvV0MYRr+bkOhqw5+pUg/AzNBVCe8egnmLKy7g1oWEwER45V
Vn1FJV8aBquT6pDVJ5h4U4ah6zLjg53JT+pwWpg2P2YCR+Hg/CRtUB2sJOSVJe/Tx+ktXRx/w3J3
quNUsb8VMNZ2eUHssYiJHzGemSt8ejAtNkHh/o4OJBrAm3mMaMyhfOrSMoVKyA8fKcZ+tIID9jOk
A7ra4IVLD7xUr75ua6bvBGpW9pQ+Bd60p4QCaqqfypyvbBy7TxhyT1U6QLNqeQO5UNnno+TkaByQ
r6LVJezPQpaPZ4Qfpe6ATqIFPwOSvVe9JtdBUEYXWd5vgnAeN1blLNSPl8xhthCQlxBMZC/LjPen
oZnnhb6dDC97xFjDSfzuJyN7nWoKTkaaf8xLfF9dM8xPBnS/BYmiB6JrCJIK/HHbdqVc8+xufWy/
3wO4vLHEh2yqEJXXe9xEby2oWGJqJCKptGRclBY8rNwrRZHwybJ7d4q8WPCfm7qAlDAL4CbS4Q10
ZviCwRBtmwgTZWW1zLFCmEczkM2NQy24nkY3xRZflYRpOAIwhHgMEpBWpagOflaEK12SYkHDvCsT
Xx+iHrIfxdHAvdTszMJT5Hs5d5HCwICYe2hK1t5k+jFJEC5G+CWosN7o3oEg6zkhvl8wRK1CFsr1
xMSfSV1eLDaeZDt6UDOSSXjrGb9zJ99wMZ/6TotNZ4ct0tLyK3dZLvJm6uKEvuqpzcYz7nSG+IC9
UT15VNbkdrKDaJZ5fz2vXT9/AUUZbthFoh3zqf7yYi+k91EV0blxTTAmoCO4VMDPGEwLiw6Qhpgh
+03+inHosg6aNxgYHyEIMihJFfa/kf3C4LMYmDtwcljtW3ZY6pzM4x7ULCISxzZhLSDmM4kEL/rh
m3A6qgpdYhiVBhdE0tw5XvBczwX//rS8UNcwrqowdVrPxF4MWxUjNbAJr9v1gPRWPTkT55k3dVXT
yOWY6EfqDzKXH+Y6vIFcU65KiS+MoFG43L776wSxB3FI8TeNuEwa/GVA+zAM4TvedxHy8wrpa+Hv
LBs4gdQkXBbtCHpUFNF+5n2evOLvAHeDSDciu0aKtR6abIvI/AF+Q0NIrqFZAdaoT7xhbZN3dMYl
H++6se7vy3LeFt3MWhoK2wojFbsq3lYmLX/cKfrDSJ7KAHU7ysN0p7EgWvWXFql7chRIzyrGQhT2
mB0tYz/BqLEjC95h2/0Q3O2v4mJTRL1EYNPa66ocbh1W94BycqIZ0pAzDQ017D5SAL3qqsZc7ctP
YZO7oWTqbBo3PxVDgvTP5zFs2AuuKGsqwKvxu5tY37WbDttgaKaNQHvFhKzbNmo4lua1hdtj1ezl
6RULBasg3CjbfhEqnnbSHW7w600HartNbylv73dE3OXVLbFp2bZ1IC+YNs7AEXcDfEoSRtjTh2yi
+iVF3ArolQdrWefT+k095oxEXqYmByyUAbxJAXBY4OhYJ2axJk6P/DynH4cTxlGHNoQWnyUtA1YI
Z0kBgjnFaeaHzj4d5KNqCn9ThtwZyoWkY9UfTJVhuVaEtCSkU3oU3hQw/qL0OFZdp3dgWB5gYbGj
TmK0ULF7QmP4QBzXs6T6t6YEh5a1S7LP2she+5g1q+Umj4xeoMM2KZw3vdyOk3/G+kJc0qwRFM4u
h7D/2ufWA3Epj2ZhHCJbBRR+0x0SMgyWvLmguFB6ICDSdYg4OnsGTT3uMqrOzwG9RuwMd2XPSZ5U
XFqDYhFBwOmmvImEuCOHCM5bh+JUeznUxxkiQdkZvJuBcY4YpRBvggJdlvuJgwAI00/YqMOoWZbT
WxsxaIjWhbneWp9oxnACFCyi81e3nk4G9Ie2QnoymveUxPtS2UBODXUM/Jm8m9hbBeZMEgBVUEvA
nY8UX7O/9+EEZUxxpY5PkhvAdsh096nB+q5zKNr6dNf1zR/s+L+ThOnCWIm1Dlb4cAp+edEWZAyn
wJw8kkh8YDQCR1GTg0eFDFz1exrne+qolziqL3RS5JxEb/PMi+7reR1XyZ9ckvrtMj/i6OgRFTWV
yz0T3kde/6JGHpdrV7fPZpzfE1CaZwKwinoQrvwKBjJSJAE1vtE8JYqBC4sFN8p+PNC+epnyO3Fx
rUJACrXpviQuLHsoxyEIQUuyAiH1B4H3LezB82iAPnD7mpEWiZdmcqyEe0nguvGzHmnPf2mKs01q
TAcK8Hhbatg4ym3WlIzROvuJtbxn7MhTwpnrpsxEohh2kyiOqHZJBS1y1s49gcBBFlg3MnbfEJKy
+Amg0Tao92SSHCphXIYa3zsDwjukD9bWm6ZflmVPeA2jS0OQl5e7/TJce5RDo9eNobjV9a8mvWWt
rPHFNaZjaDV3NhfuzkepkE3uJgocApVDcW70uAn89kWXjDI1C81dyF8yVJm6lODaqpy3OBfJjjjR
41jYr1XqXCVudUY3i5pUnNJsU+dEHAUNZFjJdDwQ2EnMdcltvoWOZs6q2Q6YfXGNRxunHPOzj1os
UIzuWa6BIcY7Td1HwQJ6hjRhNrihNxecNJ63LsAKu0XjHyRx1udptMKjz33qp+LVVb25TzyGA9Vg
YBpJttjS4akIC9BhiEHTQR92ZxUtg7bmWBYSa3InzF0ZOTcC/j/NmpVvAtJI12FfEEM+oyZ1eubM
7LdSN6tPrvTgcNzNph08sebLkSWrn1AQLVOX8Z3ZpMEpzJS6rc0CMIZHW9XFxEV1LYoq5h9yILSo
S5zXpq7aFYdZv3YSnRNxhR4w9T/aEY91ZZvWzowtIrQM56GPnY9EeedSeo8UGd1B10SAZ08EHt/o
MU0OpQVgxM43SmJqw/6P4U0XEKt8y3xOK6Qdot+Q+kRYVMbl5BnlFfXoLQ/SLs5pHUk2eRz7mbFo
956Fbrfh79oPpX81mZC6zeSvjTQkUc8FfRcQJVCIwdy8t433NbCaAQUBgW/hgXY9RvAKv0qo2fML
4GVIT6+T5QBQVe0rHrGBSYFdnP9+wOfksrPKyGLv6GZSWCExIHuiFycqmFdptwcBpZwF0alO5Uc3
QpgcjfzJn/OtMnEOebq9qmp6zTKIrG2GdJUFG1siiiTWzSiR7Ys1perWAa4G+c2PGEPMW5WQ9UPk
8DVthg9VmijZJFuxGJpJMthgZevT6C7RTEn/E9rj3lV7nXIHFQEThoQx8xpx2tqv+jPNLoL6Uv5U
bPCxB6wmI/kZkkVdnbFdEF27boQ4GTpRe5COj1rLEt3T8GM7ObNo+hoO459KeKRfk+QOJJK6fcfA
gk0x23DLyvGcU+2k8pPN+IZ65GAQiesr6zHH7bEmN53g0Lk75UNwIVgBtkUfPtZkKuDQWbZ28yGd
+5b3t+GxRHQd0vjBM0KauoQeFZjtAnRs+7rFaTjktPuLkU4o1u2giNkRzuSUdfYnnuEHnXowhyt+
RkY0bUmevfhhfq3iHk5btJvkTGDXmK1aL8/WLkkkq1YycBXIHcPC3TM2w40QvuO/ukGfeOnQDvou
pOCe275/8GEI+RU75qiOXkO3eTP85IW2tzbMvS/Ge3tunzo4RFWsnwbTOSgmK6tA5ih/rYrzGrZa
MajsYKqSrGtjQEjEXqWRFD3qlBXIA0nPe17SwwbrS6Nb1yhXSIf4Nk3vg4gbZHi5caB73Ns5M1Iz
gyxoT/U2bsWNytPPJJnSHWmGkKtJct8MMEtWywYBhKVzC8zi2zBigl3n17lB+tGY80MRI6x0O3Ik
BZhDwfd9tPJLljEFR/HOAUgCnYdyDSkFnoSE7Ie0Da6JaCOmKjkkO9iRVcUZRBrZW6dLkPI2HV++
CPViUABK0YZkHX4J7S4bl9HbspH/4vk5CNE/9zp47bWfUcMau37W4cl03hR7UOHCyybMeGcUuBGk
D7Eq96arCe+jDdQlUjT2OivRQpdwJAu0CI5V3ydIm8mtYTzjFxraVv/ixmenni4xaFlHYdUHBHyq
Zos9Vol/DKWpDhXrIbb0XPzTsY3RGKSPQVW9dXVzlR0a0qXwq+rqJ7W7bd+5t8ujHvapA96DM5V+
/pXrMYQa5mvE60teRx8Ed0mS3MW++KSkuYZ1DtLaSm4TvtgudSEnq+4tDQb+yFCSdXRpuFyQhhrJ
4shfx0OLzI81fhmC5Jo0x1fIWQSkh/1T9tWc7dtIO5toPtBxfo/u8I7mOAaXsxrJLl3Csa+Zgnnb
GxynQCLIuW9Y/SpWVA04Q/s7g1qJM5mzkxgZ9BJ3fise43R8VsjrmDrcFEQ3W6Adbz20K9F4HrDJ
8FAwuYxqJnybWnLiE1dt7pxifpHAABCUPM4wBdCH4tPI0WQT1TpvByS7pD3QGE2kDim/e/ACoByF
yuEOMHQraqAmJcPudQI0k4hAhpnRDRSerWsocQD+d6SS+YnEVFIaUCIWZGTbRXQvvehmZCRGTMWz
rlGtkbj0DOb2VLbj5+L3rDLsW/UIK9TOv+wcZlCgohAdEnS2YJrfDMWVkMwYL8wg37o0gJvOBeuM
k7AtFo8wuCGR/rrz4uFDIIGYZF/gdmozaFic5HLr4pxLMZRg7YQCPUf0pe6BJ+SoKAv8GmRcaxGw
OVMoUFmjr7p3sOsZIohWrodkSSK5TBbj1xDAtXBfLVlRCqbje1jCx6NOdinKqOlXXqvmQ1Zlh6Js
HkE8Hb0GI1ZEAi6xN/FnPjA/M4jLqjKSN7vX3mWPrOBr6/rBEfpUK8SaNNPjwKeRqIFOGOw6GXih
Nj5D23sPmYpthGm/4w49jLKvD4apL/lsf1qx/nBjPDys7D7nILqSF8LPGtAenEEgl0mrsXsnTwVw
xIvvsGQP/WHvqfIlnKni/D9uANVa+uXeWcr22LRvu3662L2J9QEl4aRewFnRf0QvHexHUgrWkW0S
4kFgJLEO8U3Jd7EYWGBI/TiO2YWBPEH1+o+pydzi6kR2iwd/iA/emN7IHCtYWhGEYKUIwHGHp3F0
A67tEE4AetriSkT4I/XYb2BUT4QFneUCoXbD7oDJAeUJX2vcgyNVxm8TZY9G5yCyEi/S1O+D9tZJ
UTd7D2DowYyvKjPX+JhYECt929hLCjyNXSqYhxtSPnoMillyWWvHss5/naNJ1PyJjUKj8UgeGFP8
4ax2C21uWdB84xWBlBXB3DVEne1mquqE3ONVvzza1Fc/EW9Gzf/nqiT+g2cKaZKn0XxbHYbgiU1R
gSFmGdZXof1ljX65HmLG2zEy+DUpk+MuVF/YYy+GB1W2s8UrkCQIu4FBxW4QOxpvzQBmbCeRd7TB
fCgjbJYFg1dQWKS+So5bE2BpWaLTCfLgw2S51pofeub5t53sZEfTJmn7ryjL/zjCPooemTOO7XVY
bYpx3M7RbyQS9x2/SrxpXeOBl/gqOapOWW7RCMtwGakOXCgsXzpBSTe1745CtdSWGrM84mh2LGvw
4UDOk3mN74rmG+OEqxYYUjC98sQrOGnTm+Gpg1DZr3DSTx0JVFvkn/gR55HetQVI9kZoVmViOkng
gyybDo6cn5zI2fnlTzgk5yx9TbtbDdMd5Wj9xRH1jNL11WeW14f6MSqGP1VJGYndm/IBCW0Uefne
TVLj3Kv8bvabdzLxCOgNi6PlNO9xgthiqFl4l507YUNOl1bDBVML/Xl8Defsl21Tcu7A4M1MBO1m
PtteMfLvK82Ng15x2xmY9e1Pj65W5sOTFad3laHDdbMNmwtXVQA7pjlOaFq9KtfbStF7cyEgIIos
vsM5072qhZyJyG2cyXiw3eZFLc+MKxD6pgmqa/Ci9jQcoWRHI7mtVnPKKkLOiuRotiAeOrjqZv8x
j9Olif1TGA8NT2e2HYbsx2i9XQX9VSw25j4oEMiwcVgRXk1sROphtLLGFm89cZ4YONepJptndpkX
VUuoQEAxtraN+Y+e22pTjSNZW4v/NB0x+TlWR24wQmSLtKzdLOf4LMwCDTURbZiFtlD7lljcmhze
mu/r1asS/wh4u1mngBG4+UCMdhNUONenrh3kfjO6NrzeBrovsRY/uKuiywAwvfeS24bYlTCofnWK
m8hrUS8UPg5Hdk/rvp3GvZM5L6wjmfNHVNTB6H53A8+3wivctYJBTzFiXrahEJYNgjdwH3obOYyp
Mztg24oYas1kHYdUOLEWBeo9s711fMpah6DzTdGgSiVT7zclLJBQv7g4TJDQ3ZTI61y1HlM30i3K
PiaKhdiZxiQBwxhQpypffRdudC94PTG4xGR+NLhj7WFXsx6lNuOWSR1yzGkXQNx12PbtO5UfHFha
3AJ/kky+GqHNpuePTKXYFgDIqJGK3GLSA8rbBETCl1iDDhlQQLse6aWE8NHGgU/roKkxVntzbZb4
IcNMNHkfUZF9Nq5An+br/STf4f0xOTRTgtXQQFf9RFOSP5LI9NKobAFFl89tRXyg5fnoub0AbxY9
mK0AMGhG7zYOG+WiRitgz6vqs6dOy20uqphnOYzFgxMawS4sjRO8iQcCKvTW4NwaqpDM1GXAMsT+
wS15Uzmb90Vviu3A5gBcybVfjsCiTKlcHfvbFXm2YfD1UxXpgSIz2w+MCuBWMhHNsSns4Gl6K8GK
ln8hZO+IdfOUBaRsTc8dA81jaxs34+zf1l373QT+01zhAMu8vl6XFT4CPaMY7Hv5ys5X0ErPzzGu
tQckDn355odF9JaHAifGTF5bgsjafrAYJS6cu+a5yvhKEJBhfweBjI/DIketJ2KKfgmvG5WWCgs6
qC4zCacc6r2Ko5MfoujzC0/uuKchwqp819as8vw+tbbDzGYxybjYbHbHFtu00dDl1nSbV8crmaxO
8Teiv63fNa9/SUH/v5KQLJ/w1f87Cenmd/ivj9/P/LP8+ScI6e+f+nfgrOW5/zKlFDZXleuYroCR
9N+Bs5Yr/4WbNPBMB+SR79ggiv4NQjJs51+2T0xkQAKd6bi+x59qq36BJAGJ/BcKOJBKLigAXwb8
uf+dhntX5VNUle1//Pq/yr64q5DrtjCWbHhLkN6Wz1vCcaXvWpYHNDGwoelR81rL7/8jbha9tykG
+s+vAD7Q0etb46bp3KvJnp+ECObCBnv0W4Ku0ycf8i/xIIO3b5ZfepJxdrq0uVQg6ZPt+8mDK3hq
l9/8+6GQ3Y9WklCgv5+fWUAyTUJR//6S0M/84qbYRv/nD3QBV7crHv7+L0bGRINxQHIq3YT1uo0n
82/0bEyu9jF19U8ZBvUlxP3Qa2A4dd5lLHZ1eeirUhxABPX3XtYbK12M7Q+CWm2EAH3KwmF+Gf/7
U4HQsic3j4EsBMRgx3uK4fnvor40t//9yz7qqLw5+/7+cgwQfEbCYS6S+U8yyOediiCo0P8X59nD
+4aIm//699f9FP8f/6NEt9eWoTz+/Q2jwZbdGrIwb0WDu1LSel2a2a0ZXy//9e8HKzCni4/TFvGj
u//PT4FWkleEZZMjgwGhFQVI28J6DWno9qFNkg2NECYsQT4VPJWvsTHKtWEpcdOljXcNPbJj/v6G
Q8wtwnL16ofkH0W0DntuyOmlz4LT30/I54CrMTJesFjAfPY1tNK54x9XG9FjQbdyrvyBElH0YOf/
57cTBR/Dna3+vlJXJ2373xYhEDFxQ/u0rPxA5EbpGXa4uFqBI4nlyIzXTsn7yB+am3+8m/9+9P/5
qC8hzf940tkQ+/5iBbM8KeXyzP/Hkz4DHx3QdtLakC9s1uycMGqZR7MpnEMKdnXtdXF8LcPhO+vT
du8vYMORmQf1GF7ywmrLu5gUhjueKKaZ3i26H3vjdsyOipnpM9IEn7nyUL8mlbjC3rPvHYS1TzMF
YNr75FYsbnfluQySiryjUg/YLmBxQOlP0Om9RTjJ1kHVdx1KJ+c+xWeIJ63pcaGYYqeL6hUVku+v
qm7ICHqhZqmNnd9GzYct8XE280TQMxOFc5Vnx//39852/vN7F0hpm6QqkVftmcIiN/ufp0Qzd5FT
xNP44ealfVO15qOC5fasHet/EXZey7EqWxb9IiJIPK9Seadysi+EtoPEe/f1PaDuPef26Y7ulwqg
tLUlVZJkrjXnmO9a6DtrmU0K54kkrasUVyN1dNnkQ8mP6xgDbWA2B6sTPzvRmzezkh21qwoyjzME
ODeM+qLTCt/k3ugf5xdYBdqhJWoTDJm4+mbYsjGCd/6kR3i3TeaINRZx5d4KDUUMdPYWOSV5oSk1
vv/7NzcmEtzf86Pj4oaxmKLByqrMkUL7x6jpolIvbRw035SlokUSQJLwGzv4kQzGQqMy/WF4Nsvg
iD20L9XDqITNDWdcHNI1lmpo7GHxX/xIrRGaw67yOmM4D9iJHi9l+xzJPEH2FnloWiQ3sBt/Zmrn
v4u5e6M5JkVtdaCsn9n0q8ZrgYhrGxf4S/M2O9EuKhflkBY7I7F/iMIrv6eD8d8HGcvtatSdAz+C
eQvdsFiwIQOApir9TcV6ETxgh4+89f/lNuM59j/+ZDqOEx5sPPJs0wZo/d8HSzk0QW7Yjf5tIZMk
stW8d5krVq1oUfJMp7IPSWkuYhQ0AWnXQSwoG094elsV4UattPiShe+kCVaXWOlPDerCA+9Ul78u
1WJEzlYjZoCknWxipyyTRWZh/U3vRhNqN18VfyKMNgdUieatBne00qX3xzVKBizWOZheVrD0Y/rr
ZWrgPbHVbMMwBzgD+gzW8x9bMz/bXB/f9cgjwwnc0ktQeuO6w9ZXGomzrstaf2upPblRIX/UMbot
j17uKc/RIpC5J6x14XnGUZQXILzJTy/vtGcb1+9pyCNMDVFBZpNhlYSmsEpWBdFcqkKwq10re4Kx
CICGcv2pwSp8HkdbP9BBHl9Jf1wOfhN88rTLNzHAMOG1k8B9qtZGkNRKS0H9hjT05vbZYRzieGdb
yotmg1VclK2irItGfOFBPidZ7/1u4Y+Wlt1/gyzDakCv+CWyKSS7jcbaFCyQk7jNsS9wzhPP4d3r
HAu0mUrlGrnshTMA12qc2X9saT8O/royHWTsCDvzV2mFX07Se69CaeSqCVQCqdtm3EU5dSCeYASY
GPCdG8Dm0lCDW4OyaUMVdpvRCzr0afcW1gVjxIMtuEDd6UACGT5sTRR7V9rlxcPF9WzLvljnnspU
kVpovghpKdbUYMMt8YnKapD1Roxpei71Or0Ttdc+D1rooAcO0ntrIqz1o/zVzILiwGdabDKzKA79
X0cq+suNKuuLS9nzYARA1ftx3NINq14YG1g/8KRQDi2MddbmqyRzxhuGjPbK4NlVTZ6/N8C39rrE
E2Gr/KnxTlv7cmQWaasIbqpfDh+t8WZ62UsfBOa6Zf5n49yLDC+9t+srBRWpZsWTwn/c5yMBI02u
m7hyLLlwKs9/771pEWHV5t2yfLNaOchhMN7UylqxdG8foBLcz0dG6xLo4AXv81lkSyp/rY69Aooc
lhCoqYMzIhAK6foIk828OkYYH13aDmkXnmNtDO8y8qh0lX2F5LYStypLvlojeDaDATpJ1wJd/euo
Qvr0uEZyEJuKznxrWPoSHuPFu35ExkDG7E/4ecNbkBIxk9uNuFsIgO+F0l8JicHMMp1ZFoAEPXf0
7fwVhI5hZUpJo4b+/UKZjySkp7ZCb+4JhL55T/gfZnCkSkVZvZiBxmdUoWz3Qr9VbqVBKCsg7Wkn
Z4fE4UIUNjXaxOzXKG94ZjdZgotDoDr9WZrpcGZpQQgiPV4gXNOpxI9J5C5O57yBpJmV2iHRev1d
l98FCcNvXRJYMFWQ7ETpoDzZVl59NvR6bJTkCXvGLwMwxqLDNLrP47S9T9cH4a0eH15HnfoogW1f
2nzgd1BKe+UIXEcojnVrPTSauZHI35b4v8hW6aQg3a9nU9gn1cVXq2JPofOd9mW/ISYAoL3WxVfU
vJdkekhXWdEBaaRI1IeJ99KaxESSlsQ09Uep3OjLeJCqYEomBoHPJkXAgcAFNydEDD05pi166npA
US7y0sN8WtLsGDwFD1qe11thYiohLkQ/wysy0dNq7cENYncbFpXD9l3XjmOWK8sgimjeVan+LHKf
fvjcCk1Fejaoq5H7JdC+JEV6dliOLijrmmtDONiootbBNS/lvUdFig/rXaHnDhRGGuaZgZSfiM38
npcodWjikmPrvLfpla1wsxZIgoZsGyWavkmTFO+WoOGFYtztj0nRB7eQqIPGk/YuNrnS4rJDNVTt
jVQzkLYBKwqH4jOB6YyiMPfJYhB0cfrY20hBehHDUR2ecw2mWNyGG4htxVVU2Gfm7QfYt9pM3rjx
/VvvawQFmLm9VsNK++wr4tX04UsLW29VJL29HvLfSuQYa91lPe+nDhb0sbglgxP/LGmUEqdUNrdS
s4xFrDi0gZ3k7Df9EU2Stm+QQ54ReNhrXCj1ym785LkZLZqBtFrpiXEnZqxTm5qFOdDQSyxsvVoZ
g2WzmDPxCRsea/eIQiBOPjsnIaekaNeN5XDWss8oBzqbSRp8so2am2JIHAVDcVTdpn9mMv/XOm5e
zIEzow9tA7kn6+0Fg5R5CvssuRPpil9v2k5qrprchZ98MbTBPxlGvyztVgcLhFKVXUOA26au36WB
ZBvRkRP8cIbcWqiu2+0Bw+SXWPZ47R2nOU8Mrqdcs9+InpSvVKmMtehlualMS961pPxZyyj5iXkJ
1b32pLWW9pqQkXlsaHL+x2k3nYYBYxomln9xQv13U+vK62go5dKOc/YJRi+2td0Z0bGWgqzQbhT7
usRfsBCGIx7nFo0S8PkgfVozi57i2G7WSO9Hsgod5S0TGM7HNBi2ZUFn2SiN37ausLyWsXaohPE1
DAUs3spBhlKaAE280dvPL8gdvD2ZXsQSgQoiPMdT4DPw31LNUhNwk55+SkZiItwiwXzUx6Jf0p+/
VJb4DKlU6l9UK8po1znI5lIQ3PQ0xnQzZqoN889AxhvEH3VXJD/Bq35b2KrvqEjwCJXlIbKIx2Nc
3KPpBU0iRtpEvaCTry/h6C1JC6IOWKs3i7CZrWUTQRhkZfvVtJ8YZM2To2HIH1XBlju2fpoe1cwU
DemtZ+LYOGj3N6bsh1vMWnVqols/gSrvKB0mHyp4q2Vq2V9pSyBI2OU86rVBXKuc7IB/nOKSedYB
hBc/WiW5snfoz/E0bcNiOaUyhXw+T+zTS6aH31aIt8VA4l7IUH9tuzBGWUMnkgqlvkQKVqxGWCv4
b/vhIHylvYZt8xk5SnBRXI/IEQAd65LYebh4tHa90EwOY0JFvmlhOfIHvSaWNa70WrFXNQyT5yD3
7JMeh9nBqwBkGs7ZzUh3T1t+JUi7xjHJwZ716TRywrQhIJRnbNwOX6GByTUGI8rzXOsXEJ47GJ5e
kX/yOPJzWKtuFLOpKmJ/6Zu+jecDQkbmoecrnRg/iJhioedvpSobEGUK2iVEcuBkmLpYBjUrwzYo
BsrK2/hu2+8NOSrP6fQNUsc/DU7YISJReE6O3S8lcx8Hw7+vzG85kEnjlv+stht1p2MlAs9hxttB
h0fNPvWqBS6iakcevdrQ322z/p5/hcyEYkLjI116eRnc1KbtX3AILHjkqYdIFOJA/u1IeaTX7n2K
Rk1B//1SZhrItNYdvmobcQs/qY98MP8DyD9bMVLi/iKmKXWK8bACs3ozkvaisOh+bkTv39gSkcIg
GuuX07/reVjDksPjTvDSLUdndbTAD92qNt72oiHNORD2OUxLbNbTUa92yjPuqef5wYG3Y5zooAgL
C2/Y5O2IT65z6J/+9VKzX38ukuwUV3g3h9po32sl37tkge5DI4nWiVsQbpc7nyYfwbJMFCTV83IO
D0r7jYdr4SKY+Eyxiz21Ah3ewrbA7BFBQGOGItYKSz2dW1oMPKdbqVz81l8HZlecH8PJ6evoB3ID
G22TF57Sxv79GESYTzc29V8cKqSRzvdBAUthI1uXVq0anboWs6ehaYrYxD0oq8eP1WQtKowp6cKR
cbMUjpF/xuHkfJaBfa/0XdHlOvOmZxL+iQGGCCxERdNOH+KqfyxRSC5cvSXLzkvRYUW2sev9BndY
katnn9bHko0SW1y/VhjGRvBCYNluDHLoAih69oqeSQarGvww2qU6Vbu8OjoXKdpP30qtX0jG6cln
v6wQeRaJ7uu4V+A+mmn0AuuVcYNx+YueAuMGBzmTChaBxx00TJTveIxQYcAmkGo1PEdhGSNrooK2
sExcVGYOtAnJTk7ohh0k2TqOo3498HQ5jir7pHlzMq/IhjY8TPf83o7sXyYcvok36x9F5koEq3r7
1MwfpSCJ2W6DrdNYLj1dR13mpswugWa3pNagDjVt/A2al+i7Ucez0uDrvcmYhl8++OVWhD45RoXQ
aPtmI6mg0noJFI+QWSeP14UY6VDNn4Gh408bnd49YpgAfdh142dmyW2TDCHrBaXdNFZtPwvh+ASc
yOED7w4doaOgbP1GK6lciMKs9qztgnuaNWd4YRrk2yHBy8UCygSV5qdjfFHLV8U2qiNuGUhLvzBq
sMn2arCvZnUtzcg+YPu+NCp9nvmS7OpbGEqR8HdK6xumr4QxSdtGTVzlXFUottYuT7Ml2U5/GhW4
QxK5qAcIfPbqbVaUJbrbzAIVoZbgvVprFU5HgCsnMqmBU9zx+KjkCnc2fI55g/QYxmYEMoaQCpAF
2Kr2hWmz9FMH7FJuDGEYvP5CDoA/UeRfIyNqtgh3s9N8CS1jtmSjP6yiEN+NE9TpcszN6THgoeaA
bvBho4gfKCkMrYCV1KWrgsbfbh5Yo0GnrXAFfVlCxw0Gz9EbVBf9sbX3Ezf/9ASDzmykRgpqnVyK
hFjG2mcXBBUQpFBsgi2f9gmCfDuAGRkGNZ27FqM1Buwh+ZkG/RnPwHB+vKn3Sr2Oin6rOVF+mW9z
PrPH2eBhYnQR3ojW3oJLDRHxW9Gz37rlleR3E1mWW+/TtkgOvvqB0dvf52pBl9Qr9Pfaojs1qHxi
gT0GZ9KoLlXiVOsqBpZCe988FYrslJtdC2gm9ngwNaZBoWAUfZoPIx3iW6GeDRw7jwm5jzaVSN2f
HjFsz1HBIj0E47OoIU7TsI3JM1K8KdBonh/558ihpgW0waMQj+qHYetHoaXFK8hEoJMi837b4ULU
WvFbDWniU4DN79YAmQNqqLGXXdMdZMZoi3D6LPOJ3eWV01FITi/2v36v1025inXNv+tVgta9ksqv
2AeWZHq/1ZYwAKBR46tqxq+pN9K1a2NA5GE4bjWsGRvySfwXV/rmwtaF8SoKbIF5FeSbAUf+dtik
Y+P9RBFJJdrW9BfFMAlQSHyynOOMEghL/x5x1gIpu7WFpBxvoNjRv5xWLIbCU54uMP5t1DG6RRUe
je8yHuWPx4b28eH3oWOczUJFpF5V/jMSpAS9qtdezCkxIO69q4EOH0K92CdJH68poPVnC8PGwhQd
Gc0hKlI7S2gP1uM6hbKHAMsfoM4Fw+8yNb8i4hQ+lIJqeGYb0BFL5g3RuOlR81jl9pGvbMxhYESR
Db6OwPEwwTL/FtJFKaem6UvW5P1LMr0RTm8EjckbipOiePGQpaVgv/7jjelftKn6r3+xKQF1oUxo
gAkh7P6KyVhaxKHSHABGyRNKD3AdvqeRWbHV2Fr+xI5RA84Z6hd8DNkEQFHpC/Ab9EyFJffkT0c3
6OI7T2GpazcjwRmaaA0Fv6w0TqSGJ1DaQ+szowEcmmb6Ww/kLaRv8k7PVi6T1A2PmYUGMakbB2KT
NF8H5FPUUF5Zm3TlHqsr2/u4eks1e6f4ofKmZIhxMyesKY/yZYLPXKdu9KMnvAJhH33bMjZh5PTm
oQXWvIN0As5EN05eLEn3TciiQiIHpwIxL1QyY6AL3RDs7ibtavATqyLwLot3UgtatGJu8EpZDemJ
HOsTZdBgW2pZtJ3ITCfXsKnogL0g+FDdVXTeQ5/Vfe4W49YiveNehuqlbAnszPnuzzCoG+ZZkrFi
K4ie1U42CyVr4kOatBjymBWsJFGIrItx0KrzTc9Y2fkWrOaihKnFwrwiO0SCa8QVtnCw4BNKQVue
CELoUp5p/cIHUu3SCPdlVxeAvQC1AVKZx38xHnq2GnejZdMbsKW3WM7QEuHHM8YPHY7ePswj6vRa
f/fzyvsRuOPjIORgXh5XdW69CkHGclz9RjALJC2Ny7splRhH2CEWI0EwtuGzveYFdpa1eSxyuzSN
afVIZymBEFGTVcvPPoLEXiufLPzkxsp6cBTTKU/vZWXayVtkutqurFMkedP1UNjvEctwSCY6WA5N
KU99S6ejAyn4KXyPJaPXmQeK1PIu84ZSSi4+Pfo85E2OO/pIYjX/GUo2BUtlOiWBY9g4Bs8EBGX0
rDCjaqTqHugC2EhEEzVYh/jUnnOCLs7zl4SDcRndPv/EZmifiaYmTSOu9BPL9+bWpvlBjI7zocRq
sY7DWF3Np3yGV6GbyVWJG+sFCr98mq87+sxpLNCasttJ7Ei5qHU7Hkmv3ZeJ6V3mS1kRNhvPd4Fd
kIFxmd+o40zl8YBaMyz9JcUt+1K7kX0pA0l0ce6WW3RK9mV+w8BYAX/WPM5nOjAGHnKfNuY0Ar/R
gFhsji+k5pmnoEOnNm8YoUxrq0fj47F8foxLYmz05RAStuojETkNicb2QGZsrnw7tJ4VSBwXe/Q/
CH+8jF5Cu9lgI4spJ6runaFQmYjL8p6pqHsivVS2gNeot3skwD7RlKrWo4YFNNWgG2B9/kJv9/hc
5r/8/Bk4iI7AxbL/GW6ATqidNznbveKMzHVjpHH9UyV8bsKCVCakeplcBzhMhzxHQ/80WrE4zOfh
MKSIVf/zktY4eLNocxFo0rg3AkJkoSd3f3pJTeAKOPX8A10XhX2h5e2covyVd2b4PR0YQfk48I0/
jAR8NW9urqu/bRM9rxNUA+tSpNQyDPY5g/e1qPLbvOwY9XTxeDALv02WTm5/j8Pgw4AqAfC2VvvV
+SbRCFFk7UUafEQaMKTnwrLkKkMKT2dECa8UVb+hGzIsn4RX5vdQpE+RYtC0rTJiIqYjoseNHSnP
r+z1QQTbqXmjJtxsq84jGmdqeqUpeTppUJmLSJ9Ial2cvAJ4J9jQQxs370AH1YS3UBKEOp+a3Vbp
MGtJ3/3jawIfLgfy3wcKOapKSPAGelP/YI1xdMXT8mm2rbrPXTO8xolrncfia36rhYksrdzZ+1Pv
uDXlTgO/c3i0cjE+xuu6gZEXT+1ll+AmCD2sIxAhuC+Oz4RWiGaXSxgo86UhynK8XAGVQriNaEYB
32euf7VVMrgbpx6/+xwVH5Jn6yzweR1iMwe4Q9vhT6TshVDiGzOPxh2vv0qAO+9gA8SGjln2jPF/
h30++DGVmqagvE8IphSU0VVue63Tj2oNDbIOF4E3VldVV6qr3wcEww4OqUjTaStW9jzJKzE778a3
4lOukis97Z/4MRD6KgDxAPyq9d4fsJ9IXXUhBBYY4auyP3ggf3c+XYGNr/bJi6cTrKTkTvhq1Omh
8ZQPirx+chkFptxeUJ9i9WJlAxsDPOWWbVnIFZPoQusThUXQ78qmoe1Yt4q+6tIQpe8E5Jpf7Lr1
TtUA8NKLR20lcOyzX3RrmzwQBCkRWhN23QpKEnoCV7bR0dUSmK9TyznNlwwoH9vR07e9aV3nUTaP
PKtozxTtJndkw95NCQx8GZQm07xQjnQ42/fiHk9NgrFxSH4JcAQGFYR0L7ezm5PhapSun/zQQ8Hu
Gq2wSBCE6Tv43s5rlPshQz6Nl/PMkBrDxlB9VrHo3nbV1I0XZHun2rjEhNjvPMtsdmbg/aqm9qa0
PGvxeFxVaTTQKnXvWIppWyaQklMqtGez7coDbvJy0QYFuCY1C3e6Vef6wk8QZTSAAKxMJHdc1st8
qs4qACf3kaCRptgw222ro1qVx6guG3aP0LMq9agVo1z0ATleMZYIa207YbYcHS38SfEsvFpDtGk0
yWq18OBhdy7z/uip5t6Zv1lcAoCwLXvcwfnfzzWh2CLutc6DmqScSWuSAFw0Rs04Jy12NS/Jfayi
RbILafwtLcc9Y/OWZyVMTDCPVvU+H6WdWy/4ByNegidNs60ftVlkC7qv56EvhuWjQ8za7+I5ERGX
cy1L0chDkQHSSF3hE6N/R5QGfmDMvwfAg4TvgDWHK8WR70cYuMNyVeFiINPr4gZeM+UAUE/GQ6Mc
sjKN1vk4JKtEp+oWFd5pfilLoW7+bwGDMCZtxt8KBpdNuum6luYYVM8QYZn/0G7EMhwas1PT7yif
OjZZ2R+rid1Q47PuEbnsYKS8UQFIPtOq2QU47H5NVySRrss+mTTMmMiWft1Dn/Ld8ahneHpUjdJ8
DBuNmbYpq0WRRAmtkFx/xs//wh1js5rzdpqTVLe5xUojjGQ2ongW0Nl/EpEM+Q4M0+PFKGrU2naY
rl13TA+ggheeGOtjO47uCxJk9yVS8hZ1ufvTombyEnY6bVPiJZETb2hM5m/MO3vdj+QPR29SCqLY
JUHYvioZ/Zre1vXz/BKQTA2R08rWmgyNxzVByNja6fOcsZtaawhvytby3GRfBXCftJKHGqi1dPOo
nPS1TbbMLEip/JxnSd+u6KPky3708HmFCgHARmL9YTOZnhUVpWyn2/oPA92xqZrJVrUGuUO9jPWw
AP4BXRKKQuy9kKr0MWRuTQCBI9KDnRrJunWGYVXmbv9RauvHzatQoPpkXb1NtcL+PR3I2rJ/d1a1
VZRU/gpFtQzjcti5TcY6DxDIZLJrb27nQi40kdGS7dkfR8zzx7jEaUjCKptul4SakhXQIg90GutV
cM2pCUdQI36AT2ILWwVvuZPQ8KL3sXb4MU+mXQGrWbVZO7yOACUuTR+j7ya7lJLzWzkV/WLPIHQ3
8vGrTNOT7OWfMG7lAaFs8zIOLmVgVXvNmRZfytK8llXW/j+D3/nn2GdBJaj6TXmTPMLtf2q+rNJN
c4G+51uZRsxUZ/LsNFmZqTk8TpOmr68IU74qATM501/rEm+bzV16Rid3K6ezOgm6t/mo4uZ5tkEf
b72kqndi7H7PtReN4PtlWQQs7ySstGNAKoDLQvMH04r+FGuGIFsY6YPA9HxIBuV3rSr6xgx07gly
lk5xUlQbUTjlwQx+QEM+Vd277D0+QfRgjCMDpaDqgX3pwRWyEYlU1uAKFnq1oTF/MCWx1yIqshPM
/mCX6z5l4dj1BrDvGsa81mXdVE9tcEWC17UTE4trPem3c2dnjrX2Op/K0nfYhmoIDkS4tJE8Q9HU
jGItvRKesinFqfZLnDNJDP9PT92NW5ndCpAWfLm4Q/tVlcfMuWOEz05FX2KHMUZmU1tay7hiTfT/
zGyYI/4xtWmIVlwLiZYNKIaYLfW/K41UAUXHb4zqmxCFtPoM/Ursar8ZX1RWgJGDvw/9OrZCelNI
xOmZzS/yr6P5NDFB8U8PJyPtVgJHxs1KcbwTelmsQURp6yqtJ9yuiNXFY33jU4pdqqUuKE62zn4+
wpr+r6POgehWu3y0TUivOkWUTWYXO0H6GNFUXNJa6I6AJBOnOxudg9xAzbmZAAni19Ck/66WLaHo
pFesEPf471rXN7RBI4N9O+9mUr9DmP1oasdZPx5VnsJ+CazFy6xlisbmG3t/vAQYyN5fuOV3OHJv
h73y7kUIRYfeopNPHNikLnqavwCFT7q0S7fdsT6x6PWDqZ/757gTFmYSOte/zqJMt+nZs4L0kkVo
gGX4S+rxt+hDHe03qg8ODipSMJDivLWB98ezQEIGtKW2832H+cI+516MyYg7s2+MZepF486q5mqH
lOLAkzd8pg9Elo+f34jn9PZZkYOGmw9zReD8cvrBWYVDmbMU9elTp8ottwh8LFhdHh6z9qMH67vB
qqRQXRdQg/DjsQSWcL+qNL5BaL2C2wVVmjfX2pRTeFgwmMznRXwYqQvlXXAA+Z/cELapLzUVQrAg
qO76QYdrC8+m6pz6N7/1H4qfzaun5B74BtXeu7bmHAYnyJcpN9RboGIcFUm7fjRdjL6IdmmMAczH
b37JNeum4Vh+EhtVz5oPRSV0XLJifs4RmlK1Vio+N0Iz4RJ2L5LHOKtkhs6sG8hHqCAhDfWXpFL6
KaYoWnkS2sI0FzdMk2e39vbzGdWnfM/uGbnVQAOJMN4D1XhxtuyJIkKp4ztV8GubOJGuxKCUe+Ej
VAqsxn1uS34fdoU4W2mZ6WTnPCGE625+TSAmXh8g42F6x10RnHR0QsG0yzSmSyHEV9TCcsmtofPk
Sa0Qn0pWX+eXuDo61CewJaj11RzlH6mDlg2oeGBQ96egOIwnQgTeW2yZWCVJkHrUs9i3kk6iTwhs
NZD3qvfd5y4XweNonK7F07uOUsv7P76uGmt3C9lxWBKvaKFNo47Ki0jDRdXL6jpfMvv6ZlShfZrf
SyZkKus1bZ/jonm1AjA50F+VzXzKDFVDSstp0fb9cV474IT3lm5mov+clhL4AKDB2kq9EpP2YH73
71NRlnSzTJUlRIkrgw3JWTSRc8YJGm4TJ8NQ+9c1T9jZyaZDIRPTPs8vYEtXqOCGfdYkh6BtXOwn
JQFvEfDPfR+q7a1V7XBLOFT4XAQWiYUK3I95RZUNTTmJ1k/zkmu+NL9o9F4xLRm4LQ0PwBnN5Q+2
DED8n3Sq2yiP+nilmbX+ano6/JXpdPTKEe9dWhO2BuOmAd7prC3lg44aHxUA0UYN6XHV+fheKOfS
eVE0QXkTQgsAyumu9ypcowot81UliWW2UVjtiHwJSWGIMcZXdAMYrfl6mMoebOCogJQlJKd63Lf7
znHTHVMwNpqpJ2yS3qHolnhFpI7pMQuVNd9vK6YNK8+o+qoG6Id7pGBosWhxINknD0TSOI0jKAVl
3rRbdgfeJWo079LqYplUjneazyzZElQzJmtR1Sw3q/jbN9VlEPTcwdMR5SNBF6K2ix9Coys033u0
eVjyj4aFD2jqjE6n9nQKojS549fjTLwrkZa/9y0qFxmkwQlMawUqQE3XccJXmIQyLP7+kBJSbJ7N
iv9RR7mFIG6gqaqphbL4gOdcXeanAh318rKfZbSRASfWQpu2wRBcLt0ggkc6jU72wSXRaG6wNlOV
wTq92+UNGU6+/jFP0vNLBOjKqN3LfGKH5jYgMPAxCWU0pmpq6q8u9uMd5B1/OZnGLb+V99GWiGfC
IFzPvzlsROxMYRau50dLBUhoOUAGgUg7K8nVVGXiTELURb3+Yoz4WmeVpGS1t0zw4y79PN+rU8WH
WLZyEwOKZtdFxadR4mQbNNW31VtfwaS9LZr6s3Ts4hjJsABagmMD07z1IfP0loeG8afAcM1dpv1K
WAyiO9GAiAMjVLzyZ9+zc38qBxv3ngE5Z2525w6dXhvVNSvqAPmuw697++dRD72lgsSziNyMpsSg
F//8kgrjqIJ8ZxsCyqVqAMA+m7SBKGa4IVi+LxXKSpgXg2YLXk1uwkJEF4tuNFJLt/p6PEVY8V+C
Nn2fHwONGwJE0dGxdiSGX4sAd22lLQWa+new6/wSRdCe3L4KdkGWwk+jXQUcwo5XAzIqgtD96FOW
zd01DYaxxUSvg+Yu2uCjjOpk69ELXakWAUzEBgzbuQOtgWIi7zqg4h9BEtD5O8uo7SjNp9Zd0AR8
UmTs/QCEdHKSlLCSSVLBui7aumC4s5KSsgNQbFEnGvsBA6NLrEA6yOqoe7L7Ig0WArHnWoTEn+l2
nRHZOIX/kH25khGGZZe6zLIg42V4ZtkVHNUGgwo3hDCWfZFoaHN1pKGTak/SZ18QAtfsqAil99Qn
5nXi+PYOuV9ySGJkjiGUHC0vDqie7C1hBtCtpuXJvGJRMkIhM9M6sKHJt5kVxVu1LYt95TbfY+EO
S1Yu2ho4h35h0Y9iWcMq4PTJssSsu1T4Ay9nl4lul/xuovWP3GKg8C2ewPZgVdcgCr4aPxu+Uhes
BDE86sGdrhtEAzUF9SqMCt1C0Zj6O6M8ckMwGbCAD8n4vU1W6FnSFuZWs6pHfWBzyZIJYp/YTZxA
4HwesUdc8lBk7AcCXZ+DHgsrCVHlc29E0SaqPPVqkBh6qcL3CEJfAo00VVeVCTQ8EbG+iiKysTVr
IGy2J2bUj1v1RfFhH2EGT0ATq88e7rNXwx3uWJvBUMRR8ZlJw1j0Tepti2zwP4WE/hzp706iqJv5
R7YCydqh1sHFeLj9B8vxtrHSPHdQ0W9zm7oyWtgMkojxWcg0pAKcoWU7R/a2z3IqmI5R40Lb4Mgc
qdE4rYoITM+pB6Dhc8n92He9tPbN9DKf2h60mcAd0OFO15S8/hEUXUMZy62qmw9FjUIljzpKK+YN
YJg8KtT252kcaoq7RJsw1S6npbDgtKrsZjVPZqPHxz2/q+MfZ92DMFZvsl92VCovbZ21t0C426bW
8w/6Qc5GlLgReiPntKqxsqlBdgyD1nxLoq/5MhugaK/3ifZcTf+oizMerFZq7pre9hGW8TAX/rGb
Rg648zWVkPTVNykKZ11Zfs1Hvj9UoGdEe1B1KGzWMFweez/OSjAfCwOE4Q53Ub2ohDSv85HfW+aV
kKV64YusYs2FEHgoJgUjfqothEh1wboLPoaFq7xMm+FFNwJghzm/daZXwY+UhSMO2q1ShuUPINY0
lWTwq3DJE1CdSase/hd357EcOZBl2S9CGbTYAqGDZFAzyQ2MIhMacAAOh/j6OYisrq4usx6z2c4i
aQyKJIMBuPt7795zxUgmqMTOASQ5kom4/yuDUyVNl9IhxM6CFEJCfVM8L6k+3Yxl3DwWH44lp+iq
53AS9wtDQPJYa4t2cxXzEHy8J9V5eZ1gNiFQHOubv+U5Aho6Vr7XnfRVz05DjwGP2ZzdCdfeBvyj
eZJtv7PmDsMGILnUH7UPBuKHRp8BNBRiBqsTpE9elg83+lwfrwX6VXprldoIm9YlMEUFy35REwEn
q9AJEuw/9bCSvjrcp2Y6jkoiH42zZZdoXf1W2u3NVW9JVCfgTWV6xyYBUPUfX7bKv9Kh/cnbFuzT
6v+RUzoeSEJg9+rpUqMS0djonxwfvVXVxOl+SD3gAQsTnuuFeX2YCAOphOGtOps5Zpiw2DWU5Dp1
Ij8diA4yO/fm+mapwLpYsW6FZhlnuymglNed2Xke+qU71gX9LYWF8TnF6nmr+eKr98AuyjYj8a7r
y5vrm8ABLuStb67vXT8Gc2CvSEc9Bkkz3qQe5JFYxurve6lzDhClMHb1nYPoVfc02/BsUDdV30qY
j8gQvJegIE7BTJ1XwqTApq0S4trxxW2QS9Ama/+xRsU8t8GL3njizkr87MEqyWVdxeskL8aHrieh
2g4uiVTdZ9qDh6o150d0HRiE1U+jAzQPkyqfT2PbepvrzRXgwMjzuH22yYetcH2PXfByXcD+9ciS
QBBaYlqfuLQ/em1Ub64zdZuezMGLmSKfg/yCGHK5m+cS0qksoGcNiflW/j1X96PnnCYUKXc0Tg8l
HUZEv751xxTEvpP+2TFo3hm6mo9jVz84BqmkOhw7WNzrXeQPUwxBnWDbuHxuTJ34BPY9C73Wbqr1
bu9XJgK9Jt0vkyDMIC6N2xS/7MFucIVZLbOJJkn2I+DTr8yxcH9qF32tVEAKS3DPKPWvz/b6UPbQ
5PXMeZVOnrw0KPsLp9DfK6dQTBhY4P4OAE1Nn+4THZqw0y/3/bVN5jMVRQU9/WAVdP7Z2jfjH8fl
2ShLGttJmkjmkwl9HDlHQ6PFvLwUNElmlqdrP7HKahXqpA/1ehvcWMGcPc5z93WdjpCiAyogqYHP
MPjcOGzSD4gW+wczIWgiU+bt9UPz0ijEKMTommvzLevJtNHcmSwHzs0SeIL/TvNQ3hWW1mwsXwto
j9vLa1uUGyj/BsAwhF2xl2tA6xb9HafY1htKtE8pnYfBUM/JnP2pYsxbKCWGZ8vFDbLY9rC/flJk
wdMUpAtMfLLcri9MHgQHV7d01PBNfBOjdYOCqVV7YgECZvrQNM2lnwFbGc5LRhJVh1PwvepNebAN
ZW2vD/sl/4CCmD+wFKUHlrWPIMem4BEbdwZ4lNxhBSGwxenMd2R7ByRV1PFyRet16WuvkOCyHD9w
FWIY4V6IHCee3mHJPqagHpJwHPZGINQfAjI/8nEA8Rt4RNOp4h71x4+cvekXd0q5s21h7F0h5l9O
QMwfTSx62YhuWf7SJ0VWTdQOfMX1IWDx7uIq8++jdPWA4Vz551eg6AdZ6Ltl6HRVRTwngZ1+AYh7
KFeKfcshmZRz+5Ft2X4U1YL/YJD3fx9ZZXNYYiIqJpskRcJDq0Nbc0zrOLmQ/Nb5D123+kmcWn3B
2H2ze0M+e7PuHlwAEjv053JH48AmewWuVJpYy8/CAQccM1zXFs9b3Nj5d73Qq3A6O31t/QUONIM/
DofzWyHs7C6G8xpSDUkWWIHdKCiW7CbREHAH5mtK/ucv7kuAQU1NikeqaTvNYz810Zeec0/4u1RA
X5WIHY+UTkOI1Sv7MXSTAUmHHZcJ8AY5e3trrpm4ENH8jeJUYAZGdWknE2/RoJPgqmb98frGq9Cn
0+BqDyNC0UdVc504DbsHUvSyI6PDWecrrR34l0b0A8Vgmm289WPXT/A6b8nbTm+wKu7/+38F24kt
KsPff/0Y2mb9UWMU4aD8uXS9OsvMHO5GRJaHWTEwLK6uv7idTks94kbvarXzF9fd99ZNk5vgs8r0
9u87+X+9w6fGaTG/g7g7Zl28N0uzvb86R4TFrtqJJT5cd4E8S0E/mcbd4NKcui73U0NeTJC7w/Hq
K+HsdmkDIqp9h0Rpufpmrju4Ng2fDTipY9/yQpWipYFWBzQlxgb1GrGv10cg16sdHXkwt7U1MuJk
H+zo8SG0vCW/kAPS9eMpf8zUNBme64ymOkMcr4cBwsKxd5JI3JXuSLFT7AjZEe++VhHvHScctNeH
Cr9SM2ZvGPy9J6N1k8iwGKYwmZnvOyRiSy1+C6WMB2M2mlvoiBL2DHVjjUclNv9MHvekKMby2eut
HYnC2a+qouCrsr4m5Y6HEmFBZJGPdW7bQDt5JbisLsPw75WXv5NcO8XamdjT8ap3KvAN3I6NVhyv
v01dE2Z1HU3R81fbxQNU7gbNR10uVF463EDAAv3F7oP851/vLETkJrmUX3ZKHvDwH5/9H192/cb1
a5acwaBdWfKOdkd26E1Azdf9qC55lTkPzhuS+ywU6E53mHN1j0ih+xhj3LRO2htPMnbH7Rrvc0sf
LTu6iFexIRj1DrsgAhXE8O0D7NXPushMhvlzsMEu1L5zKPvdIT68Vyjn7h3L+HN9WQrBOaDXNYcA
jbJ6x8G+vlh1xllFT/V9L/gl+qZpbq7vNYJJ3v/63vXrUDkDM8KM6xFLfOrI8rrxUz/ZmUNbPAUd
4fHCE+YHAtjbhFL3Am+EnhujlNSU84sryuKQ982yJ153fKXixA1sD18GU2uywG0K2dROb1YfK060
xG2LPQD34JdaG4N+vXwWI6fzDjbPmfiM+nF0Bet7menbsnLaE4QqkA5eOzxivCmB33Y+XCMrfk/m
ADm1O3wFRKDjKrP6Wzx37iZdnb0y6ftNPcn0vYzhpa1tcaHim+tHpgUQpVsm011lGP1pxlu1VzEN
EgX6aGtZEJwhhhs3tWONJ4+ScW/1dcWIYMbUxEj0LXCH3xi6x996/BlfGxS+Gu7A28sP1hrCk5PM
f2xz0jP8GU0CoV9gc9c3Wlag6kIDfiyX5GnpR/YAb/qO9dLhRYy722nUqIoTbYF+OY7HZaj7YwkW
9ZY/3f7vNFWwTloevmV7ADR1HZW6vR3gXCDtXKtGtq9VkkXKAyYFNRwsMK43AaqWjTWRqjHMGEMo
NgsSQV3niWQ0i1Q/yI2MdlX0dwT1V6yr5e74C5kRRmbaGci1DNJ7ChrwdMwuMZPhzGOcLyVKYWUm
2UMSzPkBdslhvLpd7Jzlpa398bZtxul2FMW7XzZy5+deuXBWAy7qOxoJbaJVw9aEDoSnxJnue09p
l79lgc/IBbeT4vB/7VQkuoVboQKeRd7xdlmHkgy3Ku6MAOKwVv6iWQLIUW8z+MxQ8r0qvuvMmJjG
Sk7xndlQPi+uc7x+wrbIsot7QRzRmrrQw2y55PFUHx2o8IdSGN59I8+9uTo7eJGRcqXsIEl9GQeF
tckcwfvO5eA94KlC6mSaT8Y6zPnXI2WBofz7POjgV0QQt2LeTXg5DilCRBMV+6agfRJxvGRkOikJ
ZG0dmS5uIzcZXrwvTIaQLmepR7JpmOhrEnhCXS0PaDYiEomcJwJMvKF2HzsCxv6Ot+PmFyidCfFA
wxPwh0fLS8QbKyCJB+XkRkx4xFstNBkyAMJK6w8aPYKrYOrqTr76lK9v5snhhkG15tOvQybUaP98
DnoH4oXm1Fd3JWekCXoLLxCH3BbVC52tPlbWSyHJIG3FcNGXtV/m+t//97mrtU5V/11QYsK+dZGU
GEbg+YHj/YegpEqHoGB8Zv74BocJz5hu9cTUfwLesYsZwGqLcN9Q94zE/F9K47rMF8PbaqCmS4Kv
NYvQqIxq81fWYmvFOPukOWN5b6nic6KZ8IsDVzS27rvprAM5jwOV7MvbYs7+/c1YWsXu+sT+f6VT
rVSo/x1OFS2/v9Ps89/BVOs3/OVSGf4/fFfHH/tfiKngX1gq8x86r2wQBCv6hP78f2OpHOMfaCh8
38NHinKKnte/qFS2/w/H5kwJDoBvcxzb+3+BUllojv/HJebpJjEs/BKeTzyTZZn/qVlamolfLQdn
Sa8ay4E5Roas6/PYT10khX8cV9WcW5Ezpun5Q0M6RF/A9MjUshUWud0p+aFhgqUxwrF0TCqSZOQc
v5pGVRylDLYirYCCODHhelmwmSU5kkUUO3r9q3h0gvHbGRrjZEzaA99w1qv86MnECwEqV1Hhm+dE
1i3Y9RLxJawXjC9sDDqS+I6YYuY7pFCEFql6hPzon0MCNpU5PC1wl2g7PcbrVfRR065nQJtwjcHK
LqpLnce1DGAEAIheQ3ePo6OL5qne4W2KfCHUxYMqF8JTP9EPs8OpKB4JOiLGyqvOZYEuw3P7dO/2
w7jzYrlmKPd3niDot8zO2Pgxjw342q3S3ckyQVkSBDGiEkhOIkjXyAagn2i8fiWFv4FodXJ95w/y
PSZvonyLDSx0wViFS5/+6Ykfl8I00XYTMWHmB/LgA7Ay1cUDsRS2TnAbTIAcFZVZjJ5mU8MB0r0G
YWJA1oDlbYOZdj5+tK+81N6sCht5DYfEyCeEjPMWFn8Gcnj8hdfhENu7ov6d5iPJGgY50mscXdoH
WmgFJJ/5iaCxX28yUGTxmJ+ywAK2WA8vfZEc2mb6sJ3jHLifXGrOmma6m7uuPFcTm3ad9xsShYit
gTkxJHDvqth/9232vAZR8gGLGSpzuQPD8YGkG0ACE0HjKSMPNSS5YdrEZf2FjBPAVW08Ugmr0GQ0
h7NdhF3ArBEDHIlN8bSpXQvaRcGow25ztRIBLxXqHZSpWQXOhCc9BbRigTKqkhRwBp0EWN4h23vp
evOg1VUS0f2lrkWRKY0JxK4TqHNlqUiBf9yMlR3sxzamikW32WaJ2JbQmFxb+42QHBEYRoPxLTFd
ak+F3sNcPtxsOek97eA4IBRMst/VKegivz4O43wk1wRLXdqShjslgGYGN8ptZqwmIaP0Nqc7O2uP
TjvBQWvu6N/JvUcOyCiEEfqWuk3d/s9iJXds3YfR3xV6Eh8tENkJJcYMJZ9aU/wSCwfZHMfRRnKX
V7A5Z4IhQ2jdThgYOgl6JFRBukxOOGiAjtsf9PtJA0LpEln4YMK+zQ4t//QC3AoioGMr84DgXDds
B3JEXOpTohK0EFP3azLH5Cw6N7ixw2ryvV0559uBYnHbzKwMxeJOu1o5ekirDMpu4b1p3mBEJtjv
RXTnZBS3LT2EpIWH6RUQWkllx/ZbInxGeuWEaGS44Z0x31JKlFsnJZQcg/9hMlPsGNlZS+idLj8l
I5Qj8n3Q7lxOtNxvE8qhLagY/iazi4VjgRoODWuOJcHQJ9WRVpdOqSBRkX5SDaMx8wQU0xt3qrS7
ZMKFJ4zbPB9O1EX9oS+Lk8uMYMvQJiY+qwq13iJFybYOkDIQzVZbHY/dkRHi+4iXx04GmB0TPdx5
AJO6wmuZpq4dHkgPmAjFGvYtTjkY/Gzs1cFxoDWpJcg3+KPrJM4R7g+kasMsDzunPOkzhbvZ0Y2N
vflSVQtoPwKG6cxiwyZlBy/ewTSpool18mzrE9gH4aNNss2n5cJdvGy82D9ak0dIvWYFJEdCMy8T
GhBZtcbtZDaw5H54XYLGjkrnufY6rHKV/610MMlaIJ9ifcm2AVHXgiDv9UXxCCgLfbv8zq35ZYrH
R8PLegLkG+PG1MiMmAfmavZdh74tto174QR3ljV9W/AxQmWODPONXHvWEycU6pkRcH9hZqfuSyF3
unSKs6PMuyntmr1tDT9VVTlbpYLiTGMXOT4WoZCODM77vnajYGKdgkX74jr+Jk8MsV2HQdvW8skD
JHc5sj3Opd5z05MbxC1AVJzVbTTfGy55497Fi3ujmF4eulTRJ4JBRcnKX5tYWOhyeNbTiz5rv+RS
rloNVl5VczoOzPJnGNVyXJY2ShID4l5OcBOU4bPb00jX5YB9HWBLixM5TEvbiIyRQbfN250oE3r5
o6sdgsX/nQ+CjmgO3c2s3Dla3rkuVpSfV12UmR6S1PIPWi8uxNwwKLRa+k1GEPWeRSwJk7u8gI7g
XSZn7cn0Nr6tLn7JWBOpy2NCk/L2KFnRpgEmjeaU2zSLD944fmS9uXM0eK9jX3FT6Gkazois92kO
SGkaRqKLcWaDdOA+7oA85tm0RF7McD5Y/uj9+KkBZ45MImiMKnnsRvui+RVhpiQR0uP2t6L1PsnO
mOmR8SrOpTgb1nBTNMQwDAF4qWTZa+qcl9hXvTLfZ0QgB1Z6rGz1kWt/psC6L+2+jehT19u+MZ5c
Vx7rMhgIwWM4l8kWXYT/2jAZD5vSCNWQxgfDTR89gQ14qLjWGQjUKUF1dmOWm9HGn0PGXXGTLfPB
NZPxyRPOc9MBE5pU12y8PLYP3cQ63pM0V1QIH2yit2mZL7vFVyDgsbCcWZn3BsrDjd/2YHEWOV5i
h1shJy8KXZjzmXke1uTB+5xdGnlGvodIOHwiCj1RJkXtCrek8zIBN4IYt0DTCZkC19vaamfmqk5D
DAGEzIrjfMVQ8jAyMIumMafHytsN7stJWiCIMxtmFMcSNumxPIo1jIjG2c0Ajd9ocgnrpch30BRB
jDcx8e7sPkonIw/BRd+SNoHA3jguaf1Z0X48aiXweLvpbyG2kFwvhhqo23TwllHdzGtYY53D2WX0
yJxTdLfDlBNQHDtrHJT/KaysPBjoGlng3QHltuVw+8cb/CstHEt51DGiHRHEnRZ4e8fe7LczWX92
6+CQatwhQo+CRjxFoZWlzYBSUzJYKKDyEZNGLFGODs9PLcYsqf4YlPKPPSUYYALrw1+Gaa8I29tN
HRHGbKrMvOXNqMEeD6zAjPK8gMKWztqtSJx9v7T5W0d2LbFsqLC1hVSwfHHaUHI+VLE7X+pa38dO
ZdwmHtnIpr0tFoQIo0FsoM+4CHK8d4AVPu2E9FjtggHyeGAHf39EhR/Ug14aZpNLNIA07MdmAQAC
xv/gxuN27rySQwdQLPpualPNLzk1G6bhEyrvVV8ASMruqgyHPzKKfFZBNPkkH64+fKPAOBPQP8GJ
MULbWJYnd45XqjiNKqFxt2pVfBagQw6e3yanov1xmzaACi6SE3gWwAyNs4fKfGwA/J10y0f1ZDd3
Ns7sBrvkbY/k4l4DZYRQ0btZrGWnt+z/kCyGSA7kvzFrnTBa058pl+mT6mIBvmHcom49FUw5D01H
AeERnkJgININwWy7IGVX62j2uPkZnHKzoYxuhzNy53THfptEEHtalNNMtYtK7hoCjM8uTaxDt9g9
V/DU7XS7rTAwm86uUAl/k247KxHgHi8/+UW1w9B5R6fqAVfo5u/SyH3AZfN6S8091A8oiXB76y2s
B20fG8N3P2aS/r5W0BfzD3R3tY1e0ARakHzcQODDQjZ2YaMTGNG12iXvZH63YNK2sJYPo3cqigYp
6n5aqrcxaFCL1vKmwvCNawpZkY5MH7ASvE4Mx6KvCKxY1jJiAiGVtv5mKnOiT0hXJH35OJnxoaZN
GtF0+WgySQq8cojUxtU5VZOzwWnebGUCJL2DdZ5oLMPK5bSEOSYR2Y1R0sTBbBUGJVEnWKPmnTEf
HDsgsQtqltfTpIOAhXzP3WWL72yrxh6iWWtOspwA5nR7BkoCmzX4mUHrLzliv7Ch0xeyMPwe0BNq
qv3NebTcleuARuFIB8l0InKw2MCUOShNcjTIsi7K4/G2kzE1QvnaCAIk7aD+QkuWbtpuoEgyFwLf
tCFGaW0JSIgt7PNOJ/ta5vMnzFuc260QPSUTIboDq1OoCUQRiAh8AchtTrjxcgYCCL57jqex/1Xa
XRONzvyAvesiEkTcgza+xp3RhjPd26AX9jaG5rUhpV5uwNfmsE7co42jLagJHtWscMVqeCRHzVWy
UR2WuVx0T159P1OXWVrgRr1AOyxGnUT7ZbnMjt/uJzdgnR4LSCJg3r1UPS1lHVlt4G3SDnqQK6dv
D1HVUZqCeqi2T2QhKB9mlT7Hz1VOajJFJAQ0sq+D2doE4o+tmQdUT0zwDBD19A4jgbAn6ZWxMWYO
1a3RIEXzYD/ZDMIcQwInX+VF1pMcpuJOK2VDnfjHfrE5I25G0djY1jTyJAWRunQWSWSaN5NOKsu+
os0Wkt34goMvj4LUAyjdcfbsuzpafwNyDPyorRvcR+DSI2sO9uRNkhfBC0DniWhjaJpczO4nHs0w
Ub4Wea458PPs3/F7rl5RqDLpH3kOQ9FWkaMAwucDxIKYwDV70fdJ670HSosso9J4MeNXoRdfJUGW
EFMo/dPfWcn7yThuG0s9LJKd3Us6cU7H+pLYTXD0pv6ks7NazgK/mhG56VYPgNXQxJLlazVA32T7
6Wj2B274HdrSfTY1WwvIVGAaA+GP6NhmNX/3s/VHG5qzSPm+GUN4qOnoOl1ydShToTh53EJVgZsp
0filvmizMC6WLT7iwXyFwxUuLWpoklAfVA67p0jGi2pyQI81ZWimww0tR7ERHkJR4Ps4JAJx9OHO
WW5z3xYEhlrESoYqtr6FIeBNksQxuh1nLK8YQWTD+i79Sg8xs/tRAdWCLjMd7Zqk0ji/TLq9L4ia
LrW2PqiUhoSe4TpeBIMph60l+Axa7b3zsLDC0v9RjuZCUcrwzqxVhNnfQPV8jjX/YDn6XS8FTBoP
Jr4iPc7Qur2RDXunTz7BJnZH3y5+TUsw7Cx7em+ZouEKUGeN1GOiXZnmmwZFvamBmmbfg+76Itds
lYDjPDmnMiSqFhmnRsLP6DTPqQDE4sW0Z1qN7khGroNhUnFi2SVeQtAtxhHfwEJZ8eSFvrXNOtmB
QeflxVYZDh1U7aU236aODLs81RlRi/sZqKoyu09ob4xjq2bg11ATwj+4kxKYtuF/Fm5pHrCvbSkD
97oDVDKehxJJr7MpmyQGT30/wWXl2Eqg0eo+RGeyTSmrI7snQiQbPZbe6rXJKn2vgDttXI+ky4Lq
gwZUUZHa1AnM0KbFjeku0ShZ6gwvDg1O1nuPRpOWBG1I5M7PZIj+hO6gQWadfhRFku9bsz7G6KYO
RH+nEZCweCGFKbZm4mA5BcABZ9K6Hu2z+t00mCE6PYShxN5q9O0iTfFpl/Rkq7a3II8Momxc69To
nPvi2DlLpY61bbnHWSd82E1AwnpmpqLUrqqIBXf1vKLpfhCZUBt4JE/MlDekIUPoS6OlnIDHuV+d
PhhbJ2/I0DS1SC/794R0JoAmZ1UnP1aGrg4m1c2yeB9kvbOfGH9M3bF2KLXRXI9BvQ16Nkvhd2fV
N6+o/QqsgzNu+uRx9Gne1Ix2CX8ZN9gBKgL3PMEFa2DlWNJtl2TO9voVJjF0sDKIa0iMdqPrVOGu
Gw2OgIkax9t07AC+GcRhmBM3kIjdFx+/bKTY8zlt94xTzOS2XZg4z3b/uMA7eykHLd4VUOi2FYkS
OPvkMzr0xcyXyOrb8aSa4ZwFHfuvTrU5YIkIZ9O/uDLvos5OPjrbIWy3e/WK4pvo0zsmLpFQnyUS
zM1QFnjQLAGprCbtilqpd9W0JaH7RdY4wWenoFaxP1KkPVtEs3e+LTHQxURGEkrx1WrmV7xw/5fe
yCCtcXCyv0M4wIx2VAkYva6fNm7gxxuHBXpTI+jbV1VyHw+zd+dM1b420r3XGBanjfY5WcfQbpvc
SzvXOBTkFc9ShXhadoooFPb4etoKU+6prKVbFa/JCLl0VtljY9CM8ZHe36QoxWmsEsYsswSZosr2
s9/wUrbrFmqnW9HPG1kk8cHFZwcAm1xOwLmZKaydZudvLLSbIndAfBjaveOb6Xkceh/xlKrCeZn+
ADE8z1oyHitycoH0EmyrWNv6mBBymjdhS4xsuJSg4rgu7ieyeaDs9eEyZTFZ4oLM3iAOM4qcI+cO
2in6d9FaxH0adopGBwF4DJhSU366sV36M5ioolmylpu9b6PdBipdiurUa8TJexrytSAls43udcc6
vytxa2nCkkg85o1FxkjYLWjxmGZtpDmTx6qVb4OBqiyHea/bnKxg3mE8B4wz6lE+WNRudnOWRXlI
W051LqPvXem4zKwqCitF/lA+sbDyH/OT2SA6WaJ9yjdIbuYb5fhv9uKhZsvGhdxRzkGDS1uTfdRN
0xy1EpJ61+7f8qKrbsk7p+WeizU47CYg1PJMtfsgbG0iTaH+qNt5lZkkr2ggf1tI1TD7QdlIiS2Q
9R3YxdsRM7FTFjf04MnbNj0SHnztsxkTNKkDBzH4xcImRpe08LehUH96e6LBLou7nK7PTgbdh9PI
jJY2R1y03ttiEmv+ckPnr0PhIQAVuUAGNlg0sLB6PO8YLTGZciUrjGdELkRIGOAciefpz7iiksxC
P7Jundgk7szaHvFfYY0OgHOmWolb2KC95VXNSW9ETuZTvkt1B799NrE5L+Ke/vaTMQCLQbNM8LCj
wQsPpmwT6xOds7I5eXOlXqhGDonlkzxrkrI5evkfybWfFPPj0I8ca/X8D5eIiEz8DHiwxx3rzxyl
FCyMQLLQ13MWZEuXYVq4EQSp8gC5leYPLbKNqMuMGhMz/DClWZQF8FZjYu+vjyZyXnWtuUl9gRvG
wyuQDcSBFdrP4tb3lcdmmRh0PvxF0TOtdpMpbok67EBGOQeyH5+n0sSQaebldnbw8fXxXekweSCu
d1M/afVAg52ww3VztFT2arq7oKD5p1cS7lIxQ2LyErn3Y3OTpGN2wPZfwOIHxaI3pKV1c3mbqE+v
9QncyqZdauZn7r5mqwNVjbqcGXv1QJzeOhydPs2BY1vQJnsvHnRiMtKdDucynKalCXE/hBX0ilOR
0zLPhLOKwfjpXB5ULJW4yKDleqyrW92sitt8mI3QGJpuT8BTRCJRsJvpD8I85ZSSw8wITOxuYOXE
Hjt65CyFsTMyeSssS+27ybxkRvzssEZFMH0J/kq+rRSTCh3AIlRNbO49UmXrgTrGMDky6FP+iGyT
ZWWsRZRNPdkU/NCD5nYqrHwfdqO0T2kGx2zoE259GkqyDjikpwQNaqn7Q6fcjNakqt5djvUaqZf3
i3m0KOxdY/5AcDvu8MdXezwKNNtHGPoCnZ9BD3ZAvL/JjfiRv3AHvMD0cNx4t+wAxrYxmseR5Ja1
CvsgZKBGcDBCiJ42MtaMk+e8UluQ7Ote2PA4I3buGUm6H/pJYOxZuZ1w8ss3IKMEilnVVprZd2mP
GI8LWCz6Yl1ixBAbICdcoYqmukHvtQyDmF5MX9rTfs0joS9BIHRZNJFEc/FgltZTaclD1ew8OYyh
ahEdQAz8MN3kLRDttE27NyMoSA0tE8z+Pd9tCiK+3bdsoMWGFkFuZs+/6zPOoQgzw56zPJJnQB02
00O9XP1osn/C3pxHDZEm21ZaS2SmA9qFMXh0TA8FL2MTQ+Obl5qUzzhhtfW5B4qJaiX1KbNylBm7
xKdKq7WOZF3ZPqZfuk0w1oJWlT54gpJ8CLDiODNDEfOrJVxwJMpUFVwjiJOJsEN+3+aw5Jhe7mD5
4t1SBe0ztRNm+WZkqj0fFRqpEGovmmbyQtxlRYrfGEL/QQcNd6NnSOkOXFwaKXJBjX9VW91ChI7t
1JBsB157trlsn9WMPCbTeq3kxXIYfUJawhbwpuAY0FtDb1+a3uMo0b2wHBREALOCVXlwL+nmo9IO
JCMsHQ0qrlLYe3E7W5GW1R8wwomQ9+UpMxg9oSbmhwsY+JbevUAtfTZmE6A64YthKoDX6bE205cy
9ywkodaN1t0CSHxDJZ5O2xnuu0V7ZrNCOcKKYoM+VR0a3ZtwfHLbq6PPEe0kOKFPDehkZIu7kWtx
dKvPPLO/W7etabtzu6We++ELA4yT1vuhZMlULZcKckM/km5N3K7nkFkbF3jltWAgZ3ONAp/Fk5dO
7XZKxnv68zdeQsKNwVkSoXTYxDF90NRJ912QYAvOPjBI3xbN1zJAZsRcU3XeW1rJO30Zur1pFx9L
av3hmRsRks6npKb2iy31ODPUPCjQRGU3ncEnnZ3a+2Uxv4zjVe0MJgzw2aEYxkdUnjd4pdlph8gp
cXoWbn2s4tQ71iuvGKPotE166w25DV4XGAPNul2tfdsaHmKIvpT0M3uaMQ3q4LygvKUIDyPcVIza
bczkRq97kL+mKNMWLIsEV2DrSkljI3zXxVrQ1OYZGlc0C4iaGNv3tW/AI0fysXE1ZCOCWYXo4fuP
evzW2wMVlG69gUpkG8aBJJb8Ulox9dZMtCf/QSgmIc8V5xE5Lz8N2svIMhmaMSh8m/WWdNXBIs6i
dWpSAstvufSnEeYItt7hTyk1AhxHDiWBV7zoXmuSuPtEpIXFlvu7coLmZJvZG0mplToUuF6i0cBC
gbaLzsUDqrpdxxaktfHFkkWxaXODfNrM/qUa29i6Rk/vlkVDBT9Sjcex5notZ+e7k10QZenySyAh
3+Q1iEOR+h6FAfmai6UD7cdu4iHcDGHq00rqagnXq/0k2ZTmQfm8bnA0xRHtZy7COBaFDcRfT77X
9uo1WiVpudmFsCpABmbzviCLW3j/h7kzWY4bydL1q5TVupEGOGazW3cRExhBUhJJiaS0gUkkhXl0
zE9/PyizOik0I+IWV70py0yVEBjcj5/hH+wrWnIgHMroQIB5kgBttbB2PQFjzoozTKMsBBxFPlZr
xSBB11C6SBUcfzPrYxnmN0bbPuBRIgkjVe8ZvzyfpTikgU8mZCBqxByl7tmNTYzRLzKW1oy9g1K7
YgxUrOvJvBsGbTZYzzd1kZA0aRHyizK7z1t6C1gSP+BT+VOJdTwt2nukgB77NoRLllJByWq8liRZ
KABv6xBogVDJMYZ8dGgZPKN/qNLB3yNv84SKf7ypns2elMesqTStWnzQKlT/lLK4iGCAlnZz1biQ
PEYbkO1o2ua6Awi6jVxkYUnQ4Rg06o6w1+4R6v+YO859OM93W+URo0dElUCpQClsnvIsetTNwPUQ
jKUhUVyouUFTdW9VxgDyFfVJh7J63QyYxmAuaUNRW9FSPdR4JBZOka7KRDlockTFKGu3rmPbsHxw
ce3TzYCE6MYvJANxONJ4WXO406jZVJBGuGBfbwFi79toHzQTRvIGDhdZjuJAxlmuTxqfMEs/lQOa
DzOxz01tlh5jDKbMwSzclcWCHWiQzA4SOevQebJb6zCYTOdgpITbhEp/q6vM4tugrS61GahNDbUq
Moehm6leQpfbj4FGQaLzHB0GvfVAdiFFctlYlASg7ZgfKvFzbyvmRpuw/ajS5nFg7eyEwXs23KwE
C4ObgK2CPi3h5+Vhjr8NFApkXBUbcKhknFjPGaeD6DrSWTn4fKLrrkPSfCUTCvfSNaYLYT6VJjRe
ImuyzehIbS0zMDylTR6krvrYKiFoMUTlpzbvOHcIPltBLb0z8jaFmx5vYKSWe/IejNzT3nMUgzsr
NUFJQwqb/qgVeFPoGtPPZBpM91gwdDDLezGA70HcZw2/QeX5ddyurOQuH5xhnfVFz0Sq4VjPh94T
jv9V7FK7fBgb2kBuQxI28Pa1sRFXQ6DfooKv0u3AoDJXg3QTzOE54ADfFlaNXIdzl1Q5rEnwBAwJ
ycmcKt74VmXSFv3YSBtXD6lua4lYSYFe5dpKQhfkLTEpngC3aHYsGc2wKEdNW6F16oB2ctq1G9Ap
N2z/zmJkWRZ2vqEd+JDNgFBsArK2vu0xR9kkYTi78DY/7bL6mCMHTWdrQlewQlGoziT7CPU7/AJy
EWDnM9CzzLR8rzGnBhCqfdAGJKRwMAMW5O9GpXviy3qGq6CABU27HoJN3bXf/ZTOBDL5rrLpEgN/
SrvQ1zL+Vmnah3yEAau4k7piJJ+uRo7LrD8UTNDwfYq3bms8Mtq5BTOAnnKr3fX+ZzptSKu4z5rY
29c4WO/VUVfu+NAXiVLe52X/PHX2VrRyh4+SsxYVY/eqAUwE/CuDmv4Qmiw9w+E9sjJIjup+Nwz6
ldQZuAsmr6tictKVEeKipNflTm2TT2CV4dzF5J+FzfKznlXJYLNw8xfGgv41irRNPpdTbUWNYnyB
JIwElg3CiU1Inb6dXb9oxoJGFyCmVlqJBEehG8DRtGeF2AgcI38opnSL40RHGwHUTuYwjzUpgsPp
GVoW+iwZADmNW68RKcW+hBE6SkZ+UO0QK79OHPlSEYU3U2NTckYVYn+tcuNH4c94gmud2M4Bx+0d
lCeMH1YICdD4Ax1gxeW6YVyjSNjGKq1N0dv6516n82ihJObDN6myjL6f/K51tbU1nWCNPFt2CVlo
NWToe6QdgstquQvHCd9BimcwN8HKNTSxMWw3WBsmLVV3ILMt9JFZnoAXDK092EyD3XrM48IuLXc2
s6u107jfEi14hl1+j/7tRnOLBxSf0L5+hpWJoiQyIKFQDgi/WXuzKL/ogf8EUGS47KYYoyDdeMJ3
8w644MGH2IEHfH6bdqa9NyLsRoIwbNYsOsIJMcYU96YRIbNdxiHteCHXE5M1Q9OzO0xinumn4qlk
6NepiSUdJ+nzWOByMdGKBqnTtTSkhkMcZIGnBO2PQaErTqv5up4/EMEvpB0qU+C/uAZb+OF6AhJa
jkwgyRNBqIbRtIUaW1woBUlp2d0iZ8C8YaKRXWnou+dZvXY6yz0MbXwpMANgDJ+QPgE1ZLzlyRmW
oYo53CMSEUr2d4ETx0oL5N4pFGVV9tNnfYIjXPf7iN3DTrZwv427ORLSUtSM5hk5Swl6Y4RECG7X
t72WVbWySS9KVDbjD+MwqesA/U9M7ssMumRBiErLGzsh5iMl96SpGiljPI5eLakbza754vbhQEYD
791J5AA601z7Wa5sEKgLV7+M2GrBULKUt/gwqatwNkoko4b8hF4QvbRgzUAL+HtwmZbM0lzBT2U9
RJ2GIsy3USqYrtOqe4T1VCKmFLsrQBy4prRpT86OinOdERXLhDEhmuKmAZAwyaePWToZFOx9s9LS
TF1bxVe1AwCiTtLDTiDalUGzVlskRxoSDpq2LobNRn5lqbwQwXU3VNb4p65g3MbrdKeup8gKL0qr
fEK1isqk8SFLWLPPnU14daXxgdHlDuFcWg4FyJHM16cPYQaCyR7Qp4inLyjL7ytEZ9EYu+u6+ENM
JmANfXQFCmWTua21jwLSF92kYDLq8BlgzkNmiw89wgaMsVBsV0V6zcvHBE0FMum4vofnMaeMq+1t
AsaKIhzrUSo39uNhiB60EGJ5ldMNsBFo8jvYWEWHoZ7ZS2okzFK6+ovfT9WqDi8Sm2ZcNhQXIefV
bhjDEoKwg3Qxc39WdrS1CxcB6sr9kY79dTTQJaygctK6/2J2Id7qth/BYiweQ9i4aAaY6PZT8uc0
jA07KtZpPzyM4AD2THEsjflUywe6aUYVwYnP5fjg9+EjAAiwA/RZtQGkm9lUnoIRFzPN8KqPvvoO
mi/lSDcCSFmsuGhgINIx4xla1l1MsrcP8D0xVDBmBubpOzzSpi2eyiU21dEW+GC2DYWNYt9wHQXh
p1K1OojEAhWvOXEYjPYyhqy8rqD78NGQ70Kl61JQwx4crfrcIezu6a0EXRXa2xIzDWpd7OWaDAEw
mwzLB72L1gtIQ6a6SQAimCHwfFI2h0pBMMcQwa5Kc5sysi9YrP6LlVi3lAzk9FLuNSJTmpu36QT4
DgASSZ6f55hZ75u+uMncLzTyGOdjIkAbGoU/3xQf6RTOrLuiwijWeEHU7qnuQc4Ci1hZPR3mBH3P
9aDTWJeYoytMnG2T8RB4h1XPf6bfiRaONMW3UespGYwHQ01+Qk2+z2wDGbq2rdeI3+XbxNWCA3jY
u0lXKMJ52ybmL8pggHWGC0sTl4KswBojzIzswoeoxEGxMcIeimSBgXyax8rWthRGmLWF3KbOckvR
a+7RkBktk/l3jxgokodrLQL2UU8p0N8o3wBO2iPIgLQBsmcDh5SKEJMOV+eW5He6dSVdqRpaNjMT
aCpoAKza+ZuE9D1wWmx3wuyvB3RY1rPr+nZQcAbJCypcurXDRpGUly06QBEE96z22SVA+XpoNOCs
ca1vUC4vZnesABXAzGkLb1BiBAse3VZe2VrpUK2HD30JNlVm6VfNqi+ZMd6nBtgSxFh/2J192RSp
hwLvdc3xpoOKHfHh5Tjcwx4lWWq/pTaTRt+3EZ+y3ZReJLVJZLlfmji4gcTJVFPSfWlT67kl5V8L
PWSO7Xyr+g7kYVYy0qOB2YNYL2sM0GpkG1oDD0dM1qamuTKQRkfgbu07GMwH2WxD0/TXhMqBAmoP
hBs8NjMaAqoML0AzwqWMsm2sxPE6ik0aBFPxAyPj9Yg+gV3hH2Wbwe1kROXGH2oXQmz1OEBrvcqx
a69EjQw8jGoOonnkUQO5NZ+bXhlx/YkBdye96oWKeIDTnrB6wcDqKJ6VkfwkWmF5aMxhmYKQKLUN
0KlWPom2v7bAGwHKA3iQCPsgItnupGqxz0hXqQvyja7REg/S6z5NaUm0trGtHcqhCqdVpZhHTIxu
+tDAhY1Nq9gqBxTE8QSS7QF9w59+rPvQP+n8xCUmIROzzjWqUogBmKgsdmO7KRtCFjgxj7bRgR1/
IyqGxlVG3KmYroWlQpfRMdVVGdtEaRwpRkM3PVqpVLdGar84BprUtmPNphD8D+JUPmVs+ND0xoGY
8bFVdX3F8OsFBY1vfjTYu7ozDr7o9oELTiS0DCCzVDm07+laGfLg7vssmi4DYLsbHX6mP3xCON7B
kYyO3ejCAVBtTJtT9tSqA0FJpzWx17EFRDfHEyKoEvTG4gyXgzZCNNBmqmZO666EAG1lYAakASha
89Vr0wcY1tLOYNSSokbCoeRBDQwxLAajasTzE/0apqZA8SJK2iE1kgtFs++ynhO6LJPb0Sb5ykdM
Z4og3EFIoAfVHSKzBcwFWt/Bl5jp6NxL3Y6DxpDDuG1kDZUTpK+jI13eIEy09ZWsuhiV8Bvdk01W
K1dB4R7iOK7WGg4uqwJCADPYYI/WMdrtM17oepDN9yCKELCX6j4DFT3NsxMkuvGxqxGRsBEQWdGv
ppcxJntys7uyyJqLoL5DDMObe6Xb0JgB0Ezox2Tmkg+BAeKDimWwqzUeGXgR+uEGUa0n4WiMvrxU
t7IN7aZt2hgvYvLjbeWENBnT76oKnTDqKKUidEaUwNpoOXQDXUjxAVnGnS8C9wCO7KoymECjauRl
k30r28QbhNut/GK6t5sY3liX/IxccvlcI0q5M8RHiM8VKiD7NPDqYN0o93A6cVERPgKQRaoe/Iip
S8qhNFZ8EqbV+FCkSki5wFxNFR8zjSQ8JbGgQY5Qu6rSSTG0PSKlFau0AovYHQDtBdtJxyW+LHEv
gCVxnbg05KLpXqDAZGe0LhzggprVbiVp98oZ7Ss7MrMPGO4+kp0Ro9BZPZAt9TdhAki+9IcLxo74
Izld6lEzQ5hzn2WZapiaJpfBRBIeRl9ATOZsWpPCN2ccBISUQmmqPCLjIbQxUxUiWJUZHWXWy0+s
f6k0K/0WR4uS6vg57Dl6dNRM1ljsUvwX5ZNUVI403U836PpehROqf4pDx3rkZPBbzC0mZcavad3s
ELhqGv0Z9ft97drbPoFqIprcKxqo+cKqPGiVX5uYXLmd9q7CiE7ObRK4StCZ8wlZ8hQv73gI0cPQ
NshVy6tmULZCgEFSIZWvCxV+LxLnhRahlkWaHjQmCkBIsUzuz6GQ5rUA46rWYDmSMNO80rpqwnus
wQ4V524wONmmVaYfiDvehVb4XM7t9axN6bavtc73D1Ml7+F30CUtUDxwv5WOkx3+c2rddfRU00f7
2fyfmZH3VJRjTfbU/N/f/1X++e/BS7H53nz/7V+2eRM14037Uo+3L7JN+at/2lLP/8//3z/8x8uv
q3zGO/Nf/3wq2hy/vduXICry11Q5XaOgPUWvu2v+cf29bqK3/tafHDvFEn9ggm3rs7OysGHCav8m
2SmW/odm6jokSlU36daaUOlyAKzhv/4JNU8TpgbsV7cMU9VcSHuyaP/6I9UUuj57sTu6jpn9f8Ky
4zqvWJym6VgIS1Gz8k+a5Vrq/OdP32+jPJDcxX9pqgkiubL1DZOyVYoG3EDjQW8/vnorn/5khf4j
b7NPZFkNf1GHSfg/fwayodAN20J/fP7zVz8TlQgE9IiPMtWyN30+wra5CWg2aBp8PaysSitFRBp5
4iL3nIhpWtgCVrqYoCTQRzN0fBXn5n57BxyQ3H1fdE9TfIV23C5p+g1i/XkBWMgE6ZEVbPFiPVY3
ITW4nAwM4esLoSPOMth0OPOVqNQLZwZrGNb69GO+8TIdzVBxYzcNFTzhQohYmWFs4yh0nJgZyOnX
tg6OY3g5/SNC/50W+eubOZqpmnQrLCFwIP/9ZQaaHwr0dniZiOZvuoZpzaQCQKpVJhXgWCh84cxV
27DT7qsBdA6mLBHV6tqBFlf7t+146/jBFyejP52vBuulLX5iLdDTKNCp92yahSFNN0N/mIGDJaOk
MNpB3t6ltHfcXid79C/b5sdElYPJzpyORsaPqb9pLGPXutgh8Hb7dgabwDKpUV1taWtanCeSr52I
jcS1NkoUr42AsPjig6r2m4nmRFY+dZ2+zg3cDkdq+/JaZC14KZsGPxZX6p2aYl2JepjD+NUcB0zj
x1XhWkCsgYwm+2RCOkysLRrKqqCvFP1MGOXaAQyg0l3pWUuoNbcK9mkjbCfcBjsh9z2yIRg7bvMQ
q0TwTJb6olFBo8O8DvT0MCUZwylqH1C6IxSTUgBFuJl91aRJ6kA1h32UhMCRKPxpWG269sskkTVT
ck+6L7JOLuoWDT+h7+KAio65YF/Mx9WqqugWddfG9GINCgUM2MK4udHD8tJssq12U4Vyq0tkYzt/
33OzOW3i0g42Dd9mZsAjIU2BybCs4m2jvDLENrgZoBGWsuvddJe75WUhXhg80jbjvFJ+TIhTd/Rp
SQthKE0wfSB40WyM6bwhjGON986PYkK1CQu3uL7QgfwPeXphOuRERrO26EyE0SOWpvSAvtl8YJr7
m1zO3qg0nMxVKJVDxQYXmLZypHUWY328A6cov9LHW33QdmZSYd3V7Q2lv8UM7LIbSRAwb4hpJ1oU
l1n7FLFQCtnyHb5l9FsTztzIeUjaG1MbINo9TnROex5xYmKgGfXO5FcQnzgMGH9M6hdzSABfiQ96
nT/mhXEFa2rHBAlzQO2jrgebQceXc4RNnE9gEP1tQ37UU27GmdxHPnYuoDXq/TBL87vXnaQCpHMI
OsEh74m+0V+kdB00RjbaADhaMVend/ebIcQxXFMXqmqRwP6+t6eshkDZz3hrBQxe9LMkOIL0OxOo
tDdDiO2oDqeMcC2bQ+l1PI4DeqxuQaRSodeI6E6VO3BSDnw1h/677AkL8SO2DuQ03aZRLmsU8rCx
YHTzOe63oTWcuaE3zgdHe3U/CzGBDhXlQSA2Cw8HDQ5n3Rc/M/cSyX0EgF2vJN0K2j/j6H/E8/+M
wXSR/Z56/Eon/s5LjuYrv2Uv3kvx4Xv2IpeX+i3H+d+R1DBpfLUk56Tpr2RofoB//fP6e/p9lL9L
Bvz6K39pBmjuH6DaOMZVA5Y/q+Hf6Yzr/sF6tch1bEtnRTl/awbYf+i2ZsLXhb1AAqRpJDp/ZTPq
HxyW8PxJPYQm+MuQ/P+d0P2VWPDa/kzw3kg0fp19f6tSKOAjbYpA054X/KsEI+/sEMoaVjxKg0DQ
mI8UJL6C6TNdnv6ycUeTHMEQykPfTgbOQoZ+Sz8i2U+Bo90ME1QTJGXrKybQzj7tK5q4mZ4NpNIE
Qa811OIr5pXJjT/FNkIuVotYOECbtWJNTBEMULvRvgfrsXn16t94HH3eh289zmx58Opx3EwivGu0
BoVS5vcInvKCIXQmDvC1bAqelb4EtWuVPu3EsQ/iCxRYmNplqObSZ8CZdao70iicmcqXIoqc+ymz
ABa01QAVPI4ZCtEGpj3sZ6b42iuO8yHxo/QOVV2a27aWemGkw1bVyyH77gA/khtIMeHHfGiTH0mT
Zjdt5xhXU5jYf5YIRz+gduyJF0lN3zcSDUBUpBlfAps1nKl5EkZOL75WcudLhqLWxnUK5wtxnmo/
NqXD0I3CPoNX0/9HUfjvVbSIvoOZN1XvFNNe1yfoN4aqfa1c6T92A4f1md/43bXi799gL7z+tHgC
DOgb9pBxAx0Kjj7CP6oV9c4ezfAS/2/E/k4vIu334Pr3Ly2Cah7j+BV3hj4PfNLOk1R7+Zou3nAo
wfiS1mBbfYM7jX6fZJCj0K4L1C+OW6lftK51fqD7g5Ak7R+w0Y0Bsq0uMVuCfSLHrWGozUMHBS9Z
MbMeP5++4/k1v7XqF6dSAa0X442u8aYIlyXb3oWpe8Yu5NhbX6Tmbd0jRDROtLbHB8X6HiJS19Ma
zxpne/reiXJv3bu1qHBglIL0BYfuSfHZh4Igk5e0/WSVw+Vkf1Db4H2rx5p//nVgCCs9DvUKV08g
d+AHacZAbWxWevH99HP8noj896KZD4vXP2AbYyBDix+waNL7GVXENK1GOIbvu/wysFmpgXQjYhHu
xERg7iPpFs/QngmcRz6ztYgiCHKIyXb6xkM3hS7SByuoSSnirROPZ3bVsfezCBEZwJ8M8RvpuZV+
M5UTA+Hs3nXN/en383uC9vfrX0QHWTqg3ouwgb9H4scnqHX1oLmfVTVGReSvhszRaHvsIZaRgRTL
iHV2g99HzmPeIHMDitG9RWU9+Hn6QY7sZWuxl4dWqJqf8RNN2E3ACYCnfdddzHLfd/nFfk7jDiCy
yzLNEHZZ1QOo5x7+4ZmPfGQZmYvNnKPMa9AGb7zevuw0KJ+thPcwM8v/Upv6T7+AudjHQJUz2ZUl
4WIA/NNKwEvFJ9jXd+96PeZiF0urxwNqiNFkEfIOHcZNjAXj+y49v7NXEcjJi7xnTtB4pVFu68TF
iUqeee1HYqi52L2TEnW6bDKcyZEkfPCzRLvw+YV73MXji7Kh2d2ovnYVuEV39b6HWezmOh6LJJzY
bj2TnEkLNtFonHmYI3tsbu69fk9Gq/WBCKAqKBSRQCjgCwIugMlw+s6PXX6xv7LSB55aS+lVofEQ
K/KrTeoHT8Q7ffljO2Cxv8bQ8G2nKQlzHQoCsmS+rBlIUkZuVK1tnHwvTv/OkTBhLHZaLLqocwqf
30EtZe0PWQS4mxnj6asfiaazjNnrbxDmILkNl28gbXVfSngy2r2DW3pkIsSnfzn9I8ceYbHXfEZo
0yhcvsSMWESf4JtbU0C/7+KL3VbmEa5wDe9nYDLWwVFKDft9G9lY7LbQjfJQgwI/Q4AYNFrttFEM
tHTed+OLnaW1IaRs25KeNTmXFjIIINzPXPrI2jQWO2sodN1An1d6IN/o9Bm5J1CZxfscTaP+nety
cUKGfZuORdFIT3UhhTvBRlb+5ek3c+z2FztXBmHALKuV6Cyo2xGUCODri37WUVGC7ft+YrF7KzAa
+TQM0hMmvk8OHIX+S4xGSSXPPMORjfWr3//qEKjaomBOzdfNm0fBKB3PbBinn+T0EyDo+z6zvti8
RWqC5JFEuNqfYQVe7n8IVci21rl1ZM6v441641ej/dVTKJmjDznEEa9sFMFgewyCC3Oa7fqQn/Iv
u0oTP5MwNj5qsoovZAXOpNPUCM8l8CcSas3s/hyYj60zOF8DDfBMD/OFvnWm4raTBQyPIxyvx350
79ymwDB6sOIvuFYDy0aAKqUbukHWvNtPeqMgt4dsTI2qvBcx/jtE0kHBplNSsW9lV3nTlCGsbQ7N
PmkbGrMowtDvzM2bKKy7j4GOa0fQD8NzBB4xX/WOnPVekGP4rJiw9XRfxtdyUOhW4Pkl75vKnz5V
mZHfn15xR4KgPi/2V69S7ZIR28Baek1grgW4b1WpN++79CJOyUzDBs1nv5Suc2tF+XUL4/30pedL
vLUAFkEK/KMC/JllHBcfQ8tdB3T4XfXx9MWPvZJFmEIbBi8rlYtTJQDUjdofGFycOZ6PXXsRnlp9
tBNbgKVukeJYazJB4GfMPrzvxhcBCmLtMEmVEicuzCvDRYYH+Zf3XXoRmKay9WWW52DAndlDFWw3
YxRUYd91dbFIJsIJOWsYMEQMG8YTKmlSyd556UUwgiPpuENHPjS1+hpk+1oEw+70XR9ZhGKRP4R6
MiQFcC1v7P2Nw2CoBm8gIIScvvyxzppYbE2lc7uKMTLnfNLEj12XVhuswuwNkhziDqnojVlPzNKY
rLqftDSWhyymmoI9UZ0J5EcW63JeOcg6ntou5iyt0BhHxCLaKSOCDKef79jV5//+KvLEaHsYdjry
eBYQLGgdrXOug3bsyyx2MKd0OBaNRlBDBUVDfbzCGK/EMeD0nR+7/GITR22fmFDOMfM0/R2qCQ91
6D+hIH99+vLz930juInFNvYzNUHWgSTAgnbXJF8zwIQBDJtRP7OZj93/YjMno4UCHUQlD9+fa0y1
L6opZhTofj99/0c+7K+25qsPm8mh1sz5/geMXxPrqo7PvJhjF17sZcfWpgn9c+lpLqxkgZzt2Qby
sUsv9nKJRTjalFya09ZCjinXxu3pt3Hka2qLXaxpCj3/3Gj2jMO7bWM5ysYEaImtgz58LCHKva8i
1uaP/eqtW6o2mWHFR62yCupZUGPkDP749EMci0Xa/N5eXV0oeYnqXwCofpqsbZFb5o5xkr9pbdia
PVklLtXqeABKFl3CJtE9I5L2reFW1pk1eyRxnSdRr2+gHHQjG9Ea9pgHYzDQgCQJbpn/fKM3jqGt
fSYoHftay62tl2WPMtu8xJwt01YPHtqnkXzRTeSZDyXma72xv3+941fvMkjaGg4Npx3O0gxKYYXj
Zl4M47aBv7RWkJ290WWa/kC4DkO/OlMvmrhEe89VXVQTpu7O0TT1+4iH02UTo6TTdIF1mHAyR2jV
yZAx0LrLyQjEFXTlCU1leGSnV8GRuKEt4sboxKKyM25cAAc1tEsyYCb48Zk1duTq6iIJSIs4bRkh
Sc8vflQwYqbhKx3zMxc/8l3BXv22fMYoTBrLJGTLfJYSrbcxFgzdCHVFNM2Z8HTsARYxRJuB9+Bq
pJdI61qd8jsaR/SCq3x7+vUfiVEzwu31FmB0k+qOxdqESswMAYyiJa3n09c+9n7mZ3q1JtOggrUz
sr2qoLqyRXuJmxTO89n4sa+Tu9O/cez+FzHEMMHrm0PZ7dM0LD93JozcsbPqMwHi2NRMXUSIanSz
2Cicdl/BLdw6KSKkXat8HR3VRbXQUHbWjG6GJavixGho12bkh9sCESusXc1+b+JHetPhPL7t9KHZ
uKlqAZ/SQkzNrRhvGl07s4uOvYZliGHq6VQmzGc1doxdxskDN0LVziz0I3FSXSYPde9bVjkJ9qit
E8WU7DpWmvJj74CLqhj1qwh0N+LMkjz2a4uIgBldIsdYFV5c6sN1qyvhh27oy6tMs8wrO7fhiCu9
PbyrvkGh6PdFOiKkhw8l3X3DLpyDaDt30/q92Jxenm8/CxZZv189VGuYIp2DmElWfBx7ZH3BK/Zl
eGVlGlazzZkP9HaUMNxFlDAR5ACYTZGGq+VlFls/ExzvK7u9Pf0Ub68uw10ECaXEHSjKKUoU7LzV
FzH+eN91FwHCdCFJZoUjvIGK5EK1s69OVDpnIuexm57/+6vo00wNqgCy1cHDO5uCjsvKnmki77vz
RVyIMjQ8XYs6IyvKywpVVq18XyFguOL3+wauXpedGQJeyRvBSd7ayp2RKZXXo470zttfbGhXDL6F
Sob0zACOILXBpipB0p1+N7/yt/+Zi8AX/P0J6rTxS0i1utcVrn0R0ji9aAMFp6C4IuAZihpctAyO
7qrKirxBF/khRNOStdsrW3hr/laUECQ57PxzacCRtbBEHOtSzQNQkLrXRBIbhA6eIzD0/ennPbL5
ZqjT64UWZEItXBHLPaLvNfDYoGtvoJmp98gspV9O/8aROOIsNjhWRAjPKC7+qkJNvcqs0lsVI8Nb
A9XdrdHhh4BUeP2uM9VwFtvd1MZcd/G68MY6+JIB9R1FeubSx55jseNlhv6xHlrC88PZ9sIY4DNg
sbQamvirHrY/eq3xt6df2bFvvtj/usDOMpWG8IwS0Eo0s8wbR+xOX/zt1MZwFvtf61vhjiXKuk2N
wadFcrZN4T1ewFlrnqugU87spWPvaxEMfNFMY9WEtYdvPDYqpSI3pDwoTaILmioqaFUN0PXpZ9KP
vbFFVEiMPkU/DY6MigXedIEgOGJnat2FWxdPMvhqRmGYqzYLzGs461ik5GLKtpVZdpeOoTqPqWMm
XxNVcX4Cjs6QJGjEJ4Rb1I9ZNWbbEf4lGmR4gjkZsjtDwunXIpkPJqnax1Gk/ARmrCCuGgts0ad6
uOc41cENd+qu6wPrPoCRuXZ6d7ovKxF66pjBajv96Mc+5yJilSbxdYyD2ouixtoKS/kJVPYmtbWf
jQy+nf6NI2/XXiQaeW1GE5JmlQeiA+uCMEJczLfr9emra3O0eSPo2oso1PYuGsF1WOyZ01qHBNAm
WsRKfhBZHV9lSZ48uqEGDjtpSvfBSA3/I0oMKnIEQJ+r0tI/M0hHQS7ADkBeDoXRbCcfC661kWEM
ipW8eg4z86u6futOF7Fs6lMxxhPWwqTu+wI6klDGC3dUL8dA2cWDCRI7fbBrfFla7G8SGLpt/ehW
ZyLpsc+wCG5NRNkbNiFoeTwBb9Ngii9dJmRn6vAj+9VexLfQ0WSjZJT4duQOu4lR+Secieq9Vfnu
DcBB+4s+yPzh9Dc/9mPzI77KcAz6uBDs3WmfUk08+LJHeMCsDGzROzQD/ajeuhwZ3ukfm5fpW19t
EfHUIgrLKNWmfZwoxmUJV2mtwXI+mFEwz7PsCetyzJSQ6DTWoYYK5emfXfBc/o2BMuxFBITMq7pt
hyphg1YEQq2yuQYPm92JKETc1sYya11YPYIXZWdf6FHr7HJ02L6ZyTgbbfa556NNuAHMmB/UMbRu
06jD8ybJsq9B/8sgZEgPGWqEyFCIwd5GhUzvhygc7kcfM94Znuki02AWH3OlmD4NE+qRZpz5HilO
cj1iQYiOa+37TIusHoVBJPetKa8Oet+a13Hqu2cOnKP7exGcCyVEIwCexr7q/PwJHZdmn6kChZNa
mWAQG1mofDMtRHBKDbHnPmrFi6En0bXVT82daOwAkwPddDw3hzHCGkWvL7eYoLqlqn5ttabZnP5g
80p/a50sQmlcolXVQdjZW5M9HBiqXTcRdrCzCfSZJXEkWC/BlaGaFlRUHTV5L7SrOBb2daAbzbfS
mFNHger46Sc5EimW6MrOyuEdoyS2x9BLWzsaIo55MJpn9tOR97SEVppNDK9lSNHuhgQItz+fHlD9
wCUOuaH4zG8cOROsRayDlyTcopUt1hmKGFEXMtQPTVknN4jvDOsU3fktEulQi0MxnjtKj8SJJegS
YJxeYWuJBhteeZ/t2kB8O9RRnZ7UrN8GsSa+mVoH/wwNT+2Do7TjuSRfvP3BYBL8Hg871HZE6TJ2
7tfhPkaPr97kz/nXZBttkerewL5et1f+E6dKOfOXV84u25BBrZAY255eMseW5nxnryKyn4nULzgq
92qh3cSD8wVy9K5ERLORcLZP/8axj7oIxG6WIdwUhO3eVvCgRjotri8dKN4mkIWE1hK+9MZnp/QR
gYXtFepnHu3tlwvX8PdHc8kODSdScwRHwkc8NYaNmmvn+hfafJU3osYSIOr6TqdjstDs+0rfjq6e
XLbZqKCKJYJylqs30gurjupLvAnrDdOafGPqRemleQ5Hoaua/kxsWXCi/vu4sRbhq43tMGxTLfcy
JIa34O+1i9EVJa5hlv4J66FoN7RBvZW1gmJjDDcBPtx00ZWpva3VIdnpfW56SHQlsxSCeBCCf3J7
y/5/nJ1Hc9tIGkB/EaqQw5UEk0iKysGXLtmSGw2gkfOv38c5banW46q9zkgmhdDdX3rvL2/0H1aN
772oDp14tE6xq8mwkSsJbTIuDHTYo53/Lf/wp/D9ezcqCuHKngs1HEbR26+haO0O0zJMC4i12CwT
WiSOUeO6n6FkkhkcmJ5efDxk+SaNSisW6TjsTSADAI7ttmUC79+f+38qAv/jGfnexppn1cjMKEWv
kM5QXGUpo6ZMwqAABDAJX28umL/MgaMUdoq02hk1LB5DKPP/qwC73rfltB1EO82Oa+3LKQ8YR24B
0gVaH0BCyf/z/l7v+38tIHIJEr8KW2tvZzN25sCst0OyNDtmCYb436/jnx6hb2sUa0LeJWVj7ssM
B1XUqgES2owJSuq/ddL8Ya343u0Ky3luEBPlNHaUzaHmGYiHaHH+8o4G/3ut+L7M+8Kr9aBmcGmW
DSILlF+EQWt21LPl+cPeLTx8DH3vWX+5YH8KWLxvR68ry8PRaU0rFooKdOlD8InSrHnxwafEokjS
fWlOcLdHZQHmoGHikE9OuvNLr41tIucClAwU/X+/fX/YYv5pX/uvJ2Rxm1B6fjNCm0Plw3CuE5jU
zRiitz/+/RP+9KJ9b8Md21kviYBHZ5pMyovMnomJo3R0ADPJBgBqG4Vnr3fHRzMsiwF/RW7/8hp3
+Vu39B92cvd7q24OndKIYDPuXNm9479lSh3emfNE/+vBh/rRgGJ2EMMFVbtlrndTYexZFMymQP5m
4QH8a2xKIFoLu4kyTXAkASkGYF0ce40x33l19pcs8x8eRvf63//rdrAAyty3IDUNDOnH6diWx8mE
vQP6TnwuRT8/mxEk9L+tgX/YJ91vS5AywSNXS8Ot8fLRX1cumqCVUcM1BP7tX4yoxRBFRQZOJA/t
T2u0LERbzuwUe0Ay/cYa2uYvoa5z3RL/x3r8vWU4D90Eg4w38JbzzkEnvtKsxtLF8cdI4X7gIHKk
TSpGwhMXwbIbI6gSSVHT34pF540Uw2enHB8Wd6WYZ/TdDCq8TgHmNlSwXZnWW/bbdi/Y6+LAi7JY
0xQF0MfXuw5Y0qkG1/7SGZN4HJPFuzhVCpnWzlgO/vKu/WGpvI63/vfNrUqJ8Kaa+93kNsY+0DLf
g8hK11aR/q137w+nue/ty7hSQCl3Zr/DgyNiJv5QGi4z1BmANRh4EvO2Z6buwayN6S/P0PXL/6/b
dn20/uuJBXAJtFAkcMWl9+EEc/DWqvH/a3933W9LZeoyuo2cCe6A15gnE5TQemrn5f/bHd1vhzPA
Sg6gN4NpEyhQKzSdVQMl0jRvZaHqh39f/f6wvn5vZs7HElyuIf4ZVWrOHdnPs/JKwINBHUVnT09Z
85cb8Yf+F/d7T3NrSSHbngnHBrkQiI10k9MuBBtWTUdkasY6nHW6pVSyJwN8E1avyVL/n8Ht925n
4UWWiIJG70w1mQdv6dyNiXN3+/9dxG/LlAAWXBP+F7sEl64y7C1n6mcDtrzbFX+hyfzh3XS+nZQK
w1O+j/94h+Ql2hWLCdHcBRnfp83fVts/PQrfXv8yNZmIQ+HGyDc1StQ589ZNvPTdI8v/4ElYgP9+
tdgR/vRR34I6QrlOC4Ysia7S+kt2PhBSS0LVLJU1byHbZQdZecmTHSKloSOrjj3gj9uuNILbK6UK
/GstMr1itB0ptw+g1XqcZLGdRL4VI4YnwtBCMuRbGau81T/pP4gnokd/rICcG8c2ST/7dj5lQu8I
1rdl4cJU6baeVIfZwD8fFkgspZetcR2vrOguUOPGqbwVZ8kv3+EoUlUCdQ90YOcarwGOm3GNVtD/
J+iMltoFSXFmJV8Z/Vs6DWvpX9WzQCXT0j5IgbMi9d6TkkDLQ4mr2mc/qnA9BJ+6N09FRs9LRY7O
BKE20vKPlAlstrF1Z/Mr9Z8NhNEku3HhWPRYDPv8OuRwrYbneuN1UDFnECwt0WpKFbirSxC5y1M4
jlu92BfmKrfCvcnFT+1Yd5E3vrtt9WsqLwO7Cfar2Mrvxvy3Kz4VIhjuxARQP933FipCEJS2c5V/
NWvJ2c/O8PDK5iSD/gtxy6o28HQb0Y13FUvVG9vbdRBD5+ipvZI8wzrW2X2m3owB6pa+5F36lJUu
slcwOvaTI5aVbOj1QbQyW+8qgOebtkxt+Nu6Lg5e1M+xV7oQifWKk+fKgF7tjSjAh7dGPza4p0dO
CZKZ7KVjwD+ZLji5bplBBtmaTzd109PJio0AFF/knCQZqBU6rjddGQDfVPecRG9FxOR1ht15+ZHb
2Z2TfOnxh07FOswvieo0UB0jhmk8MxHOzkiq70pF9Q6ONWHQA4EP9jdHUodZrr9v8iKuxRcVrXUn
vJNtUT3HhQKTmAsHITA85/kbwvTYlAi8kHBuAGltS/Hk9g+FmWLMJJpD2KVlhc3W3cMB3uNKvvPt
7h6h1aWJylMdijUHH39VXr3uRpduPRMJR1sfjOhnyf+EOnpyx+QuCn9fPbjeaO8gRMchmBmcDYzM
uWsXH4XRELUrHLeQGjX20ZrWF6m2rR3ukK6ABYpQAnvinbEKjl8tv9DamKa+Gk44Q7iwcpv9k0UX
W5vKfzwHBTiqlYsVqQq3nHQ2S0fiqXqoYfYyYo+C1oNLaZNOqDwU6nhFlxp5hkh2oK8XCNF3SR9t
vaVYy+QJaLCBWr44FTCrZFl+kaTAgvGjD8KLWd2X2V0XFsRF86UKlriH5MjowXHCUj3RQyauTNDk
UALSFADcR1mw67x3k3sqymWbOf0+79RmQbgIZZG+z9fGaS7Tsrxb48lSDfW4sznf+fUtoov1lA3o
rnhO8g9hFEeepw2zJzeBnaKIhw4wkI1fvA2akk3DrSYfAEkDra/v/bQqAgccU6K5DbyfeZRujKv4
afiZzHpbGs5WZRZLkeYl009BMt5D+owNOi3qLIlHk8s+uBuUDb+WApqHDjHh0JCU6xUNzqvOea4E
Bgpejd776avPyX5PbGi/Pun5il+uBaRp7uiCwQmmr7j3jEBikKi3AhVuUOMWiN4H/FBmmL4O8tws
DM1gpQQZPcxi5V7NMRDU9ki69+T44sys9175FlrqiCBg5+n33CbFaTVf/aL3/qxuRpCUjNAjbQjF
TTe/1XW/y5Nd15VHOV3MZXhq6nPRwMyuzsYofgxXbhVs5NKzb4oA8lZZ4JYy17Z28AywOs0pNGgP
G2kS51quM5/UjN1sHYJh1bUXYzY3S3UbhURFIEzBNJV5C935q0LuYYJQN8rPKb9rK7jpQfEiszdX
ouIou1UUersxm2OR08zA84Bb/eh3/U1iOtsBweGIjXVCxz4nX2HDZQg/yrR4qXL7PEEDr+R4mmtu
Cdm8G3Qh67zvNxmUzxJst9NcIbPjrmbdKJz8IurmA5zl1k54unt0VqM/nY2cNcNmTnDMDoJeEScL
FpBZ4ExBFweTv5eY0pJI/JjTJ936a1P56wTRXVWDKvMI7oIrD9U9MNC0ZrRuR/vn2m84Tatos1xp
z0htRnlIHBD8dnk3mAxayJbmPjBmahMKJqmsE3iMBK0eLgDH3uX1h91/6BxS/owJPYPtG/Lkcji7
6ssdQJeaj87UrywhDjKf7Mozr/LnFCyDGUbNq4rgQwKxKsajFTpYL0YvpWmugb1yDMBPYKMokZ1X
rrZvqyIE7bWgSoZa6XnkMxL9ZY6D+Wi3gJGFXVQPmVlKAGz8BXRTwmfvl6k9kpPoT5PRwoLzKjE+
6ESm5z6ZrQNKKOABVqSam4yQvYzH1k5wKvmg+nGfgH10ZwWaq/EajKXtENFzbVmbqQ+DOCoytWfs
gfINAw/u71Sl0SGnUZ43k7Ydb2WmCkZT7Vv+ITK9F9kF4alJlvYCqJMpZC8P8KdOxUevjH1amyd/
0odGGvmxQRC/rFuqZXcz/NQVVWEspRxgNpLxmg1kH/jeHdtyNT3PUXLd9sphU0kySrnzcyDFcvQd
7kNpszKVyoSHz8xHm/42I//WbbCjWuUe9eCxbK1lhaJ7Oxhl+ZxK8zR4GnsMtbqh9E8U/sfNUqg3
KXKi0TYbu7PpLls8ePq2mcYLxZFqM0H5u0Wi8TjVTCQzQXeys36b2QD3y2Bo1l5tA09b7I6paCY4
Usd8p496U+Z1jxOsu88ioKAQeVz0ZPoZtxsk4XQcj1non/MIfndhscDl0fA8JsmraiLzUFiFsa5l
H+vQR+969dQD+nnAJ/BqwYFWeffYh+4JcvvBKQNjS4PzmwqvNZ0y2IdX6HuXUuygXOCTigWILq94
9BSjCN+Of7BKH0Ybq0eH5dpy74KyuK2zaK8cI65683WoCwXuv7mxGFVbW+F8jJb5laR/FqskfOuC
ITokCayasD4wPKyZXsS5GLbbGq6uk6VblXTHsPWOxSJWYd4Ux7rFAmHV8w/VTVMMuOQm6VzA8Km4
aTH37A1pr0jjPIsFEUTueZ+MMIqYTr6IdaoCW1cMJWP5gznB1i+adBsspfurVKgkQqBL+wTyE9rO
SCbZBjgzYi7ZhVCh7ajiCGuIhbPPAF0u2Xg9uMEtPZN28dC3eQCwPHQJHFro8ZykHDwe/sgwiJO0
81PkyOI1XyKEzpYYZn/XzzDm+W03/YJ8X+WrPCqLbR4Z1r0Zzs4RCDKHM6dqmprzMpnQVW/Vzs9A
OFB50S3Xa18uec1rO/hO7ORGuIWrbp7g/RLmRyn6PH90unNogadq2tB+6DoGEgfbA7DAP7Dmfcmc
LaKGsdrjNxo/LPta7xlSJOIr3YwoocOa5uQsW56Z7vLztTGOEcLzZYmA87WsLaHZmgqqspndWC7Y
lRFJzTGzhU9dQVlZwDIrmwbRaZ5XG8zPTRL7XLXhl5uNaXKV4+idOzthts3Dxdp0TrecaEtD9TZ5
XbOudYLPDyAu3breMKU8hr0a+FkfPng26k2mpwRPYq72YdL3D6MBwRflrl/5Ny5Z9avngcZ0HKh+
VrNc5qGFJKSGdh357cqJjKvuLasFhgAdVeVN79hZdxgmxr8QgCe1YKlOqnKr5LQUO7Q3Rbehgv4V
5Gb5WLH8eHE0dykuB1tckbiOgUoIpUeq44KoEmrYIKYEDY4XXIgtYdMoTjAcNLRTn5iXRR3B/tSt
kB8uGo2zMVtXhwVCwSCpjRcJGhKnblXfD51rfXR9DWdgNpiaaC1TP0BzXeobHHR4x2HBcslzCht3
vrC6vcvzvIuIrY6eDBRnFshTN0PgLhyKrT46JnSEIcBu0meKfOGlrAZ0TnqeHipuBFB0153ufVGg
4fS1KC8lAuqL1yfWrvNNc1MBoN9DgOT4483OrdsG9RlwBLbNaRoeVQOCdQQgej9KAg5AyLW31SXg
51nOzQ3VMXXUPk7DlVnnxjYMG/9rTK30oSic4Ba0r8ZtgiqhJDHJ3wT+f21fj5PO8A//Gxz4DsIt
xZnC7tptQJ/nTgsJjHlW863w3Oa4JE639UNEOo0ZQI6cPdea2AagYXH2D7yacjKOtuo0Ilz38wLo
SIq4L5RAJgsrhMKeAZ1O6uIRvas4yWKUwAz9/NgqOT7JpL2a1jmmemZGuGyMZvGb800e97r9Oed9
tRJjh1MbDiQbqQ9wu++PM17qplAsFN29JATBXDsB8XTEjOo+oFO1Ur+tGV2ft4AZ98aPJRDElGZk
xgmEVdvua8LP+h1EjVz3ySK3o989m1lSrsMsb29rnuBtN6Dk6PxuWFWLa25Mfo4VunlNjX8SjsWL
AWto34reo4PW53xiWoey9Z1d3/Tj3k4wKob4KLa6WM7C8aYjmgB8FKEpz2UAsDGtFwd+gfqqBasS
9pFXu/GBOo1pydQCmgSJhHtbC60vmbLUKewQwzaiwoIR2biPqDXH2pineEAUFFsNJ/Gumh/HyGs+
o0CHzwawsHia3fCWl3AGZt7i5i1SwOJF0D9OVaiQzBMnlksXIs8Jwm3ZOv4mMFPxIJhBPbptAg90
5KpgAck5ivqvZd+YMIMKvBN5Vb8LicVbevaCDbeFQltABisIBTNa+NfljAw55KTdu0ShtmfAslfe
gpCNoeigMoqnIUnEuUtne8dYDeaxQSSrSHsw5QfQZVQ781WnI3Ga7Fzd2FU7PqjSoOFRhkTRjfYI
56RXcSmWr7miLYhJsdcud3JqQGn7WDKfcNC2XrA+5SP16dZgsWcu3/eUPhudj9dlNAfADkN+GMPm
SVeS25ImDylIfvTTWm2qDjNzlqv+h5sM3Vs+mQHDmvUlva4ffTlWawYx0J0nAei/vHpbDFr2bA96
Vo2bGedqc3U3FRFNmVxkwjDn1hmr9Gw2zIJ0heNtJCHSxWyi5NRlWKwc2UNBxVi9AlhNp53n+rGZ
VLJcNZY24nRq1Xr0x9fcxulRF8MEOT5iV4eHhMJlXGL6zcZzIfVvRDlPvdPf11LBWC3CJ3NQDrml
8R6qgr8v5mShL6zQaMSN+hHnGe+EUZA7sYbi0WXGadNaAbTZPr/vGnZPbYOy94bA2LVt+ZAFBgJA
TQ6kTqNP/DzFZkZ53XR9eBgTU2yMafgY1WLFrov1cmaWAPB58xOB4nJZLHcfCeHA9bHLFysT9aZt
F4uKiGntx0F+KR95mwPg/zJ3lvkw4KZEYmHwNGJnVjTgbjTTuBuzCSTz0Em6MUvvpfPz/py4WG+K
zoJEMdXuHrNHxTEfYSK1AsRAKSdM2spW6bAcrSS9nVQUsnn5/X7oI/ZcYUS3uQS+z7J2cP3KwNmO
9K+yrT2NJF9wZjGY60GfaBeiCBzV9Z7xZvsq5gh3RZGGx8a47tehNcXlgvbYkt2F49eBt+U0pSwh
jsEy19jhp2qN5o4vfwdA9lxYrc72Q11y1kr9PNwEbaEvc9ojzquyaZHrUEz3AwOFawKu6t7xlvGT
GMLmuSjbwF5bsh8+JCOa87WTtT0EpBc29VyJZTP5IWwmHeh7swzoTylm46utsQIrJ3cfFoWdZ5kk
acg+qTaEnyNurGI8RE0ZxY5OOAgzyLiyExgcorbQpTPdcpS8Do+1uczPRIZAyT2QKWNcdI716YNB
3nISwIeLvP4uKb8yz6n3eiBaxFW47KYZc4fWlrsGx40KKstj7OiEzBFnpqMu8jDh9G5GL2jy9JPB
2e3ZbYtmm1ojvZTSiFaqzsf72Z7yrZ0mUmyoNrS/OzoM47YQdMLMU5lBck5HfRyblqAqKmz+fVOn
6bsrwRqEbWXzIU7LJpI4JjoluvUaN9MH+CL0EzTCekgqrZ+7tg6wWATlFlmef2hagzW1MOxjkvhe
7ESoQUn2zbjdGQtpXjh0RYylNSEKQZJu8w8ojfRpLBEcd/K3PlkbcP7MgE6c/IsspUCnWsI4tMNu
c8YHPFK7HnqPRcMr99YinLU5udg7LNO/tyS3bhMVc7SjqarbW12BRcTiml+DsH5nL7O8qYLJ3gRF
ylPos4IcKxQez4tbUnNVpsIkYYqufnPM0v30F8/v14lmUJVDDVkvI5PZRtSReUIKmzxrlznpQZXi
I7Vbv9j2o9blztRYEcCUTGxWbhXqF0upulpXIT3LMa9xkuHsQ1q5DgpwfxvmYJnfXqpoqu+Z+VHN
ucxL40gTxRgw3nhViKqEDCKDL0yXVIOR7ugFZfx4DJdAn/1MWNPONrm6a6MIxO1QB/mNVQ/q008J
L2A/lymSWYzcasDp6qdZ+Z5BC+el9cBwrAxDDGdzRPjO9mIR/pZXmKbjZPVagS+LBxsmFEmB2bc2
GRXRYtUGRslr3SonuDDTLV/mpUgPHSnYX12SW89ycb3PaXCC2EBqfiukLLcyqcc7rmb9mKc221se
OUQTmU7jAeb8qgOZWeOZWcROGuD8kzBnFj/3/Vs6du0n33Dzl4bixKajyfFkG5bzqrtCvPm+53wN
gUY8mGZOjv1yCZFf6Fb5J98oSckKLwx/2VYd7LD7IjpcnG7tAeHZqEycKEksP8fIZBaSnt3TIgIV
ex6K0kEp1vIaq99edm3+q1B9/u5FYcg3kCMGTgmIdyJJbMjmrktd9L5p0BkzR7osZe4p5cA5TPKn
CvCI1EahtvBA8WVG9bgxhxaHlB5+K7ITbBhwN1cDUoFXWlzJprEQP4Qzq8rgLQcDHVjcefoqGMRV
PkTpaylmnhnxOkLeKyGB7YeS30j8oN8UwRRrQu+N0ds4M/LcXHEvY3qLhu187T4IzYAPGMITNN27
os+ORoWkZyjReSxZgzxaoaEarmLQkiAk1iUbc0en2zFdTDj4Wf1c9ALpn7G38ohs3RDcB3X9QPnU
YtIydze9uwBfnyKSohy3sDT+6MY0u79OrJf2dCJkgFg+IHkZq093mN9t13osZ76UXXN+Lt3YC7OT
GN2TaQy7JocgFMz+jZkS/2bqK7BS1AdItNhVBRX3YSGCGmWFw7bQ/XHQ6R0J770dpPlpjhD/oPDl
6Gprn3Q3r90saioTxeCec+NHPRyH0njRSQJUPaWWmcnr1LnaRaL6EaRiI1v3pHrSixPqiWNn6hun
jnYUCHY98+X+MO9YksKdTdMkWcKtkyuiTiyYqXPBw2OsUVFU1wKLz1u87OY5od8u1ee2747SsClU
kEId3jwPBvNfipgWeo7/XSt3vtXKUYzbdR/g7oswH6UxCof+VcIy2wRjI569UGe3FgZP82oi6XHK
oSJYKamaX2VaLo9N3Rr7KOAMeAWbOtZKi9bZIXCd3JWqEgxaHqfnUz6itor7bMadZ3GiO+dOZLrb
cOxoc5xTY2pWxPjtEVhCZ6x4FnvUU+Xsr93CQf3M3Gd657WF+VUFjXUYBMr3NYkuIqKkdSmsVcsw
/Shxmj/aZZHhU478EP7dFLGNtst4QH87beheT6EBON6D0K55z5rJC2zU4TqtsuS3wj256axppMk0
kMalp92PfvJW1F3ct079Y7I7jfSuNJG5qtRi8/FM86muutkF/t9Dm7LC4bnCFXE2gtR5akNvOc29
ai5VZg60rIQuWV+FIs5dkxQejlXg15ymm+TMl+jvZEUeNa5r0z7U2fVHS1p43mq/cq4vl55+zx41
8tWU1VWAQ2Ae9mkOLoyTqRBnS7XO1zIPtMCbSdeffbJ0l8kqndc2cOVe1gTqHEcifMAN/YK/DJ1a
x4IOk7eokdVrMBflvdM5zi7yqxY9dzN5J8+djdXUtNYPe7AJJ13H3Qktw1s3q52Gd8BpT8IJKFsx
hvo7+qfSkYc3rizlV8bsANUpBhbukrnrnjvPmV/M2X3hjCoPBtVccplBlv2qbIALyonmB7sbnVOg
S3aUWgbjwQrbBJO84/4oqXpjBGwq8TSiw5Nru2jcxyjX4V1Uq7xmKeoaLvCYFTdNO5IWl5GT81No
8VZyytpzPs8lFqvMuQgPh4rOZgYtEs9KPfBqlpHGTAzoZdUZVb5dhLz6xeZgI1xn0vtwNIkBfNFR
FE/S1y5yIlZjm7HelcuZ9RqeR+0LfaTdRzK3Ir3RqnJC0uc9JdnA6DyMh4kTFNg2TZaglEmOeOww
T+9T6Xonx2mCmV4+Uzz7I5mOrbCUONtOnt1rJ2Wj9705adfG3LV9bLsT2VVRzOgjXCxLiuSrbm46
y/KnlTOE3ZmpzBCAgq3NFe2scxjzPIUvYRsufGmGRbyVyudqL1VbtUxCTeKoWqHeMZh6h6UeBdXe
KW/WTca5CcxsFJ2k6sTjQJ77OtwtjzVVrWNSe9nBTguni0e361wU3E3Y7/tEjHoFUze/DXxg7qno
qw9vWKgDQC03tqpQzfWOOPOnTSTwwnxxtQlwmJL1mJo46Ur7k9SFCchtcjLE9LV2nimGtx84pjG/
W4as7kMmb355liOOPHYqjf3rYE7WucF5mGuy2UuVk1DkWE5/afiLOXf3o1KKLL7Uy7JrOMLtMWtg
mRqyNrxoBhSeOgtXl6tIPgeg39+miI4haOXti70UXUI0fFUNFhNbGCm7tMDb2hCsE5PYXjxQUN0b
i7LsTU+eC/1qXiQ/tdnX29ny6m2npTXGeWaZjKM09vJqj0n/1UeLXcXekKEBbPtm/G2kYXIgVFjY
k1X5xlgG4rFiZg/Rizv8LIN6fvV4RV6VKYyLTqr+bCRu9ApWevoKydejxetNf82B1boNwjCg+Dov
TMn0lfzqkWwC46Ma8KOdgDtiuUCsFUwiei6CvN03ytR3Ud/lR6y94esyKH0ZS997VPmQ1nFAQfgR
gxDKQxwa3Y/CpeJ2PXAziFeYV0Qq1dwQHcv1SZdGw09huF5JL1LH0sys/ADZtjJj25aongNzno6R
ZiaD+t6CUTuvsKrBKs92ZRZWz55uZ4gLkmU0a/LndFJBE9tzp15EuFCGqYQo9ngTl6M5Okm9tu0I
DU5VX7ObedJQCDCNvjVQ4OTttE3ckEaEsdamsyLX0DbION0hpaFel6+tkIPc59DlAB3mtf/cRJO9
X5Kg/Aq9qNt4XCsyIt1IKiWYy/bOz3T2amNe+BVhAaJJoGAtqPJkfEcWEv1CmDYrpOViek6AW57b
uS0/F8qbD7bqi3OUk+Ql/943wDLCtLkVlVYne/SJeEiej0FshTjZ4saLBkpxE0lE4VR8fa5TX8Rg
6rirHbeyXBFX+WfbH5atKhNxw5h+8TPoqQZYZmEyLNHJmYHgjh05FuRv0ZXzLVfaaijIi77ZhIXR
PWq/QUHFZSJZ40fTso6W0rlDSL5s2SPcS0GSmjC7ZQY3Q6qgKF3PFYgcT98zwm5+ALZz90x9lMiM
spBSfLPchmHt3iRSW3cFc2ZrhHL6kOm5IOGZqJNvpeZhKck2+Bj+tiF9jMfJNexLWgzZbTOQrEg6
xIgr9mW9JhtkvOU1PbLWOIcKA0Uw7CybSdk1XdFoJnU6ZidyjB1hTmiTCe9LHYOKKjbKx326uDZm
FRiv6OM9/yaPbHYVX1fPkT9187alrQLUf4AItmcIo7yIxOUR9xshkfeag/9cEf+ImH4YVkS/odxl
WeyUKyoCyw9bXSNSL5nolVhIXdRUSCjIIf5NL5ViriNfqNVVsiJKrqzKeSvCqrgthUGHDacVGlvo
jHDXJakScpWmkTxotBsXbpb6cDpJ04Wfd+2tM5gKq5BdRMiRKUlpL2INL/OwvUVWzMB0L9CQrHPR
+A+qi+TGXKzlviW1cHCdSnFAsr26WQ+mK55lOBdPI+ABWk+9UNGDlRbPTWUVG2s2Gl43JNRDPaq7
1AjHm9nPqcXiz54vPTCul2bW0dqQrXGctDlvhkoEH23E8r8C4m7tat7ArclsAtVyrp+do2oVHuil
Rrj8AbMlt1MN74odoEZOVJk4zzi5BRGyH6b2xm0/12rnuXn02mej+9iUYfsY2YVYBbZpvxWVl23N
1q52/tRmmzCjqh723o9xtsmCJiSDYpjHLllUgHIPvjsnt3LGTN720tpL38ycVRvZNGPUuduXcUoR
dsXnR5fFs4y7xrdrDJFIBSeaeoAyrzyfO0O+qrMvPDvYQNPS6ZdTGWTDs/LTrn+aB7LSG1eYS0Du
TKfvZSCdH6K2/SeDPjZ7lZidxC3Em1SSwIRaw47MwxzDNLUCApB+Oii7oO1riCYNeHLsmo8ycI3q
EXOb2iV9o39pqpjkVkqBIprdlNl4TZvTdU7dYhkf5sF47KXZUa2X5B+ejWqZwv3gmpGzQvFsMuxd
I530un4TWsJ9LJOkiTWiOFLw0WieszAqtkNI6X5F6Q927rK0nIymmWarSM/J68BxGf/mYNAeYhC7
0Ru6nqlHbNqwnjZdYDt7M5faWSnf8X73gaSlh2+1V5paHYUx75BO3bQe6A//SFUYrJOi0A/lrMbn
hhV4F7StfXacGs9pb7rZW+6o4kKFs34RTbW8IsdIDpO0shsvaNQhLzMy52lhXdvtLIZ12Ftu3Kke
Puraye9lGrzU9C69skTqA9lNgwFANiW02sWP/j/UnUlznMya77/L2XMaknnRmwJqVGmyBlsbQpJt
SGYSSIZP37863R0dcW/EjbjLXr5h+bWkgszn+Y9Lu903/bzuubbTl37MzLM5yvYyD155NDfkV74M
NoQ1QxAe00mLk6NE9ooiIXy1uOg4L1abX6iq9vkyYRtfXbBDoPrslPELoveZXunYI/Kf8lc0C0+Z
I9F9lXW7PbsBRy1irXyj6Ipj/M86cSIUS9b+macCtc2yTm6b2JMFuuu582UyqzIpewGb69cKeVyb
WpwWeaBGWmC6lGVDSTdpx7B7WtUYBDc2gIZjmjOPhmnCMqRciDHbkJTnzRDivDr5dN/3W3tEm4gU
i42isXcqQNy+6Wp50WFQPMCappcao322KzMreG4X+oUdV3cx0XHb65a75U8jX8yXqrPCAxzw2EQu
zUjPoyT5IDUn+641VH+eDEtDf1J0NneDcw4MEFRO6xQpGlfDKZzV+ARnQNlGtdG8PSjuuHw2olGC
b2nDRu2a4n9YlhUQHq64vlqOaxwAX5ek0lTO7zgdxruuHkNUKWvY3btLVe1l6mxkwk2KfPuRuJV8
DLoHBf9j0vo3eBfammYkjW1nXAfDyp+90XYu9gytW0HRXdwqFw8gXFUccoa2KtCngAqVH9KVDcRt
DtFKb3gzP2abNg9FMyGlcNh0TrWfd3/y2bGQc67Fb6PuyndubIqueXgImoN9PoqZFWQWWXAOimx5
GyciW+dQ5JeinovnZZrIg2kEHXewcuVM1SzIrw+Uafhw5FYXQ+w0v2ZpBEcDpxqzMpKA3TZ4SwdC
13Qm2Kw2LPhdEX7Yi+FdM3/r4lEvA7XGy61BaO5buuUHcz0oncqXRdn9fnKV/aY8ozqw/q8JPrjt
CITUf2ICq5ll845IJB5QSOSxVpr/fe8/cLnqO/jy8KvPDPsYokwyztDsiwIyK/LfuZ9rBDqlk539
ainvCkyrp2CZ5HfoS+MrzIqV9kFORYcGJH1mvmrI9AUfus5dKdCEqPDo250gdIzVIxB5+9oz2HGz
oFpDWNbhhjEQntjDVsTcX/Lo8LR8cNJbvxejs38XBTv2pksaiR0r88nvb9O9Q2LHC8x+85C2OY7c
VEG7RiRJ0cA8Gn4CqlCe+FfVVSjfPPMwBOjnArXLAlTEgYCj5JkaTwtRtXAxyOUoyaPVGfCynaGq
wuW1t4zysQdwimXp9VdYcvJz4dv2OKas88RmefEzj3dxcMIPXyxjF1deLcOd1+dIMqcCpGU3DFZT
xS0XfcYCbSF3k/Z8r2aRZ/tAdO2dLjcSceqs5h1SlqbEmhLdnGn7OS+3cd95dfaYDs12qZgbr2oK
5rveZL2bnVD+lFu1Rm1pYxyyRRG5BMgeVJ5bUWW4VC/muJZRFqwQl912EFRtHWxwZODdeeXRbCjK
ocUcVhVPZFYi6DTFgFLCDytYEmMuDmbpGSfdZ+hovZkdlAyVc1YUXVxQ4/tchwjD8gWNU5aCudvN
HBy9Ui7X1Z8dE5aklIem1+FlGvIcON/z+YuLyi/0FrHxeml6WNvUfTQmSZGisFHdsORV9w3pdE/Z
mFrn3rBJECoXeWOIxYPrFuq3CwFaXx0diIdw9UYibGzlvZVTPf5yLEt8zaoY9rMMmwunNzpvx5q7
kZZsSNI9+cqbjBRH6ne9DiaeS7cvLuW6uIdeyf5UOtyaiz2IX5V3qzfJEOz7j0Fl8MG5mEz/6HXQ
99YkmxN4PW9QRdewt6MJKHimGrSFR1zC5kiy/xbLotbPbB/oQNwyW5LSCbc9O+WMunrzz/jMjSSl
/+Xs+PX8q9uM7IlpZ9xvRWjE41w5121U+U+KtZw8UlaoEpm6JXdsTouYmxI5MzTyjypHsVJ26jr3
TlhXUzRp5VxIj2rfHVs3R3uE9MusWiBpw7yxawtXQAdt3aM1e82aSLqq72nY5tL0hXGnc78/eJ45
nWhDJXwsV+H4QADS9oBrwYrJ/l9eJfanMFqDOryDqKKl1rCcpPTbAJFFZ/j42tryoTW2bEokJuRw
N1LFBwGyIJ6B1mrRzC/mSL2tDW0dzf7WoJiz23fOQPNhBkE7DVMTPLpMEL8Ki0oHhaT4KQi1lThF
6v8YlTTm2OoDO2I08F7DtgBkzWq6tNu+nLFbS6IPx9ZtQBmVjVqhM5Ny29wnbhj3eSj+JQepsvXd
gUmgBZt1LkKgWBSIkzNrP5XA2bNd28fSWJpLpWhMlZO0kWyhEyvQcV2qpbEil0PyRqJwiGyV9YyM
pHqGlZK/s6Z2Ln0vt+8SVTei7WVzf4CDp0in9ZqkzWzt8n7dvpkmbzxBOCdwEE7iALfG0jTS2Pfa
IK710B0oHXLOOodChbkV0Qy5njQ9sllTDbS4rqO93Zd4Hd4MzsGcptm2OEh70XtDqekB++HySN3B
lqhiaWcKwzvmrhI82Mt1kBgmFBnfyiQPpT8T91jW1b0yvIxDPiifF7LryR3znOJtDBbw8nwEroch
H2Mj9VZmskC+yLqe74mJHMCmNPLRxmF/hkIGCmqyLcmXsg6ORQs4hwuhKl/CzJi+BaakuxTJaB6b
M0/sFbg+ZeqsZ0p9OxuocC6d6aFPmbqjmnuD99eX+9ECxZ+XIedw8cz64hfhFFwMW/hO3LWOBSfu
cJhpFVSP9gSDO7qW95qXGYJQDN/TTiGnwY83zns7bYxjbY7zcZgNNGwTeN4d/fa9QXtnuLzNpQlF
VrUEdljKd+/BeNMfjETWcyXGinTMgRmInBcryWSWUe9QDkgiO0+WHwCNOc+rKqDbZq8ID6bgno4h
/SsL6Gfuo85V6wHwTxsXygHoW28qz/9abmwZQrHsJCZlP+F0WcOH0TDM2NLYCl9s7RnhPrekiSLN
FvZ4BwGzgfFZtvCyHxojy6eU20JpOxg4yB/ZkddpMYMRcG+o3i3Do64e1r3NXglV97pYl4YLmlum
+oqOGoTQMW6hz7yakIpkUkjBAB0SerTAA1w6Xd22dNfFRCMQURjKzSNMCZ6bmJmZ6jvPTNf6mCku
T1aYUPhpdnJS1CMGyn0SRk3XABuaMbgnZdkHBTYBK7v2LuKjZ8uW7Wvag2vEvspD+LwVuVKUtwUY
Yzjl/e+6GCZ+FbIU6thKPuxLv8Do7OzVWKcEqYXNl6s5xxWSe6sRUSNPXYQdbrPcCQJwXsH95Bz1
PhP5wTOXZj7DkSAcyea5Nj7ausuPSqDl5yrWvxHGO/6vpoCw3uVhZ6DLr6VbHGxP5eSaWbrbTlrP
1g/JJGbuKUsoZwwRbbWBaSjuY5VPTiw3JR62bPDyHZCrbEDCtHhe3NL7FC6TASTfKh8cz+KD31aK
kIOmwagii70aeGgHGLg35BtlbANyxv48rWeRpuw2EFX7gFoJO0JwAma+OIMLDlAU+I2cSrTH2jHS
xGcWwxDgVSyIqNmh+bey3A9qy55hrAt8NTxoZ+Ry2WGB7P6hurXaT5a7UaXdLeN97+eDdwRMydCp
I6xNakf3vwZ/Hf8AtA57MaQOdR9AizqD8SGlp5SARKJElymKdedlCF07w91iNWUVkmYPyOy+ksvy
t3du3OqUzSYvaSPvt5YpSJob6RiDyPIDpxvVgPQrHXSxOR/5XOBggqD8aPKSTFubrKNrkXbTB+kP
5YPN6/mcB8UA8Bf0f7YSnUQ7yW2PokXuSXMxfnEIdnlE18mcIE0vz7kKZtYxaJkPp8CVvs1j90ds
GbyBJSHQkT+Qt8Wo5BXizumN9Y8NwuNGtlq6V3SY+V73C3YIBMvPygHA9bMmOIPe0O1eWTP4qK04
V/iQyrM2vP5Th2V+Kb0Rnc1ce63YObk1/6Qt1Mm5CYnlv+XroLlQKzDehO34T8cOuAl35zqI3NUu
pw4KnMnqLsAK4RmNzFTvm1qZP8Zm4rBKg07HbioHir3NHIHAlnYJIh4fbNjbngeKYe9WcuO+3dTP
+CZrKlVnbYzBrpdiODfjYmMYUh1QTAp51hjTJWcD/SsYuxIg3ttVuAKJj1kQTJETVO23oZX49Io2
P3dG23xSrFt+k784HHu9kKmRpp4RT9XNhfQv4+H/V/vx/6LS4luVx7/9dw/w/9VZvPtTfapp+Md/
FRmffv/7P25/4T8bi23xT983wc18ERKt+q9e4vnPMPI19j8tHw9O6KAdgMi9uXEbopfyf/+H6/FH
lm8zNGDZhHzFtflfjcWu9U/hMnT5wvFty3GIuvjvb+zxP83W/6/CYqqTbwbp/3FlA8L5rh3Qwh2G
Fn9o/Z8W557zNZf8O3FLQlG9QGH9QBjkX9NpfWCT4HyeoSzJnKkiNIxPiMG+Nzlz1CGFjwq3vIyi
s9AdhoQrWkpcqq2PGIs+UhsSsKYwaI/2WwfLD0MF/sWdjWMQGD/GdHysYA/jIHwWNr3CqQ3uApq2
Szd5WQdCG70BVdbmGl+TrcYka77EZJ0X+uGbFkN2uKakKA1AmObi/xg2wqD7llZZmonRSAs2qrAD
XXDsaWdgq408VAQ7txGJMQfgnNbwTsBEvq9SyA7Lf2sDX/Baj30y9s24U+uaMlI6D3b20VBwn46Z
Tipf/+6fNidXEQrBUy+kOLa3KyWYEdISElQklj/sKbrtYxab39Q4v65qeJybr9mbrJ1jJ7blUpbq
ioEIizaBhGIwQt00UiRsk6AWDQjXo2m2jxulSzu8jDHJuWcbCqDQNQJAj1tjANXp/WQ0nUNGIxUU
NOxqeKuEMq2OCXs9Zy1QmGZ6hactwuCPBH2KdT+AWLHR6tgaiYKUXO5z177fPpGqSv+igSdqfMFC
ODryrLIphRKeP5zgYgthJoZ+a6zt70/TGJ29icshQptEbkcCLfDXWtw6WiaFNnx4VAHsZyce55wx
zetr9lhD3bUmt1na0xfY9bsG19zQU077VutxSJhYhmj1qxglycu2YBfpd1NHCJBPpkq0zmijfSSh
qdc9L216yVF3xIAVOgqG5aWpt2MhPWQefOGuMWyglCYKYMPzekXV7H6iIpmODjiYBCPcTXD9YTBr
9hmyXPzCeLQXPgsawlHDLmRDZNEcpu45swvWwzq4pukAxMQFb8jwsDy02P92hkKXsyDQ38kZ990g
i2+k8Xyg2E1SuX0ZQfZQryZM8uz6d2Nbf3WuR9Ja/tjMLchFj9In6+cbkKeRwyp0Tr7j3y05/7qw
wMsAa3o/k+SHtGEERYBfy6miwabZbzbwBGbTW5BS2pZL3rsqd3/ZafDT4mk7yN70IWyqXWBxE5gN
Asrie7JOK1DYojIdAQS9qoAyiKKRL1Y+hrsAAw7PS3AnQ2YMrD9tks1umOTaWXD0kP66TnJvudXt
cdom+IwR2AsLiwjmNurWN8ud2fLk4hy2AGtoPh9yh7e+Eqgzh5bgM50zQ8ym/O5h7THeUT+mASv2
xup9AzMElxAG9uJ9rL507vQ0L+dmahIqIMR9P9jMf5ia9+1qsm309oPZntuiMw+2sG5RcnZcm37/
5OT70ZPto+ICJqEYdUnLkmePi3W3Wc2TtpshcbuiQdldtRHhjms0jO6TM/eoEzkGcqMt9v1qv5je
SthNk6Nd9oIfZgQkbSNA2Xay7MOLZ1Ay4zbEP/4thyx9aFYL4Wvh3QtasGCH393QN3GFTRfDWLNL
G1B5A0L04lEjvo59HTut+yXZZs+E1ya2Q1lZKeafXdh4F5ME1AtH/hD7NORGFiDsZbSn4MgDe1K6
GO/6OVzOa2HF7livcWnDpqHSwXIdDiLGO382SuOpu/lTNo3DO1T9PhdZcRD1egDpJJ+u5BsK/YWx
bfvLMLKdOibT2kOnRvr1tO/nq2qZyt22Jx1iLIvIyMcsBnlk7ZnK9/726CJHfXNX4zPLug21TXMZ
MAh7AW5A4tK6neV7UaO26QiYmphepfa9i0SopBBWWuold/aD6emD0dZ37fTkgofu+UCQbIL/pX/m
0KdrsrK9XeeO484NGUyDPN1bfEU8+t29wB52bLPgMqyI44FcG8oAFiT+gPh4HyseeHSI+8D1sktW
1C+mbfV7S539kJMbkxdRBlCzwZZ/q0yYWPy397lQHIB1GweS9w2vZrvcxvFAOkmu6GN3aC90LeUi
9KOLlxzsdS/UhywAHNvMZhcMpvetXd7X3hmSySXlch4qdDtBvIhe8EqH6FyHrNqPq8IL2vE7CPt9
X2QT+TQFSx0nbGfZbxkB5ZcUAgmJsHvl8rtvteie1+qrgYuOcr+a7wNhPYM8n2s+WpNDeAtqa+fV
amd/db6d4eYndHMukKyyGM9R1guS+6b2aDrOQz+l3mNoedT03Qoi/FPAR+0bU32t0/Bz2EjqdNo0
jFOzQc1ecDQ4onsAE0Vc25dv/TAgFAqd/NLb9nFo5ykK13qK3S8tphKrgJE0m8a2V/Bf9SHsCvsJ
tf3PCgptX2AlIpk2SNyw4oLgAIIeGKKpmE1wtPJKtKh/cN32cfI7/IEpYtsiWPdYujgB1zVZoAO/
6sNWVONXGSovJivPOZRN/aO2hvYArH2gVTDj6vXoQQ1YRDbUurEtsrtOq+7Ufhg8AJfZAiS28STQ
BuZGvTCPS7uKaAr1k5Nm9eMUDgcAVOuQuTX12mv+PWudRZYR/PECl9yEajrbXScOupmOSHr9gxL5
L/gxHYtueeJ+wz0EZZw0E9hMaE7GbtDliNzXjOg2H2C/EWmk/XDe0FZJtIF3w8AL3Et0NyWrujX/
6YqcIrHVH1+23n6ebz+QaxKUgUFuieBFH/CZWFcs/lgavPxnMQ1xi12V/hNWW0RYO6vK/6KG3QVz
9aGBQLTkTvYbCGloxXPY6fZa03u04GM6A7r6qN+thdJ49LzKZoXvRfodGPW6ryZfX9KmgbqdcQA3
Ob7MTADpe78U8bAJGy7ypJSOYYEF0B+9OE37Y99Uby1y0FPf92w72Xq2unm6x8Y3HuwWjtpE001e
YeHEUzb8tGbO6FaW4P/6pvVsnrsg0Ejatv6Um9nBQpr6GCCEYv8lCDfLCng7jT+7XzAe3nx8SYe/
a5e3hDmFE2qssuL5a7E5dPJ+1vjgIQDIFzHMh1RY5m5sS5UYRPxOhrNbS2i9wJlwCK6R5U2P5VZm
x2YIb7ANdrHbH0+O+LvgKT+RGn2cwKcNp1lOAL9s68IlFiXv+zi1+4CbNx/OlhGKfbF6zA2bv1vA
++O+Olc2ukNMcC9aq3Wf+fjpWxA/Oa3c9+Jvbdk9P2BP5ov5BAy9JiKoM65jBG+lLj8neCQQAhOA
owAKkx55BuAIgIIZSik8Qkddz2WyFVPBeWSflu6hwnP6wHDmIcUf0sgsjltjlXeLTTjLpoa7MDMx
7mySFwTLDgjOTlcyf0QCE/k9GXrSyTEzt8Ee3Wl+3laaABbl+MnU48voc3+KzKnSpAauiQseupN6
/MaxhPKHikJp9vhZHCBiWqKQhPjCvnGuPl/awQRLvK5IJE9b97Jyz0eNfxQaZ77dMAwuatmvG2os
73bDVIvztzfmRxSFd5nyHsK2xo9R3g9p9zVPTpVUKvamzxnbPpyJOhl2jjLTd09pWPt8XD+D4rrJ
ND1Kc+YjBmEaCdqKQ8nBOthxlcucK4FUAw69UaUnwwXzn5bPjULoo4uLfBO+nTQkUO+cdE6qnnQS
S+rL8uKsfRp3RZ8nqB+evA6jQpD3h2Bzyh1w+NNMzs7OK2LAoOLcZu5zhl92P+Suc+6myUtqOX+p
FlwDKB1McwyRH5hNUnhLBeW4QBlgz2sxp8bpSCZZj0VLoYTe2TR17OfChz0l+GBLg5tD1T8uQ3fM
l+BkSEdHYiXBY6ZX9FoeGp2lcYWgjTaw/pEMU/loDYMXefU6xprRuDaC5oxidwAdINovz5hDJVZ3
QVnKVWY1ZAVhBOMSJHbQKaRho462wZB3dYiAFEEw4DDmVIWhMfZAHVHuYXHMm4fJ3ew9zqzE35Qf
4Rp2Dl1WoqoSA6AVT5xyO7RnsotMMiFj04amRfG2EjWR32/BcicXNMHQIwiBNVLarCgxu2zo4c0h
SQOU5JXff6i0qHdpheJHBuE9/L+IlOhUVPOoNb6/3ekA2VVp1d+uv50XVKYQsLJNpoNNOBFXaFrH
Q7PGdAxZsV7LZpc5Bkxz+55SdJaQqIcYYyq/igHvjcsDZKJzjMraT+yRNazQ/YGQ1teapLN9FpBb
GKCYJDkHQSTWeMxyyBs7P0pRCQvx0DhldkiHlekvsC5+rZMeseczVmmUKeNCYJCwokIBBVbh+K4C
fPyzl3+C9TGT8DjWTW8cRxfuYSlzmJJgfKkJhMTt+OipAVuN78VDTjxqJYwxrl9clo7Y2VxmTy+8
X5b8CTMhsOiAC08b+l4ae40NLAG9h8Re+5eblPnS1Gd3yd6FamVEZoCfeDY7cJZjbTIrgk/N6sF0
IA2WLQ7ERrZPwHBrhy5bbFAfrdQjyccebrDra9jlfOJDG83C/224PQ7tVlNmDGKKsvaXD9CeZtuP
XK8/x7TNdlZ3XRsCQ0R55wYmB+f24oTpW1CsRP3l4zNlWGx3Bg+PtlFG2R1XL/xs2tyH2KJIekID
7vbvQ0Y6Dq/gAan5YSAvFj9WmyYqzsDX965mzC6nHzJwfRRZIH7rlIcR5DCeg4D9S9aXkvzbmGOJ
kJ8qTALuwqKyz1WQQfuYvrXLMmOLK5wyVCH8TKEMYgEdsQsxew9ZgJMitj3INRepdR2Ob55PJo4x
29uZgfHUTrj+8MvuWsMSALyhJJqo/RwLYMeqWbw4tE+on6ZdUBiod2quFGt57baVNAgiKGKl63cP
modj5+es73KMMDtr1u8+GwY/nQyPpvbPbVB/8wqxcHUkL9h41G4D/fFfX90Wcwq2waMqTeqj5c2p
Fsq2uwaa66/ypUaxBelncJ6xnDdeVJRdcsJKWN8ZA0QIyZPVkYpXFkN4c2vJWUzkwtkxF4yGlNZG
Q/vimCzkeYB4GhriCgS2Kyxd36fSGHlnnZ8mqvxT3Q6/LdSK6FIAgYZbzECj8v0wNuLolPoHB8vN
a+Me5NrtyhQycOjG8gAWDvhBz27r8C9xF+j7P6LW92U2r49jSzxvYVwxpSTYspc7i+wMo3jRKWpS
SQzXrrBp57FJ3bl5osCCnQfTYx3MKRaJcd0o/r7zZIbNgegTlCNT/dt3rCnCEXZulYhHw17ifB6Z
elMUoXX/1PYD5ULh+DSkuklM4rZIBSb8qWwTMfIbmLlZCiigZJ6sLOk7DjGCQxG0YApY42YeB+zD
Ngo90/7VlWF9NJjc9mRvTvgwwj8dGplos1QbLUuRJavS1jnUvyVZH/ebYR3dssySwrkOmhtws+VH
Sn4yfye7q1C8ltO2g3gAE28JsmHDI4yJ5WnNr2Qa44YXrzjQjDgvw9dtEIdp21DqlBODEHP01O3x
OiyRt3GmmAUudFKPgfAXwoAoXTczq90783rgHRkLi8NxxTTRYYLOGuuv1uQcjQxLZXtgkCSJhVtr
0r94O+pkc/rzzB+U+ECiSrk1HJcFjvbprzjmIEz3mTV6D2V5gYLeldryYEP9twAeSfXEMFs2TaHr
A6th7JpWkq/wrCEgepuSnx9qAoGEZp+gnsTVT3aaOnunMFrOtJOTwxIgvMHoVyEt0SjiuubUmh2S
kZveGO2YsqakDcp4nqNBDM8FhsLRHnk4NxXrvLlbjdNWr+nJAa9blI6xO9N+2VsE8QbtkcD7My7Z
t7TuzgHA45FixfdhDMkzmr3+SGhDEdXZ5Ec1KlAPyTbdyDWFgmg0DsKsmtsaTeq2f7tsiC0CTAme
WGDze8cBQrlpFPdemz0GUrb3pvAv1VRXD7OhnqpuxGFjedeN/s2dYIK+ePjRTNHhCyYsQ5R4+uar
Tddm1E/lEdHz2VoZJPnfKWwxFN8QFpFfpiXkUa71YZxCM1pS5KHuhj5xk+prKodtvwRcSpUvPv20
Xn64Sx4NZH7Ecu6d2PKcez2WdtIpZ0nmAbkYGlccRZ2tz/W6PhQF/LSQNZoD3MdXAFvScCzkL+GG
xGsx50+/Tx91Uxj7AXAXSJjUHg2nVJfMJjCXn+Qu6LsKf/gSjrF467raiwZveZinnv+La9c8Dhq5
qCdYU1aCsCr/DXhbX4Wb/yQ8v4pcYTw5LFeR5dSPFtci3ye5dmDTe4QGGaN/wUEMXlJOrLfr5h0p
Bc5ip+aJ0GV2DUw42q294Fp9A1FG0a4B36rOiPjl5mhKrWvrmQPPHMIG7kESxDt5hJlnSRnuawf5
ktwI6Cpt7wHmMdqwB+x9lZHDTTJNzN39yYkcnsN1O0ptErY4EEKBxtmIK4frSgwB64czX6q+5BhG
cLZXRNHETY8HhT5tFL85EGHmSTwTm79XkjxFz+UjpUSKuZnH6b4zskuuwTgW3o7DElifLRbwjG8n
5hH7wV8mKdbJ2DBQfkfVTZe9GvTmSGUfvHrcPoyhvjcJAey90rgaMGTENkOFhZOJHMZ5xiQMCozl
HovoQZVuuDe3njDhCTks0PHFJ1b53nVqdKCvpunDRPjGpdWGRLkqyxiBwLGp08sq2wYCGYNKGoa7
EsUA4V91lmzl56rJ8iplJ2LZk5gluIF3udvtA/yklw21Mz/QcDVNBmwB0nsoGFuS1Z9mwFf02HbY
XVNndJNNnG3DWh/TxYqxXC5nErfPeGbySGzkq+VsbURYBrtQEshi6PwtsEbIiXY5zUSpPqYtWp91
dKOhaR9p8swiqZ0u8kYXaRmq0FZOh0kgdg4qrAyuDVg2SNgPov2exGI+9U/KmWaK+IJX0jbdnTCb
Ld5mwe/TxPpsWL/DYX4hYuNQzfZfjFs4ebb56jriA31PTYpX7KcIttRtaUXNAZHXulffr/R5VcuX
sfTPaG1cRMfYvImX9Q5IBp7XESnlqCwZeWA+cIg/cfpPmMwxYTUecra6AApR+IWQ6ZVDIpoX3Fzh
ybQfMypszq2NTNAxOIoXEDa1hlElx+1aWc7RlBspyroJkqV4EYEwT4/uyhjMmvWQK+qQ6uyiKzTJ
tY0ui6U36jqfSEj9dwC9JcuLunjAdC4x0AEyw4aTnWFFaoxKcBAVRRzoEehM5vJodXkWb87G9riZ
Ofkpnoxn3MMJW3RklAUq1Wp4XXxkhjP7rartq5qnZ5lKsRelew/rL2OHQKBIOZgI2fTMfVdW1l6I
d7WUTzh6bgYQ7wxx+oF0lXGsu/mnLFIMVRicuyqVyLWwjreFcedlLgjS3HM+b2NExSJ6kZqi4Q7B
G/Y1EFWmizVonhUkDamQdmKF0ELd0B855f6Qd3bRzll6FDLmmBiS7ZZFJ2xHx3OJQzpwg5+AUCyA
Vrmr+8A/yBmpjWPv8i23DmHPj4uiZyRI3S2VHU32dxnUxol/BxNnefDgnysIDsfkXGBRbI6uk6lj
Pxcf5IoiFfK7s8dAw50YfheDXx2Zea66HrsD3LdkH+mY/iqe9ErO92QNUAuBBWMfdl6eiAJw07BK
7n+yE8mB5SKE1Lo2xHOh5elO2RySSIUJykEz/haOvycTN4PZpCq2kVlKjVnZrdKk0NmnxMG0kANw
yx2/IWq+Q2gKyim0EsStYA2As5Hy77L9Lqzvof3yg49h/cW8VNb3XvbeEwYTFQEoXDOQ/tAqvvfQ
KMk8efdL+Ym7JIhtG+WqizqE6ahw70xze28yGANpW3sS6n4PDTFhbo2sr3XRF/CmvbYh77dZeQma
/xG01ur40XmlW5vzarDxf9XiLkSncAjYH7LxkvnL0Wq8T3/Q353bfJBZNUX+JH56m13s/4yzeJjW
VV2LkI4cp2lItTJyD1RMd0f1Hxydx3LjyBZEvwgR8GZLEKCXRCe3Qci0Ct4UPL5+DmfxImYxrddD
gahbeTNPyvqDTNx49rL3ukwrH8oVmlCdT1s9KSElKc6eSoggrTWYIbb+vRixteKtZ2wKSYmAnn1q
kyrDZHS4eEy/5JlzkpbGeMyxYLAMxQg51LUB9pdjtxjj4jQlYHpn/Y0njhNLOkAaZfqRfiHzANu1
zkLXfpDu+BzMz7lP36BzgBGbwK1z5mkTfz1gBHsb6s5u4RMBGpofeZ3gKiIQiTU/JFd3hVmRHmHw
iH0viY7hLHtCQGf3IjD65xlQFXNhgRL/NbFdbqwW3/1EkKEYB5yMyqJunKb7V8n2YmTmU2lB2hs6
e5W3c83e0Qug67pkvotLXpIbr2vxhz5+YzQG8lqymgEnHxTL4G3bHiviYNQn/hvPCgMymEYDrhFw
1Ax2pa4qmG4STx46m8UXii9e2/JHsG6s4EJBjGvwJyP9uY6L1vU81BYCfmZTjNNqPiMXyJeKIYI4
jNnBRMPac+3V8d4RbDzpGN4Cbv2MemoloVEQZF2UyAqGpeH+Cag0XwaWOfV8yDPWuCXsg7WnTJdu
4uMYddOHScX3ri10lmIxyT8RjIWb30o01tvU2pdO94DhIGno8QjIGCnlwIeylpO0rgrKxcEhPJCX
M0ZkXG4mrrOgajnGpgSjmNl89V7mnCMdZKE5cDWTdk6eNFdPuXMrHZNYXZGReV3K50xx1V0VV6eh
Z9hOLU7JQOuHdTSQf4jQRGBWLuUnYgv0RFhu4PUqfmpvZscxeQUKs+q5WthlF9KsTV9n8R2P84qd
7C6ekAlZGk0np22Rf3BGpe95/lqgEjf6JSbowM5gXRkXE1EYXFuh6Ku+oQCWiQv76rjySABhn16l
s8Oi8jUT363B94iB93ES1mxiNbb0xbgq5PPD2W9/VsShREnc3nGhN2XXiV/qYNjbRaItc5ASTNT3
iqbcC2P0VSICjZLqYa+yt5MR8qg2R6y8WJeTQFTilfXkDFpIfvNFRejim7ZwnJFXbdKP0rX/KEmr
VpkD4M4iduiXpJLrtjrjEN51OZF3Ff/61D45Xtf4KDmbmW4wYfzrVE7A3Fy5Eaak4dcjDjeQNpHs
Glj94n1S8buq53Z60MX0xxxyI1No0xhUU3OoAhWZ57/GsPkk/tryk0ZRKnVwbIhqUw3v6XBUQVaq
UH0SkYmVx/GdI8rqymdZRe8WGFp6s1csq5HKXmnfoholC6ZsjztiHDI/nYhP1EYQu7hIAGw5yDdZ
CaRrjP0lUnmRQgaOiCtbxqZ12E24QZz96P2+LgJc0jue15dpFq+kDTceicO5Sp9aCLuVghSJIkm8
TudXyiVHvpmsK7sSMPBInJabtVbuVDK7Tk1PScnGpvnrm2ndd1tdH17nmGc8BXXwyH/ae1ZKoTXr
r6zjUm6zrE/Y84gYXgeATDIvoe1MIZEuv2qmW6xnb5olqEXl3ofeAruayAI+DG+JXmb1bJT1Cutx
LAxaA3BooT2tq5b3izeeO8Qes/2QbDIw1Pu18TyDUSlEdDDMecMAwhuNpLylhaZ4ImnGubW2tLuN
xYuNzj4jbyfPc3lGt38x6qdMwbfAvrJuDt5wM4gwax2fKnwo48Ma69VYvrvNuXDSoCe0m9PorDbL
prcvo6QFl2nE4e+nYNazanikycmw3RccxI9LBExeYHVmtFbJIz5Auk6zrKqy2mnZT8fsxXc6NK0v
a5SrfmAh7Kgk3/hPQCXs9oOGuV17V0uAqPATnZHMtv6UlbU/aPnRThdoPCXUhjurjyABn6Jhm7DJ
yC/d32NVYKNwC9jMajvcGYDZRPLrMPxWWlvbwyRO1SvmR1KWp7G6kEn76bmQ8IduY09gUMG9WJYH
PCexTkSUP84mww0q7cIlbqTvjsJZP65x3sTduTa4PBbRqTCFeW05E29lpNzUJpMPLK67XtqMv9ak
n2qekd7QvF3b5dCX27IOioaezbwf5jMCGAC4qjN2WZYfYQokUBm8hIzoI871DYBKtz4j8bUU7f8i
wdLXvunt5rJEVsGQUFN8o61qLT/okkmC4H/lo3jz150aiNyLemRiYqNgaRbQMvMTAyb7LTV7r5Ca
IEYxY1tC5eX+wBuYsXtWPIHMDsDRsCs6LInGkuSMYAVVga32f86SPo8I6KFouI4vcbWusfPuG94m
PZaauBKH9p5Pw2+WL7tJfhklT7qHo91ofrBM87rhWaEHUnAw6fdSagcShjVNCLq7zscotHndcshw
QBjLtK4pFEin7Et5JIkNC3FwmYM4xcs8Nu95NICxKIDNlruCsMqo9+YqTohUucWhAJGdpC/0NKPD
ZFDv7vmbu1gXOcNd6LXh6JUdC78u44birEwwG3uFZQUIKJdD3VxxZSoAB3meLyB9rFmYAD8yzmzz
dqNh+BO6kG2om3hQdsnkvE2OwG8AKRrH00kpDpKxd1TjLVfY75qibdebV06m8ShNhyGqQ1DH+96z
1nY9frcIxVPaHohVvLRy+jfsWcS+Un34agPPQcmrViM2hAlbAJNBEX+T5URcePAEq4Sr5iMBIR0w
GP19cuF5V2KLDwMV2QrAoAC3GDSAieR1KuOxH/JOLAoe/icmvInlF8ho+IYi1tf8WklR44Wp33oo
m8487WoFcoien5nLnzQuD1b9TS0G9gnnq6n5vk1wq71+ZIKLF/So8qMrUkxjxdp2tadWpOfKScOi
oSSmgmLr214Jy7q7m0scLuRtTL7o5tyGFLD/qsUXjTJf+mJ/q4/7KHmAZOmC3J1AY2MsDUGivk8m
FhDHpo1AVLQSKEfCkmwOHmRqvhEk4o99Mmgn7BPsvTtcvnVuvpWKe20a7dTEAHhAzLJCyF+SjNzS
QkorcVrelAq/yl71m0R7K6RsDzkQM7+xgjlD/4SgYdH5R2y51HmtZe8UavilrT8Xea69ljXqD3UX
nmLvgQ/0vt6zRIoXlnQgkvndcxFTBlLDTtVyGRjwXQy4piDnMPlLK4grzrKxvNB9Weg7NEjfUunM
W3yWrevZO08ogEq23FK15WfY7cVUjFcjgopNxLs7lmUNhYcIZtpEE+BgviYytdI1LFZYKxkPh7HO
Et6q+bFAv2nN7NlOcAgBhaKQm82/6Y+yXasFljD+v5vxzTLrtWtmmyhJz8b8Tek9C3clnED+G7wq
RgdkBsGlMM/1FbzmXSPf2/ckuajylIN9FNBcDd+qQH2DGIo8n53OXO9N2wz17s1ZtkC7193U4HlL
Ny42I9Gf5uEj7WUoGMByRw11izVzumwG7YP0CW4uJojPmdFQmva4SvXpYqhQaRZ1/bC1wUT2cXdv
RqRfLpEg75s1SSX72NPXsPbEvJ1zHRqxrQajHbFjiYqfno1ELieDy4md75u691ZLykjYtl+K7rzm
kepHdFvImblV6US9hz4TBeYsnkrwFHY57UU7AJgUt3zJTiCMqDlwgObQVfCjYcgMjEblWbETosrt
Rx2BQKJt8cnm+7aXjuICgrOmoJi8ddFrxzFPn1zHeJmldfHa/CYiACezfnJwAFF1wOK7Sw7Af8E5
p5+VW+1RPyFo4VP3NrbZbmg0902eLZffr0qO315u9aL6Mb1ocf6i984WA9bpcfmMnrLqu2qPk+Vr
VRdiGkBL4+x5z2Nm/SHaz4kbmm4XjlN3oVGK0ZvroHM1u3uqdZylFE0w6rUj0erkJh/GuPJP7aPn
jMSPhuc7s3ViO1xetXldod0NygItDOOiCQmrLgO7uaqKPHns9zrNvNPTTINHccpQy/x6ZPSqfqak
hcLfhp77Ug0HihmekxIDR4o233/XLBKYMqD7VGttYdnZ1dhe3yFk+Lm42MoL4E+6RLpQnWZWX8gc
S8y52m3rgUXe3VNpyoSjMKKQ68D4e/rqk2Hm4HxdKIhXKTgCPyixf1ZQA+srb6qVpA+1wrumCmvN
HDqKfmMqYuMYD6HcwA0Xb2eGCklVOiM+PyNadXi9BqANfAKrukREmUbY4MqavuWVI7fZ2AQjDwnL
T1/iM+Du5YQEo7BaBhI4JS5AHFRjwoaDEV06d9HQF2KtH8MXvuWyNbalmu1SIH6MrX6cyhciOs/C
PqH0s39oj64qt7ifg3ixN4J1ZZ3vBtO5Dg6MirgIbNa1EdJbEcMeHZRN13wkM3tB7KGN/a9ItHAm
D9SVbMwWlZBJkS17NmdBnmUnNkWAzSaG08LCnpOb/yCB79vpmfkYlao8muB5mby8dZpwdVtgysBn
CR4b4rq+kBAK+7F+qlINZ3AaJJBBecKuWf+AJIuhWbsjjsqyA3AE5BSGJfPlDwUbQW2AhmjwOnin
dHkReC6hX1DjQtq5zPh250GReYBfH2KEsXGqMXjI0ll1iF0vzIZhLcuOyFd3auTbbLH1GfDVxs1D
6Iz32pIFQJO2XmoZILyTea2L/pD2GMnpJ1iphtSO5ByQX9vpN88YGer0KbfcW2QoR24aa8fznh0v
aHNMCDr9Q+zLIO0reOPyyLl7LNJW5G9XMeCuIvsqdExHhlu9gJyCsIiTpKlXNeUsHh7LVEaYm8S6
Ll9Qvrd8uQiOHzPJdFGOf4nEXw03ZBU5qXqs2pKvm2QOKB8EpVkEbQvAXHXlP1OPf+psuSgeT9qi
saquHTYeWyt1/+K6PaYscsNYiV9JrUGcl+9LozwPUfa+aNUOu4I/pQgGSmrtyd3Jrdk253hQj3XM
ip1HXww2O5+hvbR4b4jC3W1ytiycQOy0M31Bi7ZX+toKdRWrbWJCTQLNha5H0H+AMNhFauh62RVw
uwWi4s0bPr383YnZBeM1yTzEv/HI2xr4Eqlql3O99S3yWatMvmcEWxrWk3r82s7xGgPwCQ/aw0rm
KC89e4ctSNY6yFV8pnOv4cOmiB2lOWrloRDtLXfRFVRZyXXX/Bh9X+zbkbFxBurVwmp/CNRpunwP
pskbj24gJMX0nC3ub9y9WgvQwclWLgvEP8X5IjvYVLgmNTZX8y+mfp542oTsUVlLp9kQ0HvVW0Ro
t/7UMoUoMPxMVhC2TNnE/UyOcc+LbGMttJy4YxpW3j/4ogpv/Y4BEwKUcJBjwy7KWNUJPnTssiz6
TojrAs+Mt4VuHMxwQLXRuWaa+J6HQ5ZG6haP2B7Q8lrCFMAGlW90iPYkztgDsRDG6+iOAuzl7GwT
b34hnTdTNNOLA4BNsFLZfqFhRREQvEBHgF40SR9Hd+lRJZzxk82S65kaKycDU02v0HJY8Ypgranf
eN++iwlctQsAbTWOykvdcSuzcGE9AGOMRCgl8WGsukNZLjq0N3km9A4eoq5PXDF2elFdGjPG0UAB
StsW28JVPxSKqc1F+8nJta2inpx8It/Vh36STyERuYMbt89JZsD0fUpA9AqhX6d+3sbqvDEgTEJX
CttFx+OUPOCEEP6NtYPHBr/URzk3b2OTB6IjZagAcbOm+tYv5c4weMYM7Ud23cbpjDv/Y/Lpy1AT
NvEq9jyLvW/Z7Kw0HXNLZVd4L53mWx8HIO7LcOlAZboExOYohsCZfNJqZQGBsm7MzEd7+XXthEIX
RT6T6XkG9gzO0jJe+LVu7FQlQjiQ88w68AmTD95e8Ec7jmODndI4Veozm/ODZkHuSD1qTOoPyLFw
SK36gGQCPz5HHHWeu0IjiGI/1+DeSjzGtFAgv9ZsKdjMeZSL9nI3KhhAps47LyPRm9G8JNk3foB1
6kzIliL7XYEhBHqJ97Pq12hCIVP2E7ZgnFrEQ4XL29WyBuKabN/swTiT9T7qlrdJk9+slgEByJVU
X2ds0kOn+47Or58LoxoDwrOD3qyvlSovSz0+TayYTS7OnRdd7AYQuM2Ix/1IACozyzUdotvUA++t
ATpooovBMDbVy16R35ikhuHm2VTi2GNIRI7bBWNjZn25BSRVLorG3EGJ5QO03gwUoAfZxlBoY0Mv
qIeT0R/TmjpWW6wBYawcA+aZEu9bky8kf2SPh6JltIzug1CfPDFuWo6PTD+6Dks8nxpGsnTWrmWp
WxvTjnnmhSrTY2fyvEqVppUMSQ9FKZVBX9QbqqqRN5JnQcmaUslNRzOCHI0bxEEsBeYlfrT+TOou
ie8pjjift0Hn7BMmkZoKrojAU1T+NZ31tDyi348x0jYvJXpVoC3VLplf88TciU5zNnNpbU3te4lI
pswjWpzltvu05G0Vh0KYdghq/aDo8W3I24etlBVlOcS3HNP5SkTJWRHQ9NOz6hLJZy4Y4uqqj907
JISjZi9VWPdLfl5mYhBTdJlZtwhKxt3Iu4lMWUcOssKMZTYGPCqu0YRB6RGtNGf5OrPyDVIW+5Fy
kP2P2tHfO7xjOAo9NgdarGyqyA1t0sh9yflEzLxI2k0vSTXh/l2W7sspGiiFA9UsExn9Nqm33KUP
djqEWNG6deOKQ4mi54gHNceKaB0COG3X3bvX2WGCzbAtrA2aQrfp+FcGCuzizghHr5/e897dUw37
eBhL7OQwcVea6+1q1Y4QaYu9Mt2Xh2Ta/ngEXDxuQrabHqMc61+dHYrCujQAM4Y2v8Sv8ZAcvOit
niruZyRcBGGrSSsfV9+RK/Wo/3Qe9gWiWTu5QOUtRy/otZgkFP/MdE26arEIbEY8Ut6BGCbPM/nO
eppPjJkNxmrMaOz9HCAXirIWjnt/NGZHL6bGdFDj2YKF3AW94gHT05GmOjpygNntwE1uSqLJxCNg
fA2LCDynuTrxQwvL8EMOv+NMyVyUL4fZ8vZtOvAA9wYAFOd7dsVPUadrg66HwOHE63QYkCAdEQVI
31PHky0Di5Qp8PL45FUslFzAR4ztF3aORz4T9hvRdaqo9zBAMZg4eLIsftd0HIqLnbfMyljZH6Hq
qc64LWf9Ls7tJ2Y6PGW2j92WvLrcFgXtHfwK6l6BASBwKOl0Bzsa2A0HlhjcsTQwDG57LH/X/dLt
rc6eLm7d3J1kusPN2nvJEjAhxNxTccPTJc29rQZmDIPoRruP79jTWocZya3W+ub9cR/AjFr1J/D4
gJr1jVm0YULNDPWbfo1OVBEP9Gcl/8YGr+JHCw1XCZyeXjQ3rTlkWjbRbvwrcQKybfsoqwq6Sb92
I4E9O+ZrMjOMe88lq2Z9rBHKmFNqUz8atneJFEG372YS13hfFNney70TDJoQmiPzfHeeLdQzw1oh
w9xrW3+as1vrjNeoQ+yX00qrGPVpcBzGOpw79aCxBobWdq/Hu3TWtT3thGu9jJYIvTJ9dZUZGrDq
bk2lPcpce+4n7Tlj1miNGM4TYEwqQVaO+LbMU0xtntX9AwvhJ7ncTPq/rNjPOLhtl606RTdyvCvY
BCRrp5ESL9vkxoqRgJu9nat+oiSIQshT5QKf2wP4k6oSb65xSw15z/TiI4I5orObUSv9lJnYuPuG
NUXcgJBL4WHRpllG0avIL/bo7ADSrjkwdzAffsGeQPjX1kbPfszIrtz+MeSkt1FpKXpL8slXBlIS
7Fw2RSPxOqknrbWhYmyr4Rwr7r5Jp38r95nAKD6w2X5TkIdGGgBYWD7s9dZRcShxd+bquVWNbcQ9
DE7ZTTVr8EDJdmqsq61lGy/FqRkbgoREs2Dotrdd56BbNBVVpxYG25wAnakZh9SdIgq2vl3DwPWc
YyYCpwr/Aj459LrFMo+amx5EoRGdKl7FiECh6tkT+/03NNOj3VpfRds9PPBB16mXSC2CMUZC5cbN
C2erdTm7VLvFrJJTUIniw5kaYA0PueqeRCQ5OnGUGc5PrHG9nMrsSph7k+vTjnTR1mLWaZUvJ+Fp
4sXEA/88Ou2+t5F4R1YVfDU0wAU0jrRjfksawdgfxYHBdUJwM5usIdRaB6n3I4/n70xC5td4yzXx
D8LNrjXyE+P/H10uU5DEVAbmD1G2i26tVp2HpvOVuv0DC3AyLOMyYx7ElLGpdeU2MVr0qbKh34ZD
h9ZUKJiF9mEIAkMNdS6pVoIvoorVFcM20l0Nk2bzjSP4C6NGSPLeQTbPA+VBIVYGg8g8S5V6L5L8
k/Q8Vb1Zc50yDrOC1SDsqX+iz96jOv9nutWfO8kPMyK22LYOEQxe5a14omGBzdklhua/6lhwJcQO
6QN9PPVAiYPpIZ0X2hagEHSu6q2wlH2Sj/hn+T0h9xalxSUABMCYKmBpMUuCy9sodoLBoeVb43ra
E0D6vzmyvw1WSe3wMFJX6lXBfyE7hBco96ajv0dm3yKLzx9JVh1nFoAj1Xol8TgCw3zw+NjTbr0Y
kP84bgh5++ClVinCW2z5k/dWVNOejB8ZXS6/OVQyUFGHiB4XRGmH5JgenykrZO9FdQefsWHgPsHW
IoTD9wpRmnVCRYRxvuVMfHG1iwbOHvGrO2yHq73k7TAmXwsSaKswouPJo8i2yAHcux0MdWn8Ojay
uqUWIPmungZ9djToyIHbTtR7JVsAGbU4ogu8Igv6cmBe1AXRMd0fXORBpQpHtf1qDHxv3rYQCmX3
+VZFNAEed3ZGd526KeWJc8D6iOqW4o5/45pValjOxMxGGkepJq7YtUmz4yrtuOBmmovMsrOmzG/Z
zpV15/dtc0qndJc4P6Qr97UZXWozzgP9sVKqOK2FcsUBs10qImRxPMTBbDXY5OXGifSPJuaZQmHY
0nIVYCHMVlphHRqHls76h9TKE7k13Cp5/cW96lp5PYgG8RiqrRZAUvQjpdimdXRe+t8We8F6LD2N
wRrlyoPgZ5Psogjn3ibDaY5zn042UPU2zJcuiX7xEvtav8CNjr5aZDWrZvWDa/xMNlmS9Y7I+ZgG
Fi7DOBFqOiaz+89BtiCniXHWjryDU76WTMM0JmwaUGd+4TavrZ2i4KW+7t5r9eP/GpFl4svJoyyc
agvA8123LbzqrG6VrAw6azrHo/VMQH6fedhg5tKXPYs2E8VCdHFAo9896oMCmCNKCTtgs4KEha2u
1YHxCPoU8KwR31kiFlOTe9OZfMipO+9U8DzlBV9FO/n/bfrbzT+lV2DTb2CO1xQTyi89dcI4o+Sx
r57cpAwwSuyaAhNkLbaMbhKuqND7OwmzS+2g1xj5vHdb9y6Me6Skz97i0CGDz7ljS2hV327NDgz7
ZwECsWIh66DlMEmP4dQcIQdfTS1eD261KQtOR9qXCjquevy/JTTLhLsG0eKrm3ag1CCv5y1fAwMv
llRC0cGHGjPsvpp6XAzxJHO8jkrCcETY2jgnOqOZCVjVjGj2rHxhYs8nX7stlGxf2ilk9Tb7VJXP
BOm6sQpoUV/s9g7TCMsU3QPzEWxdUqjC5AOXQOmwPdH08RjDgLo1OMU9Z3lDWJYSgXtJd8B5Xohx
7iNm3lp1EX8tNch5syVO+VSDrVq5ffudKLEfGw67lPaW8JuFQ+zbtX11XH5CMh8L/bVZruQhfGpI
19LCBqEoN0E1uLTMX/aXK37ndBE/rp+sxHzGULYbOYZs0FjS9B9gXWImBOM6rOW5yuYbShmkMm75
qe862lUx3mtDv1W82TDFrBvyL3mOdKvP6S5eHvIoBr2iD+fc/eg8Pumyv5AOD6uYEtNUEetSpOsk
J/LTPdH3hSKTsphk70OlDcr0XJ/Vvg5G8twxynP0aGiqW4oFXBC5yS0f052mc7ev5hvRzu+utEMI
LXuI2PQ9dedK7DlzUeqLFxW1xzYHHApTICwX+4+Hio4vjsrK0Yt3DYHECKuBtbQ8Sw7e+X6lhllR
vFqER1j9IfXA2yaf0CYFmWgy2ma7B2t1GbRzu7yYlr4de+Og46NSTr33mxeKDx2e8UyGzgNRoKAM
YK4wJAZfymiN2WUxKje21hAodr6kbnBgnJNa3i1Dfe8XFGI76qEGf8S0Nc8Pc6pZ9+if4xGCwJ75
JFvnqQOsNL8ZyNi9PVz6aK9VL1ahX6zOCKgmWVMh6k8xkXodD6XO79ldwr7onyaJ68F6Ugx7B4Dk
hzVzWMDgUhnJTYwjZpHvk2Z4aWquQwuECzomSvmv61CNodSGRT0fUwoyzccONRc3MNeVMZLn5lJu
THpPB5XDQaI6G5Z0X5UKz487muGoRyaEa0Iokg74+stlgKaSyWuT94VW5L5G7+0n4T2MxF8YIDVu
avDZhidsubGfpzaKKTmLWaHqrAxTZitNZQkxD9C+qvUjWda2MQQ9W92YFnjE2qTQdRKXpXdOsJpv
1ax8aCZLeTlSjafdFK6gnnhKFhDcJWm8+aeX5ntrWccJh1wqXBbomfXa6Lz2cwlGg50I6b4Nx862
dzHG29GhtPeivtccFT3csGoo1xUNYbVuHIYBcHOrEGI0t3LGQDmP3t2gCbHA4QXumXCsERD32NqA
/1XsINGcQsqChFocZdb8NabyRgcknT4MKmLc2+ay7bl6ZYKWhIRxZ5byxMuaNmkk+yzq1po337so
/jSL+aVGvwBFBmuAVnkOxKpVdplXsz8bdnE0IEIzP9Vjzsohss8UCnMkoa2mFUJVswxUJClKF4Ak
ihAx8MgAPdsIXd9OJFa465Ji16btiLEhT+zzOJxLjbBH1gImnfMjzYB7oyUin5Mwwg5rwqSayvkl
VvIv0pTvywzn77FgytCK5nLhibLNT/sBX4o3BYViE3wthu2Ujexca+jhooRIqxxdU8Bm+5Di3WuY
ZdLiy9MfFIj+IOca0J++gTKl845avktbe55bL5wKap2FX2m04AwhUChgXjR52u6vVMnEkmiDo+lq
56RdMNJDRZ9lv41ser6cPPadlLJZs/GeeEQGXgQtO3rj01BUw49qXARpvI3UgXVRZrEotpIgY60u
rtwaQpkz51bRizoo25irK8BgBkbNveZxsVFgxuLk5Vh/4EKUGZWqRUt6K6b0DFJ9tnEbEW6oSafr
7Q+a57KaH7gcNr+PF3BhFidX2fQIwLQcnCCL7Ymf7PGXbl3sA3FOC3TSvETuP3xrCOA53YKocoh3
M8OV262SngCbuWa92rHLm9U/bcbVHyVH2Zl8GTzu/WKram+uORG0wT/16GBChR0wR+V+FLONp322
KMXLhMwOAQ6Lm2e80i4GT+tgydeYH71UxzT/gRPnpFvWG/8SRqYyq64qcy9YvZ0oyk060UW4vKRz
u8+G+FdRDB/DqT/23bsw5Z6Epz7jiClLCyyJykzyMBiW6itIkJes8p4yOnkms767DaUIHIKKgrVc
6J9ilgHf+WNv1IGdfIh2P5HzpLoXZxTObvsUp3SbzDeHUalAP0LFHzasSRgBh9VMgoMqI/+SkHfH
5+YjcATekO3tyfYTUJTw58Oqbfczrml3KHeJxpeJdVcU/csL6sb7ArvUr0qmiSYpR/5NSKdWnqyo
IcUUsc/c5Qx980WVgW5XWxH9eT0NWJ2DNs3Z24YGTYbpl+NlgeRrheYibIFVi6hEqvHzrubwoQDk
E7LdNrxhZPVp5Crgn4sWN3c7e8yb1rOSEeTLtmkrQU5gf9RyvqGm5XG583YGbpJVPKpPbaJiZaaT
UeXdZebO+JJOZKWNuNgPDtDAeDy2rhk45bBWJRG25IkPEZADniPvkwXGUzG9qtlJPKj1j0gw3ww7
uyoYhEZz5GaCgmUMYKmGAETBNh1vj7dg4qz8WKEZUIG8l/9ywBOimJbtPP4B6NsorHqH4q/RJ/wB
9ZpqvZtRvzgpidY/Omlx3U+4VQ5Veem4eqfqtwtTjyBUbF5B320gu644GxlgbnZ0TjGYczr5Gk2M
dnwfTXSh+ZmZW2cTKxsRSk4hbLG6RB7Ay2jIgkJj2Lx5E5N7Gcr2G3Phh+ht/s1HPVViXzlv/O7c
WuzPk5TcfF7Pb1Q0/On2o7LQ7Po1+JOcBsUh3xr5Dzcvkfk0ZxaoEfha2bN1Ha1BqXUfJ/qCkJ4G
Im1HZyQ8OPbqU1xVZyCj9grq9LscYnstrMJ9HZr5V2vEhM2YlFiUeGsbqOIraJudaz1nvRVdSWT0
5DD4bHXV/Fjy5V8KaCZWOn6gwjTWklJCeYw3stSxdThlFQAtRmVNNKQdK9+VumbvJgQyBJXhRyVk
vrJntd061QWeUP1S5De27XPIihLDbCPVrV63BWyFu8XLdY6+aUwUUCsq5wdtulo+5bBVmn96dquK
3Yj9uvDuOibFueQ6HBWhSbJaQ76IPGdVqn+5/t7ThoFaJlUuTKVveztJYbSZhVBHrPpr4cU/sFaZ
cdAyR/JAtoEDSmcJMVCxEu6wZlYmxkY+dmEfhPVOOtFNt3oKiaN5pvgO9HsQVeeRp1kxlN1suaGm
b2oWBLyEaLwDhuLHHR6nKiTMy6B0liPq4HPLxb6x/uEpNgE9FsTC7eGOU9TD5wpiQs8WH1Soat5L
An52tJMlYCUBCWIMWhv/ufyXYg8BYLkhPOpb3p9U+rABe5DhmYOVuXNpX8n/TaVY/4/F3Jox33I1
lA4zLj44iTP7caMVvI6x+Uzev3Q86fG96xl1kn0d/3byhaqstel+T2OQDtf/uDuT3siRbEv/lYe3
fiwYSSONXPTG50HuLtcsbQgpJHGeZ/76/pgFdEcFKqLQuWwgkYlUZjjl7qSZ3XvP+U5MNxhPyYGW
UeQiAtSBAjgev9uDVx1LD8Ahk0Pw+0VrIlAQNGCOfr93WH8JTcK9surrU4TJph3LRXNup9ug+yr1
owu0mYJXP/CkLLVonxcvaVEhwQpviCOjSxMdm+rc0fvx2ucMGZoxLkTUsYqCNCo3WcezRSuSWp1U
Z6LrxDNAvIUqXiu8nBq5r8mNy7FbhqQD0be3gm5Fs2U5awl0JtU2pW5u3xUl/Q2k49VC0PM3/HPi
ndvChU3/CvIAKMyCkBC0Ep94DJ0WkTZFixGhCSqWzftfdw7NDI/AHEvkW3DOy8KZDeU7uyTpj75N
3qxJGlph6OxpdTY5xnn9zrbe/Noh1Gnrwh6bYp4DNiR3ulBIgMkrTCJcttK+xvcSN2JZIdDhADJF
BwBHeBMm9vxl1EZ7jV2a4aGL+RjzFTNyaDnMGNF1Wej8DmLC7M1Hk2KtGXFv16RTCTddGZEBs1Qj
bubFng283oM70PylkeZzHo3yZzIBkZ+/JSbuBo6JVXAN1E0m6htVU8OVrJXaMuheCVbkI6ULzSJV
8M8er16rrr6F0zWH9KUWraj3DmKirHhG5kfPxWnOHQry1HpHKeBBnTVBE8c9JLEQly8GjxgGRF9u
DTr6pEiH9tbjFFkSgFMwcEIDQ5EIeg2LHQFEHHL6Rw8wQQVHLS0+s7zdJ9gMeuutCg/oXna9Fe18
SM9TidgE4Sh6GAgoPoSScJMx/ZxvGLKebVrF+a5lxIStdhla74pPrTCiVTG+i4o3Nd2RhbYAZ1DV
5G/Jx449eYi4Z7pvZJooTZDgMmRiDpSxXEWMSG3CWudJpcEY1WxjcCwgEEcQRc1BdSAXmeNPA8Iq
YMWoZgmxW877YsgzXGJnSBgwj5zSMBUBXSWVAHcE6jY3f8iD7KHS5/saW6mVcQjRY7HsMuR/TGt4
rgW/Qqw9ZAFIod6PGbA7Ac0ro/1oNBsgyDjd9gYNQ+KE6F8WDHeKltAM496C58U4YsPxLqzWpC3i
Qym9DEISYsu0NSVIJ6w6WVytcreaO5E0XD0guCiTh3YTNTNrY0zNbRnFWKJ4o0wJVhqpR1mobUvf
v5WkWFa9cFcDLZ/AzzKCGav+GZYlhs/6R54UnNu1slgRghuew1Y8gXYuzJbRRiSe/LhG9RclDy1l
1tFS3b2JGpkUahKYOtwCdC5tJryoZhEHWFXPgfU5tgIUwTr7XkTjiKYzeu5uIgma8Wh0IXESUb7a
mnyxLTM4aj5aRcVydIY11Kr9xMCKxQQpJFlsybXoXlqMjJ5xNvNPnHEL/9R6TyjRDyKI4aDUe48u
jok2jK1u7Ui6sDq2QWGlz6YOGYT8ivjmr7+ZDHrjodOPcJa5JxmEm/iPRS6/YzI/V5mNQtgXVQDZ
UP/we2JCrZIRku9BQLJ6946cAU73IXnplHyLNqtXg2501/l4xnhgG/mdWJrNnGwAabk0XASvREtt
zDK4VQTzFW30GtvoLAqJ0RHzHQ7m1lxzG7en1KWDpCpNvkXQqyrAzLpaxQN2EB9Q731FUhDBWOmg
8D01itbZ7VgwMBIVD2BDd1ONuAUEWCk1WxPKkcWiTsdlT8415xjsjlP2HEzeS9+MN3lqfPbcvk8a
3k0ocv6WNKSQ8NPiNopr+azKPl0TPHkDHYnTwLbnfooQ+OD5B0s4Iy3HKUHqfGhbbEEC51a9qpFq
8Qy75niMpU7jjRU5D07NVN5DT70tOZfD7UcWc6MLIG0oSQV5T8BvdGw6+nLS0pZAJev+m9HWWUx3
VRafMuIYYTvWH6N3tMvhrRm7TZl418BsT5nFd1kSfN0ppoWO+4Vyp1n4iO2If7gpzYBELHO6JJZ8
wjB6LSnsJEtDD/Rd6aeOE0PDm7Lon9coAQYU2HhJBOS3QPSvQ1d/GFaEVLZZjoZYSqweGKORKzCJ
4Wb10/5odNZ9FphQH99rRJVlyY874KV0Cmvtq5LttaPGHvCKNzjeM3YM9mm6xl9p9K7ld6Mg0Ors
VeEGVjwbmb/Xi4dMfbQoDEsn3yeCjNpsj8/B9O9LTA04/lZWEIEXNJY1iTExswl01IWPECtnSIRs
s1gVZrRweUOlFV9DNmmcUxAvHhN6i+5IQ08wnwqQJDYIjLac8XIW+Vn07mQvfU33v2mfTO1rkM+T
zy8FAMkWLw1yzCib2d2fPOWHPDCRq2Xbp5TaZox18jU8IM3hYzpWmzHqN533mQHlJ9OCzlccbeZz
f7Aha2ETBda+ZLfLkvFsgkxY5L25kYlFdtKdqVODsj/6KCCNAgVDbAr6N9NuYFuFc03pC4gIQkk5
NodEiHXFJzsNatsmTNMmYb2GarjLhmKnSxRWpeX9yJvsQODAQ6SsRUkAGFOQDu1S4URPuXHUS7qg
1AkyFKuBmWOJmK98Hb1XUuNeOzEslZbeVx6kGochH+YeukSr7EqqHIAaosche080Qgtp33WU48xM
YdBepxpaXNyUBw8DaqU/hVH1Elrwuexx0bB4K7AY5Yeb+qvcyC5lbh/g2JBYQsXJgVWj7WWGuIjJ
Yq8AYAhXoWD28QojQugVTfdu44f7QOsuUQwHb1wJj+LCkOeKZpZkLC9xeDr+2a5ZuvR+ncW4attV
5WtPHpMPUoV3OQVxAIDKtdVKoadoNVoLlHuC7h1K6QTGTtsEp1BerYx8F52ZU7tK+EsLLr0bwtbd
tJnGrQLutsbTVzccqPTXDsdcXvd4O7ZWQ7MJpGbN3m5Y3Vsnx2W0hU/Btt2tEldB8KUuMTycwsh3
M1s+xXwBGWWsVc3AJEa+GmFshB1VWreNRXQyKcIpkzTfXqUpcdRV/cQR39UCPpJjatTcVs1hnr9H
HUNIg/Zz13FSSDzcCTVYGXww0+c4fjHNPMSCyAPrJPRuF35/B5HJH2YnqB9hEKwJN3+rcvMmRUpa
yGOgEQ6ic7MhI0m6ghyaT4tYtDGjMwaVaoweWf8XteOfUIq/NtF9n3AEQceI9+PWo2Yh+OG2pTsg
Y/sK73WtBdjubA9zOuf1MWfoiiKjYndsPQj9E9NSI36dZU+t0Pe28tYk/tx4UXY72ydj71pAeMxZ
y3qCgpHQrpwJ1JN4z+KR6yLSFdr0EHYsB1NPyqv+onMUijQ0E2SZTkJtSoNoBlfDUl7fDRDm2FPK
wV3QbqJNUjPgMgN6duI4q6RF8DFAEbAJKQPCdnXAZHQjsB7zmmMMwKOw3wIgXLlD+yPIqvv5aKUj
OFkGXrsv8d+4Wos6nJhHVPcrw7APA+b/DBSAFh0N5Lpw0/csLtw3ABM1jz+d8vx3Rxg6BICFoBLQ
HQbHnHgCHzJK7sh9WlpbCz0zNSao/m8NwWDU1ND19fuaWmD0Tn52cSC5DiJ5L6ZsIz+H4CLrZg5o
OmcZrEPsSRhJe544uBrMbNCFGeNeWNqd7IYjc7abGnNFUpcQxQy4+lHDyTvfZ/2OTeuidHlpyJuQ
JA2I4d4kUW4Zd85XQBEbts+2VbFWxhvYUI/4KHYhQomm3gw0Ri2KSNv91GQB74nJpXZHTy9zzQ3h
lY9RP+76H7mptgoDEDbcvW24fNTxuKttMJGqem1Je24mpjVPg9i51CSpLI+BnkPjMDdhdY0G5zka
81NJwIycvx+4yNI5WM6Tx7Fy0KeLmp0y80yHx8Ohv8XUhJzMi+YQ4Oq8BPlWTl8JeQ8d0wo7AMIQ
pV9Rmz2Y3Pwa7gYePI7qeyGgpKCNDkDcxGO9HQWZBqo96A0CrUb7AVP1FqBSowX3WowhjIAfvUVD
AwZT78JdJxHVdsm5SeydzjDaR7aKAeSU06e0icJJmHpHfD7lxgy0h6AHQESIWycN7GBYgmSCLD9Y
6tlt2tIzrJMNFiTmXPARDjqbgPnl9zNeYmFSmttkPsTRIx5Cx1S7uIBQhEdFecGD27vbuivPXfHD
qehkBTz6lAclvJ2O7F/6Xz4nWrO5a4ryAryZarRd2zVMFF1fJOZ4SfXopZsuFY363Piq2sc4sOHV
xLMOgTV1awTFoZEN3DgynrIBgSz7NXpeERc7kubXceGTi8PJmsOPm5IFOJ1VKr6sagP4epuEE+qw
J6uTAMtRLH8g0AAg5N1OSQvu2fuMoJ/k1WuWfoRM37AnB+gRO9IFA/ikRzr0u8ZPl1GJ7n5DIZXh
gQ6Lp16/ApcCsMq4BvWR4b+qcS64/LX9ocXNtgX6I9CV+Um7tUKurRPe0ryVnNExPmLwgR6O9zGj
1ZnSD6WPzcyPreicTzR9tXGBci+VDc3tt5gUB5m+GTm+0kg9CwVJc3ypvK8601cNhbPX7Nz6Iy6G
rdZyqBbijlOqzqAJDvde2c8ItTZVzpjfRUPMsTePb/LqOqnkTrPve0d71+zbZGjXDO4XPvnnofqO
M+sGUs0Cd2VR+u8ZMlmjjdai0IAJA9bW+sXIIuVN3wbb/JDsLeLjLKA9HLe3pfweAw3Xqba3sdGl
xqOZPwCshOKnoYT1wDMyrAXtCJMIeWG+76hD4a6hPo8283i+wwnilufZ5mbrOgEsxipAu5yk2cYh
zgtj4HtAJlmb9nepTzaZQljEAEIrNl7PSGHEXmff1xm7m3NrJtZ19i1lJZJUZu4DSAiR1xtCBXdg
YA7Dl1cAqmwBb4RDvfKxJJB1txLI6BYMI+HOyA1Srn3sC1p9/Y8QUAa1Hl7kyo1RFoIohyi4i7qT
kPvqkUELKTt6suuu/KbeJI7DecAVrKLbMLkiBEd+qpUW7ZgnL7hEJFl0n4KOm08I033vPgTdhfBp
0mrDAL/bSr25+Qzjes0R5rUVc0+jXGsVK90BeuHeZKWxv43B3Ujm6xKCf82O5Yw3nd4ubRDLXc29
RezLPKx37+2MhhQ5e0wvxyo6ltLdgt87OuSk6tYncgBuHvT3LscDzVx0FU3J2r7yTHE+7niugi3p
AjRo6ovsvjPSgyqTtLRgDxOL2sN8DPSgW/TVhUiFxq+Pig29HLDK9ktDuzRBsRka7ewco+bRBuIR
G48+fc0xVXu0+io9AFxcRanO6OhYMXJMGYk654arD9XwQ5iptiUttb7kw1vqwznTBv+MTCJbaaDK
7LYiPqSPjt1YGYcwaIkcAsTLtuCl0Ls4tSsECWNCoBAKlm4cmyef3wRvLe15yFBju+poDcEJQscR
R6mx0/vsQbloh0UZrqa4yua0HXFFVbfypgr2BpabtRUV7tqPdUiJ0pGMZOmP1Dq0qxiX+MpBUoB+
Zam52dqtUXCniYXfHzbWCHjrURRbPK8NAHBWhNpRxmHQ/XNrgx8boLSxZGsyJBitfG9Q3jF5T18M
3Zs2tbWHrRNuvMD8Zib03rZZdMqgUrPg+wcBHv3Gg6TI8M6lagS4jrrhEAL4Ojbg05CIF8Up0Cwy
ewoSnV2HMtf0Ov/Zkh0sQLhE27/+tVYgx0K3QBk6/1e8ATud6KQ7shvSB3TtNif7GvHMjyhHC6B3
0XgB/WQf40aiidYynh+LPpg1R3aoJruSUhrv8cUI5xDohX1xYmhcTTNFm8yaECvbObGYzeRsc3I6
OZc41pEW8GcoR+hxpvOmk9LA8ap31sIU2rEuAiCI8eQvS9Io4IvpESyU0vroq0QcG0ZLRzdvvzNA
mZu6Femq1SPEo1OPyxNaE+4vd9hVBVXEaEz1rh+Z5Q1uZ+1cld66w1hyUQtGKSHFm84Cyd+WKFIM
1I3uDAXouqJEdVvFR7uOCpwOhaLzYmqHpG013mB3rcwh36R1twoDAI/B3JsTDmjVpBmNg59k9q4C
Rxenmn1UeBfGFnJyrqxjikyW27C+LbOAQOAW/yTnUdAzYX8BOuwcmorutyeGkLOHIbdp4Ic3QXi2
+kknmuiJZLziBgSj0YaoZkyzxd9Kn0zPgGIrPaTv4E1I39qy3Gf+DpocbiDMRhuZ1W9u2IFXZcO1
I7CR0g+rpWNzYwtmkbdTe+WDs46iWg7E2+4nbmAInRD1DYfGM6qnhMTRkyW+4ZuwiOXFKzLzCQWM
dlsD3+QI6DPZaw1nNym2IcxBpwnTzqRtYt37MYgCDmZDLRkU/SGQMUt5kb+FSK1Olebt9KlK975N
Eu5IRx69NsQgLzzWg3awFSY/2yvzdWTIdQZ7dU2pSltNS+Jtk3YHtrb7BiKO5sHMCASjs6AjM4nB
HswbMDiu6T21Y46bM26pa4mpWbTt6KKK2k5e6+0ajRN7TvTeZMG2x/XGJN5ChZWSI10OCCHA9Q1T
PMsKoRoEVbIP8Mhg++pP+KQxPFEzlPsqoQ8ms7ndHmI27BXGDtJMsYgwiR/zYVqAdRJi9LC+XHxm
lTtlgN9J1WszU7yd2cIop/LB0soZpdOZ26GsHx0TM1uUFhfofowN8kHAOc7kjZU91tCx952NcJMG
4zZPaK/l4BfLHIyeL09JK8ZdYdFBMjtIsXDgyU1gFyXhgrUqlcxfNQCp08SpyG6BRAwATqGZbpi9
gUMdg4GunY4MNERLXqLK9KRXPdscaHYisFb9bIQNW4q9OA3nUA9Gt/6Qn41kFsGwJIugDTaqN9pL
F9TdBVnxD1kRrjqB5vAz45RWcFzSbgyxUqHyCtmynOR24mZYoNNyl+mEjLcO4Qq6ufODgGXnGAf6
XDn6HJVSwnRSBa0a+BAjWXteHZKHqk2fwLYx2cQ2XwbNsHGMHv+9Cgjv0PpnI4hsmO2x2LjtQxGK
8mwG4ZeMZbgVeEtRtWpqVbcWQLaYRoXIgQC0odqNGFceY8yHruqnlaHluE1D+87VGKKZc8uicZ/C
urLXhmw/y6RjHt0JwnR2iF/TpRnr1kogHctS/PugysLNQOoHZyeXxzdttbVItE8SG2gXGHgJgVWE
KOsRpNSjAAjrQWQbTefFaBvsQkDG956NN5ZW3yI6aEC5bmikE5XGAMfNgBzKxniUgY0rw+2HhSWG
Tz00IcaFGeFeQfY4UYQlNGqhGvFdZX611aaTnlKu9QVSPShNuLDJ/TFbFxt+AZ30L6Z91pbHIhje
nVolmMYpTyoT+Wo6m0OnvP/sWz8/MWvOT5H+PfiDc/D0wd4Wk7rVhzg+KBuUrdZGN2RD0wfSzfUI
PHwRTrB8OwZwnIxxcbdjv4cGeRxpehEvDAgRdYhXi/uA1vfebeJlVWBwLwD1LOQH5iUC1bnHS6//
jDX9h5brB9MHL+zUdrGfmFHHaIX82LpH+mHF8MkDhRnI1sY7RGXy6pZvo2/s6ONJzJ8w3/yBmq0N
dHsRGdUaJ1YP9bHy1uVsXvcHtqY23epmYwO7Ewe+M7F2BVG9Dn32pszPXlGiWmdzWSvG54ZJ7RKk
LTFX8JjDHlkw1DNJIVB1h8CGfZEiWlPR5G78xIUNLzUc5YBjzDjOyUkgEDEkIDCw88N8k58nC2yX
RmMLVVqN+++OpFt/p6FoUwVw/zxm8U20G9Sgr44iOzVP3CVxmcmJVmS3NN1L6FrJsdQ9BpJjWWJY
IN2jErAStGd7kIc0yx3sVoq9wG+2YJopBbR27Y69B3IuLahqKweDyBw4pwzK8Bxtk6tEs09ctILN
W1MoeZI5OTU1ijVPFefSMUhsdDiYsT/lKwZQKf14318nWqEdUi98tfQOp2/Cyhlqs10sN+DjMcqp
huYtaJrvxFKcoDMJEDird2LkZKHhQFqDXI8NcGS1Wx9SH5W27tfh2qXel1kQbIRpfxW+eo4qg5xk
imHWfGfrCVRvSarj4mQ8i4v0Namc/jg1zh0CPAv7GrxR2yFc07R4ltrOxoeIAtAt+XnD+HJ0CjZP
nIzSs+xFGQ/gKqBx4FPBLe84NfVfUH7SULrGyQxQGnxr16ZY12KtkDAXVEFPEYdrAIH0xwh7a/bU
VCkSySDub7u2aLZBbDzURWydMiIVQNwghIWXLWgJMWO8RZd/Am1tPno+k9feAoDc1vIDJpW+z2vc
5cPku6dplmH3FA9WZ+ySwjOPFiqdiGvcFChPlpL/n7iWsdmN7JvIktMnoITppoT5iyPNv4gS8uMU
T3w1BTxdo/4QrvbiRx3HGgiAdl5W6CHoQ1blsClN/BtRgyiSvgWQ6dYBkh9CFaZmrjuruWPqsNcJ
xMLC5B6CCAC/GUL7otwHPUvpuCpTu5/TZrVN5VgzvM28EWhCmLQ2C6gxVNJK3/MRIj5rGJOrMAQS
mdrByh48HK8xdw+wXwyA8qLTP1mECbmqEGTTjZ5cqrKQj5UDky0HsBqS4r0eOf68xOItsIbhlda9
RqrASuTIz6qkKw9NhlpCGsYTpoD7knPlZYrDg0XtcAaMf2by0204qj2ilifJzUCHldf8RsWoNpON
GgAwN9A8W9U8WjYzgPrUmfnNZGGnGMGvLpWwifq2EhNVtEY/1pvMN5iq78P43DWDfWoi1aw4uxel
8ZkNqTiNiBh0i/GlJfwT9Ij6aEHk0u0SuXVuA/2gMAiH8KQcho9W4h51ob16A6o9ikx6ifpsSHAf
xzadW4Q9dMUxvqPNQ2NTlDfK9uAiwosDtu4eCl/sO426BR1yuzYSdqI+No/D0MQXJq3LUvNeC8jq
6HHWkw1Lr4dOtehcDZ1ziFoODpvbuXQrSMW7VVOHwj30X/veS2/c8UoyoY+OZA5GUXSaUgryKHaN
lawanLNa0O1DJ1lJkFjovG4wC8Dx0btXDPD7MUzImvTGz0xo1laFx46Uq0wyyGkcc9FaNmP1rP0m
XgVPS0iXqUPnm9lIdsIW5S9fH3AIo7xJYa7infT6ZWxWb70jKTByD9CZ/2Y44yN757amGN/ZI2tX
34JEMxvC34wsRHzewC81OgyufV1op4qpYTbEA4xre59UIysWol7hTPe2nruXdDBW4BIVG/gIiLeh
mQ+whMgnTi0+gffWBNcKgW+yT1tn1kaEr0HrmxeFwKnQAoBtlT7u8K5BKDH7p6LBlBlK4DLZrHN0
9GHvRIB3Myftd8wkPhtBQx+BCJjqSLdXMeYePajvmAACTQIUuSNG9x4Pflqr5kZ5Lbny/LqED5xk
a7TbqbUi1L4uEpqoGHda6unYOk0GJhZnPm5lwteEuc3aaFMY96jdUZCggV3EZfyBUJwJveYSMZe6
l8qK74MKmarJIrMK7ITogkqADBwgABqqareOa30aFpm3UZDBby/dm6wJFfl18aocjGk12MQ90M08
+mZTvIZo8mK3rCgCkhwRgHtraBpe+P2gYXJoGnAwE5lMQ4WikE7sKuR5XqTZTK6Kg29SjmCXRIiU
JgWzd8CN2/f1VqG7K015Lob6Sfga6T5FcLUl2sTYlwyc0ew2auifHUj7DRzY3meeQhFEroVeD9it
gn6DVhp7b1bd1C36FcOu9/pkf1cQ3Fb+hKudxs7Kd7uOLEtKlWFoF4NbGmvqGWSc0bEfG9g7QX4G
CukBWdjGo4XJBc8mTvcfZHe5sAzzI/eJufkfQWYBGT+dvw70O11TNwX2RKxzqwqD0UpNDbqY8CCr
tt/0rJK7HHlZDaV95Y8IKeHNNCt0yMMymdzd/+RJZADVkRMR05zCa5dDRaGAWFtgym30tzhSG4Va
Og5fM+2u8BCm5GFNAKHx4Hp2v/v/OptVN9WfwlmP79N7HNTNe/ZzPutff+ifAa2O+oepWxhgpWkJ
y7Fc+d//9c+AVmn/g8RWxGDSMnQaSz8HtFr/kJIcVh45w7Ztof/fgFYp/jH/3HKhJTouDlj5/xLQ
ysV/SmfVuK6SDowFg5//eL9j0a7/13/r/1PZRscyHbQbpRsVls8SrfPC64rs4acP4/afOa//lbXp
LRkSDX/0d68/p8L+9PplBhQ+EN20AXPtY+xxZlWOZxjktv29C4h/vQAQYa+pCqRZZDn0x5JT+9F0
Zbr+86sTkfvvPh6HuN2ff/2Rh5AAa169clKSg5yQRwnz1gLFNLAk8dWrENhlm4nFn69n/eZ68+/x
08c1hxg04Yg60isr/crVG9wHTbC3ZTFc/3wJ7px/+5a4q3++BENhVPoWlsV0aDiZenLnd5y06cpe
Stv4e9+KM1/8p/cx6mg7Io/uZjYmn2Qxki/mqhYB85/fw/y7/vNem8OP/89d68wf308vX5ipKmUh
JmSKTv1BfLt+RthAc9ckk8xwK//gzoOhP1/sd9/JfGv/dDGXcEDTrJt5XkRZgAcaWbfMX3q30C9/
7wrmv16hrm18uQZXoGddpASFSAK+HOJ1MDxbDsmqf77Mb55F55dnvZ8YPvsJyVFGPbY/VD6Pc/wM
ovPffP1fnnUvZiYcZ122KTTPwRJqjJdSc6TzH17+d9/DL086TlxaP42TAtGfQe9wgnZdXAFls3Jz
8+dP6DeXUL887l6vAj02phTnedusqGzzTaKhQx7rOLv78yV+s6KoX55wayg7TZ+iYaO3xNEvCIF2
AHKYF4dJ7DohqcPubv/elX550KtQG3DcdsNmUpAsg0Gz0B2L8qHXmLIBXBV3QUg+/aLQMPj8+ZK/
ucPUL4995Gm0E+Jg2FDiAoOiqB/wLdbi7c8v/7uvZ/75T08i33vK1BAplWO7+XYgRmlFU2KCEUPF
8edL/O4d/PKwD6F0cfz4HKeIWeXE7xXyYnSx9h9usN99+7886a7jaanvJ2hN9GBEVC57nsU3syBp
7Q5D9YhRIACZ5GJOImgaVxGD6j+/sfkr+DdLpjL+9bOz3NJjiqNakkpotSyU8uhm+2Y10K9OwhyT
fDI15fHPF/vdF/XLSuBSaQkg1/RolQJh6MYjsb0YqZFuk1t48+eL/O6r+mU9aPrar0HwpxtHJtmb
ZpH6gZKgg1D659f/zSZj/7IYOInDhBifH7weHOOvEJLpx5hG5Kd7gtq6r0iUJfGAIDv+wzbwm5vD
/mVpmOgqYTfFphNOWmchupSVuusiLyhvi4hSBHoNrebDlLgOWuOo0vqnP7/T33xd9i8rhd4hC66A
UW4a+KnOrmg4cxJdUFIB6XGFH/3vXeaX1YFcI1+Bdgdz7obpvSO07rNKu/gb3KUw/8M1fnNT2L8s
EUOr+sKQPoey0Af1UyYVUZ1AMf7TJsQB+98/SH/9/KdFyOdjJzHBlNgUsf7CaaV3vJNhjOvFajXG
DZ5OZNOJKESp8FanbbvSRunbVMMDwkFduBA00FfjVp1KTjHXGqNTvvYo6Bx08D39r1PjOjQIlCfA
ZpauhQTMT3pmb4ZFPPgpKFxLviJiJ5RbIwY3f1ZFrGGfH4hIKN+yQUvL96zIY5pUfeqN7mdoYchD
cIudrV0GNDtRn2TKSD89ZPVoH2oyJq6D31dwZtw8VPfEK9n1beIlsx3EhktwNWQdTgernfxuxbzf
WFvELNEtDvvc7D5iEAbhupr6AfeCNjJvSYe6sL4aSRzq3aTMwDGurTfkMAaAa/bI45pCr1PAJpZh
fURxiYPULHBJH70gzY3PIQE7d1JZUY6nPCp7HQEBxgSS5ETeDafZv9bcZw70BiIfktB4j7oavVbQ
JzODN5GhDm6kL50R4eRoxyFSlbo6VRVoE/jXUUcy7RQVqpgBBAVynaFoJbIHBLp5/JES0CweuzgV
znvkBpbzI/csnV5LZgnnI2l0q0Uh10sMVLFjRZgYMweHpgufrCLuD91/1+kvqgEdiLOiz0knT4s6
/NITQFxTwhQOXbTnGS/08cPikMtJ8LnYHGvBV+qBI/V7u55Mok+Fgzrh3SkZ1F5LoVsNTU1rju1N
9a440YO1WC3csOoeprxOqnZRu34LDWvIqPNpBXSzsbRxMh/nTVcryKcBXIH40JkMKndOYKj4hBpU
Meyto5oXG2SocrEo7CZkvNilSac+yBFr80/XaCvwFF3lRI8wLwvz00NdybS2jxPskGPPrXhKNTcf
gPCqIAe+pLsJp+bBCdBkT2CPjFvZVuR24DTIDDwrpW3fa8j8fDxxTD1IX7LCmNnyUvlV6l1QA6vq
hHux2UlVxwSvZwE7c1ES9nTfaI4uUvKtmPDhL0LnC2Mh9D0GXJZXRd62UKkD7oG8R9dejlL6vc12
DoZALiZ06+2XG/pz9yNrtCnGK5PWMwzZCMuGD075dRBOvPpQTuyYeZHduDLJO38zEoHWY5uRSd++
ZcSWqydPlFDlCLHkFFLYE7ppn75V/yJqC326JuvSfeaRjMLbuDar+ADxOR6SDdqUIN1XuutG2Dwa
KZ37uiAe5Wz6XeLcOzLv6i/bhNnyLY3U7RrCkJxZdpnIPjSggTB6L4aFFztBiFU0ENEdbIkgI+y7
HMmBRKIQO8wx6l531n6Wx6TB5WhQ8FwVBDLQLIc2FO4HZZT2B8mOifeoEBLHmwa6DMa+RBa9XFix
VbgvPZbgAdOY3pan1i+1acsjomZ6W9PMJINShcUR74xebCeMArRAA8jce8le1axJt3ewRQ7mCCGx
1C2o6aAH4+jcFMGkP9haw4k7snGVouSsMgwjOrKeYqmJpg/A8trWdJM2opK3QFdN+ofpGLWYWNFR
l9muyV39EBjgWIUX5nKZeXlnvaihg8bjjOjMQSj4TnYZu7YGq6+bNM6wWLjpLVm3vruqisSI112a
s4+HPejtXUngUgUFoPTAXpjh0D863Rg5cyeUvjTiU7J8o3WUt6SMhjquyX3hNyXvcJQA5IDHtFEC
wV9S15n3DeC/6K4hTNBHMaI6WQJyq7ByhstC+PnVlWaj78nJlU92NzgfNEodkEN62FoIqMskwL9d
wzn76k0jxdnfYNROUKC5PYlluqzhR3lTS0aR5UvH2QU2owdUHomZghyTse6cRY9c/vF/U3ZmzY0j
WZb+K2P9jmrAAQccbd31wH0TKWoNxQtMW2DfV8evn4/RNTOZOWZVM2kWslCGJFIk4H793nO+I8Gi
6WPp4qQ8DWmsLN5h1UzMKbu5C04dAdXcsa2eK7TzEAbWea5EePPqarcGMmVYUZn7x5E+sgD0MOmM
NNzWJ4NRIaER4/jkh23gqXNSmpHIdvPIvhZti1nfYmZ1YPXeUxPaMZpYyzLbL8Pvc/tlFD7wZMao
EVgENx4JfIkTjNVDKTtFAExszfNO6BZXKGNrdQvQtLKEToU3hnXxlE1RIA64m6L3KNMCiHPixzau
29DIG9yqvjXitxp8Jl92XIh5n9ttY/zQvumNxwn5UwW+ppLee1wxeiVA3jQ6OCeqGzfBNGny1MIy
4lofK8kOXXkw41SSFcg6iBYQq5786+ZkzVOmVsbYAFp1cZPA6hSxL4KtbdmJWPuqCNRbAVYMDqfb
Oq21BibTxbt0rCsMckyU6wmEAotxcinHRuRrXQkr3nhxhn6PoWNX3pW5OfzwBQDWY9PaNMoXhRc4
6ABR97hrTt3TAMPDaDEcjVMdAs5m2Du/Dgqq6IqwQDjNWcl6eVIdhv97DRDHwyFnzMM5mUmMPEXN
XISkm06uBIWUmaJfFRYiloPd+V1rLhq8fbDOkrBI9rbOExefjwt53Pc8IJJZ0ODwH2YYJS+N3wkN
D7/Ppxmvm5yDEx7I2X3OuiotoY+71vQZD+agSIATTnnvIW+P8JAz2N4OYw98r+kxGINikPX4nfas
DqsBGmqG0n4e/Yu0m9rbluGsyXlGPFP8it20bB5aqx78SzvDjbqLyzgKdjlnObiJfSra+rmPGgTJ
faE896VDqdcQrVFEDkZcR8fVk+rNujqNftEKknEqViFsDHlLpI9CMzV/SrZni60gn3AOlGkDCiPG
rjH8QHIQM1Q357FQlENOiN6yHEPjoFEuYVmZlDA3Q6rnh9buc7BDoPqrXTZXoawWcZ+qnno/vMUg
oxyENODaKBvcvlY8Tu01QF3cWiA9XdDwmMMn9BQl2bZI6Iqv2zpi6i/W28jdtmmE7jpEVseIsWLg
fSOlNIjrdR9PyXZ2upRWTMgi4pwn1yI5WkyddLYIYnJwBekAVAo1cO6tSyNzvQ8DdmJ2TXMu3+9x
iOnZrqWTeB4D9V75O00g+93Ymq567gcbhN/SsZqqOU4wwRZCOlXzNAtHlujY7SJf96OosR+YjNeT
A2o7nLo6JrTlQc6Yxl4ggdTh0Z6GAPmFUh3+/Qg1+XAIklh4P6oxIGViQp3DIJXpsUWdU+YZWuzW
sPaRF3UZyeIWO3JqhVXz6k2aUEX8EkZwtCNbE1lHfiN6HNtQ0bqeTLfByMl1fQeIMR6eBg/4UUfg
G6Mm0p0qTlx1RzIchKJyTBhkgV6GQprCAjhyBCMKlPSZCoakL+oHhnOygoeAgPnJDOFSPJS6IkuL
a4gAx4HVp3rtYkNGzwxXRfdcGYMYf1T1qMRRtF0LhT27vcX7doiN8VKEdYpRlMHhL9xKCKwSSTDW
DuWVHdCCnIKJGKqi0z/rVswT0/65lMe4sjxjKYN6nnaqHNJs3xjCrbFhU3HPm7Q18+4oGV+SE9R3
eMCNuZFsumaV23vLQbZxcRMsGEec1LazG6Kq9p1VHpRQS5lxxt3PCug42EyNkJbroeyj/imEsk5u
AMa78kZKznI8AiZTxfPgU+oTG+xUXb9FeGb2oOM1oV9LVTep+eiFFqFaW3PMPXxzlVLyp1drdz7V
XLH2FykstTQweU2jgpFlUbRN68Gu4ZIv7HJKbypaWrKPY+jbwISnET09Qb1i2CPuZWQOmrW05DFq
msLYYX9vgQwYc2wfoCb2wavHjtwlayI/nemD+DAGaMw/ScYebRR+u5CNcF5jOZIDpq0q15/UB1N2
RgHIicSOZJNeKqv0HIxPNxd8Ewcp5haSe8WVoXkW/DJir3eOPU0qCS84mpvPcZydHNNLF5GuFJNr
y02GjNn9Ui3IObg9nspuk7sUXf22ojEPX5vWkDyWZu8Vz8KeVbzpJeQj5Ht9Ev3ozaHJuI+4d1Fr
UHP+wp1nWB1KvWJqcd2Fyqh3xUg8MiidmndtXZYyd4FyKIkWo7czPKe+lU2cfUYTVe4d5rC0WEGi
ldOOqRM3dFDMVfszdSOsGbGupQXHAVMt/jvDHmL9zYJSsXLD+TAReDs1LtDlYMjJesHmbmD7LILC
w+YsJXnxppuF1wAYW0kU7pT4+uQWLHXbFuxNtteNUSAXdU0fJaJnztO5FCDoTnEnjZsKKKwllXeR
udekssNgOZG1hNIr9lHvYwrPCH+KdBqBWEH+y7HRm1FlTlKNh9hzop7DnuFZCmC/qZsrkQY6Brox
V3ob9I3Ac5zqPjMf8RqH7sEQZTf8nLIi8s/A+bX/CNcJfrQvWO32jNRt69QnHmPvFG3RuDJUEQ+r
YZxn7NtEbamQCHKprb0ZZ0nyK8Lm3t6J0rUcJkXsstcqM4P+TfkxRuUqaIqvmGW1PkClzoNN6zhx
7xIhFdkEL815MaDbDpJsBEQTWOlvo3o/NBtMu05/kE4zoAFOW9WOn3M8yAmpQhK5ZDOxwSLVd2KE
2Nx8c0MhbPpktFzTcEyqvV2ljLWC25x4H2ox9Dn57OAB7WVk1XAQrHJQ8JWBeN8yNM0RWaNb5fQl
LuVg5w3c6KbHJOcKXHXIr9rWIE3RHqND2DRD9wqasEmxI/lebFSclQVT793kl1UFkCXN0vATgFQB
XsNzYMXEd6ZBf9DhmrCD4ocf1bZ3Yug+UzPLYTBUy1k+hEUtSWVWp8mw8w6/aFkr/3ko/MpBAzUS
4JqtdeYNYK1C08RfTlHr2EtgX17QvZWzbxSQ5ACsPTUxIMiLdmF97xrDqsadWVOivFsDEDEgeLaB
vEWy1kbboGEwQ4t5sIfq3uhqJ372q1j3R2UpB/xdl8kO1hYrkckJQQ5J+zMngYKds0aFCpy8HAzc
rRzjVmWTgNcGlgVb4q6JzZauf1uxxPlto5qjJ5Uh9+SnDd1dqYtKvVn5hKcvrt1qLNG6owcE+5gZ
mcFZPpX2JvQkbgabjm4NbMiyuTF5AjR0nRiqVaHnUr/NZs9FWEgyEB/j3uqKcUmGirS2QYCZ/9QL
monbvooC9e77IA2Ooq4zCBmzO5Tgucia1bCIIsuXE8BYPTiPfjOYHD8joozSa0+tiGORSMHwgjRZ
3VBstdU8MwFXE+6uLLLg0au8s6O1pE2PZ7eukBeVwdRlRzuNg+FuTisruc9ANnU7ymgHRm+rLVgQ
vkkUR8wdIZDfF8K82E0cpxv0J7F9F4TFjS1RJ0F5nDyzrVcTG7R/bB0tFCKekvTdOy0r/iHwy2wC
XFlLHBho9LybucrzBopcA5fLTYaL6z+wcLskJgAeP5iF+KbPAJwTIxeizEXom0n6AiWwnO97oxdL
RfMJ5Epvzc+cKaZioWxD1OeQRmL1ofw+o0XEydUyQVJSHS+lCHzrSSZZUH9OfejKh7AfUWCEEHep
uL2pBJvWuwXtS+zsAbLsIZX4G9cuoMGAJk1PUU3/aSIm0WsrH0VM0UA5CJAg4EORmVO4b3HEZvtW
O7jXoOpEwmp+yDklszGhdCFYUXPvz6QwVDBV1yL1BKJwB7XqzRoZZAFWT2mRHUwzjDtvRes5N54I
76ZDtlCdFdNBKWYcH+1B5rlbvYU25Ro2Vht5d3xFLjxl2ZEnrxuicyyppfeUZRMRGM8sy2OI/4Q3
XWwqGcphGWRE8a2TxpT1No6TvByXZMjlPZKlNFAT738RGRWEQBNRghE8Rkkb2qTEzpLVcJFpPWPQ
nkflptcsjeHwqMzv5bvRRXZGqKsfBpyLvJnAMBRALDT55EIKGc02Z65jVB1ee6GVVYHqMyuKqk7G
sjtzEPU1wCsuWKhPYRB+Zblj1c8GKgNE0DWSnwPxoGiUl67MQoSJQFrLhKaT4uY+3Cis/bfr5Xn7
FjhjGO+aQQnnKjI9t0d22Mj6KGuq+52TllWJD9fvVXeoUmDyh9guJOu7O3gulAhzri33gsSK0MAZ
wWz0innEL/XaC2fb2k0JDZ0Vmxtp2hhzbrQRRlc4HYLMTdSmJu6uF3jQcAbcrB86B07Vh10Khkvm
VUW+jZ2RITX9xGZkGyuioiMj2CBhLqZ1z/KapytUnSOYeTcvxv5otAEhTaQV9RnsDTvhVB8tk7YL
Yki+tZuYe9SuyjNXqUFaQbR1Ea3l1qHzEqx6bpAO3mlGDKLqvXScvroPANhASvIwUZA8N6AGy+G1
1hOsAuIPyV51tIkIGM0sRawR9sMlZlEeH1rTI2byMLdhX7/+nkv8++f0H+F3ef/fU7D27//J559l
pZs4jLq/fPr37Xd5fs+/2/+8fdf//qq///lTvukfP3T13r3/6ZM1krVOX/vvRj98t33W/X44Hv72
lf+v//g/vn//lCddff/Xv32WfdHdfloYl3/WFt0G+P/+x5//j++7/QL/9W/n+PO9eQ/79z/pkW7f
8996JEOJv3lQ4aVHH9Z0BBXd/xIkGWiVXMXdz3n9t1TpD4okS/7NRCdEISZsBddUMGFpS8gHyIXM
v3mmx5RKSlrUpuvI/x9FkuCZ/WFSKfmPQYTp2r6Pxkm43l+mUh5NCHquNaCtyt1ynoSPhl87gEgB
IRgS8DHIP8KQwwCdriGt7y1rOuF/7fBlIUaORsAXxR7z6aEMxDHLyzPuA/Qbff4UIMr9w0v7jyvn
j/Km2yzw/0xVfz9X35SORSyhi4zK/MvAs3TtSiYkd29Gr9zXeUeZmm7t4r52wgvbDg7ye5R1u3/+
oNafB4W3R+W9o0ciXMf0feRjf57pppWp9MhscnPzlRhWCYsCRpJ9Cgd9ywU/tB1i3vZnZxWrKj2I
/i7N7Ee1d+2UnDuIFSaKX8slLuVfPK/b5PXPrwbPiwvKhAvoW+5f5TlD08pG9zwv1wo2ugdFSeJ6
EaOfhe821ES0DXtDOgt0uHf//KF/XxR/fWhBC8e1uBL5+JcBu6wosgqmPpsW/WlVdXszkKyo8aVX
ZoZJO4KT1986bAEbq8YTEHTEPzrAOSam0/4YfSs9ybWBeiFt2qvS9SUZxwdr0o+ESL6V3yi6nwcK
euzXtwCR+7zNyEkBF21TczdaEdkdwB40b/xf6JPW0QVIaCbJ0sx7KqB+a/rPCKJAUNMt7CFu0EcY
Zu9ZabntoH0o5MGgCy83YIkNajjXOGqILW1L+cy3P1QQEuf62DY3R0YpvzjU73WEuwGN9+5m05+9
kp9gjiftNhcr7B94ci9O10FOCPayQ8AP/PozbAXup6re9L5OF2rIvUUFNGHR/QupBke0v14M6BYF
HWauUs/jkvjLGD0RprAyP6RB4z7odH+jHYQPzXCU4dqKtwau6ADY2ZpMHK4QWA7tM+gA/ULaT+mv
bQiwoJbIcSPO6pnUtDl9cuHx0GJ9xyKsX4F5exxnJ5xy9CgJlsO+TWsefzvWmot/SKNdll9zIpbm
bZbYSwfBywCALayJQC1g7mNjzkk9OMdMi00MCcAW9MUCZ0xWeRyS+viYxncEUQ/yYuafbb9iKof+
mEeE6NUZy1ZssmIPYJMYbyJ5HG8fEBLTwSg6CUwH5gaxBylVBsi8fOuG64Ljb7KLyvte7ckAAABp
mNeGYUC078sLsbS08n3i6SCetagAWfhoAW9qKCYeXDs8bOCbCJs4mJXJHOTIkacm0KU+VMMq0Uu0
v6xwEP52E78PRHrtHJORk+MD2U7EMxGPJFr8n9samLj3HFfY90AuPjTzD4CnU/QIRWfmVSJXIcbn
APN/NVenqRREaSD4Z+DmxQdrvJq3jMSzbo7uAGl9IWH5fUWQj71/tZRY/9cucLt8fCHYihy2KPP2
738Yt09h1AvyC9ONKYGQvHrjI8acpSJhiflAbKMr4XSWggRI9Z3MCWkSuIroAQA3fYi0cZlFuh1q
sjQ16w7MwdrBN9A9u1CtjAkHxLCaarGxmFLdVkRQ99b46oKSytzverjxYYCK9Pc1YKKOfjtRDyvd
2ruSubMBxKCejbXN9Tpl3yZFsqav5GffHnC0XIFhIliGU4VPipMG4zSQIpp2K7JKDQZOYps3TzK4
z+iKOjuDqTWtgaT7mMutaZ5FcZ1y0jnufQaFaieyO6yuVchQb1nnKzUxy6exnV0iKL+EjUawuKCL
lZqubiE2IxkMtk/+03kI7hWycLnL6ZTVz2b36OhXJ700AcB5AfNLvtrxZ1eT3+gneFgrEloJnHHr
ZWeuiSjbRUa7lc0PCnOiLf+VEsT+s4jitsW7nq+EZ0rLw1Ug/7LHxyqCfUW1vGGk+D7lbbP2KrLd
4wIUQ1BIecRdlwGBNrj+cvNisuytJlwcwiRHytL6JKLyanbTnd/7H15AUGOTjr8CKfqda9MeaYPP
bAhOUiBwspu8Xrre5xgPNDUdgEzwTdVa2TuHBD5OxTrc9kTpGMpY5RDOz/98a6JI+ut+TU1Fojfl
kVQ2wVK/K54/XMsJSzPjVz/eqA6uMMJL8EYG7b+GQ8uqdW68y/4rF3BWmY8wq5xKFissG5NHeCY+
cNwECUBOmq/LSn6pLk0hIjofnGHvzHY8+YH3MY0ZUq58hv1cd/2y7lF9GOme1MF7wxm9BUXSIiuM
PTPn/kb521YIFjiEkkWaqo0Wb0XoeFuJWmSdFucaNyt3lJFjwIXWmuW7GgyZrNuTe84ySq1iyGkK
Ao4nmX5neuHTzNx8pWS9HqrZIJM6AYTvnKqJOyrtgNJYAzxZs2TNJjsdWUuen6JR837kzTlJe2j6
w5OZk/QmUrJwU1BpEVTkouZLugKIWwEBEtfzGO8Z6cR0Tcp5MHCacmnSOw5Wlu0b58bZgTCvPkoB
CMKgxQKVpfJpd6bRo1mMV2GY4qAq0siJqMyOXWlpBAiWfNIxZ8OQbDBoFx+5q+U9ev7kgW7mqtRN
dFI+UcxOLO6DTIp7KdSzy8CcgXFUMeQahrWXA0ro6XuvuoQs3tZo2K4dlSwTA66jlOO+o9N1YBHa
uLOjrgl4v/ux1y+9ZZ+KeSTTV4Kqz9xblnmNoqSyzQvHXuZj3B1Xr2lf7Rxk3mT3524kq6Cqy+6B
U263FJxcOYkxck2T9BIJk8SRzPpglitPvENkrYZ47NNdadn4iSsTY2xS4bS9/W3qBZFD8RidDNpj
S8Qf38WU9BujDMyPLk00TK2eIeAsY9S3lnNKoFxxHYXfQwJ/Nq3iZhNhvcPBMpI9HFgvijdjk/Ro
i70yetdIqO8gvRebrI80AS6EA3TKgTIOdSX38+eGqBxsLGOytIsGdWTjfwX14O050Zbkhm3aKvG3
VmAiTLIOTl6T7kda18FqHynitk0qGu5xBthyogHpgjbjf7P7yg8SkdF75MnO7qJnhmU4kywKvUIX
D3JIh5VXEluTeo2/RUyDt0mGe1nIaWlZbAm5X15xUoIiyfyzLcMPzzeJsh2FWCTj1K3YD/2tEUOI
vZWSQwSTJrsNTgOc9VNwdSYAr4J9IHb61zbw94Ups1XlDy9jqOq1Mmxya6S7HgzkubQBx4z9M0iL
ZULswTLSNeEJ8M5LfL3YNUYMBz7+VJQVzGG/PdVj1wmSelUAC0yq77rP60VioxYXabOLrZg4u8z6
pc3B2mK2htl4KyuyaV63pc0MmovtEJeyOWSTuBdkBrFH9fnREnbOpAi6aqMcFpsqDS8ThKxVhKAM
54akkjfzD/pxzdGP5umQpUMLgQ0oIHNJBkPd2R9YftKG+aWB2W/pknQ7OYAAgHQCVZqNQzmYxxS/
Bs5O31ia2rsGpfGSC+JsbGPAtt07ZIOxeSKzLGlUDg94nT0oyasaxRY0LGSX8T4EuLENcp+Ras+W
gRNkFyHP3GQBGQuxZmwX1WQTNE06be0UTgiSk11JTAX0+vpVSQOAsu0cWa/hpCtahsjniG7J2DYJ
kptZfoL6lcEzlXF4l5RQAyK5FgGEpLw1d+XoHO18SfoNwb5zHy7dxn4JSohYapiiLXep3kiS47Zj
95DGqbuFLg5/qINK0c3ZtPX4uAwDgJDZxCI5trpdyIYKMKnAPBsbOXfVgYAr1PoQrROjR6jdVXKZ
kfewwuRn5GmGr5Z0HWUlm6miU+lwplglNU0B0JkLlHOEEAoeZeR6ru0KHQOpdHA8mwbYACMm/4Zb
k+1xDvJqJWoNCh/950IzsKSaZVgcu+2XSthgw+7Jh0exANoiWcepRhO32RMJsnN8401jW0FxRone
jC1VMjkecbVPUP3wE2YA2U2+GEYshuzjz0X0PFUkHhi0/deeN76ybEeI3mC+xggmVhztNmLosCIm
k40cqN6meUREKcOdcOqfKUk6AHNkAqJkSoBlVdDMbIAzcsZqjIZnSTsJZlzhHW8stpC4iwUsOokX
XFx9layMGZYDTLiEdafet7ThF42AX+I6twjg8QeNRbnzIAFWYxvsjTSETwNNXDfFvmVmAveibZd5
Zz0Fg9iYxhBxbX5JjZew9eYrrdoATQTXBOrANz0TX87I4AyBE4Tl52wW20BSOgIC4ESBc3I5Zg4v
ex7tms71yCrKeuatHifHmDTIMPWGFWpItWjJvM9FAAlr2JgNQIzeM+N1heIG4kaz98dArLLBISID
xRnkkdxeCMtzTzF9+XWt6rPs0YoapGJn3K/LKifYoxfP+eh3+wGd8Qbg7BZEMrB4vOL7aBiIkojh
6pswocLABi4N0sKDNbkYQ7unu7dvOXg6SeierBxWSJ/BKiT/0NwqJwCOT4sB9aq/s2OLGu3btMg6
TQwODxkvK+NJA++t64GhHbyL6/rukfRHwgyhXKCG2SOosQ50za0Dc3nY+gXN4WywomOnvnztpKcw
nYNj9+VSg5wMu+xPv/9GnZ3M0W88zY1X23ms+msbJstd4FbAyqvg4A9mBa2RGHjGQQ9BADG+KM0n
DPjmPisb7/z7Q0q5eg5rxmyWxTQVFcBEj4UxJsOg/K67ffj9t98f6kQ/TabJPT+/1E47ZKui1L9c
PVjmkvY28pwmgwvdhPPKr5kR1WlqobEjZIE6aEfvWe3JyAEy37yN/uScRdzijS60WqnSC5Yt45KN
55KyGOkiJ7yWw286EAjF1Gdeo6pI977jrF0C++6qxsP/HyFcyNEHjYuELfcuun0goHcr0rA8AfIE
bg52eOuONfmjbsWQeeBECnRlGYZJc+EXvQQJUfID1n1Shfx42cKOJgKH8LABrUiGinMdl57/SF6u
cedV0TGBcTeZZUpMH5G3sDoYyNGYIhiDJEqkRcTDQusvkAkvRr8e3lRYXS3UV2oqxH0ZFuo4+hmA
ViKGF2Y9/jTDobmGkWwhZ45gieO0O7MaAUqvSEXXkNZLap6nimuX36AYD3bvfWS8BncIF25wUJZq
f5z3cZCEMC70RE9Mfk1tNO78sgH5iPmaqVUJD72FK2umXn1M7QAYcJhSLWXs31jqT8TrsdKihCFc
pLjlaBXjedbGiRPdfPII7ltFaJvWaTOfc02uSxgJ5kzAeL3Gaq5Mo06q9ii/RuMjN3OCjnSo7pAC
e3epZxa7JLF/9voN13FHAC7s3bGqjrxIzkNjJPKhsEDYJbctsu37S8qs96nvNNc4vrpY1v0qB3X9
2Nf2U1s4hMNlIKw6OiZ9EDowhaHSRcUaG7V/LuzmQddzuC9oiVH2By6te5B4zJpfbG+ctnECqM8f
6I5p6F9Tz6l3MllbAoY2ZW2+WLA1CG74maZ1uJ+beGdo+Ji0GSEGbVHr6CU12Fa25Hhn3nPoax9L
t/lOyPIpM/XrPIHvg4hlmOO939n+DonheSytcG0Hx9GJ1WpW9oZIsz2Qvk0Bd4jD+bixRqiEsIiB
Xwb9uBh6ErfscumG0V0bmi19xNspqbWQcoNhGLtpXARu/o2ig/iPdVjP19a6j3xaKE0CIMArFWEc
83hilLTRHvmWdf0mIsCiNRCesoSmxiH1dR7ainYUtKO5xJQPWMUfrkSM5vCZEW7PeUUDSlvnKSZJ
YrCjVQ/YBOgFjFqgkL8mCMMtWgNnUFsYwB92o9888SNEkrsM1S0zmFmZb3LiJE7seyBXxKmJJjXS
/CQGNOs6a1ZFBN/U5ktsi2A0glRnHQ3rSA2HDsUZ02BM3jaBdOn4UlkuqOCou79hZpsKIHQj+g8K
1GZgUzS7N0o+IPuVggU9HPBiwZ54zYr0wFoN9k6IT0LmXkKhT0VRHaLC/jAB8MUTyfMOUfWIP6+8
m/S8JvOEciRcsg9xqNhACGKEOMUTkBzzsU/Gaz/Wj4Aq2fTT4BtlUEoQF1uw7UDwGIbT74f2NOkB
Xr71DOIaZwOABiAznlEC99hMizcq5ZM1ODBuRfVr/o5sYhfMhCwpXPiHkSp/ziUDqYXVmTSWuYJb
I7u6djwC43sO5+lHop1XNwT7oDCvVBFrI6qBWFJPJcZ3b08cN/J36t+zY6lnRA3nJBFLPwiehZQ7
VZEvo1IgClO5s8f5ybaCH7ApPqHxUmvMCkSM8R0QQY6hPhyXyfzJBHXFjOUDN8Aj0rdV3xSgFKrm
BWX+tZIWSQUygmFVxhCWxg/HLE59VQyHNsj3BoU/3rWvwIuvjHHvM+CTdgUiVql54NDwidbVAgc0
Zzs3al/juI0WoyCM3SuMbykcbmS3XNahXHPohgcefphp8DB6La1PPBU2j0JkztLIoebWPBEiadOr
NZZrBWJ64RrFtfRjptRmdwsy4TROx2I31/NHpstg2VuPvl+C9ll0PiVLliOK9aU6ti47kZPvcd4C
t3zIDEmHi8erAB0qRakmmh2sKIvTk/tZ5sZVli+ApOl/DsXF0L7HBZNscAOcVDXcwIv+MxiPiwGP
SYbRExl/BRUbKN4ZhGJBuLgT2mfY/8sid577ltuwKgC7tGZ0ZLgcw+wSj2gD9lEeOasiGZ7weFyt
GIad7aLnd72zBSUMmGv2UrnVRriUzWidaH6DfWwt91h1zoo8BNqCGeVN5LgvdeZ+Ogr5TSngSeHT
jI02W81ZfTKFQVSnOb7Dg1p1BPu5yIDH2ZwXpCEUwzrW9Fjj/Add9QK10YeFAQ49I8uGhpukzVpv
0ps4h/10S21LXo7EVEaEPL+GQ0JgGallZY8HP4diqm259QkWy7L4iW2thDGTMBcVD6MFTB0N82nI
o9dwGl4o53/hSnGh6Iz8/kS4j+O4B7/yPDHyWcQtJFb+JMZIbp9OCV1wOOU7xcaM3DPBjSTjtERB
dJCHshtPwzS+rVjATzVoYph+Tx46YwkjTrf4D7gIix51AeVmEuWkrUT5KZZWt/TLlEiXkohLVJ9T
R1QsnC4P3y7XWniD0YrzCDyICUkEYJAkkJtLYdKCPg0JCTpLQfeW0RbDOwAy9ZIXQbPNyhnQES96
YNf7pK3ulbzR/NLwrtWIWEyffALWCOmVpBCErr9JapCHhDIQdglVS4f6bAoSJBCTXZWFf4jng0Vc
KIdTP8MSBBVLBv+HwgxBaWmH2U3dXAB/IkMrvnXrvOcsTdh7FlVmbNyUZofh/XBH/dPz+y8cCluc
ND8LJ/4phzNX/SGfzUen9OA0TT/jwnwkP+uaFvEFTcbJHdS7RKaHq45pPMMda9DbMK3rJQlcXPAu
JbedZWeofMhJ6k9UeqxbEcePhBw5L3gt5l3TunfhLeSGVi2HVeKl5+irg81aSU215lcvfRB/Jy1t
sp6asU3bU1shllJB9Asr+Q9u04Xt1u/DzO8YjcUPAbbXjJJD1Tg/3db4ZXfVvRwjLKID8BtCeLqN
Z9g7v6q/c2uTiOhgzP7PVvH2E1nT0Cji3bGrOMP1Mn0MU4e+gBaFsFETkhdBLhtmhwVi1Tu7pmd2
G8CEOVaDwMSnBbWrafLXelvSLRBE99a90Ata/s9h1X4lXvacWPUBPOUyGGL0fuEJZ9ajN8FibrUb
LenfvxqjAeHqycsI1XVuyRycv3auWag1evR3d2A7S+OZc1OglrW3rtLiZ5vRYCnwCXIktT9G9L68
7nQ5sTBspFf/jFFrNZOoLk4N8pfQj1gC2cQ9R5biEKybgEnitFaB84IgKVuh6rgT3U0eTyE9pqRZ
orcCmMikRiX2PVrkB51zQHTip24MTlDPQzjXLq1Gv7E5eiGM9ZN93rbbEklgHRHqkikqr6YejpaO
bv29CWrpQBpQonaB+nB0bi1J+3DWbTPv3X7+NeJwydzxrTLAaLsxGQy6xqjnUdfQRqQwwbOkQ9jT
Vjs/Ylq6Q7cWLVTNtEF58j6J9YdfFTvSVPdRm2msEz4dQUMSpDS0d6AdiSYpH/AHfLmcbNl5wofA
ZZpJZNeqdl6ydBIXhyMPlhTmGV7zmpLssLJi/SwwAhCqhz48CHbugHhNCespZMtfGtn43vYk9/od
8c+IEBlpoiAHbk/bu90NDgK6Op6+iyR6cEDO3daTwUjjRZfU/5O681hyXEmb7BOhDYGA3FInNZlk
itrAUkKLgAae/j+svmY9f5vNYpazya4UN7uKBBAR/rkfR0vJqTia8nxVt2RvJnVUaluTA1q2JjmV
h4NPL/wXP0Da1JmN44a8JT5HXavugXI78g+uJRMbG5+RnoSAAW63xJN5tuqm4XbfchPAuOzGYGZT
GF609aMZKCbsQMWvMdDn11Mga2sVNRvsQLDNVxsiUKeu1M+ywRvpxlUwD17LihpSWw9fC8s9uJy/
mVF0z85UvD7eML9DLKzJVniRRonvKh7El+PES2J2iyzIr5FPFwenCKTEMlmZDyuacn30SXdu5fGH
15e/tLB2a6zci84nh5ZJdvDexEXL1fjuB19mUmHUr6yF0sxmZTTrZqiLpQqw7jKwZeSxQsPqF2YU
XPGbPYhcTg1ilV2bKbD2ES3Fc6/tHBiLbYuNbyrQxupBkRxLfjsfcK2qZLawMirVsm9MsK+JR92p
i5ajI1wPRrDVkvBGbOFTVxucXpCrmXnYybfjq60VAEfjwmQdgXwURXSvRXYLOByuXp8yoTLNH60e
w7mbKX/u1ONdDuTOeoR1h72ARsUf3SPdd0LEau6V3jPBShfmJlAvHKJJ8eSyH6l6hfzvGGw3PS57
nek3M+RF1bMDiHZDHfzmPu0VSf1hWcH+YXujreA7k+OZgGSCu2SgpAYbeafaU1U57Rxq8p5M4g2b
3y/4t4U5xLe2lJ9hV2HpM7NgXjjoYKO9T1t5p72RSZsTrnu3YiunnZ1MQq100fnq97F2KKH3zFVo
sWq1Fvm8inlwb1Fe3ndI2pr81LLm4A00Heneh8YBhGKRGH2FPYnXbYUtfgk4d4Sb9jaWXx/+/zAQ
A6SFWswJnqQEc0sxc4x3Gg8kEOlx1afRU0oiZJb7wUWvFAVmBQtD31Hll9vN1XXdPRzsnS3t707Q
Y6OLP3iLQTpo5S30GDbj9neXkSY4PGNVZ09kfwZDte9C68Oq4n7d+AjveiTf2EzcY09gvWOTMA8M
AHkhIjo+/tnUoUcqxFM8Ge60rsfqDLD3GRAsWpINaydJsi/XrdZNE/+2FRhGI++qhRfRq9XoB4/h
CfsCr1tSFb2tR5R8jeQV0iKLH/m/Od06sPoWVdYsWzuMeUaY350ZXFS9NK0qX4CroG+GXeHMG3Ju
+eBRnj7hqDWN7ag7u4dhbYnHfRF11IbEwEZmExi11cOuiGVTzPBb54DZ9J4RaffcJ/67zV6FPNxw
Hevqux1YgS2zeR3SNY6ZP1OUEUWABblAOj1UVBQj92PDl+jJpIfShaysR1dISSu4T4kkKGy5zKS/
xY8l1vxlWxpldY9LKSsO1Ngpmv8CePg9/y90Whl0QvQRv5Tg6dkqWu0Ig+VuV4IlgfKG0OB5mUp2
Kn78TEL2LdfoKmgJ1ax4dLHCpuHKtaT5mPrsawJQM4p4yXN2knyjj0uXVcUubB+iZ9NuNO6aJQ9s
rVAZ8//WWYUJefQeBzhW0g/a4N+DqW94xHTHRmlHHrGwE/vLEKLuJPhkouQuo/KsGzT1eFbEoUIH
mIdAcQ5F8Fr16bzNExts4/SmHqbcURPfbYPeM7q80Vjho13vrier3LLNWipyFLukLp9pjgpAtKEb
JArAvg/8uoWL7hjho5HDeC4ppCEUnJ8jTZ3JkJVLJxkuscz2OhWKZdLC5yRQRFKPBT2o0nFZmz75
BQJ5OrSnQ2xRb8Bx9Uvo1Qq1wj3kAcuAwWgroqVQD/VLDTCbCsCCdzmf+02go5Kz51fNiOc2zfe5
855FIfVnnrUbE8wUjfdRS79eMMpcdV7ymY8MuzIRrAa8FY2XwoVkb+/E7BPykJtQxJzYCFYG876y
XJrXP5s8oszRl/RPP9JWjOFosYq2qmQ/UQxvtt5Thek5b9460nNJ1btGkU7+SxWSeKp68PTSoH0w
iu+AocfVqEmH6zS4kPuOF/VEP0TXYZhAqOWitDVn11lISN7EPaZPlKlDXoTGX32b1H+6comNFflg
YmQBvrSfBeMULF13g0X9UaibPrE6JsuhInDoViy3U3rUNVwRvjhn6jSSxaICVc+uNG2sC1MuMIBw
23Ti2hvaW+n3MIqN8OI1PZWExnYKsArjUr+0g077mfVA+Sl5rsqq2g6Fdi3C8SM2ql1ipf1OPNiU
RhjMnZBrv9TRz1sa0feRRDKaSsh8iII0sXJMWbSRTySNhy2u82cHRAZyhxxn8YN4KsmK9SSxBd6f
QPuIqwEvrubZ+P8qduv+Y7NY/yk6X1tOcrhZXqOD2SvkwUjcvdPRblk4dH1kJuDSqWYfCt1gUZjD
BzTHUxQ33amj/AMX5ojb+JQOsJ2Vw4ZWmB8khn6DlDUhhndYwV//hCb0xvgqycr43A4MACMzRam1
ongelvE7ju5HMgpTQ2N8jFgk3I6RJsV+YuPnyJFRdX6gM/dmKi96nHNQZ0/V692n60RHyHMB1X8Z
aHPX/xABnTY28R3cNv6uChSb1U85FvkmgvE210ZjPkYIE5YyFiNx1Hn148XDnSaHiB4S51D40a3W
3KWQuBWoTqtF/VZkFmLV9+Q4t/xBYxV2c0/i4bkYCrpFMR3PJ9t51kb3042NNynVhtg8h0jSkKRP
sIMKyKlrTRu3wsHrZ+DjYwZ0m2yUX0K8K1eb7mE9i8vx6ulIkESploA4nojrrA0tupGbp3nU/3VM
Sm2CqF6bpFzpLvevDH27cCwetMQNOZtiozLnokN+Mzsd3KhGEMoNmpODoC7F+JSkVr6Kcq1eDhRJ
zCa34hgukmYrJkyH+O63jaXDubYrHNY1EnNnNN2uLA2ulr9/jKp24jYqTmVsp2zoEuStOmneS/3Q
Zf53QNrrVLpdvc7j6rccKnqtwXMYARgvgWM6dJqetP+MEQgN5bnzJ56qmi6yUpzhV0VAdRu04yI6
G5glPCWHozc19pPfBv3adxtj2ajsl1PtcGwTOtSTsqMd2RT0+CIW4Miv9yNrqFvRPtSwyHGQDnaE
Q1+61BB4xamClm4UbJuMmb6ZaCcvKGih8rwPN+jzTRDiVvBqfd9XzCU7K3kxSUdf71E2ZTtaZ/Ol
A9F+HTfNT92r7KsV6R1Cvb1ry6TEnRGYWz+gV07ZKn63+2ykp3SIVpHmUrU6Jt6txrJC+opaOWSI
dMr1hZVa2dWlX3ky8mZhtxYoGGzNC4uAox5ugazwVhbEIkxh5U9ZF8cbZT4xcmbD0Vs886Lf2Mbu
56ZXj8ota9wGmb7zxxA0k6NvhEyfRAg+vcFV0TejuSojO1qaI3eBbVUCCLT12sTGsCk8ngpuSZs6
oRFx1iiR1wO1UlkJw7QmCu4NN2Lbw9JmWX5yUgb+dVmdsb1Lck3y28rYJRgZiT2GEvpSxro7lzSI
bTrlTmzr0/SlywZMJllzK+LS2gyB5twwhD4XFX1duZLudmSTkONouzMSZGddGG+uFetHHtAHd3rU
M1k79HzsdD59ikGuPikjZAPG0GdpkfBjIKz+MGi9jqR1ENGBnJfOa9Ha5k60jAZrslzrxp6OJfkD
8u+IWWaZzx5i/z6ekkXZmf2Oiwutl+HiXE92FJ2Kmd1TlVq43YsbZcZTUtEi79vAmXH6DN1m5HR3
QziL8U8DhJ46CCuZPqwkVaRrx02MfRZYiwRb5Cg67Q+MRKbvsRufNFx2FlUGqKwM0yev/MRAx1h+
eKnq5NBNsgdLbdjrYCq710YjlNnVrUt/YZksplp611prLiLTuvdWBWDGNS9Y17RdGLpu3McuuhYu
p/COtqMZkSocWf2IP2Toj48ycuYH8cIItXQTsoLdwCBaWO2sa1q6FMw6hEnytq02pBnzhQywCtGS
4O/cSF1qSX+bPxotZ8lI36c0nJQyVnMph+pk9loGYFn+gtU3X2jOqpI4gKIrUblCG8oWwdyXWKMQ
02rbPw57VGRU+6bYV95JpNLAQx74pJHSBEPbPuvSq04KuVFju02mz2S/VWRH3B+P495YrCABUOZs
5saydssCzDxPCMSOaMNB2OYCb4L9EL/8hZpDdlrJSX6Pg5H8iaLpRHyrn4FFmC5Rjo100GqKLLmG
awv7w8RqcnWG9tfXwDd3QQl8IrKeyJ7TCiYgb8A48rgxF4ke1W92OLz1qpULL+aBFPoUJhcVEOs+
z/WdRjQFO621zKyuhtDLv20suFeJPqIyDaHcT3jVIDXm1Fjm0VM5UAykSetkwzpfUe2DjaIYebC4
7JzZA8MPK79KUfnb375xl+Sep02W8SEK8IoO7hcwF2qsW7aXnYOBzm2rU2LqcjfCO5tj6fCXvcmK
kWHFO3JF4QfjH+WRHTy3ekzH6A6WjHbEOgCjA97Bomp055gHT1HkY1W3XH9NZQT2bYV7KmdauNJM
TccClH97pvtJ90l3K22YFszHZ0lvC1KeuiB4KeqljyHOsVCiM7q97jromaWWoUKIR+dSWlb+M9Hb
bDe17xXjQ0/vF1L3KAwqQEcYZZ3v04bqvoqdoSaQSwzLXzV10+IBRLDMw0i8Q5JmRfccWtgsSo/E
+F67FN1yfvuWenthvHbSvCk7YEtvGHV6r9TrbKxi2ktp0QMTy/KIZLYxokZfhCh1nEIlMmM6cdCQ
BGij+GpmbXylSg1DLDQEXCN8LUtzf5P76Y9W0opgEpvd4nd4FU7RrG1X3chIavdJOMmxr5Jv9zr5
U37rIPg8c15yRZ/Nk9atn1T344yMqEiQLPzePGo2gQhzDPYW5Jl1Z4w/eR1Za3wakGec3LuofvIu
E8RETFBI5UA2xvUDnje3Es27EGlEg8/9dqss5V9SD9+FYw5Hqtd4GDYdogaGsLmNecWn4phqcQPP
r/Bfm9qXiGl+cPj7aXAUqf0aVHZzHqlnOhhD+VoXYt2mrnyzY1q8wqa3yWxI882jGGkIKIGkUPli
mRmmt7gt5h2ZQFnITQUsYcHYkE7UrHJf6465NUWtkoof114UWa6vdPKjl9TYey0Wo3CsUhhkyUF1
8TRPaQynljmEOToO01l3bwUS0WxQqfMgLHxJdyyfAPyYe7If9mrcAfEunzJVzXIeVqg35YeWd/hO
tgFkhznz7n0raORMRf7rBfhpRGxucxvVs20Dduxmxpa5bLc1PRrm494rK2sFKCAaPd4sKS+96q+5
xQUmbISbLMxeCjhlQL31i5k4VPkQA0G2bfCtPJQW5GzV0l2ra6h3Rjxtwshgh60Ew0PIBfPR8dYw
Pl6K+ISMehFgu9h6R9GyLV/7AaEFUDmKaMKuVW+DjRXtwom+mTiIm3nUY6gx6/ZMd/ABDAzOLqxD
/cnPphNBkBusCoJ3evCl/Dt8YPYSw3NkOx9K5yQHLCCf2VdqLD4C32IES1hA0R2HZXfTa9Yl1ePX
xIQbhJfppW+qZcN0mQ4Z981xvZuW4sXv7firsRC9NW1YmWPvchhMNikFA8px7l3GgCbT+ksqf8b4
NPJ3IbePcCV2vtGUc7BheFgK/6N/JGJj+sxiaeRzr6u/WdC+fZNsN1LFU8AcJMWTSP1AMEd/MGaD
mzxrtXedNHcTE4CaqYh68ypgwdTdmrKkCKtmyECoogIIhZxzxEYNPKPQJEjkd79xod3olsUq5vgz
mZBKLpT8bTv9U6lBAaIy942ojhqCeFM7KOpslePYZBzOZnWuDDLrCRX0I4oF+t6sNtMXqzEOE3sX
OkVwIkf/gD//yev9E+X6r9Tff336/1UI0CBq9n8PAT5VH+p/5f8eP/7v/J/p/suGLaY7koyWxXLP
d/7NI5fuvzzS4tJ1dVtYhjRx7edF9Yj4SSDmjquzpBErNnRHJ1/1T/rP8P7Fj9s2BVUWmWACgv8v
6T/pyP9NKuVzpsaW6xrScYQupPgvXCS5W5ytvp4vaN+eN0wPzl09rLTJsXj/W0ujt6OHppE145Nv
asOhqp0LrtySXbSZ3ChZdxjvujsHVNgJroy20iWdxgFbsbOBmzhNLU6DRsySjbADg/dRr9lgfh9N
XV29XJjMXyLzm8risUxS7J/gw+jRuVeNa+/NgUNnbPnm0zS2wwk7Crdg25rPzeO8no3HyQ/aN3Lx
y7YT9mPOHB6D6YTFUWwDX7c3eBFnE06JZVm41P42JkVRIsyOYOTWtDd5TzJhyAdCRlxw43L89yXg
ttbUVmIw4juFvx+a48Xf3PyHSejWa1r5u4LJ9VonGMDDqAmugvvqKk2KiNqGITeaenKoC3JUid9t
Kf6olhXS/UdHHyY1QX+0qc4XlL5hagcWAWEgvQA6fKbLydi1hpmt3e6BZSIsdlGPb9oVrTcPY3/V
mlsAk/pmlDplEN64SB1lvxddFqxh1eHp9kG0cVktE5+6GierkBTr3N4zsmdaxaSj17Aks7zRzF05
FjVGdnnMwNAfObrMXGGtBsSGczhZ1dJP4C12OaZXO2ivQdE0tB40zfY/H+LQaLbd4+SdVTnh8pBi
qpG/+gblqmYJ8vRZWCc0OOmKT9VUb9NSvXdx2j4lcIIuGi2YjI87j81YL7Zunnwb0USHuUnMSKXs
Iw26Ry9/vwbF8RfACod8qcuj5pL/GcVwGQr1XITUW+UgQRmN9OKqssJepV6cbjSbAQlReXpznL6j
ULetjoEePdNmlBMhhljZR024p2Bpz4ahe0itiiW9mWZNNmZ7jCnunMx5zauc+ce/H4yEbDvCPUSp
uEL8DqLmplzbv+rDF1n6+jaATkNHGZ8BP63CXhoXy7OqOzziI8gy+xSaZbvyiiIgA9R5hx6dhaKV
2F8Fg+OyaDgUmiR0yWF+etj0/vngcyhaU0BPWiztmWZn0QH04/RUG8o4Wk2NnPsK19TYG1SILVpK
iRYxXrYdJrNnHiMaVLZILDIAsEzfBlIGFS/ZVBoDTbuIKW4Qb90BBkjeyugQ0l4yU46tlqonfp+1
UbUOxKgvBAXMshuyU2DsbMxtaHhtusH+pa0rsCRlEMxhwnKKw24y1iXhN/I3a9sEFVlFdJTZ2isw
UzSR0OQXTZxljLqYx4O3K0y6Zdv4kYBzzJ3uUN/RVZq2BA2ziL0p3PtwAnZVz9DH7PvkOVDjVqv1
LyBX/jWp+Y/dNoblU3Em0HBYwgkFcjmk3iXA8kkQ0jCf8pgdDsNKnEv4QlIfWgYvD8dk8RzmxMhM
7JdGXNL2mcU76CdfdvrVcZjY93ZT7cusx1E5dOteMQ5w1NgzsayyQxqdQr/yziINn0KAGFChmDH2
g74yhPzWH+7uDCfRQCjqeTQ7XsmCWI7NuYuepUXedtSP/40IlH//WA1uoc/bJoG4wVFx8X98698Z
gkeaIPAAqSRVufjPl/7+XPJIGfz92r9/GdFgf+62dvwESLbY/v0goFbhr1T1TD42+JUxFNtAsd//
+ycIbjAfasN8EYbjLUWql8xE+LnOKbGXeNMF6yLl5XX6GCi2alsIQ23DMSK0+J/P/37bsCe+SBbm
n5/8+20tq6mS1by3Keve2Zqby79f/vvh74+207uEh4I/dBrXnW1qzwpQ9zaNNFzaaRrc6Hb3no15
nJY0KbX4+YZuCG4ugOqZBeCRRJ0X3GSRlQwhgnbx99PJ+iXRYR3oXzwgVLWD8xz1RnijfeMQCDME
R8lnk0YwbzTWoNl4l0pi07hO/IVFYNQq8BlKDLKfdVBu0ybmIGpVGjO/MZkLV7vi38lWVY7WGMbZ
JgOD8YQB4aTp9rSW7QQbsipPThzdzDbW1p0F0E9xcokKacyDsX7Ry9HZMOZHkot4W+G9zt2wWVsi
Vc+x32wtQoPkMOWsrkx/rjuoUWIoivvgXGzgTvMRmE5CcKh2Sok7IlxURXhnQnxjAHHvG4UO+phu
1Nq5wpTLRoATdbvMy+zQcmhC0mgoLt4kWvLmV8z6ANjCwcm9Q24wAHGKheXqx7EkJ9AF6Y9s1JXY
zpo99YZqLoMcDEX2afeSSIiuolCf3OB37FfrTNg3fFdH6mlvmGSWQ+IiV9kOVvDx4lrm1qaPGsgM
9V5Dd40G5sztVSuqo9GySumS6ZDK0M/0N2zxB+bo4E9PrV4fUa5Ykxm3kCPNySumTXURnXNBQMeM
qNZ+XW7rodlwvlwplyJc136j34c2Nr/7sR8bFurwAO9Imji1byAbDAfL7KwjGyvuvuZmgSZzzGpN
9eMfMEJ4ZqroB6zzzzDrmxr+ec10XbYLEGrLfHj00barduKM0Wn0Tg/nzs6vEHNBQn7WkXZ7/Brp
ub+w7u4gxvXHCGkZY7QmS41IrOLyhHt239E86Hdxz0msvUrO4Fm3EUW1wYbxhNB5wzqzTl21nbx+
m06Usu2w224mkrbo2g9DQfpqKvcCyGmuN8wOFG5Fvb+i8F+CZJvHw4ePR2sWFt05Q7mfeBa32niz
J/kVqPKmE+1wsJx7GH1k0L2kufnim5jJMvsXCwVbmmvtqkWjP2hfDHNljw7IXdZT/m7jjVqGOvy4
vni2gtLArJBO+9oC/Ey3NanvLeH8elY07mcr+vdJjlciqDNqt1ZTOd6aPjohHGKgSGArLn0r2bnW
dJ6kOEejvikD7bOn3Nem4xQTKg2mfyiR2Do6bdu+in6COrg6AXKRZfJDNoWCafYWs/DFrdjorQ6Q
lbMZhn+PyXM7M2DPDGW/sjuWAXJZkBS14a0ZH88Vusmxg86g0zV0kerLziOsySvIkf410odXjcFg
PUT48CNUVongCanjNFpL0SmkaDmf+mHeyv5ej9xaPqW2hZn/EEjCjZb9dkJ7M5RJWlPyjj2owoSx
4gcWIPCzd8z+rwlhH3n0NUqhAp+VSSrcgrGDXAjrb57n6k7B1iYp/D++RzcsLcmkRkP7nE/pS9bb
L0ODp40xxGRT8uy6DrllqhVKZguF5wL7YcSFeelSKTqDbRlu4FNtoUY9ZBXOxt40kWcfGxeldg6N
m39rHgjww4JQRq0NM8Yf/bNRlyf4NFtXD78Yvv7YcfQ+MgbSrLuh5XdKoTFy6NE10T2uJCeZmZrx
FFX8UyPgNjNu+XczA+BtjOk+Q3Xup27ZJ5qGuz1cWIW6T4nxZsTGe4eYIALvtyCRS69b9dHF6rO3
uOL1aVyaNGzPPaIBM11LsBolfygDdVb15O09mV1Fw7SGFBJDt5Scgc2JG8WIoXKzNO382POBYS3O
hwK4d1XAZORGZ1c9z2zvmoUkeE0LGXRsk8NgqauhgjfLrMwZO1jsgOOE86PmtQmTm6jCR1lmO6Nl
pJ1npChmeS7m+GzvYyGf7YZHJ7pPynwlJuWC/bzIp71eF68cDnisRa2aGQyEi6z+UsR54CYx2wmz
rW/gQG05mD22A3tCgcuONDk2GOe5eiU2wjsDRhVeH+LZaFhL16ZAEsogzYnysXH/jj2YVoOrzxLT
pgTW7Rjpm+EuYtuJxvIThQjZk6FeJ6LycVwuq+ZhsH3XK+9Nj3gFkHlpWSu52AwcWVF7hoOJKKtz
WvNq8WOgpJJ2+/u7VObf6Xhm0U/Du+axQCS87lFXEGAVH8gK7jw0jJPUok2eG8m86Uucl+PPRGJu
yN3jFIX3YMzbhd0k17EJ1hlnhKoSP97Y4ojDDQdvgsR3scxgzM6S9mY29jts0/s04dTvPXPZuGIz
FcFvVk6k4Fp1jMLhp9QwvGadfysAiXkmbc0pHmE9il7j6Cnq4rfWDe/9ZJCxNa6N1tL0BiSgt7NX
4Gh32NVkYK3r0I64wVT51eM9WuM+301usIZqcvQS66uq4h9bt8/qLQzMjTvoGxmy13Sr9OTb5r7P
SLqm7bpqorc6ZBkntEbW3H886GehEQNXtJj5UcVMtoE7GzlXpC9T1G4Ch426Q65L/HHpqkIYetNb
5o8DN4tn9rcwFLwMztGBMeeEOsiT+NmNpwWMvoU9ua9JHH/3Cluf1nxPq6Y3r56Ao909DDNTGS88
sNzzsGKQYlCF8ZBsmxJ9qamfZJXvLWtiBpVunFZd0wk7WosxMew9xiVDsZC0tFNR+5FEX9wfGVal
9Ae+Ji6juP6aOTorW+vYl7atr7jpPzWdrnjA62IW5eSemeo/Nizcg+NoHy307MLq/6Q+tF4Fyo4g
wq8qm7M+SoIw3oJEwLMom59qYPTK+OAzSC45Z2ROE9xtnHzvpTRWUxh/uPyVgFR/DZO6BPTIESHB
Inroe/tAMfRTWQZfcFgJSe31TFxai/O+oTAfTg0rCx09vClIlnGovdYPnSFjvbCzGKxEnLxxnuqk
+QuP9kV24dIIjd3Ug0R5vNRGqO+TuLk0abghiA0aJbzpBWGxiJm/by7B3D0ZygKFy+Ws0CqiY4vl
3uvrVZXUG9bGIXsaCjBBGjXkoj7J0NiDNj7bIxNaKrEev1AWTCSwL91N8cc01dpy4nMsxydbGzYG
p9SxqL/qbpO1rADhQPJkHCgh7gnZNMW2M7UUgy8utCHHGkg47eB4DJn7lZvV50x/w1D1mxnuZ6FX
h3GI9gVLzSxu3SNpQY692Vry/AiApKP8vLPGBTwGNTqis3Kf2+VBt8tN3QwYn5MU0zPA/blyya1S
74SWvzcm8+R04gcvHEsrbesUOOMC0kGjToHaxaTHnSl8bYbsnJYabqdxvBQ0O2ipVy4hM1+aqrrl
ojrhb2JqzHxujifsahFHYfzaztqsgXyDicyFVHejmZOj5ih+qgCbWuzq7kzZ4/PUwDrAgEJFzuiy
GPjW59Ck96LGZebol05m1glv/jvrS8mPLBmcMlkSct26Y7Ipi2Bp9aV6ohaB2mnil7PpmjftvavM
m1/8PQeSm90OwdTs05G5Mg0CwSuOO7o9Q0DOSQz7ZqoM5gHZt0Y+3jEX5ci8HRoxIUhBmox1b50G
JhdcR7mD0uJ8GY4ZZFO/XI1W+ypC482k7W8WrQdf7/aGXI5ulq7yxPgzEbtYBnTWIOQV2cZ0swNW
2je0yeoNOChW0eEPPZ9yBf1g7wSMVuAWfIIt3QQeGbhHKUIUhjvMb4AtNPJ7AEqshhSP5efr2LRP
ncPeWznsS7qREb/ne+NN5Nm56d34kPW4AaTVvihllC9elxMXte9tkok/UUmdtGZTO4uAkkD1cexo
XGr2Y9aa11QpxEBdpwpxQUjWSQTQI4Y8Y6GXBJsLh6IT6LISDjv99CIN8EixPF67tNmlSoUfRfKF
3pjNTTlYGzvl1Cp7jRxKCgkZI2oXVhX5bywKrvYHZ1mOgBmvWr7HqSq38bEIHNYP8Z0U0BzkhVOv
fbvKd4gXN5bixAddQ54U2sBBRGl6bsZqVsVoZlrATIbHS7acuhZYJzVgQZWMsIrkhbxBkzBiKvvq
jo1mORraelAXSugEPn3ikPLxT7XY70OurLE7ZRFRDn/mwW3dYBY94Z4flo1T/BGljRESJs2UF+kq
GnAcWanCa62wSKsu+YCRM0/Nb4FNnYcj4ImaEsgyzttVbRdLA69MVDPpFR32WzD+q5B2Aw44pJbG
oSsXBeem3mIbZNTyVrXC2FNgoW/oBWl4KkG9tF4MTejr1rOw6IOVSvNqQ/ZnX7gqPo9xIRCJ2RTR
SFtuTcz/I+fKRcBAVLfa+ql+S1PE2anVfjoQvkhn7BV9cYQAnnA2G/a+llwbJos7ZnRbWMfcDqlQ
q7pBIWg5is/jIhjYxyfnui5/B9UbMwcc2irJagg+dM2C3vtCREJoiuvvBBQiucvgmoLzX3Az/1Gh
wMrM6J9xmMverU8PmmXr0H8fxFDp/3JYHLeoJlfPzMmwgzlZ2yL6KUX2a4KWXbTZ1qt6mEQfRuGm
K+gd1ixto1cvCUkg1v6SvNS0hDdmbFWFStUZFJF7gD7YM3VbbFnF3hXVnG+FC4JkCBj9YLMvIkVM
wIczZZGQiDqbTAP2qBo8uOiVh67ZrolR1CdPdPvRByXQe/1b706k66hxn9jGeHn2HZhlPQek/Wur
+snUSXhMI/HNvhiuTTtx6WVHybp7MFrygqkiFgOqYSasp7Ko64snu+9ceO+6S3YOtCWPnLq4wAEo
V06pzpmfP4JTTORitbXNmESSI97dknPx62S48I8NCnmnmBZtrk/Ar/o8Uc0ZBm2wamjknosMajDJ
ow/TYM/SRJNAqcHbMjRTP6+dijaI/p4MBQS2PHkFJbOz3QdfaMIiLZS3DJUDeSLgDQzUlwoiaC/w
+bdSA24g3Hplx+GceB21xm1fLWT7HLBlOChyX7j643T8SepVqQtsLYNs58Kor24B6SKIHHPdFclE
mh6h2vKyD5EDMRgY7a8sm6dDIpKH1NI/eYGVLzEO2tiC8gumUfTuPU2VB6LC4c7Tq63Th+8AFi1w
OpgF6afWZg2m/KVwGcKV5cskBto7zNEiW45bU3S0p7Nnf9GFts0f5cRDduR//4e7M9luW8m69BMh
F7pAM2XfUxJFydIEy5Zt9AgEeuDp/w90ZfpWrqpBTWtweUUSbA0Ccc7Z+9ve4CO8qlN8lwXctbq9
4ctrVzqatoWfUyNg3i43QEq1RT2Z16Q13xuEpFiTprlOvbYpkJElnxUedY/HaQpNmlRa+1K51XOJ
a24qWkgpnLS0dPhlle6y9fudtPpzmH9T4/CtRgGF6V2NK0oI2UVPfum9IFd6q62DSki+DtT86d6b
PEhW6dCKFfSjbzl8+aVrdywrGtpXNkW6a1Zk0Jca9DCCJH2Y7VRvKRCo9j4QPbM1iOwh87h5dlrD
WJU6k3ewxKcpMTmarFyWyhySWV4hwILVDkaxrSkovd918UJdeS66aeuM7R6U9ZmzxC4T9ia37VWQ
sZp24W93R0sYexK8b0PiXo1k2IZNuTft5m45I05Lb9tWHAiawP89ZhrNUJF9kFJANJvhep9aAVze
Mr56bWCQOojj1DVnO+2f0v5cSQvlg7ElNOkSt2je+Dt3x2XaWTv4mueg9raoQK5+0CN3b/IX1kcD
Rh8QAedBqZ3vGkeliTciMI8t6682mAtjdKLiB0j4cDll7qWpnQ3E5l2cWufIp45jlmAyh3AifW41
LpTydq1lQbyMTvNbc4W1ivl8IrWe7Ky8wBRfqFI809vE96ovm6TnEDL7+WIODhiVbTyY+aeGfiqw
8FGSnB3WGCbsdz12aKQa8hPLyBHjL2DNblkX46a26jsLa1YU60jrz50tbnTfviYPYeTwDB98UYdE
f3sMT+ZvYdLUqzfKJ9CmW6gge0xWvlt+FAgFXQYGC7dgHoUuGZgMMmuboPM8YRXvsdQuJLLk0dqR
BbClj84Z1nnqnfRzFJy1ve4pwTQAsuid1tAGTM5ZtcEFJsx2Gn+SmfaC2rFftMmKgdl1frlay06Z
HEn2I8PBji+OfCkC9dKRKYO1QN9hj6NABVtDs/eCoWuhsUTSBv2r7OB7TDnZ8V3b/WjL77aMP0Bw
LMYO+2GhSmvf9nMl76fO3iJXY2naH26NKShuMLKRELVswC+57t6Zqk9QNvsgNfFkp1t7aDY2zP5z
NdCgwPG+TEYN97TRtTBFBN43fjdS+HtyIfh2anAJBicyYV9Ci+rJDKdzXTxlXbLRJ2c/GMk5HlcY
YtBnWrssNLd2Xv7u7L1uG29h3ew4lbz2b4wK9zo6IEZjcAw79KgoJBlNKb3dV9IGxLgawuGMEnUe
Wa4ds1vaIry4Vfw5+e2L0/db6EI7xMJJMRyrPLp61fQ1FBoSFveiT/KovCc9ty4i7j+o4FDhcNSM
ynOXsqdH+WcVj5cIhp4hADjZCOVEhBvJVlOKZVVdid97YuB9xBPQWQN49OJTJvZrSv4N8rj+1rbG
HnBKzFGou5Rxd6HFeXCnCRUQX1KHXiQqnsK0v0BdppSOsieO1tuwCK1VGmqn0EluebzJJvOUuMWz
6WB+N5zuGlkTost2O4FuqDxA82mJrrZBj2smmPxtGM8AeI85sfFR2D3ZafLVje41EOHzJNJbjwx/
CO3nvPdedcehly6d18GKrrrEvJ5Lymh1DvTyJSoMBFv9V2SpC86TBYf/L3/Eyea7H6lQ3zLDOBGn
Rz7RiEGmPRdt8lSXlOF+90Ng42g5SUknQ543HEbGbkRWvbAgtuzpWvBmK87GuLUDb+Sw2wLSTHbG
EO34Qb56XnBJq43mhsdwYE6PXUOYzWdAzGAc5cR3tKtE3/hR9FFlDGVpSvPTWuHLeUt6/Ti/D4dD
q8MaUldH8IDL0Og3tmkcEOX/dh1+YmhPG+3DN7BGWurUT6jku4vhh/fKNZ6Bvt2SgTZ1oX4FCQ5Q
0qJeu2J668DqNZgMjCY+zrlWgNNuDm55ehzG6xB034K8Wwjzox0a+pIBzhXiRLaer33xQRs3R30z
aMfajw4GAqmozE9gBUb8TXZX3my3t7dRJr9ab9hlZsZIDpc427UOiVQG6QykTvj2IVeosYjOmLmW
5S5PGBW3h8llX5HJm9e773roPdWefEWNenLp9NEV9cJmHRn2PnXq3fwtpn13NEvBkhbZnkZFWInt
mIt1l70aJNrO71BvrQMNziuF9TtLpZXrx9jynR1lcb2E1ydWYUPFkzfXZOh3oNO3fWTuySPZCO8C
ruzVFs7RbeJNZE/fIxdPhYzLGx7NpwHiYjXqe/x2Z7Nyn03DufkRZKnGyK9TF6yw340YMZI0+dEZ
/RMQjJNTaTjMehpUiLZihIkrplk+oDQkgnnpr7MUG6mU3caNzN9hwNpF6vZvAg6ic+ihOczU+wCI
ECVZfCEebVwaxRPAi2ZpV4CHEpKH4HzNTj6DAp0EhNygWgrlV+NGMbwDeuRkXgVLrdDQXW6J41F7
1CMhzv/+s+hrl7TmWXYQJ08NFg46Yl61EE1e7YK0ftbMMr1rMveWDdFpi6rjr4lCYl9krAaZFJ4D
Qg7MdiRvN1fHsi0Bi/RvtWIZP1AMbI2Cusyn9TvGuFoCz11GqjgHjbFGWJiuFGeJpQkLdVtgTF02
JWy9SPrgc2voq5KMvokjN6S2dQMVoB5C3Aw+5kQ8QY7HCbcMB5r28r1mQbhKoaYg4crWuQKh2vdc
4AXiBIciN3YecSryqzRe09gRa6sGbeqU7c2DkIIxTV+OoOoYs8ivIGi3VgKQVUOMj9hOJsuuWtrM
IijPAUVMqCYX8YADOHXDkm/M0BbJjD7uHJY9Ce4NTjUkcjIsWHXhqcbbBUeo0jcBcmagZdhtORgx
DGjLfYwi/ZSqadkFYPSy3njvmcGf4pxqmFU/X8gJ1L+xNKydnDRtZ9GZrsRwarHarjM9f03IzNtm
X4nyOaxq8TcZltMyZM/dDiUIBLss/a3bAzoiWOloYk+1xVcyNvUyZCW+xWffbBiqZnSsGDo4rIny
BKN0ZLQrVXLag+YvcWyvjYD1NGOUhRXlc8PvM5uYBtkI9NfjKL8jdHiaA/I0y//IK62DIlK/+4Ki
3Ef2Q5FdMncp0Gt6zJE072Q7mMCb/qUC97SAqML8rJxuFGt0xHOIIb0Zsl/UyRs40WLVtFq0Gm2W
O21ALlvZXEING2flkWVF3gdo5GpljlV3avFtwZbmgCo57ZVWvQa211O+o83U8IkuqA8Q4Fp+vu6T
GrAyplc/YS1PpI/hlwPFO/TwDGcvc5zUWOO8/DavQsCyqZdeD34V5OFtyOFhguTq67r2z9ZAvdCy
qx6mqAU/G4Ka7AsQnYpBqtO++TAuVpR8F9QvWxYHvy3koZC7rEMGzJ8Uj3rJ+yHQISMXAfzMNmeg
UrKu0Afra6AXyjABJFEAYBJ1zSoLwWWUZfCaD9mLpCakpwAtLB5+xjmwsoaYMezjgVzWYDlWqTrR
4/VPSg5viSKLY6SFfR613sLY07x3wkebREVSOTT8vZr+udSDUyeSU5EUapcHfrNMHEqNGHtFwBNc
62JZukaFhS29RSF4H1GdkNdq+3ianioIkIfAjdaUru+TmA5tq+F0yyREDAPcuIeHWx+YPlkCH6vt
olfhuAAHKdXpU+Ry12AborDvbmgmb5rRIjwywL0j8xsPcVn99qJpFXoVQ+4h2NWMbMq+078UCOMk
E88ElwacwiHnO4S+WrH2XpoN7oRQ/Kpy+y0kCogpHzSN0o2unW4eQysaN6WvviObThh/f+sje1ir
MdnYJD4tEgNLsJ0RLybty+iRWJEO+msvWXwFxkfo1S+inI0AfWKsIBToNRWQn1TfQVW0XvoiA/d3
2UKGaG106T0GmgTP58Wb6ktf1yfyhuJN4FDHYySgBU6qEGIEFCqN4hgTs0LyUD2f86TbKU7tW5G4
Zyt3IRQYVHtdeQjKsWOoyMxRZeEK1BLd76C9xp44maouGJW52aZ1GK/6doJKjwHTICLn0HbhTxdl
01j3X4Yp4ifPTT4HH9A1/0JrIAj2Khu0LUPzlDXqGtQsLfeYTFUqtWWLGxV55cS8G2qvkU7Jsmo1
+6kSCNyQYRyH1vht18OZLL/6MLIoTPWqveBfW4RCd/epZziUoKzXYfR+FDU++Rx4fLUcWC+aSkNo
P2bY2/MLTN2Dxgkb7xmsDLt+08rk1OsF3DA1fsvLeO+SSIqRlXZYMfgHQBTfyzwEkpU73wXVuZ+m
BNFqPxH426yFUU1YhDECoNV4oeASWezTcR8Ym/FNFyTXDEgNSCkDB+PAtLai9jm3GtYrlgttMDKR
hEt8kRXEfc/rf+cW3xhxe09p9s4JIN0qHrWVOsZhfMMX6nh50gI8OKhK+D9isiQ8OoAPyDNoFop2
88JgdgcwWej70LbWQVx++UxETgjRv+emZVEjZnd9zqwppgiQfGRuQz7pyisc+YQ3c/H4gz2Iuate
wuVy8a2DGThPhQEoLNZGRP1CLYfYi4lpcgA2NuwnVdsvqsYtkTKzgnOG6KhyfjKyG0EsTc1zZFUT
KDNrhQ0lxBcT/qhwXUOUjuHO+z8xSRVGtwO9Zz8LBEkMSlhns/rqDHrgXVSOq3BkAhdJTJU0Zle5
dsf7EG29AkwFE0HU+VF/aE1gHzmoH4T2JaNz6oiVJZu77V37Kn9DCsuiSdL+LkGgMH5MWRBPzjGv
/XtT6mjGQ3Vqclj29ONunpb/QkELTnEY4yPMvzs0lyVmauMuU86DRFi66TeY6mIj5whMtzPdo+8H
J4lrdlOEwTNdFKkiRHhBfBdD+8u2G+AMGBSx01fXCTZFEDTFa2B+pcRKUS6rY7YYjWxaTrHg+C/K
b5y79wTDuBv4zC3cD4NZVDvsBh05E7zrJR/GXOM1lmvmZ990y9L3ZonI38Ai35Bsu30P9OHmywKJ
F0WaCuRJjP3NMFx0V4JnCjp2UGI/1nRjkRXE/OI6DprHyG+eaQ0YR1dj0FyUQbOVaEJ3XY0PVTjN
jqmtTbMsZK8qJpY5GmCEkhMf9Xeg9HRXOwX1AEPK0T51PoqLErMWVaC+Zs35WXTxmQZSdYwzgi1N
eDRFXiNt9MEGKf9NN3kps2QIwj9Uw5mw/Wb3bbFqU0xCce0grqjyZTcGdN788Rp4TEBKilWlV5eh
dqH70d6mhY3CERoPjS+tO4m2pJMsSlar6gjcOzvbpYCiG2nHxohJ2XVOIg+Q4ITavheUkbIeT2A7
v3SC57a608oN2YdMctCMBEV7yV0/XY9pSqMUiatNcixnB5avA+WvUFF4iRCLMpUDLIV7UsTWi9F/
yVpw8JLpE93j3zjstjKup31Xd1APmaOCzcHqIXHHO+4WEOTRzs1biFG79Wt3BwTmMy36dJmUUAPb
sHiafJbjY+FafOByU7XJB+7ecIWRrlpFw7Ju4Biw9/SLqIuApbUL3Z7Ac0b5kpxIYj7YdFA1Z03A
siaLR0zQ7jrBaEVq/HYwaQqGBrg8rd7AWp8hX8lnX3s7o0sQbAytdpyUv3WQOKybMfkh0Jat+omV
SeoP+5kHh4w01Gge93W3SXAPQbaJhx0r9ieNwN4mn6JVXvn6RvhjAOJo9BeVx9FX59MTMrWLO2c6
BIa5pjwiwxBH/0blmMlj+yWy5SVDhrcK4wtWQGz47rJsR8yjPXt2T9zEQCZbZfFFmeZJF8w1G8kX
MDgDBaTVb9VofFVefLOBWy+aDj3fGPzuJfnmcepZK2eI34VFajV8cTIUUGr16S4101VU/BgsAe4v
os3D9NdgFeV/jtFRTyfzK0nVzIoyC5adveIoIZ39VLfjtatSwUmGdW5toc9yxDK2PPd7UHGcy2Dc
Vf17VoJuG6xMvY6hAwF1SvSnWG+p4fC99ibL7caIEGLlLIBrDRFnB8zxFDZowIpEGz7cZOgWASlt
69A3/H1nEKYKaeKYxo216RBxlQjlWArUqnobyT37zCynX9RUNDcMsEs5R+IgbWtp5eN6x4c4Jb53
N3LmtyXp9Vk4M1pUPhy9jMGLlxnTd3K36F+M07cB9Nyqxd43NXq4a4cQLzjheLA1tY7AEP1uTl6B
YXg+55Rk+B4VuWyi4kdYdqbgPCGnddW1Xrx1CmGdFBQErc3PHkplu6pPLlF0zcpKsvxMcUQDIgfw
J01BGryZjtsKax6G4WL6PvXBzwmOwcsQtDHnoDRgmGxO3301onVmr7XCXr9yHtA2feCoXTKhAaix
yjJIKmzGPP++8Cvkxx1xnQuYCrAswvxV6/KS1L0xPj9uQpBJLk83jutEGZKfmAbCx7X9CT10crJj
ETN7Tbb6qJAcp/mchbJJ4qB9J3w0X0fQJXYpObzvgHEYFiW6f/GSPn1ncAI1lwxvmV572RPvKYdk
Qc3UvGs6RYwtekbpdM9L5fR7G/vt0RqFhTEeBN/xcd2ZbyT0mxshM3iLwSiHQ54H2kFXfYDXsQWo
NKhrbpCa0rO23RdN/0m+IFW5LeJtm6b93muM8pmcSkJwEI24uc5JGa0UObxcyN4nLLuHUtMZefEc
+rugUnQmSN7JU6dCWIPzoZ7UylYfdlREJ7Nn4Y4u4ezK1j8Hg5z2eh+ePZKDYXn64KRYFWv4O5iF
g72cP5oO1v04GSQHUrj8uaYXaXV83D6kYGgff2lSpAeYwjSijfzQC5EfHn8hnk/QxuvxqvN1hJnz
he9kyUGGCuSOQC/auPVL/GT0Tf5b1iypfVNad5d2kBDYN/20YPQOg+YQSlqIlay8tRIJp0zW+6W4
K2kW98JjztLvOV0pKoXce62sw0TT8+5W4/RaJy+oA+37UCiapgTobVX+2damRR4D02LWBEsncL91
UfRa5iySODNS5SeCoEo930BojJApxYLlAiYPJcubOY09hhrELYGpN/TgnOkWuHvPiCwobZb5FlMn
H1AGoEdx2lfL4jgYW+5WuYGzNjEwvlaMHvcxqxKYWEHyOoRZ/FwOVP02q61kvpBDc8OyFF8eNxmN
t8IvS41lJ84272vxyspnNbjmuC6bwucfbXRem4n881j2LkBDrmZNb14cK7w97mQEvpHk3D7ZxQfK
Nve1Au3x6vMmzTk2gO65h/WbiamsQL71PdVqkkTPgaIdFcWCOCaRBIQrxs3aGexxY2WW/xrlhbZF
2K5Wks/X2iJ6bgs+uyE8iK6wj18TUTfY5dz745pnmdVLDpVO43UlOpPnUUNhPcifZpAOt44ylPVd
dEGQZl4fd1m9vRrM7pYb1FUuVPk7nX148IWt71vDjRFqmR5fhE/hNN+raPtKh1OxEbAAUU2b3gdO
6rvWjoDRWFF6r3w/P1YKferjKlSWodCbsxhKjlt6dh8ic3wanO7wuOYof7i19JMLXIS32rvjQcvv
hfoSKftFF1P+4T6t7qPmbAgxN58jFdb3tBUXN0kMRJs5Js68uZsG6N42Ly+Pa6qhv8FI3z0Nrqjv
Lr+QBeNDgI1GfleCyK6hoPxqrLY5PK4qADMkvvDP4Gt1ewfuwYBT84Eg2chr87Dp783AwV8WtGsf
V4dhJHkz0OJt5oj+PrSTWFeu/QT9CkZrGY53J+/kJmkAUQ7wee5eIraqCGZrycyJ185hNaT8+3NR
e+ImIjkeGy1Ln/nCud1ADNSpvEHBw22PzQghAxIMaHb797ayi8gCM3tn/ffpdOzT61IAEPr7fAhr
q21HI2n59zaZVXJP05Ye7H9eQ5V1czSH6P73Jrq+4lwaGSXUv99wEKGw1MI/7+3P+50/RznlyykJ
4uvfm3SNJTDCadjKMjx3grS3Idk5fdlfCFNNr4+LdArjqyOJq4jRwv25CD3/il1tEXTB/7rJYt37
VGWwCdmoFK0DQjiDfN8b2XWMSSFZtBN1fD94aCAEVy1XZdeJYQbgP6fZPjZ0HYxeSOmIWdDC4rmR
Yq28llXWfO1xUdD0yUABAvW23nHby1UtTPVU5DiPE6eUP6isn6dKL+/WiIKtVnq2LSNpLwfV+Huv
rK/K7OyvPHa/ZBX2r2kWTVuCksWuGDnKebQ85rXTdC7pJa7s1kZuOl99XDDKnFC0hfqfq7JEcF1r
hlj/ve2/ttPL9CPM63z3jyeZH/94psdtJMWy6pDx8b+eQ2PJcE7cyjk18eW/Hv33ql1m5r7U+Af8
z7v6e+fjNuJloi02R9rPfz/HvHEy+i0Lkt5yOQRg3/17t6mmkWo8t7KlDYoC3di85eP+Pw/C9PMd
KZHhyOKsclG/69Do7Kqp7rVnwwx3ivvj5ppV0D4ssVM9rgpOKaBniHl/XC2D6ZP5vHWNG1m+Kftq
jXnzXjZdcNZaIIyPjUYDlprTBNP6cS+EWyi89A6OYt64qe1DiVvwRYulvJWC3/D8dqTUp2MK8WX5
eJCt7HDDWC3fPh6EzZCyGb3PmRir5t1kelGJvL1nmoLY1hh/3nvVFD3BO7QTHg9yJ/wZABXD/eNB
laN90A90rm7a5G9N8fJ43VRK7+xLplOPx+gK406WlMb6cTUuCMOQDYX84yrtzcOcv/4SDUV2KyqC
iea3oww1HJFuBQu72CH+J8asib8ctnwmCSq7EePOd1FDL24qK781sgLWEbzIEmvYYwPHtJqVG3XO
5nFbqZXmFdgVWrL50fNjEpBVS5LCqt1jC+bD/TkugmdA2MTCzBcabG3G2VF8eNwWq6kjzIKxxONJ
Hhe1Wf7EkkzIxfy8gT/p+3JC5PO4+ueZcu/ietrNVoN3agYmX4y8Whj8kf89w7dUVnX+4UQWCHmk
0cQIT+298aPr6HT+9ylW6RIpqnvJB75UF4wV8E8eCel0H0HlfVO5GTH+d+qtHgbue9PlIOnZoDYw
OeTxpJ2yuKH6BX8xD9u97z2C8nSo1KvtdT1mNsL8UhP4ilECieF+IJwBJJhCHvPU9zjQ0eR63IGA
jp5NnSQv/APhKfRCVHjzI0RzJaEZTbU3RBu71fV9xQyEs37x9rg/lIAIIsfVrtYUuqeyRMlFC97/
HhvTuhvS5FvlyBKFOpNYE2/jW+CaM32TTxmrDjFIFV0s1GAXx4OL8fheaONdQgi2d0/CLPJTIGZ5
HWogrMEYmfH4TSCerFO0b5o1Juc67YZLB2pq1khZP3xghskwjR+sfhkMJLI+eDESD2a/FSpqtuir
4LkWzXQPJcRj14rCXVAW9fwPc1PzBpGPZwdAufY81kZxKKOZomJmKNHbHk6IY/2g/mCGl1YWFMEq
OGmDxUH68erdLhlz93veK39l+CaKGJfvBq03hNJ5A4fG5hhH5jsmeGujq7LYZ/HY3Exd/Xo8dVTE
P8a+9W6D1/m7ERH2VpvM7F1P/cNjgwr1C7xZo3mqVdceNbsAXdd65fc4fX1sEGpjvOJzM06PKmbo
7TD9+WpGDEh4cN0PDhnWuvaD4RDG1fDsUsjMmHFI+5xV0UR4d90JLSKD4EiNpkzvLJv/PHfuAkMn
bKJ4cY0ZrOilgLynKfqAp71+PIXkRUFiyOCSE4Z6MmIivUTgmT8cueKbSX+UDnSmMXQ1CqpIXHUP
983jkVM9U6sUanJAJ5ti1KFuaFN2E7TI/7w93y8/A89neW3i08Yan24TvB1v/Hd8PEWXuiaWNU1/
ChN2cvpIEocUJCYj+vnYgBBmbal0vz9byZRc6pLO/uPfRQ+0hZ2O2adOyhqsn9Am5jtTz5aGSubP
BxuLa8dugGsDvg9nXeuYi0JTFPr8iT0fyReBWNZRPm5FQxwdkooW+d+N/vHn40Gem9vHx1/02IwQ
+QWqFUs5/uofT5fMz/nY6PHsf+55XP/zdHTW0rmM3Iy1Y4arxz3/x83/3B8byK1UBPrx75Z/Xv3x
Qv94i39eyffackZt/HkLj23++338efjj6Qx+NfQxk+Q3RGtAyPNX89j88ZcUdnl40CP+v6VjzFCJ
/zsd49j23+Pmf+NjzA/4Dx/DtgwXAsW/MRj/5mPYzr+EcAWh2Z4NQsOwIWf8m4+h/0sHf2H7hmv6
ICysf/AxvH8J03Z0j/RQ3dGBpv2/8DGEM4c7/0065rl9wQvpnjB1mzPw/Cb+GYyal4UKVWOymlCt
vuPINqA3qTcsrbOdRUbmoZcVfbzaMfpDhApiZTXggwIYtOaxxiKkE42D4Ul18ChGcBC62x3+XiXo
PlgBzMCInvfITyPHxu48b/3nepA72yxSzpYc5/ZQTIrWPguc9mD59l5rv6Uds9CRmFOGvgt39I2X
YnD3WkFXyMOVt/ZN+9VXEejtCfOYJGYL19uwij2f8fWcfTWI0l5PQDnIKkvkLq6Qoxlt9ksAFDvk
Yestu1edqes6VZbahhG9TA0OnKUBVYvlTyfoww12q2rFmHkkkbLInwUUZb2rd1SeGYYK3ljhe28D
4+kPNKyTqPRDV9AEdcqqm9sDILZwsG3BCCIIqsxiW+uQKkK9eYI/D8BLF+ekwAtlhvUzSEq5D2ff
tRhNtEN6UKzykklZqr1qhk2vTJ4Nzqtv+VQQFKBsqJLDyjRCWvgNg/JOw7Oa96b71IBzHKI2AKFN
U7cw80WNmxY5lGBcllYoGNoAao5iXCTC7uAUPeJzRBc6SH54wDB0I3+qrzLaJ3nZvZgN3S1O3KiP
HDJMWkh1Zpa4KzdF5eGGVvo8nZywxommyRjWgbrJZuuT3nJyp3M2ZhaeHfivfj1Oh67GnRPH3ZnW
nvIxg7HiXPt42gu0vCPMxpC2u2covN5K0JJPQzB+vRdBGCQltGs+Ct0DW9Qpf9n3CKrc1IfLRgpj
o6p6pQ3OBonGuWq01dDob24qN01MBJXntNu6RvMBfxVGepDdI2YoCg/pkm4s/KtYncoEHKhSXcWo
M115jpOdRtf8No3C2wQVmL7OZjCXNTWwfpK1nKn+CMkrrHsWYnJqJqYctsMOlr+lJTrnXpQaftv5
kzh9s+5Cb46dqtu1HhwYA7QLnPyk0+FVxfVBgA0zgp0NOs20u4mRF9EXytI3ht0jKhdQ90IqprzK
djQf3seJfdSesMdLVR2tmKiAyamQWZBeh4cCiVMnazq/Q4AwCPHLQi+caIPi+VRUJDLGUkcHIcWw
trF+HJAYnw1+1FvCB54KemabQBYASUdjwKHagclyGHBjKk5JHzKnNyANp3hyXzvOsk9YaAjQSKVH
BpG6Fs3cuKoQOGNF7bact4fFlNB+8kZCqSuXtE+nPYx1TgQn8seVY5QMt+2zyBr/9Lgo0cXbbj1d
PGNi1FMyPxW5s+t037j12IQ8b05adwvzmLnFG+U6SC5b0cqIy+tgEjG5F4nzpUALrMC3WnuKlI7d
iI6F5kMGiSQKO0+a0w6ASzJtJj1ln0TF1LcZMCgjirdp9hXPTJDEsQd+TyNuvqZ6DVzojvzy2mXn
AZh/7AdNEoabEO+Cn3J2bjpc80aLukCY37uOyFjDQC00wXp3TGReQ66Y+HnoYu0mALTh8HZMkhoW
eqY/IQXxzqXnvpQmigc3hx4QBRuTdqStOFAFmhluqjrsFjactzkPtljbRYIGSaRru1+zR1I2N+pZ
C1E1Fwl2gHYkoDDUXdgfk+VuWDBD427rZd3ZHiGbc1BmVoF0l0InCsz/NcKbCfgnp2mdrE0LFE0Y
A6XRoNNYM7qGBsjwXM3oGk5qGHzm23y4NpKu8oHdxN+GAuhNNuNv+hmEUzrFB06B+qBrUX2Ay5Ki
fnd0fmLgcgBza2rntM7BLOg7uw+sTtU0hwfu9h8XQ9bs4qB6cZ022eQpWAzfmACclUb5xEfZwJ+E
HI8yPJtZP9NkQsrMiFKw3cFYV46F/VNHRQ+0/9S5MUqcJEK4Y5J7gX+evVAgIMJxuiltT3zYAecP
hHkrM4z0XU2y4kHUPURi70vZTfbcMq94ruEUQM4fqNwR5xwNldzq+U7l+mqFwvZeYUGkwdaKzyrd
d6ZnfrfoQ635pXQHT+vuJFanZxzu9oopi70mPFx7NmfOUuopZtGBL7al6R27rBDv5N+eJ6KjfraW
+V24ZUK1OGjk1BgoeWYzKc0Y/XmKyMcs9ZZ8WLpWZWNll1zTu0UjJ0pDpMdrdnZ2ncbZgcYDJSKv
ddtHFz6Fs4gMopY5gH0rq/4Smfk1z2P7lsoO8xht/atWg5iRtQ4h2WDShcrnLieJ/dLW019ahbR9
tH7CKkHgB8n9xQL3s9VCs9j3boV5ouHVhWVAJhDuVg6V4Fzjmns3hENVCLO46qF7bBosKI5Wpa88
sFxbSjxX/KR82ICnBDtEg7tpqk4Oac7L3HVAi8xXRyx0REdj3BkZfJ3YpZiBPv58XBg++m998LeB
bhNujIVzNZFQTOamL+oTAEdEJnbuoeRuGgizZnMKre6XtAIcF/NNeRa2p7S0nF3qimM4WXazsMup
PXW8P9xjrE6CODvZeoDentp4U3pey9QGNhBQzfnSJgJ5l9rDs5/h6Tca1ENBZ8UnHWmLOxJymQUX
X7CLFjL90ErXQVMRk+SrWihMjUz2GFkMciSm5Jx0AFVMF3XY/3B3JkuOK9l2/ZVnNRauOQBH90yl
AUmw7xn9BJaRDfq+x9drIW7pKktVkpmmb8LMjMhgkCDgOH7O3mtHivkCdRvafTh6qO7TdhN3syNb
0boTMoQrccyLtCq+ukIxSUDBvqg0ubHFUXAAj41BuHEWJuOygRB+EDXeoiaaCB02B8G8vB/cqciv
wiOXTMlU9ZCioh3N5gyI3boNzmwA9xQu7yvaMdUNEsO6DL2PR4wcnyvVioKgVDX/3DZ8H/7T/5n/
g6n3H1mbXvMwa+q//02KfylWTapVHBaUq5aJCPufi1VBdII+JbzMojZReZntz0pJbw0gXu5b+bHi
AlqHqYGeYyxXlhZ3kDUsXJaJQtJc4n1jUfieK+1w1PyGKHtwgXaDP7qzhj2/td8irX4LgvpDGTN8
XmMaM3HB5pI06T5iXgncRTkVzeRvmrpEGx20M0wElzhNSF84kI+qKzUP8KsJrc1kwQFqiIp10K3+
tr/4NwdCNf61bDdtoVOz645Fz2HeIPxetleDYQDnCtsVwLTmCFoEAW3O5HlwlLUsPO6m+BRmxCge
TtvLtr3JaEJqaIW8kus5TYhSoEpbDYMeXhofewdFxhbSq/IeAHTTrDFnGhR5GyVhdhnGBAXItt1E
of4BM0xuUS40i1jNv31VMLCJOJ30Kl4rA6pcKzKzXSAzx9Xs6BeFmHXuPPtFiDZBMCp+GaaOcMtG
n5xraz/W9U3XqcaeoPGLRtbKe9jXW9hYT0hb4AKFbXZWy+DVQthFvEzWrejedhdUDxuzU8NDYTdg
cHQJMrmR4bV2vjWI6LygMT8l3XlbsYpZWc2pHqNgz+E0pHlrrEmws10yGCnpqeBVNB3QLRaOIaBt
MWoN9RiXEZ7+rT7OClaEzhpBvEtFM8517a+/MrxNBwvoKIJlaFUbm+bE2olbgBUBEUWRSfokoSvQ
POqF2aUI1UlHW6n47YdSx1hjQQ/M5TxqUMxl4LRLrRHRPmyLpWRHso+056xC3mwy4sYeXj5QSRqb
PG0918y7BlimQ/xkHvQsJ+U1ysHlVXH86s3H1jYQ+dYtvpmmGFHtI2ZZxJpWPTJreC2V4rPAq1Ol
GbHjWvFWGaxJvsQZYRryKVGiZ+nxmvtE+VTkGTApyi4ruAcmsk/f0pEa+5GO48A+Z0YcQB2g3PHC
dwuz91OGJZJmNErP5J2x3S1VMAVNarXD/eOSjyoe8fgzVUgXIZ0zfhmj9PT/vjSMf+U92pZqS2iu
qpSoHOYr5/u3e0i2+d//pv63xCxivUPavhobNV9UZBkthBVcVcYJowyetBT6VOrbExIxTgeqhK6Z
kBNN7BaYYh8AgLxAxoLpask7IjAPaolxL/CugdVxVoaxM2o2AjEanjbZacifuYETh637T4i0D8p8
R7GmLF4kWk3qgp+9aHn67gzGt6ShCnQ6omChWtsAycgdYIgyajBhm/QgUB0s+oKCWDUcGkIOPoFS
/FBZAhb4LpE5mPi/GRendlZxm4FO0JJ2qse6dD3AI5EP3OS/dJvGoYdi2s5v58vqW/PtP2BthM14
/pb+/PvfDnmNXOb3Vs1fP/Rnu0ZT/7AcFlVHM1Vp0Wfh6f7EmWr0ZKQKzFo3oJMCFWXJ/Ue7Rup/
aCzHlmUbgg6K5Vh/4Uzln8/H97CJSUGD5f+nXaPiDfjnW6CmgiPWdEpVm6eU9txo+v30bthTSLyg
iNRS+6duWs4xrepzSxn03Go3CMzlj4lQkYXjnCQC7r1uO+PNt2OxYcwAqcgytxSva3bG+OuUDjdp
WZ8quyCqaiBaAXZJvcFm/5lKM3mx5JH8iHTVesmutM49Xmg0uezUYvMjTbVTp9L90OoyX/tm0C6w
ktFdmePhyg6goCpeEQ0mx6h3/B0w+DcOULtuOkhnJHpRDPa6qyQo67LaKBfS1qLz10Nc9czw1HhT
B9y32axXzNyn9Ll2lQat4uhcCTQxmUiTGEi3/iYmoZKJDRdOC/DhqyzaG2lDAoi2FAvjQVG9h1SD
4KLaju8qbX5p2GrSbH/XUPXkZtsS3EQ9MUEzd0n8gw6JxT+0Giw2qAmGiiZKE0WHmHADLceIrKnd
bmoqkhqENe3s0CDJroMniFhh5/fk6UBwt05JT+Npls/1Ic4+z+Ky9xGDlh2NtUn+xCziYrpWwaEK
HWdba5LxEr/V6Iah59E7WMZaj8azwViv+uELHBZKw94jnyEpd6BehBuafeWSX7cYLUYKbbLOu+Kl
bs0TasCFb1rdNgwrdVmVzhnfwnFUSmuHAWsxJJw+RtYQpeOwhfBpAsDZUygtG4NdLYlZsPWJaM+g
WgjBYgjhmw6eAlQPmNSScgtxdapXWJ8iNqIlESIddmOBhRTDcIu9JH/o9UOz2GAWcYdqXW0+JHcP
s9FdtmPE3ljJDZT0TW/lW0Zc6TJqoHAPJWO69E53ae/V8HoUSz7LnlimXNJFq4lC8qoAsVBg9KvU
ZiLiF/1GLwyx8mZDj0BdbfW3Jryjal9qvrd1CKHgFF3BXHCFjpcjHdYxfT5Q4ysGDEdA0Mx1nF3I
HqKMy4/MHx5xSLEXZrs6z69Kcsrb4lKR5ekYxSHw7JUCRacexSb37G1uJfsy7852RYJUm+1VRXfp
ll+CQgWA+yREuUmxUWb7Lky3pZ27gvB2qcC1neqN1eTrLjkGQiHKGVRK/eR1nxV1qy+bjdb7bmu+
BVgScxibYHG2Y6m7uoVQ3I+OSOVh/pN7oeanvgruIOJPdlNexBRtzFzdjE78aoBzN0inSyLth531
ay+MjoPh7MOIC7kf6e/AN8fsYvfs2j2wvhM3bW+O+/P2XdLvICQw5LJJ2ByehZ7ujdxhwKcdhgwh
ioHXp0asWtm7XI827FhoDEbHhvdkarS1BL+vJEkw+BhSIg0HYz1jBEHmwq2ExJuOTAjLgzNi2ke+
2Xbb+UupX6zbVly5e9P4crAGF1uNo1W1pDQiy/SMtW0aa37pFjUr2q3gXKrk/4bDbf56qhkXVQlv
o4SCBKfZxlupzYoo+mmt7laxRDlPEFpdrBN4oVEdbjTCJcn5/aZSwReNt8FihkwJPAAZHaSndB0C
2QikuyZWJUJurqZNAKEhNhcWcXEDpIwLcd2lOizx/OwIjNv44bibqejzJ50P/roP8u16PhykrePL
sbYOcfVxbFwBgSTF1gmzUyz4MMbg3HjziJiNRufOvwzdSwINWqI/a+toF8UfRhHyyaoHet1v86sE
JPGY2noTSLm2x3JLM9CVInSzZqeUzk8DgsREL8sZ0pNu7MpJn9ut+4AGuv7ZyYbOQ4wXOiVn0XpE
Qb0KR2wXEzk2ORHNjgQm0b2EvbmqlGmL6WXVYW5JI0gfvKIm3eUpzfKZs0LUqkxN5qmM/pVqI6E+
EzXKdngOHSBPg/YKFNyvw6QV+KSmE1FS7pSGLH3g4mdJPyU0BLdjOe0SvsWe7GaGzft8Ks/HHOrN
qi+uFGQDKmijD9wkW0cU/bQw4+Ches5GJ94vivRLrBYYhi3ybe1zkaenoPMgSF6k9PaTEtz8/ejA
/8k5i2oJXCAlLSG+GZZ2UfRgM1U5AUOQpcfPHJREP+nLVtmYo08CnrcRRI7Jjs5xNq5Sgpy7xnO7
DBSRyfKnuFaZul5ibzHor3U0uoCiNq2moIdVlvjPEa5hG+GlnkoWC65lCDlMFjAoYOn1CO0s/Ol1
HBBXsxDP/26RWRrcrdHkYTs0dzn68Zzr0Z/kGkzOiRvqekRuNAEbAg0096vnb6uxXJpFz6UvSAlT
NkkTXiuvf/gDByZjrxBvNZDZdYIOCjElqrudoVuQ/pdahx0R6qEinE1cDt9tG/orFC+j1y5k6b0w
xTlhK8QDHlR3zKKDx9WAOK6Oo8V8UgWj57ZOvg80JCu48yBsH1Hm72yOl0GiUYcOOfZr9hLlptNZ
p2N7LyegsjCqVIXd9WA6J0WYR91k3eRgJ8VrWYllT3aQ46e0R+tjXQ9Ax8aTCcbVFige1iWv2o4/
Z31x0RTv4A2u9I1Bh/S53MeAtMkyz2L5rqjBLQ/ia5OSKCizDQmD2ywJ7zXtIHDOEmstL2dVmI6r
xBNo+BI/YPcicvseiHFFV32V+ZwyJFCOOCWd8Q7eAJ/Xib+xQUeXz2BgUuim89EFP5SGRZZ09IEt
ZVq4g/iRSJyo6L10llsUHoJRLhm3dk0N1AZs8PDPwifXChfe+c5IxFaQUYlHf9NBlPeVAv21dqkm
8rjNBZwtjmPEQm0jKemThZ8XB90G1BpM3Hl6t7nUWgIrul4VET6POdYmDaFuqFjMYALRRbKdHYSw
rdOoJ6tkIUq8/WhEm6q1d7Wqr0NoHwFRv/16XpkRJyyJa1y0vKXcJlZYe+agLOYjoLFpzggqbK1h
29EU77ubXgyrCqJcTNFgst0BIIARz8JEgUEk8teS2QSqt6+vByZW38aHBcHWejzRCrAH2FycBWr9
s0VsVac25hrPnc8c++g5P4oWkhafgmWgvxr9pVFn+9F0fs4vJrGLQ0TAkv0+thchH32QESQxnmol
3ERee89GgFyxE79Vn0GSXmM9uo3lBBLIqZ+MhOckMbTPm0czS0MD5SZRZ1vdd8NUFhqLQaASfIiJ
XPQ1ONF24f+cz+80i69pV1ymNnj1jKvCIKtnStSRJWi1QEKd+h7ZxieJKGYXn/EQ7vXOOcwIRxyY
ezgCx47p4GTtLA+/ajysS5JSRyTXVSj2M4o6zS34ZeWFFFUq8XSpGD9TrIAGwG+dezxJnqbwnz0g
nBnjU4dTL/fJb1LxlI4vE5AwFWsGiFpX1cYdLtVNO/Vu63eAbLkHmz7ZGVBRJrnEHhldInrpxqsa
dveS4Kim/6EEJOtRBIKZpUEOWKl1/cg4BvSdWgSEJar0ZYIS0mXMuUe/jVyu2QB89sfqqJTTKU+M
I52JFUy+a5Q1tGiBjtbDvpTDCoGbtpwXCCK6ln067JRG4itidBhnLjl2sCZteA0rzcFdYDI/Rh7c
sh0m9MDuUewPO1x/W7tM3hTT2lqY38B/LXrVv2PIhWu9KHV7QwbKMSYqCSD/kzrTezjOo+Lcs+TS
9N0Fu+FPsxpeRpl9gvp+MjXqMvh8QJl/DNlb2eRXaXEmgmAAq1Utoa1f4CDVrFf+SxEyoKJlMzMh
ayfd6gYVRh/dwH7An0rY749rkUN4z7IDQRQ7MTlPSshBoMKHgorFimbipGxGrXGtlDujTnpNN5wU
hyqVZAlOyKbsl82QrQNduXcAAGVK88rzX6wal11f+1ct9YHi199llX2akatrwFyl+T7jWe38WR0d
kpLXtC5XrWUxcq3a59q0abCtR5bQhG9XBp79euzO842Q/PBnbzVoHL9+OrSt91wBAKwH872szXc9
EKTMxG+j7z8Vff3wbP9smPsq0W5Wk72BJr92xkcou2NY+vdgEj/QsgamtjednkvBezF0/0VLs0+4
Y26jqm7o4NSM2/Yxf2Po22d2H0UWU37u/Xq4e8lI3usl6u2jFiZXEaVvWIgfIBlPtLZuPRuGOqUx
Pvei2ueoT6+qbM9yCu6ZPTxGa7hk2q8xxxG5sabqVr7qevzRlzHEGy62yFgOUO47wSUTQ1/nzjW/
zvldOERUGgpsOF5WT7iXydiSnYXSdE9lREbOEN6NmK0UeRbzj2WifZ5/jEDL5wY3IamVxB3wWfaM
PBP5njjx1eck8jrzPTCmV71v7lTMb0VSATT1DlmPIYs4xLxE3Fm256punnGPPodQX1p8aUkRcpor
N8bIjy5OrrmufgoUaI531YLhkKnBOcg2GEiehnB61ezyPBTJdUrs9zo+YulBEda/pp730CgjKq+h
kv7esAOMu/xjpOIMGiyKxltitlhg1A0hZQ/L6ABhJ5+OrK9O4uLivZWV8c7W+ZHVynPqMyFsr/NJ
QdzAc2Tb7/PHiIHmaRqYEmolu5jrSEeWXj4vbrjNL8GwlOcOqHRRfSOsaKs67aNrzTNX87Nmg+Hx
hls4YMgUBVv79uGQboF9G6Ryd7fT9GpVJJGMnFhoR/2kv5cVEI36e6GZp77Jdvh/HoFpvqdK9THB
0ofA7L9gLn7DigRZO2RqM7wqEt19rR74ZO9WvvG88hR4NbQrhULQfiQ60L1WfSU+/uQrJ/q9qEy0
1fzC21R5ROXMSPRf5jeFcmVfqR9B4R97+56O0bVK/ZeIaUEfAmoD5s3kpEidx9fzV84Z3palac81
H+T8IU+Wt6zs/gpz8TrMJnXruxLpp/lXeZNxLvAXTuA14cA8S0yVqvMadFz3fXO2vujTkAprhilE
tKS9caoQxVTZn6cN2e6PxqzPclBudtXfFd7BUK+jc3L2M0IXeb8CYBLaH+ZXxvv8X/1guiqG8kzw
1cJshn1TB/ciDa4A8LjG+uMYr82Rld4cJqL8qv0Qku6mZic01U59ZesACOE0Opf5jankQPvXuTTV
x4v4HhfVMzeJPln7RbLvA5oZ3iVu3nJm9VxlOLTp9DzmD2AI/OekxILc3FXGxHFqwAple6fyGjvr
3KrKzUqch9bWa+Y0C0x6oIG78xCMrzFXpBKZxyCh1CaQe/LFVTfxZtM9j8VrygXaC84GVlBwBgNE
7bjxbn42PfdUBqVaP1CCHDk3dw2O6/nkm88oUfrnymhgBQX3+YpqpXd1TmqWv5MsQDW4R4/cm97D
EVwwkDO1rn+dX/0I0sBj4Atr6DJ/P5jsh5+qrwPWTAO6VcHnVPiuqJH2N/1rZk+vjiYWWE7OyGyf
dVVcx6Z52BJjo7DcVB8eUq+e2phzTBlfbR3FzIAJIeQoQOH5GMU4LGqGXggBJI6k+SqdtPF1FN0d
/9AyJXKUkc29+VURGzIVwRvh6ap3beScsIV9MI8/nbD+6Buxme8O+vCpqh4JCSM69EWtwp+J/BDj
I5kSCa45D3urLa7w8QCgRtfAst5JNtrMnRnbKp9J1H3M73E+s1uYYToJxPO1agBFa2Jtn9UW73OG
yHPLhHCY58ojs81zpjlHu0aPUx5qTu1IcLkPYDFh5pZNepKVzkQDzGE4nwMwoTi6ANsBa6VvRT6r
tKsPElRoGsVf/6ZpwxwEHx0ZTK9hVZ3wj2+D+G2iscNND4WU6Z3EsNGUH3VUMqKmvsvYYFv+2Y7z
a5gzN3HG4ntF+ZOoGoiiuSufFxcap9tisJiCXrCdul7lLecCdYB91HRyNa+omYUvbL4CsDlI8PQi
7tb5GByF9pLHnNbUg/NJM6HpSdnzoj9bxoaDBpy6Gkqk4b1WdCFITrQa5SNtuS34RE7wJ8inVZbE
hDKQINMRjhCwfFvjNpGpm2V7rJuoaUYo+Ra45dwliXoXGv0WUe5qXjpzROJKdC1MmDgRYa2/2jQ9
FRkSnAn5iGIcmxrnuST/LcQM1WR7BY4pVCvqmtDZl5BInNajLmSUNjRnE2ktCLv5U6En4p9ReBOf
K9eYzDZTQqAzcv8OUa8TUfbCqpq6XStA19E9m5+Oy28FBXVFvBOS57yi9NwUobIZAnGFPAGC5E0H
YlORxUlQse0V4NhBwBfvgXwaBNv6YDkf57K8ST84wPfYqMQl67jTaOMtDdqN89FqZj91MhHVm21T
qzp6qrPmLjVnQvfpjpH2Lo+JkvFTFrrmiBrStS2mj/wk65RfDlt+f0EEiw3QLSJbxiyQVYzszthO
IRVc1SLc9BrCD6RAMZEZeMZw7ZQUnuf5mPSmsxF9vp2tSqYBTNXK9nGtuEnXr+PY288kEA1cd8Ji
quwHQ/nlZeXVz5OfSRgPbqyiypKOjTSvI55hUI95Gn4kOA9OgXWMYrSUjUdTqiUcvk3LTw2a7CKS
7SFpCQcQSBAADb0SP+K2WnEKHbRKnIs08uMDDAhyDyIf0aVjpYuxhJxAYrMbwQU2POenOkFo0Ova
XNHxW2LouhlFhDE4ch5t4T+IPfccJIxeDaGRimdj+HHrenm+igSJqqUR+8CXjCev7i913P7CcBuu
MrexSTuIUSkuCsk2d8xtzDeJILGp/5FrLX8R2ifk+gXm4o/RMR9+DZgPNlDgnBLMsYmK69wxJRgf
9SwKgJJYk5cFFm3QFvYWZbuygJwS86wBInX9R1LPWedvij/sZJLUB+MaRAQDWBONvJq3K0eSH7xU
vEJ/foM3TBCGUaPVebfNMj31ZAz0jfGIYliXBSaOdRXNNCIl3qY2ssBQF+5U0TTMnObSO7yIuLWW
SdETVZiyRqNMk4OtrJnooUJtzEOuzqhnhUaCBheRIIbZUijsA+Tm2ca9LAcSWXuP/wQM4c2YskdY
9yMhc/i0PZ2ORjB8l9mcSUQ6MHD3eDMit0M8iLu/wAa+7qMKdK5C4u+cSZEqZFp2/gT9w+52ZVsr
i9QcfvWwRioH4S+pGvQJYVhFkk9vilMkU823XuJ1t/uN9Gr2l2xDF+qz2eco472vGy+hzroJ9tKw
nshrspiLO7BxINmbyOuWIR/1Mh8fmgnkIi/xM9TjD+afGVI2IBMGGCjob8RxyuQHZyWs4NFbEz2F
nMFvoJhMvyp1fCaxDKr5O1LdchXIWkdmpADTaZsVKDkHwhdKtl6cgBScQvQQmLHhzv+XHoFqs377
/65Uf46rb2H28/f559dP/EOqLv5AUGJqQsfjodmQiP6afWp/MB9XTUTsUrOs36McDe0PHQCrJQSz
dp3xIQPJf0Q5SvnHLNTRLJ4RnfkscP8f//2fxD5/Jmb+e/HP/zHXFwjUdSkchuymRPCiMmP9ffCJ
Jtdz0nrMVr5H0a5oQKiqORvArXTt+28H5d/Ja3RHn6VEv+niNUPYqmWhqp1ncKYQhFf+/uukqpLt
DOZ5ZTIRvcHdc7VGs29WEBLaG/gIVByQrrYYieGqE2SqtqG8OJNkK0cCwhofEO49ADy3Sv9hzAmT
isXdxw7q4MoFFFwT3TPp9ba7vvA6sA9NdWJScdFCEAxZAVU4A/6wbTM1fUEVgoqBcW3vVHPkujyO
fz04LO+aafVbvaCwwBCFPFdEu6y3JgacKpGF6ZhvgjhCUmB435pIea/ouV3VqvllTYxrJ9KON6ap
+lvamuTF9uJZEje97T1Kc7UVxamNLdQeKD32UQtllrnwwSg79SmodPPgQfJeBiP8jRIn4qqD37Ad
RiNBWlyq97j2xJ2ES4bWlGCShEihRvUtTpKTb5HojHKC+w+hAVvwhfFNSHmFIcSMiY9nRSggBc3U
a1csMtRSxkgfCNX0frLpUgPxGffw6Pt9s4oTEn90Zad7SX2RIkOXwT13EU5DvzEq6G/45UCeIUUX
2sbSlIepZfKYqa2zrYwME3YXogmliZ7IfJdWY7JRe+0pG2LxSCsJBfrhqJryzGhWfbSuqjT5AUN4
Z+U1ab99ezQ9b9xhqbe2I7PyfqTkUQfjkU2mQUU/IZoUghAdD0KtW7Y0/NTBEsdaCH1JyYleKvZb
V0vDbZezCSs0qklDaj3NL7V+QtfWFGYH0so7FC2j5qhndTdL0b7UdfYeATg/kEzdHlQBl6d0zG3f
9f297uPi3kcdAwSJcSMr9m3pjUtpCWMnLAGnKJZHoNTZhhw961wC+CzFVGzHYSYzoWl5Kkpil1QZ
b7Ts0DtlSjqpY12aaLQuRRyDMmYQs+6rRBx8UxdAoDyF2D65qxOstl8PbV3u2zAbmTb8ry+F3LMZ
veLH7OME1buWjUSG+XAjrYLwGB8QZannWy+Jvw95eNS1sT7bZG7aTbNLjRjsW2QwGQzsRx3m3yUM
yBU9gs5lEupcUNdG+AJaLj2SSlYwpNkyYttfd5P9wa76ZBTF+OaVyk8ih5Mt9HRjZYF2wWeQ5scu
zhgzOWAm4AWjFE7iUzR5ztam93Vo2id/isMjUXLhUbazKn+IngO22Uri9y8hU0JPlhizR9GsRJgH
2AzGUac+KmaMmaHueg050pcaI6xJ/kiDyc0thP3lQBJxVTJg9EH1tk0v9lnexS6oJcJz7G7Yd513
Nfty2HtZOC0xO65h7lCt6dHOGHDoBv2A3tl8H0OACKQObsA8jAvU/HinDVg/IzpIIWOEeO1WJpDm
0zZurr4j4nWQinuKy2vlDzCRQOvVjUE/ny5vmDfLGlYSsZraoQrqT2bqIQ6b/iFUINqO5pP0Z0/r
PB6RUITDu6oQk9d1qJcHXBtXvayf8B2Wa03TjeWUKsNjKpVtaNbRWwwYRHeU1VT6zT5UdXBzfz18
fS2qZnhRQEhSrECUAAQxugJNwn1whpuiN+MiDtESZpYXHfM2/Mn7vSWdiA9dZ+CiLIk+K+NphZYw
WXfktKyLfqxuReIfqkyHqxerj4iE9qcmSDesPDWVOmE/g6Xr10qKo2Zi0ikG1LUsjsssp9NtxWp9
7DWvPsoptw4Fu+SeP7NUMf98QPzHZLNGN+tlaOc7U3tOWfSGVr52XRBtB8d482G4HNi2ma7o4Btl
9gj7MPFmLhPTALzNRBf15d2WQ3S2WvBBeeP566BKxrthEDdUgAUNPIYHvtWXD1VGKLi98DzBPnaT
qj32hJOTDDF8kxP7qKzTYmovdCJWSdN8RJl2TNLmpbXJx0XCxyRVL7tDY4EXKE14ImFtwDCMtOAZ
feFOD2rnPfYLbnxMHO3Yyrd5nb3ahtpue4kgoGf4efQK2D2N1R+JMJuY3s0ICjPYOU02nQgCfxoD
xByKYWlXx2IOjMig3uTzmo77WLtCbMEMSss7DTWITcb3RBjdi9H26aEbBHEh1tS/pM2Qb7WRPVyS
BLlLfIi6QzXxLdG05ClE9baVXDQb3afDoxn5U9KN4XcbfBbGDcz3uVEhxMmcfet5w7HUGsf1ZJQ+
Mf3qFzKU8vsAec7whuFXOAChiZDbxeTdVv3wwX3NeEqImtvIZFK3qZqFD+ETvI6KFGZzYr/YESnj
OXuPxzhOsWt1jnKOJsndNLNAANT0GbOa6TassvfUCkEYzcSigWvuzE4uei0H6KfGBOyW/vXBs4OM
EUgSrZsExmsP16slXaZr9HGFU/UI8BW6uUGnIx2gC4c9QIqvf0KqwNABmhjWuu22M5fj66Gnr+P2
AlG5ZSdLM9YKZrBtW57S+WGSxMGYPcO0UPcJcmlSerQnzcCTUuj+aZBVvsorpziZLG+p2sYfqpYw
wI98c2mq43drJmSq5tbQRuagTmqcvv4WdqCrNDwiLDBoMb0DfD55LvXCW8S5VjDANHPg4XgQ0pJz
b3JM2K0q6Z2Ooa6ElRkPPU2X9cDuOiTv4zH1rXqKIiDMuXUeSie8m4mId4ZTvVppEP+A1wAILTZf
UsAfbKzfMHNorlcn+UkycFqSeiO2/hDWLvfJ5WjU+m7ArEFbsIOYPmTIShAk7AuAvQuflRMVSIc9
IoRGDqphY4Hig89ZF5ccfhK+Xmfl1zPshqOtDcOaQdgqVOKGnVa9M0LsPITe1Dus6MFWDlA8eCaA
tiiIHwLk47qoVXHQq7IB/CQtF3UFQio70SDHkN0wEpj9E646+zFR+emlxeB3/Xpgwv+CAYDrlByl
JagJ59S1UKOaoapP8XAACzCD0tH8mWZXvibw+rA26O9J2n+QYvgWZjqpe9xE15yQ+QE6b3SFOx5d
EVhXrkRoxS0rNjHvteU8pE9uepO3e/rp37/+ha/8NkWDdyR5TEPspVofWjhc64A5cdYbLy0C8FU+
piWSYWzvRqnmq66u9klBL1W2eENkl2mfichcLy3UX63sj19I2qBpETaXFoNHPy3xOWa+CzUyuwR2
7GxK27L3jo3Pr21MsJq9j81GQz3LIdI/a4gwURTZlG0l4jNFMkvws296BQRMdJCIyymXpFYI/WTB
CXOtuWXQkxIK2i14aZyQyY7BZL4a4/6u2vHOVAUCc8PSL1KHoqRACdrTJxBHduj5GjTreDaD9K2t
zdNIRXsnsam/RyOR2/mgNKuq0Jcq5+iTWevWfiKqGvpLkD/q6hOFcnJJSi3fDAln2RdmZj6wF0K1
i6WtFzHFId4EJZDDkYbCB1dxgXXMzndysoDLTEh0sqGH4c59qo/EyZKjvRuyYDh9PYz6QDufXTmh
MvQmeoxbgdOjiTKnW+XHbjOStphJI36RIycpEk3oXSp53RPz7VT1WdJGowI6B/aNeWV3ElDzD06i
5S5IzA/oUc5SC6roEpfG2XbSEeizIy+GTjBj1oLHlVa4w4nC5JmC3kbHSEJYtZNq89nZDAIGP7uG
k0HrtrlnaAv3VS0t5JXxAZrn+Iv/snaCKvwkANxb2BBD78gvCXPqwvEQGHQ6A6yvK2FmFZdH3e0d
LHp7zyeFIGmd0U19B6ojfQB4HGX6Wmi1vvZTr1rTEglPBBb+kh0MfzZEC0/l9mTHfnYpzDK7ZPND
agwXbbDH/f/+UuAkFWsuWfRGJUmyCeV+qiqIcAobJQ0CztdDoQlUpTqc7LCS/SEVLDnkuvlvmVkL
vHA//KBN70GqXmN0h2/6/yTpzJobRdIo+ouIgIQk4VUIrbbkfXsh7Koy+56sv36Oel4qqnt6yt1C
ZH7Lvefe6iGd8HQGIBGJsO8ZwM20aOwlbtSnvhIEodXMRADEzqHuEvlUljFaHzZ3leNYz02Lh6BZ
2unfR9qvP12C8axqo+RU2jg6vDztGH4zqUmGNcbAxFzObcol6B2Tv2f2+VPMI9ulTRuhgUd95YC5
fOsMEo5qu/isl5W1JhzeAyFYVZMuV4+tGSHSqb+ZSj87IIVZKSrjdT/dXoBk7senrnmhoMVr0vkc
iL0ycZcg9bIdBJpD38CQFi8EQHt7AntdYEsJWQ5mF92gxm0WuuNgU/9SCphz/kLaW8I2unSDVDTW
sXJc/JZLhGQiH35GtbyMt9Y54iBDIXi62eT/YeXZW04x/Th1QdjR2KxhzrcDb1mSMjXWxlNSFQTx
tGJ9nArZhEbqDNc4j5g/Dp6Z7sZIpFclsHPVC2hMD1ziwcrAKGeLFdG6I5joeivZF9EcUrY98k45
VzIUCNBo1J0dZSjkUucDeyyIzIU3Wd6cKX1mIcAiH8EfCNQchHXu1PLMMm3cmyv5uO4ElFyR1Scz
EwTYRAIxYwFnb+RkQ2eeE4jbdsBYW7BA4xIynK5YUw75Y91JrgjlgFMupWLDIk8DIPJz5oqE2jT6
BApXfq9uueVw+8tlxZ/pDac1duajGKodGSsWdVVVMGFMm33ioQyv8BojUE2PVmpT6oDS3cdzV1yw
uWPrj90WUjDAtmnJHqeBPUzTFAtKp8WAFZgsr+0Ew5PIjPVokV0ROkQlbVynnQ41jlx3/Z5cdEeV
Kd965QAVcvFXThw7STGcs9XCADt2WFxrJBtRXZDcBDpmhKtWFKYZqMUTNH42kTPYDzf172x3714L
MnXO6SRrnK7ZYEL6rOO/iJQfaWGcPO44DOoLCw0UDUi77jVEJDKSYb1OvpqDsUyj7TS1SHuyYSc7
6z5tHATyM1ikRjjvliNPNiOgvZPQ2HTIWreKk/rAKOW1iWZ1LpCBuOaKZu5NaORrRmOJoI1WexPz
G1erVze1MWA3fbc3tfUYedOdtUbLpswJ94B9uK9d6xpxVjGgf1ktl2NjIhkTciZcc+q0ZPkcLnY0
kexa3JdKhiVwMx//jKjSaOcXMZoUy9jGpvaOyxBP266NVdA53yTk5kFrshxhIUWgTWGebPx62ETy
y+w2xRF+ZgfIP2gXG89oacLYYTNdj+MWE2mDcZBh8DQDwJ0Y8do646LPt+Dd18PS/fQSTZ6/Kn44
amVclhlNjPnRAH1J1xIyC9l8rT0zG1GN2Pb9RReFfxaDuLpzPW9XzJN2vOA/Shp2l8JGPVr58QZp
+43x66dByU2zaZh5bMzbs/Bz1IlNt2NvmLFsatz69N8vjp82pxob1FF2oVrlTFI74HSwUiUrlgbM
m/+64KsOilF9T4375Pni0xh4mNDvdqXj3wGQm4PC7IBJxXi3SehJZ/EGcvPISjVH2MVaLjJv4QEp
Ycni5u40WiwSHlCcJkPWGQ6O/kvq7be5OONmtbrXLJ2u3sxMPGd/bElz4/jt82yYxWbc0vZ8uxLd
boUhm/qeA3+VR6y8BNMRHh6UrX3MYjM72NqK8VcdFvojFFK4+FXufSjGKZu4+NUttFjTRAQ0PxdT
u2NEdmzm6Wlq26819a5wXB6TpXkGt53edeippjjjeDDOuW5g+eu7uiWeGIX0sxzGPUTob8niRazi
zWHdOXbJv1nH/yq+MQRNTRdhAQ72QVoNURxCYagC7xajltmsBKIUJrS1OmHX1S9uzYmVeFAuRGRm
ZxP6wM5s7FeIX+vJxwgcWpAIeV1gaQunv004BC0dNldzzkgGEFdELgquh4GnDi8zZsSGvxrGgPxA
bGM/inBUghjJSuMu4gVeEiDC4M03pb0+T/Jm+GgQVMzAPiIsLNuCPGwCmH4IR42CvlO/tZHc+21x
Up7/woyCPZiBwTAxsyGYmm7Bb5U5KNHooexv3yrwLRTJn3UZRqzq8S+Rhg5ZOomGewbQYLpRe1or
SHImNF3xWUBdDrjY3kFHPxLiZCGYQ3Iezdraxv7jCDwrj3wSKyEXBbbh7KF8/JprXsApJ9EpS72P
dXWfSUW+T4w621aL8zUN6FuTEXUXC6o8s76bKq0vU+W8gIgWd2JWIihYy2PsWLbJzUWDDZboUvWf
NIL9j9M94Lkz+WqmaMNz51kJVnBTSiiVSFsvZMaCPdDXaSgQKY0O0auIOck7THlQCjlgZUTkyhpy
0zX9oQBTfs+JUK9+sbM7LDM5qXjtkB6KqgFczz5GdTYT+m54iqz+vgVduBkNZHDSfUVNhunRlf9y
u/nX2Q+k8NzhY/cP9o2ZJ/42ikWu1hhW1SIPw1KS14DFQQzt8Gj2C0SFxTWx9C8cGh15Rggwg2xc
sck4DONSNkqGZ+1NpoGbCuD/vrT7CTuqOlbgeTkQkLG6ZYxwCyR0kcBLJ+Z8yxS5viKWgRYaRUdw
XuJcjm0fihaNaoyU8DYIHcZEnFbWE8SaZ8Y+z/ZUunRA2Ff98b7u1fpMjIQAWchOymibL9/B62BF
knXkkHCl80Ep0yIBWfguk93JO7qgrBJV7YFCOjfnwRA4tyQYrPFfg33PRIomToIXrlssABGGEK9s
iaMdwcoYEyGbE4M2/AUes7zIjLepWdA2aZbAI/ySeREp6oC3MW59qCXeIwpOSczb4hAgTRwzFH3z
YMCBAfzyx7xFhuEekA9dijjOdo+8RIfUn4jxtv317KeEfPY1ikCJsMCjaDvVzoT6xaRF5786iGUD
wrbMCCyiLbAHaQdz0o/Xzhz1dpSFFRZMzPaGv+6sW9IkyI4y1HF+MRcPG6Pqg8GsQYDvyqw4seik
ahh3w4io2bK7Xy3Gl1wblxgcRkCV/y8ppn9ernXA5eIG7Cyeh1sqCVyMwFQ4IEmDiTcUwzsL1/bB
ktNOubzV3XxLpusNfMxET0Y6umunp8U3//na+SXYCM7v8ivSJoHUoiSyUX3Xqca6kwYu5mjFZJ/N
xhp6M1IAH58npBW4wP3wiLT4CLUIt4ChoKcx+ILoA3ZCS+d7LpJqB114Owks4PNarfuEfMyqYqA8
u4a1Y9uDphUGiNc1rEXdzNsS4lGCagE4EeVAaq3mjjm7hcSdE8+KYxXGEJVcf7FJCPH3zprDSs5t
8nlFRdhOCcUbEH0D9BY4SOZ8R5kJ7b5OviPq4U2R9genH3yUEGW3aRgOJxk7co22b68zMW3icXoc
Ve8EExnOJdOvg6sZZQ+0ew0ZW8CZkxnec5UQ2hNZN/wLX3QefR2XOAnX28o5R5dcdeWBLzX6vkSj
9cjRiKuhzh7sqaEFcchj+//fjMtYXATi044JyepTfoiq2E2V6Lf9Ckx9Hex+LyLDv7aOYYLOT860
8uxzIhGHseqhN7pY5zpk1JmvgmiyuQRQGbIKtx5ae/wEFLQ3W+m8N2CTiYhgbBlbQ/du0MhcSXw/
JG6PU3gGX+KsekHMbx7nIa7vqWHjM+iVepP13bXwBItv0f+wqQHFWGkcUC7KxCj5yQqyLGYSnDIz
fdNLdUYzf/Jms/ucSvsPGV3q6N8eOuMvPMXCJ8f6OfGX5IgEmoFH3ySPbpSFqWm9SUTydw5VUSin
XyQbuUhZxSsgNjEd9kh2wTgTVALTfdVMxbWOihAAMVYw8liHVlxSZklQzcenVDb+drV6yD+9jNm3
MOFkCmWS1MDP6heMzEZyl9uRPtU34IpThJ5M3S2NGyOwQnhkpHH5uqo8xlQtCGsI0oPvTW0eqbAG
8b4hrG5L3yo2gxDEoKbiapfxfSJE+q9FVkFBtYDkJ+nZZsaLxSNFaqxGLht7LoJpnfqXfrLQBFYP
qtTTfZr55VlWMzAoB5hDBR1X03oF7qAmbJJU7xGkaEkyNymqDFUMp6MkcwhZSmjaiqipiYPoYeKa
3rijvJS3zoiGFfLXycsymK3J/QrBlDWb34ZDfbsTEc+7Su345+BeyFFde6bcV6xM2Anx3Kd9FxE/
+To068gMfOIcjdwpGG9gUL77zz3rj29lMabOCNM4mQtNtCgAJ5X+t4ATtZ8UJohEt9a+s9Vfp1/1
bnR4lLKSJqxjtRey7J+Vv/TP9sKqcEln6/jfX9aWjYQnmz4VVVOjlbyV9tRvs/dID7dTi/Gdssx8
7E3nI2cYRBhYIFRV3CfFJm9ccfFcVkORtbdH+94rIOxY5mQGjJG6Le2fNIflFBucc15f2Nve4xY1
hFkcZam3DUqbNSekgazi9R5oGwSr2xPLukuJpkbfFMroPCBnJU2+7Wtb3P1ZEzVc2lRsNQCS0AQH
ETrxnLxVo7MXeFQgnpZk6zXlCWJuglDMIy2SQW1S3FwHeTZvNBHOj0i9AmB46bHuMnMzyhssNNNY
Jqtln/utek7sudnijs5OnmNy+Gk2kyTWqJwmoqyiAodeenGckf56bB0OwKqmsVy8s9mapEtlDVM6
lut7WB8fg3SHJ4DM1AwTC8M4T/egw+S5Eel6HfOpgT4F18CBXd9UxTkbMCWnPto0zySejligiv2C
wQqBmvhhnmcQA3H/4Y/wS0WDQ4h1WGjZ8/ipkuUhpTHmGO4UHlGygnkRdqZ6SBBJ8ee+6aGBvW4I
4iuKr1Fx6MgWwKxsc+NYmoRv4IzYZPqiDRbSJu+B+weNlxsOU7e8JH2H7gvbcoCHar1OKmf7bb71
tWvTTBKNqJuxP+iEseZ8knNfBAvZsFN/9Xn2uMgi2nLUejuzq87r1PobY4DSZCdcVk0jn32YeNvS
bYEa1NHBzAsWNd6XYClO1O/pZkEo+VGBaTLramLiIUerW3fpHL20ztKcCVufjrzJnKoLw1gH5sdY
R9culWPYWegZ5jg/annDh5BOiin1NQcjgs6UXc3MvvcJTg8y5Q5yIGlbKZZaxvPVEs56vMY++T7J
Kpdd6+ZgQSO7IHgW+XI7VEd/rS+rv2B5Uj9jbNjs2GaEmcZuXllbe9PwSwhEiZQDg2BtYy3RpFNf
4BjxbG0HPDsV23bp2BAXzBmmddFnvq3bxexYLtLBB3OdMKaFBQBErP+qYb4GTN5UYGb1cqmXbqMp
fSRzS9xMDZ682wouzfLH1ujiy5hp5kErkdtYsOaIpnL8WSJ1ckkeMSoQfqbhXRzw+dfBMUNCnaHk
EyumF2PaJR46QlL7/Mq7NuCG9sqmXS7zb3RY5QbKoRUOvcAPkTFFlTRD3e0ZCw/hM8K9c1kNET5E
zJvoEEn63EysOy9xV/vhWjh8t9zRPqW6GHGVkzhJdOM7N18GAYVLyeuWPUYjhse58VdmQGPz0Zdb
N83PanGRNJMpRdYTFsxpD0Qh3icL2KVWzId2QqegbpPE0U/mq2bUzSYqSAk13mmAXVHvkMBT5+9r
ca0ZfG8nl8VCnhmn3oQcXCaEtnDd/Ma+2JUkeqcjpjIL6+wouq0/O/aDkwH5yQmt4s/cyAYnSI5a
ApQKES4uQTEERQRTS4kF5V2RazjlO6sClE4d2WyxfzxMJd+dCJX3y1JY/aO9stdREbMTVkmbNV28
C+pNk4ChrgS7yBjZQCryt2bQtBYcVQuLuztEDTWYyMW7zwa7uEMEWGISzWDhJazz14b8BsaRRw7F
P1ETfyTCpGfg0trmgHy2jbU4bNxY0rmt/LY8HVqTcAJUoJSxculDwEmkAll4k2Hyn3yC9PyG/rAQ
6V9vwiyPtemIOOKVqdJ6zFkZL7N0HhzlUvcBmKI/dS08yfxSl+i6l6obz0s6QRAosp6c4FHs2PDd
23CXd6pN/rm8Ogx+sNEpX+NiLDFv5/MnbPizAMUd1MxHQ8O3FgA0007SDkTTPNxPQxWKiUs4G/jq
ef1tSgZ+fyej4UeNud4ZRAgFQ9+5lJ2IjeKkHoOWeEE0fRnAP/K15FRMoAko0TQP0efgRYO8Otjr
jK82tvXJbpA/uOBK+z/JTLpYTHEXJiXqFTtK8eb7Ffa3CG12TyB8Wo7W6b9fyB4jYHMZvkC1sa6i
wd2wGB9O2W3swCzj2PJ/XJ1C0x2hP1oIQnngCvmv3CUcxC8Gg/ZiFFtnYOfTzRp4WmFMezYpxjWC
Lhd6g5IBe1EkK8htBoAxc+Ng2Kl+R9W8OGUpP7KKM112j64GElTXkclMEALbLAogOVmM+rNx8zsa
K2owdyWmis/ArqeRXcr8ic0VTS4xobYBFh6kJDqhGBaEuZUrVplp6ocgiW9BkRIU5p8905zfVOXn
Fr8psnKbvCydvPg6b3n+Tnvu+FY+W1+pNJZDXZtkxw3Lm11Ze26l6Ums+svsVHEHZnUm6wYTaZ0A
z1iFxJGGcrhdmy/cEcEKQuLBuv3C0qYLpDXmCFyzhcqi9EMSX9xL3jMLK4t6bwyjG5brvmrakoG0
+dUxQCLlTGMGzQoO2Fs7ABcC+cSogrxgtevcnqIxJqekLs3HwoQlb8fQwHkCm7lyrTu37rAgKgeP
c+kTCNwa1pYqwbsjqqzEDQm6FrRpibDNepYja9SRN307zWo6sxidz//9bmB/uit948dRjXsahkNa
rz2SjhG78cjBGhWOH/RAeNaBSrmkMBKL8SPtbrckOrlN2bYatsWO3id98xayNUffBsumMQOVlZRP
vi7v8rJLToa3/rMVXsNJRfu8FPGd2bI1doz0dejaZGdmFshWL/RcpqSRkPYf2DfY0fsnm08aIaF/
TXin9pl+9+dBkOa50KLE9JOZxYR1QDtA65YhIMhTjPJTdjW4ANJyMS7avAmCz+NU2x+LTNFTswhY
ssbes1h2X6o4XhDy+GeXloOsPtQLRIq3AWQ3Z4fHELkFQBY1MnhjDs/Bn99ZhCnHhcYjKpFDTBZ4
jBrCUlvM3QsBy+ZmaP2DqfiWmNrEOb96d0oM89kxa8qHzOTa8m6MTYEYWQ+7YpjLwOyNeucN9dFN
MvCfaNr1UC1wpJLPpXbLQ5c35r0fW28jZfSuIdPaMCa5SbDQ8IJWKTS2Mr844r20hHjuKsxEEDeb
NPmu7ZzftGV/mCf1rwDBStkG4svwdrmajENVT2+w7orTmPKjp7Juj12JGlur/phdi2ydHuVoksJa
pkwPQYWkxZkoPu4xB7tm1ETllqWmcex46zaA1/64aHz4TlOL8WHKrTQ1tNmZOEI1OvfjH5/GmmXU
CclSFYIzKTfa4z93WMi09RmEIRGr2NuQirlZc7/Zo8PlAMiak8vOTzaadKtT5cX5YXUjUCdE7Tba
RcJ1kvkw729hjrqtLgxm8Xp11ywlM2Nuluwg5gzmQ/VYDVMUmI6qQy+DfiASIg0smwDsIRudzQoK
4ULowUO8FGDPzJTn6vPoRFPssdfcFI74ixhg7NhNf3NdncqKJXjig4V0cSCsy5jt5zL5lQ13k6Tg
ByPdXWxH/SMlOb+ary7HPN4DLtkqYXyi2a8TI40cEmAzxOF4TG98HKZFs4sPbfUYdqSzPlglCL6U
ZOOuvSd3aKOm+OTZvMh9E0A47s498EKygs3zas7GHSc03UiV68/FscwXPqI9KZ+Az5J4BaBX3jkV
si/XKr9JffHOjL9J6jWgHpuc0Z05xSzVpt+5j8ajTtfukhn1Zh27+d5MenhgADV2ZjRYaAeo8Av2
6iG8gBsQzzYON57iDTq109UmG4siHNBMB0aeIdKV47YasO1bMX67FTJFu7oPlXayu5a9n6g5cDrL
abgwRp6KlcM+9RJiM+E7R2U07lz29sU42ndD8jqwTB1jlo5kKQCgTuZi2xTqyYuIax686a3omTOx
nOmfGtCe+J1YRHm+Bzum+ExX0wmFBxNvqfL3QfPJgt8DgRQ/mOI9T2zvmBodFT/iuRKTbAlsb5PV
Kt4uZIPT/6jjvOb2vqhvYCGyBDaj7q/AQjqMLkYTokAc32dr/iYRBb4/uuPQ4wEZvE9YUPiBaOfI
vGvZLc17MLkMaCUXGSEbhzgDjqvM+QSCIgO2YQPdwHs8ZNmba5a8bTac4cbBqyXJ1iNJaKLIHN/i
aPyQFLJbmt+eAWuO0DnPjaAa/N24XCxUqFSFLSoVY72yt2NEp36nXoODsiZwD6AwgRu5JdGy7lud
5e/GBPzytkRruB62EVHy0rFrVLn9hlwP74yY6z2zX+M29g8ZCA16CoRbRIMVpRNf8lLdZnIx45w2
nBqHnZjE1lE6HQpH4snJEbJ3NOtpOLVOd1w0xTXghR01FlErRkxIOFMsBqnorP77hRdV3uO2+GfP
utwVcupOnTrKjei7/KIBFoIYlBdKIgudj/Om+lqHVSFxt+bxPorbK4Ix+4SaRB9zwbKN9f+pzvRr
5GbZpdHdaciaS5N4B88c4ZRUyX0BYcWhJ2wqyaHWf/qVGzZ9CzlFoPPxFx26eYN5P/PrgBqWk4NL
KBXMRutTasjftC3BS9izfxF1/3fwugfZArwTFVvcOMs57jKkYb0gmI5Cq0QUN9OdP8plBu3UYqtW
DiVC0ebXuc92LgG+NwYlLpSYXN9JMEtOYDCKIsYSXo7vY8QaaU4ThmlJekZfiDGFsqOvH13CWnLV
9RxM4mv1nTFUy3TfarhZrNE4S7x0vFcst9LB2oyrz060pWgzOBl2YxxDThhabECrgaBq2nfznDNk
E9Ep9SB1Vx9WASPAs+unOqsvEZvjOBv+zmD0B96NThYRRK2awsaMflaLp4Iq9Wvhkt1QMvyTt/wb
Qo6udBuwMvDjZH5b3TqOvarSB9Pu5T1eMfbPICg4xw2OsIHSd8HYU3RVQIvfH6Bnb01t+Acjh3GZ
V3xXFXd6iFlJIp8Gzkbg8Tl5Nvr5fU7xqlYgW49FVCYH3oY0TMGTwez3lod+Uaehx0eUqLIP2ShV
G3dJDfpcKO05MT8UhZpo5bJ+nmUMWBf/86YxH5kLp/teE8pCD4FeZiVxuU0Olc34H/bPtMUGkR0A
Ue6Xhn6MTdxMgQfnsFdFssUzKBjVK2pyGZ9G2y7CEXcn3xKYjiQVEpfOpVXcWMC8rM2mW1xmmKip
/RhLBbDf2+SmPrGBe8Kn+gjrmUthnVnF6YTjHEFBOJBj8F/iGpqVq8zQ+YOmNckBLz8h5NzSG52e
7StZPFaADgB6BmYps2SaKRMX14WxlEwJ+nNujmbIBXKe49g/isykKIiMJwel+In2vA+Jd5yBYqbX
xGEx481GH3ZJVOxFgwzGvK0XCVF8h5EG3lSxDNC3fzsAS57P/1Q4BDnPBABpDFOcVPG3vw6YKSyT
HSwpZ6h86r8lm/igVz3FGPmDZksDkgJCDqLKN+889FwQUwaLjz/2OVzoAzvly0vpLKz5e85tLzuW
NROkarYAx7DG8t2W3SspBywHR2tXwBsCe4TN1PjqEWaxNyM8sUqSDxXlD65nPY8GKlIRfZFmlTMd
Ha3t1Cb2C77SgMpo2q23Hr9MU2OHROiPYSbWXk/sf0XXbIR9x0fXPBBGqtGnZdZ9ntI/ozYBHd+d
4qK2n0Fqmgeb7yEn7bBdi1gj177FDZCv6t54dAMTqqznGKyon3rmLgGSVrA9YD+5pfcKgzXce0yU
EAFxGj6I+TwimGdOqWeimsWn24IicohODo1qIg5D1sx6p+Jbu3rkU6j+GFTJZpQM+zGFMghOlZEI
ZbHibdpiYXlIE7Rv2CE/5oUiJ9ZxB0yCj153hDBBQ0aDr7IwmRt6PAzkz5nP/qUjzA0Hn7/Vq4of
VIpj3JLlvu+d0OLVBnR9owcxZpwtD8qIyB7TqIroeKqvnGXeZgEtQ+Svkx2AZr92agIV7rMowExw
QjSPIFIfV6OJQmFmT6730/TC2jopG9Hiq1tgpwiX7F4WE9wWDA7o2rl2tJqP2aTe+Ep4jPyTaN/i
zdsMyKkOhr+gE6z7lINV/K6ijoMxYqgiqG93dYtzkTxPuIyw3DAPr7tl9j6qomPdXIDriRjCMlrP
CtKx1NSwrM8v9NEPVkBu9jOeA3tHDnC6K1uEWwZo3m3mfKwu3tUMgTm0jZdZE0HuLvJOcJJg0GDD
v1ZH0WYIvGdzOLQ4OzaEkRdAtGBmuPH6kKkeraBJ4dOhVu+hErWIxffDWL5ZsXqlHI0PPiofiM/O
b1wxIy/EeHPDbFcM0/uMzNyNmYnvlUX4bvVXtjpNvh+T4n4Rlby310busL9V2yjtXplQG5thbEiB
93L7oLzsefZzuU0jwMKURtghCzKMkqQ7w9d/lLKvriRjPKxr/VXfMiPSgnFMOZ8mjVF7LWqBNl2h
fWSAutdnq5fPCc6lE2YfsY9qTAqoMeOtn4BudFZWeLXMcjDjVNRLFt8lVbMbcbFemRPBvMv8RyiU
J8vvkRsPrMoLDnTuaLSca4Z6mNrr1DOcvEOsdBzswTuIZDLOt8CFQEobmNsayTMjEvdciOnDcQwQ
YsQPZCS9n2Qtf1bdlltVea8r2pWXxuNyignFYyZxdn1l4udy3qOZGI/VkfAvVmpMyydz+F810Pws
MkxlzIxSkY09j/bV20ymSy6ccpjrddO+7awXizHqbtS0VhUrT6+zH4lsmQM0RHXgp5AfJ7siu96q
Hh2NWbqprECOU7btuwXBjpvWDzLZVeAvHqvE3jroW4Imw9Bh1SfKPgqcdd2WtuPv0gGCXlQW4tIR
SqwEs6a2kPZd+yEthAJpodQZ+9WfKTfFzh0gAqGkJm/NMH46iz+kq5kR5IKIQO2WJOgy96hYwoJc
dvamnJB7LW+WN3EaMyIh8KQ74CwbHhvsQ7RDyU6SUbIhYXAOjFFyf7tRzSeESajzALjRyQdmgg0W
ZOuLPcJTLZz4deliJmle/JcI0D77I0w2IF5WfVdkW5MkRne3UPU4kfeRJ/LTsmDY46EyCW5/A4nB
dG+hRckdwEV+4m10WftBo9hmTDWrCN3vdcLrVyL7uNMY7TOvjbdJy3E5tAACa9DggZs8+IKZR2Jl
P8LhH4zKkSI4MS5wPX/mBQaK76rQ1PEfNyUOwELwulmJcdvWbiY360XNCuSXNO7LmPoQnXXdkHkx
+pEkZhuJxC36B8qhEm0NyMB/YLc0bajBia2x9TlbJCVY15Iy5OuDp8S3n82hsnHvUBuVhv0yLYAf
RoZgm7JcKZTmF9tccbFUEeFvVPGDUz2hInwnoTPZ2K5JiHky6+33MnfMq03/BbE/Ou+uDyo6nPBB
t818ZtG7QQaAAKeBL1oPSLDbO9mWIAITPe2K7mFk83kTAz6gnryaM25DMehfcy5Cxbe4xDTdlzQk
yA6m32h8E0KYIQCmuh2+jASpLmm3p2nGJyQxmLIgUr8A4A5jU7+7zCwk7+VmRVeMP9CsAGxhSWFf
7v4j+pGAUy4vi908EAYWXk2I3+g05cRQGjFrXraI+6pVIYXOXcN3HvxV/qYW0LvFdKpaxnh8uKhb
7EM34lUXwG2CHsAf+e7hvPqE088NoBMqnQy6AOEV4ejeyubqB2fCQyOzVzfr/vZJA25eoOOb0nBG
sNlEe2dO9+zbxKHr6yN07i5oHnM1/hUDHKKSXZSIv5DGXttlQcHVVow6St2iwEV+U3byLeEUsP2M
fY7Vv6uRCUfB0sX1UlQBGaKvCZsiXpssqAQUvBhJCC+WV6K7g/GwzupZQnkNKLrVtqzRDE0rzeJg
nYzyR9ud5m0zfuhuGZRrSKklaniEBwy5bhsUm5wk5T/lbG63faQfFImStyeyJqs6r/b4rCFrdHpH
o874YkGT6zYBbTWhNRnlo+xTa5/L/DyzWAvMlKILBtQfI6oelbkyV5wwEeUri7doRsOfe7wH8omV
5Bx+uuuItL2tzzou/E0z/mHAzsxhkfWhXAix6qIdnoPL5DVkz+r0HC1MVWQuYKCydUHudkr8cUTj
O25jayk29kr/wjbq13b7ox7WdMPI+o6BNkoUxeqE3eG9v1a85PJ+nOI3gkLqjc8QY4YpJVdvV8Rg
QJ2k35G/kjxa7AzamW247YBRQXMo9V73xrHquZChvcxh249M4PLkl8aPiQgaGnAlGkB7l32bVfk8
aMshu1nDyzrahiFf8E0+5GwmdoXfdtw26SWxdfO5ZGeyPhDqdbNYUcyBwNSpunot0rKEpbEtuwgS
tvxrq47ajGBLBF0ww1gnsIVGzL218MEHlZU+17W64gKfuRD4jtJi/jQ2E6nBN+xNK8A+UZR0uIcH
jmqn8QjeSkgDyDJijihWlkPnIgG2hyk7O/VIUMKYQCWzqgMi5h24BX2XKoxP8XMVrd7BZTG7S4yG
yQxf4GVEcdDeAi3MsQ7KZf5L+zcd/IwZbA4zbnUpuVqbxqMoa84we3qzDXhKaWcth9bglScjAeRC
bF8hg3xWAwgZYSbFke+JRXMIo7Qub4xlOLAahHGqBjCipqavW6xtC1rkasIX0pJ/XVS3X/hgj6qm
ABi9IWQpFt0Ls4H4HHMMk3zKbN1FQDIPEYsJJvwblEMtxs50z/b09X8cnceSq8oWRL+ICLyZCoEQ
su3NhGh38J7Cff1d3MEbPN+tRkXt3JkrUVk/NE1ywpqZXi4xw8WYJtTeSneD2rfw7pFnEZwJJSb6
3qKWvY9gWo+Sjo+zEv9Gw0zDbrA1FgC6EXAXstNTLUvGoa+m37SNVOwLtE2VA+YeGWhervOods8L
h/KoGwIzMM76PHdAdpUGdxvLPqL3btxNPQ6j5WFmJXeu0vjDBv+6W6cmvROpZL6qj2Cf2QI6UoZt
hjIV2YxpVYp9R+T2ER/mJ2Kc6xQ66kOunbQCXlML1sSbJNxQbSxDOjX5vSXKpZAmnjqZN0BFvg83
9iMiD862nIaw2JReuIfukgRxFGYuTkxKN0wDj7RtR6dsTsGRtdlZrc1n1cTFYCLR8u3oT1AeCeeV
2mb/cVfcJ5diXX81SJCWsiWPKvNSFG9qN39JFK59JrFtIVtYrIJpcNmbQqLSQ2AWIBRIdLa/TAqy
lmnRU8v0v+Vqer9dLH/KyZFHqBBex84YDGL+stiSwFVjXR1WZNdRjsNFw/4uNfoTpUCviTOoB2kq
21AWHL3WltNiMiKgOn/YxScQ1/a9jQyGH6sjwU0XWds2+otc3PLYLP2Uyokdl8t0R+sprN7OS6dW
da0Zru9UmsnepllnVwwUVxH0h29sKUdjqKgipCEZBQKAkqGcqxWHA20ltLUXcNyluZX2tkAq1NO4
PqQZlypuSyGN9sKbYwrS+WY+Ymcgu2OnPM3C9jIDlcE0xC4dsCZRYjT7I4pAa06dn89gUEdmAsUh
YKj231qjX2VQzH7eMHEkaxfzmjLdajILP7OzVxwc24e3DIEhq/GhlQYYUUk+nXGhPpYEw05DpsBs
xqOpJc7DsEX5uNxQ3E1Q51jqyrfe0ASPnJ+58hYn1lPlQnnNXcJsvoPBtDPSEk9pdhia3Likufo8
CcS3NJ/ufam0V4E4sObgKblr/ETsCnZAfhqPjxByDnnsnTrHRlAUmPPUJIZs0f7yGiKOClpou+e1
bgonxJ0MapmmEvu63UD9rlgezPoSaDYfqEo8onMWrsqKZnmWwr/uRBKPNW77uVinU2e8L7aJ0ERJ
K4kfh5qjXLVh7qHXbfs0Agtvimb+6bZJ330BYr0lZS6sDKAuHlgUS64a6zVuDJV5mM2OWvWBsi7O
vhFK7A9r+0+Lu09tqskIKetXKmc03GxPj2Mhpatj/IHIIoWmBP6y1vGs2iTb97qNvNxROEC0p7kC
zxnhJVeeaCz9Ij5LiIchejMZ6LiBe8MO8kCkLHF7nXk47aL6OBOe8kxW4lVsMYTzXzggcFCETaeM
MeuhVTtvDtHPFApVOSXtiRJd6mTsiU3RcnNYrKD+S/nFGWJqgzIG4dL+GFM7Ouv2oZLzxd+EnE7S
mEwfcYlF+5jl5+Y6rLwY6+E1JQWRwZ9c7BlpO89JJBD33tNfGCSFwy41Nh2/nC13qGmCilt5DGfL
IIXr0MIF3gAs2GrsRdZD1SXSO2nG4ElNa6Cj1Ffa1cIIjAZeMUP2GmMJuVnzTIhya8iUTp3GcO50
QHlx3e81xATsJOzBZ2qGx4m9jxyb+n2N1SBqP/O50B8saXkssEDv8aCPpHb2SW48FVHyKVO87fTU
3OgxvKS4UUJb1n9aZf11dCqUZsfeGd84A2xURG092AP9g5gmj1G1PC26vZ3vx4Vi5LNotVNR4k2b
UdCmbMQcjggQrPQn7WoH7vtqNFxrUA5JQu3VOWfftlp30VA+6mS1HVbFv/+dn/qsVhcU9V+eAMvV
2mLgfy4B/tXhSXSE+LLM+kQxCLoH7mUXfDxbAr0mQMdTpzPjEtNnWs6iywpYoHLwKXLvmC9aTgVH
07zo9WB6asqEZMrzr+RMrKAkJXXjQn6ZO75Lo8I3qM6zfRyzFc5DtDiIyPgauM91FD+slmcW0juN
jTol2dw+ieMSZdCM1G3UiZZmtZVIYkm/kV1JZH40gefawlPmrCm2j3GkaxJPXU6hMxsvFq0iyEc5
6ArQ4LQo/cK9Mb05tV5XLC7GmMxuK2mPGHPRVNnY7QucyC2UlRdVMYI+HtpdzVLI60dU+46o/55s
ykx7EHd7PcENitjE6PdMvk/mpMtMT6ml6c20kpvzv/U3YZ1uMGoRNsqos8lfAYo/Y8zDnlODBrTZ
p7vwjjlMCzl2i0QB3xLbp6i2f7hNY6hdGwa8sueL1JFW6Gwww1IK2i79rpD49hWuzH0bV+oFBz8b
2uwYqe1Phm/mhvghEDwZ2uG0uULJZ/icZX3lIeaulUIaRsnhs2ip4GBxiyk4BacSdW9dvfpGOhnu
AiURnwkeObWNgdHqfe3L2DYsEX+x/4NlpkM2ZoZH/BEIdwkkb+BA8hdbLGvfbn6iUshL0MT6pasJ
eDSD1xQ4ABO7GA/WzM2ZqsmjWb2gP+jnuJnl/SQVAn5acyOKDsS37V8IrGsHU4I6b6ztM8eLvhMM
oPvK+rBVVqoJw0Kg6Df8UtEVa89a09vSgO4rHbKr+mpXrurMIDd4lFxo+xBT0iOYLZqDWbtP2HM1
2M5pVxwbu56h70vrPmLRjgQ8HSiXizDvaCeFWOGOSFPrw14/Cami5hQPeA8oRCzUo1QFyDKjXvbY
aTBra9FrxRY5mMCipSPW7pQ2Fb4Lee6LvDlPNXMAQfyMGPSB3DuyB5t6BCSoAHlRe6YkERaKuHA5
RC1xvoRxR+IgTsu/ecoI6S4UsVMXdlmNAiAxZnonaaZQZYG0yM18LpToR4Be9uV7Ey3WRbYszJiq
HegRBPHBIPKVrtJ9VJIVjmLzwcpoQd79Nye4kUujwAJCbpzaSMMd+/qwUFRwpKplhaJxksWD0oK8
cUgWuBS1UeOS0eRbJ4Sk0xEAXYVjENKav5powHWMst22xz5aEd2VdHCTlG5KrvEGD9QMGgiA74kh
AUm8YUJ/NadVOeF0LWU1QUBjrc2OKd01Fe7/No/tsKu18dZO6oFHWxwXib9vwVXoLrrpuESzcVrA
hey06jW3FfPEhWKfFJUZlJRRAVbqFy8VmDCzJJ7PFWAUNnY1r/jxAWqEBLtTk0K4NiyYa7plNYH5
r1s3fOaKthN1i6vi3z2uNeeEKhmOP48wcRIk0RNK6H0hxRLMSyLcVV37oG9sJIvEmYN+QUHbxjNv
ZHXkDkIuseVpWxMt6MDcXk/EUeUTKZPvXMlyv1uxEu0KQnyujRC1l7tOOrFvYoPtgJqAiPNpDg29
krPzk0aLwWBmNAD4VojgZq3smVwrvDwrYK2MjKGiR8atT63wizA7nZ2EqoeCqVtTGvoKFHIWMmqw
15TCxCOsA5ZOMRznSRT/tNbERoV9m108z2WpPaZ6F2TUor0tVaye85rM1P//NOoU++A4Tc3GgX/X
YNTkRpWDnOXYwWYt1ZekGY0diZXxlGpmmOCMC0ViXyQpwfFQMxeUdRSHdaTtR0LFl7WSvqRE+wf/
IvUH46gp0eo3Uf0+YxyDqtd/pZKe7hEGefmO5rLcFiW+DggoodoxtqirGHylObTDIL9YbDrdctVo
3+EgxShHrt91NL0+0RHU7wcFR9ayLKPbcIEi+KbIu8JKHa/UMaCJlD7QREDqHGP5oRoJ18si2Wuz
Ip3mtnjOa1Ygg04CSlic1bNgXMulCyEviwnptI7F8GpbLPNZtZmsQOoJ41HpROWldUZ1G5cyLDGd
GvbM2MtcOQyfqWs3W94MrOxVlTuMAp9D2/U3mcYAnIXmSw721f5YqIUs7ecYXWJFG7Eqbgg1ATwG
Rd18iLuSWlj70ndpoCup39Qfc10G8rhi1ylP3EcOMZbc1n6eIlo+M/oiWIK4LUmqnvugxV8zzcHJ
3NmcHcp5grUL3QpzxAQ5kWDUS4MJYJ3tPRVZXqWGA2evrDjPCiu+XkANmNvj3JHYonNvnDvS3+wI
5jeIiTvRQ7q0gRYPJ2PEMhUfpdXCqZ2GSnFVhgl2qopPk1hkycZiHrRTP5IowCqAAHWuyLDVa7wv
+Y1Uiprs9s1BAWsBcGA0D1tM3PO8R13SMvxOzXVKv+1B96iiDdoNVc76UwJppSwfko3MFNuslfpg
NhbifLWPfhxM8opQ2EE055u4JHRXlM+lqbIgZi8hGKEwz8lwVAS8i6rrz43jnBg9iGV8Sa35yN9+
bwyWN+pv8ryC8x8ouBLkp5Y7C3sgdgCEJVzPeszvfJNe40x9EvGLYdBwONJZVe4i6buBuhcQPajS
N3V5j8H7WPGEPsoYIW10THb9zFRae55b1oR140XDv5KoJi5nMAju0k24quZ9nje4g2vMmt8bBLwF
1kAwJ9rTib6rHOnFUnBv5RdAB0VGFD/7tNlt6Hmziwe8DavtMt7HeKrwHjut2El146/IIYXNeCFC
/sY0rTaM3PMp6yDHprnLBuINcOBuxL4tyd1hoMW0q+5sc0hsX7HX+jnZeG5As/yxVY7omx2Mm57j
PDXEJ5rypCClwZdgn4T0nuD7mHaVOXmtdib0JQxM33qNCsJCdvDS+lbq5WVePwXtPsPWIoHJfVZc
mY9xNX1qK46ZZYQzWpgVcVUmmIoAdsFgeVgBMqxY0Ne2cOk5iJBaHF7DY/VU6Px5sAWWuP306GDl
3ScODlo+hJ/M0QtthocRlNcw7aSIgVM3faBlq/Kls3pu0EPz9S+tzZOqUGFiXNjoS4uBSaLcqyPh
0i7he8/PskxPgg3QBujVm02yc3M7hkGteloVnRNYaJkG9QMNOTcpZUvCJj2RMgtMjfvX/I7rPIi5
/QPP4K6jHWmrPozmd9w+5crXYKx0qj/KiLy586wOf8BJfzWe2Sr7MQgyyU0I7M1gRAOK2gDRnqgU
46gRfFTmE8PvHhSGW1woXj1SPehB7KK7Lt6xYWS3cOx44OToWrVgEc4pz1JuWizvs8NEsC3OPImM
qeo80HT6UVRMRogErLODZaJGKn0dih8c3zsSvjILYdrNZVDNw8jJRyCCGj100HwDIox80Y3Pvnou
8axIxgCp61Z0r+DDAlwfV9kIZSyqUXW36+agFAurlksLSlXiBZafiUC4ozq75bPesFtfOm9Mazcq
FLc3j3Zxq+Kg2oTROcex/76tweOctqdwwr0pG5c+OrBJxvIa5jOFUjjhS2pRsx4ZjJ8tISzdErFM
RyymX9hQ03S4TFgQyskfWWmPq+wq0hn336Gq+p1Ki12E1te+qYXkFocSm0NFrlLh7xHY2D4zjkWJ
oLGgCptIctY5Xrv8bOvAYfxoB/E6kEBypoWWOIo4xZ7cYyDhEca8uSfQ6bPc3A/JGhjZG1nkllIb
Dc18Fu1hUqn0EkxSFViP7i9lG+EgysbOVVBuZ9dACKccEPKJnvKt1i6Yc9qddQrYrB1l0LuenQXK
A5IxYVDTKybCnBif8yvwktASt26rbikS6naOUn4eSNOqyw0uD1kFsVO4QY6Z1xWHxOjCoUBMVFO3
HlS3dlJflGyEKflAoRNANElVcsD7PcXhBkbRKveqP25AcHPhaCTyjtc7Kx7+3r1fyNaJOw7krc1h
A3UrgigBcATLYjsNj1VSP6Rg/3hTu1OKk0DDfpXfxMxJEvUh11zXIRET01croWQmLFaXIjk+zEv2
QJr5IDPcYEHAqN9BPLs1GFsxk+wN/Eqxg1JHEDoyP6i1cgm/Ul1VwbcioZo8lB3z7Bh5OjbTDGu2
yv2KwAT7hoEamj9lft7QExm+bJZrbED8CpgeYPKBPRVP2sySqcFSWig/NG+DPX9rlczfmMh6T2oE
DHvXsgMlt55FM+PEA1CfHd3RrsK5VSUPMAwYSugIiPyij1xMIHv6uPHAoF8saPb1Di7KrtcVuCkS
WKzfLZtAMPxSa/3Rxu085ArFj7o3KW8yKRm688b4SbIySpMbkvjmxbGfynQgrd0fHrdwuLncO+D3
jkaXg9qyleIlQrGfQgKSYOjmywqT0oC8nVy6bau12azEFMx4fbDsTUD3apoHuV0GQEh2SPSHDmBX
nusl9UtPcSFCZmQ3Uy8lsQNGYv7EN+1u1Bd5W91nYBp8NhmM4MbDyDE+86Ve+pClrSh7MlGURak1
LpWReysDmorfjAYittBvsvSOWcsiCi2qQ7sci4r9GOBY9v8oYM/xcBXtT9T/aNNb2qHfUVsiP2FW
85OY3Qtj+5BEe1EThk+Wb53+tiGBO/3PGDGT8zWtx44o1fTcmd8TlVJmjfYhPxb8jtQA8Umip5/U
tX5SjHs1hVOP4myUp1674ZnbaFReGd27Jnuwq3RXR6fUTj2IX/sqac55ZB242odVGjSG/J6av6mp
u4Mb2Q92D7negB3v4F6bYX1Orq22YabwrWHFki8tPy6XfdEG2oBATVmEBiGuflGHE67KILYLTPVI
ZjA27R+9ohFCUGdPeqoofGXDXHMBopJ0B8qAtom+IYKaZhBht9YFjlGL2haO+6S0rhDDPhIVOkfu
EF/5FgU69EY1XTDdXEoEZ6Lokp1Ail8eel0NJQQcYw47CohRhhsNb1V07fUco/Y/iZIqdkunontX
+z/6Xw8x+uaYSJg33gu18md61+4leSqgsJaaI4RveV8SwrRSZNjLCYkuvMb7R8sx98pIU6ARe5aN
IIIFgFPdnqhOMg6ymjP+vLcd9ybsBwhsFI7p6Bozhrn5Lc45p/CDbdtJ6CEXhk1PsTmEy7702oww
YufXQ6fwHquPtIl7PE8/TgeOIdaOzD+Uo/1jFD9Von5Q25QZxBn8atpCJQ7fEP2U8+U0on+2/JKi
PLWZFnbr+2Q+F/rvFGFSpF7FhnsH7o0a08RaH6rKfpicageH3Ysj6Ven+aqEPx5JL3jUnyekEBYr
v5KEscugBqDEBDwhqAFOeDEJNjrEgXW2EUSwmHN4Ry6XUrJoliaNa6bKuU2kC0Sowp5PiaV/rkxj
3JjgE3Gum/K5rlWShtMOKgz3Ya743LsI/eVJd7Oz+DQv+TtuKm6nEDt17vy69aw/LlgWl4X7Dmg/
7CNS9sq3Yk+1z7nGD6WZ3cOaxIifBbZulISIDlyL+bullGnNkYXqJ1C42EI13AWY9aghlKbkTKNI
2JrdgUSmQS+XkRzreTkS+xk0IhCrxHf/zKByWGrq4CEWZrcuKfwiaKGrLo1xhmPqxSUXwsiOv9NM
vlkoBayojsBHD53+PjhXB0A8JLOdxbRfc8VwGol3ICuc0Tb8YqgPgv+kkdM9h4nPaYOBBWXbO/sk
3rbTPYA76WfdjFIZmrFgMXdSmmhfUNBoLMEKmb9RUYW3i4XUs2+vX027drMaDUjxI3wYPCxaGRSj
BonzWyIF3ejqc1FVT6BOPZnhr9RJWPK4y1CNzBF0mRrO+lGuHfye/CxZngbWEtiUqVmS8BwQV5r1
nI3jcwQUaJs3Zeiv9F/IJnI5lBMd0xpq8gYCFUddTW4I+VwCp/1U3UZL8w193Q0Yq4fiPdt+1OEO
zoy1cgK9rwX21tBiJ140mXhFZzHlmnTJPW6OEGX8Mi3tZGy7xfiTRg4EyXnfWA/GSlZ7IauGz/m9
KjPO8sW1UfBSExMI41J/aYjaRpkZarSzE2tbh2sB5jE37+MCqZbVviO9NbAyiNf4HD8rHR1SfVDt
7q1nEaWT5OuBNRE1qJryiOTuRbIRqNCDM87hRbqs0vg0zdVjSnWGyjXKXikZA5ebtH1QW5MvYjJT
qNhp9NkRI7FKCp9V3PMWf2vgG78dFGAIOfsJrHffpuHcg46aDmva+QrxHzv9AFh5jtH3+vUo6Ciw
9HvfP3bdw4Z/gTAs6XdLu64MSLgWCijsM9fkxPSyGXJcTBKIRX8rSzezhrFue1XEBAyQKd+ArSqL
KFzYcra+Ojr+G4ElqwBrLOPSpcYYJBEGusyyA05ob+Y2wTWu4ibdRIO7bKQ4dnkpv5uqHMtF2SV8
BxrOBsQgX1Xj/ZS91opxiDXM+MlLZHApVyCMPDCpu/SUmm8jtc9xdbEGoKyk9u1zzlXFaR6IsE7i
i/dotmULSDyS7YzxobaccnyeA26dWPx1jcFFibVgYhLw/JWlmWAXCFBmdQUhWsxenPtV91Pidx5F
QkFQ4/XNA/bbo02D07bexTIFdwxo8a6AmoAxa8pCJkaqrpqAgux0aIC14YCnunMuMeVVbtx1d0UO
WFdCpQ+JtZxa3mR9St1EfwBK57KFeefCj19Z0fCa+RBKj2Z0TrfcqzxdsRgAjbBDbl6pEUGnIJLd
lPte/zARh2WJigiFNHjNldC5s9llJazUWLNOmkTRp6VyyeOeuj7GSqhBnJLZ5KQIK8iE/pDcWbzp
u673erDGNDfuLX4z3Gssmiu/i4IJGnAMuHKhAWn8UFsTsNdxUc1dSml01+TPanwHEpF3bFuuNZiI
yPwku4FNENJF0byJGQfIo6jjk8kGilWPW9FQZBM9JFVf5H6bkoV4i7SBYd1ydaP3y+0iowPyjf0O
+2s5lF8gYj9n/WQy0RVVFKgkf6xWD6YYsjfSZ1NbXyuj3lhVgcMe1qqhiKGz1GFNcqpBS4O9M5h3
B6oaz1viUIM78kVZKt7dNIL9a6Q4kEpAoUc8MFWp+L3DNYkz1zYf4/4pL0liN4jLls8OMiv/KJuJ
lZ88+ayd49TRij7jQ0Hw7+gAlidUHnEbFQ59r7G/YkU+AheiOYQBoCdrsa/jfS5RxdRt6zbbRZwC
uXTMO0qgAys9K1wnR7CCNa2vNRk0m30mlJXEDBKWBKymfIN+07VXQMyPh1bYYFydryJdnld18AWZ
uyaPBE3m41mXuIOZRneugXi6kz4CURLyk9b9GuOY+ZABQhq0uUxPc+s5sjL6Iy01O2cy+iuohR1b
+8HPN5nFCFOgEhQmOC+5oQvws6yLoekhzkR5fDSaKRgH/sAUnekMMglYxZ68hNAyed9skazSSvIz
PCvU/evo9PgUEy0/UHD6lDdtemyJRKcYMLwlK6tdmtt60Cfq09xRgIPvsvLwc9FMhuCoZXrMiYqH
EyPPhI9j51S17PVl+QtXYeQsL7/StkYZ0pBYNDZoGdvbCLsChUTZ1dayazzO+kERKHTlaKNHanh0
KPOCARoIDKvHlXWTXmo2Hb/LW8EveEG2e6WkMnPLbl/mUhrmLGJY4m+zIInq1ml/RI2NJyV1rccL
/XeL/FpNhBcHuxUnKUM0hu161M3et1bGPqtI7ZcMlfIg9AwUEHXjpsnM4FC8RKz8NqfmHICTIbM+
jpRB8eQYvUO4wXlj3/A4VkB9ZEV+Qc6nEg63Jd1XOWQtUWMSHcpnhQ44vA+omDZhhhnvW2UN3007
ob5FDZx864UpQXhAqv0GCZQ28VFxmz6aDxY2Gl0eD+qQituWZmgKmRQGZHW4COYjB/ljPo/Anmvg
wULmTCwn/Z+CKf0KNF4zI9j4nP0RsIiBquUri3wloyGLfPsf/m8R4l+kfCrSxGGeCWgphaI9IHF/
R0n3MJhW81OAcIawdTSEUh7HgrvNmCXskwwasniH1781QN1gchhst+pAG5jXpGjqro8+OgNg0WFp
+am6CZW73tY1ZhQHJsj4Xb9f0uRPsSQWUytxWjVZ6RSnIWOS/igGRSrhNwWVix1ALUMH+bWGkKjf
MgNq8irR345jixiNyBBp6So30zjbfyUal5dJZzy3RgCvNJysZn0vczy3K1iLnzrvnUAZpT+s3syn
bGsoUo3emynjnQR3BuC6+S4bCy9IglwcDQ+mEXPoaClyDGaySZUnt1nZbvR5/5ckznbxGXmtzIvX
yCrtpLnN/mdJ/ZxS46bXRh4hCZTk+mTjZduei3Z0dNq8AdSVCv2onRm9TBIsLiMuQjsxT2ksgapG
llCM9BVPuBXqZHpFynJ5bdMfS31X6HniLsxLSOouymLOB20t1N2CjWrEzwmWGihmlx/1Ggk62m7E
M2AuzTCfdWcqr4tiXYqmD1VKS/e0xCEnK+iGUMh3Y4orBxQiRt0hF37WKCt5fN6bc2IqSA75uDMr
gn84EaYh+QIHzoE1T/VZHd5HCOKRNn0XWhvYKW++Vo15s0snvKc7Le+OK6Ki01u+WLWL1FIsBkxE
M4pwESseYQhrJhZY7aYllC53D2Xe74nehXX6MmR2qKjCyzG9xvS3d5YGv+K7MzVIkwqmpsxTsG3B
DrBUif/bP0pjD53ahHZFrJTRLbtW8GXcpAZRyAs6IHbkcV/3dQTfLH5CuiElvfgN77W2WPDf89qu
XwiO0CCfgMKlYIa1uCRXj0b6WKfON/NxCabElGvyWN+z/kP7AyrqZ7WpFzxYTjaRqznk+LTXhvjC
l2XflA7rqhPS8MBSotzFlXgzk5xaeODsLP6s8S1el0DtQSZHP6hpz3lUB21qnTqF4hBv6VqXIJGf
9hEfLZstmKB5Tv7K1E5pIh+cPvdHSgJM524Ow0FVX9r1X65+zfg9J7BUDUNkhH4cIVgr7eISeL4q
H2XD7eEqObanKa86oZkZ3Pv2MVXoLI392stcysSlOxiEILWDLL5ydBdojMjg7Ftzahny0YUNcl8R
GbSEyQLkYNZ5CYffSvhf1v6BhsCOzttpxsrFfLGVuKUdvuO8DxX9OU8A4WCnoilvi92R8HMeR2Sb
PGc7iElcVDOV2GmoUaVmf1rlocqOpuEVjptGD1r3Ottnk4cq2bDbv1RQHhtIYnTZMKxk5wK1SmJw
S0sv5tZQQW+00/leKOeVbu1KduOG0rWpdRcNSL14UHXjPmkvtrNP7ef/VV8rgJWBFsOKueOyufkp
bGG6TvQ4klMxcg1HB2bSZb7k5bpP48i1zCe7vqpliyliDfUB6k1eXSi3xWcB/4UnataeRFAhMeZJ
CxwK452GcbpSjy3mDkazgjJRNWIHx9dAzi4M2ow8gOH5XiKi4CGjbyhJETkst0mk4+rgvsEGpmsW
Tzv2c+kIzOO21GtAPIbNE3XhOqMJV/zyJ9PfqBZhFgRzNsA/8c3JwSLh8WUSRu+O+WeGT6nQ3kjL
HzRGjB6T8q6jNW7Ar+2sQEbRF8fhULO9WBdynQYyK9eAkuFGOc+i3nHJ9miZFwuKhq08rrntO5P4
axjiK8xMBcmAUMDsHdGToHC6M7vmHIPkfOrLDxgLK01snR1iuSBUtzn0sMG7aFOEROjYxFAH/dMR
iN++XpDobL6A1WzSkXhUxK3G7TkNwEmod5lweGXN3mZxVxYXXE+2Qb4g4TsS7/U6WKN7ktL2kPEg
d7uon9gVHehcgeKLyHOt7YfUpCOCFBaVAnTEczQfuENb80WRUF3Wpyv7gce6fbOaRxWbJRBKV9I+
OvBenUb8CYOZHWGiPkpZfwZ8z+b3NWNTB6jKY1UNMfg34wCdewjSKd8ozK7yl8QNrxC010afEn6n
oeDFiX1zHknms8xwcLLXytVUvtris+QrIkcHbEauStV12ituC+SDBhZp4me/iOKjVQzf4f4y1yBF
EIUyFVdXC3Sm4MZl/8gxWRc0CZnGS9a3u6jooBHzdTIIwkCL6LKtxEJ5yinZ7suaKaQ7tUl/Wxed
ccC5DBnFhcxLqxyf9fIJ7p/PewbdGYRRSl6ukfG3vozq+Ku07R1YcNLn9DHPz12hHDLYTkwXu26I
3kfKD418vppN8juqyZuVbW0z6Dt8iJPDlSrR8BMtlvg3gyNOSxqLwJJEJ2sGxBtZVADXmrIz535P
d9BDRMBWXu9jr3mi0j8hmz8MGxWTG11ytWLbtxSPxfmjLUjQRY5b9SomFdJ22c5Enx/b+bw4GXed
qfp/VTR2EnkkXoN2w92UHEExvAjMjYBe3nKMOYr6NSr19wgXuRiKa1UyIfJOLWOxMebZL6Vhon2q
ypvZxHfzSxkeOsJnUf9bSKdIS771Xg57NSVybH9M0uyr63ZU5h/ZTNkPnwwH+EcvEJu401o8zVvM
l3XICFQ+KjvMb/m9IsXN/hbRv2OgGRObmFAdxmm6FzGGHQcxvWkcHmHzGDv6QQD7dOTm2HZsZPRt
UfIhKwUO4+VtKvJn0deP0mQFMt+6SvvqoVEYqmBisU/r/KUIUD0a1Kh6OqZwtyvwBKa9cmPZybv6
dzr3Jpxet/DU0RVRifGWImzLZrecHtcElHXz2BHPUzsc/CK5lU7Cf2M4NgmoqPYkbdk5srdqNj/j
yQsdunLb8/OkMzsy5MijdDeVlbyc5jayx0cgWdSG3UoWhuy0CFyc6oa6zoUd0fLNxVBhPt4PIIds
RHX4cqzA9ZWrORtWu7t20khVEqXA0bDjGYI7l2xkRlrtM/6hc56b+OEV3vYy6ZZY/8NFUBGlx4Gn
rLfEcbXIi9uLloVyT0G6/UCNqrM8YgHnPpsqp7Uz4ekqQQaMvz4neAkSjtm1/rnzffOX5IXeoT1O
4pMwrYNU/hsqJdi+FGP6ljRPBomdCqhVXGoc9zeMqvAtjMUDbGRAUbyU5a1rfRYg2NgsJbByyM97
wuNmS9YJTqTg3UmT3iATtdnD5iVKZPEi0XyORpCorLNIs9JboAGgecheObxJrEtA1onCGGiXOCB5
i7mWfODmWuEWpqvgicWweeYR6Iyd9Kr+Oq0P3MCjCEKmEJN7Xv7kYALdpWcMJ2yk1SN2iO5fpqkv
BT3kkoPor8IdcQjC22BJhMJeublnZhWYvO2sDlBeV7Kk7K2HodTdn4JNYGLLR1XhL0Po1iO3LrdH
O2lc2gOORU2YSkyIoLzrRXEsc+yUkF4NJd4rSCUOix/eKAgFUxNQ71cM6T4ljx7weSgXRgU8ofNL
jnt+j5v0P47Oq7lRbI2iv4gqcnhVQCgny5L9Qjm0yZlD+vWzmIee23eqe6wAhy/svXZaL31/kV20
v/xrRI9/LlBjAhiRdtF23DZvwwPD6ZSsbErhclV9MBVwkDN3y4/gVbxxu82K44uzrS6gdxdYWkZM
ijfkxHiy9fQtQLfQ8yTnezyncAa6DAlRN5L6ljI7wbPENpFacmRxNijfkV8wOre6P6lbaZ89y9tq
NS2dHUIB8aYfFJ5CKpZngs6Wzj8aDgdCOxJTJh8sR4CQ/GYXJHWY52j8cukJ+5zVrjKu9epo3guM
MPaGr61NdkPJk3VRr0ssojjLUQdMxwE58Ai0fZH/jS+oBOiU8V1Qhk7Y4fO1o31ks3PFY+6Ldjgg
ohr8oY34jWuXImhBrcB1z0vrJoJ5eIG8FDznYnIrVoTpjoy6NuU1oTrEeOf65Uoq7nhqkAfg4eyD
QyqvHcWjJV333U4P9pK9z0KCZ0/luKUoDlrmxp5U7lEJoYMR8I12BbQ6vkDI8Dw2X4XbHjFJqP6i
sX4x+Vr/yINDMVtAGes9NieMUdjvQcKrppPCOj04VtZ3bTM5HfamgEe0quDhbFG7KsZp1B5slYP0
TW7uWuka1aPm2UUzGtzLz0L3DPsgjHNSbIPk3FS8hAHNOswccfYJA7ePDyPgTnjKsZsZXosqADAG
VZvPGzXvgt8V6k0ajhm0ehMZsPLjp670V7auKgPjWzfBIrxxEiGQZsyGgY9iMFqiWEfFxrYl+VFQ
KgIBstcPlAWN/qAZaJlMW0cKPxQnjcGBtTGgKm/YHtjkkKPHx4MMrWla4r/RGYMh1VQ2fkIgIh0q
KdAu7u1KPRhsOaOH4q/jxEPTqbebKnXVZgvVpq/eOCi4vH0MEVxnJAWxuGBiFnyDyfZDFDxc9qSp
uLn2ZotlG28tZTPe+2w5Tvv+qTKSD1GmnAxp3eskNnUIsVfOZ8JZi9cAD5r2xiWSl3u+3ablLx/9
blMXcCxZdnHSemZ5nLhdAv9ooKDeZPWWixgVGuPwa/oMUSfE27qe35JGAuJzIurOXhqbyuBUDb8M
+WgOe6vYN40nSzubSNR0x6mu2MuYgF6UVWgb57lEThrLeOcNySFt3GkiNysDsq9vquBnspZKwcOi
vE7Wyi5xZ63MEdPLRiUeiND54i/Vdpq6A7PjQzGdzlW71kGW/PFR8B3ynKzWdrIcjJVmnuC28PW0
2+GE9pfkd0bRukNlBg423DBDzNVzr16G01IGa1CvaL9Y40r5RpnWZf3LJNuCINdu6wAw5DoGhcEp
FLMKWHcYvVHKHSk5Wcj62Przpcb3xeageRL4EVOGgkBBrFewjVyW3b2hnHF+KQf1hrUbK+0VsFyn
WshUQwnOqEV1xngYnFP42N0R+xYLb64A/6f7nMj/SKBgLUnMEvmiRKWnQkpjcYFAF1fccmYc6bA8
mavsOoTqhKkpLqi3mnYIMYORE+GFDfuc3PFVqc2ev+cjtqSgX9Qm85QV6hvzKf1FPFGmLagICvh1
2wFk2aQ8EYs7dw1vnVyabsNcP4cbmvINvpeaG3/OGL+XBkmOLPiWimIp2iV6u4zfQL+MF8TB8jUD
HuTTJeemxgvLxgqlwlvbm9uWER6HHSlfRoW66T4M9IUybTdTIQD66nUWlHTSzSIQAv0QPhbYAhur
89T6WCE6wnwko2B+5OqGlVskdjZnMDdICqeA2E2SK1e1chwZpUXyqeWQ0ce7zjLTWA+M5HVMN15c
bOqG42MF+CC59KsPja5wkQT7gA/rlQ0uB7Hqb7NglSIxHC5gztimVDI4gOvEVoatVb1jnuhUS+YD
xJc66sY04WtDOQi5uw8EzXIfjshwh5U1rasMhxiDiUV/mD1b01oBuEucUyFDZ+XEdvHOpeE1pIUA
iIPEZqWimOo20cfgLEfn2EdUeB5STp+UTn2FUqWVl1qJ+3MVWB5InhL8CAEWiauKRfDGfK36UYiu
e3CPUcDxyYJQrGxO0pVWH7Tw3HDhMNjObs5XPi5FiUQGt9yZTKlkPg+WZs2In3Q7D7WaFHshsnjn
1IJcxhBYLkGKVcEXUY4mQWfqrpQ93loRrhNi72ERsMv/1ysrXt8IA45VzWeATPIu1Sf9YmAfA4fC
opKYSYNn+6r+SiJWE1taKMSsuHj0F9Ez1Es8M8EFtforL37katXVN6JmOv5Ive5/GzJvqE/W3E7c
FnxtzZaLhyiS9Cs8TcjP2ESQ9dfMpy1cE7nfJ3zV0wVaxKgzhCKFcCEOUnI3eZtiyWKFdVxRbxN/
xyLDpIfg0vfts+7sgMozt23XmeVxUBsEF0hPBvZDhvLWjdngl4sWv+yCXd1w4jQYGLoIbN034IIs
QbF2HVQkA+3OgCwl+c/R8hDi6aPbaP8m0goiLN3n7g9fHvSAn6Je2e1mdL5sa9uAZtchPNReUxGM
1N+1fB+2B8ZYsczkEoQS0jIvQVBQW3cmb9qD46I/82TO8H1EXnHW3gvjJ7O+x9rrcQQ3JSNu/qMC
9BfyDyAuEFHtbYGiy0J779awcWrP9HeVvelYcFOro9SYjtgxWXr2PBaydKkjH8e+sVAZZ6y5h3jE
Yi9roDFgZ0IXPi3oBQruFRQwxlwlqtMePxZHGvrUCvgKRyTWV+pjdZm8KKnFuTxZ1xkDuTVf2q4l
Vinul+mEMBJGw02yuODXkMDooKhLLABel8Cm/kD/t0rlMwWq6Jj/YAlfMCvOy38UJZH1g7WCpw53
vpStyDpLnG1SnqcG9C0Ng2uZZE6BVVn37BD9L6y3S0Emx5moC7bnPL4SBu1kjLs8t6noETe2zj2J
HzCgwqX6ggRn9kwF9+A9ap53yhG7QsDApFvV6crIdzXihbw/6GRpIOQgTq1vj2V4VoabFKP7LTnX
iRHBNWpRI6mHGE3K24QMfoLZG1gulxl1VUELCYS5GPZYe4ix5b7guOOmK09cflZPZ+mBDgNQg04M
7tUmqI+hTEblzJPgorMeXFm7YshZBUCTmstXLqsw31DQUgFEF5Pp/0t3Ft0uOZAcycHBPxm3UMpw
k6saq7RH3+/I0mAhszUxC+LcttbavD5kvrzU8PAEUJjI2+X0OcAUBeqjJOuChUD044gVeAFSkYLf
4cTTobpM2X3sYc7KF6kkLgFZDRxamltWzLK0iMhkqv1hGzryNiijnZiEF0CnHUpClWlO0QYisUU3
Uq1N1qpmK9/mNI/R+MdDu497pAqEwogXKeFUZRZx4W+RjQarP0s9Mrx0qzN2YUqiKd5ynmiD6aSV
jI7QVmZQGoMtiZEoGXiMw5ATDuTucs0VcrWYdAlZ9VtTEo9h4Ah28pVsEdotodGmQxDdBcbnqrqM
1XkcBH3GMS++CaTheEdnF15rTvYi/9TqaZ2PXyn2bbSe+WfDyTuSPxWT8iApNuoXBDLKp9G04KxL
1y74nDtlLSMv6LcGQ7ESVEIiYr76lDoD9hr2o8TiWOFmqU4Tp7/evVqrhUykbxvio4yKXVavHId0
xM6CcMO4BsQCxhOTJg3XY21c7BRqEBeCNTBzTq1FLwgwnA4pEx9WvHXHJFsCiB64QkcBt9KrcyTY
Zf3yIbcJZ/n0iNSfvCZ1IiDcuvrSIbg0ZbLMup7ZFzQ+6ji+u4bZZ3Bp5KemYsX6fuTpRTeAFbBg
/Gn0IxN7v/vsSmPROoz2LgOwqbR6ydon2Vjo3W9T+I7owyUQ8ZaiOoY4aXpD90z1inFnYAADmWPC
ddqdkApVtISPjWQpGMVkbEVFgpRhE6Gg9zehDOaGhVut4PixdYd6Hy99Fwo30GkM1JjTWbFzL3DY
uEhDk7H76nPyzQbqQJszsRVIWQbc7LKzkpKBYwZbH6IrkurZtayris1dzYCW3eNfk7MbajvVszJO
JXMCc0XtgcotkdhOwfnQKkgBFSvKahkoNWWcbzMWQ/1OIPckxTyufIlmfGQ5SoD2MjE2oZkmOwki
Kqv/8jCYXHrBIbLFewTVJXAMHxWIcfVH/AqGfyfhIkAILLGdN+GsVai7TcdGX6Vaz+Z/Bs9tRJIk
/fN17ViYiefbfAeB3GNypIWImmeBlKIQGStZW4GlpVz0vMVoqK39gfFWa3brLCofBqcS8Un4mLei
0D9wvXV0Q51raM42HetTKfSfWgquJMGuHdPfKC0Dg2ii+5kNVtOohWtAKFg93osWN7pftHvZDt4y
JYmX+o1CW6+g4E4SObyNxWBslJ2LcLI/s7G+OzJN41xzuzHdY8beKlX7r/UNzOS0ESWrrzy3lv0Y
Yk9QaTXVXZPGH6UcaKxe5lDB4uB3Giqb0ibIdzioCiSB+nfgzDTKYkIplECdVJ3fKpO+45LBfUGK
F/oN/D1OW4DrClC72CZhf0W788muZb8wx7TdBms8GDh2V+kxH5Kb7PcxC/B4D2YDz2dD0dCSMKCW
DPxAputuZ0mukICHKYZuMm9lYEMQNNr4uRYaOJ1TTdRApPCHV+Gs8d7USb1PIKfl1K547VlD4tdd
IXGU0Z+PxJnppFx13QAkiM9RUd9kPbymhfVMBiiCAh8ByIe9yLKbJov9rA6mSK5shQT1OMDiXu8d
mXVEpXhDEP6iSYdVDiCQESGEtZrIG5w1BzaAJ7JJMFtzuIAVJR3Z1rpt2B8NhmwVMVSGz6dfWCZX
f7aXcvOkOuKfWXP/W9Jr8G/VONe57UWNwYoHjPrhnE9GvCOlfpfaSLcHwftL1wZj0Dw2/4ba2Ldw
fiWrvzZQnBf2wKmSd3uFxI0EOXHClydY3eaMdqfpXLIcihVt09TWN0BBLCwE1kDqQuFUJNhpGOsn
fvotLP+ZcOouQgRcvEQXiusb4PyjMkncN2a+hQjA/rDYaU3gGkq0LR1SWkKQtAwGg5shkLGKP0ae
R18fjmK07/hItba9Ak4n60IC8ebTW6r0+FxG3lqjoaP08Gy2mzLwW40xs5auaD8m5wzN9m4rjK9r
fVO3PGLn6VhEvkHJnLG9iXJXFWw1rexYh8Ym6fb12HlJ1pw1DSel4TwixT9W8UubUZDz2l9DbYz5
K2sjL9Leag0bdsuEIqNd6xiUxYcE2aQNLW6kGDMJJJ9DbmP0Z4LER7KiCsqZa5dlzBxTFEKvIf5O
+s8p7uCNH3LtB+4mnKhp0bDyhfLk9S1BSRNzLTaE+LRQpOas07PBWJcUIFGDaJRKvMMupZYD4UQ2
/hJ/GWNIq2ZZAo8Uvfoq0Y41fC5KJK3KIcSzxHYnZc0ICI2YTHRaMfPxqTGXQo6XvpQv5XGnkOYW
/VrBR91ge6JT5jBzJaRmUAfZyjSATJBXK8VScMwGSbEe+ldtf2r2J+gzosbXdngvkw9CDxj19PRZ
KDK77NA0EUJDfdWI4FBHHDBtuk3BawftWZ1jLXXgRH6ziTPDzUGQFYJZpUySWW1CjIUMQLKD0jms
gklpI7iVUDRXhWKtA+3hBmhLOCjjD0yuhfFoRHsqtMCNjM88R43cOIx+/8BgkrkTbuAarok6QcOp
rVW/5FZDyA4aawAQ1IyHcnjJtnNUUpbL6RLn8CGe/F2iTTt16IhFEaS95XR17OTUnd77XwpwaVYQ
h6Kd2J3mxIWN6DZkEHPSwJ4SkHnoE6esHFinbGJiZAO8hL1gEd/3jJHAGgrNeOnUYhgJSGTRh/ou
cwKzG171wYiDAuxAbq1pIhm0gEBZBk6zVKl3C/yByzhlumrIq4q/TeRXmY2nztfB5FgXlUV722LN
7hmD9A29hkCG7ostp+YFEZIXJOGmzHM2EnSyoKYuOsPNyOa/zmx5zIdLVJ0MAHMLJ5I3gcD+4cun
mjBtzuiLOpFDaUj7ivWHkdn/KiRB0mTfKEB8jPuyagH5Art2xBFNUF/hIThOS/9PMvsnYUR7ZVLv
ZjjtsKAeLJSWxJ1AdSelRQIAbymXHAapWkAWtgcvkL+b8OhXgdv70infOB1P4cKDWHpVh+zkZNom
merzZDLSZmfjKM5tjGr4p/C+O/MQYvYfBiA9kDwfOcaVAGlOhExZI+kGsNrWgqad0/QODmb/4qBN
CeiX/CT6Gg3y3ZmgSrT9N1Y/phgKny3WBhyFSRtutd5mrvwrmOqavct++KSG7VbK9ZXhF39yi2w4
Ct7GNnWpSs/0eC2dSCuh02dOZ1ryQzMV8C66x89kICX/yY19GqNx2VYaEDXZMwCUGKDW4kZ91n35
EqI5GX21Jw+TkODXkKBhVtUDtEsC1XsekeLNNCzirEBmhSirkX/VU/diUURpvjGtWxNqXjRIpE8k
x4kNNGQfMHTWPWM5WXX+rWYua2Solizcx075KruPthuPU1Ld8256yWp0FKQx4b+HtZn8iOHSknAa
DO8SbVxcMUXCyw+OOTuqE1dQfI/5cIeAKj2LVlZY3uCZscYJOvZHzQHuFRBd8uTbZJ0CIWuUK/er
ixrqKHA7pNyGRqj92IPPyLGEFxN9y22zqKLGDYLo2qoOubQkPRpmf04Rr7NGphnqsb2RJ/xQiWJA
KXgapPTeTs57Lgd3gzG4wqAO2s82U6w/WeAhtRKqqhyIMCMk6NwlFmUZYpBzz4T2poJWgiUMRaM9
NQWL/pgsRPbyRWoCyY+OHbLizBc/VsQlD8d1xYrHop/gp85DIUADxnAbZiHzdIe2fOtr692po2dt
V24ZaL91gzInLopXiGSAcHJ3qOsjhEvyiU3nZDj1ZTTUZcQOXi7RVlnTvpqXCBbPcL/+QAQhy5Zn
GMpH2NpnmjBOdPtQF8XB0medRR1gwmvPtu62WJKz1HQWhsBfg5hkG7K+IMwrwV3QFs07dNl3Hl6b
FMOGPjxgQD1LYukKkT6kw9DXJ7tKHk2peFnRc5WiJquVnzJdhuHgJYWOGKRt7qV/833xS4GEorFb
6/PXTYo65ukBbVtxR9n0PepHRImXvqh2hpK8VD4kMK0ICTfV3LFBp/L8yd8nIxfbKP+Cj/WkIELf
f+pJHakAOyUdO7Q42qtzSoSBUrbsFNqC8F6lyqkQyjLpxaavh1PYtP9GkZ/1VHJzs/pfSol0jPlo
0DJ7TgeNNKWV6dP+19YXBJeLNs8WHMKojeFDsZpzruRHfUS8CcdvHFGuFx9EzZ1VkA7ulOCdsrMD
dUWgak9zKom9splZSt3GLuaqw98XgTjAR4IDkS5b50C6olsw2ewlDiCIDEGqeDXKl5p9ahkls42I
O2+2NyWfWQwXSP0rsPtB4YGH9Ss6t5H2PVVEUz7BzQONfE9SJjW44gKkGA2CAW5ZJf0mfIGwbggQ
m5an4MxazsCQ0wAu+rJxa+w1MuPUDBVDE7Ghst8rJlMSdrpR67DawDCBWWKmq2DGt7RQGps/gmEp
Fb7sgRksRdjod+DBYB60KCEM0JYlBE3sjswlJCAuyTiQL4aMTA69HsRSSHjfgMEcb41XwoxUFfQI
BRLdZ5QgWeDF2cEHVEHyZcdNFpckGQWe6H7Lelz1TMtLQGQt+qzOIXa+YhvItklz7OU0phD0SYbU
L8nZj6ka+3oP1mPbNwE9mQ/brcJiwrrZytG36esJcUyFgk5B8GCRB5cU1lYqrgIrVtI9huIsQeWp
Y4C20qfFVK9GH2s0BsoovKRzSMiAZXtsNzGPlxHnb6sjBmetjMTM18AQwxDANtkNMvJUQuHn3FII
V3aE14wGUc7f9cZaSizHKrVdkVXBNnBAyWmvzSA4x3HnSRUjtL7dUfau/ZNA65lwrMx3gA8LuYGT
KmOk5DGymszsVwsezKmQ5q2pzoeR/Tdz3bi8Wt29LIcd+SBuW3uccfRVfAgdU8ZZokiwQI3FPybX
tmwYD6vt2qwQlcGNiNhrWLA8lX8j7tyJkCuORN24IpfQHJN9ibEp2eFgIKspc/mfXrxr1TZSzUOg
dzt03eoHzjZXL37nH9PP41JsJTUC/uw8wARSwSD6DHAJ4F6EzKFyZDnwDusfHomLvjmgb1xk2Jrr
7xHBkxwwPDZ+RE6h16VsQK5+xgXyTJw7ao2pPII+gPA4bGe0q5rsOvOnkS6t2PAntfgB+d/pnnru
qd0/7CKV8o0/Nok+BDa4JD6Tl6s2gL5uwJk4E92iJKeOJ1zWREfCyo4hpgrsnPXWCVhFVuKU2MMD
gBMylvLI8JjpYmApe/KSUe0gUbjJUuOBNaeG/WqK3wZxUrazmIsZ4mmL82RP/5fdafrFPa6L7DUi
oVX0WxV1ANcdJF8WroS1JZbmdDa5JR10nibyAyaQFNM9Aoo8Glcykv16fDbsn6gVWBY9ipnmnf6B
Tmcp9CiBRCGsJVWW2Ti9KpJlCAqQTCluFGahRuUBTGH8qiDK1k7w7xI4aeqsiBLOSiAlw92JqNLr
UpSy5buDwS4yXhKqfWzPrN8h1vAoqdEkJdMhxGEy4eQXENwaLNdNqIDG4KLBEwDXhT9qrILQducD
hZjVtYbOo5L7jY24hPmqgDSgyefQd5iOsvXjQAtrPOW95dGGk0VU048efESKXe/vOtDsggl2gcVv
gqYggPsYKEKlcKTcQmmuHuh8dNncNhUDBMbdDSA8exiWMpMmgQZvKtj6BFAtK9xXyDxH1Uthwpio
c3R+Xk6AVsG+o6+SnQ0LzRYAL7DDBkxGQWUtixAzDqZkX3qvkIUOLKmvJszXaKSBxEXL+cgYDFBb
4k4yS1FEuQoCCodndciYELktck43DIEpRIwFMUUQ7VXAMxjBZHW4UswYXW4CWK5kPRA89AT/rw8F
vYmYtDle1DA1SLymITKqJ+IkQkHQKx+jnR55YqxpGjc5xhJfz111zwCNNRnNiFuyjJmCaQXonRjh
Ej6ufpLIrYVZoeG7GUdofYBq+jDZpom2KXkLicFuDPESD60rKaBHUroqthB+CJ0s7VezpjQq4z20
Jtdw5n83EzzhaJXapsc25fT6fnbskn69axXMiAFRFkVGbkgPBUUmOwt5LJJimJjE1LJrgyeJqWU9
gZxWvByNq1C6FTnnKx1tA/oIj/AUvNbVgj9kjPK6DSsYo9KKdnIDPvQGGcQNW/RFPOnDPtrCyp5X
vbH13oh/acLOoLtasxSYM1Q3PxtmzNz5RfrWYOmqsxn/vGT+h6h/XOkZ/vfoT4DJ7CvhSvK/KqH7
st5GxkaAAd38p4aRw03WkmZg5B9ddQVl+L/zCHWMCehS1unDqUWJIUeej00GvjP+FylnF/uKGdah
k26bT4keK5zeAukqT4h9eQIjWNqPGIaC5Jrb70l7MaTfwAdiigTGsMgnexcZfw74iMSuvGW3N+E2
Va9Z8x5F1z58qfU/IsPT+sNqX6X2PjGw1Vi71hJRStETFKQtfxT05B2aqoGVSob8uxcXQxyVaDNQ
TznR94hGG3ijbuHh2MjDOfAvYMcxkC8i9NAmakN1Aei9vyOs0tKLLO6T+krjf6YONTyDnQej9Cro
/Ia3MCRd1iWpeFQeCmGyPWwSC+lpCflBYWPb2f9o2vTMC7ICK1y7dGKuIISxUfevDXaccp5OIh5x
bDyFX7GS/RpU+xkO4JalkQ3vw+reog6KzFi52qgiAACAl2Ybn1yOkX3DiLAgm3jkYQ0LQcFYCeYR
rTw6l4FcF0MC6ONAlOZSCgoTEXFCCdYvH7JfL7EQurLDyjZhk8ikg05a8DU4jBjV5KpP37NCGGA4
GAfuK9VY1NF7N766BqAdTJaMbs7Cwpl3TLrTt8ymkT1PzMKUB4Y5W9o7hWtW66r/i8xPBspdw6J2
ru8spjc2wl5EMyCzkWKiLkd0OIkS3alYZgXVR2cgfTVWs9k6Tk4T6KJeXQOItCc3kZm3U5xkhBDx
yPCJVO2PQDV5MYc8eBvKbx65kvkkwY1L/TMNgEDclOh30u4yini9+2dokOH1O1+nNr1lzbUr/soR
ovjZtrepvWoYv/iPoQvcxMBMzKO38Xgj6XgV9SGY41NDB8wMoH5mFdKrYIXWyG9x+F6sg/hut18Z
4hgART3mzbZPQEJRXewsS+eLOpamVyrvBov7trjm1CQpJagjngX1QKgtC2lEu/Jts8Q2kWITYLQw
jSu3Y99ciPpERwESJ74nwEgm+b0oKLVRMOH+CXrU3M6l6D97hT12tnfqs1FcJxRtdgD/g1l4k1Fy
qmxxcSiADQmKWcrIXXJJTFbVFUIb88NAHF44Hbm0yCSNbyLpl8AiWu7dNGUeGb7ZzRcvCGO46b9y
aeNkXxUqtFp7Ds5vBIqiYCUSRj9MpFZtfNHbUz13j8VBiIuwroG+dbRTGF/4ZxK6QbFL9DPa/EFC
gCMBCkdWqNOlY7jm4kETb822KL1ksUfVGCP1jIctRiBmfNO6kcetLvyzLWhF296L0ZpaPa7JQjrN
Jr+p2Q5W9pj/rySS/RRW7LhRT9KJ0qt7fVhz6o5HIAxA0smeCG99yU06YXmFtKTE40GN7J0ao83Q
zd2QHIKB2Lnx01SVTQUSgmAsV/S0WopGzKhCcqJyAPEM/E8mnEABAwamBaC6oYBQTPSN7Qs2xXQ7
hY08M75AzT8BCv8J0ID6IZNuq71FkXJl1/Olp/VmmC1Z+GFFa7o8YctUbCNmmzIDJ1sAe3OKfXRq
ah3yUnS2elI4wgbF6PCh1soNqT4uiOEpByqZJaML/9frkkekqawpIQoVMQPOfKP18Y2ozt3YSztt
DhcNhn1CWZXb3TqZAe11cRjTuVnjuJnzYgb7o+ChZkaY7sR4sERFrhJ2jT5+NXrwRrrptSO/usdm
1pjoxFR/Q8anlzG+StUfCSFbTxovXIR5vqZMhmf5PW4rc5cDzPLjbDMlxtanxDFhTgLIQI9u7QDf
S6G9jet2qzG1tNTQC3xSXMAOhpR8KlEjBUNtEDlai8NS0lk99ZMX2/7dMHHiadlDVQdpoRqdhfV5
G7QsSPO+f0wVm8mArT8pYtdO40equfowZx5sWDK487kCEB6x72SHO4u5OByHdb8ce4FUpEZmS2QT
dZnyW5LEaahzj1K9mh5KlnottLbbz7mumc9UJQ2quybpB1O0GyWq2MJJkFG0Ey9yG6OUKVgZLjsZ
BvtUHPWs/GrkzpvAps+Oy2xeGM18rd6gHR6dbwFRbyRKahE0RBVr5iWh1rXIeOAhMJ1rjcLCh9dI
Cw5UfwUy/YC98dorPWyqvy7pTonGmnEI5b8OSh0lbwk2U5ayzynnItXtL4nSTfo1wXlM5EdVgD4G
lSTi2UqEwbEfvu1qn7xntvRmIM7zUa/VdXnGy/SVYRspMtK7yb9iFchaAKeE0Sg/gwOpy+x40VXE
YoFZhD+cakU56bx2uD6n3uovjSlfQvaEXQxdpLyrYvquRHjB8PFVvqxopBZl3Z/PKgmQnqbfvkHd
PwycY1oGXZTOmn3PXrfHWwNl3zIevR15fvsvgRZW2tKzke2LXqU3gz4QpcDaNNO94WCxNDfGxJy+
6K6TqZ3hSh5MLT6MLP8aOLCNICtU3lVM+fNoOvj1tCm67AaVxyQMNyPgXJYChjXKcI/i8OXbrE2F
wGSvMjPOwbVntHJWrq5xo6zLoV5rxF441kaDMZ0ioklj+9ii5Y2kYDOQpkvkMJBxn+gJiNR9wVoU
lwEHO4iNi9wSBUouveDBQ6YWsPB2Ucp/SuI6zDdxaE/aT+4DfsqZTAkWBoXSenFAIWy9CXAjdfId
deN2QqUT62A5I3OtFa0794Yh0Bd7ephMWQ22ufwgY1QOclhetFx52sm0nOKH2Um7mO26DdlqDBDj
a4tVIl816ysGEgYGnNyACJcT+1AwnSAoPDNzzoiYrHvp6DibGYAT+I3xaGVEUEV0pgsAhszs2Gvz
Pm4hYD7YDRd4/+mb4w7YLjpIZR22wpsaVIS6wvTwS5/OA/pRQomQZ4cwThunvxp+dIUTegKr4hFx
KSNG6iYfDSsC6DYiDjLEkpEJ15Yooygkhu4Vpw7SEDL/4hQDDVBPjUorBs2O4DnPGDLBQzEhLdYe
T23VyyGDhtz0pa1eYn5ppnnxDfuStqj3QW+piYSAnQXyy7SCa0CJC3tyB7TuMybnri2jbcaGQQjd
U6XyMEITUGf0q5RvU432zBqnrR9Zh6L6bZHyNqWBXSPdNY6DFwEruWwe7UE7GK/wYgblSeUXSLYr
aQnQ27WrHeKUKNWvClVzAe5vSI33aVSekSx9BkN6CZppDULOehVjcjKaZJMKFJCkchkmAzqM5ZkS
7HKjftJI6iHMom2E3Iumv4MIZr2pxZpuiH/LbwCpACgjawaXEIKl/DJZ28n+8jmQ8mCjtzcSgAv1
iPfkuyBhsDo0vafUuygCmMbleND7tynn0PZAmEbJXBX5HCmgCfxbUD3j+CcEpGbwq83maXyEfAyF
y3gIdwUtgqNf1GxbI3Wlfc3WRXMDFTUR66f/COyP5Zui/Y1ltIjqSxx/1cOd0evwUvLzlH2wAhko
7vVba3nM3uj5yu5lOZtM2QplK9k7qd0WoHoqZ2n5R3n87PFvsl618o+GcYPdvmvqU9RgDinw8Im0
0i+YJo6zXwxXyF5/EyIP+vnljkTu6P/S6qctEZ99qICeCvXX1m8Kly0K9Nla5iJbr5BrZNcpBmb1
VosPqmw9eiOtG3cZxRXuQkv+hwSBdWnXpOtpHlmgHEzwIvYpZWX5zpvvogMkOp5maJJ2urS38ptp
4b88tiTm5ZekwlqL6aamWyocH5vTH16J9VRvYcifCJRbalDCk4Y7l1+osSl7oeC1LwNapJSfVekA
Y6OZvkWzr7sPq98FFH4NRwSDP4kVdr9P/d0wnkBnVAi52EQmxxYrLJ5U9W8QfFTTXU2foKYnpITR
wWqPRXtSnABrbLTQ7H+Rbe9S3EzUvz4IHl832KzOLNclGYas50nvQZZewUQdwhukl/nr5fIu1G0Y
oCcFHZmgxSoz6PcH6jsZ46r+Y9jsu59KveWV9c5e1PsS8LQFmuQ9yH9b+2uCTNz1T5lZXpsTOfbS
pUMt2A1ckETH/+gtYGm2w9HqvcxxJXLoycwW21C7/cfVmXTHqatR9BexFggQYurqq9yUeycTlu3Y
9L1oxK9/mzt8E98bJ7GdKkDS+c7ZJ1b3bOgLItx+AOzhO6j/Ohz7wFl4/VcOYdi5Ru29t+yIbTYJ
zSY8wV/qBslb//jq1x1emvKJTqekfkWwd6J/hXjW7KIZL3IPKJTXIHoqLIZK4rP072KOzV0Ezs98
1d7drB/QhgsfZssGBmnnE8p85aZZMtIbL85w1wso94R6V/bd02SwuJ+j5W/i35bqgvGq0qiq9OY8
SGRb9c7pJXY+MyLNHXfcjMBeFRh0HkLQV+hcyDwP3vBpmM2Xc75ThAo0SCLGJjfOnG+88mc9b6/P
CX54IJuIFOYa1neGZz1U93QEj/9V9l8ppJh1cbu3ePxFbyEuYpqDcMuku7G8K+Z9Iv/N83sofjLx
K4PngctrRnIXiv4a4tkNnZspR+SvcQLc1Wxlh8mreRfRrQVtRm5TfNgk3q3VEU2UMbkqD3TLUUcP
oz4N3X2xXIL+UTv3St7L7rUsrkH/nmHICn33JiB64oQvfX4F+G75D1F+4H8KHowOyYzqN4rBDqgP
BXUkhT7sIKXDcAL8c5fIn7Y409FuYyG1r7l1NeIFyDNHBKbVM8m4V956m8AJ/AOHt0Q0b6148eK7
jpi1U+wJbZkeX9CdnDAevSXxb+g+I6BIgoMDPUbVl0Bt8ghUemhuNjNKVCW4uT99f51j4gf1W4lQ
yiKgwmcT3jfZ3365c+HWOO9F+3e9wciY2mv2zQGe6vyiKE4ELIx8yRG74+pmKJ5j9+yJu7bdL+M9
k7aZkLl4TgkNqOgprM9lfg0Nxp5tN7xTBQIeHGPcxWHQ6YlLwKbdOTnRA4OPCL12IGUw348ruIAQ
pR4wf89LAw4FWk8R1XKbW7Gkxtl/o9H+I1a4lDEyXM1CrM5EHwkHglikeC6pNlp7lzmmUjrdB0+l
JV+rKvmy8vbbFPluYLPjmP4nYKe5DcePnPTfTSPQMBTDxZ7e34UCOYb09nWWbI/noX8bywnffWxD
HInBjKtAbSkRoUe7pPQqlHRpN1mwKynpbHV554gGFJUDqN2JMcEC1OYdaa2cAUKTbSHfe7h1V/Sa
Nf3kbYOJCF534Cb+rvZ6DOkRMQqmLL9QPpiGJcWKOqA3ngSSxJs/u0cnQPIZvBoZ1yODkXkZR7nM
t7bcfOVB6vrERj+6FCjI+NUP1tBepTtss8nd/jfwpG4DF2DXMvpM9kuJATfQSYLCIbnQFvh4pFkh
iy/Dvhvtc0GNCtKuvNqqYRzVAJ1ZDGerZj5oX5l7OK6eDbHfzxCMtcGdX1j41/GO82L422hIxJ6K
5u1cp3qvBx6IIuUA1SzhT+losc+hmtWCIW5mnZRxUnAs/XZISygQtiQy6SWGe/hpHt1LaScUNBY9
erVl3XpsohiWluwGOaXTl8nCwCQj4BxGv1r7ECXhQVWKnpKeJkuFqDu27Ur2if8MRLy1MZ+1RZ6l
W9m4flXN7Dbqi8rxStYxj5D1/YbSf1KUc2NcYr2YWprGw38BYrldAZDzQcu1AHB53dPTlAFdsnp+
2on59SbgyDZryMvBbFgfoFfQaGLdGIcQDFP7S9p65qg777dTqqLy6Z9XFiulo7E2w2gnp4Xq830x
Nbi+OyR2GtsA16ad2KN0Vvab54DtXPAhDL64JE791E5d8+RwgTNWBhdLumvym28ftg1VPv2FKUl/
HmuWeI9D51jnsA0s0L04WTeJJhXRyuKlwhXUdx8LgaDE9Z0D3Yg8NR13m+Av3Zi+bg/UGu1MFVDq
NWV7hpEKw8mq+q3rOh3R6PBBZe976fw2AoVhCFryiMgCfGfVkws2BJXFaD37VvgAhqUisEjvWhVW
96psWxoyx0PUvOsFU2WgQI6mpVedBvq4zKisuxSmQGSL6ZylbH0SEsCQ/W97l6xYEWQYyROW2mK4
OJ25y1fvgz1G+E2b7uBZnODDhpb3Esmb7AuzGYj0VEG1idhFfQYPZyaUPafcsR7qTt3imXA7IHd8
YfYHibw1pcoehmH5o/qi2i8qPdiW5241gEJy8W5xCqtQHpKBYqpSxbS74OW8MTV/RPYze6LFBbUM
DM4z7NlFWV6PKdWRuyayyUUH8cdckoMCZhTgqsnsx7FfsNIvTzOq3aFoGCb7g/XHy6MHNl7RZa4n
ICya9EiZWowxtIPCB+ZsCh5MAIBgqUFriTAI2FcF54BOLPYg8RUOG8b8vr5wVdsbK82h8+drtlp6
j/TLkA3Ii7uxlMwyMmIEyfjkVNm28Bgx+TIT+7QjhJ5jJRceoZUm8gjM2tS61ByfdHTTzJPeTg48
DPy42y5E7pq8Zdi4s8RsLOrPzp2Km6qmVMKzOtIzuPwh58cbGlswG410cVRIYYqKXOymCLw2M+ey
sI5ZyzHJH0MoLkyN8gxHvRw6sGpttBfIdVileRu8omKcwER5aCQzsmScNz1lHNQgprtu9ElRhA/z
gEW+VwZMPtYqQNrjaTQVPtps+UgTOrosMOl7lJXnrJSvXGkHtmy/KM8AVxcPeXSc3oDvu0QQ6geA
Vx9+1jM+VgM7AedfBGHGr8ll0MFzwlv1mEe8x1lmem6g5FQIa0Ilin9bQYCrN0wlZywIoKeGjcfJ
1x70Y1ESIc7KCXpc+BiWMN2siAgWugUPdwyKBZ3Su6EN3jKd3EaudUF3swKe0mHdfIyT9wJS6Gkg
RNfn0XYSjgCc39IryosrB/B5vR1+F7B9D96QnWuXwZeFNoFbKH7oS1YRR1xTMZ4No0/AFq8Zz+yN
JAQUS3dXayYCysS3YkoQkwzeFkrkeck64o2M0gqdv0Dxp41ELt/KtT9pqfgsne8JGSkzkup6yA60
DHc70c2/6306jablFy0UZnXXy9Q9pS5EgYESl4Yuuo0K/GsQs6oHxUh5dAEfXgK37SBBkvhgHMHj
5Mb1MAf3mWsfuqV6W6HzEJbxetv2vMstqjniUWzDdB1P4TdbEpRxf2FSikXj2Yc2Hc4+211f/Evh
PmPwgZK+svOy0vsolq64aqyYs3c/LcU5zM13Ug+Cuhb0vTFap6lFSO9CGft7qKk8egkL5SagiejM
7p2dHJciz6qIRfrVpeqs8dZOKu74fRe25Os4KzbtTzmi08ZJI/dTf2GCi4u7V0zksT7KNno0IiiP
GNkDVki6Lcud6QPNw5Cx91i08Puqq2xtppA0l4YpTKlM9g8prl7YXHfa8wHP2/ol0rCREmhf2G2H
25ARjHaJgqwcTtDP0cT0sf8YiZ4waEfrvMPA9KA5cQXBwjmX+8tlkZnYFobdMRo5udNE526rErzp
gt3VZL8cyFg7L9HC9DNyeTUt4T6ngZ3cOtNOk2sXAamkQNMp1nhk0xhKQpLsycu1V2/mdRRauzf+
HL1Zi7MZXR6mQ0IR4CAxWdc1mT/fsE4ZMtQB93Hken+UvTzWlic4G+tbI+qPlv6PbB7xjCSkca1H
FQ7xHtg8LxlTXcMcXA3Bd+yE+xr87KnJ7AI/6MsYFWdfE2WaklJx87Am4Nrl3Yk6uGH4XaxSsi0l
vBVn5FMh3jD2VwQHqKbDP8XdVVnPZQW8wOu7f22/QnbG7loaOW0dto2ZJbEZQTWr6frKS/9QqG5C
vIE+OxPYL4KPNBCgjojDYJd9CZeMtC4yQ4TOuu3D7CUtFT1bafPR4xvf9v+hRTrSxM7WrstvQ4wr
njLQ6QlTmEk5P4MVvthhfhA1e04RsDnw5CHjuQvQJfnsh+zJs7kswxB/9+BvtRgywlPPkTWpTRu8
hhlwUHpefkzQxiejwcgxHl/5zBG5qBxp1GcKwotkZQ8yD9cWPEDzc0A5AHOQzPfJYIwFxayhCOlh
cW+rsf8c9XBfZK9ouz9JPB5TazzR/nb0cdUo+9lpCczMemJ47LfkjocfP/sNcxfha2CkVJPRzlfV
IKQVdAiKj1LKVywUXBm8F5lL0rGoa27VjLx4DnxWlPRnjcC2RjI8YBns82AxrM1tF7a32RNKANDM
qGhMzDlm+9sPHMhbwbvhqu5u9nGrZLF+9amDp4IA6YZg3VGzyYMoMznkThgHMIM8jWsLcQFNxTRQ
CgPLRU0Ov4P1r1UTh4Al52g/edvaSJ8UDZFYhcNsWxb5gx+hXGal7fKb2tqUvrhbvBHPjk3Jn5fj
MmpYyLOMQz7jXlpv6NX1zA/YKSISsZtSbsOJExtJ5LUdLS6xc2C3D17JdWmeD5mNuhC22p4kh02P
ovCI1Cvz5nntU9EcWPZ3djf9BAVc7fheL4BYRokPU4/DUVT+xV9oCm9zvf3vT9Trl1nq7Bpl5i2Y
ak5NumXxdsnOl1gO5gjcPohxpjb2x7SEn7FgnW1RxW/QaZewYqloCeaaqT9hf+GC9ce7AnCxQ3uN
avA5ZBExassSz31FjMY1Ffuv62DhvYv7od84dvOaNGzt0kbQWFo0L20PJsghndMMlA9KK6OdR5CA
snLoGQG1n2VJqKzW2Yvk2IoP56s0HLeT39APpn3nAjxMOE32dDutASxYNZU8y6CdoURVak8P+Km3
hvnsNQnR9RFXdyfRMkNsGOl0C6GbiEEzvdgLl8KiJTjYZcKa7gEhkaT3ajMC3bWXPYfPhUPF9B0h
z8cJrqWWR0FiYfeDOVyR/Brip0iOCgU12/eqzPCy50ym0xETLECNQL7q3H4LZxI3FR1NfVA+TGux
TVQM7z3PKP7ZeF4GwRvpmXdM0+xwmIsCALhOtv3txauDvZe3uZ28Zgna4By3GKdrwvyQfpjxTtbe
5fR5Y0bMOFH87OXWuxWREE9jD0Ocw5S49YJvP2Y3hQkDK5IGrDlHsE8QKTZ9EWcHRQDT0v4lhv6I
AIG7slNheGPyNZEjqqPdL7DTmhdalje2u3zWPYdROmvQdORZVcNBzRPQwnxwtgOUaBzqOE0Vzhv8
jRUkgNwiFgf9+8WpqeFkFqFZiz6cFZFGvRgGZUFzQhQ82lbGW5mHxOPjZJ9BAsbtFYS7sTaXph+q
c9m0PIR5Vsz9LYhK+AoiJY9tkvJCDoUC2O7kcRGbDAWiy8Gz0k41EKLwk+O4FP9mlx1xLIkfmOqc
FtNPRW3lJmwFbdL5Q94Uz47o3G3uvuG1+qPT5kW/lg/sSlZaDex9k2BrCmicQqzcTwHWajekQJAT
3hNmrN98TmLy/d2rbhFuC28r+gDYdJavDGhWATRl+HZflV/diC7Ym8x/bfBvLZn1L+iwT/tDfagE
TovFZsVvqBwoU57QzfTHqVFbKX8HG9FZ07HXkpqSAUOWbdhZeDSvK4vOi5Ld9AifFqnbYrzmhu0u
FveyggY7Od6t1896c8665IXjOvjTOE0usevtgyYTcIOJEcQuU5F0T1AQYhbtYSgZdXsdPYckzeSr
Hfw1w8tDO4xbvoUDarmCLGG1FFkOKsbsMm4hsH7Ysh720VqU2JEwXAr2HO7wOrjJLYu8HWNVGAOG
jV7naYy0oIkKsxrVfKSZoVLUOsAVnu3+mI7Y3ELI9V0ZiaNTJHCsNI1PEZjh1RxHlpRgjz71EoOr
BcVEc2qZ6pSkjq+fFqt/aLD1WS6lB+zcELfKf5ka0Xzb23GIfyZtf5V0LTlaEgmAf5IVy4ujnBfg
sRwZqoRIkYPny+/u2xHUmUwJxhckqvoZtqDlL1THiuVxKNhVU1HKMCoJjy7XCVtl62RRlG3PsIRz
9nNVm34NcfLOaY5/Q6o5YbCOars+tR7uGMuhIDnJWfumleZS72OHlhMT870mHG0MILjokfwsNT8X
ur3PrOW6GvH6eOZn4DCQDXlySq2HtqEzr6r8cxYPL13I/d6qobylKXtTK5cpdhBgmJln+6ZqsN0W
ecpOIwQS6VeYGlpn5p9Jx1SbB0dWxveQrjtteY/LWu+qRPJMwpDoAMt663aSR0JFhk3QihAI3bOz
58ZiW0szWYHh41mUSYqnP7mmq9eAqFFunGkTrN8pJNuWjbT5Rco6/dBWBhOp1ONuCp9azTNCtx4l
DvZ7ELME+e4nrUSkntuLF2eXch6+eMSQWMsJZaAdHElDHjHUfUfReFvHQbwJ+vHKe5EM1ntIEbhP
cJghKSRG4pOAbspVOGQLH2czp6S4wJnRP8SN2Ju1VqNsXs1YPeqegElqu0RXnY8osTl6KX4YnTf7
tp1fAsqM0LV5uhgulqbu/xL4bLd0YH7jvHzpNOxeUxFxSAXVZotgl5MplO1iCnbW2MRb/dPU9dW1
1MkPLMw7NbUv0PoeFV6bNR3Qb+zIwz1HJ8ZUBJw2p+7dS8Vy1oKYcDWBZADrChXCTpGhp0cdFEe/
aQkWtuzIh3LNxM5Esil18HFcby03+go9BKJwjp8s92hS8YKT4pfiC7UzE7z6oKcn0MOHndBtcuMj
nFgxR9wonKEzNa8Dmf2XZf4OVMzMzkYaztfikJnJ7KiTj8xLCTY15YLAjNStnZn+ZurEgJ7kqDJj
fGWtAntRBtA5bOxbbSPMphrCP4nR7MRSmLeFrfbxzqUpGPMgW4mGGhXXAEOdQGGhCNO6kUEX8LLv
0ZXejdDO1zRmHXayNSiI9N5K/82J40dUrTtKgy9l6rFe84xBZN5qMEqzy7LkD+1vN4oN6vPf3i8p
iOAJ7zDxLjpYXesZErc2To9PDiGI3d55qijrI4CT3kg1nkyDTajvGY84kmcwO9RVQ9wAeIA0qcBO
Rjh+NrYVQR6kCYriNrIFnGaKIntILG86d8XKvhk3i2++rKz68NGJlOeflMIuuJB9HXGjI5o6byId
vnI7eJNpsoEfOON54gZULVCfFE81/Q7j+hILwBnwoz9tanPJFs+32I22aKqfBTaHHsOTJuIovJza
2TZkK83OZRniahspHsN2I58na3nwKRHgAA2SWq5rnXtgIzfCNEm9fYUnp/epQ+ioHQCFf4509ldw
8MfK6lAwNTGdCqVQO0VZ2FhicS2jvKTlLP2ZRf4a9PJXRdyDnNr7ikB/Vb8OgyJqzu5bjIBnBg0X
oi1CujTWD7SZwK+o1pko2T+m+5BGHUmAwxcHpynKXdi4L+RhySTgC6sWmAdktzJBkVM6ueeMd3o/
S3CSCRFFla2sQpoVTUr4TfvwNFePDG1uv/NC0gzzQ7jAZrcjbG1NaNd7ek1X4VmJnbB/53J4k1H5
VNEsL0bxCIo4u3cnak+sAL5rbUCi5t3y5CYRek+8qu/wZ5PzYliiAMuG27aM3r25fI8yjKQmQgJc
QXtlnEPJTLqPlkKnIgD+QdqZx68V9uQq2GFmGZaPZc4+Ab670fB3WYoOnz/zGJphVwoZqBqXsueH
kZuSjpH3bH3fQhXR6QIZ0T2XfaVfXeYzfg0VfNQ1JtaG5p8WHWnndbnZhg3zk8pjz9P4MN27oe7W
H/DLGPneU+pB6itm8kPSgprr7pAHILXdZWFCnP/xW0TBQAXXsW7wWFix2CbOcRwgd5ZhHd+3vepv
2IWLY+3i18oz0vQVtmT8kxiv6SVLjyMFY7yVXJ+R27qnvkKiNDisYW8yn5RGAbr0iNBjf4WDRCOx
YatqVTd2DqOqmI2LtfU8YvhFtMS7nBFVRDjlpe22owIVXo8ivIka3TExy1nR031bM10OxxCCnWAm
7Jb8ddeDUkEbyWzD9GipyMUbbzt7ApJzUgzQo8y/BsNnVZsvsXZzTRZov0U+c6/8G420cfIWYlsw
Ji0pDzxmjXmpBenLYcahFhYw5yovQAFpUCCPreIreHWV7PAILd3PpOyzD3DViRmeOAFQ7wxojVUp
cw4gKQUi1/uo1B+RLItd4TFAqCwK5Bcu0C6p/8Ao+KjrEUzVgE7Aq9JYCRvYIV6zdFdFRQEKG9Go
sgPl0gnSzwvzhk1JqW/sq2M4ugApFcDCwX9y+0LuvYDhqAX0vWAN3TgF+Tr7fupcZ98oKngkO0zZ
dW+Y+Cmi0S9WTpKhXY5IyH+KQIILI28WzA08OIeRqFP9i6Lp7PqVxaaSifi4DPc9R4Qp5+iorZle
vwAEVAFTBVIGYZB0S8lcu8msgQClFutkeaSZ+9Eb5Hsbo4E5FmC7yEg6gJ323I3zaZCggOG7Vtv5
t4zTYIOpP2JD5xDaYsRovVrNou96OrGJis6H3rWOCHNXy+h+06EhErunH5DKso1nAe12CZ1zJzo7
EUxPQehC6YrwAwfG2bvpos9uiXWyZrS1V6tpoxpIiyweuoWfdcz0FE3mIIcDjF8rANMtenhNhKD6
kabRLqzpt5StjcI9W9uO8fHF0Ug7Na6Etj33hsbMYh7X4y13Z4nvI80m9g9+SVn1BAkjpGqqbGtU
CKhZrsMQZQ7uC9slJO/RAR4n9ktZcZs2bCKLQI1EZPPHro68R6nnGz+mf1TmOKXRQinLCXD8UtxF
IymnGeZ7FbwkGchdU+bV1u2ifDcVZBYmQC6WK8arT+LcpNfJ+OLoC1oWfURGtCRpHx1qitnrhrg2
tW89Zk5zVFDQJqLq58RUb44ux1Mh61sZAZ5xLZ+mHselqmK2dxRoUDZiGGvFrfWJkvfbl1ALlWy+
rCQEI9VGrwroDIoAL3be0YWruRTS2cAsFQGk9vTf4IF3SWz5PQY25df4OpuJIA0WAxNEAOuH1Oz8
bDlOHIQpaxLTpiKAkIY2Dmp4o+4a9CnA3GL6JvLBo3qLpdmiIK/wxAcn8r9NtsxgOvGnLy1TnnKi
Wvazn1knxIeHCY66LTQ2DohqXj5yH2hd4n/O2e1sWCbdZHqA48t4IH4Yeg+Ga2iTIBtjwFYjc83l
wzdtQC1U+0YBs9zgynuqveJxsuiSsRPnby+bR3qrUCl4wViy0WOZ0UYoDpCHgAWH+TrkjtaXZ2m+
Ut88JT3Wde1VT2b2nn2zjMhfsGgm6bwOfnFiA8/ceiRR2eIs5ttm0R0ncwj7+EYoSCHVtTy2Q/jc
je8WnZZSLrc0k4gbpDuYFgDOBoW6q4NlPJYMWxOfCs9OEj9pIEYKx5xRmmKm9PQGoy5yGqWLZ5A0
icSoYmugbhZAKJYZy3BzGBd4euJGM21zo5EVk8ptunKH2RxqAGkZ9m16n3lDAMJ0BCSK6dRzUy4g
GZ3yT8LwKCp+4rA7VUN23/Io7n/zkPU7GNA6RmZTnXUW46AR3gq4Ul29zRmWH9i19WyTcGzU1s7O
/cc0Lf9GZfzOFBDux8hsN8TrFO1jDvSjWpiXoZJhD4v5FvIuokKvDq+hJXh+EqlzxU7i0+zYp87V
7VK/zg1ZSBvmdFe/9pP0cCnDUQ2pJnGpjo4UtSWMybVb/y3I7tTsgXw94Vec7zKY+yV2JQfnUYwO
kwNorQT/VeCIs/bGLz+79FoMIwIdYVYCMAN7dnpatymRHzr10G2/He0eqaxPuMGxAS0DROg0cTZi
fTC1Cu0SBxBff6nNFrHlxgbFv2qBLuTznkPdxNG042Qdp96GEKu7S5GKyzAENcBAuEmPFbW2MHmR
yuXAsRLZihkUs2+YqDgJvQlSJPtC74uGmM3IKNDmAE3YadvWzsbD61LmG79lStQsybf2kYGr8DAv
y3BjCqQ8ehrGDXua65QR+8ppLGcHCGsyoUQWs0JhtT79TT4AMmvN3B+6MGTRlsfW+mgIyfZjQMQj
3TeUkhWA7fKBA3qT36+N7CFG2dnm8KSK80BOjmfbLQcWzXsc38XYD8bq0w5efNTRYu1MVSXFRCnr
HD5pm8SI8xNXNrxj1b4rPbhsX+pwL92auCg8z2h0OF9HuGTCON+tvapruZ8k9WsDbjEWJl14wBkC
JtCAkpN9MRpSM9Ut2jPJ6vZW+X8xoJW+krTC4o2MebRlFJG4PXn4MKeamjTv+sgm5wD0AZuk6T+c
Rv8REY/F3A8ehHY/6iyEmu9wMgJu0ghhbxIXabVoUmbdVvE6eO5eWtVWV/pZ25xhXAMW0ItW5/zB
F6AmiRG29OOG2yar/VdBGZro+uSPVxMSlQNIBIa51lNfYtuZi3G5XXycwqOUA64lT59LOkTBvcDj
oe2bI2TIMjy61mecDeOLOwKa6SfOOPM7i409mFe5ZPHjfx9whpvLyE4uCqzXopiTezuYiNFg7X+I
FTjLsZxvmZK0l8WBxhRUUXVbT8y6jBrzK9Pj8KYPYvugrM6ndgAKxxKQXlbZm9d005OllbsdXROc
4nGkyXP271O/UbiRmoaCB94FxJji3DR4f7hRzqR/zN8wEIq31p3OQTzUr+vnKauYXMy4Mlrzwkn+
LzKLfcu0fzwF1Hy6mao/vD55snrXe6x1ScSNP/3fp5dcSppOWrVLx4Hpl25aDp5Zcix9DOU98sHr
ikrpq5J+SHcIzrHNHeLKJf+QXk3fUhvce51l9sy76/dkqZ5cJ1BXpl3t6wTP879Po9ig8zekfqo+
aDeuSNSf/3T9bI6q41QT0J0DNuj9jEGeUHgIX3Xdj5nK33Guhmc1WmLf4G56rmv44r0baK78XTIn
3j8xN4i1SqunNMRkUs0obLpP44dAA1SfBre7scOpu9ULdp+OsrjXdMr9jSKJ8RxoHAeyd/5OvZfd
I7dRUuAZ+SPQ6PTVDn37UeVd+JD13dUXINL4zu9dCuzajpS+1eS1umLioBZ35iNtlu/GT9or6t/4
1JbmIWTF9QLG00t86OGCQO4y7u1iKVhjzvBU0H+1VZb/0bQYfsuKaNzSdPlBufh1XNwLHISs/gJd
5iYFQXE0mMqfLboSA3hkidPUp17omWsH7lGd6+aQyfh5HXAcAy8J70wy/Alc3V9aoq3wmOYzkLbE
j/kdLaz7gSd5jrh4Z/JCU285n01fCFxRKQmh0vpbLBO/kqwZsMFwz8TFQxfCl+sGqlgG4AkPeQmo
vGf/S7MCwO//PpQBFqElL9WBs++dtLnk7UhMF5mNyz5eFGh8rqDr7InvGFjb54zlD0igd+9mFBei
ojKkCyL3PiVjNXO3okf1405GTcF1IrzbummwgUh7r2yKCouu/TNHdAaIGSr6AgPUsFYlNWDeLp0p
A7AF/JJp2QPCgGfsTF/SOXgVu8ObJQ32CyPune1JfZhG3s45CMGnZYfETIShUv3ppQO3v8rNJZEw
kOGjZJsFqpt9I5uuP7lw3oJ12J4gYS1xfR86+NTZagPDsaAEdMzK9463NnYLtqpoRscmTDAJDWMa
4GTD5zrZDgaZRXQ79uVPeqriu1mCxVYFW+CyM2dWDXkOcgBsSaDNH1x+5OWaFPJ3L0IQY8unrUX3
UjWEkHoN8FeqAsnRFpsJrfrWGNbxetLtxYUbqcpoYVtoc1QRFgaxGmwF69mpnQUHLuNcAjhrZKMe
Qv5/VAKDnczhLdHcpOtAnYFIVO+IY+wCcv1nAEOPQRc9Gqin1SVPZoD91A9BvUuYWzIStvUmsx3I
5dh8m7l0noWLcTDmevi2RfVQ+NnWMtilPd+a7jJoK4xhMWv3xpqRs1pMNBxy9nzZ7Nx6e7eR8pbj
PSFcSwS7lrfjVHjpSaup/xAu7A2bkIXPEwKGkF/cqRVQI9doO+yCKuA8HY+a/YmftkdEFWwmrp0d
pMnUsZ09prWj3TX3JgGf5AA5A/fRMdn97wNpCohQS4Xz7i/zGoz9zKYfiECxpBYGwpgusGytH3rN
RN1acJbjfFFn1wC0psTvri6wdKbDeGFmxjmyyTqKHUf7zrPTx6GZvGMWDPkdrE99k7Rdvf/vl56V
53c3iwcRyuUmuVkATq4+TQQLjTpYBYLaQqt/IULYXpVP7M9RBfkxrtZr4DlXqrrJLwW6u+j1g90W
kKBscUzb0j8r5UQnLCjZP0gBRLm6wjwJPAeHqXf/adv/zruyvYSh1ARJQpuWnSpnT9KfEnayW2BE
+oWS9+kgGq0Z8kHp9moZ30mcCje9tJyHULjwpgrKUIYwM/flLMBcqH0/++qnijCN5sJYuy6Eghrr
iOaqxV324g03U4oI/i04Rk5WLy9SlPX9NHCeDWeXvfZEigvghn+rYWOmHYedwcEnl88V+lTYU0Is
7ddwWq2BEop0zUH73Ml02KVJTXjHwo5YWZgBLeB8Qxdeaj/23hr6nMaKK7CKDHSYjJzGEqFuJQJ4
1TCRjK07bE1xbz8O0eoZoezWtva1LFGY/MzBG0c7VOLkF00S6pK34X6ooml9rN1UdiCZWHv5JbbG
/GKPBV+35NgjsPu8zT41O0vp1Ecupy8NC+Z+Fqirsi9B7OcsfMqrKZ8Ph1Neq+E5bJzmGknFQTBh
H5/HZw4ByUUWDJrqQ9z09n3Dsey5bCr+KuVVuBbNjZoCcdEimi/KoklOQ/T67wMjBFpVUGsVcvxt
jBbbAMk4Q+MEcE3Ll/MhZh096sG5+F42Pq/QoyFxBxxebnTU2WXgIXvXoJUwHxyrZ9XSZlKl05UH
7mUhPHnneK0gbYeSQy9XEUp5WSILnNT6gX8PPpWkMlvqpV0WoYyjHA8ZsU1dhm91a7u35fpBp9mr
IZd0GOwkGuBL87n/fjebSoBdWfTIKa9aE64vCG5A+6EB3P/34b/P//d/Wix/zcDu+/8+/98vXXst
IRIDBdthFzH4bduMpke29mVu1H0PgZZ0a3ashbOb/8fdeSxHjmxb9lfKctxeD3B3AI62d++ADMUg
g1olJzAmyYTWGl/fC1nVV5rd7p72hMUoqoxAwN3POXuvPYwDrGFWgLKgoCF5V2JBkSgoAm4fY6rb
xQ2x9C9BdD0VAjn6ktrZ1mRrgkJrRdc23MHrX5/xAviXdtuC/2HxSDiCXTbKt47MhR366TGqvoZ5
1G7QAopdNFwLi5aZ0653zy+40/qBsfKyMyEeiXgo+lNGP7YOOfY0fQNBtUj8myXt/ZvCQTGd+B5r
pKwfNS62Qzi8NK49HkWTjkf65hbIp8z5PliGU2DvBzA9Eu/kZcGra/M6j5XVgZuI7lCNcRRer+Cv
z7r14a/PGkkrh2kNqEKeZ7XaIcs+vLBktYCq5kOWpviGF/x6MfqL0Elrfk9n3fz6ADIUj22rL2fL
ulBhUB0wjjpA/sPuCGmwyhx11awfkrpp9pZktOU4xU8/0dNF61QJyBz5UydVd/n3DxUu14NJbFKc
GzNYK+MUqR30AYJPWNYoYxgj963/4VstORZsKNhEf05xKJ89GmRsAut80Set1sfsGlX4N6LW9Ehy
fDxCdi2e4gXbZRwBOs7H5mFV2PQUspMI+sthtpzTrw+MV+KtXmqoKkuY/4BX7BKW0DPFlhAOC4J0
2Zc2qEpmzGQz3Q5kEuXidj8zaq6mxRDkmqDYeagmjqhgzBXD26PJqX9lU95UzXCdYCbgnmY1TSd8
T/M406RxblAZw2MTqCt0FgUPMyrOc9nRHVAZ53FLONl6+5jH1C8YBZGCCLnjvaa/eh+6oIhy3YIk
6tnSgG2IkpCQBVfrNf0SQr0sB+KpUK/LMJvLJst8FPBUajgswZ8FLqlrXli9JJaquG845zQQDHMk
CDvG9sfOwLefsIQLiqyNXUD79UB4bYgIolRUxr6wri2/JK9Xp9bjmKLwGGg0BfNbjRrmHF9HfO2C
yLiMG+ueH3xJBjNfyBmSfsAgB0XKNvNyyE8tbakGUus2gJm5LdorZqOEdkc0PSqYlXnsAlL0LBwX
kX1Pp2RjV95n4tfUNIOvbqeU3KYgbTNCN0KHMD5FtyVS/l1SEvWQTw1llaVO9D7JAFrfFJB9Ciag
ISbSgUsW2PJDJzSURma4yTAFBzXV8lRk5iGJH+KvYNFi6xfdtAPTFD9b/DO2xWKRzk1e2rbqEp+V
w0HHFBxL59PyzZqat5reiugxTOXr4BRMtzP5WBroUxHRqMdpjQ12ZXnsesxFubRuvJiqTRfkiHCq
i/ZJSsmQLxhwZ0ZqEgnLdmhrgB6GjMjE183J+Aiy29hYkLN6iuF8eLQkLnqrIS8RgGSBBYx2SKRd
+zrIM3ldS0R5SxDsknVJkjTtfBThiFoxBuEhgr0ki7csUhFOMd9sBrefTmhRSs6k6EmX6IA7wNqO
kaguJhBAIlZrYEI3v2bC2glR2w9hMKx0qJJCBUfyNcLCO5CY+aG0e8gwfRg/joOHEqOOD2NgaHcP
WbcbbS9+UvZ3yx3kQ9GUyRMY4Msa6vBZ1ZFyjaBzfoxmjRQ9HH8uCmo/qjV5ZBKHxMYH38+V55TX
B/3e76N5ozLYZr5f0ruII/W4UE0DbGIsVI2WfMwjVKJFTavaKZmvi59jddKRbG+6TOCdy9bFhNPZ
Po6t5N6MJY3LyMqwiUCJQeE+HaO4n/bIsBK6AX74LAPYD0Cew107ejcT4417aBffA1sMH9Jai1rq
dWdtFyyBfPHbnnYo58BtJzJnN6DBARtPTKpfiRLX/kC6yzB9ESA6/LG3/tpCK4Gdbhzx3mbGLW/a
Im1JSAjE9tfDfM6qm/zFBgm4DYnG4+Rn07UUt2RLFKAcnPC1IG3ILAFe0N7dtzpvLyqDjRvvFQEF
nEAoMGAYytAk19b6AU3IvLMbSj0sjEB3NXSOhunjfZIL57707gwyN3rfE44MXTMpkbU8+DkJhRAi
EaGghkRQ1pZ3VrM8Z6MYH1m3vqwJDMjgROGhsFT44ImzhbBp7nxdfPnVk6fwdY26U8d0Ehz81kPn
tHIo/bNFwO+CKC1ugzJEJTnhnvQi+yUvAya6RXfr1bCjysISB1GiTGmUhR44R8Npd5W9H4L5Lpl7
78qY1yhEuixnsn+8NiXj1J2IUKEgpi9Ijo+af9TJ+I4O0XtYhnznw3rd2Z4OdlkbpS8s6ZdkGTo/
poYwEc8BTDEzLUHHUiP8Qhr4UrpejouagOJwLOb7ULQXSMeLTUwJuW/IGXyMGpRc4Ti2OxzNrM5L
i9VqnKjP4rN3YwF/1DCYr2nxMmuNPUI4oxhHkj1Yh851MNbFRL9CBUWHgD3PQD4V7Yi9GGTDuddb
8yuYonhWzVWRRC2IOQSXdZKgYYlh2gLFlQBMpP9htZ2+MM3Ubr3M1FsRgiNZgfUnP8f/k8dvZI3t
fQ0MARsQNTps8VgnJ4Sz5FJPcto45XOJZA9uCBEOddtCEDJq3Hpi8A+hS9WxzPi1JjdtuM+hLWk+
oRmnXz/bsc4/EIBWtIliWv1+eWvxHrjwzWorbNx7q0KugD6zPUQikqcph7rvhpG+QTMiN46jEap0
yROlrwAWp+uTKLnbZeMQeNSW0dXoJx9FzkB/qsDh0vkFI9RSkHome+AFLq893dbbb7/911//+78+
pv8ZfpW3FIm4ENq//jePP3jtmziMun95+Nf9V3n9nn+1v37qb9/1xy/520N+6M9funnv3v/pwbag
ZzHf9V/NfP/V9ln368/x59fv/L/94m9fv37L41x9/eXbB8EC3frbwrgsvv35pYvPv3xje/71/P54
euvv//OL6xP4y7crlJn/9u1f723HT1re767Srla80DQOnG+/jV9/fMH63TLaeJ5la5s3lvvtt6Ik
xuQv36T8HZmPMr7l4y+BpKC//daW/folW/3u27a2fMXW5dieY77972f9Ty/63y/Cb0Wf3+La61p+
2nH5VdUfV2d9XkLa2tNGOq7k/3+839P2Wr/vf6RRWDBPIMOjXgoQ3345IQnu04qAKLt+CzuZXQ+d
TD5SCsbrmInfSUmBjpfgyBqWfAdXehW9OZxMSNx4i1FCxOtQqvzCq2docxncaOd1IZn2s4WTCkCC
Rtxrcmc1VsjHas7sJzTBJWqnQpXrRIhmMMmSU1acN/DQKBob78WirXy00sQFO5wN13VSu4dWL+Oz
6yjCMvzKB+Afu073YBoTPvpD6kISh61RuxKumsWo9SOoMRPTB6flFtqj/Ck8RdASWEjr1DehuGYn
M/fLBLgQ4lDnPNMpZwYc0ql6xkmDcdzpAV6pyFNEGqUeE6sqNmA0OW8yBu2YFlgpp7DE1OpOBT6E
O5NoC27H5F9ZajIvsxkn/wzfIJ2EMQkIDE3s/gFySfxcT0H9RkcN/79ft5yvgWD3ymvhUXnO+FCo
onU4+9WQYIJ8RM62mNXuLcCR8XqgB5pWKnJc9uUPlfKUt6PbdHu0ukiQk7yFfVTPpEilZDoOxs7v
Gdn6e9rA1U76RQnaybe3WMBI3lykO41nAYaz13hCeFuyVDwrThiMVIVC5AOi82kxYvrKGhxzkSaS
bKhW0D+d2yP54yOex9Tqt20AgtV2Rh81fxaG52BfKtT1hcakmueUfxFrnz2gPyHZe6fRFN35GZN3
vI96rypIxioOmYDlvQ3VL9dQ9kkW8O/ZQ8rrTuMpzd3VIuLmFsNCMfIWw2Vv27veGthbx94U0Ek4
kFeZHwB0zHJwRKLe1UTqbmvG7bfh1HIkT/DAMQxzK/+iH2k1ucGkn+N6Dm8xNMVvqoe/Vde86Qan
Ru8p6KFcpESdc7ZNkHObqUNG1uXpJxeH9AP6bno7A9snFqN2g0Nglxlxv/iE0VCkbbJTCt+wLuPx
0snJwGoBcX5kUVKuwrg4uPK8PjxEHomH6y1ApMuiAGHT9EHESFnYyvC6kjhdZt+s+aq9wxLuRqiE
86YPdkvtRBcdCO+flguhtV5wVUbeGhoMKhpwHoqHa5dddbvYbrfzdcwOMLoxkic3ro8+dOILXeWz
Odehg8OCbhBS4RVNGSinIngtHt/meAlf88oetovy/E+A+OJB5UH92A9RApV1sJ4m2xmeRyHiYzpm
yxdnP2MdkmUct0qN/aUogWLMUqhLFJv6XswV2OByoP0es4B+H1MvOaROZt9g9sHQG7QZqPoovhyz
YfT2boLEYMVYR0/tEuXoLKvh0DlyYqrojC0k4wlGMN7+OTJnpQ1Hi567d8JzAWDQkooxTZvceLND
5qPfIQEamhlmECSE99LJmwwnp+luk4kucde7EWY+moOHOYrbW6TC6Ttfrl/6ZA72Hgz5J8Y6hLd5
TPPyrEYyHkwxYaEkjO9ni8vkczveSFVo/KsmeU3LPPouU5McWjo8YJ3yLLsacGlsk9nGh5UnCDXs
ztrlqUk3/MsG6gcw09SU87Utofs54xheynGqV/RT7V6hVxu/5ikJ8ocArcaFyuHxtWWa3y4xeOea
GIjTYpH6CvJyEucDSychTFX/NrUutKvKxdzD+Wm69WmgUd+sp1er8DYdOcW3vWxY5gLVIDobac4s
Gyey231n5zZTQd7uO4UGiol2H/sX1mIaBD2y2HgWoEX+ZHZVaVu9MFcfjm3leeCe4vgrGuvhtsUX
95Qy98R11wUgZqJhEfdDbtvQs7oWu7nT0LLcZj3al6wFP4C9yvU20ewvOM/H2n7zp4gB9+oFuHBZ
3m66fOF9XhV19ZW3It6lk+6vgVh13T4ea6ASbthdaXZBbBtZ0twRUI+HjXiBh2oJx0Nqd8m1cOaR
VJNQvwQTmgbsE7p4LDnX0B0M8ukwN3axc1L8/eW00KwaQlCJ4xAuV0Ql+HeDIJWr8bg32jJ8lW5Q
PnhZn6Dh1Yh9MfkB7MjM25QMCHuzwg5PWDOdj44SlxAxwtelFvXJDhsH0XrGYlQNTfJRVdFI56+j
qkTkSQExk7cpMjhDwzweojnzn1CJdhe2F3UWx1TLMFm3zT1SzxWgFSv8RbN/pbPM2jXYZa4rNw33
NjEaE8Lqmql66pX0i6MJXzxz4E3YDslnHRKI5zcmfrE1I5mhbuoHs2jvq5SLwaDcBuIpDxL8c5Zq
3rOIcD+7SlGpD0zal0wOpzIky6MdpcZKNo3mLKXwgsCC9+os0eBeMEGP34kayLbBMsP8zGJp/agj
M2ClLBLoZH3qzDeAROmzBg2S3jYt02vM40RYICA7KMAT57DQNqnn4e2qHE1WXZgexqmKbm1Kxa+u
9D1Yb/FC98qrFfYCr0fKUTDnPk+7wGgUvvP86MtqOPpWz3C6dYcLt62jOzuyraMZG3mR6zC6bajV
HpgM81z4Q+eVbOkMd2B94OHXJBGSV/OAusbeV1YEmkovYnmRjj28tNzE92r0eNfOCfrPs3oQNgzH
yHHW80P0nBS1PNqqbN5j7pF9k3TodSedYyaIZ3w7XiFDgBZNgyk1qwN5FBGZZFExgLwTUX+VpiCf
bKxzN/VAe2vjWxPDOp8UpsrpkM77q6GnNmV+peUUHJ3EwmCE0u4i61e9i1uqN0Xrh+SKdHytk9i5
zWniE9IZzAQwj9QU5YTTnu8cMGvIRvTHXl6k1F3Z8kl41ya8XDC9lwnEIg+P8MBumwhPni8RvUg7
0uI5zBPvI6ptwiEzpQw4/wQxBiMymgGYaFWR4rTscUFXwHTH9iXSBr63DtxDlAnStQJcWnjdtD3g
zynRHhrXugw65l8z3vFDKBJ1BZnV+Wh7w2nPYTO9racmv2TCZ62xJ8l3pDXzYzf7HE9ahmTHMpzD
U4bu/+Blet6QR6ZOoz2ERzgugWKzWgpeusknYzVFTOpqOyCYuqRlvhRJemV1bvNo+jR8lDO6u86K
+lfq5RnfZh28ML4tLpzF6RHMM+lARhwI2v611yGSrUlxP5+wCmHVMIE+KN7qT5yTkme0UylqgJXm
lFEL3jYdiTGNqJh5SiPiLRbvQiHwr+QmqDTBBPaaxho1yI1U2r5FGcquLAmtKydV63g071ExR1Nw
47pl9NLm5fxSK2/CljeoR8cwYpTWmrhVY3eP9n6m3gPkHYdJty81UWZLhTIn5oIhT1ladd7JkimE
hRHGJUxpR73xHkct0mNtOFV0oUO3o9DVqgOgCJcLPLo241dELu+kUaoShs1QFB/ZbA93HtKgJ1Wm
Gb1tbU5Wm9eE9yxpgMHEIqnCAuHdMMX7kZFT9xwnMRKGdWROaIaeQSELJzl1neO3Z5yMpyvC8TjJ
1AvmsbNBYBY8k3XvQSdelczFQKZ9HNpY26UF0BGtOmQDx4sIZpuH21LZwVU1IBNEG2JtsqgEfqFM
h1ywGNEwNhATjqHtyuvB4z6Z9dTDLtfz6idAsDCOrkt6Qg+2fxSKT+fMuZtth4MZYk5AdEWUXFRh
ytSvCuvbwAOt6BbRAFLNIo2CF688r2z+JpFfhX2eKzU/D07qQQqHojUL7jIgoaQbJVm4LUgeuASs
h5ZyXuUupknfiZ5gPuUzj0KNRLu1cDso750h7WEbpbZ9BxWHDXcm9rgoc3noExU8T4Pb0L/pM/Hk
dqArvN4mzZBRwOtcePn70sKC6vAH49dZsIMZFHw1nZ6BN5PfO+8Lg9qD06QCDpSYPh3PJDdsav2n
GYGeNiHoPpO1q0AIx4XbLCALgzzwt2PgDG9jSbQSVUr3ONgwem2ZNbcUXN417nZiFrgpFlCPItg7
TdileImn4lAOjkNt500fI0Pwn75kWtM3dvmIHGP87G18aMoX4VWFGOkc5bb97lbcx04++y9MN9Wp
XWsoQFslSViAT3aBzpcbC8vHQCAcFOet64Q5wUXktJF1Fz0NRK7dGRur+QLhHZJtmL4zz9dHJgca
Ehay3QzvxcYQ13FXQ3D/gGejn2kcRW/9GIpPBykFaP1+1XmtwPfGx7UT1vAIoSUMrKcs5pyy1p6f
5MA92jFQeZVIAjiZQRImIiAXTHOtL0ckEre1U/EG5rXR1wsG13eFwuI8NCb8qKLQGs/RTbjAsQHC
cH4criPhONAZGV2fIYrg61af+zjIUs2BWsqPuu88EHC/1F2etI5uQV+/8wQ04tkdHlmdAA74UXse
h+Qu6zxBUUdOifmpyyr6BBTPnAf3HmZ3mpFmY9E/Z65UldeonIqbAHjRBh36GkiccWKa3MX9SgPs
kWaxmD7PAT+u4tGb4MWtZjaEqPHW8trgMvBWErMdltaVXFZwks+GVDVsZ1kcG1AoqGeeR8V5bqj5
R54otFqQhllFoEYVFbtZqeQmpnS9LSOHkWqW99gOGksQ4mjIWYbIEt+VU47ZRabUyKUlvJ8z8vdT
mBbTUVIiHHFClxcyVHDQ8tLmLhPyR9coYOlxEGxpmrr3ARPejTexaG5AnpZALfRw08V5fUCj0h+X
KSbFJvbAUcTwuCC9z7Zudl06oZLoRckZbMIDYcpF/RjTAWNfD6G+OJsZ6GzcLs+PjjP0PyMddh4E
sECQOwvrgj+CG1Qaxk6oGpOL3KJ/f+a5bfo2E0MG3KNdIGhI1ncROZAwddIvNx767/TCmlpzqkQK
3tAvRK6wAyl5vxRDiTSNKkQZAxSGZU9cTN2cg8kWLWgZPVn9zo999SzFrF/GWSwPllMhupsxX1tp
PR5Hy4BySLTmwJz2dfhWL1by06Jo+BHrvmMnoWKjLBfrhlDho6yF9SrsKL9nDkw+lAmA0A8qae9N
OgHBpSJ24drQvn4QBf3mcxcH8sgouoLZVndqWJOknfRngifRg3/RVi+DstuvhGitzyhNSNKj1ZV+
Epw631SYE3bCr5lgljnmFKzLdDF0PlSwiCLvAyuOODleMWqM4S7L0ewt2UfAanoZdTLaVU03ov8r
uXjgoICb9v1pYBv9yv04QNc+WivRWDthcR7no5J0kysmnzlDUBKnCtcKkYWK5TvZTzknxDT8HqXE
WU41EUgOYKj7bKCK9lybCkdGVXTlymiA3Q2X/YdZIOT4LdnUspDmhXZ+9QkwBv4zYpn+AdccSQkj
zTOwpXXdY9UPEOQ6QQNLgWb/8gOLNqjAai6Gp76Owc2Co4LsGXiO/dzBisBxNan6s49yVoOe9vrK
fQzpSniDo47cH8WEPpwjyFlEk/uQU+m8JpaY7nNCWLC3lvTCQFxW1p1wWnLBh45TU9KGdkz/vTev
dW0Fl35QTvOx89WInNgiFREWdI6WhrkQ4mLyaK5UMbk590wOIQsp9YteGA3s4zDFz4gqsf1yvSmE
PpJVNdLkzNyqvo2hjkSUfJ+0subbUgdjvRN26rJrB7lDpKydVm9BSyPlPK5j63JBBrDHN22R7RDj
KSDhfcH1UITlWzKFaDSLwX0KgWcTmyy8S8dO6RzVsHeh3mHKiWrYyrMgjNlVrX4zWUO7FD3k9NJI
hCDnShvrNisY7RSNoG6lrAq2cJhg5NijSh6zqQgW0jNCjVA+xFW20QYNu7aNf0gHcoJ6d2w/UZCJ
fT3FFbbsJZR7N26crT2N8qkkKvPcA1H2GixV+g4/GmaW79pXbo6o62wGTfE4qtbdy6GJrpu2qm85
omfteVip6dyf8+WusvVwR6wLvKqoJDLJyL7YWbk7g4NoO3EPomg5TklOfoVX1lt38tB/uGMa7HQ6
eJvcYUhwLFJ0FnG7VI+tAPUGdlSupSzq32bT1YPaGkZ35ziL8kf6oGaXlrX5mRVMDB0iHW4Y/hFi
ZTGP2mXI6D7zlA4pBX+8YaQUvIlUq73vzt1lFQrShCdnvmqCUUE669jujFk8Aqai6jbvEHDKvBef
YxVTbVtoFXE3VPC8JuE82L1ieh+L+istg+i7outyCJEKzLDIP1w/ny80UWmvNQzsNQ5gAkNpaViK
LZiOU7eMwb1Xuu7b2AiV4HHI1XFonOEH0xEfNRWpI0GUV+cUH7BDmSgT7wChsiKqJinwRVTOoR0V
voJokm+pMhNpn4OpH2M0Kp9OVAEiKmYAYfTPsOsDGFrJHT0tUpDn6RXIO43AwcuY4qfRdikBaRV5
9QOazyGy6UBmJj9GdEVCSAUiWg4SjTELhnTJKVdZ8eCuz5apoA/4Ia5IkJKYEhhGe2POPtSxI+Ck
oHTEB1GaV1T54ksvi3gvo6G7CBiacyG7gSlxSZ5wDhGcKjkuY1jms4tLFm/J92bgb5yZAcsqA76x
X+E/5mR7QftD2CXdt8K0apPQXrtQVTNd9baJLuZEyHTvRyFm2qhInW3er3qZIiMtftHdCHnNos2L
VhIho220d1TjAgOCDpu5FGEGACewwm5XaUmysuc2t6HVAw3PoyA7zSU6SMTL9tVcu+KinBIExIUp
9j2RtBNK6akDLCwhChETC1OKxbDB77Cgbp8yjJtK++YYhLO4599QrclgyFDcvnialwWzgdN124C+
0J7JKLJdKbrbNKgEp7KwOBQNirTOCQU9vgijeI8mg2ZPdjGGWADyhuzs3pK4z4yFnsKWyYts26Ln
HNr5kNaxdRAb4j9WsSyevIXqMpzpybBVD+/VWNq7gIPEAcE5g8G+5+hn6KwdtPIDYsQKaBzOkmyZ
0bQ4bIow5ECWxVd+OPdbBewM1U6C560ZINeRjn3uMMVDQ5f01y6nuHMOqbzvdJafTFu1B38NRC09
Lz5ZHkAZXmr21jiAF55ABjzrBlzHwRCHx3qU7k1Wdty9ohMnWnhMgHIcDuetB2wIi0vzWOsCahk+
SLy3rMnRMUu8YTfGdnnp14F6QOAwAP0CSDiS8NkW7+zzOWoZbVZGJvL8zzwE9kPl08eXre8QwFwX
CAjn1NMXYNJ75pgZqlfyOAPvMevCFB46Ut8QE/el60YxOU7NKKo7xBLBve7jgEjzUZfZPqXSTHA5
CvUDEIB7Q3pD8pq3DiC4BVzPLaVLue2mwMMVmzZESIp46Z+h5vfPtYH3CngJfs5QtPoe2FY9kdmn
4MqZeOpePWVaG4pJ21hbHSHMIB7CHGnldD7BMl58ATMS06pILRFtkGZ3RE80RMZouwvEBo/OvC6w
Inh3JpdLUHecmFdpHru8nJ3hfvEH7w5PSkV4Nmav61I1aFTFHAdoGHQmCV6JqgkYDRx6wqKQt2ab
DvEn6uaMEO2rkN7xtAmmNu7OLVmi2Qytav6YImvl2NcV0BhC+Goc6jFujPOsraGAMiMM9mWWghGd
hyZwXmEVkEdaLaByRzkZOPP5kDy17QzeJ4nEAnWmkdlI3UlDOiYXaAQsYvNWFdsiMflXPC6qubbD
JZjPOrrg40dRhIW3t52Zc8KYJRPCh5L4HqgIbbXNuJAw7YEWQPwP1s7rwgCXY0lpex+TJcZ85xpY
KduavG+OtqZ3D6Fjl83WLcWvPPDIJc40L2TMIdrTBXyOJJa7UprqWHaC8iJcpIccexS3auniVbng
xiz7BgYCqen5vZV60UGyGRPj5lcnRDhkA1UDGseQ752P4C+ct6YCdL3g895nOMxuUY9wCgyXQ4CF
oz7zQoK+rHlgC9SBIgo21TgQHEtyYHX7pEOUV8SwZnIRvbYigUzMifZr1INJtn0H/w7pSdjqM0wH
9Vc4hkOyF3hfMQIj0jwzdOjOBtQ7Z6jzsvcE9RrDPwYF133gm8syM925qIvsJxDR7qZcZHWi/CV/
0Grci6LhHtoR5I7rUmCC4YnprVpwruOI1zdhEzqXnpX0L0iXmh3ePuyVdOnEMe9zFB7VxA9PhNrh
s4H14CGi2heUNO90XTluM/HIfvZWnn8vEbrd9MaOt4Wt2g+sH/2uqtaERILQSIJgUruJ3NG9w/A3
7BrRcpTr2npaHfK5JB6mVPe5VP1DN7nkHGjTH8EDIj/SpYlfXZmWzBw8ukrwjG/yaDRgb11u9TFl
xsU8c6NrD5uKERVroj09IbkCYurNzbEfOzLhELrssyJudvHc6/PGm6GVjX05X8uk6zcj5RteboOw
L6p8b97wuqj7lLv6YfBgzDhGZgBSYQ21ZM74iJBvQ6+qQfMX4zPVoaHD37XqkEJuhibcyzcO//5t
lUdwFwQ5VhBlRtBTiJK68zZWOMtTlLHsbO2Crz3tlPsUQLVAqGSR3cS27EGZWzAKQ2vtbjvBZOGK
4TEOO+ypOHjtQG7ykrMRZw93g2VEn2RlY2ZmQILfwJn09zJf+4be1DtIRQ0vWsAVpwBvzdGuo5DC
Lu+xRuT5VFRcuUk7W2kXuAtpZIET/P9aDyKl/Z/0IA/j1+fXPwlIfv3AH4oQqX9H7uFblm07qMM9
3/ubJMRGEeKh7rDoH6IqMohO/pSEuP7vlisRj/ypA3Gc35VyqBJQj9ge/3H+X3QgelV7/F0F4lmW
dB1tHOU6tC5dPBD/rAYBOFciXsE33IVWcdXngrHglPVXRW1OhXXbR1HxkVcwLSapumv+j01nYNNT
Jj2EWVjcL/PlQtcI0n0p90tmrCuTNKitbTDgOsjam6GdA+JUs3uqoZBpi4N5in4tM1bBvt35+hDT
Y0G4z9i2kJdi5OwvvQE2kJsCTIPbDrWDFS5kmKhImeK0MVTPyEYo+0lHDHOSMKJ6ePiHq/anXuYf
9THu+rz/6XWhgYkszbINInUkOlyAf1TJuIX0p6lj22wLm79elqI61D7K+hHJH8ozIwgIgQIxARTo
tCz2thLtfeW11KQsEtAhdmnSundzkzfn01A7+3AiGQR0J/nLMEjeEhaEs6mFrh3ZxLqZOsdiMtIS
0F4+bWjjNXui5ru9E4C/6eZivtIeJrKCZeZKOZ16WqLpz4eJk2P2QDKDGVx3ksn3+iG1LVyXCHvO
bfya8AiT8r5kgXp0LGDZU8mYLMBI8NjUQXMXEdj561EwDNajyD0CWbL6zg9i63FomWHlXYOpan0Y
zURjRnRNwcUyKk4XqV5GiT4/wvVy+vWwfcl03R3+8yXR/35JuCIK9ZNG4uN56l+ES9GUGK/MnH7j
NjsE+J+DtIOXtatNyWKlu7xMxAun9gFYiq+Jb3YThvYXpENGz1n0JOx5hvaMuOfMGqr5sqUGP+d1
xFx8NdHBu2YaJa9/fUaisLwm20ds6hBsUR0K2m8VYwXIm2uwcxCcIqxCL+FybQuvek65gW8Cpd6s
WbrPEEEiZnEna1E3syqjh15m36Op/bFwFrmsaGxgYu66p9RzwlNf7//zq6TUv75xXZjTUttyXSQQ
kLGS/OMbl8ZG4qU+kmMECQEIJlc+MQhjYOVG8txqCvXk+ll5qFWY8w/V+Yam0IYvxu3WsBMTZHnW
jpWCTeWR4B17TQGGY9Q3qYMIasxRauH6J5yOSRYBnraBghD54E4aL7uspmV4dvqMnGVLj3tLf3KS
sddRDxFEc6YvlrybTpyZxeb/8Kz/bRlzaZd5ynMdnrPnWv9yu7ZtOg3aFu2Gk828H9Ekc1sVzdXS
MgjoAAwDCim8nYpEuemSyLtwRkoD+GH/i7Dzam6c2a7oL0IVUiO8MkclKs4LaoIGGWg0Mn69F8DP
vtd2lf3CIjUzGolsNE6fs/fa4n2+Xe9iYP2k0XpoKLwgOJZgagAvU7YdhHQf0jQ+wWZB3cnkjXAi
7RiM6Dg7KFsPwgxAqqLCvnHOQH+U0lAsYhNSZlJAllf1NFur/fX//Qub/+ticFzTmndsIYSvO47+
3z/mROquZLzRbMgRgxEjMusCe73dMR8kfSoJyJcDMBZD0PhRu4T/dZ73VhmWfvDT+CXrKZC5UpsL
ALDmwuy/QTunQGYur5eHWHdQn6O5/iCz47uIRuMljmtm0XYFHQucyf/zGy0/8X/bcR2MfAaaVMdy
Tc9YFva/6RILRSKvLWy10UH+YIv2GSzE5jEpGZGPlmnNGQqEdhKhvrbtfDywgz123QyUt4Pzvx5k
5/1IpKadGYCjprBpkgqNcUEd6y39GXE2EpLhuB67F6DFGNfC8AnjL3Nrn1FjVNvjtWzi6SoU9hl3
UgcoDy9ozyZ8INgBNFiAe6eTnym3hWvh2uHVL07366BkOoFjDR2xk3i427X5fNgI7L4l9skwuOYi
7TY4Ugu0Hap8rzN6IU3RbZi0GdcxJtbLY6q45cijfdAbuE6aVf+x/OHDCIb/ZzelF/S/NgrPtVE/
Wa7h+xQS/2Oj0OSQoWg05lCOdsT86eZbHWw9GcqYwihFvf6oF+XwEg/euXI76wOmsHasciZgbWv5
r62NE6wps3Kfmk12AQ/N0R8OIl2YvP2AjqJfDDuMb9Kv7SPIa6ztKAdvTFZebdG/SY+BpxPPQU2D
EreeNHhbUSLPRhXXp/nfK4fkqzgNtZWI0JUZSMhsJccDCiXrzU9RHUXSgFTnYfHqjIEeYJQAMdEH
kKEx8Uqm6eyBQyUzLzKeaeDqucyGrZM4IOlF5h51v44PSN8qeBjEa+uYx9MmE7eirwfkPH+Ygacw
FmzzxDnTOg4i+80BCxmF7YdXFLfwR5l4m3TW1o5Rkgk0P3TT5JPahgGXuXHR/iiNINuUqC3XRPb8
0kTu36rer9Yo0AmNS+VMkXHJotA1j3F0Zn9adX4l6c9665mp0QmRPqExFerK2Jl2zdRViLHcFMEZ
70JumdU+9I102zQG4Wq+DZOAnLy/Wl3forzXO7RDlfyKRYBVRom3NnGbY+8DcWfv+1M3kXa0NZU/
+FW3yx0S+ICNwr6DiqPhZTxZDWEMCKyy7hrnnbrIAPhbfqtbKT9M2y8JUpsJoy0iU33MAZFjVPiC
QMl8mxHnKikJiudIVu8t21Jg5qXzRKHheGAmzTbDL9P6fn3CBPWccWJdlQBhNmPsq5fSkZ/l4OU/
komxa8jZ9Bymjv2qZH+u5q8Xjiu3nTP24HtdHC1YF9N1rBv0e5yR+Aarl8CdQ4ocXZAwV4Wg5Hpv
GD8d8TE4sl/btdMeNKuqXxA6b6DPMbaLyoccwxj2+vm2RrMK+aWszwxZ9B+47IGxoJt5IR4FZqpA
rFBNHyJCOIQVECu7g1F+kDFCaQmQh5wZ80TNxQyQcd+TWXX229ShnFNBDsM8qt2tTSQzwg15jH0P
760vwMKLoP9JDbTy9aTZ5rTBTpmXdcR72rgx5pv58tKcngI6IxtjXgRkh/zzF1q6b49CH18n19W2
YZ01ezlfuW1hHhUSUG8cix+2gOWQTjk62s7mks1UlJ5RvGSnJsHIpeCIOabVUdCS7EvGxUNPRQqt
K4yzT4S0pFnGzFsbW0MS3QPRjAO2LZ0U5JqCYkR/cZZE7iBthYFazPLaqvD6K1bAG7wFEGJWUdTo
Ts38KdZMqAsYQunI6snv0mnCK/EgOK8BbR2byAWZOl9q2Idg1esVY4x5B2EasC7tcXjykHtWdHEf
yV/GGWr0ak37vt6VuQLFM/+NSAKXXQObV9/a2NJ4GjC/LV46CpHg4e6qi71y46AW2pjKOP7ft2lh
iPlG/O+3NcPxLGH5pnAQ9LvC/h836hbRkos5g/7g8m5HqWORGqH8vV6xMVT0bF6zyamu7kobu7dJ
VeOTp+vwhfEeIy1ltMe1/amD7eTkkRJwlUMZIipi6rorQqXiSWbyFsZDmYIza1DGzXcpRATBucFL
cE6wOcZiDnZP7QdDgHOVJMd3ga+ejV7PrxbxAyO13aG0QXhXjSbO0i7eVFPTEYM6u26EIjOtRx05
/yhphX+LIQzwCHIps4qcnr6DQaKQdewgKwLyF3jVTEZrn1OfbWksdL+iuHuq/OYPAB/7MopUvpiN
BtyVa9clptpI+uLVDlDwwNxLL52wdzDR8ZRTRb8hIrI2lWE+oF21t6Hqx09GUas6IGOm84kZ4BBD
vnvP33esNrrlyXQZIHpjD/aJI9SL7HDfB5tE91h2WolYGn4TMmnSfiAKb+/Ikip3diqpkg059muF
h/sl9UYYzh6hDnrWPjpx1xIkyPsd6K67KiCX1V2d/Rm5V13v26QLOUjmcQ4pIp1+iG7JhyDBbpJz
1pWqym2JYPo5pLtOXqRk9lQC4sOz3zzaLp1IK0neGSrlj54W/LZmvymmFQ2MhfcsR+nhQvLK54rO
2GG5HdPa/EhhO256yWeYsHFvugbhpMKTcijQ+hwdd1wnvk4ElWknt9EbfkecrJ5qZ/pjoV855i2N
u57dA26a5mOTX1aREVqfy3XWZRx5/Fo8dBz2x2BAcTIvm2Z5MOEX3H9tpHwQT80ZCzLq6UdkNtUh
n+uisDZ8EK6ljmvcSTsYm/O1PDOWqtDzt0bT8R8rNf7IVGIfGcf3/AGc82j2ectYAKtxZHcugCQU
sMJJXM8Ye9B6S9AURki3M9pkdjLHDcR9fEj55nMVoBhyHGLVOeg/pf2wIFlUZcjtsOxjo6xo9ZoU
FPOFsjw4HJ539z+lC14ei8QxWQNmvCOvpia4PjEo6VsGijrktgS8X1E2xWeRJ6AXcJgz61PVocI8
sqXMpCDMG31vpuMjaj0LBVoTfTmW2kXJlP/OqQBV7106qo2X+wN6QnyXctfGbUAit8V0Q8JnMk3M
2PTb17MG9W+I0Rfdk3yfKvKxXFzucBz2WAceXIeW57KIB0reCz1m8Hug/lvzJRKm+wYs20CFD7ux
iZqjXqMsqptBrYX9rcOx+llVf+rJda7SYFQTNr8y4dU/wigGe42Vf+sygYkok8H4urDhZ3xY/Qv4
HvhyOz7EIxksC+bGL8nvQbfK8mcQSXfGNHZ0CRBCjvZV8rk+eEHmb8oGIuNqiCF8OXn15flq3v2X
T6YP66MpuN5UPg6HlP7nvqCpu6PSe/eTvjuIUQIWtvpr7mLz1az2iGeW4SuFvW8okEwCCJWWxyRd
Vo17qOZjrBrjNwZHf+iScxy2McFsaNijRSDRjm4xmrY+hs0EjwO7xWC9UJYN27EWxbrw/BLys6lt
mdFWX4g2nifEG23eYdYoUeyl/qkTcfxL09rf3M5o7BAYFzle/0vrOrUp3fqX0tllZPFjwFaHhQRI
qh7FCn6B0I550xAVV6DjxWdfaybPezk+l4bqtqNsnpmHyq/7JUa00gjOiCqnyLKfxezhTGqUu9w7
ptr1D6q20Zout5Ketz1xmXyv+IHQmOntbdlHwU92m9xF3dDDD1q2SqN7Z9A0HHESeM91zLmx7CPr
oWpZgUMKrKdvTGs7gWFcCslWd8MLWoJoD9ORD0mz1zi/qq9RRFdNavpt8q0YVqv9mmDX3bKj2e9h
UFCpu3uA37Oim92j7RDXlz9tM3f/jEDTbcMm2A+J/7kOwUS2LJnH2qr6F8sTT65d+p9+2YhdxKFw
XwWO9wnCnbhHIBY5Qk3JCOCICd3dGcKtHrvS4qfgrhGEQj+PkUsbyJ8IAJoTiRNlJ6+Dq09cy5l5
qUSrvWu6fii6SO0nR3S09sl6nRz1hSm636XI4nZpYG2Vbfr72OYKMue+W151/h5fDGpVJV54W9tL
Y363NefIES0DZqLfaYO6UGts66NkCLXO2C7WOJHcNeNl5+X+dvbkEu+awexf8kY+goZ8pei6EYEh
P7S0Ltapz3HEjSbt2hotlVWTa9UeNQQObuCQR1kzQ8/ZALzgN7rLhhAH02JBZxNQEEaBHndLZXfa
Dx0+qBeaz9TsFF9u4rwzTCvIpFTgKHCa+zWwTM+GMheOoJeQkBB0a9Pdiy0t2QxWXJx95eTvlpZC
uBb61zAxqsaX5gTn3AiflqOKFdLrKttP0ReQ1BCL1Fs/asi8M/v60fYDnK5J862U+6M2CIj2hiSG
ts91969nfSFwtjmYDRw5XE07NHbKyLpzFMV/+yoqXjWHy5MJ30q3E+0VHF97NUDgMDxmkZgegpLU
6pwTTinjE0B2WIsbkYdPE90s8lXq4FRkMe2acSQgtouqsyAldXNvg2lJxfxDAwQbWeVcJtfeWmoi
cTkT5MUWzMVv7vzeGaQwal8MjuuibTl5zjVk+V+FpJEn1bqOiCa93w3Dd0ij4UAtXHpR+rE8A8W4
G1QpDl4nqV3iCf86CrFzOvD/3O9o86ZZyZHMNJlp1rGvSEgLJ7vwibeofbQLMAy9NFJvnoj+DKUF
V3TeKSRpHyhjZbRR0H62stecjU06o+YLxGXShstFkAqctM5+SCYu3gQB2doJekki2DvZ1s2rXk7E
OjdkZo/zCREqyrdna0CTNO9ie9b4aTNuFJXzUWKXWQWRk530eDy3kyCtEXVWjhX6DNTmhGZjemgi
Ud/IaSPgRm2kLi6ZZVjAWHCAnZeHMn5GYiPOxOsZF7TZ1va+29VF0W+jykd45U7pJR0liNRhQCrI
yNfll8ldrWCb0ssH2tvOKQ+0l5yZwhX+Sb6JMYb+LGdpTZMGLzn5CCtVoQftzFh79/B3b5ygs2cj
ZrpXKcVebiWz4DLtNwN25hPxQerFcIInP9zWo569lbUTPQS0s+00byiHicqKKit/bRA6H2SX/yK4
MF1XdhKd+qlyP9Nqjd0MVcrEl4m2VGfYcSQsCqd4l/XjchpKEWWCbhC7AQPa85QljNDnorGDt84p
liZHY3dfXpwieaeZt6nRsO5lxkGFO4V7QHqFSD1HWJZ26WNNaUmw7jSQRjmeyfUrr8uD9B6sOUhh
JgOGXe5w8VTTmhnsTgnBhHI+S7mB2Tw4xF7zLufsfiRbCBe2FOMYeVQ+edLNcj4bRSi3jhzHh0Q4
v9TQ8xNaGNTKyc8fJr2mC0HD7FqWxbTJIHGturbzdvo4/p56mzYsIvYtRgXympeqL3dTzlx91W2b
Hmt80wufCpmzbCWDizL6K0XvmxNQB1ayFO+VfMOS2KHdk9lL64sj+IqdUmn4EDph/Ryg5LSn8DKn
y6Klo5vEQTs8tx0aWg0R1c02o+p6v9RlCq4wyJziFaaqRAP/ateu8drH8klvtJNXKu0pnjn4FCrm
2YbDvCpDAOAYj/oDB7P4UhpauwkUSFBkgs2GyorTVQZEFg8RHSfPdRw64o19HRVpp/M9z3MEmUVT
d15eEe82XNKwPMVStnRcvZG4PgVNLuG7X6VjfC4NsVDygwOLv1QlEsMwdmF+9rBI782n0p/zJPgm
94aUX70zAk9u5JBztvCd+oWhMuZY+OPoQSptt6yuqD60HhliZh086FY03WTIwb4Ypp5olWa69U1G
WTzlQGECXmZlYK3aqSFqmV5AAdIwR4F2cZyvkGHyDsBJdE6o7EqS4nhKfhVPB6djfB7l5aF1YDVU
vvURR1lxjBB2DgMRZMvHbFNbYT9RW1wQztzBQegAeQvVqZYXDoEabrSORELNP6YGKGbp/mxcNz8i
wjv25egbO0CC9nwxUDapVhRbjo/hyXRCQcFZcxKYu14IGnCLN10Ci1p89Magn4Gp7fweOW0MBnCt
V5xQ0nIaLoYG05b4026VDnyGUeC/eABdVgH5WQ+BkdRM+hjLRTNajswo3Nis0IONj/gFJyXpGMzW
B04v5K3JvF3bUbNPQU8/lHUSb0e/aN8a4PMr0VtwtbFBFzVBueDC2ktV2flTVXU/PD/Nzk2csUVa
kbhRIAFzxZF7fx9kxvfOGuNYEHq1czjNf5RD8KbDez3K3r/pmgXvh4AyUnXFNWPj3KPmxHuG5vaB
uMNvGzbR070IsCp7eEpzEBa187MGlfvDLEt2hpouhQHDZGPJ1rv5urzGfWF8NUEOnxG6E0RySEgZ
YS9XL0yxsgoWbJlW9oOKtF+hHz3WoSZf6W/n5yAcHkeHpvAWOT5ad8Phw/Qx/QNi828UmnITp27+
6nS0zytfp6LtVbjzvBRFjy/I5CtN/gfgZfwpLyvf3RgOgNtGg46wEhgD2PgJFOozWgJ4i0qCYqzy
BMa/WNdmkG7ssDO3wmJ9NZQ0QFPsvyMjWr6j/pgmxD0nUU5tFdCOCbGfSEyWG9Q7gO5or7iV3Uaw
crtw045QelVfbvPlELr8lfklrFGElkUc4GVkAgGtMjhbVKhHAAvHptY6AqAAgaIoLX/OsFBksj+1
MX9luPgzpMPnydkqNT+jSC/eXaCEx3zk159cFEaIM6yrOSQ2pILOAlrqGnujkD8royeNLhDivDzD
JpRtw0mvYLOP6nl5gxGnwi7qGkQvvVGvg8LXL8sD4MtDAHP55FfRyegzbEgOECJOgnuE8QX9L3Zg
5Wk4rG1YJaLQGRaaxoxwnA8UBXKfDR6pQSGZtTynmWbh9MqyLLgEtUmvZmSRIR8b2DFgzjKeehqC
elibg0+bOWEGLbF9PPjxVL7kdf2GYD35WoqXcXKHz6pGEyys6D2ly3vJa1jata9rn5zBYKVXAAxd
glEK8LE4bymrgyLGC13l10ErXfiAKrrOCd73h9QQ5yArw8c47X5oiQi+ueWu6jqYnu6TgQDu47rv
CdgB4/p7yEhodD1LvTMYYnYq5ovMH2FqhVN5psPFElqemn3zMhzg36B4jILkl+s2h5Zik1n+0G0a
PwVmrwcQ0euk3RXT2Bzk5Iz/dJTDMEzRATyX3ijpdg3PeH9o7A3Zc9KjtNaFP0uIIt9bu3Twzv78
MN7LQMI2TJeYNJhr2ZNpJhmsPEWUaNJ6J6CrxYqbX3IKEDTetw8Bt4ws4W3POQe3tma51/C9+EBK
NDy1SPKkR9J9JNLxSe+jP/cjSWhY74Q3s1q8nIoMhCZicPrzDea+qus5oZjcIErDeMc8Me2WncM1
fxJNon2iSSoOy5dTkgFXI4SrYGeNwj9DCniIBzIsbSM/R4bbf2V47DbKKYejTV7outLEWudO92DZ
rX2uQdYecCpOxzw0jH3ax9VLprj7CbiGfwztJYa8abRR9W8NnCHydPxjRrqOete9otxktdR6ggGe
l8ZYXhLwLytfaNTcXYap3dHGmqA0rr84U2eCpDEZ0p0qpXO7dxV7tOQmnNvsUEJOBIVSP5KHTCgu
veyCYMVN3nnkTNKovSpjDoZNmaWOySbNFdSKuXhFAwt7xpgAoGg6PLWyeWHkk12TtrkxfYbo7kYl
Ax1a18vgCDVlit17nqJZESkjTlZp1zwVmCTn/kPt0Q5SHHb7+jlUXbT1RNjdnzWpB8ia0d0lxwrN
MeYtz3LrxYujvTkUw3ujCv2hCZzfBDHYD/QAjcMyuFwenMkXjK/AwWlYfvaFSVzR0h6wqqJDaWJ8
+sBNX8Jtpqv82pkcLscukh8yr96S+WNN+DziHrbqcs+VjYGSZL5rjtVFNiq9OZ33RQVFiTqo9gVP
MAYF03gtbZD1//ZsGLB76CrdBDODDiBBiGQlt8Jzx7u0fE3zT6htOVRignmyhoQGp1KPJaq3RxOc
pPLa59bS2uO9jSlGjLwYWB9i3P/lmFTFFqb5HIyH3mGyIDK6Ifap5fABw8i4FJr+2/UR8tJhzF8r
tIyrSfXEyusJSke31ba2bTdHZJFyhetVEUnkINBt5zGWR2akGHN7bVGsHasQ1CB6A+0ZOfi4DmdM
moXF4JnBenK9b6akBl3i+dCHQjbc1JWqH5cH3R2DQzZiHNTU3Nvzi6dFw2Hn/YODqP8xRyFPHLf5
nJL/9Lj0duZXY5tOl/vS9ewbwPhzmkT0GiJ5AKZVbJfNHEUTaaFO/Lx8CScPId1p2kK5pq/tZ0ib
R5Wd3Oaa5HAx2NGcgp0dCRYYxviYo7HWhbVvwJM9La3WFGHuBsG2vwsDX9z8keEEnKMzyPvyoVLB
f07SltpjVJGin6CMi1kP5He0MC9CPBMirU9UvM63nb4OdcROyifxCP1XbLvJoNs0Ty6wOhJfORQE
7bTJt6GF3YPj9NqxwCW0kV1ofJWy/JJeYQG4Tj5rLN0XOLMEABu++tnYxqXD6/cWZlZ1zBgn78re
XUdOvp9iJY8zNuGDom9jmiTmVnmiH9xcZvqeoLadMtVhadTigy6B03WPJufJbdc3BXkqk8A5nNQX
MSN37u9/XIP+mlCM1itv8rN/7p73HbHwoZ+OWZBeFvRa2OBd5exJa2X+CNzILrbtjAXBT+d5K9zA
95tVotksXMmXJuU95o5W37ye/ijXPAjlgKbC6CGNS1IRXcpYm9N4e/EuUMQfRGtEWzO30psxefSR
gPJmc4ffi7Vz3g7NS6mT5uE2Q6e2VilqaqMyeJbz9MwZwp9xM3h7MU9WaFNHjzR08FAMa4LMsk1I
z6UTRML4CWX4aBJtGOAYpD3N7KImBhLc8XSbQsFocTlF3pe+6Y3FYVm4VO4ZHJ/mRIpVssbeWj9j
TLR2oO8GLEv6kfnn+KmHdX3wvGLc4mzPziiuQCRgBzvSe0NR5/vDk2bHADLKNoNwpul7LXHEZcpx
jovKWCWzUkMERnd0cWZCXwPh6BDOesPeOAB9TqhjxuZbE4XzB7fSliyw1xq03NlhnA8AxmYeCrc5
tyO2YtxN+0UlWfXJtx5K96ha5ezgr/vHHsHOuqM3TDwgqfHSn3HtRf3FFBX4hNPgrfovhQC0zV0h
Pf+SSPNn0OOINQuWpDKq/pxqHhRgU+3sKb+gBw9x6+SXoW6MjzAsb9Bxyuvy4Mrun2fDl1GdMMHH
J1XW9fPopS84KosUuDzAXz5R8+i03TFXjjjmRndYVl9eJd+9q8gUnTGAviRXbVGFMf4fdsB6DIr7
07L0o6CEc6P1xpFumtgJkmM3bq/w7nbyN7KnTzGGCFWa/oa3STC8Lpn6FdoWScDl/qGPUWTehRMB
qVhrLXTkDkUOIb0AIXZ5FVTb5XMCKN/uaEbAbyqM4Gr3RbL/1zM7gUqQplZ/quT7cnpfHuIcJRMD
98fcsJ1t6kVyG9UJKfeWk92sniuzCbo3AYV2m1XKfkmm5m9BKfhK8BQRkbM8nIi/+57mN/vRh6GF
eUQ7VXM7NuvxIDap8ahp9jUkD2VtD8aUr23N+xCSkYvj6eFR6/nSfeSgwwGM8zreh44RboTSAQBG
gFbmhgsOsuQRC+ShoAtLHzGpOZzOIoupy9kBDX23RGOwmbnKib5CU9qrTNh/ExNSrzVg1XNBANza
JCS1HUEtrk1/bRoQd7E9wFwo1Smx8sqCFNHl+xC5yEysKR/UJCyApr22aY0aeUrFJFJGiBPirKmv
LpnwVA4tNjObrKE2BqqqWnO/VCeLoiVKxwqXGMITHxXoxkAJepX+s1OiC6t0FOxl7d4KT2sP3rwo
tXmNetlk722jN3aDaWQnJyXwpu5JVJZd9SbmK5D+dvVYDsYJbBlBP2N/DWZhQG7UxZNJUgI52GZw
GIUq92QyYG4u8gFHs6G2lVdjxOsnYN5DSlux8utvvzDmoaoPkCfvhpeinvOckLGcY6z8/zQLSBD4
LmMzO4d4Lo/Ls8mo5mdNfBgi69POSYfViDWoyZTBbULaGMhU4xj2OklfPsb5RvWXMEcX0pRdle9a
ZGXIzL7K0f6Gbw2vy/njZDRqNM07dYCg/pl03ttidU/LB67QZaqUiccKclxmUtz6lXw0/4H7d3KM
zkE+6mj+Q/fAAbSgie61G+lVyR5ECa1nI1HX3MLN3rfiG8OzIo6tJDurmiDSLGeqjIDB1aLAAkVW
rd2+sAB80o6izwQFaN7g+2iWJc2TSHuS2k7D6g1+VnwuLc8247ZmOwO+bCqGpRetp+Z41RKdIWvv
PzhiokpdZC9LR6FxSAnEMUgaaFGT5Yaz5ETMRnUkhix70FwYXlGWjp/dMEbUkDiWwxbYsg6n2k5p
Fs7bv4GD/xQyRF0tc5yy/9N7bf4KIMV644XfxfmrOU9heGEznD/0DYe0pQs4sE3sCB1mJZb+qeiZ
Uiw3md6ahvPyEuJ1v2q7qQeByUk35dcmNgEcovjjNcEl5Xx7EV5enquQNM++md6mCbV1PEzZOhut
8Mu0CDmzrQlGnwdjSeH2PLs4dnbxRDXaZHaxAR0SXsHTIVZfLuuqw1VBNAIwa4bz/bHsym28CIQY
rdSnuyhkqY8yNX0mwV85dzucKUtf1AQMvIEbsgpaonbCGFqUjgXx2uSdv47CfGeHfvoGHqxZubhb
t0nUZIibQ3FoDCb7A+EqT3ac2E+2IughbOqQ/Fcz44BcZ5hCeKbPD/dnviIYIYu6XUoEMoOcaOPZ
if6zbQkEg8fhbmsRZnvgpATg0Uxed3SGctcguHQ+LGJVhDE/ApRbzo9zaA+41IxPcZBfvdNiDQPE
j38oIS9U0dVapDcQ4K79HFeVaOHfKOWQXg7PZIUMSO+Iq9Km0bgh4xhmsNdptMbNfY0g9kAvPyny
4dzkcemWmuAojXJuv1Uu6GEEAaS/W+OPoh4OgRO1H5kz2euuCw5RnI7YXPyRGGwDxUlC6G9kmbey
fQwhxF2WpSH04u8/dXrnRc80w39xcCZz1mA8uLJ09Sz93Nrz77ZpPuXPNeDgG8qM1bJQu4Q6oMwZ
KafW+xhkxWdrQcEO5OBs0rjKLzMCczXaWvIytNR+Bsqe7fJSek62wkKirpzM281YBC2+5WHYp4Zs
mQ+5GC2UW9PxmLztcpX7BHnMk5KmoqTMiuIFUEOGFL8ga6Uchys+7Jjm3UjHU3PkBuzjCyEPyTnG
af8UM1tF/FrUOzMZxvX9JV1rxMXJGxR3BhmNegO4RLTfXGYN+CH3xryi+nltRfFowCUa8y3ENW/r
xj7qLmEJFFrDUZojNP48vTbkCczDdYMccZZN73qfCKspdYphfIpjYoCrMVV7JxuLp4LE4b0meXf+
aXPzSS93OKrjfK1z1tqOzHFW6ajH2yZQE659192GvGWrXJPMN6MI5EtGNtY4bydeBDOJcF9vXerY
usKog3AKIJoD4Sjvz5av3f+0p86E6lFvktYMntuG8UGYGsbRi2PtuQbz9IzjcEM0F7l6Fda3j160
zHnLpHyA10Orb6qMR4Z0IaQkw3hEnQ3Zw9Xk132Ca+LfJHiMSlIWJMNzUW20sNWeBwiF/N7dK9b/
7lWbsssY/FMUZOafVvjZxlqmJn2SqBXiFOdBiOZGUn31yuYN8ATFY7MiFMrYlI4NXcB+W9Rv926v
kgHXXGnR/WpUdnCUMZ1BT/xNh/gpHlr/EXFCcao7zmRh7kfGyok9CRrlttQNTm2OONJXGPPjfYaZ
81rY6BS1zDnERmbsfNQ/2xIVziuMBWsf4mHcFgi9XmRLUTNqYASCliZI1f8ysAhv4tZnjyqto+QX
XVVm1+wMx/9o+tEEjOlM5N3xgdqoSnUWDht1hxKEIJQGJQjj5IH5CtoWXUIccOSzZHS10RoHcXZ5
GJMcBUpAbFKTlzd7goyWxkVFT7m6+RP2NbSm4drBdQo1KdoUFpmTQW5MK5Tuv6LU2jT4zTUXklKN
pPcqmGLR0g+2wKUOtR/R1qiMF632YbeBiy8ggZaKowQ3/2gXKj5rHHTEplqg1SM/J0Y0bo5CVhAX
TEmLZ3AOnlURREqCUO0z4K9LbYUg/reZ5d6ui8RGEiSwNqVKILqpCdHURHtdg1aAMD0MfWtXqqrj
/b9aScvvVrd/jUwAa5tHZJ5Y5DfjLtI4fWbzShpGGrEhJ5emA3ZouWSgO66xDdr4AtWoPhuItHaM
6mkCT92j08Zf3DM3Shb92YpI7zHRzmz7WPz0JvnTjmhEha62J8btT9BNQNFifTsgmmTjOmN3W6V6
Eu5twTuidPc4WvBSE6dpr3r4XYtyB1KLUyr2rnVYfHDGzXduXvbbtkID19rdLMSmDxKjmUdhjgfF
tPa2L4ddbqM2tC3925rUewfrLRs95zQI85spU/5E919slgdM6ZI5sZYdzMk/ToMVXQY9fbQGfSIj
dPrFvDB+8EbxqMZd3XFwIwlg2rgm/vOi7S40pftTa2sUjyHMcduKJCTwn+C1Hog4BjE31t9dQO8H
y9DfvnDBsnldvx5sOnm64Q/bLu1fhsnepnBa96KHj9skVGqTYD+IO/FjAKflpqmz1RPGSVr9MYQh
+rHS/GkpbiohtBVEjfkW6Ea1qbWPdiD7uajjbWRLjoKG/gTrcTzoJIOygdevo4PsUi8RwQfeTjSD
QSCTvh7LmJhfeqgPMvrqC8RpQ2BkLwD9NrgiXCZyHcWM7r2rqtfWVdOSpp5PGIw170+YT+7DYBDS
UNf7vg7t8y6V2ms08JFmob8x9O633++CMUd+7hZ736VbFmSGQdh9CoFZFvujS0v9qJr6hoDBfU44
ifXJpp0DfAaBRpP9CoqGZPLXwh1cl02z49/qOxplzdYkLKtS6VPTTO+skPFAJvJ/0HVeu40D27b9
IgLFTL4qZ8uxbb8QdgfGYi6mrz+D7H1vbxzgvBASJduyJJK11ppzTIobExF3Tkbhg/IJUOiVAfBA
cMinnQ69oiBOhSsa3GfhPocU/tTIsXloB+0roI/KiToZtiKfmk0tm54hbUNYauvZ+9KN0EQkI+NK
wyiOvcN5p1ebuOtKvotuv89Nh3rX2EE1NDYJwMxtF6T7UYovGoE/e0CQ9Bgz+ob1SygY4g4VDjA9
feyHNgG5FfVroxIQdafK35PR/jTmhMwV6RwNrgHUt6vmWADQNtzS21V19keSEbVq++HUyYL4YNkX
XGtcAlaN9I8eA39uXbUffKDHXsv/pJesNxhEyG1eQu/GRS82Lt1nDvn4l6f4LmS2q28yHS1sSD5F
NBGhbHSgNoFWfmD0NLZNWGEaFNamiKqtqQG8VkFEqFaYpSc/cq8ZfNlVbzFVtDl6NrXg846lWV7d
7id2RuPMaJx/1YYSieDYOBr5Bcnlie5HcDNcbP5end7CKthnHVpFj/j4XOYnAP6kB2fUamZtrKRj
TLciYpZBPIdadwh7FmEsyWvltSHrcRuRSkkObmDuwUkyBIS41YDTQh+oryOLQ8wxSbU2nQKXT8IL
1kKJEg8rqWk6d/BhAGXPlvHCtSDY4KbqtnoAoLyMxXpiVsXV86B3LsKhIPjUWyCjLFWNXWcgu+gt
9XvUCAYny5p8Q4PTQDL+yBKVbOfgOvrZCV6zfOcR1NzrVX4O+o+C4Tqtl2GjIr0i2gOc9bcggfgI
wUgSFtKku3gkObSawjuTIvCZZKqv6sKYo1MVf6T4mRb63WsQYLQV7iVP+fGBlLqKFQ7cCRUMJdgS
mH7BkzI6b4PXmASP6L1Q9XAj/HE/uXpxB7v9Q8uSNXjG6LVNzN9FFfwKKWc2g+fdvMr3TxxJm4J8
rYciAqoFL3aG/g0fkAQ8kiQ5LbftiXSQfItArT3KnuRWC88qHF/7IOCUW8ak9oYN29JOMgRTzXi0
kzC+uvPGipvXScSfrT12HxmtUCXCfW034iklJRadmDyqOWanADcM4zoh5BklMmQp03ma9TTmXJnY
TUrhHxvvkRt+eVEsr1yc7HWatz8AU3jXmIX0xvZfXOiCTokAM9dF/1i9lgB9tnblf4xF8zOvg0cj
ppjGirXmlIGFF4ASiAbP3g50fZIeTkPZ1MDwcre/tI4PsUXV5wKK02aAdrnRkwjwTBUc9MngOKIo
6SIvuDdGW+wnj3kz1CztXtNy2pqsiVcBEiGvz4JD6k7aDlA4aZvteHNb3iUahSXZ8jhBrTlEU4WE
AWd+vw8rm7RXDT4vWMTq5KXdXy9qmlb2xnWckNRbn9EWU3hMQhKyQRZtNWtPjKKABMgivyEFcd2O
6XfuYNN2c/c6tXf8QuZ+MKh9BGfUTVtXr4UNiMePWMwaeX6NmxhRqhuRZCSD4ipgxGaEwLe4VjpS
4fxA0QrrMxhYHlmDbodxSVGJsMIj3TLma2O5nIoY/cxXhBtM9hNrZ6wIMWJOMNpHE6jCLcnsdKXT
d9jVpcHFykRGINAg3ztrTnjBfLyGKWjfvISVuq578OVntgJTm3ijiQbiAe3D1aTFmKqJmMeIp1NT
G3ec9CyGPIp4WD0EL2XWlkQYoty5eKHm7OHIuul4YFL+Wmem2LmJn+zI4nhXKqsvTjx1B2UGZ9KD
5CnV9l0s5jBq1GehTUx23ptXcygJ2hsgKfSuv9PNuV+dYJFqge5NvDwUnUJbm5MBik3zbKDzCteP
+eQSVLmDtIKilYTZtW2kP31Lm9bamForRgs+CJYcnkxYfVNwHEND2a9R4ZGhjDRr3xNVXheIqHt0
JBPuHXTltrdHP3PydG9N1Z8yuDEEgHrhrexahy3Wd9mZ5KlZ6QCMWjoQlFi2rFMzt045vq015DK1
IaTOXieezxvFChNV2w+TGcsmg4aLwaz+41LqBaRsOck263X7TWLvyBE+dZbEFiZR1yaCFF8v3lAs
0cFtvL0vZLbuEkJEVMZ4BnPa0TWYipomWQHls0Y1e6pdgKgjsnFvPBShS7SlnZ5puhuXzGBCkjrw
LPxKkkpCGcQ85FcfDRHSqkB/8mZ1NpqkzWSYxKuPE2cgY/xyO5+4L5pmUQ8Yq+9+eFVTXsAh2ZvY
zeN1TZ2wKWkpAJIhUduOH7iAp4eQoNM+yB7QHllr0tT3FqC/bWD3H60B/MUPkMww2yZRrTXqfUPD
izCjKjxrVi/X0Mdy7FJUyqUztFulEQ1qGDUNPBJp60RjtaRnh0rkj1Tv2NDDzDsxzzo4TZZewVGF
JNtTMg2NtQ+IyOWzjB6Aq5Q71074qjoIX3LnXEYGAAGhmSv8E3LHaPszGtpvNV/fcrcU+1H73Sf3
Jq7cqwk1B5B92l7CwKXQRdyAdZ1AnbcyywG5jnW+RwbDET4pFm5lbq865FjrunEGPFeS4hjzzbau
o6PL13MVdwZRGXzk2zKF8MOIe9y4GZ483Wip7Vosor59kSqF2Zp0eCbj1ECxUCRXy7Zf20K2D3Tz
FZS/sHIFbJVhWDdc+JCA1OVp2ehmu5umsjqmGeHoWAKZ+CpKNSCg1dbSIHajoC52slPPdhpyVMvu
B8OebB0YXD892ytPsVZyTC03zUyUp2Q+Zf27u9ySKOzIZJ+f/l/3i2UvlTdJHUH/++9d2hvpqSUg
7IUmu0Z8XAjwk4tGNN+TVf7OsUjU03wvyShvNAET3KvK8DVVNAucJvT3y6MlXzXGwN2wzcyxe8qC
CjmVoXZOw2gNSs6Kb03AIeitYXYWO9USUp540U1H6nJt9WpfmOl0JD6lPU3YFWPbu+XmCwYB8WOI
GmATRWG9QQ1cG2FDZkvq3Aod4XIXkZptxy3U38y9dglI7hqHQxTH2YMpGZiILq63hVfYJykpjst2
03t1fPTosG8DEPqgoUK8UTRX32vnjFpd7uAz9nvbax2OUj3j4jEn6Xb6PclEeNCj6LNU7c86a+Bo
JggigNnNIo23iuXCpfKEghXK5APlRFOpCtBofpu0IHpcNmoUxkMW/EaiM4Mpezp3toz3nSB7aQx0
/nNTH+ITbYhbpbru1pdJwJjC7qgTY3IOW1/7YWjOtx/cQys0Xpmb6S+0VTSneFNA0K4iEd1zPpUU
+4qIyDIq9pTA4jGIxvSEbyBa5QK80Ejj9DjlJcLfnrGRNcjkkBu0rycUyhyW8vajLY3+VErtFtFj
2UNztq66yvxdY/mUfhpocQgRBrLXkSRqZzrqJqielet7+nV5oAmUOJv9zJDgaf82bjwY1+Vp2sC8
C/Vlv1r2/XvKcmvZB5MroOpV+vbfo8sDYtQscAyIPlr6nKf/9QuWu3oN055Ihv3fXze/sP/60Rb4
3nYAAPdff/zfi1+emGsQ0kx9qnfLb2DpNByMsXpUoShJM/dCBxpTzM3QKp3Tch82QAtIaX4oIOn4
BBeUZkYwIsSe9y1PXB4YRBxty9YnijpZF5FF+5apAL0cAJ/rENwo94X3R097eV6klnggIlpt0zkH
+UigL3jVMax5fc6G0w1Jksbcgy3trrr+vSkty0Cqmbpbx28rWK7auO3sHkqozBmh/r9NV/b5VfZ+
cLCt5uqpydr0oLnXelSOiAKqsN4OrQ3QGml0QIvT9o5FgL2gVvrNaE8EcMF3z7LqeywbBNNIGLh8
gByx1e/S07NbkdQ/MzMGcRcXyWM9+gayj6Z66A3H3Imh06/wyb19rfLkYndpeqwKV5x6z0FKbyjI
2W3sn0MEbgcLG+s10cFsqj6x1jmtg2M7dybLllPggPTTn5uVDqgt3HNqbdBROI219qeVXvdQz5up
63B1FZTlyz6Hyf9DzFf5gQF3srLSgvhJVW8iJAEcUmwCqs3bchfS5pPjDfomoQW/MlA43EjLaG7W
/7/VRz/7ts+PFo3fbs5SBUgKSqqZM1SdWr1nGSuACIDeGm3cgPC72OP3Dl7mFlhi0M8ZMFFrJfjA
qEdaAQ7BvXPY3rKpRNhTEq8yDNiQGi94jtPiRE3g0+RlY/sU3aNBxuC/fU1j/emjzjiR1eSjkEk+
PUvm58p/0OzUf0rt3n/SovIobDeAEc+4rCoJbFw2k+YytEBxA0G2ZuUnoXzIQS8elg0koPLBVhbt
3fY5xjT/YRlIH+0QfZfWVvKF9e9p2Y+2edrR+xv30svaD2vKtjD+gtcs7ghvxLC0CkZssmPh/4QD
7cU2bfIukbsiIdh1jOUrR/A+dJHOVSBH9hJnSuSh2IuhJ6680Q9eUyOja0f3bKXLCktc4MqdFqSM
UsuX0i3CS+9ahMjQw9NNP3n20NFPkSgPZsJiEV6fv40CF2S+NSb5jsTkFs+wZgHa0+KPDNPKbpxj
6ZeNljPApTJ+9cssW7vJVDzKyGwPTq/MQ+63zl3EU7WOZ1t7Rfk/5uFPIjIOGsrwd1WPObxeLTwp
ElEe49rBfDoY4U8XJfLAUPcNzU+4HxwtOkZ9QY6KAC+0/A5PTq+CeBBihlyXWUifHqrONV5at3xf
nkAO5y9hVd45iQQSl54oqbKB+IYwjZupCdVZ+vKYlYNaN640CdqI9Z2Vdfljo2XFY9y0APmIn7Ws
bNpBmWmeqkg1T3ogdgIv5MOyi1ZheRaq/7Xc01RDyHfSCYp6SFCECwanJV00xfq51RM3w1A8dVy/
MwB/NmGjXM1IPDZd+7M0PsApxCiXcvvBK8RTEIX6M4knX5PGxD5PQ/vu+KZ2gUlP6RZbxZdU6hYS
c/JaC+VssA6jODVyQXdQT798MM5OlcmPEkf/PPWf9prh+++xPgAITz6Y5HWQA2rEoYYfPxmNUx1S
iuRDrLXFodZd1oqwLFZBYENubMQ5Ht1faky1C4NReBPaHJKg24fYbs/KdmHx4aNiAenmu6rznmjJ
VM+xKNSp8AhlWu6WlVE9B062A1fEej8zbxIa5bMVBA4RSYh86N37z0EgqIQHlmqOrn9bk12ta6RQ
h8QbvxidmsTzEOGO72SjlQIEDG/trS4nxmstBg/T91/nT9lU1qpN3epdDd2vjNyHdRB2r1hiGCNL
uz8S1rodC2JFNESMd5gg64ym+oZP57mvpuJezfXJkOjJSs13l31uURT3yCleK47AE2qR4r7scqQb
HvjYuczPz/j3AwMQHWeQwXn58WU/Wny+0CFXN9UyHVstj4RltHNrRizLzzMkdVjYdem2g4d7WjZC
2uI0zpt/d5dbJaJI1vL/18Pkz2MuNIbd8uR6efLya5afWHYuG0u6XxPg7jORC1eRxdElBqcS8BGQ
7dIlgb3V6ka/Lxt/zJpjwyp95ZAi2WwdIjC7NrtPOmNb+lPWKRTDeLJcLrw5MjViPhThJYP5ANaM
SU0a6B917bhrW2gGhyfQdCtNPKD9lr8ONUe9mn7FIm1os3VlVy5FrkRjFpJTcmLAPw+cs+uyIa31
P7eWu3ozdGe4OTTDm/iMbv4/G0DF2FCW+0PmRGe31KsjxvbPtkjylRhk8SJNbOIMjJc7bjCyx8KN
oWJbXQjEGabhAODfJF5zNB8Ct0as4BlPy8ZTNW8Aq+Pt5Phzvos17syEc28b9KilSeC4u+aYXbMR
h/NYlO3XVGYY00L1qiqtOg6tiz1w3q9DlAKAm05Ao2qk2se0V9arW9gg8Cb/LbHyg+NLhjN1Kh6C
sAjQZZoIlWrd+BE244VGiPPTT/nTnjQ1sDqmuxegtQ4YNfwn30Kwvjxl/kUq7v332mNiXnOSZvhJ
J3hMu/qqAeGZfRPN+5jlN1Yj4W83JLKYzO730EUsFNlmco0dcEqusPRtZwL4qj3zx/LUml/d9n74
6TN43qALGm7K5XLL5WPcVYLLEoRTj/qUdUDeBkgWOFi30sPck8Ruirvbre4O8qr7AIHwTGzk0+jT
tsPWywPSoB3RIoFYnrE8N1T9AfyUyxrys0oj84L7nhQHcjdwrM03wduU23FgBETvAEqLD+4iN8k0
D5FmF8SpKPpO7IwKp8s3y03e//bS7ZfbNl6pTe7BTKYRuiFUsdwkY1ffGj/7VVNkfkeMUijmjV+2
LI8eNBQ8PDj0yyiGKp3k4DEE/fW8/1IRSXWrDjo6IILsrWvlmV6jdinc/D+bab677JvxxL1OSydM
Eh+GuHL/+3l/f8ywX0OcWIce6C51vkcbLu1CpDktotxlEzpxeOH0HV6m0bQPhWkzXWDUV6TTezjF
yX5ozfhCwgjawuWBvvf0jSU7DYMbz8vt8jXnTL/Hr0Mzi0zjHRpFd7zluO7H0Cs4+QdltC+3hdGZ
D4772nMuv6eNrt1L8h3uknzjxNaG67/9spgZGLxJYpzafT0mJ9wYzaMhIvnoPaNRmXaWLRiZGbV5
nSr0jyYo6W90NRQkdfvp2g7zda+3TwivqkevB+63PMPNSo6z2COLr7f2STTc89GyNz3O2tfO0RFJ
N+13QuwWRV7R38OoMM80HUHazw9AetOYORtZgci0wH7e6d5emMpf51VcH3QPzV2PVPONKxQTI6nP
ZigyxX1c5Y9WjW220pydX8b6C2oXuQuqSIDQxks4WGV6At+qYVnjUTPGNWo0n9T2zzmBWe95N9r7
PkNwiF4nf8e9htsr8tWtdWrjQS+VsSoIA3iMqGN2tPSYHpSCJLierxvlN2vqJiWWgtHgntIkYsKo
q82A9vRZofFZR8lQv0kHmyUGRJuisx0vcrRvppFrf7zWZrqdVL9CSPYrUbXNJa09RPRFnG5jlfR3
l0XKjhoHhbAmNRrCsr3Gg8XlTmNgxYTaZB3DtZNv3in1sGk0fG63KS5S2hte+6LB4FtJwERf0TRe
48j0wxXacOQ+cQjJs36B3D99ZNRdOC9plYAhbrBogO5JSvmikdd8DgLVz9JF8Wmk+rVpOv1F72OH
95Sx2bJfJcMZ42O+bgPRgwvK9l7jmHeIGO0L8kCPSIwsPwmnb1/cqS13eDvarUXlQJOwGzZcqPyt
xkJ5rzpr+uHRsVsBIO1mjl8GdG2t+ZmA1l7ahNl1DQqGYNrjIlH73Lf3gRG6n1iNJ7qporn7BpPG
rAIioJupdm0k/RQUPetcJMU3+TNn2QfTGxkZ1n5qW1aullRvrB8uyxOGBIWNQtj8YGdNfGWwFfHy
RP6dMthCIycvNDqJ+xBuvdOnrD1mcVIc0B2w+jHUR1DQrNbDtDi7/AtmOD22Uh8fUzj5t0r4m3+7
cP/wPSAQfXnCsj8J7f6EiIa6kJ9ZNm5DKIKHYmbdDsxrIj5WZFYku16Q9D30YxY9qnkDe8N+yPXP
f3uSwgkfcxFsXKQ2t2W/48bRuTEkAXaxqXbhVHY/dBStZK043QUBevejJt+2qVrrhUG0C3+dQ2Te
3eLCPpoeMXjLDyW+7JEFlPlx+SGGpm+ECDT3vnbKVxMyduwU3gYNzojzoMBiOczVCqAYfKFmQKxC
UmKFmKsa5Iq/bZfFaI2Rdcdldfgc1b0aHPsL2T1fYcIKTxhnxidph3+W/X1E2hH5RdFjnMr4UiFz
2jTzD1S1tkYNbb5j/Yr3QaLXB83vqje+RCfbq+0vzXXw1TUmGe0RixpKQfsVRJLEiRWH1xaY+2vn
z5llXVFdbfi/r3QW/ui11P8+WHYzXrLY1iPGOFdZhJDJNN638110XC+OHjdXlnXxDpYIgDQ/GrZ+
0x7CAvqJIxT+8fGgaYDlqeU/exfaV6mTrKUVEYW7nv3MYHzM/nM3kdsByk4kk2/Zm59RoRhxEeax
MrCQzqfdTauP31bQNiuw+AIWW7JNbGGiA26uk4zyMx3fkOLsTJpMfsROQk+vRqyVRu5aWe11bFrj
YDAPgwdsTRuBizjgO3ogua07dh3dfavyMVFp58GeotNyrzOrcCPMpN8QKZzcQp2N4EJA4teYbGeC
2qmbcu9pxvAYxC5LI1abzNJJOy118DIy/+BKSz2NpvwWELSQRz6H5pxRJod3OYJcLFHotwGB9Wk6
PMNj3bpq/GYpbBMbu86M4IbtsyRZJjE2GXHtvm1CxtHkzi6qT89Jpl1Hs2cda+6l5hT5Q0/Dx5BQ
3l000iWf2RaftgPO3MA0pntBToyKPHVO6GxcI9FeIVec4z4zvgxI4whwLPNoB+GV/MCMYZB8cmN0
iY0V7c0szvdZY7y4+fAEsXFttdGrkwxXS5NnZAeXeGxeyIdcZ1nwPTniD65OfPxiOgeT+MaYcSVO
qbz6yL8yh7fe01PS4plm2wh5zrUhYLPExVETsGhGsgl7VSLN6xBoSMFH3hbItbwkYZzd05ng3wW/
IQ9VwZizTxgtCfioq8YzizU6zM2I+BQ7aUBYqoaCstBuQET87Yi7g8FfDrlBhpuWCqFWKbIQIPpo
dEeoGdho1zKJzp4deCuh0YoBPUkYl+ZHa3NI6X2zEoQ9ZO5FjdcEScjExTokuACp1IkgyA2WQIfx
a0lmAFkSkV7E60a1JMiAGdikY/+79vvxSrH8UwZwhlq72/dwdEouf+s4ssQ2tvuXBNrgazolL/lT
wBzgFGhcMlwBfGFoixw9itftae/9YIpnXEOXpkHCPwOLMNujeZj2tUG3M9uMIcYbNzFBoqXmS4Hm
kchbnGBBNNkrwxOM+cwpOVYgOFbRlyJ15USI3LAyRKBv7eonMU/aKiQtbV2MOeoW+UpyqYPijaMC
tPO2trDXOXmJhpIAL7PrLxRN3lqQw8JvHo5+BoyC/ilQhqcoNxFRhXbCgJbaXO+n4mT0yZPp4zwQ
wXgc8rDdlCFzJLBcG641qouYJwhxEVHfXVC8wshA/Ica5jT47QvAe4LRI2Pa0wB/ToF1EUKjuGLN
QGXXd/6w2CJswel+y/lfRqm+MaO03rByiAZGhU7kvzdV8seytYOIkjdcpyT+1UzayljbMe10kN1V
3jbLnt05glOKnAzKKjpEFbYzgyjv0i3RW5Ry51XJD7NKv+nrIDUmG0ECT43DG/M/qtWfsJ7PDTIw
0PXG1hJDRH5pfyF6JBuBjZrgbnHHkN+dgSyIffnGtY5ABtfJ15rWH0UZHKEJr6JI27dt/FtM5NVM
Xf8q+okYEgb9W9CsYue7Rn0it/JMOLkkmIQorXSMd17ZBOs8bW9MbjaDFj37eoj5tDKvhBYyZW7F
Bxd2zmDGfRx78s0s5Bilg1JQlowaEwJ+4H/fLNrmVkeMo3FCv4DPIRA4+8Smja3vllJlncn2NY4J
BhzSAeVBFq0bmmyc6M+TKktSinRjbYzhT3LAHud/csziLye4ArukCiI0e+prFtsGeYtq/NQNa9zj
Q7yUKik5aZP1a+c5BkEDcKplxwYMsEvSSNRuREn2Dm3+GOVfk5OhpbJ2HWgOX/AkCFaR4mx1El7/
o+6nX4GaWNOWwKax5Dm9/8fTRQBgE2oGOG21aiwOUpdvdzrpX5xYUQIaVnTUwiHfd5V+NrKs3mQt
zIEYg//VtW49OY+rg1nwOsbIf2mL/uJgCEd7mD+3t8wCJFgwZTeI7Zo7Fz8rk2ZQ6kCF6zgHU/TN
y4UjIKiDidoWg9SWxNvHsJFfnouYeGgteFN5hm0kkl8lAqqX2Gxvtmf8CIrxsXHL65SRxTZUc6pS
7vIWoy1F0c9BZaUH0j0Z/3fRm9VzZqG3n5An4z45ovo1aP6ljwQCqOyH4xuHrm1IGyLDXEdLHQV4
EwiBAviiBZiBg1VpfphABQEOAg+TY4MMwkLoYjrdeqqc39pURWstZnyEU3id9sG5arNhg+Hsg2jN
k9GmxygdQW6pi4MNeuj4VWXvbTCuHGkaXrJJPkyMi1vmu1ar7iNdQfJ76jXdFQK60mhFLBcmNpig
EcbtLLwMbnGN0uHRsVqSabqkYx4nAGbLX5Aukz1foBB1yVrG43OCUANxrYgpzh12RTmZzY55cqeJ
8za8VxI/h92Uw3kr42zXVEBYdaAEjU/8kNEIFGz1L1QY9EN9dJdjUxLrrW69tN9cRZ2NIpiDlIAA
c5Y9tMEXy+2z5+wRQ/LBPEHQWkf1eCLgirQvRMvT0EFZRu+p4iGjJUf4TZ68KGUhNyqoVSyt+u6N
Bt+pE71EdXcOEugvfnocBOUWsJ0wvVfzWKjsf7tSu9Za9aVPT2FlPdgYIey4P8jY2Gt2eK/rr8lo
riDHftulfBBd9JWh4s06P9o1hFKtwt+I4H3cGqSBWlbwptEiQ8x85KWRYdTUkHWLc61z7gUOEe6R
5sfFRowAdDQTOXIzUmvzOaAR6TC6jFrkAr1DyeGHCJ3NICMY0kS/nvUE4U4y4O0jTIL2DxIke8gx
itPpiMUw4ZZR24lYV/oOwlg1XAVXNbYtIcoVnv7fYCtAsziCIBo/sUAVANTV6o8uZWnva+Wf0so2
bjcNa+GJeu2LPak3CC/oK23JOEFtYKsjeNZNyZrs0LhMkzLO8uTIfDdTh5rNzy+pDNFK0/bJkm6T
0ws+Q3xjId/JcW1BWnpwBKnIfq78HyTCvEVN3fxJ+2plq0J9/jWWKne8M6qJ8BRn63GogzUf4YH3
Qtvx2uRx8hDbaBKqmTk7yCwpy42DxRfHK2VmB82IpFDmR7NbJe8pymMLRZpmee5rON/KDU2cFi+L
1MzPWCenz7HMP8TYHQwEUF+ssVbErzBsFAH62lE7awmhab2BXogOLFkyYfbbmH1LZoWVM5d897Te
+85jgtRzRH6OxzjC1vrrWBri2DRwK4w0vy8bUn/Whv70F0oclrZ6IApvPJXjpG3qwW0OOoqVt9AD
2AQ/+avoSMtkRNOE2SYabfd7+JOEiSRzymeMDJbvs7SC91H3iGszHaxkM02rC+XTX/OnEZOQIFO4
0qkkgZmrF13c2Sz21z4MuyG/+Fr+lkz9+JnY9vUvwLfuxvpi63m3twaaxZYzDVfwksWuqQuPr40m
7xqo4CspmdZRkm+FwmV89zhHr0jlmcCQ9om/IT7R2Tu1C7a6oXus68r5Vc5pdH735lUuixmQUP82
dfc4maBjnMwtyPaEG9eNHxHTpnm2DxyUxFU+yjHtmWuNWCQ8pJyalp+VZjA7XGgQZQvWZ6Rl3Qb2
LlbN+JGz+CTCdvoKW+CtHZPJTamm8LFljI2JRmlXQG9f/lzMDklp/sD2xMUDQBm20PiB4FoC/WA/
75rS/7kYay35a8C7qDXUe4BHxwsjYedlUJPDKRwif9E39guCpGbn5p3NVRFhfeLGFi/XrR9tA+WV
LeRm9PIYKhLL3LtJis8GuHizY10HV6cp3GvdDi+klsjX2p7e+zAf70M14RJp1DE2x+YNJwSUTI/G
bB9PJxHU5dm0e22V4VlpQweo5QxByIR/tXN6A60HfrXNmHygSjuScviU8s9clifV6ElX+KI2xcyc
saRnnErR7YRb3uqZJsRyQiCMd5r9OCZIUPmeVrbr3psoEY9qiYjrTGSHS1bIUKEj6iyfaQSggSXN
doD+cBB1OuIWwTNoFjWXboFgD5D9Z5Nj7P1rmwM9RCIhUUfL6+jiwd7TdoCq19f9FWzxG5lu4pTb
DfkmHl7uhTMb9MYnFlt11/2yhg4LdsIhV5xMUvCbTJ8SxZ+1qTLj0XqC02xjYKjFug/a6Htq9L3L
YNMOnhauWBPF5jPGPhbzHPg0lpgE0I8zjWYTJl2M45dXSDGTc1KJ5q/en2Kiv1Pzkq1Cm36F4mlM
rLdctf034/w3rbPe8ebVT+AWnDXUgoxxqwUfNE/LAdKRJw5tVfaPJJ3vk6ZT27SQSK2W70AaWsgr
NSQ3eTa0DwHD/8WM5ge/c7PMXv76Kbvf9C/QAVC7VzMoTVWc3cI8Omato11DZ1YnSuVBbiU2RnjJ
07JhDBwdle7+zmDCi17rn8fGMQArly1tsbi4FUjmWJ20p250yw8yHh20llmFEVUDurpQumTqa1cr
tL8QyxFN6dF8dto/RjF6SCjsEhGFSLeq1y5u5doX5QY57ihZ8akcemICXv6+EeGcaAmG1X6WGasJ
Zp4xgWjTemzxjS58dJT4H27WDneLAI7tX3hWjbwaXqFkODK6ABeTnvcUG2p4KuEZMdgYnyed4ahJ
dXxOPPgebmf+ILdAHtrJ34p+GJ/tGvJFUDH6MJwvWVrM4ebEn6qeaLcVEwTRDpZakJSPY9tHfOrq
PXec4Qk5BPFsTTm+mQSwNOUM53TycYehQL4ACTJPWPfIhg68l6GMewi8Xnp0UEFtgzj0aawKeEcz
FWMh33YFlhilYLm2MaYe5XTaIRoL/fL36jBiSAyK3Fo1qdluq3aAt93Q3Vy5Rm5dxHJzcNyeLnpF
JMp8sEKwpMv1qVdatzfIAc7DITzkoUrOmnYA8EJWGTEYa7w2cpdnP6e08igyE2fYh4rvwAQkE060
81U2Klj7dm3cGg+9Tg9xc1v1vfOmKfupK2C1RnzDVBu3Tx6nTdyyN7/zZ3MdOoDlrYScp/DecwkW
epwxJC7q536WtnnozLXI8k7qf5g7r91YjjRbv8pA96mJjEg7GPVFeUfWLnryJkG303ufT3++LAkt
qXFmcPruQECB3BRNVaWJWP9a38prfTeyKl22hMxvy5L+H2OG0/tpGt+RsY1wpMKwHBNKz3niYmnP
tUrNFFo7GswgbfVTAUS1h5Qk8maTqh2N5nAPO2eM1zlM3d9Duw48MDWUwUWrRwtMhIPk3toETCkx
tgRER+QwZmlwzaQw7JdJx7lXBx89eiSNtR0Rq2TcM1T3nzoxYPlOlsXkac8g1wzSqISsUZWgxkJh
eSh0FoNB2uGwDmJu+txefIQXWMAG+vr15LeYfW3n/P4t7gos/i8kKR4jR9868DEP5mANm4K5xg6Q
IRP8sW0f4C7qay2Kio1/RXpHHnhpP8SAVOk5x0US1nSoqHxNGyD5bqemYkrzzKdOcjOB/kAc4HqT
dXzjQe0djqPdlej95wM4G3MrIus9iHC2ZzT+Ldm2hBvwAdA6KRJKF/87SV/q/9p4o9uMhG2pDGf+
T//XfhiXIy8epU2fqecWh1FDchnJWlzj64LY55GB9xe3CDz5w6iRySgnogg6Ql0ga9BCUUVRO0pM
6lIcg4FFhxqPvwbWDlyB3qvenbjaCuOhnbvNrg/KRJ+qJOWyURWF9yNc3hP15a9//h8i94ZFp1f+
oaemg9tvd4o7V55sm5Ok9ozibaDAdmHJ4m7EX3DrGhTfprG41TIKJppkgrZvfl/5Tl4sjV3lFdMa
UF/5qtvpU6WPxFCVys6yplVomP/d8exsNYErPpRafVDRbEG+S8MkQfQQ5S2Xi43T6d3GEoNkjEN0
y/ZQnwoJf31+iI1BIwvYbsK46eaZ2Mo3w2ORdyD4ObU3OHKKQx/P1lGmX8uyTv13V+vWOV6BL2eY
viD8Vo+mW0B3MSlptSKR3eoEfVYCUsprLP09yD3vK+3bZ3MI+ic/hPoQT3ZPJCvZeIkpfxSMvlri
CAfCO+GtL3wiPkN52zoh2PdxnRp+/k14/a0FStgYlrsDTovXeWaYBZS1tD4Lsa7OWFqPVvpN/sM0
zJxIiph2to0HXc34mI7KuXq+reeG3R/F8IzfqhFd+u5xoV47PrBx14ICAMuKJ+Gl763jhVA/7rMw
TYBOifhokDz6/eH6b5YbELQnlHnLTPnud6s6zY+4kHR+M/Uakhrep7THbOsbVnjTuV56tBHhOfVo
v+iChJVD6zdfg3poTBROPLJf/cDuwTWdp3YQFiWNMkGvrgM2k5G+pZCgvUwwPZbs/tHtM0KoLeDp
rhvZT3cDGBR3Mp8HO8Vl7Y0fsRtRQZC06UUzfJg5k2PtXD3Mj2E+HONW05gWJOZuMET3MEn7KYqt
9mOw2T2XWmpdxrAUh6HV8OVR/zcvYKsVwX4O59jUT6GHhjwFzW08QT4acqXvzKELiThxr4IYYd6p
XDVLa8oNOM6lhsLhU+XQ2uhnddICYUWJAlmxYnvenckNyV1Rf/dwc49EcYNjMT9okDN4ZeYPhaH4
8Pp1WPLBUbn9z+s15T8/h//yv/M/Wv7qf/w3n3/meN3BeDX/8uk/tt/57Xv6Xf/3/F3//L/+8fdP
+aY/fujqvXn/2ydrmsqb8dJ+V+Pdd43Gdf11/Pr5//x//eJ/fF9/ysNYfP/2yyetDs3803yw5L/8
8aX912+/6K6lU9L0n3/9DX98eX4Kv/1ymwPX+o+b98/vrzwL3/8v3/tHD6X6VbCUUa5C5LTY91MN
1X/XzW+/SPGrYRmWPfdB0ZVDB+I/eygN+auyJaYx3TWUgkTIl+q8bYLffjHEr45FxtWhEo6kPQa2
f6eSUpfX6qm/dKZInQAKTZmW4Iqv+PvmW8FfqsBaHUVHzlOEas7VWsRkfapa4TMiQCK5J9UPLIQr
lxSEMJyjWVSPo+Zs4xzjQku2dhBwzXIzW2hNHy8cyA6tFryZ8lbrokezmV46mz7enipb2/duG+ZX
VEpAnSCdXhnlItatF2cqT+zjCdwuJFXFtLcHRzMlyMjwYBMHyQ0enZ2LYxiHEwOOLt70RFLX6BAO
QgkqB8uLfacF71VYP/SRJDDrAdKUBEPwNmE516b0iULbOcraoNZGgnMjbh49y31Xc+yJ1YCBpqp2
hTKphinaEB+z+2BTt00A7VOUxY0wJbQQ+1Iw9j9AlAlzosGVRz+1TVPWhJsaMw07DdWwwhjBkGst
VowQlOgiNSgBsF/R0Om2nVyM3C31zWwH5uUA6/PXsGf7PeaoLIzsLxSn9wUWQ6wKOOo+gYGyorSG
mxCCpiXmjC3ar6g0faWVO1oDnhS8anrjgYlpCUJrdMn0gebEymHrWhB7m5yjjWaJ2Eh2oPsRaVDX
w7BAowm1dQ0ZEDMNApRS7Ztld+8CNOySktpgmbe0KcF6hShz8ozyIWrLIxXl50Qju+k+zS7LAJVy
GYbPVVF9lNhhmGIcBie7S5l9rpw+uzflilbqG/JoWCgrn4bSFl+MdpIBGmWU/DQK89ir4LbTcfoB
pKVvQ3CPKSXUX+uTCp0nzEtYb2CWLbThKHSkSFcwnkr9G21+N4VR/0gTfRcYbOmy7AJX+dL05HbN
0WCj2L/bFpIPJswVAjh04wr5HChKzRI/fUQWvGeetDdMVJGm3qZD/yMMeIu8QpyAsVDRPjT3hUT2
xfO2KECLLJpgnQasTb3euRcZTodlGGMliSbYflDDEgx57Ov6ITqmQnEfmeMRebilEuMtU7FFdBNs
GKEdFQUhIhikOInm5Y3MhLC8QjioVlrXP6tef6ZKZmUX7U2vrC1GDkSi9gH2+1qUCHlJtbO719qn
+Sm2/HctUHvKAmjhlkhdmf6I9YFlKWsSEXYPph9mNMb0B7PrthWifMLVjTwF1CVyqtwEsnMdsOyx
SuNTA1y4aDpkwMBgfqDMZVgXP3LIlYnfP16/as7x/9poEY7RfclcFCsqObftkB60nqlIm4nZ0brA
/3TErjWyLSXaQT6eoOkHpTSvwul+OgYzYE5/xU02dlFXe/hoe8QiMpX02cbpDzwhmEKc4Twz9sZD
BJLWZAQwVc3GNiEWdxZPwmjBeeMnwPjUAT0wk+fRZV3Teac+Yplg9heDDTio240ugmOA75P95LvZ
hfXiKZ9sjmEZnwZ6Uybfv+kCB04q4/oaZ4ynP40Gogi5xGVqMDbIOpKRcoS65/ihtsp9YzkySPJ6
9dzFBTsrfrljSJ6+t0spbcWY1AgAnSWEldRfV4lGP55fnyX6VeK67sIYfMbm6R7nwdb1GD3xCfzm
vFvDYa4Xk9k/FiZxPW1CUvWoC5666i6ygxn7gFSYNIccwCq2A/EU+06303h2xJ60rTvd1q3M11OU
tIzIMPGNxaND+MMLk59yALQ+gJUnKjCQXpTLOM8x14EMWxQZZNmJiiOgJUYJIyDWy1NbOP2iSZF7
JzoG9JjRf0WzalOP3/nUy3WkUFGWuixv03n2MJHLoXw3OmeyqZayy5zViIkTRB4DJjJ18RQzglP+
c1YUb5NRhMyl63o173JiNcF99T1tCcglFfyZ5Svwlu8h091Fda8NkIMxKr37tSw4qFTF0PwsjOmW
XjbqcR3wwb6J/DBE34gU4ZKl8yLkHrDAlQMwKBRPUaQfp0lmS+adKE0RWYUSOXyoJIQwjBLVQAqR
0TMXZPExGm8eWzSg0SOECS06GnDu9w67rrpr2Mbx6i5UumzaOcWJ241l5nArCk77MBPfnhE/Zh2T
1an7Gp1wz9iK8HkfcZucSuLDPBfd5triSHw2k6UDljBOcT08Jjws6gEmsxaKcTmFd24BTqEQAwoQ
Axy3PxgWqKqOmgrTy9ejR+9x16bpgrfsgbG+vuKyAKXwgmPAXxYuw+3afolSsk3EBplr+tC0I4+W
IVXcOwYitCK6VJtg94p2XLD2sJau+mAJlq0sdv2r2iJFUTK4MDrvlk4cUmYcMaxDkR2iU+U5eNfF
u+aXn21AWjj8piCmUeqFCS0EZMjIDqB7wyjfdLPhXTHTZ7vtH0jqHmvrtTGnp6pIX0lgZouO4hBO
PwcyKNgVCOeFl3xJl0RIkDOQY/47Z0OYs8jqFOH9L/X0hIVWLPyGG2jfFfsCW4Ht42t2K16RsB6e
oqDdYebjjmbXX9ZQFksrFytTCcQIrplLzgCzshywIAqEgYVCbxFnnnRu2LYL7iHRrLVZOO/4TB8j
Nt0LmTcPltFtPJ1w+2AYt4UPasBRDuHcxLhp8Q/RSwrWK6Ispmemyuiv5khprL3vOV+SZL+DFRQf
jwmYNzUhnYHKoJjaxegNZWjEEsD+p7q6zirsMqY82xDzF53N3+yaw1tjiSMBHSuYHjIZ8W5pwclr
1E2nnf3Jvfh5ycFlcoSRRH5yU/lNMj9auk56B4PphssdVnnw22IX1eaTyvUHZixAClgrYVDg7gSw
A6O2zYyXUY+r0ftgGI/Rc+4AhSnACeHZRJNvknhrCJswFJyQxmGWGzvQKqlTPCtJpnbIOMRC1paj
iQEgoJmXI5WusvyZ/a/cgmEHuCFSsCnasa/bA7v4fZlWe1efto6e4855uS7KgD12wCkiIAiQyME2
4kdIIpupc/WVqu5uEDDbLNBAXjZ81k5yX4riZSDa7IRPTAoXcGx/NkCl2MYFFDkW1bmhDGahUGkY
Vt6olFQeSNKFayU/o4h33Hes+ZoP0KWMSEJ4yI2tj9kpk+XJluVdCfOCKTJ79aTuuMoCNWSV91L1
2TlvgfG0WdUDFQ5B6IO2N/z7sPV/9IKyAOLoiyZrh6WPL8o0GUc7xqtmRGdgCT+58y0ohSSjJ4sP
z6UqYyzO8zIxDa19bzLIyLn2DKbL1YPJnxWWDrvJ4SPKuZGzV1jEgAwXPL/1mAyPIvB91FUNtH8I
dQaJm4Ip66sJ02fsmAcDl8wiD6ZvB7QGIXR/nQXOm1SbPtmSCr7TKpa4RVpRXU53LfgEkxG0sdeK
IFs6ieCGVETPNjd2PTtETZegaLa7OoZaxqD8G1kImg5hpQ0DtJQboH/Ke8VFbMp0xqys/8uKhjPp
e8naUd6rFqXhOqw8LmQQMtDX8rNUXxDMq2VUa4BiJ3drQ7+JZLcja0AinNUcVOkAfI9i/mkq1gOZ
DrypLo0NIOZswkHS0HiTpDrkBFhv2M5xxoJOqdjDz04tQFkAjbRkmNY+UB30OYdxLlv+hkwkvaIs
6gfEJInjfWht5vT6CLSWMYOeDLfWJLYZnP1d7jk3LkvuVWZX/Sr00p3FSmRtNdGjH3jftgOUf/IL
KBsB5y40mIkjjZkq41doSxUrFPqnot1Q+O5ySuFJM59fsJ+MV3lDHy/ekEp2+IwoYfRQBzS5VvIi
grxj9Dmdux7h3GlZWVAc8txhw1lU84B0IIBB4S2lfdgQltOYf1k2Ndot7PEKwjDLGHIDBHKnlesl
WyhS7U6PD/DeIDoorsPmqB06FZUrxjpHf16ekilroC9Q9zEvgFJGcBNkMG2AIIGhe8Y4SY0mtM57
rCM089z8EXVgu2ym2C2ersqRWxCiXzXFqQuqmeJlO+b7PB2xvLaXmBObut+ljQN0ZZtBv21r89VE
+lxpWNRXTcCg2yCB4rf4v6NJPsqJO4HW9oc0vRtLaMEN3Po8zjndWuNlgquc2cklDDBo07a9NiiM
DJLqrYEJuOKwYtFR3+d9TtkilhsDY5pR8r5IGHZaygWVmyUKper9hQsgKNYAcaAtY70RYmZg8vdC
GgYYo7s98YACA7iH1hxAOQYeQulrFfnNziVo0xEzKMfQZodqnVRrk7MGLJuHAvI+V81YN276JHtC
xsYg2h7NTFtw2lDlIV18cgnZ/Z4rd6fB8yuU9qhC6gTjircSjtSMdwsSKFcqftGclk6vTihWU5a+
xTC5Nibje4JBBdQ1ZKrQIE62XR/uRRyzQ1m3k4fI10f+UppDsfdIJ7ohJtxS2NNeNJWxgW6xx/bD
NM8xj1kDyhA37dZI82AbxnqzDolyhxxo0L/79TAppoNNRaAhCx8z66UYM3c1jSlDZAp1DbzQZ9oY
7zOtGI8laSOrWwcs4bdpxi6laDwcSaQD8DOIC6MQlhfAhJZUtEa23p1qrPfxo97ndEzXFcdugAHG
ydiqXA2r14cpkuCDIMjsvAZYpOdCEmtw7ndJSz9E2r+oTvcBIwPFKbLn0mcGakb0EpSAOOahdINe
HcEK0IdpkaTyxoBA8JbmgPg5o6imb7xk3yGGr4D1S9UkT7XqP3hrq60iLbjJ/ERb1mN54zSljTmk
jTbCszZ+Ryt54tFBMbkTo8RxvPitXxFJukF7wwFikhPwyovEZPgo+/I2Ckf3ZDfmd9C6jLIlIyXt
MfajBxjOPWevB/i60DdK077Lsn6IqnnhE5eIAG3Zr1qAT1xp2U4JAeQB01rbYIZpWdK1ZBjxGD3X
li9QR0N/WZXt3TCGgLjMRyhRL4Cd7hoBzNsN8ZOU/qUu0y+VhV9Gb98RJjo1yrwZgD3SIN1dwMVt
pAI15+v5venLx5xLL1LYLhbsaRWON6MMt4iP2pY00iajxYu2Wklh3nipGiddUTNkrjmjVrVyWSR2
BSairiBCYr06xUifGuQsYJ323ZwV4RCJxDICIZU5LJOqtqLKogL57uVqqXEbD2esoooc+sgH+QJf
OF36FCuwxouYN/TqkF3kiG3QEeonvZ31KtPNiG3sDPq01ynBZHbESbIO8jhbN6rbdHZ1q8R4Y0vz
PE/HS6kOHHkwz7gQmvmrYRfc5ZMRfo/jf8SEBphQLpV0P5s4hTVG1GQ0PkeNCUOn4dPI2p++tm+8
4jFmz4zF+z3otW0mt/Rvcq+JU2gTPauPYr4aIpjv6ef47vWk3rE5ibLwDL3qIhx7YeGMWXhR/kA0
+qSm7KtjiwM0tF661cCKVISv5FLXulsTMYQy6fjZBEjT+WA1gL3XYKNCcg+OBZg8pQqMTpHFLtPb
aO3ZzLo3toMsRvvY3qCgCU1bRzEe5sDe1dVMnfEiRJ4AAUlUvPXN/ZCI+8gg0Vm2OM+hwRxpYgL3
Bx8ZWY1NZ+Nmq86gBSTHhbvzPPvRrCOxkf2pmpyvoFtTka4p6HrIMGMeucu0ZplkG0G3LINQbuD9
c8VEmrRy26D12Hr3wBwdUmGcZJ4aa1pZ2eY041cXa9NRUMHgtF2Fh8x9CCfxPCTxos4stUJxwuNq
le++Vf1ElP9B095Gp1Jo5cZcs2uCfJg+PCQvL2pZNXrtqrFBYZrspMb0wF46cbAsaGaDcxiTiv2Z
AzB22O95CJmLIEJyCvvirmL115v6pYUIsvay7sFq7Te9hmWc59CBPGpH/E4Y+7iiRaws7uIo3mdk
BldTo4ZD7HL9Gc1qdlhUK5hGX/bkFkBMYTIawZpkABQfrHdGn3tLTGTawhzSC2F/c2N38tMbS0aa
Zk3v+fAGgCGlIAjXbz3QDzUQaUh8AH7/vrh/E34im+U/m7/L+f9fqvvSoBn8f9b2H/337Otvkv71
G34X9JWJoM/g2XEcF91cNxHM/xD03V9NW0no4LqFqG4q/U9B/1epg79wHdOkEXrW/P8p6Gv6r8xY
hYHYb0nLVu6/JehLJfktfylBx8w7/yBTAcKftX0k/b8L+jbDayMBWGdRJwfVqqv2kLVPVZ5+a7kI
UHzDgtEgkYC0dT9tRaE0I9Nn6XTmk4VWrBo4Uiw6zal8lb55dEbrbCvnYxJqN7TYqnXN2SvbVQuT
AhjumPaD6g7hVNAniGCejOl73xi7URaQrlLsM8lD0tC0aJCsWfs43hYVO2mWLuusKjcglH5iTYLU
WrVHLHC2Vn4mafhU0FJBsKCzgEPpN/0Y4RxSxVfX7ROn/FBJ+uEQl1nYkUZHhpAWPpUe+pyGuJBL
jFaNwE8UXBDMuc6yXU0mh3lilN/JFBykTpAgl1Dr0TY2Kt8YbfOR11zkfJlQ1GY4PC3/wrXKeFFz
swItqqkgqT2oYoPdkr2QBhA7JGPsQdVfDoO2SczHvqpeSqfZiIQbM9+7KPq5f2X2CztJdMuECMzW
JA6JINDuCpN1rFFszcpH0wrrPchOpFy4UktLc1s24km9CvXgTbbTp15OP/qOpYywnOd0KHCf982l
jRtEWhLfLPlYxuBu/pIYcRZBCT90yNwlTeAPWvRhDLXNddyvN9Eo1i30FJRZGlCM5BwUyTa0xbeZ
qReQ6rMGQnmkl1A3vwhEViz0uLrtMm8JjuJ+DM8JyCEdXy2T3EPtMvvoO+5Qarxtpb4O3b48Z/Zp
4ImMPjpJnrBdaCBicCfKMbgUb6XvvjLokltn7G4MynSgOblvrO7htvkMULLxlsEcW5zcHAjM+pvA
RrxKMoiMFX6+lUvLy1aa7h73YQOdKtKmFQcllYQm8GFl/HB07qKWPj7YTsTLDexKm8RDR9nNAd7k
Zy5te+HR5rAkZnhTMhg5Ja1/L6cRds4/HxwPfUg3ADtVUxOuRe7US1FaWxiaz2gF+yomLB5BSeBs
ccQxd9W4Q+3beYz2D6Fi7VSa8qYIRAM7vaYlQkZ/fbj+mzd/IRwKQV84m1MbGlWBf3ObI/BDhfIO
g5cz5YAeN2Xp91BhIWa7RnYlh5kxxjvaQFlT1EArDoppzuH6keQeII2CYHFtNYc0jNrD9aPrQwY7
jJ3gYC5taMXHccThnAQ0NJksWg8lMuChDOzyQB8pJaaSzZbnjMnCnQKiFlN/FzghGGnWVzwW9iQ3
liEuHOz6qkumEwT4Dwk35Tic7cnLDyLjr4199Hyt88oVC5tZo9OBj00XM4Fm6M2wOif009UA3YUQ
BYhJ0MQFRRtVzdaWY12x/E27BpquXmwGvX6+/qXXh8GGMcS+nj/6+rlh2+SswEjCOfGHmbN74pL8
jnfaXWTJHQngAJ+gl9I6ynvk6rBRr5/GBtHIOXzAjs+Q29mvUmlE54wmMBfT2HaHtuD6Vs8Pnn+O
Wm60urevKwIwTgRCoW4oBp0frh9dH3wdzy0aFfM7hlidbTOFCwK2WXk5MgadxkPbxD/zJqgZ5fjN
ofKL5nD9CK8JlcIjeYZqfECh6FYFbk5I5j589xE8ru1IRqH+t5e005oRNROA+SEKQCPpah12k7YP
dFUfrg/j/NP//DQWiiVYPsMTRFkfJi2oDwJeqli2pcmGpC2XsR4jg0UkPOHqZ4dgfrh+dD20B+WG
B/U1xblaCfMC7gebV1oBFIm9izcl6RIjS7kDxXxomvE9ij1jO8LU80wZbkatrQ8Ej3FrWY9OYHub
1uhf8sYBDFY7pzn9N0ej9UUz2T98DfaiXar3kkJ51Ig0Y96SMByeTBOSuBhmAh99LhzD2F87vCNm
rq1qN6x312P4ekwoXOh7jIX3RTCwcrdNdbh+5DsJC3yTNHLbVtYSrKBDjPhkTWa7rSw0eFUjLqXX
xzGLe9qsPf5Bzyio0vR6xxs38Dd1vXPwcVjS6cxdiNex4JsyzuqgX7AmzI7E/DPapgPzEOs7q9XU
0jM4DOEYB4QFmSuFNEBIIfd0Yt90kFEFfQKrRpDrG2cARz8/2NRfr7VgFpC67LZBaKOckCadDCvl
qvhhNplBdZncmn6r9qOJM5yjTOzVKI5GU/wAi+nsGUNFpAK4fgZqaiAqoihkOWUpcNdXad7aK0xN
bIzqjHo5yaodp0u0x40ynVPTenJyTfv9szgOnZ0r7Rsr76LLpKuffpZEB7zPCRbUBV1KgIuNbGtD
+kBUQs3Lbb/dmIVurE2YNlIV7nunerjUGGUYEKMqDMdgmvaUCBO4CrQMxj9vTM1Y6NVT+MGTzJj2
WesQj64HpJJFYPdyhbdwVcP7utWMZpkT4F42KARBF611Zk3bWref1BTjmjYsKOaWObsCWQnFPt76
vNGOY8I2KtK1CzYaCgtc7c2vaJzW5chOxzpPYTjsEyv+qrzkUQ3wHtkp0xGms7CfJkE8N7ErbtYA
rSdhn32DGTVNUvLUdAiKZXggPrXKdTbetT2UyDjBtMkCNlXSnEtzVxLy903ZYPwxEnCmZggzE875
rp8UPeG5+SWw3BH4p+yh502bbG2nKyqQWCFVGHW6qRwf6IwhDuX57ZHp6wB9BfWccJ/OXVHJpy6d
SwhaZroxcRZEiLs+4L5a+kw2gNgZZTnsMFKuhTH3VKdxukpwHoiUDo8ospk24PKX7ouow2HR04CM
64hKHtGx7BvgKIsuX9l+CXKVNMnK8aCi8hb7RocTygluSAABETX1T8nUkpQ1h2vLModJs2gsEih+
F8NTT8DYeLY62mlDkjTCjz9UN+GM9JKau4sUIOQuK2+59JKyMmpnx2jkq+j6xRiqHLzL7IpMhrP0
BISjDnU3g5C4IvKGHsB+WhMcI1kTr7qqy/dBY57cyDs4bWkTK5wzUMNgLFqOzQVkw5+hoyhFJ9N9
1FDVO8pTeO+wJ3ceCj7ZzQ0e2fYE+WGk1x09qCxpyWvQCom5EGewKHfwSouSHiLH3LezftkJHJDe
iKw7VJa+HwsECeI+1MkEd27tfFOHGy+LwOyWmlN9xl7+zTjnC7+12lyD9Zqrk9GKwRopJzIOYWrv
uAIqIljlfioba2eWr5XLOQZ3OkJNZjwW1uNZ1F22FCPaMgelMWEfsfL8JtLUYzFCnwCSJl6TwXlk
ZF7cyZ7kDo76rGh96v7mFB/lLafQCoolgP2Cosn0p6EN/sKuDcVFDixQNZ6HMHuaOeJ7/vxTHHs9
hwBOc4aZjSH3oVZ5qzzDpBA0O4iKT1ZvMqMnGRhV9rGwnXQzsaxf1H3nbDvGgj9A4+sLOTAC4Cej
QHa4fX2RvppNciKW/G3XTHFIKHbrriQ23qgjfp9qbRs6XD5HL9eISZ7WhvcYCTa1VwBGJhA8xuZX
K4KHMnzhJTDP5IpPVev0TBuBJooyeTbqEEu+YcAgxE8KWRfK5vXBD7s/Prp+6gGL2fe2Ov3578rO
WBTKCup7iJCoN7QyE7xYd2n9k+rR9g5zYn+YzG3VoHXLhL4l+gIYabkvUVc9hBTO3ngloFboZWtL
r38Mg0UwIfB2pWneyXg++pNW3MTzgyzyOb+FMBdApaON2a25oE8+vGwUq3Jb9fa4dn3fZkCqfTrO
xBDXRCmNm08YprM9gUIFTNrnSqoX0j4PIh7UTeKwkjOt7IwH+DMZsgpOnY2jupqQ3nLjNqVbcuaD
wkkcVn0staVt+DYnlk/gEwvtKrAony7rtZ4G+5hxJsMssPq1ZX8UKvrQ9XyrJ8kdae3nwYrOmF+o
jHIvNoYa5gL6gvNavhHyKxYjt0K8pm5822o9u604km8eUzvkvHA+mANeahqaDtcHze4G3CTuT+7S
3aaNrf5kRg9JbpUbZCVFei0D2kaMfzDicEkNyFdfOhcvagSE4CVH+6NPFPnoWs2FnNOZzOZr31Qa
cvxEIUVRWesUb8tSkzhuinkn5kysgSJvP2j+EzJ8OAJPn2z3R2DH3k3kY4VpqXZgy3oTWFF3k0ZQ
jnTOZIOboJVSo5NO7xOZo9vYBvAFduCu8Ol1yzXA3rgcXrBbO9uJ+/e6pL2DF4lmElNsRdJfupgt
UBeQMDPjzUisfkUf83ev9FeNxDB2HqZ76TgQnYxbnKtkdxfQBKL6bKPorVwdkGsR9+aqEw7WKjZB
OLUB7pTITHmtPqMoQCImkDu4icfXDN5n1lpLqdeQxCMN9EMd39t+NZ2lzaw0zEE7VIlY97VVH+gE
q7ANMl4iZXMbZyGZnMrYlcSdOHQ/ZT7Y24wd5qJNYjq4hxz9Xg+XSZGveME6MpipOjh+S+O54210
aVerOgbhrE0fhslooeR1LGvv5PZcYOW8kLCceNOIhrRmiQKaS6wlJpOMPlTmrpyNrKWgxjgxy70O
ee4UKmcVhgn1ErhrRUukuafxZyp8wMJOPe5ooNSPpeEfiXUs4yA8ekO/lg6EB0bj3j72uAqy+myz
SS37mrS5P9cm4H+8gcdP8E9iGnCtlQjzA69isiAwRFTSm4tWdQb5Y9MuseSO0IVb7RZR5Qe1GIxv
d4UZhTdWLfZ7nAsDp56xZ/pX7+3WzNe1jDk2ZvsULXeUUA/OmoDouKiI+ZHvcvel7X/3Qtv5lYFj
3YbzzpEl/fu+cNAnRbaHDZQt8kyxslXhDpcMkUiu4L5nHHOt6PD7ZfaG9RCWPCEvipTiZAYMZIxQ
wL7NNjLgSbIAHAv6vaDp3frxeEcL3953FGIyV/Ylg2Z/rzHZGKhGXiGf2Qus9DdJpXHNbsRuTH5k
0JiW1kDAM88ltIKMTXfPl/y6ZqQcJPT0Aun02Nzy/NVKYjk40b4wtbk6dBm+siyOzIUtfGjuiQFV
e9xoxjjDpKnRETp6DOd6UmtrAGYAakewGJo5CjT/cK9P4Yst+/Gdb2DZlt0Nbdo+tdC4qab6zoRr
n0qkMX6od5vYn1BfS8vDV1KaJ9PAuYDNkXWaXWO6sp9IK5JXjtp8ZUoQYxVBnGKyYd4LlGB03ZD+
r9LT9kSDWMJzvfBSTD0o5ByzBiUrqbsxtPpRWPyppfUzzKbm3HXEhC1GRAsGN9y3Y+g1faA96V38
xVDTesJY+ZijjZCHZtHnKYdRsWrTR1kMLMD7E7QOIDncDFZVL/H2UXZUyrI/ylinpoZpiVYU48/Q
h4+eyxhXp8DvYFj9ozVu+rzQ4EBb5sXhI3C7tXuTWHW3y0xrOEx1ik9Qe2avGazapBCL6f9Qdx7L
kSttkn0i/AYNxJapFVNRb2CU0CIQ0E/fB7f/me7ejFkvZ1O3yi6LlcwEAhH+uR+fnVJ1HGwo87h6
E5D4ImRHCNoP5QlUpp/Q5eLgLhs8MSIk9GqX+t1w6Hw2mVYt2sPYvE1j6m8LDQKC6KCNEJsZtq07
flB4iIe9bLZGP0aU8EiC1GFoACyZnRNpnC+Khl1VZ4q94RXahh9JP4YTI3ymXD5z7OGzGDosrXZP
Y0t/nELlHP75JZT00v/zO0c69lJ2pFczmocWTCGNhTNWxyLL/+gGReXnhK7XatNlzXfTwziMqfFK
9WLP+HrlM7Y+/POLV7CaVxHLh9DT5MHjbLJwk/QkXK860IeylCFQYnKm+TYmhZU7bfY8pWIfJYgj
RSxYLfxeO4+scsdcTBa50nL8GpgP19FaQxE8WMw9Iru/T9T2ukGZHLzKU1eZOi+OnJy3INbUGhp9
v5FD5ry5oj2yuXUeUgaCG1WDA4BonkKNDJNzayxFZw3/idgtZ9iuUwRvvhFT3DUWu4hYa6t377YV
ODuvi5sV4eEIpx578Sli/2xCrhygQ++D2a9csfytjKbqdpQ3rfFaceX2gpS76UXLADfpokt5+PRp
RkORZ3aHzmw63F32fLEMf8LLuv2lcWOUXn+ATWGyAOBU8ZdWWag7jjzyyEn4XBWx9pi1VFjU3K1v
RmerdYaUsqmkRl9QI81dZLefjLGKS01+/h6axS6IuuxNd1u2xX3+oKRIljbodBi4oHbhkD/AliIB
m8pvT817e4l3L2l+SBVXpzr/jgnLYege5j2ndSWxR/DM8Y+meyv85th35mOll/UJ7wwV1jL7bNp/
yv3Cv7ykesd8LTE9LYvULhYBLPdU35tFfABwS5Y7B0vvJiWqgnd1BgtuCzbFIgzJsY51vYuya0M8
fk2/TLoao3bX0wO5EkH8XsGdjWLOrm0K/qoXxScHfcJC3atrIuBNJg0Dgbatha/Atf/49KYt0RID
uEJ6gt26Tk5SxT/DELg7H08pHBGJ7cF/EmljrQovxQOUyGvclPpbn7rHyZVHEoSgmsoOzEGRnW1Z
EomHhhJ7zudY2lc//DU9X5wMa5uH2kuuNfiAirm4XUw0eFa3olIHrXdR67A15Np9KOOTrwxu3uSs
GcW3jYPfcbAlVC12Ksq5jx0mQqvOUXBi5zKKrrmkbU+myFvaY0BphfNm4/dYdi6Ls5gfjfaQLkFg
YBEBo78Qot4lDg0pOUM53/omg0vxsE5bSBowQPPLa0Sdku6UAAiER0PkGLwDK33Cld9tCK8d6hqF
rawyl+d9siMjGG1ExDQ9FRjXCmrn9ja044Udu9MzU4UWC8MLbWjWWhKRRoPwOABOzesUxe1cQFYu
6ILjmRQiF7g+6m1fdjALCL1XNtZmZ1TOq6ZpyDU+TGZTc266svfKi+6VY85zddKZnuNiNuxsQrr/
aJvz7/75owCLSmU8zijcGyq3iL0Gw1llPEeHHmawn88QSj+7lD0+lpJvVUJEwMNNQ9pExjuRuCyl
SwYdwS3RFcV6Be2iTAc691X3OJqBgFfoFvSHG1vueBnEwTP8C4cR6zZP51167j6mqaJeKvFeYgDI
jN+3opvCvRM1V8/yphUQ7NMoDXzvYsgR6oEE2dCRZ+/DcmD0mRF9xYlvf7mo1JSomufE9i8+skrb
hZwRp6YC7HQK4ry/oXDdKcAiHJ5jEmF0tmzoP/BENaPcZHLo+8S/9RYXE/xIOnk452CgfGZR2Q5p
qHZK6lwWbXTLE6Nc2X1/Vz3kNmjyAPCnGO0k3g04MFa6MxULh+Jea+EDb8Fv5j+5JQ9xz4dxVOTa
cpwUP74dDHf8xT+h8WjzYy+5V7xFb2D8znFKislLL/ra8BTqaw6lKh2Zp2j4d8OUdG8AM6aZ3G2I
KcaVGL/rYQm4u16GgQHUzdLA9hL5XujsdleUtAwE9aSOiMJXOrF3sMOBCx77pEUC/0xliL0a+hgv
nR1xe7vNs5EP2g5VynV4RSYUiF2RXZrQMIh9aC9Ow0bsigUOSlcgZ8b+e9ZEP1RlYDaLQs4KrIZr
Wms6ZU9HHlrYi0O2PHHUvVCE+04PtHHldKNQO+OK4AL3tg1NN3TNYz44r27OEEMr62BVzfvwOPs0
GmzeE373ld0iLnBgJ1PV6xwPnhwrl4+N8FZOEim4QZxWK2PcF52xGQCqsidK+7NmwWm2QRMGSl5z
ozjoAsOVPmnOmu/sXf75pR7ZxEzQa3rXBdQ04PfG2J4cXA3dH/pNYrxVikc+ZESUw5HrrOnh6QHG
yA62SroV3AX6smxzzmFUF7LfaxoX5rWU4UiQKRo6MQ9tsmHbdLji8+aDXj8rUZ+8zj02tN9Wdy65
8pjdkPrgTEzatdsUtcqOtS0+/InSscIAL1my1cRurroZH6kdxdS3FBu1iHuF+VTMPuJJmDyfcuQ2
rxOMPB2O22PwVFEIjb11Lw25FbInORDJTTViZ8mRSwgDN6jJ6UY17VPgaMZm0uyFA0CY+ZE4DI0X
H5K0eMdF8WSkXAeaS/sbd2rOCbUPT24mL8ANUryNAVqVE66BxsEpj/DQO+T2gxiHqWRvWuePlV+r
rctYJJc031ldTWU93pDCbvoNUucSR1G6N7hUR/FYuOmul9onnVYtKLlpGxkEJfVkW2q12kuXiTFq
FJS1eYc8ZMMCOnWwH5MQYGEMCYA05gqW0AHcslhkKvS2WpMmbx4ibJDU3Uc7RWrdWVW7rbS6esw6
45CM1O7RK2kkpQcSL3dXbZW058QkcJbZ9vhWtJk5swVhy1k2fKkUqwww8q+UVV+M0VIXNDLjRjIW
jSnjRelQGEHYIryYhEdX6ejiK1YdyCYt0F9UgyLFcOYqZTG8vuOyrX7cChuPpw/tpdZAAjc0XK7D
qHWefMv7SSim+DGibqcwYYWO8q+pZTB2CGhC9Hc6wK97kUYt7rvY+gl5zbHOCLSrc/bRxjSLhnS3
eZZ9ZKFqjhbAoRXDs/LVV9W9URTOScM6gEYeTpw68OB15mftMzYnyaEdpp4aDGw4hGLxllA+iD2r
qvIfbK4xL7zyZhAlUvkllqO3i31HrIeogj/XLux5gUupqXhylBAov24NuSS1QP8ZuAmwaq8AeRav
Ru1cJzI9P3U2XPQQZlZTW8aRWLf2MHDlkXxXMVWlYbJxYPvtUhiT59jHPmkoZziTmeGZjU+gzxPv
d0yid4oLAtJfNRhG6OztUdagzHvXfq5YHRehMZ2xJKDdGlq+NUYwwNDuXzXbUIuGsiMtrLhtZxvb
BHEuCer8ZuU2lFdigEj5/jYt+bDGaiTGaLvjUsYyY6Q7J7aU3NVDiK3T/0NFBPWEbuu6MMos+qp5
LOKFdcrozRYRe+tiYL8uTbZwGk+dbhdmkaIoE8Gslj+0H2cog/FCluSgO2BQgNW6XxYICmyOOZ9g
3Zf44uo5IVE1nDbbNfEFUjeVrJa21n9Bqf4s7fyR/AsmauUew9q8eK6N/XOCIm8xNjeotTMT87vL
tZAOPf0X2fqmG/h5xRxEidJyBZnrRZUfsHth7npsrjXGT4xHOIHTUlVCLg4Bx3YUz8YFz1HesKif
fjmVb8e8f3H9/OpyQDE89qNezLl0ZHvk8yEEijCmHWgnN4p3WkvldpFgGpcVPQKGd5zy7AYwfc6X
nyyn++DBtBqIEFxTwUi5qo0PXsu6dBgHDaW62/gsH+gIwUfWG8HCuzIEvDc+rlKToEdh9SW8tukP
xMDZSt5qzX+n0Y9u4rDfZOgr2H3fVHzsNGzBUlz1tjn0jlqXBGssxUMoTD/Q39hsMEvS233l0k0k
PT/cZ6ONatbIt8lNGUxmLP7xTxMUI3cfKlVNPIdGoQs9UytYwt8MY/YjBMwFSC+1tAP2paEtDnaK
eT8FN7Su6h9SQyXxNWsxeV2ydhLxxWp8rI0GUHo7rau2VOeBSmSvhQuqHH/NuNdPzHxp5QPPrcC6
azVIuQ5GMoy3jg2p/t6EApExsU5tl043TMFveRf7v/RNPaQ8ys98Mgh3NUbAfAC7NoX1Tctye1tb
FdhuQ5wrGY+nIrOs7dSEz3osN75b6Y9cO8dA+u1eEP599FL2/IMKwVRbpLeot3RAjiYfdc3OxM0f
usrR1rJJyvNUWS/QYqKDyfOH9FjAltFghfE8tvpE/hdOkZIpl0GAMn2OIxO7aQuiKI6KbIPbknkj
qQVTp1a36m0bz07Po8Ug8NRGX8KeYSRFoBMN7LfJjI5xqkNU+69tTXKvbhU150AJJmkf8ugyBfzI
pobgFIzdF6VzzlJFRHKMsUffhKw4ifEzxDizpBMmL7h8Jwh62zRw7wJtgEke00ebCfGD6VTBgdkC
hX0OAj+Tm4TKnf7fv/gVs3x/6Bz87PP/UFnILBJ+58KplMb18n+++p//De1zXJl5z88MMHLr9dXz
6FYFjDcbv+Zg1LRzxEiobR79TcwKexDua4pLoMCOYkkIDeZe1LNDbPN3rSKWmhces0Mz2gFOonRE
33gi/gSmxs4Y4wd7AXzdZmChDPYlXAC2euESm2MA7CrOj2ZhsOxH6m4inCxBHGOn0YVE6NghSGAU
ttk9RRhFRbsySiohIoS6kI6t1Da+k4maR48F5AHn28rxxc5BjnkI55booJFffm0zcRXXSqcM11Di
Qm43J2ARE9DwmmVhklM07OKnmo1RGJHXBW2JdLN51zK2Q4R2BVzS8KmklBzAgpbx1mAx1vUx5BY6
XTiNaCjfpExt3evtxY/bgz1qFL/qlAg22adO7HgPkgudtr45cXHvMW9s8JFsTeas+ygDElklFQPp
0BK7XMOPHfcsskPiC+aftG7GzuDvIGQtQ/AlVD7KkrOppB1PCps1ng+aJAmpIs6uqfEujOKHkPgp
j/EjRBbx04I/PqRzoM/BQbZSMQ1PYy2B8J1hSbwYSfxtOeCBx7lVuojju5W2A4lbDLJQ1GEXVQnL
gDoFTkJTeGAuRmXZi1yyk3QYxILGtPzxVFXVk9Mxqo1nPg8uH3LSySeDlD99YqjFMMM8R1p2M0X4
U9h8ZgRamPji1M1xvk2SgVlaCuaSkYAi7WV/1VAU6yrCixQFYmk747KAaAzKr0kPmYBSW0fF5yTQ
5hGwqEMmY4yFVqR7WsurvIHY1Hn5ps5ZhgL22AZwjIXrDDeIvbfEjJ89a3wzOGMuRJ6lKzzubC0T
K3usc54cJDCmU9Kbv5RGr3urwYNSmgfmPShEEXy1BKaYbprvkBH5vNr4Vksdy3YliLY2TGWwae5n
t/Nkt8u+boOVNT0Rym5uqTdXOmrxpSjlKgVSTJID3A7+kofG45L93/tf/z+CW5je/9P+esLf9Vv8
hnX536kW//ylfzMt9H+BtNCFbrg2Z3UHh+l/OmAN/1+2Y7qsdx6ICqAh/2WAtf7l2DrGVwyp2MIw
qP5fA6xt/Mu3OZDAwbAMy/Zc939FtIBS9D8MsB6uVwuWheEJm1fimS7Ejf9OtAiars9iA0cX3Ou7
pspjNaQHnUhSpb92A0u8554MzUNfdV8Ku936UXUVmYNnAPML4OwOWVBaPGVcUz9XjrAXiSR2SY59
gST8rFdyw9GAtY+GgJBh0UPaPtNj4uC+wnyZafGrj6WdzT9BoTJ5btoRlaCJQCyMczUjGgwzuHtr
MKQR0ph743RY0Vp/KHNMtJm1w6GOYcwzGfYmb03OWIcGBB4z6cUthmun8l8hbCKYOK4WvS6O9Now
vIjLDXz+zyzE7Y4wTb1AvodCzXIkEORiv3wv1PsQp7cEYv+8y7VZhfBDhDnJhtR/pw7i067Vga6a
Nxpb7irbJog8YQTS1hTNYug7eSDHQmQ9T7r3CHItYwfqU2UXHxO3RJVysuiQES8MmyJ4ocSZnQRR
x7MRDc5a5o06EUGqtlSj3kejQilQT1Gcfmh18SwFZIW0fg9FSE5FY4pigzwn06khuT7ZI+eH1hHo
7vPUSiXG1R7N53HAu0HePYFQpJIzG0HOcNYumF0vkwHXFgod5hpIJAuGShOqkf8+NgK9VQQ3o5ro
67JeLPfLg/G+xA1rLSX7yYHGID4YkjOcMan8jm8aX2V0/gPQQ8W8uWwhIzPwyuaECwEUY2A4k4/B
zZm8zxi/ie4o4EkgsPEFrQsf2ZMt2bCOKQ8IRtddkiP6jqZXN0b5DOUlToE1+71RLZp0+LHg6qoG
9AQJh41yHSI2cWzzExpiZ5XnpEbnyMh1aUYO3orJumpORTSsVd6yP45SYNvTG+ERentIn43Za05u
mG9K1i5MQ9TzP8dgJOGnMNYn0yUWRiBHz2jA88Sn5+Ynzrk8AgLSwSl7Prf5qQzrLBoi7swqF4i4
P52b1+QSQ6ZpafMs8cINMbJxl8GSllbxNqmZszY8MYpYeK54TAf5Wqti6zMXicaJet7gk1ayx1FO
z+iAJ5EYErxWmTwkNolkuz20hYYkMZq7EatHZYOFmMKzBUJvEbjGN6Ftdk/FOxxf0ArV1K6qHpif
wjhK4BNF6803SfbSiPNpuycpoMQy0cfTqlAbdNzg84vBs4ovMNljeiYWWgGRYCo6LEb3Q4/MS53y
bsZ2ZW2byv/quf5XTWu+JlQsoe2sKtEfDDg0Y/AzGGIdQyN9SGPFJqAcfn0bFl70PEmffbU0FiLy
DlHJfoV2ghrASxuvBfcOGPlXK2Xblwbvtan9hfM3iWmuHaJs06n+OfHkrqTpw6EBchmnEoia614M
F6rcZHJhq9T9ScdvNaMp4kbdsco+Yqu+pyM/hjl9Gh1v1Tjc7aZosKw3exsz4CJ+5c2jhIQEMajN
Mut2xuB9CZ0S6qL4zAt3Wmu1+akikLZoWRQRsPU3e++pioKF0XNVp4JrPMop1cpIrwt17gbv1S3R
58pT3h6FIfHFaHtHH8CjhevGK/Ye3dAeYSPye9vBFRtfhI92+liOSFlWj63JxpkWru2pXvpeskEl
oPgLyyByIx/fPKx/ICKFD3biX8ebPG776mJybFfMjOLeWsFdBBcHAAGUt6kNuy4odh3dV+ZLgLUg
H5ojt/U2suBjTByX+ZtGb698B70Gx55Tw8AeE/KpQNaMa4IcbHcxxIezkT671jvq0TYFne21ivMI
U7t5yPE2MB8cI/0iY0JczoZ2ifrB6ePHNsQZU0zzfmlPOHjbUcGrdzvbHyjjGPdA3Q5J5xITKLaz
VXsqbATNaDW/J21FgDmaeyuwWA/NY9tzooH1WBtgH/h2xC5WYTvb8ptiT96SVcI+t6qGsuvAFx8f
ZAEOJM9PovsLkoN0kyUc7SrE5TGGN27zZeL0W8ggDKs5IVgeaUhC4CxmXrePnIJrQN/WSb+qISL5
FZMUjsPzuxX4wy6Xxmb+74xaasv+UWNGqt46ST4YUUkPOVOmbFj9fqUV8WZwg/tQqQ3kyo2fvPbU
raayX8/vKyVydDyMi/l9HgXJ0ZZKCeUsfXsOsAULHWuXGZ2ZyOEe87ZVCagftZisrInBo+F0VH1H
JVtuLy1Jh4aPUWEcmNTMDLeVobEv3/Rg96WDYkBc8xSmb3qGBFnXJ8lKZPKA9B265suyfS6t7M3q
+2e8CMTe2uc6Ld8AGF80nTo613qtSu3OpwIgwlrWTX5qhvzCFOqS6uGtUfmlzuSBdgeekMfSdx8Z
Vz1NKCNKQNWtxmevEI8VscFZihmr7FJ3+j53EduiAsNX9zz64RNNCM8wjYl7Nxshg3cz5uum7lnz
TEDQ0TH0fDxVJYAaGEQpuJh2duIYr7oRnMzhi1ETYHt948eUX40ZVc3NcjCHZWiEV9B8ZvJWFNoV
yorndbfWNQ70ki1Ga7hZfA+8+XdLMvhJtUfnO0bnnFq1MQZwLhBBErAsFUMMC29na19x0RBZKRYt
6E07HXeiQs2f+rUViiPFcScicrYPll61t86KJUetcI2HVUc6833S8lV8TSqxx5J4m0KbRTR8EWFB
Up7KlzCBpqHPZqRDjkI9UuXSReuSj16fil+dPGh6yxL/sai8nSsxdtj9LWseY9r9tDR6NW33ndx7
9dDH+gVLVUThTNocpFacPJKxSGTlKaxGcovaLfeG19FPrvM9g/Fu6Zb2b8Bll0OBj3TjgjkKDgxV
pgs3tu4N3gDlGiffM78yOfz1zEiCZDpW1fTi1dEr5Ps9QdgPGnEuCMoCcb+3ihONToRRHeJ/sTpi
b+DwqxZRP248fEd1RR5aQhTv1GMy6W9lf4jFJ7UAMLoCzHFMrxYQEEkg7krZryRvSjNqN9TKU61D
biA9nYXMTh0NjkROBNErTpzl0lmdOw92++Kl0E6ybvijBvRDZl8+aVaKrujaHiJGTGHMMKu9Ky25
ctZ7A5i6682ETPDk7TQv2/bRts7QYWqL7BCH88R8aiKNn4l7LugEO+OkVw88HDl33VB22CD71sMQ
EtoIbWth1+wGrByCiealX7J67jMO/2Wxd93+zDI+uRC58NKEHo5/sBlhJHAFVWfhU3lbqaMKbiCa
QAoYy8hsn406vsVtehlrd5t4BL4j3r1I7HQFyie1DqmoH4kLPI5TeulLd6c1dx5jxzweniPpP/o2
H7f2UCjnzgPwGcfQc+l2z7A5rxVM+ar8U5F276mEGDMm6pGHTZjCPZYvUMzXzqMUcW43N4N7Mvn3
SIxk5ZJLa2ZrO5p2gcmWLckvQ8/aMXG4HsPHrAfhUaiiXlXVN4cVfRdL87OP2UI6TTWTyHF5jOnG
UE9mgNKf0+P2UAKHrsPomIFIxSpzJePu45r2jjkGE9Vee+SqMvqJRlmsSpq9iFrgnkhSe10GPIaV
ZCwGu2hIhvHQWMHOUN6pZt45v0gnc0/BzDYOnase8FVl6VIBGkzrya9ug1PTLxsRp+MORM42FiMd
cZisNYIhNSwuEU/bupDmfhTsdWhR37uz+x0raDZK+FL4IMFuMMvSap82vmZ4SDRJ/0UGccatYbRF
NS61kUYWB5eBnfaApmm7CKphWpI+NpY6l1JdpMTaiyO1uEfGuczl+85eTM65CuV764Q3lTOSc5IG
m3H9jOMfrQH5CryTtfJCEYDMybY2xCzl0i9ecYs0Bbo5nhaeM66/diKGT7CXIJrgdKEnRteCGr8+
pywrfhwmbBi+TVkZHv9DgbTFFKFadR4P5EbjbBPFmMAmowNpKtcxhZdKd9nnNJIqaFE+NBGjEgYT
FDbqK71Q38pxNlZHF12QkNpAX8RV0b7XkwtSG6DIRvAxJ7o/bv1ydpPqkl7hjG2FyE4D4wlYYmCg
SQ8PPNQzWURb3SsBRFA3ELd4vSCShNkX9j5zNY26se7aiptx0ZnyJQmsP6OLfnWcICh2GiVIomXh
6zkOOd6FKTVuUbr81powc6pNw+KY1LXBBIJVKpnojyiHiulN8xfbzETqSE7nXuhA8RImE33nGZuq
GujV9UJ4JpRG2h6GL0hzw7YeipQW4CDe9jIP1iaOZ/bnqJIEBFqkLNtdK4dGKZgBjL8r82yP2baq
nXzlkcyaLK9fuYTclnYJiwIednyQlvmUdS6eEH7WZY2Yo0sqmGLj5lYyfSa0yf7ZHTriqsqGKm3U
a8pqsMpqVksAPUaCC9pukRcYA1m1m0UuvuBPMDmx3N9AtYeMsdTeVyjbWm75XOoJvjwq6gg89hgx
2A7Q45DMpObxihksgKyFrpfBel7qPdHOPt3xIQRrvcdIEHPbGF4KXiIOmLKW6U/Yk0B0BgbcxtTs
0tGX25ZAjjTTCY/oVeT6sHT8mOSpEJyXDA56afg8McRYWZ32kPf0Z8MJ5fBoCkZoTcDdqDcb3Q0b
RrbCuiSMBSOK7raNYzN4IuJiTpyqWIBycU6HkMqZHGYiVCu1sbHj5r5Cb2b8o/rik47svTel/YPH
45TPPkOx7aoT+8o/4S4A4BF/8OPuFfr2i1tZvx00AYZESyZzYhdRob2gX0ydk4ADKqaPcO0NpXOE
aDzOozeCocZ45tMoOPoIhO2d2yb+vh5db1/X6t+/q3y/3RkGTnblx3z8erZm9tLdR5tGtLY3FwWF
QUx1UANEoo2HHOcXSjfeuRKWgzXrKgFMqxenqNciqqhnL0Njjfjf0YlzcSlM2HEdz11d5VeV5c7d
E48ORilJ4e8/bUVa6ZcvoRpghdbniGtz32EcfwhH3bnFZU3tQR7q53QuuJbCAtIpnOSGojVtiUY/
xKNVH1VUUmjS6t9URrtLjL7LpjQxzZRkGfIoEYcRlu8ite31VEbWyTXS/saJaz/WebDTTDmtRSHf
BoYe2ySUz1rcVlff/J28SbvyrZEyWTNgOqOM9wEnG5eUEG/rLYpee7NyN5kXfeOYFe+OY7xYzTD8
SnNaMKt+cS1svDD1GHZhwRBzmxjV6RDctrplHmBd+uwE8MyV6sPl4VDGGrv0jdSzj6jKf9nrPOig
LFSevVR2vOf2Xpdq2pRmoxapMK7MbTZNreOAp3i5o/EnqvHs184Wp+Zqti4+2HvfJQgplHhSVCQu
JJne3MOEbDn+3MvCiMEsqdCt+QY6o+FmH3JieKB0pdg4lfYdMG2L3eomEvVLMaeL36Xk326zZZWD
5BhCzJjYD5MHvAoKK8uEYXRONbUEMcajI7hrJpYUZkoMj+HIuh+y97EUxn+aKD/8wXpV0wlYhcy6
H5HFP/j/33hwrOzC2YW2t5M1Wehh243BxxhgegRAyrgA3QFPAN/VDJ+CaThrQXGMsJaHSVstnbJ/
0pAXFgMNORiq9YfOGE/5kH9BesMThVe1pImFc667tuITYhSMiGCP/fNVqg2QyD9anx9xjEHWNPZa
0f60dnLSk2Ln4cJ5MILwxmqyhT74ESZY/wPlc/GiiYg6+uszC9JcZV1jL3ia/4v+D38pvGXZFcrR
l0sXHZTH5lQHKVR0aUAg4x5fpLH7GJBMVI5it7SZsD8P4xoEBs9VtM7qq6r4Kq+o3/J46Rv1c68X
x6b1nhBi7kLz1r1hE3URJ9+hEZi7RiQO3LI6/At8Ts1J8l329iZzaUaxp+nFGRvu7Jirp8w+Mty/
JolqI3IQU5OxWYV19GVOzi6G0Y1vPf0IaWoqffPRmHgVJaPeRRSMqzrKd7kOyUXo4AkRduipXKmJ
96TIs9m6T/xdpw9MN2GcUFeClRAEYzhQQGCRWVjEkuiM5y0C3WBXbGf3qRW7To/vUew9j10Eoww7
N727Nr24D32SQR4IVvNP6oniksb1vc7rtx4UqxaKH2N033M+/EVaaPvWszmxI3Sa/tNQw9LirWqx
MDBAoa+jRNoruy+DZsqOEW1idNeugGnINUdNmSs1kCYoUirPj0gE36LkRxorWg96Z5WZ45/HV3Q9
7w2ObWoYol1JE9X8e5+MALnkhXceh3BN3LioXZAxBK5KACdRA8gtdpytDSIF493n0lf9afIfmhg+
b1OxU2wTgoL5yoHHo9z2VLTWFd7KY1OAUyHkUkOOjBkdPwy81sIMHxMN65tMr6lvbY0GAlX+ZHE/
E0HCV1ESf58NQgEoMf7lviguzQxuDdA7wAgCLM3Cp8RhtexP0vdAImJiTAjF8zShg7CoQR+jB4vc
xTXDlZqxSlq9t9TT16bJ74GdIXcP56mWb6HOVVZo+b0srWtagpYOmlnr98Udct+ci9SyRaN7T3XC
4YRyz1l8d7dzd4NfJOBQeX3V4O5SlzNYWe01f/jy6Ppj92fwUvk7MfXFi87+Dt05PMHbjs1Sjj6h
hOJoGRjLglouGoP3yoUhFqdAdjhKjRGzOmdwHsmcvWH8/nMxZ2PbKl4GPTujp22S4IFSn95I/yAG
LXutO0neeBVlf1YDKs1yxVIPcKfWvOSxZZ3RyLrotb00xC/0DkYAEpaDH32pr7zUmWxoHBjxnGvx
Vzj4jxjfVnYzvRiMAalkJ77wrifeuuTh0AhtH2piL9viA0rqlZDBKkSpIwzOvslNv5RidbWi7kRL
GIsAMZt9ltSLysC6WcwfqDPekBso78qOXec+tkFxr037yvPwzuhw18LdyjCVFxNrml5++uDUaq7p
gY4wHNjyLdDbeEMw5+uv1HiWkzwObNwVqXkld7zOdI2YdcF7Hyrz6tsuCNeKCd7Uvnv+i3w1Cia5
JUeOHqftzOslgZPGP1k7bDrcc0RTdgS3D/VYvdGg9WLX3iO2yAcVzIwkH4ItZpWLxUnSjfsXD0FB
xgJzUPHRIIQOMzcxn2OQST13lzmrupnukyrudmth7/d4iHCLF8GqLLXvruHqHQFlWxLj0EAYw4tP
TZLv4w6IrhPHX6i8OWxrkKv9Sxd9u22drj3FYmz17lOQ94fAUDui0Q8IZ4xZNUmSyOK55gA/056A
DlP8U967yF1LMi9Z7G4+QxJ+UUbgCinCT6eXssxWFobv+ZItzfBrpIsPVzIuBuc/uDuT3cixNEu/
SiPXzcC9nAl09sLmUWaSSSa5NoQm5zyTl8PT98fI6KrMXBRQ2wIyE+nu4eFyE3mH85/zHdDCI/DF
yiFNa+/LuWKxNrfz9h357dmMQJTl+iNrPOcBDAVYxPYZ0TfKv690thBr4V+Fv+Q6hgaJ/vZs9xTO
mTXr/BCMrxyHeSexHPddw4Tc+M4FwaUMnrBRtSuVO09Eya9KgyahYKEwFbJwPXWM0Egu8wTklbWz
NL5QvG0s1GYUMbOFOWyi76BkccEiVNDlFy0QpHlVcqpj+xliJa5hGHYcnoDhNmlOtg+MNLSTbAfM
ZWvBWroqtYuChnRXWfZLOMpi1SXGqvFQdeCpgNVKwbSSoNHJYCY//6PHwtLU//z7Uc7wV6fCvzQe
nKLPn/rfmg7m3/GPmbDm/GHYFkNhT+egIh3xHz0HmpR/mJ4Fy1RazEU92/zPogP3D06kjid0wzGB
H/3ZgfD/iw7+MCzbNAVDY+g1IF3c/85YWAe29C9jYcuxBd0eAmiTsA1HWDYT6H8eC8N7p/4H+2ZH
8cdT4wBEp+CK9pGh4OpTkDmw+Up5PqmS7YX7xa7n4Teh5lTqsluTibUpOuQhKnCfRvaZv9CMug6n
bZRD2s689GlQrJudw15t4FHdBAlLf1aUJxA/P4YnP6QOtFMFzo1K60M4AZOXkZ6iVY/YeyqxLeGJ
BAlh5isaAZtgG3XvsUHmGNdUQ/KY1FF0FRAgl/AZSMxH6j2wHloEphVyK5ODMXiNInFCJHuF7rcx
9OrIuHzJjl8dmpZmN1WaMC5VCUmEKyucwaVUDsIy+Appvnc2fHNuVC+e3u18zDxwjn4Gr/p0BANO
UV0YahKOKEJUFxZ7/vIQUlgHYmt4QAE8yVhD+daimeoZHiJ9vGsonqvQjdOVYYe0uZb9vpVfhjn7
jyrMkm29HXxK3NIXzEnce4p664LZtabS2k1SvxVlvUm1cD7B1u8M++kWlfoHUBdApAqV218HHCBX
eA4k/LsAUcoJ38bUgL3EIuDWTEP6gcYoOd4Db1yWorLW3TidwhSsIZcetrSKb2tLsUGSb7OCNZIg
HCeBxJmhhBBSjeooq2znEKsMRYf7G7kab2jgUbjGwGXJSOjSBI9mG12o0LmlHr4DbnV0BLOZj++B
dKneW5BGJTip18cyiXd63enQ+PINwNl01bfeRx64/q5xx6ORjDeaQcJlMnSAsub1VQYVnfPDdKJT
q1rGlnEcMEGtqmEQ67w2rh0nyfI5TxpqmvlXxdJ4Ayd7SNPTYEGFxb2YL0Eap0vPjDCQ8fDkauB6
TgeRCypJ2DwvhOCLhPBzGPsrbhS8GTMz3VLWAkYPPbJSewfjVG8q47FqMIl5Pj1NPW5EJw/WOhiH
oU1HWtLW5URpBB1aPx2qh6R8skRgDemIHFD59FC3COAaOz0OHrn1DotyQr7JiFIsonlInZziqXAW
k+ni/M/znxDXQaY75dLrsVDAO+Ho3l2cQrt6fc4z6PjphgLnB6kley2D9tC6L5yd32sHWjznDrLC
Y/9Myn6i2ZDQrpeaWPRoOObKuvQZ1pMVuoShcS+69EeL8m6JS13MoSaa0pLvwUybdeuav4sI2TIN
7j0Plz3ixQbHUi3iMYoWZG69ZcAVWVU0BaN0VWlG/tZ01tgp1jrk9U2FmGF6/AZKUFhp5kwXtRoY
lG1auK1hTTXBC7RRZ4M89jzpa72KaSIs143TbPo++M6mfFi6HfZoIC0rqAPHOqkvlC/tbJBYi4YC
RI6Gyd4Rjb8CpCR0qMFwPOhkD5gm51p398ZCHmqZcvtIr7yS+gK/y50kGIRZZHEe+4Mgwu9o9Yug
76sfK84UM/MRgBQWApSUWoepGHN+LNyjC9VpNkiQl3NDhqnb0m/h1uY4XUIDd2Ty4vjFLUyMqyvd
ry5FRu5tb8EI/2n+RYWasPOgqLlKHcc+eA1l8xYyuCjiHNqvH6ydqGjJLmv9ys7UzWqUu2YA+gKQ
+ZKZJvf7OVM2w04cYnrEDjlhZMVWSONrrGqGgKW16t0YkHFbbbOw3gyYAxFiy18eWOkNatGiJeRY
uSYUaQeHLxyEtTH2mObNKdh0JlkyTGxdcrdT7Vj3jVjDn3udUHrWbq/eHd+lXh3ABmYH7wLrb+sJ
zdxWYwyQLhzOkwL2klk0RPb4xWFtHa2GLA4N0HGf/TJL6SzKoH/qOvwCmu6+oUOfG/gORClPhsIH
HZTTstYIPnhadPOFexpr/ZTrczcwtSx0eF8HDZd01Oo/A3n7DEd+Hag1TYyoC94vYHOPCVfahX6K
OmmvsmxiLqAlxrJU5rOeMWwJUbkaf7y1I+PUsPe2Q94eXQ9H0uTsQkYNjWXeGglKVfNJuw3jBx07
Fhrj9BVy+fOn/lK79TuonmvmG2+OzyBdsbRZI2915g/12vZ/1751KCmXJIpH68/IwTVEoZnKOl41
mvjwrQrlkBdbNYax6XCAb8KC+pygUA9mjk4QueXWJq2GHTm8FtVznT5qJJxtdalALOKp8T/GUW30
oWAb60NzgWdzDu6PeCP9X+04QPml+TwKKVocnZ3oYJzykFxzQA3jbM2t1aE3ja8Q9WalhnqrHJ3G
I7TRuJ9d26G8QlfjkU+7d6/Q9Q2Rzkediq7YUTc16ecIJXnREv4pSLiziwXeVnO6JRgiYzWVZBBZ
JlaNRaWwpFiHaXt4s/MO6icqx5B/O8zAVprI3wk3/chqlGhz7jNGpY4eOT7QujCutRW/O7DT1lii
tJUz4H4SzWZ0i4eG53xpS7LfpqI6AHTaO9r9Ec0fVYR6ZofzM2OYPfG1GyFBB6U6ejDNwN3FhBNM
ffzwGENQe3HmmHHHTn6ebO7bvqvg89TWTW+Z/MvgIi11m5R/HrJeLNtcTKt5v+m3Jk5bhIZCME0g
7EGakburdSpQnO2wbdbkG6ujG8ifaJp+mmY++oMZ5rGNbTQ5vRKILQwpe8knLLGr1fns1Rb09jpG
DXSNmsRIRxUWycUrxqvntsROMTjgboHUGvxOI5NpnZbjtYmmp64QDWV2r7aXwXkTmrYwcGC4w6hW
xnifDCYEvY0RN0OysVjjYdabfbmzqX1fgcvCUhYfIC3cm7y/l1qiLbVOfNfFKrGhPnSdIlY3iwHz
M9cx4FhU7I2+xXrQiruj8VgnDB71ZJ6IMKCfLKLQuaaTM8AJRXfMS2LCAurd/EX2BMU8QgmLQjHk
6+vLEIICCJso2arSNvmugzfApLKG3HpqGn6bOyDOKPLQi4nCrXJMQc0PSJFlwBnRt4dvP3CjDR0R
d1QXytknaD5EViKbkp6qLsjQwhmXqXeUpBaXeKYsTor2Z1lAfkqK5KmSDZbE4hOQzKq382Tt23yI
IwPhJWacheUK2lWTXWgjcgi3Ixsvn1stec2EcXV432tvvARRbz4BwGIgNNyF4gihRy1/Uc4B+owP
GMVw5En8YnCMjtAQXLP913nf6NKJjP5wC83hPn+HqhpHFHDcnWbCeKsT+QYMcR+VJOJqrL+AFAEM
c1jo8PPODR9PYW9pKxqn36qesXLS4mchuLJoAXBkeXqDnsmpqbUvae8AM0p2Ax0zi5I5jDanhOdv
SdENBxx4o+Q8SIsONLv5dUEve9Xj5puiHoRoos6opPOA1HpQIQ+Ahml59rT4FFgV7adOtaSjOAkl
E0wcXT/CG85XibFRJi1K7phZXDdJKzkifLFb45ciErkh3HxpS2sbifiXT5cm1ySyrHtTD+oXr1j1
RrwCqtPu+zq2ti1ksrbOVnld5+g/0SEeFHbM4CmMGdWn8zDGZkbSNMaSAh96oELtyRGOv/RGC0xd
wPPiwQ112tOM9i/9EIW3S7hKOA3BSQ9EeKMbJ64dS0NZ/VGV1Sdu9HdaB7td2DK2jGJC7UG9jWrn
lRsPzp0SCAbHKpEih1OttrCqIFvOGUSs6N659M+5TpUhh3ENxGCEpbFjIMiHYvAxxQdZcloIYpIm
+FjtTQuKJgCqoFl8ZbRpbzTS98tEel+E4SIMbld8NAU6fbYH3GUdJmxmcZ7Bo26khZVg4eStt4zj
ZpeZM4hAeb9KjV2kTTy6XAznMND20t8Ki0ADCvRRauFFmvKkdYe25pve2vM4Kc++mXPnlo5rq1xL
Xf9x9O5oN6u+066gSfZJ666qvMFHxwm57+bwjfRXqYyxKLw4kfdSxQO5Bhs/Zc4MBkskINVEbRoO
B+kEh7kcoler3o+ec+ftchBSjTc1ylewGts45dJiQ8+A+NpzKGBPMqr6YJNYzm2VbbSBtqMev6VP
gbBh7+TM/+ic6q1HMM7aazFhcg9V9ikKqjY6qyeQBAgvdbINzkpqjScOJNzCYL1nu5rWZC1rXkju
YAEzn0OrfGn95PPPNRha91XHYtvhYLWmwOWymTF24o+ucdEiyrFTlLjx6tqnXme62iNxr19M5C4U
q2zirr+mmXdueH39yucQWkztOi2Kp2rM3iaH1loAn3sRnDuXU17KEQJz2dpzDm1ZhgfdZZvIcnPH
1Sdf9TSIrYJ0IL+bA2VjlAvuiXd4YPnqOOGhPXeddfYS7hKRZtF95a0sXB21Fu4ri1Wz9hniT23N
YYROw3i8Etf6Arv94gb1jZqZkVHzb0AV03qADYgWEHOUIreiSAVPdofIlH+21IdWni8RA9wf5oHn
MZ52qI5iNwwjHVNVsJkNOW6SgxYCKO/S4QayCkJfmepb0F4LX+/epB4/CYNtKOGUFrBIxcMtgBeL
MFuwB+AvIRuJgJjxlS2nXpwF55qlUtN7btFCoTmBRgCEVaTlnFu05Qvz2GNb98EqTnMsJ1n23UBu
WwAGgyQwYOTVPOfdAATZPIF2qz/cMvu0QKYm1vA8W0cS6l8XYhiJslJmFlrMhvWpWWmhvCWWToVS
oF+F1d1aBLapY3pYWh37mBlB85WfmmVdQ4+1safQGF5WRcdTFOwC+1nAmVx0Rv9OAmXC36JtHbVx
fV6zLMUJ1xu1v49Lv1iwWm6dMvPPUTY9+KAyVlbDByAnPgpjMO+A46pV2U9k50W4GQy+x+MEBL2o
qMniokYzRbrLqwFSQ8IctAVCOeWNIvCEm9odPrhsQHRq1TmwvHWrf9W9vVG+q711uC37qLjqbh9f
Gofto8VWQWPEGPBP9zEy85CmxnIQFXnqyo3PugIIFZVvoZkJVvjwu0qC56K0RsaoFiUj8JyZV1uP
xEkxZMdqV2Rzc89YQqAO0m9PYds1GvzD8/zbbjsO2+Y8Dx8rH3cB3vZJiy6GP3+pboXPa4cyfeVs
PAF67+09PFSt/M48pFxtLLFaQtEy8E0O5kfgT1S30E4cZDr7dJAfFIxefOWgybRUvydxSwKYFpti
qEu+LR44SMaFjtaH+5CMc8AKyXwK6kbcUTySHgjEvrta0Ly75tyNAPG+yLOz7adkw2X7WU/BfqBD
zhvELcEhCsyDJGSVdMG2yIpDYBe/JWOXMr4Gtn8n7k7ZD5RMRwEl5+FNSBBGlj9zhSbjOkTlY6/q
e+jSjQA/54Kll/vywFbFgHeZAFNaCJvHvee0wydz0TEjL/yKo1TkrzKlNUvNV6jnRrFNRzff+EXI
0bHP1TKpoMbqzOWPemoeQ1ecej14GvP6NywEqxThybTrwzRV69Bhbjbm3JMKF9M1drmVGXw0JiWg
kraGKnqpKdP16h4Q+LyfFdkTuCEfZxNu0UbciMxyBOQ61jrLuqH70rd5l8BhfwSl9ME56k8iYXZb
axZ1aRPE/lY+iqoUi9ruOO/4brFzp+uYzlXFYwsEWKTGwmzKZMaesvcGzpcmyaibdAKSpLa+e7kT
2tBvOV2I3LtBST4VbXHNq2oZ2JhdSUQiIA35JovbyyhhTA0T7sPKvdrucJyghjTaZK5HBRRHFqzB
oArQY6qDsvQ5ljFw8NOnQykjFBr4dofOY7tocZHkY7OZCO6t5put4VHMaX74zPD3fkLPhrHwKEiC
bHC3R6vdVQHHMOn5576SGkSJHrNKDdXS1O7Uiqxi6sYWdInQABnr96lnx6+reDNYfjeXVhUrEYOK
KtwnOAEF53AqqCZI50VFaVfQvykuyuVo/eR90yxCBout0W+Fq3/po3FNvfJZyzMiA1Z9T5V+sIkS
76b0Vadqa8c4cVUj08zfSvIajPJisLVWx77otdCLJ2cZ+yUqb/oyXzKNhCxD0RXkFrsu3mEdDVZ9
qjZ4R/o1opqzzEIpF6OBRJMUw85Nm3zVoDKvJ7u4OHb+e4gVZdzVvievB4bYnlh6yER206zfTOIe
iBl6ZJyGObBtNx7+jcH8FF3vUBmK66uVPbMq39h7KtpSJfJJ2dgro65kaWWwQyLLka9kllzBUMiJ
0oHBGzVD0vBeRokrqy90VDj+7DWgIhYkeXKi7KoK7whuv1/pGWlRpV8H4q+H0Jhd+tO0xoPIhikh
GttaBxonfywC+2dwVbOsbOj9bfjQTDLdN+hzC7e3d3VrHyW62Iq6lGtI8eDCLKdTxz03mPRlvRdZ
tg2z0t9ZVAzzjsPWC2arYa45GE3iu7LOsS6vXjq8ebLTNr4ebPEpjJvO1h+EH+AttcW2Qmlddqrh
XZfFkbLTT0rCBwDy2C1QYoDVs0qtKVx1sILqTfMLJynSjIkhtU8Tte3sZEa8TTyaERYu1zbw6TnV
ef6v1LjluFXRM4Vn1JUKSvzG7kpOlm2rvbSF+2CY073yYUkArMKFQYoDGlOmeBAS6sTqrO+XvsZf
iLvKHhfvdxc6z3I85nHM9of3Zcs4lw7kbNOIgh7KiAbgIX6xfQpnEmRv/NQxwOFkVlFat+QsIr1t
EVKN0k9bZ5yeYuzIW74NyjbWvZjXLPMqqwZbcoF6WvjDJi9IphXi0XToDcX/eoxTfCme+yB9XpSy
0jkrTHhyFZNEvInJ8szU1iGDxvIDPWNaJQPhtQp6dtw9NqW+bHymE/SSF0C6vzJtPUbDY5g5R3qN
Zj4bGLh5ehdO3i9zUkj60bsRV+16yCtI6cWdtwc8XnAoMpQKZ+asBfUjFAqWSboAWzs5WQ3LPGZ/
BDQe5iZ16EWqpFqYKS5z6hLjjPY+s+puSShoTZwKYxfX9UU5RrkzPMVq5mlXpyipW2oRrPOJ9F+G
HNSNw6eIgaShtbkNmvtUZW9dg70F/9QrU8x7DBd1m1ifmoCA7Ve6t57b5hxqkcOqvgg2ocXURPfQ
z34yU5o7oTcP0SBtnuz07I/oL2CowEy2EZRXhv5oTrT3NHzvg6qnp68RZxf/CdME2tJsSgdco7W4
wpC8ShVnYI5DrdlROipGfQ3HIl/muvmp4fkHdHYp7fQFQBCoNtd6aikdOnKnYtdgzkVFG7upCe1y
KQk49szUN6IuD3YpgR+bs50YLMNRunIb/RRNdVOpYHrRUIDcJc3StRmCOd+kKH3ua81GTHR169mB
3FOZe+Eq7N5HJMdINXszkl/fiiijVfZXLENXlg6SCKl4EiGZ7C7HRaPj68Ri8S4q91wBVV4W7bDT
G47ihkYcxbN/Ex9cjuBlZUlLH1AS6LQ22e74bRoMA/rmmK5T2dAxW0zgnAv3oI+U0dFx8QaR56wp
JORqGsYdwb2JwuTwLHSyTJyJgdPwDwrIVUGK14pDJOYqLrRakO2tuPtuu6fJ7/BKsBwFUwrnZsju
DO5HggQkIW0tpA4jfUT4es9Y2BdK8911j9rYdfV7XHH56VMMO33Lr2nOcAosjBtynNDkWLF7eECW
8Fa94mCQCRwOZW4v+274jhmvc3RpmSnRhaizudEsiKtHgjtxLEp6pip6sNL4W6sBIaB/wagbx3Xb
RqtS6/YKojtDD64sswKCiDPuW77eZUtwG3Iq05oI3poTV7vIpntosq5Gw386rphtf5ZWjgUIeIMZ
2udClrt4cKs1hr6HQbXUTdjAX3sOKomPJJvwclUOb9+YZZyMxvIVyRbbJMF8hPnfCXsPCrPWn1qs
ccsIRy3cpF7fp7L95cZIjpPlhkc76y84VjC25jffLfs1PeX6MJESxV68Z2LD2V4jVoQMtRtHeDXR
ewjyah2WZHHtQgcidOIiTfEm6z+yf/GrK8cbHxsrfqCKjeVgEfO6Dy+zyjUdBWweevyaK7bkPqYQ
hU0c9hkMO1vdwSD4W5XpGf6G5gIM0MQOjRZR/A6nsyhC9yQyV+MRK9cpKuGGMi3O6j4Ppctu2Dhh
dVJELe9uj5MNa+1bZifjTGRHk9fVGgvGRQCWwjY/feeDv7EtI9l6XU5pjZmTUMEbjtk04FDILeVA
GqxKL6OW8W7Ntn6TicTWLNFkqMvjpOOPE03S7VvJqMQj3xlm04GJucm8Kxd7c+45NwpMyx0D4NmG
pm9a0rV8nz8z28oPACnYTAryG4xxgPLYuGo2QsGHYZ72SzXWIc266oU2iKXKgXypdhv22vAg4YYz
ChnvonY5/Gjjdmophe7GG/C8n6ipg21f7QKTgy5zCqLNWPwjia5MU3m0iedXvi5BsVp3PBm4u2Dp
2JprLsZROiswbHBLg4+xre2tHTgUwRfw6OJBT1aVizRZmmKv8u55aLwvrdbiNUAoYhgLm+aWdd0V
eDgKkjUc9gudKucsMLg7UV8tsGevS0e9kfaiE7FK3+M8fM5Mbi4lImyMHHXidGqpeR+GaMKaka1E
y7KEUXt+ud+UHaDYiJWQ8jMNNUrMoPytjVJuU/LGmBtgSGOjXI/1PgdIuNZG+aYKJ1paIStZeRin
QOx8zCgbjo2gjFjeSVNoPWogGGkN9rdB09gaZ8G6AJyDB4cRpgNcMApB3ci6fcmM9g3le1cDu7Yy
jpYeNyyUJLqPfftsuOCnRVnugmC8VX7/kWQ8dw1AIxJnKI48N3EC8tZqk6VJWoyThvNdR9Smme4P
bwghyWyar92g35R5GzLcdjbBGiIb0QvWDcTLgD7lJ9gIHTcCTAmBSwkd/IRFzJpCv91CDf2OpMCl
7TnAjwa189W7Mt5zW9w07E4GYNORcxCeZpawEmd6jkEo0/k3DB7hhzk9OODE5XtsLxtYhQqlYb2m
q/IHQmZF0AWlTwYNySWuOEZDtDq81IbN0asZHjIIJLNN401qeQqHZTxx8KbStm4eeM5Gp31LIG+v
jTknkXYVcmgp7jAOqZfjEdQo81D976lQN29q+s1kOQctORYObTdS7jqFx5i0nZ1T6pvxiW+7gpWD
6x6xKnAjEHpgvW6jIfi2MRbSVZAwRBzPmsGqVmYmpxS32ES1euKpoeJjNHZ+yE8HDdPdMP8Omc/x
heSLyDNpMc3qq6otrLw+9RJ2n3THQIM9Hulom3m1SQ1Fl/bUPZtkhwnBr/MR2jhUvVNG0OLELIBd
jzf5xcMFMDko3MLI6h/Ggh7+NC1R3UHTa+zpwn40Ze+coLSX62A0xWrs7YK0ek+VNq1bWy/2zqIU
AxcMxQmgFNkLTlnm33Z4I3eUv0BoRYUVfOIhW620aMTlspk8j776mHhjT3qbJM+Y8Yt15WnlRk+9
5DmiTG/0iEAHifp2VFHf/vyfopx+NW47nf78Uas1uNc95mAwoTe1K8wXFli1NAlKgRPFoUrrzHfY
8eeXhdXtqqpGJrAMde2Nyj2mKXRY3cckWegYNAjHA+yZ4hxBmDIA38P+4uXcIlpL8w9ZWMlTR0Fn
NnrpCS/xr77PiT772HdixtU7nYYyVpQWZJ8YSEGPfXULaFcPBJFM5knrwAMYXntWtY4tWRHMsJjl
hPm47doQuwXzvDM9xbtaNPxo/ql2/n/SnvGbun3qHOOvny/LdkNcldiQExa7pNPCJ0jh4ZNBJniq
k+zhzx9x5iFsGTHZ8XFDbGCdfTOgkmfRW7dIl8AiR7Z/N/e9bUCB+4oMXXNnAXKpRMYM2ORYVlP5
Glc94wnLGy6dDD4w0BgroxLdXcFnBLKynd9yXVZH0YYHpTvZc+oIJu729C5nZnGQZc1RnwwC/GZg
bA03vJHy9t+tkBBW2/nRxmj1cem6HHsQyemgmipQRPIhHflMVZ3YeyjB9TENuTmlyP+Mr+ZYQObW
OH6CdG8EkdiCRv+AHcuYenRLHsRC30gzZPMX07FlmL71TUA1TduqtYsbsqAtbKs8TPN4nbEylkrf
l1HfbpyAbmk9sH5DJD02TYHmikB14SzlLMLS7xFYgTt37rDSTE1cRrvcZ7GBzlIa4l5NfJ56Kqkf
tYeE98kSNzclSWvVBB1AM/rD9+DF5nVsvPrquP5z5nbk6krjNXT7l1FwWEubNNqUJMDWzUWRbEOy
niKcHK+x7mrPqa8Il/bZpU/ffKxMTAC9+gw7LD7gqlri5HK4AMzo2/laSm8w3xX1RSkdlW7a0U2h
M7geB0V4Oa33pzN7cvE+ts5Wtwd6SwwmNkHpjCfbbaalZxioDzJud87cJl90CZ4c8BBLX1GcbNmQ
Tvjc001BWbtytWIzAlZYopRz13MS2Gl+460JDIGhnue+LO/mjeE+X9gUPgUadojYjXRocjDFgyz+
5mrWYgTjjB2Ut4Dlm944b4s4vFI2M/yxEozHArJ9dMlhv+mteiXndhouIifaWGzU65BZiIacC7Hr
IfBr79oYgLUTy6KIUwTeVYsqfz/pIUakIUlWiWNpDOcb9ay4C2Jen4cQ9taCVFYMUbuF+Ii7Rm+1
VRDhwcoivHzGx9DFze8ugtuaa9WiyQNWCBa6h65LQffXfrbpXB3HjIimY4gJ2DQ+MLTb3NYmigM7
ltfIMnEC+QFpw9o/4LkbrlYnu31WmwPzwR52GBItkkhAtpgqjbF9GHHaPHtarN1sGwt2yILmBB9h
EFlw6pJ1UAb6JfdzyYNJ7M8b22SbtGimqgUeYLBNqZB3x3QjPKroz5eugNIXC41Li90+uqkJ4K6a
3rAt2Be/E4B1nUDfmHrNvgTH7iD9AiFTVq//+EJMlLVQFeWW0fkcTRUnxJcArxym8oFur00XRu91
w/AQ2zEA7DROkk2HfPLQdhWKy/jJHEM78qrhjUmYws+fQQiKb+3h5bJ7xrs4GsrHGBErwuZ5GRyX
CIPPuKOBeKx0shmB4xHMlNyMLZz0KteeSpPy2bZji6L1bgPtNuiYwHPsO4zuL7zi2rNNGtvCjWCS
O0S81RFSMvVZjpxhSPgwc0t+JTH39MSf/KMLIYZj9XBNmpgoyPwlthLn9P9sM6/9X5p5zx9w8tqP
/N/8vPNv+svPa/7hAkJyBF0IBr5e7Kx/+4vypEnnD2Fj9nUdF48u6wsVqDk9c+Hf/6Y7f9ByKmwY
3EI30UNoJ20KtsG//02afzg4gE2wTC58ovmX/u//+YfX+FqkYwDn/d9+/L/yLrsWUd42f//b/Mf/
U82p5RjSs23J4ozBykP+BWn1z3bewOyh4YXira3hqheoII+1YT5x44Px6YREbjt1ycGdzUiQ+iOU
wXcQy2CXiUjXFxUk3qOmWf5D5oUAlFr6IFEStqPj31hadJQO5yGEB3l1R19jvyngXNb7ohf3yPX1
gwuNIiYcdeyDGWBm4cOrLb0kSXEowkj+KnsN9HTvm/hePffAmY01PRo/sKdwKbIuuaJkpemTZvVP
juy/PqV/+VQMHTP1v34utsm9RbpkCWwT5XKuh/36eIrygE9R/m/aT4PRycIHOy+vg+5867hYE6ab
e0vrXoaQdWAwCFJYFSBUwwYYyJxma7nqwriO+qWYn/bhbFgGs+qphYlUBPUbR4Qzm0X0kLsKiyXD
KnTSL4AX+6R0h0OrA/px+2/TxhzGnbzSaeVza39Yxc2wEUQ4HnS/ebR9zbyGGR9BlUThcsim8Gzn
M7WkYJhulyGwJjn3VMTsTbbDDklIuF3CjSChql0mGT87jSHO4QB9J59HfSHWEmiom0zLd63N2GwS
/pY5anoEeJSToFYN+jWXgsCCJjGV3XtnOK/OnCNm5/j0e9uhT4RZRz0u854YbqiSD/g796HCdOxf
uxgbZRaUQJHae0rwa81JUJEpJlmdx2sRAPlvoNsybP0mZH7PIiq1ME4rF5UtMWt3zVyNmB2iBr+c
7u1QbnyYs0Cch4PMmaEwrKRrHnMsjMttoNOqzQxjJ0Htwd5Efdf7/sECkIx2L4d9rpptrzWHNqok
blw0aDzb+CpcpCI9B7/X19QxFFOEnqD031zY55Rq+C4I4WHTRhpuuEotS9en24g0PxLcIq+7+jLO
RWqtR1AM8j7OwaRe6YV/dsvpVTYiXcecwODGNOcp5k6UCOrTSuBRFETBIonTA51I3pqdE9BQP30m
COP5FB0gljaYryexKsSI+GBbOxJBXU+evp7QeTjMGCEsDN6GkBARcVEegicOA9vg4iYgXMrOJBAz
PJCMarZuRcw4UPx907GMdylnbYEXjExCj497YiAC99a1d3balMwn0AIHI2MepbbMlEjADQBDW9NA
mB8plcfXEJG2EUNRcxMzYClK/UVX2J0jCquoGzDeu5ZGEu59J5iFsoBw1MFsBX5az2SP3j1kTNq2
hek/IB3WOxbSZWYHm1jKe6ZFSLu2i7kx5OOkALVcT46XLc1hxHw9q+t2zCVUVyBLrMgjJmoouIkA
tVdyNnHoBqp7OeLgHMvgRXIhw8OercM44STkh19eH50MAEq9Lt7GpHTWnch+/z/KzmtJUmXbsl+E
GVq8ZmiRWla9YLVLAA6OdOTX3+Fk9cnb2/q2dT8UBkRURiQZgbuvNeeY1pQoDdDYizytj1Hgldd+
oV9vdtn3XhYpMGrNgUS/inJVsMRq1O+oZjpgSRHcc5M6+Da2+aRkQhN2jn1jZLInyx2IbkuJ33HL
B4JffrREav1gwYm8azSIicrvgqYiTjRK6QfM/RF+S0I6cnJO6Pmd+tE6mQbqi075SFzbR5VFLMJa
c48bvKAL2TtIWPqAZDQ536JUx4kPsRrdtdypgcXmUBlPQx5e+qgsEM2t4a3RxevVi23TikANm6QQ
5HPZz9B+oAsUrH0IbQUj3ARvs6n1zBVBm1lYblGcGdwLDNQMOa/jhB4zwQGFp6s/1Kl9iDwfE7T3
0YWl+2JR7qtwEs9TLGh5UFfm5fMb/vvMrTE8DVM80j6L3pqOO9JQeoQKdaBV5py4LJm8EgB8HxN0
g9DLO3dlqYOgqaZIBB8KB3iDgO6GGvKlKWHGqSLY1RFgNcWafyvd5SxrMjgpenUmfi4VzsmVVFhk
l062l8QD9G4XUBtovk9uu/Xm9E8/cscsbLpciU5ANPz7zjMPkPbuJ8jPpw5JUkuaY+1I3kSUbIqA
KqW14K1iyaiI3MTbmzr4bDtjH+W0g8jIPCQOvJEspWTvjt+bqsWuZ7UEvhDhQ2t717iI2vzEUdvC
gIjC7RIgaXRjtj8F1eAmmMUpRcyQpdzkx9Da14rKZ9KE76nZGCz8rEcq6gdhtD8CNRFYw+nNIOGC
jPlH7TbpeSnM8NAE3SVbmFUmMSH2Kv5lG4OCYI5+t8zoHVPEHeaG3MvvVQQy2EoBRkwxGOuCQuVp
qf27SDi6hD0YR2eQP3NJcTwK/8yMovsSO8oNTZ6EpKgqEKSjxVn+3AwgdgfXYhyLHKobQX/neSxX
moDIGjHTA+oK6xCShxh3Hnc+8nTLZunOop43jWjaU78AmbYnwMdLCyKDhlQ99XjCTVHtprA1YNyR
9ybhpOk2iw86i8o/DPvKsRSCgfbBGOR4yrP+YAoynyYbEPA8280mztEBjKacdiE429IlD3SkDHWk
yP/Dc/3ygFk4ONKx21Tct8aKeh8MR3m25XIQjgnUYilfmDKPQRPdhMH4x15mg8X1jak6fSNFPBci
ADovSNjP9CoA9hRmQc+7qQ5d4/jwLr4T3gTNpSeswLWS75GOk/6MIDUnH5VaTICnpyc72b6ShX1O
hng8fCp/FCnRsbCYD7CJA5coDW/eLQjRbkggXHZWI+y7iqika4fjVPDl68w7Uo9spJ1qXy3cHvDS
VDfAS6qD58Ig7AY7v9ht/Vs6JMsPTFBYYKUfaTJcG9ooAWrGP8nQHMlmQWPlABDqED6eR8f4lU6R
9rlvnCzxbiWyLUnSwC5ouK4zN5c7u2rLu6qBatYYkbFZ4EJcvKytNLKT4Sxn9ZjwzQrFQA9OF/oV
4DYYSF5eneeyf+uYGO9tiOuUaM3gW+sm/FEM56XQg8//yux29J5U6GnnGve6DvSupgRqRXshMLJn
mE9vGzJBI6Ppee90VM7Lr8LkksMuRsSuETSZfsV1M+go6sYQWzMaespMBRWC9QE4kRVz0GNfu+5p
PYDs8FK4ZMk5Zshq30JbmdB3iKrlDK8m1HcFsEQjDLS+aPaO/v3Wn77umT3K3A62t+sAC3iMQj/f
RSEO3ClyPrAoH1KU//RRG5wuOUQgPCO8Q735fCM1afRVML2VofeeI+Hfdub46GRGUR0zocSxXbzb
/jjm5Mxy16k2buuVx74UJ3O03yaCRffKaLjgejPK/rUQGXQgk9HdBa3vk41zYAwYEJKz6WrnNSn8
Yh/Z1nJqSrp/zXBeN3E0E+ztRMSthME/tg4tX+PLm2Hmi4Bkn1DDoqdADfqqVn1GwopFoLiS+gyp
MkbroVRFjqIvj0UxmpC7eSnPyIZJ7238j68/zdcVXM/ZOeTBtiUnLA08RFQYX/WfCPwfSYJjhHLX
b2Z4MCyWYSB0d21fY/vKiJhVQc9UcT5EU4b+UP8nWEXOjS0xPfsAbUxW1Fxo20N0P/YSLYE+RN/L
cOtUhLHBLIN2ySXIcu8jLIDtzGP694JYtkNITov7qmvSfVsgd0TSDYQeLiSkyDM0Byxk5DltAgnc
Bn88fwFZA0yn8sT9hq5OxEfJ6fJzQs3oc1OQVPe5Z7sIkD33lab5o21aubZG1GeboJdz4nyPle9t
pRNSFiNZqtNp9Guct6gWSSYRsxt9SqCsOJOAhOy+WreFafHuZHZF/AHZGngOwQQYCfrEPDC/u9YE
cZ1bF1cY31liVTpzOq+buK2jLV9wxnPIWAdDzkgU11x04aCvk/WMwQMp7rnXAenr3qRT00FL21sZ
z+rGnnJ1yfzuGxrzZD+ThHf2pUeggNuzxmhUcVzvButf/POLw30hNr2YkFP/ttZDhqWoh9NE56JV
l/XFy59DtYAYqecPe5xfXaMI7gpPgNmmrcpwmwBVZ3DeQpd07uYkjOgRO566Q8JFiwmVPKW7o9QP
rhunn527wIoPjYVjo5Cg+OA53AQ1FcC5su/WTZ4uf/fqDFmYVX6eRvM3Ym0hp4iBzL5LyZbc+QmQ
i/UQre1dE7ew4qUz3qV+N94VBURfs0fIUvmsodYHImG7t15x/XrW+lTghhhH8RUcbIPp2NejuN2w
FZhwNTqrCw5YAZi7Whl3HJX/Ktyc2HN4J08LXfv1dAO4C3SMa34+y6z9N6CvzaObVvKxLc339Vlt
Ws37iq7IoYosqI8pEbr7hsrxtVVtfYVxVV8DFdf/7XA9N+sH1j1mTL8c23X2639Yn7ue/9f/X8+Z
c/QLNoqFMSM+0byAvtH4ZK+n5raOFPXwJjz6o1ccfOX+iLzYvRom4S+od2uBWnQxTnYvrsJJYN6F
Bcol/S4Yr/CTmIvc57QryUp5Q1GAvqB1zCtVzuTo5CF1QZBhqhdnhDYTlJhtJhO4xO4DzTaGVVKD
pD0/zVi8kLrEzVlNxqYSxqtDc2Jns0pdckjqUE3PImtvZYy63ij8k6f6alfHuXVjCmiNboaAtcrj
J5Ao8QFFk7yWFn/jr02zGG/Cx9dsCaxnONOOpT3trFg+hej1SGpIqD7UmCCAMYQJS54Kh5B3k2Xq
F1XrmkTc6n4ATqVYp0CvfwA0zCqiB2k/MWarQd3aZnadx/GBoDMHvRLwh11gw5Rxnd9Kyr10ve99
MdNZRkM/488MB5cEaRh7y5ifmbVs7SZAUDwxT4EFIK9qWiLCW+RuXFj3pwhRgfKC7yBmslT11vJk
vcn6CIyr+6OA6UQygUHMo0yBfQ0gQqdfFBzoUCbUyltgDDUfnaNTNpea7gPQAjZc+vQcuBN0lWjZ
BlFncPuPj7WMmpMIF/vALekF9kS983KNT9Ifz2U08A4Oc3lNjG6b0tQ+N8wutcoSNiWmnps6GEFS
UMMW2QdW0hy4L1lLAKDugtR1rnlHRsHE+nSkcbEp2+wxDYzpuBiIZ3nDin5l2l3XTa2q7Joh39Fn
HISAuUZ1knnz5IwkHYRCI1YXwhqamQ/GUnnJuV2m7TiSYmUj2ibCCB6WQZzgIheYnm7MHxlFlxtl
F5uRY7Lcl2aRgGtLWgcV9enOCKLT51emz+uLKX+WlvHTTJN619blzszy+mT58SksfLzUJe+NNcHZ
mQVSmXiiUESg/Dh5DgEGvLTQPK5Gv/kQlRuFr2DD/O1hmIxn/S/v5uSI2Pdu7KPu6PVjQf0ohvle
Ry/DiOZYH7T6ui5l+9udbudsaJgWxvhRlg5hQTXoxIUWd96kboPCOZdYMU8B8/urrxoczNwwd58/
pffpuDELDdLCojqDh69gehIE/MmnEuCZEX2fYYvtTb7oN8Qui11Zu+Ty2FQ2LL0x427bV1N19vRd
KTfqblfEBhF+WcnsHUSfwB5PAFO5yWh8YAoRf4ZQslCfM2jCA/ABa/7lJQkO8azd1yLZNO4gLsSE
mFcSbVDECq5O9rggMOP3nUgPzSngMZek6OLkmtq17ejK70p9nc1x/ieEfbMgi8J+W70nraPhLcOf
KEfwFvsXn5AFcspGYt2G11CqX/rjGInyxbPJ1BRkPOyqtBEbR5gvi0Pxpa9IQNEsr4gZIKsOc7eY
42YAUXWd9Mbs0vyw2NlbTlatXxTcPbR/0bUJedZ3HpNwcIc2/JY0LpoxfNlqCmjg8N4JMCVLqMmf
6ejcM9/ZEVH+C5kqXDfSpeM3W5lYwe1jNFU5UwQSIoVAWxAbNdD56Wg143Ss+vAb9tf7zkVSGrtK
wgQcXusJ4BpwkujKWiq69nRJP/eScEEer9X86wMeeeSbpCzwXMw/LRUN16+NmZTjNfSXv+cWPVMu
HeP09QzKG+TqZPmpkVS+kix8d8kR3jIb6Da4Kialdo5oqdDiBkFM8i6rCkeh/l7lRPANjUMdxCdo
TKTZgSAUMC+ueENowtIS7rS2LlKBmgUFSOcfCZN5NxUk8oXdhz2kzdGu58tiBRBgaxzkuYyfDJ35
XrdEv0SO6qhGEKkSGs7B5coNBLeDsk2QPLnaweJnD7Gdg3tObCCWcSm2Np6+wSfrqBxairyJj1Zy
sXxnO+sLYS3jeA1QNpGlCf0c5+yNGGig6RhXSbi7AM9P6pnsz2Qx7ogRv7Rp7G8T7kko/9wbp+5a
0IsbzzQYIFu0y4Xzvcv6et8iiq0G2oT92HmbPF+oT8YL5A+CjPu97QJj5h8/aUalogoqbmNaHJ0a
A0JAK9eoL+vILsNOnSVvx84bZ+ubgAKQ7sJ0bzLgVstbQEbNNAzT2U9KiMexi2bMHxVlw/KPlbfO
3scPdnXGmvqfZ3YUdwBpdiUf5/XuHBTC3AJ//4Vx7SBhs13jwuyussM+aPgM+DN3dpMcBddVxo58
FYCpqN2o5wbbsU5A95K+5Urlb4vaYgSKjhaJm1ZCBiBrdvqfzRgAVsaqPyw6fl1SMVDwQDe8tyuB
KohT3OB3wnBu5eq5sxlZBmqxu8bEcBkl35VPuRzpODq1sThKZZ5gJkzXrHXRxhoJu+txLpmlWBGf
BU+UFwnwoskoj9PjxJanBy+Ludx5NjFnzOb3IoCByxvjthUbFRmJ2Y+yzw9uy8A7WqQQ4T+GENcX
z9Kiu0L+AN1AvLFbYQ07iTby6gF0u9qeFRK/1SBbw+krGnGahm7vdtSo/Axf5DJz0R2ig7aQzLJb
o4PZYAj+JBSZeox5kw9y0nM3AHFPKgypgmWCbGw9qbLn+Qwu27tRA99k2pw/hmIw9nVMkq6gqof5
TE3X9fefLOxidWVlN22YfZ9pg7E6TO+mnnlKHRhyZ5vTEyu3o5wYfjpvvKvz/k/qIMQ0fXqhTbjM
18HhbjaA/7uRSfCSmZQmrCA9jGNNwlEfHFwy9Y4+5Bkj4otd9/wpR6N5JowKYLCt0p0Kog2fB/hZ
1DRpiSmxjRcdMue4F1YnZOsa3sbMMKZBm9wW1Fbh/7X9jmUS2NIxfg8XJi8D1VM3yp+gCyzHuME1
GSrY/8a+rE1vu8zeNXen6JgUVK9csiAcLvC4xOcCSlaXdc02Q5cCngXZO2ukqAG16ekBpxdQuQP8
FV2bP6Z9BrcQ/Q94WXFbEHJ6oo4By7p1oW8m2iTQ/NRDo+d/t/lmUC0BYbCo29xtCL7iulnSHncn
Gcc6EX3akTWC9sSG+zIyyuyBa3PLQXIEy8cAz25q4UyGdTjKvwUVC+TRYELuNEjdKflswQWBKKSU
tqVRt62thvDlQPMgiAEnTcA/V4qigkdF6lygyJ+m8X7uMWcanb9T0EdoqNhoDsKL47Hk8fVlbGuT
Acj5Z2hSnP+666foeAxR9mSCNzuuCc0ImZw9n66fZSM+zGT2dg2A2RGNP6bH9OwPwbeG0gzf7OVq
5xWOwPidQFHKYVw4O7SIdZji5SLGlkEvwY9Mh4FowpBRIagudkgOREdJB+/F8tN1upjFzzjvUcP8
WT+182jGu6hPyK/lxa8kUpeEIdYJSgfuKqn+yo5xQA9Bb9ZDcC9yXzOfwbPDuQEy0kHY6WtmOPG1
Zka1XyQeDMsxwsuMZ/tSBKw5A5zn+hZP49RC7Mvk4vO2r8fEz/n/Ou597q4PTak85iawoPX/laJg
jfA5Nuqfg9uM/klU9A6lTG4L62jaLSXGf4HBPbCM6RILvgYS6oMYCl/dtGpCXBRFJcaz/61Sti7J
/3Xua62+lru+Hv1XAed/fN76wNey/+sH/Ovc14//ehv//+f+X19tfd5XAe/rXf3r3P/9Haz/7X+8
EJM/+8hAwS4lA3EZjdZBcqvbGa351rfUFEsfUWwu6Wnm4s5pjeY8JlV7bnWNBT7Xt2kkdg32tZiH
X17tPInFQ3pJbe3ZrfIHo06Xb4n07Z2ixnJURGC+lgbpH+R9VvX0bQqTgQI/1pq08cxLCKoM4WV8
mzsDAWtdfpt3NdPUANW/sPzgm19MML48glOFR5uNOuIp9eeRPgmpfClOZjwYNTfIerH22Ag3qf5P
FM42mdOW76KyynNvG+526mP/m2GGbwJP3xN+sfjWMVFuruflPEZQwfLl6LjRMxHOLDnaBj86DWwX
VcW3JOu6o4Des2uMp3KC6WuE7VOEYoZSQ/CWuzXjXDv0ANv98MNfOXlZI68hlsK3GHegmTGq513z
0YMg2XUwIDI7NSmqKOMDFtHGAsrxZttTx2hv1KA6OD/zy25kZomrWqr5LaSeTWCV8QHghnuxDwIw
4xt1A10LOFkVvk6kCD9FTTHejd6E9bOc2icE5U+LiNIdklx8pe6Eq8TQ1uZB+xoD+33KIsidkOGx
SiiSXDz3haEY0dLQttfcLJiZW8VTCYJD/2ZmmdRg0VyspPpwMXJiSObHGfEb5kRTW3xOyhPzXTcH
z14/7XKbfkmbZkzlHcB/jo2wq7YczKyFwE3uE67cj8Zr7ndPiUeIQF/N7YPdhD9zx7M/ZoH7qZVh
fDCGkpr12JzpmTnPo4r9OzQLkJ6rZaHCjKioHn73igtW+y5gs2gm3KNtxd7A+WSY9Nmkao9GWUKl
hYQ0AaIFc4iB0Mh8Br8h+1YWdkDdzpx3vR080LNCq2dnH4JMRxWVdFCYYhx4i9/BUjIdG4T8cICb
poFfP7RLoZ7DyDs1fb3s/RyMG67MCAA03d4sGD1QbT3CSPJyWRnWFDuq4ywyVndOiQeozCDI1TMC
DbeKPsQY4MBKwU1WnWu+B8Hjeq1tWqGnYkFXGAgVkunC4DfQ5robCs98RpN2mb0c76bCODSZPnMf
Sv27Js2+mQ119youzmsomDPTFZ5cor5nQthOemTaqMD/TYP8IJhZnsfaCD4kOpvR/TCUwLDgUoZb
z85hhtTfAz+TdQrOu0k4lwBpjXL6gwTt7mI6EyY/fbj4HSmt3jQdnKw9hgHVvDAytnXThi/gprN7
zyMax9fnx7Du93xg8oMy8ARhXdEom+GfqamyhzaN/GevRVLIX/ljKaV9mhQdcK2bOEW+PW690kO2
Te0KTTVfh3Yp/fcm6ymkmBWZMdV0bwn/lzBrIOk4WeVo6iURPTbKa+9mwG8k8soCucFhPr7MZje8
2S7r6oJ11DZKGEqZTpk3ZkC2b5t5FVAvK9nx9RYgbpViLu0Sz9k7wwMl/mfU2QkL8dS6WxIveydL
2A3gmM55Jq5RL+t7Qzh/1hertQAz0839buGmYGaG+04NgrszWIOrM0/uO35LN427N7ji8gKA7dQD
jGOZzhe3A+5Oirmb7EeteyWSGLWfjzt11ocJJFfgAG02yJcwm4r71g3/9HLBgApJ9GB5ZCCsh1Va
i82MsDIDVU/oVWO+58gc2mnCIjyq5FrGjQPQzfwZSqJdUdIsBzPA/+SQnKDMLHhPNBA0K3VSOXfs
d3PYeTKW70tVxLd+aOP6TWGOsLgJL0Tuznsvt/39egGE3UDHwbF817YmC/7hNFcTfa7ANbYglmBF
F1qVbxnHJqpY3s1Od25HIXAI2m9VOjk4cCgq4dlxzkMKGNaIsmRbu60pEVREhOPUE9qEFpJ6wLwQ
ShvNkEnrE3BUxgc7LvcCMRwzwSKgBva5vz6+Pn/d+z8dzvqn/esp0qDu+vnD//X/1mf/t4dlwpXz
rfIQN7ohbtIoWfcUFTluZWyG/+xhW0hBOuljrIotLYvcozZuDg+G/jViSxIilzS8MutVEqVo7bLK
p9mkN/Ce+U313nouauDgVTaDka/bmS31nDPqigBeAF2aVDeCYsNkoKeYcHTMAG2wxSyeOzhcab2h
+PN3j6zcj9ZZAghSnPc7fg+luz7BpPW+FhW7kQiMc6hpfgmTVIJKOCzoUWJctpvz12HW5fI8Pvi1
DyUsDIh7CeyziVkb/0Pj3oc4WPf2mM5kIGKioUec0dpY5rNTAc4OpwjLcxxf0Trq5LGu3gn9Gu7S
MvJ0yT/rK3697Nfh+vZYjZc0yU/r+29dmBsMkg1IYb3bNhkFWdlIkoTS5uzp7tfXZj3XDVi41TKR
RiRkgdjwFA6he/K6iW7g+kZGGwuA0WfHr1+4x5ofwvA/2GtTTW8AV0pNk4RtmGAzR7xPhzNCQ3wg
2uI46+ahv8S0q/UeacYVd2SEEwyodIF0q0sM6W02REhCtMZh3aC6p7MokCyxzDWbLdCPcAPRy7uZ
xpCMP09hz+070l+A3p9nz5Pnde9rY2TkfTD2vhFqBipRf9JgT5JXmTDD21gwTrYJq/0b2ahqY7Z8
U4cu0+1nNuo/e+TYGifMQzEjR64zFuU57XtiBeY+5Uamlni7/mgyRfgefr1Kb9HidJL8x/ohXjfl
EhnUzvSHet2EIawTeMWnWn+S1880cFms1jWu5Snop78famOMf8YLzn5P9nQOZz7n1Pz/boy0qk4t
gIQ00W3BuuzPHrnTn3uB4dIl9NMrSZ/mKfSA4ECwM32Wl5nxyyeBEzOQYSENAG9iGQTH2+LUUeal
PU1Ort7Auv27t56j7o8CcD35r+eE+qVJNYcmynC9jUhSJJGMzQza7HNvPQy7DNrexEq8EnSHrY6m
cGW7/d+99Rx+zwOxu4y6eWftPm8z3dScIvEH+EFD11YG/pmus494hI7O2NlHjCpNO+1d+ORn17TV
uS6y46JFXbGviSRz+04U6XDjRVl9Zt4R7edIPsw+1NOvTROR3kN6I63AqLcuMqZjEnXVzvLy5DLZ
dnJxlu6xshIXpWBXY/CEOCEqw9pKjM1quKyburbBrfFOPqaxCuE0GjhIEMlcFvTvn3vrIco2cxfq
d+dULXUXQ1ws/YysCIJLojfr3vqgkxXg60370GlCrQUHlUqZBUM72UmcKlPxWDm/QV81h3IxnUfm
1A+ZSn6NasSeamKKHCMxHg2derrIFLN7pXDEZ2Z8zLKOLtyA/H6eo5m38msaHOtKZyU8ZUPvHfIh
MR5caud8UzZuxxx2qoWxc9vHqDSSfxJgyNtxbscLS7H2cfFsyvvWSFMS+etRkFENzjjLoXOE4IKx
D+6b+UL0QHsM0P1sp2xqn12oQqVpZVcKcQMSNdveKkpR9/D3QuwHU7hfD9fN7PV3BEcbqN3QqhDL
0R7Jchnu141F6tAdElJU1Ayhi8tY4xYm8YKyQqkLRshMZ7GdIpuKBLObcuNbQbON+uq1n9PxGMbl
vUNJ/+hbA4aOsZ5JzyYCdpc2UX4lH/3vpnFlcbWM7icibAqo+jzABfRPNab2/zyVcgyer0TmSKma
7mroiuu6B/O+P7SU1EvdRHK76RlJ8njwWOIhOmQTYvC9OBPzmACUz4bUMX8n8YPfoGn0AXConpTU
soGIPuPW/DwZo0K62MBodM2y0NVLar6Y3mmpbQwv2xv49IBI0VGUwT1RQMmpibKN1XbfIshucMis
s62LKkFnhxc3NalzZdRBewjMuFWgiQ1opqgDZmS+EattFJiZLSu9tlWXXkGH/OqUFQLoRQWlOxcD
nIBdasG+8C3ETaJKvld5881rewdYtd5ovryk24FiG3xXBmFkq+YpIuSAuo8eda+Jyh4n5uJmWDBi
5tH0uenLvWcF4uz31NYcpPc3rN3wtyzhniIo9kW7cjay742z5Y6gY/3wXEOZ/dyYCrbgpoBATJk/
0Pl26hs6Oq4vBfQz3WPmaXovrOyrCVnvsE4s3NZF6ktVartOMQyYxeevGcd6brQJUS4dRYaknlQY
Tfffpx3robCrfhfl3s9ylZSsU47P3aAl+nPJcxQkjN1R78bLZh3W6cSiJkofan1+Hb+TnOF8Hb/X
vXWTuvbGy9vlyEiMghVPxbfW4xYbleHL+mNcPcWZLPUQ9N60T/M+syDh8YMkya03Lt8UirUWMDlm
xUhl9Kg+LO3GGhZ5cpDYbiloIpeo0+xmmTxa0QWaV6tu8w0aS9rbObY8q53O0rekvPGr7xMJ6RDz
ut9zlE1n+C4TgxZ7pRpp32TLARk0A6qpB+7P3Q4HxNEjcwKSJp6BdfiuRkui8NZDr5HswySGAPSf
gTzSM8h1SF/PjWV/RC2G2cwVko+8fnSdN9Kc+Z4W/YLUl6kkgjMWRLHXY5y3cYrfBIWZbE2B5RMB
AQPxOq+0EfljHwL4yqXJmbg1PrIpvVnHD1uP7p5aftjQrlBgsrH0FVkfzBs/38YpXnkyjqZD7qRA
FZD2DHqTlVr+s856mMH4p8w/rvMdU8+DoGV253VvPbceWkULqqEej3bsp8TrDeqpS1u1L1ulaPLb
tkmznV0nwOg3TIRBW/SpZKpHQH2+cBjF1731XCNJSQuYP/NR5YF10ymG7kZv1kPQFBSosbbeNIou
386dCoWkL9iiSII6nDT36/Tla2KOI9LOsxywgv1URgQ4p31aP1i1eTfTTaEKYFcPFau7JBHDnb84
H2M0QcgmZy4fUfN0RvjU03TfuH0HCNU2Imb4JXD02I5KuBbzSx2CAnSc+JtlUzQW3HlGWmUnMolo
lSXQEgmAK27XjRXJa+A22CfDctplSeM81HVL4Y8lB7nQLKK0iG7dMyNeDiO+TZ+wc+/GBu1W2KED
wTkjaDzgTnfcjyBw+M462XAMG5mSP+q8w1Usjl2/VFcB+7dnffkeotbol2g3xuM1Fk21H/M2POcI
S28cd5g2A8g9+uXz0UC0zTzWC+6wHUKybpk6h5YGlmZ/Sn88DhnVZ/TU6YMt0POiXInOOYPlzWjF
OxOoHCRm6xiKRh4s0yKyuIcKP4wqf6rc/DUvuMUiCLN3QzE/WyFAb0UWHIRgpw+vrZH/3diO/O76
1S6h7XYzZSNFSHOh1t7PjzmjTIew+r2Pe25gJW2tqLRfWrxyH6SckJ/jR+1mckeCu0nbGqCkxjNW
9nF4nrrox5yK/roe5cDLDkrSawsTsi3zJfiA1ZJBRQjcs9MUwQdBXdb4aEejvzWN6sYTGbe+2jKP
9vgQdgHy4ELnfsTGW1n3xE8ZcXBdDzEjHGwRBU980MSLkKT5OaPx5nbLNjKMllaJax8aW5WHDDjP
o4poBA2qPpL/k2zgC6WbxA3DW1la1mOeGv8Yqfc9MaV6LhoQCSIPhlfPI6GIiU9wW/R+REb2E9PN
+v7T2iVNGvWVX0+3/JzHBc8RS7kMJMASkeVSeGgVZusoCLK/4ATPr3Op7lSaPRV6rp2DhYCdQ3I1
4A0oLYVOPKyz+bswMSBX8/KW57SwvHFq3kD9X4F+yUcsYs1bAlF8Ia30ZQqzE45/opNqYOKw6GIk
v8p+sCC5PNi9Etd5Nm8r46W1XCrWfiF2njVZSDFznCE1FMq5eGFIdF4HtFjMjnwThy2Vv9oviT9e
opC8Yaff56SkTX75Bpy72C9DH73xXj27tR7mMTx5TWvcrpsYQNeNmOibxWrYzBAC70cvwhDehDFC
1h53BrbSneIu/DQk6RMq7Hi7TG2oow3cOxe2TEjx6NQMw7xFLjl9JGVAf7OWahvXAxgic2gfaSay
CAKJTW9NdsNTPhDCTF+vusNNM54m0nEJcUid/ohfL7gNWdLczi9VUb0kfts8Lw1p6lPYyYtnNJLu
KIp0WVf7yiJzK7LPmVjkT5bgyKylWd51Y+hfp9gctspW40uWp89hiIgtcClKR1PymljeyxCZ8916
xBCKcgn2+2U9VKQgbOHkxFtHyWcK7jU6NhVfbculsD9jZXaYS8NkPQyDh3fFuRO2XT19frwW3EvE
k4E0hHTkXUa1KGb3j4NfJJsaF8btND/klApvCzdKPjckB/72czc6N+IHBgkweJmVneK6BbxQFOJU
BOSHpygeSytM/7G65B0K81PsKPPVnf3nMBNgSv3OuLjUwQCVJxgxoEa181huHbOfNw5SLPzYESNK
Z+OVw5/yVsa8sWEOkd2P0x2Zn7Tq4UR/jEFmbcHAGujSmdX6GlbSmwb4JLhkuRE9B2TRqlRNr3ZH
S8TD2MFM+bUqk+l1wJYf9PLFFPe1xIvP8wVRrhjX+nLO7m1/LjcyBnNShMbjuhGANEwKcv3sPXiz
Nb4Gub9VfTc++R3xvFZZHmmP9I/rYzK3rl0/9hejnC9DUWf3yRyn9zaBSLuG9PjNeph4y98HpJG6
FC/M2/U8lWD8Hj2GM0DL8nbdtABTtZBLf1taXdC2cCsxmY8FTeuo9OXT1L6i51DPrt6ohfEGFCQW
qzHoniFYeUgbho/1iDKevZsnJJxwueCRRn4fn0Xs+yXGiSY/hXTfe9fhXDfjusmn22AmsWnr6ua3
647LFaQef8PoGCT5eDGcZWIFoXcrqcbLumcG/nCxRvuPU6LiScnjq6n81IjiFgEyoHI/j+hj1Jf1
fOpN2Tb3TbLURY8IYg67+dZmWno7tc5bIVJ1ZD013ybV9Esph9h3lBsPfqZgpQCT2q2Hi8zmB1zi
NpSM7H09VVh+GcOV64++AIlA6ZXD9b9N/8XdmSxHjmRZ9l9qjyhAVTGJdNbCZqORNM50+gZCGp2Y
Z8X49XXgEZUdQ0pk17YXmSJOBkmYGaCq7717z+2H335MOHDkLXKmdpkJHFNPcYRbSOtHYcJWzXC5
BoJ//fySWvyQLmLJ08+vWTyCR+6gcP3zuz+/hlqUs1TQ381TpB9nwQkhKjQdhuWX9LSx7lKhCLvl
m30cvoQRR5hYRWjEKNFzGwy18t3HNskA1LuGsZtDqY5+lywel9Y8yZqW1c//pGyE96iZoM9eP9z/
/BKRnoINLygPflR7jyJDs0r0Ge1pDzpg4t8weajRGBTIJY0EBSAhhaSiZMMR+2DPAJ6Zcj/KldnH
09pPUxhLmUEmNA6mXRSTIRiOGNMK4bpHBvriefHz47Ked9KEL1VajnfrJoN3S81PSV3m/Vbk2A5D
tziVgQqvRldGt0G1iRosSuSRgQuYt5BguwO+CUn9VYy52FZy+iR5o+bZSel9X8VffdKvask+9g3y
Db3OpM42Vlu8JK68J5T2G5B0MqZ7JPAaSw0hKAmH9LU9zw9+5rZQvZIHXIAqm06cBQ3cLenVPNgv
wDGSdWcgMBwapIsT72UZzU+OyG77AOVqkKMlkgaCKddskHspQufDhzyZL0gU7XVs1WLTXXmp+zLU
0HUzlIBzRhJapT7tXOyqHO272XXxY1qpdTvjoyi4OefCvdjkLR0aD7Rp6I0Xssn9A6qUluTucu8N
dn+WM1bZQWMUjZnEBmgIkYqRMmJBR7SccqOr8dPj0LmoLINdpbCEGpxtVu6QddgQ050H9YxWPz48
g3qdVbc7WQFh2UVTNhsP4FCbV7eQnZinOfm4h/cWryrv0yrA7mdKAnrq5/tU4Gdu53wL2Q78kwM9
3uxeZUFzJAfQiiBrZzvR0WjhWqU9AYDhPNwwWyO/hF2ANM1DaMC38LJHiJI+xHX7XMURTez5QBcv
QFSnngdZoSKvBQTT4RIl4rE3erGpwoyxEmSoTVYwOJ885jYl0vLYxjZSI+wNXu3eTvDuyRPICip0
YqobcwbhUnwYOq6OKJvKjYMpu+PN3nepcRlOUQg/lgpjn9vjUflDs3OWyOE2kTY4t0VzgfVCT18A
W47L5M0a8pqolux9JMttS0DYZSaL+Zoo0juhYV8i0yBTU9tn4hdQZrmioZ5T4L0Mt99UgqDrGc1e
hS87nNqvuC/1SoZltA8K+5TmcK7GOWF5ZNoA9XDnOLgiY9OttrUQZ3to8zU2nAKvzFMMBHY/dPX7
GLu02WwHoDAilDQo3dsuJx7cyUiRCdXD6FEpj1F0zgv9MrhdfIPnUZ1Gd8LYX9VIjkkOc6vkHkUL
estzz0vdlxmxqKG37z0LNxh3w08zSB+2oISlT71PwG0m99Dib3DlwHlrEw4elfc0MOpeFSiPDp3d
3leOCVYJZJsWESE7MM0GWtiJeTvIbD8S+8qnCNNVmB9BTfmYmFa5ScrhIRnqGwfGI8A+r78yWncT
9BiFi5LnxFU4tWs0SXz+grjDAUXohonmbdaE33LQAUc5ciTolH8ysjGiNdTTsGzrfWmnGPDdLUjr
fBvPCY9dwSsYxQ6aCQJyL33F9dvufIIVO7M4SMBdhSmNLZhOlhBvHYxZ+Jh64zOp64sLm+O3OJst
s9rOdvDkaJpAYzLgd2oJ48NsvsdTfBhsuIXWiBmqNpAws0DeVuKrryp5HyoxryCsFXttMzCx9Ivn
TiQa434kEINM0o4DrtsYIXODiexIhqZ1+BYX5FOFmqYynlay0swRgYP2EErRnoI2CX6tWqv5iagp
z+bW5/CxKibrR5W538PSuxgI2+i9JM/NgPWwxaLhguNpZlLRRx55PGnfihyOcBPjyDH76VT2Dl5n
gZJ7If7MjSk3dgN0XZYPmfSnxzG1Ti36RUFcVWGROSY0vUL9XPu3ZW60nE7M8i7r43dO6b03s3sG
8UnxSdFGHZgi9ixJigkVf/A85caIepMDlAvB6JMTWrRy+5GUcceY+el6ySDrxTZrkIAB5NjI1n+o
I/2WY3S/hgXwXrb2WWj5NRtQnUajuK+85kIMjhxMOh0o5ipHj1tngvPpJfOr63BdlF9RbsiNMPLs
NsG27cdGvK87UKRzbB6TWd7lRDF0nUy3onRwTmkf3vt841LD2r0JpzsOPmfN+uUZm95oGOTPwGqH
5EZO5S6syVCy4dMiqIk9DxK8kz5Uo/vsQaNaTc4xtzhfNq1iaTLH44Cki8lwy4bo3IgyfQcwFW3i
NPlwIXaakf3q5RD5faG+k5jxBP5xV0yZOquZ6IocrjByC+SeYn5XhQL85qDXCcW2tezXgkPV1JfX
dTCfbfrYc11x87QC8XSbnbN5lwn2tsrpknXduYT5ODCp+yAfN36urVVmuMdAULZn3OW9aRqLTG0X
xjlPd9igCEno+oo4u2+Sa0hf3OWeXDuQoba+wcwv2VhJxzMvTmDRydMbuKH9nNHhTCOPjjm6xcQ9
FemAVkkQYFu92uXI0jyp10YyCkAY+OXjCcCbhVC1jekT8Flkc19uo9B5EcP14Db7LCNCmtKxQfaD
RsBBH611w/QnI7tlcM3yEHUklpaJtQ4bd1jL6BCP8ZN0Be4ZJOIkUDz5Y5NibVY81ZZ7K8wADw69
OU7cazPp9oUPSBHQ20R339eofmf/+qW2xrsZaS5FC8F9pshJKzAnDw83ZJK2ZklvER1uaAsRp4bf
mj7Qzp9CGPshtU/q5evQJ088G8NL2uOFRJbBJiYf6LOBexyCRecSnWg5PCK6RPOX1TZi7PkDjNtT
GHZEBxXHeAj7p7ABr+bFa7+Kr1PCrc4+VHZOIsYMiclKkbZ3BExU6fCZ2B+q7s/ugtGmzwTfcsbC
0Tbs6qiOusG2MZvD0495c9aGqU5ljbTWG+QXg8YS/JQz70cF/Tcpqy9asrvZG9JjXKLth18wh5+W
P93as8CQo9BSpAbALBq8d6NEm2CQoh23yA/8hhMSOICdREvDYUTtaM2CIoGat2ptHhdyCy7ANkm7
zmiYU3ASqIeWWHJmK/w1qorDaNT7qvNIjBjnLQyNU+NvELvQxo3qZUNK2nE/COfTIB0ksxRwOZOl
zHKmHzomTmcI7H7hlKy9tvnoR7JTxpzRdFEuw1AvPSXo3bcEYDnrIiWKMcEsa/opWMuc1BFgnSBW
ZPESqPi7GbFseXTUAjqW6wzRa4M/bEN60WVC9YUx8WwiTSOtLrpT8/icO/JFVc6aDE971Wr/S4ro
+5xyzaHXwp/vuPN0AFFw4UZbfkVsQ1C8TDYLWhvlNwW+ByzS8e3QD9DMOnVV2uIMQa079viVtnCR
P9nu79o6+IxD3yKDCX+v2WpjHZU0BUJnGYajjgFzKby1HbyLiMquxUOzTr1+3i4AB+kLa9fPyX0t
rb3hT3LNSei+TkllEIiXa8vJOdoPgK4kqosmlS/SST4aB5gfwVces+A4RBGYJ7G+1w1r7dirxYTB
jrhk6+SdHHeCH6PxC0fMJNdEEMAJLtTbDGX9o6mLk50MF5RMFnPCZBOlfr3zY461pVFPbOV67+l4
QAmkD+gLm3UXwDP2DKgWNVLhfZ7HTB7hHzZT9B4rfB8zk9OOR4zO+nwTav50WBXngb7g3rbKV8RE
m8Csd3nZbTQxdFjAGFllaAzS4tzVvXtdO/KqrrpwXWQW9kEL5GVKFK8el+ByFb0x3gA2huhYJOb1
FKfjubanzTgFb8O0ikBWL6r0dWMRHj06NA0TlDtJ/71sHw2n71BLEv5lz9Z4bxDzXkxbkK84iGoO
S23Jc1CE7DuED4CCdUif0uQwJOLZsy1eCGo1KiOyoXl0iA6hEAW3tncMp90GiqBhlT7kAJu+yXCh
68o9qrBgzaSSdHVH4VvrMcSWHLFX4oBJKedUV5Eh1zNJ7eDjyhl7BrXF8wjD7ip2f5BqxSOYlGhf
FQ9DFkP0Zl7jrQBAAKUGfXYDvA4WNWhby/Du6xh0uOiKL68j8W0e3gN3eMrm8NW04ML0Wl4Mf9Rw
cIr5DuUAgF1l4Gh00Ol0da633BEFF5nG6y4qnuLgaPXgT8s2sDdZGr7OrnPtD+YAz0HDf6TES7Br
pA22AgI2Qoe+SjPejNFXgIng0Vzuy8rPyp21nHxGuAz2bOa3ll2/MT5P1vncBCuKwFHFzgvv6HqO
tHUMCxRo81Tkz8Tg4FqIg9tuNG/6Qm3wlO2D2X4hRPwQYQpYjQy6yipmFOknNRx7gnHj6aZqp3Ph
Tztv6FoCEQnTQyR7rLl75ERPyhkXaTr08nyJ/Avc547MyiNVfUWLxrYZ+Dgn35TfIyQb1dJRJ8dj
C6MwOcVN+50UmDUAR1gJ8oRbs+0RB5ryQYJp2lRzzEKeO7vOpElqZwnacaA5JTIKSJMdUs8Yezyj
p27EppUHNK6r5SCJN63InD3DBpYu213FaUCOpMCpIZYApMis1lnI76ltjyNVdlUrr1wna3OJ3wI6
csk6n6QHSsq9H7XzVg292pgeMv8+hhU7lgTftNlTwhaFwsAm17WN7kUem9skhF3ltw9W6/PhI3pg
aOb6hGpwJh98dBCTd5QJZysWp6NBTU5G45cq0e9xgtq5g/dhjso9QFFJ9mV6DknFWDuQSPWQKVwo
LN1NO32z+mg7NugVfn45Hi+0QkiwiFIS2LPhPWwLg4BakYH+UtPRFzwxrcOGPc3Q4qsrdvcBl0Xx
gUKpomRMV0XsTbtiHNWBgvnSEefiBnqfCi02c8TnwOExXhVg/9a2Z+85jpGRZvr7xAveXJCxEAiy
x2F2bqZhaapC4Y96EtQ0kymAi5pQNLirIeRvNGFsh0ZWh1t/ZDP0DRDtRRnczjHxlh4L3BFpM9YG
Iso5ZFMu+Cyt/dDj0DJd/O9ZIW489T0yR+i4IJDStvUZ8jtbNZE+BwiUO+ymA9ZyN8ZkAEYWFjG7
Sq7Ksu7x1eL7dSkn0HZ8YLnVDxOYrIor6gNVERlM6nJsMChp66LZWY33UUXjhGmXNcu3VvYg3V07
JGrJimS7HgZyIB1rNzeeca5S+onSmddRnIiD6FrQ3VNzDyNo3YdoRcc8vOtNVWxMKW/cAoTdOCQ8
x94NqQIegl4OgMEybxdZpzlaFcV6curskAi9Nfr6rXOZgYWzBLNSv/aW8wQBa3hF5H3TFvMuT53x
FR1edyIwiXQD6Ea9Lz5+Mu3+81+g/y5lNTVxGOlfSYD//Od/7X+Ut+/5j/b/LD/1f7/8x3/yQ7/9
0s27fv/DP7aFjvV03/1opocfbZfp/yENLv/l/+s3f0tDf5qqH//4j0vZFXr5bThrC6CJP//A8RPE
ngOJ8D9///v/kKL+K3gx7tq//Myv3EVH/gKlxHRc02KyY9kLkXH40ep//Ift/MJd7vicpRUaXAY/
/6QuGpb5i2SIjCfMsV2pPEf+E7toCPMXW9jK9gUicXCJ3v+Ou/hHvqAnhG9btrUEsjtgBqWj/sQX
pJNgj5lL/TnUL8Sn3EnXfVAS3+3YUuXMsQv2hGy+ovITHsr6iP/93qlrSGkNviiBSdlnv+pQu1Xi
w/U0EYQWtX+EgS2YiYqbl0QjENVINs5h8G4RRhzm442j46upkRizQjDE+UPV0n+sRkbsYEfeyaBL
1w5ZYWmNggBvW0oMQAZXuac/oIG9VVG6BYMFUMJztrJGCN2JmZBmSf91CFa/+0j/BYZRLm/CrwzL
5Rb49U1yTMUH6ZvKleaf4JSZUdpjEuFOGHdTY0FDNSjbYGqsixo4cYCS3kmeSvRend1toplWiuXc
WjMwuBlcGk3VEx7um8kW5a3tBTcmD26rqgNttcd4Hh2gq9Wet5pImnR8DEqD+JAguCKhFHgjAp0K
9Q7M5ltvTi95Fj+VUbv7+1do/RG/6eE8cUhpNwXBBsLn5uJm/D1mMrDjscaiUG3IrnqN/faW/hTm
QjyojruSZrrJmLpIHXzIQu+rKH8cxsu/uYSFZPn7N5lLoI/lup7wLTaj5bn7/SUU/OUxCt1qg1qb
HDrG/oC17cp5/yEIo0Eee5AohvOyAWrR3vz9Hxf+v/jjRDF41vLypef+6fUX9LDLWHr4xgNnF80W
Jpwbc/6ObX9NcPfamZ7zQMGDR8A24lBd8vwQrTUL3ppxbU5ggcYtQ0khXLGzqWjdqtrZwwN7LVCb
JSqzfDTpKS+yb39bltHV378Aubw7f373fI+lgofZEspePuDfcULDyUlas/15prpgOaBMm4bbUJEP
j1YNsH9YH2zAZC4hwdPkrrr24lW7oBeYUbV3asnwFBjrAhifRNmv5hLc36W0vRdz2A3GcNW1813J
Jo3RCgHFFOwJoX6MR/sFdvy/edqsv7wUVzieUjYfBg+b8P60JBWBzYie/YvcH1pBrvFc6G5peb/q
0HqfpDgQ5vveueFX66jD37+Nf30OXCktVlZ8A75acLh/fBvF3JaW1Yc0V7PUhvIl35j3AXEjWaMp
AE7lxzDbgYAY9rrw0XPURr/++0tQ6i/3IteguASbXovr+L77x2uYgfIoVjRWk6VoTvrii0Wa+ZBz
8VMgW+KtzeWb0fXDqh+cO5+gcjpodJI7A04JlerGZ8iGMaSneVTlApFwtO2Ma6Med50NAxF9Sbau
SD/H/sJi7VxmGdDI1gn6UhqsaUM71oj5rcRTHNSM/psKN/LjgakJd/QQ5SuZpSerrXfD+J1pS2Ei
8BDLbzadi/JpKTC4XBsC1FzOQDqs1i1q2ZVjjXQzfeLg0nLVdEQi9+pNuzdGCJcDrU9IOoHVx6eq
TU55KYj8VgeyxKnI1AcrZzTf6t67MSrrjf7WtbKrc+nrB8TsF9NTr552LokfP4U23Ong0WvlK8zA
h5Au0brt6oPMQtSowTuV7FdbEcqsTG74wivutLF3+gZ1+/BS84srUCB4J+Rb4IJMEd1DLeS7O6Qn
I+y28L3WEZ2BOUAejM97DaCRLalYxuDWks17CSv/WKiJg3ppvNfYBOMmexosPknV6IfeLo7S1Vtm
Asjhbe+xrj6jzN0UdbnBk/VE2X6KTP85wm7MgW+bNvZNb9qXsXTulv+1CabKzCZKRL5lC+mW57Ww
iFEN5avfqgy6LW9cWH/0BIs1fJ9eB3zt5d3E6iWNb0OfY2fjhFmaJZmAZvwF6h4gjpq2AwTSxnOf
k85+bVPziFL8lLqLbN/kZ7Ie3bAG5a0fmpRnA4Uym3aYo2mSh1KS1WySNRXaVXqILYuT5hY03VWF
nuVYV94+dPq7LMKpqfLwq7fZUEaQnkFuvpXKerPTHJuzAgXvS3W71B05a00vaMPNkXyfSvMH0BOC
3KNl1Nc/uAwVkByQyhHxR3++RjvRFKLw9iuxMCtOeYTBqzO8o/LSp2q0X4cBaRzoSHxHJJMe2wpk
aWqhbDU1nnjeEd3Zl4ToiBQCEE2UCEER1H4DmaPGVsI4JfpiZf/yRuttdujhIGqmeTswHB1KIvQc
EX15Nst9PNBpQZKYqaUnye/q55S5bF2cyzo/pZO+TofkNQzh1eBGZYJMllrSb5qiJDNtzraG7CfS
76A9Aou5DiP6VAk6vUFd2611UOT7gVRQBKK6FT15832ckLxEM56bc2aigmmrY4B+jhefGSuDmM+V
DMYnz7ygnyAnZkA+lUlaaD4KU1WJd5oS7bqtsivGvwGlZUfosNwjiq83Y1/hfTLzzRBCdCkiKEtE
CQCWOmkTon4Q+s80X2OCwA48xfdp5VxGiHBlXLITYp4bOvHuePqmjAjScUhSsSaaOCEa0xgBDeSa
eevmpOpKFF/E3awTIg4cSy+VWbc2apIoG0J+NMOzXr7ZjvvcivGHPzp7mfOWKkreNfLDhADuOmwg
uI0UNinAyWDvZO6FPQKZSOsy9PE2BVVTaDdIBpN7/S6s3FgVtvs8MguCdLefe/M+DtRbnfGgMRkr
WiJGQVqDj4tPRXPRo/NQz7xZsMt8JTgPqUuFS3+l7O6QxcAm3QG+RtDpB67zUSkIUsQr3STxePtz
FmE6d5GNsBmF3sqjT47EI2LNTpxtPQQ1QaXqGBDLm5rNQ9XIbZHqa6dj3zNI9YT55yAAYzazLsfg
ywoNYEHY1wKRtYQqJt+lFW7CGiyBU4Hohc7GjMVeZVnU4K4CqwfbqbC4TlRVOSm6ULiHDKxiQfdT
21cjVQand3WBtkLafFbXq9jKPzKPlx+gtUcwacH7r9gSlq0nz9VbSGUOtK7+1PmDTSiLIBEsm8/o
iRC+DzDrZsN+NT2frLInJ++uhVuc6xTfMR42rDzi1aaHN1nRvh/9BwZB3ALIo1dto8gbG6at6i1J
SjQh43UZfPOXPcct/eei5ZIkCcYKZx9ybmM9wALY2cSrNwnhiBZ6oI0LiAe4BAnpWfISu/4j0X53
ZTBs6O+DsinOVlpthL233e7x7/duy/7zKQy4PsdIYYGDdKTtLdXW705hPkZbDOGWBviQPTV+F2PO
VWy+YkdUDjps52YOnbuExDLiMs+Jmm/lAl1XyVPGchq58v3vL0j89SwlHWGqnzWm57rWn84zE+pz
4pgZOXWBeFuQylEqD67P0e5WtrBoYEUxFWF1nFv15lUeQm2GfEhs+OALucaKTOj4VJxNCwhA7zBa
yuANoXqI/t2pz1mONX84wVKBUoB4JAlg9XT8P51gHdtLVcQEezOoYdvUKDKxRAiZXGnFdcfejsoL
O9IQozHLHztjunFp9Na5OOdt9Wp1BXegxwktuVWNP690DE+iUqsyTM4JJDyXaKZ00C+2128Bt95E
cAoE4qcmpePeR6T7mtuaeVSj9RfmVG5MxIdD+B46aOfkk4raCURudO2W3ZU5aP7R2m8zKbCZj+Nc
/rCRDq2jt64YbAZPCP/leNtJwD2Vv+o9zJofE9lhc3AfGt6ZuJINe8YpaMCFUmsHFWVz521Lhx62
GL9609uFoiAYyYFEUMXfK0GiChBtDlvRGqEMJu7ukvVERPoF41U0qhrRxHJom3Y9z4A/hEcjiQM4
OhjcfOs01NxjTX3wdfVeLcl7qXNWwBmU9p/bbILy65FyePGD7F44xnWN26Qank0lz06VsZ8s3JIn
reMdAeGfcVrcw0Z9wGGKSE7ddJbFXmBixH1mTWaY+N6CrAnccVeXeNDh4WdEXudHjrJmgfQgSK4d
27gx5fTlF0G/nqW87rJlaLrWHoKFoGG617D5J70Xs9GDlRysewlQc9Xw+dMyiTeuF95Idtp6orrS
6VUB8z8jHlhhrffSTxFWdOgmQND+RIhB2n14kkAHPe+Rn9wVqtuYiGIMo7sZa8zWo0aFar+BlKID
y3GBVcqqG7ypCNDJIuxR4JLt9vPh/P+2E7bUlH/TCSuzz7Jnffpd72z5iV/7YNL8BQAYnS7L9qiy
8Zr8Tx9MOL84FtEjhH4IhjU/O2S/pY8o7xcSYaDh0/BiPqmWSvC39BFl/6J+rhJUSha1ovxfdcEs
ruWPVRdIIDpFnlgWIP6QKb3l+79bumdo65VTc2PJYQhPaSKxd2lUDoWh841pVxy0AVLtWlxcW9vH
HWpKx92MNKJ24KVaxMe+WOddZG3AgQyrgjHTTuR2vxLM6uBVWrs2QBpG/kq+s9zhgcgV8DkDqVqS
m9CJYBu5HqyMkXRlSLSc1oV7x4H2oN142tMy2iSARm+ab9SuzlU4CQBFJY5YxclJx8gE4OF7Np3z
th+PRtDWV6aNRhCV8L5ZkpRL13s1HhHcISsngWktlZlva7Cq6zFPNlJUTOGjjHXQcY++Bic5pvVR
U7Y4/dzdBp7+oWxkxhyHsZIXn2VmjYQCVofCz25SFxtOPQ5vAHBBSXFpM5WC9u85y73EmHAwr82H
MgmsnYkSaJ6+8X4CPDQad42S7BmdIsOZ7NHQoPjHzA+35CkdGLTuevKz17WAkJs1QUSkIgRf02B2
iUvsLuvCM70gotEcVKMGdPGi7PdAar61UUmSacX8lfo8YtS/obLPSFVA/YtBB5HKElqYLXhs2j2B
OW/tkamI1att2Ymrwv2h6PLMNDHVAlLrxoPlNS954hFIJpjg+cy2CgHC3ejNp66iw15xps17lJBu
HnDKK5pPKwgekeJ8ScmIsCynj9rT74R1fU5o87dddHQD0wIvh1tnMlnmGiDHOBpdhTjoqiwQjdkz
fZymxBPvs+4uQeyBOTbrUCMLg7FfbLqBeRIYKsm5ty89ZryEQ27M/BQthHGz6aslhJL83Dyc9y3o
fBONS0lXJaPtAgazZeZo9mSHiPHYIfg5RhMG7cRSyXZM8+RQhkwIm4WI3yZL6LgLTtF0BDIVicQJ
10x461ZUn7530DoXTK7Z7DzPvXNqtDJ6Tt96CXMlc72dARtnbwuKBoOXtdYz7CbDI9dq/ijsFsHg
ol1NClxGESx4cjCraROD8dnaaBG2GDDQ09lqXCduc8gzUz8313S3TlVezCTm9XhjEv06zAyxzME4
52TRENM2BptxFgl666x5UEH3XSW3hA4n72nCyEYPwHfBiW10QTJLJAp3F1NacGxrvuUaNRNt79q0
OAWVWba2x/y1ySF2NcgszKluNoUZXeX3ZNnigl5iQUxcgQ/VxIwK+sFaDdMiijbhIvXivjSHrQsq
1xqGFwGKM+k5niBaJTlNu+UuDdhworEPN04pr62qB+1Tfomhe7RJBd3MsRNuSffhAQCgSExSuxtw
WkobJGsc21eG7RUgBQmimN2jMRDi6elqF432U5Q0OZTRfVSmZHAiOSLlq9X0DFiiPBfLeJX5uDWX
/9O6oj844bcPFMLkziXXoyifdRG9dOWaIIZybU2IYPLqmcHxjyxI8z2k/HqVymlTJUSuItkNyd2w
CeJsCGfOg+y7ppE4NBFxI63tbpludbjAdm7KJl8j3OeeXzXIjlYgMGk1y/NcOY++x1Y7dWHBdDFf
eH5ilRcGDLfc+d4SqE3jkM5P+I6WBsz8eD1bdDKijJ4gkpHZUAhHP6HTCMpypChhghAoEgMJDyFV
rv2C1+rDdaaXLibxZiI6gKFFiL3PPipksQGrh9TWx+LPLBdShIjGKyxv52oi/Y32xrq0yYywjOCA
v9paZhc4npKUfL42QvsiGbpnAdGhLS8N9uW16/VHbrmYNaEz4L+qK9/vzgAs33ukvwocsQWPHj0w
pCHijbSdP0WCwHVUL7rUX4NE4Ba56bFBRoTilSErZ5dIzqesgpgchosz44UNKVx1TkXJx7Nkcf0d
DX+UZReATt2GPB7aFYUPO0qZX6IuaMPo/lqoZYzKOJTTJqz+UzhpGrsdxCc5Tms31YtBAXIk81g6
Yn14J+YUVZdM622ViA7HHH5g4g/nq0KVnNmd5Fvr8G7M9L8p5ya0RLQZxviifR09GSWU+LE8BmHD
j3rJORsIbkkIpVr3PTxyOdsMVhwPVGT+NcbiKZAHB/fPg6esfSCDD+Yz7abpxXUesmbqPDspbNUb
3Lr0CbEJTnl3b4gweTI6rFwDYK5KtbQuSD68Cj39WvaRgZhF2Lu2cl+qPqfrgc2BHPry3iIaAsKQ
4a+wwR/rsrzrfoTQF5lZQ9sk1MZa270Ljz8m6RU84xvqbGaydQr92L64VVNvyrL9DjAN1j0yfSeO
9Ybm11NV1YRmDMB7M7faR1J+myz7vmtFsomH6l53OFZ8FuXltBDocw30wohHcqtVzbyNVWIFYvyo
Jd9XA4+gR/6ijvzXzDoYWt8BPgx5NvtrNZmXOm0gG3TZwS3SeEMi5K7zm4+wi05pdHJFQs9Tvjsh
tOc0N1/bWr1V2sxpyT44ORmduY/a4DMJPAMYgf3B1H8vEwOyfYTOOlFBtWXzVU10Z2sRn3P/kaU/
P481wB4IMMVAOGDuFAQ8EDh/oL/MvUqc72rwjJUrosdpUZogD7mPBDpMGbz6ResigH9ipEaTevlL
nY+keEoHsrc1ukVsGgtKiZFQ4ckArwbBHY3KryXRAdxgw1OeDDZn+ngX13eya6MjPE3SEWS/jTjc
p8Z8Z/TVbaJ6xmy3CESt1TAEy4kG1gARcsFWsPbKgcopSsUaORdsceDA5F6Wx5boIy9q7rVedtgw
egUP+6FxlKNrRkMW+JtYN8ZRsfXkEYrnUOIozWipOWK+D52536aWtLaJwMtVwaFkV1+aRc2tNVl0
iinjhralMvGsJ6OxnlTbkwel6QQzlxm1+WGBDWnm+hpF2p1wyk/ZEMCl0FjXRG/5cXM25uqBCY3c
FIDD17O5T+vC3qTwEY9hWt0VfBxJoA+Wnslniuq16DtxsF3jBIBCrXlr2wMg6HVfeNtaJWj+UKGt
pYVkCmc4HQyXVRjoMBt6vhFtQgj3sxES39170dfSKNrNTtntLCd8q4J+k5vJj9nlcIlzDy3WQNt/
ghZIJ3DazOXsbQeFSCrOyvrOw38I5GUIDgCld2Uod4wLttJsBNxwe+cENXerzUmQCO6nM4gcZKyW
uo5zZElDeGbTIxs8WELkCEbGqxb+BA99plnUrWJziq9gHoCZB+YWNcZwwN8MrxsGEFf1BqCGq6uA
fVkeVgEsbkiKKwp4wMdTYnyWuC4nOobd5O0SWt8yrz98/RIKOgMySQNk7m6yydWG8hcriCqf05EJ
WDO4X/CZH/AzkYPqkhql3R1C9BDtFKTPhZfBTYBgByndMy2Zp9b+b5LOY7lx7ArDT4Qq5LAlEnOS
SEm9QSki54yn94dxlRceu1sjUcC95/yx/GjTN5rg0JVP1QvFR5eglj9KXhI7ycZf7NORTsBB1qMy
gtf40Ywp2pa4Ahl0eUFqqj03YTK/V6nS7JLyG9lNdmgkCxUuz689T+0xyxHBVwwxbU+rSjkf5NSg
ZFNBuUdUmacO4JGtWOAUMG4BlTsOZevcUxKxyhhLehkWia4+Doilfs0EBQ1lMQ6+ZWfmeifp5WwP
7AfUC9D0NBEJbhW9n4SkxaC7lQdRQBTcf1KTa9fVq6iSIohUvdjqRPAPVBtvNLrpcCCA6IW9Ru1n
7E1pn/g4UDJbFOPERqhM2RFsjB7SZVj3wTdtJvlhVhC/LSkGnnGK3tU4eSER20lqDoW5VwSvIWuA
U6Tkdg/rd3LeU083kgeV0UcNUdNmEsXvWb2OAO721E4QLe34lrClcd6qupuO9Q7nNwD9KqIT0oth
KTuNsJxNRHOK0D0kDVkyiP0JAYRKdjbrUwIciYjR3JV9eO8mxhYkQIyXcTzAqCP3DegbyOX5O1bB
0Wpd9EYssi49vjE6XH5n6JCh1yxjJ7aFxik1v0ZKthBfjLxbsdKL0IATK0Nx1aro2Qn9tF80aadW
hekZBi6jpND3BFxLUNT8NTOaVIxgjEp9PHn6kP711lW15q+Z571cste+QSfaGuicwqx8irRxU5iJ
HrPutc5lEEYflvQbPateE5AnBwkuPWlm84hapHuMWbBl6kVREPB3xXSEjHopWi4HygWUtVp5N81o
yMIeaq/vXNSTu7BJZVD+qPDg/uIYVxcxPLgkFutzEN+TFBCnIyVsg0Mh9WJi5sQO876gsenJ2vAk
dvc66sCAZrY+Djkz+zjCLi4KKtluu+SY/yOJ+bc8/vcnpGb8RV0DzUapVE2zyPwMCJYTLXIi1y+z
KGs+DUH39GJS26DQQmHWoeT39USjHi10uH03aO7Qk4sYi7X5t6eib2ORC2UDDaxmZsLhwxB1QJQe
0L73VPJKJ/K2BOgjvCI6T5tTZCky9KJyTPjFTTXr5DXrnIIKTqlRoqqqZHGHR/7GcXSvGyUiOZEt
aIRziYRmR8K/xlKBBaEyLBLGF22blSYFzV3BXyuHx6ypTM5mc+oMBGI0VMHu6HQEEYFGovxeNfHm
LCgU0ll1ZCY2GJ9ln+CC3lBrgM+YHhERYTNZWfCGa+K8wn9FI88QFKjiJp/UR98n77MFEIknaB91
9HPFUHBc/PVRT/7CtP81tfpl7hDITjnCtzR67XTjNmnjFiMw7Urjlsibn0l+NShZS5visxgpsLDk
FTQFSU412jgScz8btBozpJFmmXJCJ0JyoY1MrNEnBFr6lqmC3fSx5tVSDJFszOGu7pJfAAkOl/IZ
AO7YSs22IyUeOggNr84Hy2jgiGN2Rzj7marI8DXdl2lqd+FZVHQbuR/Q6jeZ0u8cTbpN0w6ZzGXn
ilb5nRp4GqUTxZow4/SgOubQvOtIxO02yZEnC7mTGfgRloQJJRVeq2556LpO+0f1Qf0iUazEPVWp
OJLzpvulKdp5WvdOiu3YheXJTWFEjd1d66QY96jtfiB+kXUyJkc8ARYy7ZZ+zI2l8sugX9OyJVSp
jSZKTkHMsxNyRtUtCuNuLfomX9nc0DvDHyW5k7q2moPcpqoj2oVm4Jlp8I3WAaPiEnYIyY/DYtBr
+ZqPZe5xOQoup5KjJ817R72FKpk4pGTpJijqB23X1LJWfieGEcCKRtUAIYMbhAmxkxiwGIYm2voU
PDEK09c1MY4bU30lwRDFzlAlbhYdBBpMbMVockeQU0eT3cQQo2OoKC+CwsqEFSxylQMLe0UJSfJH
19FLUg5unI54k8TSIHF4i/wqwVhb3A12RdNYdj3vpxD0FwGLPtsxdX+nSHgLRoxIYrsvNOsE2ZHw
4p6AwhBH42kIWplDTOxeowGv2BKfogaObLDqi4pghvw7yY37KWKAuTRYJlAMY0igJIQU/ALw3ZTi
fZbYi2zkW6MObkob0igotAD18YyTiNLxSifPhFeamf+3J5C8kJgzSDDzslSU7MRUmP9fu4LRcbRk
BvtKeaQjcnX0OO2Y507TvoDUaJ6U8TmOAfGoI0AWdGsvrzWB32Fa7Gf13GuURFAFd01zlczZEU/K
2Kgu6mHIPe2Hzkplb2WVHU7Ji76koot7al4LBLxKY5ee50omCDX3RFGc3FKsoNJTeNOleHYUCvqq
OoOdsMSjZsCvZOQ9E71Fyoka+GZGfYpJ9/MG+cqVQV+3wwFZE5JYnK+6vOta/ZTPxd80zLUrN/NJ
aaa/KCsad6inYzrrkj011l8hfQdVSZK6+Fnpy7dEyJlNZ97riCouXJoOnW5WeKuiLkWGy3cSHitk
f06kK65REupUG8mqUXnMIu7WlDQ8Wbx2ueAkDIhhhdyQ1BqNzzDaR4RE+9SZfMcB0+nMBt2TDAsg
N8pOw9nOG7RJjPDej+qrZuTviSkmvsTZEAeHMAkOHa2jkYbToq5H9jRT9YMAHgwdHzudZtyKlEk/
p2zE7JqbGtIzMrMhNnPgdvPCZEhFnc2S9pfLAh51dhTM5i1a5nwhFSq8EYlv7fRS8IXGImpU+lHi
6ZVkNnKQsvEdVd5FKxWFojPpqXPTb4gpAGhMhz8yYv001x+j2L80hR55M8imB4r3DvAETzYvw86A
UhdXVMHKLTzWsnEpSuW1H9Gdi/A9yVRPyIV5FNnf+ZGy4h1aPl0B6XSD68kzekZgkYLYzRo7QBSe
cBkkxqye85fuA8tr5qKyKX/2W2HALkNksVHipS6bmsm3wQymSt1xQbNFUx2IYC6Xn+qkk6GnsrK0
1qhw5QAbojvmbm2IxzUrRuyC2NyAFJgKyV3Hy7rJ5H4X87FasSWRPsFEPDUcyZmEOMfg9p+SA86G
kwl5sE81+SZGGH5CIq5dDRDHnokK0Se8RrGCfDoA7BRl0DOAdFssucgXo6rxO2qXIQRWSWoKk3PW
TZNNzEKjus7jwUFLg4veCx95BUo0l2XsY7m7j1QxYYEVbw0/PES9ONiiEb7XgWi6CSiku1NyStHB
xXdSGWxDUaEImtBPdiJVcRakzcA2SnHAKwv2VCClXQwl2wG+oaEV+CMgw77V8jKkwvih63l60SP9
aFIidlSbGe62xmiXqTMz9UTbVjepvtByJ+Q0XruQcYxrIuhxEWcYMSoOGU1YtQph1fihNATbTETE
y3saDhlJHRimDUqE+M3ABnYSMUY0vgoJCUlWN+7RqrI7zcIpqLtdQu3JzjTX6IClkB2hems7lgOo
4XNpUbNpZkAvFheLZAmXXopeqzkbnFZrDlGe3QWqUQRuLWloAPHC5U9OI9HDjAAiXdX0YuYpSQNW
ZvpNG9PqNo+7WCUfu4pqX5rkGq5yvR6I64mpu/dna2T8Ld8b3aMp69UqupoeG2ltNhTYfMi6BqXC
w8a/Oa25IOaxPgBV0MKBEJKz1w6syEI0D9I8NtU9lkqUWvJBHJZ3jqPCCQrxecSHK3OZavFWlRim
ImK3V+lb4aHTj3YLZc92uXA7iur3QADJrm/UPxyD81bva6xfCa0yQgM/04fwugaWgLnrD0NQwOUi
mUtMc7JL+uspgZhjmoKtvZRHdwl03DVpIWKIqtcs9VIgk0JdjYiRRe2cSFBEWG0s6qRsueE5L4pp
i1aqIACXUVMQhs8+MiEOwg8qviq3EjnB1SZxEU/iUlEMv9dLOF4rPNB2zuwpAOcrIbZXVcEqoOvX
pgyO9BmqTDAW3XSGRDrnzSosyr9W2QlXJlghcHgaI+lOhV0lG9NBT3CSdKLskXD0q5D3Y5MRmNAu
YSBYAbcV+kj2GmL/nRI+X8DrTKbMOoSohHGTyL5h7mk1c8Y03zO04XcpKoCflnbhZVKvVc8hjQ17
r8TdmgaTuGiEWUqkNTG1Yw4Vc8WwrciD8o4gkGmJlCXo92Li6sM6H/T1lTCb1JiJWlM46cm43ZmC
nvtiggMkVhPiMlT2w04tJ97ojEaVfkKKGJoeJrlVmpJlHsbkQr5Q6/6nhfyWSvo0HIGMBDcuihPP
P+RN0f+KEgnD9JmqHrOBU6cR6lvorNiTQ3aATsLViF1Gcfg0Tmke4zO0MKJYdB7L2DGXMBtsC8S5
D81mM62/7zFH4T737XMm64ZZTLyKpZ5su2Tx1uAT8i2YHi128Cp+VzQyQia9+iUM53vi+Q7SGook
+Mxl9VG1xp06vUAaKYbNVz+4HKPMWvT9ImnvdSd7cwWEZrBMmhLxIrnybCl4tasu0THC09w+L9VL
FDWSYwLx2Fn+OUXfZfNSL47WXUzxazEpurukKV1HGSgAOIz5Yckvq3FXDK6h/KqneyUk9vQ45ucU
pNQghQCl2D2ozymRsvtRfymke8bGWtqj9qJIdwMJBtSAHt7Im+Tv8hYMsEqSdjfNFzpCNlb/FpUP
iY+5gqmg9TXHglDFMfIIjU2W1vAJ7qsGKf2y6nuJJKd3lfJWkA0BuwAg8mFG8gZl1SZF/ayfgoDC
GSrYlOCxBDvC2gmTAmkIzkV8bwFBx5e5OGf1v4FxPJ+/C1Wi2uZdGV8L9cWcj736CJa/QH1qxnvc
vJZptLWWf/oImaffBeOQLod+INLZw06td4fAIlgi7vzIPE60rwWHJWZNOVjNe6PeRSxAek1jXWV5
ae7OSCeSdieiFEveKDzwLOW3Sh+JiYM7pQDmIFdXUT/I9bdYPg3ptwA8oh3V1fMzORx99yjF26Ki
z/1L1Geh0W+3KlSkc1f8w9rUBVCtDBB0oNnpgsgR+mlGgTPySIcfWv4l0gstfwVAQOSXyNJdCUpM
zITp1Q4/9IA4Ml1lFKnMwkulHTUW+bJNMRVFmmlPBTC8xAcLS0DWP8cJ1QsjEB3e9uofxjcEPA8q
0/lJeMsYxyf9pxAeZbbTyh0C7o3Exo8+NacSxle7e90dZ9RdJQ/4iUgeHOm1eqS+C8UbGdCjx4c5
KG/deNI5tVO6262IomfPwEYdb5UQye6Zv5lqe8O40FCB91oFCBjw6zvW0mzjGtvKUDn0Edn0S9jj
+K9nE5WkkQS/NTCB/aKGzBb+aZzumHJJbcFqzwWtAl+z+21orjt0Jv3RZuDQV0YECVcBmJPB7iEn
2wwxFhPwptM/UUswkfJI1x/TQCiCjK6NUSoyMrcTKncF28mUISKVmbMFH7ECu+bl4yUw586vqa0r
TD9ZrhFOfsD/lTzzFum9k9/RhOoXMb1k6TVriOGL/Albb7kjGwIvJTbAzawQi35JksMQn+t5N0qv
GVE/Gi9pbCfCtzVIlFBtCFOIJiKHXvk9azWk9gtpovkmkd/FpnRKUIkIUacs30NKwRrMngH/xz5I
L8UtpDx7xB295F+8IhJK7/pFqv6Zycsk/uXZnyT/pNB5RvKvoeQiBGzIlD8RZpIYwFm5zePnRBiS
SDCCxIUeA8Lm3MVS/ODilMhkm78QSdkRbE66UMOHvELX/83j1QRQRyZNaDAHnzz/TczSYhY5KvuK
fOd+24ziN40RTonUl9PMsYqJ+LjIR7nC/tMRoQ0aKD0MJzdfY/lzrDuXjxGe2OGjoAWtNPYpWOKS
PBGzMndQtjLzyI+/6EncePoxh4DcvmCvVjGRhZoXqt76lFf8ktb3suXM6fjn2grXXho6f48irnq5
C2HefoLsZDQPo/7TzHdTfCvbU1Y/q/lSSa9JQbzlmxp8NnwWEQj1ZL1Vo3wowe1WI33rxCGjVCkS
9HnjcQess3vpS/hoG7wfGlGhiOWqhwHnRFkIEKiI7cHYyuzrhRU5Cx7ZhmI4QpjgTdCbDzzFn2P3
CQfvgm1tGAnU+2zQcwvaXUUqXM+06QsqIKAKGl/Eg203lvlaK4cWKUW0vJn4rFfNOvKqFCaSYWuD
mAuo/TPu/jI4kUzi4UHC3mw7UGCNWoj17DE14oYNzCd0P0UdXuv53iWUxihs9gRa8L0WHO5UNsNt
MuZisJSQ5msxn29gbaL4t0YPAr1cKu5wJnqeLAVQyEp0rRJyg6s57IiCbBVqnk2OePqadfy9mJ4T
wtIYL3jwayQ6aHb7atOwNUYzyZR0NNcZ0xIfX92SmzVTLbedSY/N5w67weTx2KESEdy+rTDw5rs4
ReRGLpJOZ8Vok5BiW1pEPcpjlue9ibnGYHRCB+iq3czNpmB8q7xOeSPUAh807zloA2SRq6uNrXOr
BhiiogAo3gTRJc0CfMJJyw90JQ91IHh5IP09dMlhdBO+YMPOQ7NRAuRf3fIO73VO/Qm6VdtE7kla
kE/jNEqnD7qtOHHoZKVMuwSEyNKnRsPnchfaf8R2MJdwFUlEXWlIX15G5i6iOXHCzx4m4Y08HeeQ
/RsOMO9/6Io1jCMxg6P2j4xGyM6fGQaBTc0WkJosTEyz2nnz8jGrBzFevFrZEQy/Bc1zePjDVNp0
KOXpMduU1oeiaog6+YG5aEUO0KrFq0hI09h+yRFOLZ4SgNa8oTIoROYkEf+hMHtxPGaUJ1vZ6ubS
HerM7E4Hq+kjb6RGWwGhGUABG5rsdOPc8omgTF7/PSbd0og4eFPWj7ebMR3n6rbrDfQ+QLMMxiVW
HAu5viCfwumK6j9lek0Ypayfpv8gHWRjqvzUUOPyYMCHog9KebRSQgt5pDTowEH5qdCqzsZrIH6J
6mebH6OK50cnr2AM/hC4bhSO5gAYued2AJ5jDCWkggc8ZovJlho/Epl3UOgE03h1Aw5OpmQqqV4Z
9DeRnp8wXm70Q6N4UAB1MnuBxVexSzPOHhFUvaDwP6eUOJr5u0xGUsyNwzICSPzU4r3YEj/KnUq+
jp1hyF9TcvUMMDJUHTW09mFS+SWhZ72uXXvy5MDxzUdCxVekru+c7HWG5ncVAJiM+k3TnUngBZb6
fYkAQgwHTncFT7luqyU6sSE+Cdgeyz4607u3F+kYCQbYVem9lb+WEJEEqJusVr41xYdAEl/TuNyX
I0/RPBHyiUIKuEYPJ1sgdbvCyKhV93CMIJUI/ZI86h/8KS93kYYYVE39GYQ2zBh00M2buXUzaSzF
6fQz9vNBqEQoqgDTqe4t6OnEzrRJGWVTP5vxeCH196U0DT+AnwynxTeGlKzU6iRHwrEM42sduKo8
QA4P4k5tg7tuSb6htedObs+uXEmnEZwuVxOva2evHxKnh/7TFsOOA0RW+LipvqSuZT5KiemtoYVy
kyC0IzkmR2cQl48qGO+dSOpZXHT2kksYh/r3WjZgSwlKadtjWIcHozZcRSUwJALvNZW3WhI/xNQ6
E770gi7yrBYa4Wf/4iz/0patZbTnutq1CF+lSDhICd2DEcA7g2km5qMT5stTVq1rVoh/UworwhJw
InXoKkCLZlK7zfZdU/9rcAYTjHAm5PQ1w+JaNfdaN35bkys/HEHBEjzr806ipBRCrP7MLFBkjo8M
GBCVmo5kcT3bR/Ojzgu2t0+6SGHaJUdS+D3vaupOyvpLhEdPB0IHk/NE0mk5/DbJIUBYTROk5eVo
rCwAS3NfkHIQ3WZr15JnurzEPeyIn3X3RH6l1FSiSi19idXv2OA4p2O1aI+D9t7wuuQqwUUh0IF2
oKXIBvYxq3/qBhfY+C9Uz238LDA1xZDCmQBoC6BG3ygRzxg9GRb4h0a+6OZJ2m8kX8KFNakOgXN2
EN2H4rfaIGiDcM+xEMuztXkwrUxXcdgX4iVRbnCrmKD9PL/EHnyDTvPbfYj+qulWjdxSDsFcovJI
2n+81RzEJ2VjEdHoyaeES1vqALmVsxVfdRdkyg/bM6+SvzA1qSNEOYJSNJ8uJW0U/azZBeSXoVvC
HUk4Hz6brWq8ZhzAqxGrVx5ys5cASNMdZURj7yON4z90kekaLrLpH1HSO9FjHSn/lPStidF2uqW5
RXawJLuofnJX4oCixOti1ieCJsm+tCu8O8hUyVvjbj9xupiWz5lmK5XXoKyTvjOgE8Swg19nRxAn
pXATt3TIH05ClGpO7CzpF5eXQz9ZB4AXEBhboQnnWxteKmuvw1jLaD7i+ajh6Els4BrDHTpH+JHB
vC2naAk5mL+U4ZZbmBqMfynHRXxbIYOep0I0t9P0GJcDbeWWdIlcVIr6lYnf1F/X/P3oY5Jf1OFZ
L+yBr7nwEetP9qOG9HtxO1uPinG+kE4N2cIbk3VmC7OP/ffOd+5F2jVPTzKS1GSPLdOOKaIoz516
r5CtG+rikZVCmZMjGg6LyEyUTuUP4mEcaH2m/3A3a5fCvJqio7WeNl96cyc6iEF5EZjT8z0h1PYi
e5nPg0NAVnScYCkrjGDFd778CtoLkZWZ/ZgRYf1GwbOV7lH8x7A+Wr4S3dJuO2v3nlnqEao/dIzi
vGEO39T1hy6ddd0XplcOY9G8GQ5NNsJP5RCYbpyTHbXqxcWoTyHfiw3olr3wNe3O8sPyN+b+k8oP
0n9x7HQORDG+wxI+p+TK7qvvUX2fu99G8I3OkdSzNu0paVlqj/QPm8e8z099fxCDW2E/VgOr0o9u
1/6rNKarXRXvu/57YFAzcITieCvQwpnDS6Ke5HqbWp98/q4hoYS+TdJu/VX4qTciXE5eo9nPiH7h
zKB/yRfou9gwl8LLBymZ8OXb4JFkVVwXBlac8MzBfA6GI68/XRlsGv23GHzkNiHDYm9hQ6ntYbi1
bLnyhBwTSZLADunr9GEP9VEjrETcwuNsjOrZBW7OnEgBwwpSWH71F1A5XEMc0ae7iYe3oPVzUAmU
yxvjltJdk4kXKdtqpB1Ax+n5wFRGajh+7Qr0b2lojyTl561oP9cnrZjIoaLIeM3F04kdSmz+V4aS
qv4nN4dY2YGNbbTND6pyFpP3Qr1SoRJnp1G90JRIeuLNGi9teCUFfWMIrisHn2FzYiVib8ILODtt
vavac9SdexSW47EUyeO+d9UEKYk1HlHjVG7zcTcLfwZaDMJACRT4GYXf2E/9zPjA7srBcu3K7/UH
/LiK8rOp0dkisZzae1Vc63pHtCNkjOablJwsh6Z5betrw9j0jhqbYuyo3rXCM3I4cB15OLEv8hOf
B07dtL+1Dv0W0kcZnOTmHckNer9Nh26fyYWj6EwzeN/7o/kINsBbyjNsTwnoAZ+XTY4lm/59bnbg
bN4a+1cHu0g48ylE8+d//DScHglWwacpHxXY+CQjGPkvwHtz7xsfRWj2XoK1gll1h9jyyMvcBG7s
GR2DdHwNtH28kjLs1EzJm2IVZc/3IMb9fIs4X3TuvR4BGwM3w16p7+PaXTRnjZVM1AP4tMIuiKJ0
Lbnuv2TyUfu9Fd765TBvPsXaRdrAcrI320MO8TbTl5T6gcvRitzcayGonDJ3UzbLtP1r3cppMCKq
KDYEDdq1hfSU6SPcj/NR0M66tiPzp6e0gi1yVH/YlcToTj4Un+XdDP1KRAcLeXgwMpJ1j6X2VFIA
ru1U+JN11qK3SNqLaD4Gd/SW8pCUPpp/abhkPKGEOqbNSl8TeHyic55k/YPYHgT25iT5DpfvQgAV
Ut9W5TgLih06Mrv4G6dzelOCbU8iEnJUfoDJUX3GO1ujjGeDltnTkKMupuqu+cf0HLFm4HTk01Qe
DOh0OI3VRYHdHabHHLmx5X/qYOJMbb61q3x9dmbOc93/efC7ozt5QP5c3a3S1gTXGB8yp3k4Iqn2
h+raNo4h0avnn6/81KHNhd55YuYVqDAruO99VfHerSoGcn9906XeBcWysB0oDk/teHnW2s5qzjmQ
srVhztlENwC+mrWX6mdSrbawxZVjOFLxOpZ7XlxC1kCp+vQ0xT755sM3QqoNFghiCDfT5st0VEjX
C2N0mxEla1ymfks678hGZT1Ty8uya8KVE9pB7rVHjN8b0UPVQT9k6ADWsVtR8QhsdJWMo8VBjAKL
T4LiszQDrL1MBigIXn6FNIbs2g9nhYHHeNMVJiTLGTpPrT+6jnEWrN1HcPJ/NATTHqfxs9cAYdmo
lpIy73WVFQiYb/w4vSimy7GYvRpMVFuqq3BztGzP20ojqJONwwk9Gny5fDkN0oPevWSly8LOEoOc
+5xNN6N6dEi7EFSxSnwFfOQtrnT5U4qCswkK12t7MX415zsH/Dg7Ii+5smvMJwrGiROjOHbxlTcT
dX2ujOzsT/muRYdAtM2Fu43XI6/tddTojQ+BmhW3zHeLcdSSM4kp3pxwOh+woToBB9bM7XGKeX1N
eFsEn3Yq4FPXLsv0akR7IdtF2Vv3ZI5xG2pIHZkMgmNBejTMsOip3QvENCggrUoz8wzohYigTt8j
MK+rfRFtU04nTAr5WeCF0XhBIOIVRl9BPETyCxXAG7nYjpg8UYCx7so+D2Oae+hNhvJgTufR2hMH
AgjgIwrg4Yz5ZA2iIgaqS8Lpx5j2lnEMKUUO6S6nMRROxSaMESpo1elhEqITLkeIvHBQ1SrrbHYq
35CgW/qRvOEUSlTZKnyRYKtXvjh9F2snGPyOGBzywTORS1BKS/lxdyB3uR9gZ1BhtKxYtUs4oPmr
BN+T/NaRY2vG5h4tIHTUPZ8unaehxm7wXaGskvMD8pGGnyEjsw7bc7nHoUjGviuEP1zluua3o0fI
GnnVbUy+TmJHw6c5vomMq8oKlMGcqOqdV8YeQ99sdgsxCVO6NcTT9Ddxmkef7fQiEHabvM1O72j5
yzrELf/C9mZGUDAevUObhGykvZyfZAlj7XjRi3eOS03dry+8HnyIPfCH/m99ofoO/wFRsXR3tPT6
cvPqOi8Lxu9seLMoERNI6r6r2r8hXWfImj4f8VrIey2kF/WCeUqZt1lxID/DFoMTa8KmrSDziTxI
3wir5tojAsIH8cQVT+bSJSEwMZJPiA0Z0zNXdmYyYn0aYYC5OUaUXaK8layMGiROH1/W3coAfmdJ
SMKOyfdtnE9m9TLxy56Gkzkdzf6qJIeeXEgoJ/QnudfxZlE5NneUv0oo2/jZLBbo4G8ebuSgs8Ju
5Xqn3RrhmornKtuuH6AaeBgtQhKNh+HDGm7ajrdRLvYGEQRUblKN+7tCp0KPFfO7V2GDpw8IJlvv
z6w9qvyohDtyBTxKPJVOZjNBY0daLwdFuU/qXSdRXH9X5VeZOW0oPrrmvR7/JcJuwejJIDQml3Y8
c+Ay45JyXcrENe0kCpDnaxDeI+vFwk1HsulmYCO6Dmzx0pFlsA32E+pEI3oTIUwdEFyA9uJC5oLp
D+QdtDswaGJicFPkDpfGegBRoTFm/03Icu/xgIYZan8+gf4vYd7bwqXKcNkaU8VTCndddqAYbRHO
lU2DovAaepHL8aIzk/bUe887dmVi+xxiARYyuK1zhq+vvlXKjwoHkMETzBIQH8JnGcN7eZbLeZOM
h6D6qtRrujBRvyFxLkaXometANbbxeZXI/LoPqdkX3/rGyJjmp1osOAdWo1RCVeCqPwCJY7ixLjX
02OIa738zbXfMjxbhLtUNssaTiCuciv8NaIf8ngmfGfDPqsA8m9xQ2Dq8bGypASObhvlpuGoSbPL
zDzUz8d4OFvRD0oA8UvlhqCV3SpgZAAzuCTUlk3C6c2PhVR6cjCgElsyloeL3voTI+mSvakhJXxf
bcvVxZFZ3hkfaqsCR0HgUNKx/qKI71xRhc44Om3V1s/0twRyWBDu6y2DZqDNCbj3TciDx6DiwkET
LgJlC9NZEI9j/bV67whotydInUq9q5OyU7Pf2rqm43eT33WTMeEUWB4BXYDLHOWfSo6K2l3skcXH
IfWewZQ0r88l91WFbzLdB5RFbwjY0cnCIPPVM6ITBi+XjMchepnCHcEEgn4NGOFk0Flq7mwRFBVv
F4zEozKwLHh6gubtAFrV9ae8etMtdOroeXURUYANjqYSIyF/LA5iEiWFNr3FLtpO6zXIvtL60Xf/
zM7rdS+hYlP5G4s/tEoD5CJzrKb8rAtbnu1JYHSKwM/a05hTJHJu5pe0/dLq97Z/jtKDXwhZqkvq
R81RUvaxtmpKIpvlHu5AFa8x2oT6WfSYluYHEbisQCF9JxRqu1r+zKvdUpFbvQ/kT/qgMfWgGj1S
yIAe95tIFDdJHjJhayZQqanc5CiyKcbbQBqT90BKWvsrD0e8nhD+f5Rdsxj3OtPpTGhmg1Br/CE8
0lVIhknHH7Yre+n4RDY/gv6cPFTu8nMCBQm3um9ZOzm+qahOSlLubW451hM7ckT+wmQ5E9iPehl4
Y7lPoMXSzwkkdv02+HVIkZsRoKQZX0v5QW0nDnVNOtYzZxZjPnbczQBmLC1+jkMmWEU32TVSPGlE
gf+lm4REOsQ15V8Y8ef2bSGKkqZpNyrvKRqedVlTaPfsot4uO9XPN3/SuE85VwJesXM/PE2ejpIQ
4mB8UqWJu+shQFtkR5YCZHBcy7dZv7DmMyQTy89ixFesYQOpUcjVk7VNqpMBuMgYjOBCR2QKKZMA
a9UnJpgyOKTTD+9lMb0KAHTs15pxJVpKIC7ISz/y2J+rbavtsjbfrChEf6zlM+1wy19Olyw2feXE
myDJ+4Yy3ODCGcCpMGPQIHdg3b4qjWe2/pZpyjFf+uhuVqdR3zaVn3ElGup7A9SqoeFhlRPI9i20
d6o68JdegunAFxtCL9S3M7tczQga/hH+h8LHdHULWZlxArCpvcU4zCz91bkHkpR2VXhD8IxMVvof
R+e12ziSheEnIsAcbiVSOcuWbN0QDm3mnPn089UAu8BiMNttS2TVOX8EPP0sm4up4QRaWMugOjpX
CjHRcEsT2D6Ul1fXh///cAxf4yPI3uLpGGY/FYlqfLRGEKGpJucEpdtYvBvDOoECDvObwwVD+8hS
TPmw5B3DurUepg0NBl7NIbMA9bDIUOEtDcnwJa+klnY6pbH2KaIns6dM66VGyFmeuupV/bpx3r/m
ZVadOVGIU8RreGWLpBRkMyQfM6Rczllppd/DxjTOsJiF6aFL1pJt8mamK/GZQ1hE9g0zyzKU6YHA
rDlt8uBu9kSAY6Hi1VBRswEChCaXaIn3/enwjwO8ZybpD8m2g5aZFuars5Z2i2Tmg9oKRvaeXI1u
wx1aJluYOTzbW/E0S+q+3vUP6cVpbqSbVjlrpGYA+6Oe5khetwU6wIOANS0V8eLKbrZzeg+VT2YF
Zdqo0X4qDnl3QbcEdftOEclSqb+JZbI1gBK4EkFgoF4cJa/VruIvluEP4vmTb0Yq7pZzgC+eoEC1
6yif0ZjziQC5iFO2XaFYRnb1shD0tMQko8ay9pmzDeZVCP/zRfIJ9g10BoyqLl2suKcmEnzwnso3
XT/H5TuAcmGhLB0vmA0j6TzRo9Ovp+xQrpFT+W5hXwWEVCUfgHWmdixF+s2nkn/69MN5WMnS0Fop
KCOb+RXDxyr1m508JedstWt1Otb9XsbJwYQ8oPEhuC8zAvGqpOExLn8nnVab4qEBlaTNd4WV0wGt
deqDueiXJjfWi1sKpeKTr50QEbHjpadhE62m6ik2Z+qMRmaDEKwRLRlmQnWLroxjdVdz6WXjq4k3
GVCClH7F+Zevop7BmNOxB1s7Skd54zb9eOW65g8TNyedMV5vvbPs4P/VF13P5kM/QyCfxfFotJuw
uJb27CXBynLek/mM3qdV3ETdmNis+9UUrUokksm/KcnIVTkI1MUId50gA/xjFn023QLSTGbWkb5q
/nFSfdo0KeIqJX2qqM5Z+G2isBrjYw5AYwVvDQp33fqR5G0hnU2ovRAehUlFbo6yeovcrxHKEn/d
sqmejb+nmtP1g3NPUR13gjlv/2/87gyY0e9Z++cbH5H/NLt3ulUqddOm323AdEQf8/fcvWg+xD7v
8tUILHtkWJNfhn8PMZwLdCBRnmKV1/R7QDt8cAdqXubxnv2QQhhkql9IwBZ20jBQMlfIXDzcttkQ
ueN4B5cvsn0HBkHFX0BVYwU9z3ND56F/qpR8iw91mXFSp3VBuhBfP5OuD+5hEfmlqn+CU+hGxkHn
XZ6epkxjb3yoEdtwzFXfQ0h0fvlOk9alpU01RG2Tvkm8roh2l9gfO2nd1qgz/yVEAZm+ujAo14tJ
lfDJZokDHk/+eCk4Dga40kpNV2blRhidH9QWgNVijmLlEM/bpL/U8p41pyL/dfxi2bG5Zcldlj8N
/Hy+ceVBGxH9kNOCM/rWJpfkHs9Xi9INoGaZLosC944bip0HCQMatwA0n7++VGFDgEmQrXPujT+o
maFVgTcRLpbxWlfeOwEUyWim+yfKLsaCsxXeIhkn4RYPhJfm19D9TkmlJ6TMBvDoOeJTr5ZPFoqn
cUw9XQtw8zpLQ1cXJEIk9hIHwxheAIbYck1nn7Jv1ybj+IChkGCO6ahonDX8XuM+KD7Fm1jIJ9kB
wmPXpCGADKUnyXXLJjjp/las3GJJ4JrgQeTOB8ihFgIlJGYjiu0/nWo7S6vYd5biF1BBRU3o5kGI
wqf32Nn00x2p8kIrz/PEoYHEd8tekGXrPPYUyyvtQyZGArQJZXc2uaoK9VtLfoDtLTon82NmbEKM
jrLau+JuIGcPEG47KbcRvMH28jXbYa6sUvMgvxqvW6rNDemu5zDUljhyRBELE5plbsxpW5rvfQ1/
xMefZFetpQcBk+QqLU+2+ic+CUt704b3PPiovyKzWaQDV7R0ZCXkpJKULbyP+kykPeDk42+MsHld
JxLjpaFfKhaLR/AbaJsaz2uSfsz5gc8thjnqVBiAxYDA8mANH5W+CqcVk4XpMFivleFk1yd8j6j4
rAW+N9h9tIqkG2LypfVF2lEsJKFmKGuyzXEuYBTSoytfr4KGj8QkZn0ESrAI8kfgXP36DslAAts+
7Dc9qQVH++g0XtMdWus3iz7Gt6q6YMS3pw2RoZBOJcqExr7SN/WeLwHCZABYhDjNmknJUZnIZGxZ
LzpQx+nNZ4SLRzQHDK85u/O62lBsuxDfO+JCge0Vloza89uysGa2V8t4yPZej/6K5Xc+sPhOwAsj
LuVjJW8N4dc7hizytZ0vFRbplHXHCs5UCtj7nsjJYHrU85ekfXbmH6p8v9+pZPqWuEIWoH/GU51v
Zv8QfI7vfwAPaybMG5IUr7hH/S4e3bb6JSlwROLODVrriATsY+sgreeo0gWZ997Ztcvd7NN0Ea06
Bnh/78dXFHeC86GSzSC/3aMOjXuCSBX9bczeq+hPgxpG++/whCjwNzMsSFLzmrN81yEV9blxQ2K2
rBVKAjzcSVPKUOqlKzID07eC0ApLmz0T2Eyea0arV15+isPVbL8ULpjhqra8WTliA8zDXUOBB0eG
k99sAyRaJmEQ3WzHsIQEOpE4FpaSa/m/7Yo7IvmzsLDOrePaAVuyubHHc6j+VtZC7aB9jk4PcfBF
TCXIM9NHVrg9veABDcrkJxi0+DphuqRuwdMmnN7vgX9lZJhteAwcU9hx260CM130C6n8q8M3Zzjy
c0PxASyDJ97HVe2OSbQTjpcekyi1hmyD2zDYJe0+QU2X2EfORBlf+0T0mG39qMh7CpOjqzw1VgPw
th6TrQQlqVHswdqxKmA+cxz3fB3ak/BHig3Qq4C6I7rgP5BiVgxoB2wqa4hN5hv5GD5sVm+49bhN
SfugpEfdKcpVZ+3U/ZdUfddUp6uHwR1WcXeQuRS5v6MVF4rx/y4D/mUQHpPHp6S/CIE2mXRLudxW
5qNXSBnEFqGPz9R/Tj07/J8jfUjpR155RoTsYjPKq2ReMzJvML42iJemrbHuVhLyc8QY2Dd4BZ5f
HLrGP1SAcObpQsfs1Qkb1YT7q+eqQJKk109dbl3Ue8b0IfZCnIlOfRZ7Z1V/N38JJ4gBpDWjFaqL
Mwm59FF3EBLFTan2af3P8E9gUYTJ6flZF1e3uGvtgcutcSvrBv2mVDcbEa+HiRX4AaDKsgn0DH7U
ijKVoF8pI03x6PEHYedDtNRqSP76H1/+sp19qCmY3L5z88Qnww4TcdbiAHaF/AfUL5491XkfUaSF
3AYi0UDdEXLi4mBRn1m0Iqut7I5kcvLioS4unhEe+rynXQ5m3JC5xUImQNrV4gLr7HTQzZ2m7u0a
SH2NKE5HL4vTHSRRy+5m9K4NrHbmDwwVsRH/3tGjWh9O/xUZv0OF7M/47ZixSINZkgbNUYK1bymx
I6+njY3lX1rrKXSrB0LJcEVskEhuN+TF8dF2lVuCsVlwOn7foUi+Y2dqrcPUr6DpFax66M+6+WSG
N75Te4aSYzSKCbpr2mM60WDzmXNijaSj02K8qqZ/JoqYFJS16i41W3+H9E6xIWLTrzo7+9kFMLNn
yAtJo2iRQg0j+rWc6FAyreHC4rdW+tOqrznYEsMKuIlzTAKhSRg3ptSLQVljhVs6CUkFRVJb8aoa
4zJQAEn3jXwq3piDEkQl8r3pIVYIdpc+lRAGmf0hJ8FDXFRxwcH4SWVlV2IcoDHO6icv5qQWjVZ4
b1A/eSTXhMEGXJ0srlDZME+Jb4POvD5sONupn2Z7nIUWlnjlGsI5bg/8QevIX+eEGKavlINkQcMJ
BWQO7ndj07yNrLT6CoDbMfYtw3d0sfDrzcbRYeCr8Iqbw04i3XeRLa1qD7hChTAYZbNEf8pgp4ss
EzYMfzopxUU87yk5HVn1VvHlFwM5N7wEpc+ztObLD+7iXhZ6E7grddqKL7/znw0paFHBJhsOIBSE
IIDsOHtVZmUP+RqpIayZdriqTeeTbnStvFXSW0HcTLfzc2KOn5q2VqPHDLfRMHnFhUvqodeW4bLA
TtuWjLh+gZ32k2wElj0EoICZwvWCg1YrL9jxXCPdi6kr7Ags5Ge2uKERZyxnMsWECHuohTWJX7wg
6GYQjSKai9vPyJONHpieHDnA49Km1Od1njRrvckgZAWph6AVDigny4c+njlx1VZd1FwFYssyO2eZ
HzAmAYyVkrn3wVAdZqbRc2SXAx74GxYEzgwaUlJQRt/UlbVWg31pvMnEmy6/qnrtM+y0opdTqFcA
6+2kXbYh6XDisQFRpJzuZeMGUotfU7lW85HIJt1gpuhTV4hSU5XvCBV0ZXfLdA1s18drpGE6wTU0
wGOjrtc4ouvsUuu7GUzXkbn9zB9WB9RKFi9ub9/b5C/gWoA6MC5Beml1MFc0qniZQutVYdHXMKQ4
07eQRQ2dx+nM/rwqpB3dcUueyTI4z9kmojTRuU/IEsMeKo194JJwBGBXRZj3Ny8dTgQiYR81ZVZ1
/VN8atW7USINAUkzR4Z85IHGnG5j8VYBi8k2mRAJb3mcu+OlDmGH/H0PZtaDEOeWhTClAyu7pP7L
AHYcDPB7UFNrlxJe3e1EbwzG4vyfn8rYpzaKfxeHqfhB3S+5qSF0aEBQCAh1HCBDlFGoqzI4bs5S
3my9INXoSwWRl4rzNyboGfRQXeakN7k0AcSXKXnoynmCZRZ2ktD+a8lGkMILF84cjptAeyl0RTn1
q/FXmoi6ujcoPCICcOThHgk/AXS/jUYCZGtpIIkXAFgd1Yt2SaduumZI9ybjSIuqV6tPXuIN1ZOd
+VEjzphSxrkA9TivCM2DyzqmdcmJPLQGKBL+JJMZ/jvMvyAgGn3D9CD5UEocLqm8bcZ9ww+hLDtm
4q9KQHbWXgtYusgSZpUYmBeAn3TzWg0/vMly6mKrVqVl+j+19t5ZV4ra1jLRLCXGulpnGKWZVpkG
FzchIT4Yu+DqrAze4dhYxLmgVkGjS1CAG3p0kqPRql2AznY9OM86Zklo6Pzjtms2lsEnmbwYIqN5
M4eXwjgGGWQUTwf1o/xLnWuVzU+AIJtSO2qdSyIKf30vWEX51v8yhJZy34It83HS3idkL7IlgZeQ
sdp5pEUvB9/dYE9YdlK2LVH+2/hRtAJmW+OGgSEYPNYgcpYBKZEmfnAG0jD4IIpFBTC/kE03u+Oq
JxGJlxxKf3ZzgbkR+s1+z4qsyPGSTikGeYK3uqPdPVp+1Vk2OY3odGaFdjxjkjwFALCpJNqHUzcu
D/mM1uSHOln05FJ9inGESNyc6XgzMDuURb34+Vc3F4hZ/qxPisXgeh+Tc0xwpiX3EOGVjXrD7Hbi
tFbjFdfRQleWEqYSHOr07xE1RNQlw3ow5XTB/hbyu0CHlHpisqpXTqF6nc5NwE8nh0uFSyHGolQc
rB4Q8DrkMrTmalJBogmH/Jdbn3Re0x6z1vKLOArC8EieI9VELGOrftqphFiEVzVy5fAkIDY8FkIf
gzJyo2gL5jEvyqipQLTvZpPbT/vK+miAgCknc4J056DRtvOHk6NI4MtH0uTfQpTIwvWRH1X7SgFU
kd7UOl92yi2xLIhr9CeI5get3BPouWQRCs/6ukZzvlHbA78Sm4rXqceMI7BhnlTTPy398onV+KWg
7P/vgSF8iZltKj8UhQ8zI3jFVRjRi7M4N9ri7lQH8cGWydqir3YrroC0u2bytVVPZU3Nkz1vw7LY
WqJTb3aIDql594oV3YPA+3NieX5OCEClMzShCBSiU/138sZVjAYUB+n8r0ZFZhnbJvgItLcawXPS
dsiRP2Xthejs/48OXAnFq0Nkuzxt2du04qvCnEKCBXHAcLLQeGBLo/Wc2muEyajI3izKs9a8euV7
1/+TEAhNGuNSuyrKx+B1XgL4hpeE7Czo0nNZygui0HVwjdI5DwAZ1TMO/vKOcx8dCWd0Nj5yXvaU
LMyxxiQ6I3VXNnVOuvJ70eyU+Br2fxqu+CJoyZQguYe87HYTs2pQ77KstGgNQrtQJ/qG5ZGlCnF+
e6gGtCszng66GekNy7tDfy1478X9SP/hAmufOwKJNx7hH8qi+6ualSkTd+zZLHPdMozfq/zXDN+C
9GPCqTCDH/XDWzwS6zNdGR+cf4r8kqdTjU6hfCcfCLXgxibc9U8P1tFHZ19/sfRo98C6ktSD2ePU
TLciuRJMqXej28GGRujL+0ZeVSaYwuLXYLozcaTkDy4ARdoB93FYrCDjsOXubbciaIyXmHUzmXcE
ahTyy7HPfnxPm7MG8Y5tGbML25mMEOvu+zjj1bURb9V6q0H5o5JHqJroW4tfvcMG64wfhoojAQpM
PF7UTO90ss1MO+DfRXEhNl7aelGKI4WkSLoIl8YkI6Ymz+oMBjf4bzUsdPmpS0eBWTkmOiixLVxw
sS3K+ew3HlJMIRci0DwIyYQhNfQqTjDLf8lUYIBiJcLugUiDNcNiuDLxpNccgWn8W49XMRCPlC5K
dQ/0kOAC/oSLdf6Vy3fapeG/SyamGSXDyUH6YO4D+LVK/63mi5U/csyPlRwsGl76nhMwZ+rB4g1A
yky+tAlRJUXrqOJmstFd8LVIrKs4HSkwyICS9igna3Vn4Y6CWeh+7eYT0t/B+L5gygP+b8p++WVz
5hwJqhLt6tM3mK2lM/zWT3p+ifRfTMjVzBB+sMrcCTJNLJFm8xfyG88NHJDk0K62JYMKCxzaGC7X
brxgC01vdMaFJepOtIGk3TJwksdgQQgbnzX0rTgE+wpzGWJsc8c9E8QU7j1md16p1cXHdCQizabq
pyp/1GwTanebn6QEvsXf6NfHXjtiDeR2411BCorwRy23LIJxtmmbnxkbZQ95SxagRsb/6Jn1ayhu
QbQxig212l6jswUtckS7q2SbjwiLJoCe/0+zEVRkLBpPwqwX7aDikhG1ZccwpLxV9jnSL4GnjkAj
K7n+Ugh4SZv/iVSj2JmutOxgCjzKMUkiqsGp+WM9csjADxLUWyTmYdZZEGqG9IYhB3cyuOrITLKl
ZpUm0h19pEVybJpLouyG4UAYMHlJ7yTjHP3oOnKsVjQPsrDYDOgOLkJG+UJB7tphCINEV8C7D3Oz
God3bPyiX3MRtnhxoSFWEeJ8fWllq3SV8ff+c7xwFQafYhFiC4qpQl8bni6tyCpvpJVGSK7NNk1c
ySoEwAMyghCVO5hHji3YsoLw9vDzoQI/s5+w7bXRoyqfWfoBbphLG7HsKh4Xn4nfF1RGqflVKrgm
k9mFpL0eQlTolweGi7T+eTfxfeaE1r8N7GFf/fCVaX8OkW6Tp56ngKAuWpD+NZB4sfHiN/EIl3IP
0OJ3O7gBvtCr9qHam3IJr5h68hMUw5A2dfhH1g1dWtQq3CkLZEFayyE5yn9x/ysjpgcDyrR7ZV46
Bm8+ETfVtuMt0z0ONUCj1ShvinYj11di40jXfJsAP8Ss6KhH8nmXSXNHNMLdaOK7IjdXfje0C+Bf
zAyEJpdcXsKT5RAFUfj1RcsU/hbzh+0VZCocPbopKfUN/loo2lka+VIwkqFpSKePrFv1ziOMH2H4
15p3abjl/mGSGQ3P01paVca+VA9dhv2S8YsMpBronZpbdKvkDcPv6F6pHCKsqdxrw0aa1mVyMfWz
Kt+GhtSgSxn+ac4BcKuodiLo+LuiWpkxJCSjkP8BR6vGWzvj5C63ln1r5wZXubH009PU30gXse1n
aR00Uv4gPKGVsFjOj9J8c8YN6jbDeDMAuYxybwxfE8B9pV6sbCd+ceaxIb8KKR8JvqV+qjVAhZvC
8TyGvypUao9azPF8WtEieIklznAblWv3sPM3qf3qvZpuaE5dGmMyjhSNTVvnOY0IbE1mYuH04zwS
Ou4SD9PybAeLblg7yRGO2sWLiA5pJF3bFRNjwmIG3DKUgBTnMd2gkeIpN6KLQONnwgEY/rTwpHYT
tqvai7DJ63tVPTsRjoCdRkQMCGd7Iz4WkPceg07M6hufgyvBRzPh/5vbcxr9qsQ89dKf028QSgtN
dA5gYw+/fgbCbLxG4H60gPpI2gwXhW+8nP5TORr6wkE1Q1docJRJa0XSIr2SXLwlSzppURc31MZx
O8EYFZ6g7js8XUioYukvZToAm11azm/hNQVNyTrpzMdSlsTsgqJU5cAQsXgrmpILaFaU7W5ASNqQ
vGv2BxBJpDyjz2laDdIqKKhHOvnxz0D8j6NtcCd6mORIIP2HSqNZlZsCqZjxAXaFLqxxmE3DYw43
xrhDrllTHxGi8sKMhG/oSKK4wU35xP8iU2OomMi2sfPpl1/x/BvP/3j/qIHdB0CfKu0tkHQKd/Kq
xAbGCICPVIS2pxuBefIKpS+Zsiis5WzF8HUJIb3riqrPkOk6EGJSxV+Sv4Ikcaumb1XNkVmge07P
UbctjENFAItDh6p25cdTjhYSeTQHkXOVYdSVwTkI5reEoAGJMKu9CjPBhRYKHKh66DBVRvzl2N9D
z9iMeYZO2wqvNJkEi7k/IsXsjc+85aqWH6RF0SO30SL6ruujoq6H+kiIAFLFfb5GPq9vq028hmZv
j5ZWXxrlnccFZj/WdkLEbzini1JeSvkspy9IJMTnEke2lewH4Pta+ptkph8JayQXi4LOuLLfLGlL
tieOaMzG+0GzUUb3CIx/dGM3JNexoMHb1TWEzxitxuIrPabMzf6yJdYhvYkjYIqfvX9szA+n3hoO
ZkhXVzwCbMDE+d3y+lK92fovAEfC0dPxFKFuQVG6NNIdq4JwoK2huJ1P/vV1REpgj463SI+VqpGB
s6WQBrOARmSCQ063RA9jKBrKjGxtbVn0ixWi44yG34v653PUOnukklN0BcFbaAp7knNNon9Nutci
LyjWMCxB8cgQ+M8jB3rFdAziizSVfgE6zDrrx4duyGtszTh7deNMkk+4jtczHvoW6RvidEQmNOPu
YhWSW+1XQQ1oKd9yhj5tRGk2rAiEVMDg+EQDdvub1D8QVnATvqGNdDXt5XTcCyrX5KIxvoeILzgD
LZZWYsKYkgOEk9v9ykgDBYwx/Vh8TR2dzISEl4yzCR852L6LJz1ZMQOtW/1fCwwgME+uDxzoDYQ4
YaKwmCjQQ3Vj++91/+Xkvwm4vAE+6qXTzDmA1rndlmyeQbmdhr9OJx8dFQAZL8mVeK6QiYLBokfN
QBGu8CzphOLLLVhkUK8HdRsRb2lfE/VbsS9mhq+YOH27BgGmKc+OQK+VUyA/nfqvsxfdZtoM44Fw
nYTqq/nYuz3sxU0WXy0zXU+ggZxvZAzIVG6jH57pGQfoXRtrVfuLfiHVBHWj++eZYTG9U+uFHg0A
bkVlTdo+hc8lyFD4B+ADx5GfGmRolhDCnQYXyqjZ9tY+rfZVfIuDj36AI6AblYgxPms/OLQD4pTQ
A//G5uIx+DN9xMQwclIN+9r83xbiczBBgAHf33PYZmRTXAN85mhHjs522CDUS2NP4tPzLwnPunyM
hydLoF14kkkAB6ggmEsxsWmkW8ukjQfuagNqoSnEknMVSt0DZH1pVpvWq7A07uH5eozJlPBURA23
iB2CmhOsUNzwijC+a/cp7CjNLNwIobwfp4uQOMbccWEruUn2Bw0ftjty70m8AFct8q2KwLkjwYVd
N3Kw2BCJSb+qjJqmtvaytWnG1RjnQp9MqFo7bxt7bQZfE5KKSDpypaTZU41uAPDI4tkuUXhkzDuL
qLrbLQJCMpYbje9+w4Kdjh9ZdC6lWxd+9ukp5t1o5gMIR7MZNo2+FvtBkboovfrqqC7RtOfrXPtn
s8oU7Vc7wEfW+5Q8Iqb4ZmP2qmc2R6vjl6tWvrTn7IYi59lM1468+iD0eCEByvNMgrMvwmAbErqv
eMPwGIC7hh65RnAWWRaaeXJMYuF2CXl5BGlO9A1RHJnCIRqcgCPZAwUXdbl4ttNLbT70lbNGKCVE
K2TzA3SisQIij5X9ZOz6Gv2imXkGfz12WnhlsNFrzZY9VwHmy00w7IA/LOmE1xiQi0eOpIq4IUoc
OVV7qB94sAg6rFvUxKtEOzUdkVgcXOv5wV0khh8TdLpApCjXIaTAPwYvXMrFM97y/6rd8LfMjaXh
w7giIMNS4yD9ad3MECbHX2FiIvI/O079Jeqeaf9DZiDmgQAIkfcMXWUj+wupfcXt+zhrfOJHv90x
x9dX8rIHLrsBNoWxoYT8TxZ/oYYaj2Nxra4D0NuRHSzIngHnDYMbEndSKt5jF+4BaWR/yakltqVN
1CwKEDB2ovjO0EjOaYx/0X607OnDm9iAh/6iWRcMgaLkJVzrxr823dFyulDYKMRenWGBgkwjasSf
IHCRteT+I1Q4IeZdyBmHt6h9VdhwtfWIQZ67l18jBJ7MNlPvjSq/HAtXQUT9JSy9efQCwXIveAO9
cYSLhf3Q79R7CI1Hn/5UFUN5eOIxHxSm2X6k8JkSqvYVoI+RCZD9lY0Nu9NUs6kNbudsGBPG5h3n
JMczLwAiMvLr3EhahiU8OV8jNsqyq9apfeBPRDukEEgJkGV/2e3RodittHx30i5sODIMIp4rZg0B
CgbhweEhEKMhqY5uXXNJED8SAeP2xY0cQRJITll3H19tuubX1+MbQ4PabHmfq+JTYrns629qnAQ/
ZSMsIEF/wWCQhXueL7Fbq90pMSlygiPU/H/RN90mQoIlTVwf5XXUaXf1wyU9t013sYc/LAoSIo14
WofJ+j2w1sJPOTcvlRwhgkg75nsbvTdDU2P+9Vq+SC0iD9iFhAuAYTdOEKbcVJsDiAjhJvoUAq4v
M8qW5GpnzjlMdnb2OTJ1N2WMtgEvYPoUqEMOWcwnYcSYUQNXq4jEGzo4xB+Zx4GLq7oDHuPkT6Mn
9TqLwUm4x7AqcNdEuK2Uz5rbq8lZQ4KrbhDmRFJVgLlcjJyCAkMCqZe7GFuw2gOr3OLqXVXfpeqg
2PsZzaWmuoxVWfrKmbhnnv7MuJWQQEX+Cd9smhvZYXCW3ZTbiUEUkUH5guE3tt2GesHC2QOL5Uik
wFL7X60COjAoEoIbmxWQFDFmh+UpKlkBFB0zcI01lrW8e5hu12RLm2emSjqPEpDFbH5m9lc5vnKI
swVcRAN+PLlWbqEJgSXW+E44PbOjaeJFGo7ilOfIE2bhgmtomg7wW8wwxCTR66Ou4pEzZceZ0+j/
MG0Kz8yo6m59jcZ/HTJJXlcij6Lyzhm91BoLL5vDXHXDpoHxL5v/xFuCijSx/xn2wPXPZcXDbZP6
g166ZmIfcJkvk2Ef1nvmhKlFptQD3oFnibDXSeTqeb4rMbsBjKfKVWzpic55R7hVBBofICIop8QL
RCwyag78H0v+sUBIxJfaP/gRmRj9b25leJqp3X01eA/XI6ITYBW/A0DZxOZe5oGYuNKQVGi4nDQH
8q++8iZHFwMRuLJlXh4wDqKOIl7epKwTzucm5pwYROdNCD3150h2XpNvbH2ns7+i4kfUScBe7CJn
MdaARxUiT4aVMVh3xYUw+ZZO3OgncnD2cdBUJ3QoMtYjhNp5sZ7tPbTm0O9CTG5CXCTR8rMRSxmz
FwgCZkRW430ekxB7BvqH5crXUAWd7Cqd+9l8FASSaMjJVXqIP6Qa4wSxDDIqR2NEDDmGPBfUBcg8
/pfYeutImIt+Q+Xbt0lPX8WrhqB62H5XIBpqdOrGDykApWUGQdY8wIt/cpQKWTJPKtZIccRJlvcw
6Rho+UcitC56xFREmKBuoXE36c57yrgDFG2fESIVkwZUlreQZzM+4uSuJGws27beO5VJmFTnZdPa
1t0qvlBMC55IdvJiWFlL4CV+LtjX+5jfY35rNZSXNHINVubqsQgu3UbByQQwW34xPBrIN6xVZ73F
hOgAE5ggkOQ7MH6QitOuVPMmZX+zweadeaS8EEqx0Di6x2IN5SniC6L/vckz3tXDMG2dWUP0RMzI
lV5jl+UCFNvru10s6hdMzuiLLV1k88OH+HfOkAIUpjjjbuA4m+QlFH2bnUwZTn7ec74FBmI3WZgZ
Yzbv/7kIy7WsL4derWAA5yaGplz7zUnnZmVpE6mGrlKepBiYQsm8TCeoCCgPCzPKEB6N99qRNulA
UdB8iBFxR1xwRLuFC/bkILy1DdZomgxU9aAXZ1YtYu24SNXF3J1l1EH5lmAC8YjpcPtQlWXPAWt0
y9ryYnAaP1xJMT5CSICdvjY9AFfjZzL8VUk6RwwWEhOvlkJMZDdZAL2cv0N9l4H4QoSVN2K+AokZ
JvnlcZfLc+CcE/+9Cb9pdaSYbXXSe7wCAFTGJQdlSUrKEPhZupn/jj8NZjd1b6BGbegAaNhZKxTg
bPfY+yrtYPCl4aYt13iJpjWy7W78FgdrS61DWJ1zCdcHnRU5I2KBdI12lwOeW5NUgbL6TbRHhf34
YQ7PykK3TeiGNn/6UGZG/qtZcNPq7J7UVllY00ssqqVlrGr16sg78A1rnWzhO9qlviode8lcaozb
cfwUsW1pwo6IpNxesQMgeuKFewz5w8djmZmsbgp/rZauQpISJGZddRMOXk6Yt0lLJ7Nb3r5UyyJY
jF/R5/BdDbKLK3BkCmK3H80MWQnB3u0uZzGh8oM/lLv7nccNfknEeWnDp6F8EM7DW+ezZKJFQYrW
3UCuFyx5HBAGKV78Kg0TRgu+avEq2ITUjK//EdHsHkuUcX1nRIBPR9PaadMnKtPK3uL0N6x7kGWL
KQD2Ezth9hVEP5pAdoNHiASyaxw8+dDf2Tnrrl25aOgTKEiwEH80PhcsB3rzlkyox5gFp5awlgj1
yoej3y0WJ9N6EzpfJzvr8udA/pG1riqSS4kZVlZaf6SGTlLW8EaR+ZNypk0Rhc9YRvITWpZsq/WM
3tXT/MVQr5PW30Q0BLFbD4HMQ9O4FJgtBZYEgiIxrinyB++hmMkAMNB9cD8RDEbtWIkJVbWgYdB2
zfGrVP9IF/HrQ9M0XGmbOf/KIJwMuouFnKoDOkTSTlnNDYyMYbETPtJtT29gQffOS0VqEBk/Zvzy
q+s0oeJlvKLzli6a3gFOoZMN/80zYl+sBpKGFxCfnUt0KOzNzJGgh6fK5Ksvn1PxVdL6FqNDVNvy
rPSPQfAjG3E6KvA74YAc1voDRqGVETVItGi+E3z9PnGxftp6k0oxAW6knpN13w/o+Zm1Tk/LT10N
oQf/FjcKYtirUu5reVmCxVjBRvr1KyYYesl8FzhmXBf/MXYey61c2Zp+lYoz7qyb3nRc1YAAEt4S
oJtk0Kb3Pp++v02pb0unFKd6oIGCPASQ2Gatf/2mWmeScVf671nkUBNDkoLQ367quQMwuhdjMAef
hKY45fqnMpCoRqaY3i0DenRvYupYXmN7qZ707tzoxzyT7t5zzKjatdAxqXh7O4+Adnd1fmSXW+rZ
rDos88BQ7s1iM0jwvuZNvUnb1xK7tjTN+Z4wD4c3SahcLsTkC1lQYrdGe0PwITTMm0dm60LDr6Np
Hu6gADJK9vUXJhPY7TpCfLVh6Krz/RfDewkj2JPelWwlAGDA/yC+H12yvqmwrsR4ifF1FHyGPaG2
227ZR+g7zRKBDZ3QXWctwIfqeDVwykYmpf4yVM6qc9KzAy2PBr0FAjMWC7A+dJZvaHtc2iBdUB0h
zDMKwqPaxiOQQ9ebhB0YFXd4VDH2Ij0zhueBLgoaTfzS3WE/8gak55XzcnTR8+AJdNJMGtfqM9Oe
8gZ8V27dUQoXIQo/CG1YRFCcUXDwvbcozyphHV7cS3QdsrzVVAXF/oQ09kFucPffSm+g8JjIhPXF
z99Jp+SleIQzC1Uanp+gas2BKRF/86FIPyDAQTEgdUnCS+row2RgMVH71ve04GIA7TUnMT/1AU6G
cOck78V0/QPvC5BdBxH5eEvMCqX4zdTWPvlRBZeC8kypHK3HpTUeQEwdhj/TMjCXdUI+rTPTjB3e
cu0ExkVptQzoTpW6cZ2un5sJXhbqCXkboDdB99/cIDE56lKe+QmufS551I3wr8KNLaBfbua2r/n2
rpK9kxIikvdMPYXYGe21vi2VexXy6QRUWBXNIoIQpLJC/EWEexBrlxasZQ98Twh7V8RH2fMC4yoJ
MmqBOrMpRYM0o4mmBmJsEAnqufSOWS6EeDogpsEpND3LptqPD8kZA/4Ej5CYQWd/L3h84DlqjGsJ
LQfnsRBg1cywqIBhU2hcgNE5vTtTQmik34TvuMRwhXexBZ0TdjpOUDxfUVeCtRC7NpfKOeXqIs+3
ApcmpRJ4KfHe1JIN/zlMj7jjMhXCSSPhjZTpk1LeFPq6mgCBSUjCuLgTrLaYuGaoB3cqf9g+NDhW
a/lLjjiz2DHRHfJPo0bIuWRqUnuT66UvsYyWkaaPKZ3FjtYm4Z1JWJiJtBgzqG7A8BA2qYIZVpNz
85o0rNBXVC6ebwImaGbwSBPOWc4pgSPXYMkzVacWI2knZqbjO69F/h5SRNbbxtynSwy8sjXxeG5n
YcS3FLM4oBgF8FX0eilNwYh5T8YKhSqouEKZY0jLVFtPzR7VOzph5mvFHvssNCBmvsiE1TOWCDvJ
hGrjtiUmBpsEvYdsXAIUQLidQih1ZsS20+heSlwzGJgCpdXWGh8qRPmLety29+hGbdqwxDph237n
tVvQJQMRks1Zs4qgbUmfdV+vgiKekTMGrgOjHI0GUof8wsHSqtfQfMoSe63yBUYMylmcwIXLttjp
MjCBsdRZARbsJ9V+CJGqOAyeL5zdcZjeaRbnyeo2zYbuEgRYMb/ZuGlntTon0mtRqpx2xB3IJgfM
01ivwJ1C+6hxucV4GVT5u2wf5X4pKdC857H9VFEMty1rTNvhPueWYHeUh25GWOuCfek67UNU3BNJ
gRNeMytw9Jwi5jB43ayKbN87EvxRUE7MuUqORuyc1458m75ZXOJG0Z0jo6LRg0bEoSom4xBLLeGc
qm59FLHTCAycn0MsUu0KNS7SaZQg8r6KVppsscA+YlpACdeZ6mgOT3WGs9wTc20pgpCtf2Ua0TYA
kMBTof/UFwf1NShW2G1g3841QC+SY43n1lIAELZDyHPnddtnaAJv4XRiZDgyOK85Gp2QaV19Houj
Hd96+yPq3nt5WhEOQLFWJNC8rIvhcw4o2DId5HZJl516FObEh+goAqCs/H7BdHx/HrejNGdB4DAQ
1Zpw1Zw3kbLw7ABl0bl1qfa8E0zwRAOypqZn8KB2nyn2LkH2lofPEiZw1SsQKc5xBvHFBWjC2br7
GO0DjmqB8mWQ4ercR/I0D4cXA+/zZi85X0a7V82NiibAe3C0e036YqFO2SWKIf2sbVS3R1VdICTU
0Ierc4sUdS2hCICFSJjuHMORMDtq1rOvsMNhEcnjRlpEbhktaSTFhSq6Ot45fLCF5N1PEDfqDk0W
fH1DjNubJ1lyhUhClTbM9lWQGiXGvPconRH7FsrACP0pVXeyBdEHS41tMfQcv4yFICiRNMGUdw2d
LpzlzyojyTYgGvTOZmJSYcjwIoc7vV9qWEOm4YeiIURXLmbVMjBDBTVeB6ZE03JYlUvIGcWKhWiu
e+b6YXQTwNlIMRoy9rRor+UJGq2OS1njFlCDsfJtEsCOkOLSbEDeb3g8z0Ll0MuAUICMzoDDwb3F
TZCzVBK0c9ySkGkoyym3wHqc9bjijBY9kJa5KKOFsWYNUkL1Wmy4E7pwBUgfT491jZnkPtPOSXrf
4iUQ7lDfSKVrsNwZ5yycJV25aI0ws6eSqIv7lI6ZcB+Ec696FsPVWxW02wqLkhnQHBMK6OoD/ps0
dXV0w9xlyL8GUBGLPkMoVRoVtC+d2+TnKOw/A86ltq636biqyGPD9qexObuZm3jNW1q/d+YlmPmr
YfoIAjJUUB/EC8d4TWHRVtdvn7st/MBWXECUnfbSS6g9tpAYCH4AiPwM6NVssi7bQ01TZeuruHgK
hotC3D1yrJLFF3U7xX+agr39pDtreQp2plotnJFIrMcaj1sxoGaSzEEr7BLlGjaleZAciLXCyY2H
3AvjJ0HgZKZFghRlJM6c/mtKelmVUt+0JtU53w4RehEDisBlWmsQpwmWHVNaYLWHqwDqf7Qw3Xjq
YPHnTMSKagViZKiuznwnbSsys3OCFUE+69UNX9B2wVdWlCcDgRZu6dauhX+u8kRTmni5u8rYIoQw
/MZmD9911tGOeifRveCOLOjNdrcU05aKUMjKYB1y/1dKAUzU38WQ8GuYug4z2VhiY2L3BBw4uTwq
vAj0eq0TUZh/VDq2GRLEK66viSWhWezLQCclXVq9g3ADMy+wgPzdJke33gSPriGAAz4JOHTc3McU
S76h3dHlY7E6qzUEwj4iInxB2gECBm0IYQlN96zBGBrOGobhPsEe/fBQYd9foAheaw85xmPRvaGC
w40ntTgr9OAFpUL8MmEZCMeXuhMOd/UwkbNDnQNOrXGmO9FKrxZDc9LFIEIUiPbziRfTcFTcdgxx
1WeHTYZiTlmJwUHMBYb9o208EAjJvHnLPI++al/axM3PS/xCBXLh6XS1NHXaeE30LcMHmWSLq188
fx8+8gjbc+ezkhzh8ED7zDeFvWCiu2oECIrBYr/2LhWKfDeTt7BuW/mctevRcr0Gb8lV6fHn5vgB
gDJpycaz4qVRHAp6kUGTYT+7wK8TflnZruN5BmgBkYfQdCtz+T3BVRAPLxy+94KyoQiD+sCAy+dd
neRgDfuN3LsY7wq7F8iZMDSCgpzIR58KxjtXIzGrqxQqSrmabuAz5CcNc9B3ziMauSg4tmy9On6z
+vcwmncIt2pgh2sV7GXzUhfPWQlfailMDnuXaq1l9lTWPVZ8WJKVy9x28asqC0jnruftAUP6+EUT
WuuQSTPiW03mkPsyhsvUY7chMdR70xh+KAhD17G1FjNtFwvUZJjXakXJAHgd7Mf6aiPWwEudxFOP
ZYIxQ4KLxMZnIer7mmtwgU9n8Ao4lDAIIIIDyRA0fQ49nXGusLgpNohkwuZaK4dRf7Bwq0DbBzs0
9pY+G7YDylvnxWYaNln4oI/JytRfcvXG6lQV5FUwOUUHO0EVKrnbLVQpuNQM0wrbW+xKjsyeuE1F
yzWhhelnpIbcjepbpaDrctvi7JDaHKr3g/KqwjWp2dthO5/McObYzyOFYExo0srzNk2w1/RnxT9j
/yp7m0LfJ+YmSvZm+OBYVwhsLR4Vz5OyhowcBPcxOL5inXx2gLZhWRfOfQCs4gOKGu/MisZqLzU7
g9IZPwnZWyNmLicytEbFzXyoR/oIJArrUnqyiU4dUCe6AF06nkcVYbdznYYogS6jaw+DdJqmtaQ/
qZBhEpArWQKlTZ6H/KGg28q3mKbFragvusBfMH6eVbcBurDcf/BApZYUiW0GHUnGvL4iC8IOcQLL
r4H8RV43Fo61uemClVcucn2GU/UGW8gEdl8Og9OUTx4mt81aEL888xj2hwmiibHM8tdRWYz2Ndep
xOdcsky47GZjKzv5HiNMtX7Wwqua3yasuBiwSMtQXyR4D8OXXfACFLutj0n5MzjUlBDg13rLnO86
BUkeoec73ZsXsBMWU0JAx7ONLYE5l1O3NxEl8D7LDm0fVg4gXFF/CarTgHYKpmYHk4Y2ErNhc9wN
hFZXWI4ArEotQnoEV9EJewO/HdDSLhzrSUkoufZBjGILjUSOh4aNdNF/1dWviPfaI8CTrTegFiJy
XLHnCwsPv1MCQwmwcWFr61S+ERQ5NieMn2tjD4w1mScyFEFg0VLhdf9N3A6+kp7NPGEG+5qPHwkN
n5kSlSFfoM/CpWn3mdfM5rX0hFESKpEsv8j4nKQPrfUxsQokKvhUUBj7G/yEMKTSUTYEJcfqg6DU
2Vir3nhJcjjxWGYox0yAIT0mLEW3wGJ97vVHMbZItXQWqZ8iJyRSHsbgCpda86Hn4gKw75RjlQCL
7PVmIzVU2gKryz9SxC0U+qa14nAQI602xLDz5uCJyqNWpqe0uXPqnqAgBjSc30HAZeAA7do7r9mS
Q8O3pbdL0dSr10OQ4hGA2z9/MdZ27BwsUTy8Go/C5wpLrEZMGpLyrgYgS2pj1nCtRMYBhGfA9Ejp
n9PIuEuEMYb/xfWHz88QkU2SPmD96U8hGQ0HMzkn8pM+YfI1XKONxIfrNzkJtgyxK0Lad5RXQXka
wbIamtzc/HAornr/8L1wgP6areID5LPlibu8JlDRB+8z42P1WNiLAXcjPTC4L+FM2yXUFjpycNZO
vRuUDqAB84r71K2GfZmRJuXSxXFctZRW3zBfO2/BPVLM8DDCxWxnGzPdYFbvFWuGHmSjTsWp6uHz
cxPCvY6TF7RfaQIZe0nmjqeLL6v0dzoeECHab3He+YySeHqqeVSUlUrHhk4a0UmFpwEHx16VPwUQ
jDFcFT1p9oGzrcZEFI9f50VFSlnnT4EE/I5J+/Ce6AgNMX4LVhVwtbPVuyebd6Y8idGkJc5O4xhY
M4O+2tymVGvIn+tNr3LeCcXlgWUyxWumSxxsmIhQ0ZCWC5gzYqVJng0kRTyGHxC0Yfap4Ohkc+Q4
oNXZRpG3PPB8eCA/DSpQwFN/iuDCU93v9f51GrZKRVzjggLQlgHiiHtg1Ff1/O3+q+xxM10C8ngl
7EUGZJuYgmHYGphq76YBngLlM9AmQIkDyXBlrQO2XHefJ5+Gcj90C3xPnE+QVyv/LPNjHF4Gczu2
y6bZwbTv4QzWcMCk/aBfHWBQAuLqq862QJMbfSkyAGAO7FQ/TNm99270cztk0r6zgxOISZetEmqa
FtAkJCkofyfGljF1Qh/FHEjXoSTiK81go8PHCmYjtgPpOiJ0MAlcNYWTuYlIL1HOzQhc5E7ZEtFB
K0HBwTkQypR2yyCH1/ddfAqj5xHqSB0DOEzdXWUcGglS0DWD9oChX86A8l5kvQDzSM2lHLfCrJ2i
ZyCgaMPUz7LmdsVU/Bj6F09+aMq3WruE6ocU4pUO0b7YxnRfLi8ZRCcJvV7VLaZu5eur0mLbxrjF
770M25ZbUsKYRKYJZt2t2ZB4hjEBx7IY+9qxfhoo6CtMWdol6gzk8f6sEW/E7IJNhY2FLV86bHI4
jEbQmYNX4Ii8Nsnq5vsZ7ho0E65I9m28YZUR7AhExAgSEAbxrrrzSHmQ92EId5SYEmtlqddIenQ4
/rGaFXTDtQKqVw9smn45EqZRf+lR4VbMS8xxxZwjRXXYYw60Ur3rkC9amcydZdxLmPXsrfBzgg/X
Fe4wsgxmRTGj/kNLVCRrTl/TefOYTEY3O3EJajHLDbH1bsNdHOIigA8jdFvIYERvhOFridsNwv2+
3IftUjfpFneIUc30MtQpKi1B1XOzwC3ozi3q5PHWpO+9ykVsGXRNwhqKWT/VVkQEOehrvre6exMF
e129SdrCHgRPE7JLheeF2Z1MFSZNdCh1lpaN3hNh1E7BHCDGcRntI9JqrKfYdB5c+A5Kvb7GR5P2
QSfXoYMgiRQEWxcxdUyPkhSRwbgbmJC0aIXD7tbw9icDHecc36ruFsUEoQIF1lj0Tdayw0G7XHbD
BjMuP3Jj69I6VD7UFwrKElSAHR5iAWRMRC3GHvve1FpqOD903U7SrkX7lhoYht76eiONCd35EwPD
CHUM91NygAjbaHsDfo11IYaAAUnP2YnzeBqy1KhJtgS56ON7VexsEOaKh7Xsh6027YvhOErvkkj1
fktsF/yeDPpJXunRK1wdS8bYBBk3Hq5HZ1zmnI8ZIgMNAbfzUNb34zbMnnpACzBqGfSdBWU2X3hC
mhhrVgsuUPgbIEYJTvLjIy8K8oERbijTOvZfdv6EnLQFAQvePIeFvkkwyNBhermFyV/CR4PCMjqQ
n2kx7Yj6ozWch/KW9w8ZO6YucDYa3yQLF0b090n4nhYLHGstvrNg4zUrSQWasd5t82IAK8Ijp2WA
PkO8bEEjO1eDy9S+Ghi3KMqVxIPG2ubT1tE2elbP4MnK9XwGeYgoGRnyvYB8MZg37CPGNayGDMoF
QS8NJIlDgVGvD1xX0OCZ+kMv30/ZO3F7osrptZXE5SRsBSNkOcyvK8aifCTG75l/HeObab2JLQsW
Gz0KHTXxj7OSfoVhEVi7UV0qY6uoZ4K/JnFGoJGxcjcMn1uoVik3fEv3nwTgouGzqEJRHdD84nHm
tzAuvjzabFwulEPnP6bjZ2JG8z4EZBlsQveOBps4XwwYaiUpJuCnwsCi2K7ux/FCsmtKgEf8xjeA
nzZBDj1zmoHGClUcrBA8Q2FumssEo23+FRsbuj7jWnwaCpsw3XVPrDEFaey/OVDxqEahu7NcaYj4
UioVfxjLA/a856ET6kb1zJQj5TO1BnNnQ0RKvNbeGWfetOa0W8fOrcRpCxcZ9aPKHgrGFBZ0WvlK
31hgAslkPV+zwAv9kXefhFtS0Nmn5XDER7pBeOg/p0SAebgoM8W+Oj7Kd1QCZw21Oea3YooSvdf9
J4+x7U+WvQ3Tm+wsAUWpNu3wkqonHpUt7QFIAx9jj33m4Gq9R44puXl5LsF6vX7bSkdQvRH0ya4W
Wee5Un3B4relt8oPHMUEY4MDQxauajFuQewsFo6PLJAzQPvgGKTD9olJDee1gWlqedeqxbZLXycg
SSRJ/mrqsVfYhcaDApzSMmDoMedBE2dxg+GadghiLAWeJHOT+jlgCA0Mpr4akwYGQws+ER6tUnPr
u+20nKINL50MN1F98QHxoBBeJ4z0Soz216p+qghL7j6VcedJD4V1HJ1dXezM7swQAVPUeDyF6qcR
N+zAc1Vfovqiyg9Fdkr6eQxOlUFpnLNH/IGMiC/FezDTa891FyylaYXJfFU85nFH28VYy8e8FxFJ
wwxQu9n5ZbRPBYh/lJ5VMEh4vPpbgPfThIYaWB6f/ZduWscTpKUV3Q+6nVy+j8qDyOQ1SJqbwNWo
qmAz47KswF7u8BtdtdbNgMfLU+Y4TdKNPJxU5UDAjx/ddG9aOkXhqnFEmO6xh7qugaBFVAq8Br8T
4CjWl6CPKldRuMmN1yS1Zl5vH9R6oDPcKJhja2ujfNGwsHd0aW21IPPWuWT2XSCW4/aj84LrQlQv
JwlT3v6rky4Yd+nBcYRmgsx3UVb3RZ/MpcZm8N2ugVnN7gPzPshXcee2YOMN5l/LGMMlqWqgMH0M
xUeh4QvhNto2QUE3jkixvnSIAJn/CStf8pDev3TFc9uAA/PRgWSPFO4GUy2YcvHSCZ5k/PlU0GGK
ycWUuVW0a3Dcstna2IxaJo312acrHWcMKAZ8kvW1rNBcxKCx3hlPTS0+IAOoq11ivekGUSnwGJPd
VKx781ACRcvqU4x9CN57OHZqi8R4y2qmWKCLkKEcPG4p5+PnIXlQLFzU0brpVPkj2XeMTZQISBYa
vXIJ+udeXTkDvdAtfs1tSFoNp06AWVT9brQULdLrhOhYh1NiCUOgfksuMWQmu4K844a8ZaPinq8g
/rzX+K5GiId2HEBFAesPziWHTD0d/PKcY5IkGbRE0ksav8A0o1EpQCyg7IHCOCQPMJtDYAcroYwW
MvMjuUw4ujY9qV79qtHcsd0U/WspsJsGLl57weRQczpA5h13nwdwnVC/tdqrBww2gdvMmp4BPG1U
ED+MaDK8rZ2uqnZFugqXIpcq91eQQdDQYHioLEPl0RgpFONLi+MM9xajZV8+CJFiBlWEWS2bTAVi
JxLdFQbd3JvifPXh7AuefWqsA5IpKCC0DT3ypTcfhCpCXuEVhs8N81A+mT+czWFTlI85hYnUQfIZ
3gS1JqpdwhRB/7kaPHjtPSC+CUG8C4TQ91ESNhnSe+R9WcBZOfyjfd49TYikJNDUluPIG+519cGy
7nMZNINnp4DIcACSPFpClGOkpB/IKhY2AR4vazkN5BxIyMIliVCA5KmWyIVbR+ljOj0yrD5M6co3
ClrR50Y/U1PBmq65e6fJ1TntA9wrgH8Ch6DQ16k6huaGxSTI5oqPitvk2iX1zJbIHId+WpEvzqLV
GmGkUQK5ffX+SxUC3ULQT8GVHdchAIBMpxuctWh8GoYNjZutH6X+3I8fVfnqhJ8ePUhpkl1gbbIC
ecd9zs/JD+kcDJ5lvjmIq+IWMwmoWDbh1m8OsvIKDCYwMaKn75R1Ln7uaXNH94k5iyG5PUqVAu2H
XjPApEMCLGImwsQqevrxj//613//1/vwv/3P/JQno59n9b/+m/9/z4uRNx80P/3vv5af+eE1/ay/
/9X//Nbvf+R//pd/9Mcfnb82r3/5n0XWhM14bj+r8fJZt0nz/XK8vPjN/98f/uPz+69cx+Lztx/v
eZs14q/5YZ79+ONH64/ffiiO+f35fv944u//8UPxAX77sWzD7PMVt+m6fm3/7d99vtbNbz8kRfun
qZmG4uiaKpuWbSk//tF//v4j85+WbDimbRumjZJT1X78I8urJuCV1X+atozbhaNbhuxYJm+kztvv
H8n/dMRfczTFsBzDduwf//cJ/OUL+H9fyD+ylmR51Pz1bz90XqP4/XsSn9CwNNOGN6BZssJ7NExD
5efvr5cw8/lt5X+1oeJ4YVZiPesA5EQfWhyNwFVQtHL1oxsi1L+w9DZ2+2KP6sEz4xLRKUNxxk9o
03w9dLsSoXlLWNyyiPznhrW9xDaKaIYpNPd5gQd825oLM0YXZSSNNtMHktmQSWtum440bF0OT5XB
+EovR+1I5Ol86pjSBZ6P7MB3VkWqX9JxIUutcirbV6+yu6OFLZPhManWjMGf22WWrv/0Tf7xnP78
XAz735+Lrli2avB0dEW19b8+l7gyMsmpg2Ntt9SRMuLsJEVXoVT1m0QOkaruy8GHT6qnKOfD4txl
9p1mZ5hYqEbjRnmHy1VoK26eIZjpnVGB1qBHa90eXKugUjMK+aMopWxXjN5r3nEreJaqoxRRtomj
GhAlu2gX6pAYgkkL1umyGpkVRmSDzskwS5bFOK5iiwOy0soBY4A304HFZCZwPfjGZ1MryBThFGJy
V9sk8Wqy2+o9VrvERTgeJplcG5SLcj4PgkqdWc6nNACzRxUjCdkqH4us7GY2bvNuI939+tnq8t88
W1U2LF1WDd1WVeevz1YtY3vqTOngTWgU++pS22kOyIhTXCMra4OABUySBxQN5UPdagupFieUKV+t
mqakLGISggMCmAdpriQBRG2DtNIsaoo7x8JKMRI5P7nCpaaOTYf9XrTXZa1aKQV1Y+W3JomckF2s
CuQ5CwEU6giC3agBJiY9ThnDoN7pk1ovHfbnyWtEmiQ+go1e4+OE7fSvH4YqFtJPG1DXSXK2ZFNT
LVn/aaE5ljbC8ZQOSQ9HEstjJiilPTfjL73ps7keVJhD9gr+Dky5Rv1W9J4bCU5iNOBYBytq7Bdq
1hQ0b/ATwjB9kwKwC0sFepkwrymjmoQZu+C5eOGw+PWbV/7m9NB1S7N0U1V02dF+Oj26SZGUYHQO
UVp6RyLPsB5p5kE/Fm6aICiXYcC2XN5tk5XIEs2tHjCcdvglSun6/ddv5vuo+ulJGqrs8AhNDjPz
5y1rllVV6xZEwlKFCGfg8S51OZQB06nm6eS1RBymymLAgfNeHpjfDm19LJPyFeM5LI4J/71xIZwy
w1oGnhS5nWntzcbitq6n/tyCbYVMk3eOIR1O6CqG8uqV41Noq+HCSjCObTQDPZzpDRsN27WOu7ie
SnlPyIwHNOSEALfKWzOIiiQB+i0HSmLPoIg0HLaaVGb4fZfjKe1puEclHA/UUBhjKPKI9aaF90ub
XI0g3Aapufr1k9O4TX5eg6ajWZrm6IYhrp2/bsh4zKVOr4hcyvvCLVMfpGaidapsY2X32qLElkI2
ICu2UksaQw07AP/OVKogkATdMDN7ajQcBuK4b1HheyM9YGEg7evnRb0z2YCTid2alBZuZFnaxhLc
EYCPYTVSSg4G3RWAC/JsXe7WojeQ702N3EWjIhmXQ7UExWVN//pDK1y8P39oS5ZNmStUU2xF/+lD
19loj7oiExpFgJbSoUuVFfyOB8YyCtZ8VhAW7miuPKvc1Meso6L8D29AbI6f1ivXLtWBaRuaphpi
c/3p6q0HNdQqTyPsEZ6p2UZfWr4yJT1djFp6zuQOfT1ual4kX3lyG6PkROPg/k/PQfubA4izR5E1
3VCoUb4Xx5/ehuwnVuL08iGos6XWkImGxNpL0TqHER7hUlvt1bqM931hXuTce0qcWN80tT/OCtmn
U81s7p2qM2iD5WynVKwN24tZAY9RnaJDjSQMJatJXaQ982MpT3BhsiiFJ7BRpxX9nsYoynR8ZPbN
KvR8/dD6TTM3DawkwsZL/8Njt/7u8yqqYxmaQ32liRrvz4890CQVX1f5UIbDqVc6fNCyPLtVJNgZ
9nhINJQ9lBhzSc7sMz7GE15jdjp1c6OH0VAlGyjZwyH12NDfJ20hc+wNiADj3GYYMSZYFnXeXE4+
ama+S7mqz0qmRrMBSDQuYwfZrz8umtzXN2YBD9SjhzTg1mG7WuBWqBgrNYC2PeqXKIViqVTC4KA0
YdaGGDK2OpRmw7C3SQ5moY1IKjLfGRat6TwYSy/XgC+sIV405TbIldD12r6ZxwGhgZKMFZRawN+G
CIgfmg95tJ8IwlYdze08BwGcde4DOcSW/mBdMaAy/dHfFJ5zqBs9d+ELQYzLlmPONk5C2Kz6gLz2
13tClLz/tidURxfFr8bmM0Xp8KfFGDR95IcSjChNqtEYoq1vlPwls7pyI6ucGtMEWJgyuK2aEPq+
gjtzZGzsDKWWXWUQJMBacoyrI8R0a5KxZ33Sha5eNdkyp0FMJKhjod01gDHJ/tfv/fuy+3k/G+IA
FSW1QpH21/ce9bakZwn+xmrwSuVRkVQpL7qOIYxn9ZALjPFqAwr1Iek0NX5IqLs7uGRWI8JzlGBe
Qg1hqKs+5m28KocyXZpVAGHYG8DWoujgh5AHKugXUYXLq5+l2MhLpnGnVEM+ryPLWak9rbgTEzCP
tkf8y6Df/PpD/s1NQdMBJ8yyFJn/fto8eKCqo1cVh7HnJtCHZu1zVcKwGl+LMr78+rX+bqPSHSma
Qn2tKLYo0f+0FoqEGOKyyg5xOhQAxOGX5FDn/Po1/q1o0EX3xYbhMFAVWf75EE5zVe4dVT3EVQtH
W5WR8mGCvRz0EHNCIRpI+OpIxaMGxBurARuJqR3ieiKKUoVATzmtM4tP1cZf6DmTcMlYyo4wbOih
BflYGcdaoK/zaKtj69eOwsEDMUrT6sTWmS+eJJDaMTyNUYtfuFJiTOwDmn3XbxULDVjg2IZkfHpj
TkWX8gtDXdwC2iOGGYZ6F1WOvZxavP60UqaE1FLm5FgjdBCSigAj0r3X1TQVRt79h5PUsH7arDw7
m6vTonHUdYNW6a9f0FQoflWm5cGB71j7hHCZHkOYUYEA4NfSsrZk4BRdimeFFmZM+ajLs2x60JLs
AZWusks8jE1lDXAoV9dBzR417CSZo18ABBuZH2kVhF56vykapNmYVa4EiXFpeaEzn7QQD39T2C15
5kw1DaaCUii5IbvcNxppi3xvmcgQFJVGlbdGXpzzOiSsqfDwIpJKoizZc64SO71bT0m8quWIO66T
F5XVPOcVdSMG2rs+znyYJpTXwdyMnumire2g2h9dAed7nMpLZKrG9tdrksvobx6sTuXvyIpNb/Jz
PZbX1TRZanWwIrIWw0RVLhMCsyktVlVqKyQjABgH+fD7XawZePB6sYJmsM7OnYx7cUI7zUgowVcz
QisU4piwNiDLGrSTfo+VbGmBAtsWnOqojfZVbaM+wsMZpmR85+sQwXAzKBcQtMNDZHR7VSvVxTTF
j7WjK+u0d9JdpNv4MOkvQWA6e1yhIIBOlbKIhbNETec/L0JO6c6u1VlcYRM62G9ZT7SUpTXjvDeG
QzxuVJj/UDFV4AMzdPAdaiHV2/lrnKomdqLmp20VEiVFevIntFUKf6tsnYmYr3CvTMJir0Eik8RY
6dg2pbdbWIBsbTwqbGc+jo95XAG3t21CfV3FjLHlQKRrGSFyIj87qAZ0giDK30fRcoV2hokXW9HI
wwt5bw57OduUPeYFZp8GO5iv7/ZULLF1s+6Q7MsbZRNkprap5eEJuGZGU/GpR36B+pDBz8jVWpk5
GB4RzqZCaF3ALh784ApFOT5YEz4OmhzmMw4lBmFRt+w0RiV5iYLE0lPsRbRAmlmm4ayzXJ5rVpoe
jbT4KlSJ4TxBekXaLnxfWCXXzTLrB2R0pDCD61cak9LvStGPMeX59eI0fr4BxKZ3dJpV2Zb/D3fn
tR4ns63rW9k3wHyKUBScunNQK1nBOuGxrd/knLn69YI8LVtrruW9T/cJpgK01Q0VxvgCwaePM/RU
DBZodlxH46jfOzWjpjeGw06k5PkN6cHI6SX6PDHrd6cKtENiys+eqMMd5iDk2BH4wNyGt7jwgTcW
iKZH+Cm6XemezXmv26SawCShuXZGPYbYVYAms1/Z9Sqi4OzotFl6P4V1pjcuXxQ4sYrv1rGTTdB2
w0FZ0TFNuxGzvQJGlIC467It3PTzgzhG6h79EhiQ7XQTow2xD93kizt2GXGRCFKaFf5jY6ARuPxm
ZZoVW2fOJeugVKaR1CtJ1GEjLCfn1yjC3f/+xeofoyJ8sa5lSBbiuu666uN+JGy1QJqVhpef3q66
FhUaRO1h046RsxKgaQmlIfWFl09zJVGg/8unf4x3zZ8uCXgpghEm8ch5Mv5tsq06z/Q06VwNFSIG
QfVg69g42xXQs4CZvo1AZ+WRvRtb4KoB3LUo5SetdZGtCUr3LjGm0TCv2ymf9efNox5Xf/sf/ofZ
xiXiqQyinwaP34f9mvLjMmxd96oPXKRazFcHPVokGYavfcN/JUde1yc3WQ42dAgZrN2RaJE5ztlu
hp3Rd+XWb0lcXFwP9Ym/fHuW+9+GbFcIYUmbZYTlEsr9sDCylUgST4EVqckUSel9KkEKfZZady2E
B842nTEYysb2MfDGQ5BWN/jKsNPQmVsqDUB9g6sDRhtBmEMxmWofqGLjPMbD19ApCM4H1QxIIQVa
oeCTkCgoph7xpr6EaVFU9mOruwMQZgn2vrfsR9sV8P1hH+99n9Raxn4c4JqPOCo8kFM05eljEvEC
omClncOMaVGYd0FTIn+8ZJbmohXo7l5oLKJxlVpPcjJux6btP7vF9SDch1TPivtJ73Bu1YiROoMj
vzjKIe9iFt/IqB7DBAhK3IQQowwr449LmlWbFCByZ6deiYtaYBPtzSb8GxJjXGn6oEh3ksd2vZPu
jukOxuKlnZq9wRWnQLNGZjFUEkZSsaI0EWnRgmxbo0bSNsCObfeiWnc7TLjylJp3U/cFgDHLRly0
LvdZL6K7YAStY9SRfrStoHjMBLnyqh2Dq85ui8ei6VHyia7QA9GfG7KNFin3vduFaINa8Qj3NQx2
I5iznVekd76j/9MhlyViPV3XrrfWHZLffeKD5E6hLZU14r/52qrUrG6i6m1jQZrOsNvwjbvYwcnF
aZH7DaoCUfEJ3n+m9XtrSFFD0vBxsCO5KYPhxdGjf0ysoCGZeXgmezF2jidSN0jhms3JcSuYX+C7
1m6vtpYGBnGoyXa3kGQG48YYyk0SSvxLNMLUGSzXfpAbNcXwo83iXoTsNGRkIJHRI04yEYJR6FL3
0rhurBZyaothVxFaP2xlVddtqvZaP3tgQpxrVH7NWCYQ7mtuUVa8c2ueLnNKn8opemCparQY47IR
RtgzN9U9+umvOcqP2sTF/UiEzmJzMgQ4BnUm3xlT8J0QijB/h2Fd91LU3ksWAxM2EB31p/673cNE
6mJU8iLnc5xWBGbaa81R8Ms9dfYSE+UR70sn7WOGWHDfs1DW29whAepfgr49eAWgnKhJrtwZEuNG
35jUn4LIPics9TOk1v0KdmbvEUYf6uk+IRgv/erbEMJjR6QX6aNMexmExdpIhd7FTsfHkAdpFY5s
Ut0JvaxOYeLokFxNNcATpgZMr3VisMfVvRbAt4jsvIbVDh4wUE4DzMadDj6SSWlVZVdWlU47A0y5
NqDQwAiIY17o9Bs7Af8q55SJVvsFnBdIPiMsa1UP8uJukcaYSZN8T8hmwxbjzYnKNr0U3Wuvye7S
SL7Jzjk4LXCFBjE1NzHXoYUYipNP/la1Sb3KKswyzam+zyP0dALzRxY4GOYVmY5cWAAwSz+OHcrb
cQ6tX2fxue7ia70wxHlguZ8MqLP2dbFKC9tehVEMFG4s8O4hN6wBZ42dIN24rcLhHVq6y3bHJ3Z9
6sAUjwjddSk4QBUGX8ik8mqW6XVG7GKwEqwhdRPFGDJQ0mWtn4HkaXK7XUdloeAqIhLrOSZUvEkh
5z55GK9E/wgJh7hJMn6yAYxONTzaNfCz0ioVZmUrxQgy+iBcMaHqyuBVKxFjCYz2qo3YOfTim5aM
Yuf6T44/MwLSyEDiA1wt7Lw68qZz72msnUfgAW0iT5rZfJXNzEp1n434LrVJZIUoASpNF9upguWC
MfmPPrC+uBOwPDvQdLYmrH7b+CGcCnwHiwRs1QQcp/EiQm0oBPU1nAlilve+M0Z7b2QeESh3GpDT
XQ1T+bYQPRS84YmR/skroh6TZR4lfwRg6NZfKke9Rgbr97RGmzvFfxh55K5OpqOWf+74loUV+vjA
IAMWg81vRbpR2rDWu5ysgi1wQNCfbX3ArSlAbk038n1Wo9HiqxqNS38wrvUKtF3m1njSQbuzNICy
WZ4jpNjY1j5EIQRYzJ1Wl2DvKhInVvB9CgsDECViXKbvfwkbv9+OVvEjJ0R8SKdmW5tevB607tUy
qyuUx8qVE+u8uyxtkQgdqp2ta49WnEZH3QbV2wWgOme/lrLmr4uNB9EkEnFFczPUXw0bmk7p+Wg0
x9Up7/X06FVJM22afui3cVTekwp12f0gY5+lKbTSUJTMGAzIbqrvR62qMApBuHDEznbV6P2tW7ru
PDqc4gmzoRFUdU5qIPKRFkx+HViA58cWjbhVyk4DzQNjwpqAH1l9HWtEC5no8VjtG5YAMhDjpzhO
gL3MF9WFE8KsnU+X28XN8ER4EmUaGefH5SCqpJ5WE+6kQx84uz70kDNeWqwEgkuNtVEO7khUxbMc
iXMTMPZZMA7Ya/QZepgD1lUKml9p3wdj9aOxb8dWv3h6fB+zHiKsPDN7zeGQgiBA1ASuZNqMxjHL
lAFWB5O5uMIpzzC+tLKBMQdKqnO04FxnKJ+gh2sMwb6cHITGUuuyfONuOqRHe5CIZnJBmcvPQ8VG
VIKZGCEg6JhMbvSw1O6N+SUfAwFIjrFzPTmh9SXUbcCtzlXP8vzYD6jLmsArRx0Quj+Wqyl0EXbL
s2JDTopsJZHObgCdLiIlrlgRPCUGUU7XViwLjOFTojz5abIQAbXdgtBbQZoVrL110b1+Y4rxc6la
DJF2UVw8uk0bXhxkURzbAdtjDmup7AebXSdQezc7l5p6TlKWnIEq7toGPIkDEkWrMsSH43a6Bldy
3Wl9BQDTvcHwVF+VY472vSmfpRKs3IUBUsYMbqL6rKzSvarIXHdB2KzZjeD1YplYCVURMV42tVes
djGtbiHiu4m9tev62+AS9BOA/4deRxfAhE0YJ4+h6ePP1DjaIVXlNkw7VjZADEDyQzJRvj9jlQBS
6i38Xt/ckTf/YjeVOAjNC9AZxuOgkTpymRPmPKN/riYTKbFOfgOKF/mRdSZaOdPG7O9d5Q08s62H
n0PzIDIXH/Pvepd87rMm3mrAkwJP1QfPV0/ChsHqjDgp9+artFE39UMj2mML4+4bVFOCgh3NQIL4
ARHfU+thwNVG57FVbIHjox8qgmGmf9dk/aXlN9dDpwXhhd5IyTPJyN8jNgU1JaqMtTdW3qoipTby
9J6CPk1Oy5lqoGtMFuFhnvF6FzlMVPnkPTmZfpJ1DGMqhz8VWTulUIICqvo1NI2ZlQUJRnWB9imb
yucJoWsnSvDfBtgAQC3Hk8Sf4NIJ7dBAJcjGttj55nDvjtk+HfN6l7P9R3bK3ORhIbFphdMOq+9k
8z4NjDfXqrT+MbvEQg3NJSxvQqUKdGKFkCQLS/QPhWND7JBh/qMpreKqbONjnVeM4GN5L7KsQDAi
6p77KbwLc+SS9LzBh2UCIZXpZnDViwrTgTg8+yj6AhNHz9uRiXOKoV6NTvPUE+8AYptepWKGggfb
spLfKu1r28XRRQT9hbJ3duCoqkF8icK2x1RekZg3imM8BXd9GWsrnwDUxSL6b7uaWPcKhck+L7tD
C2ywxsP12mxSaBtpDUR8atR2qiG4j3LY560RrjKiiAdV8fdqMnbvGhV+JyNabPsIVRVrKJKzPpAF
QrchGEukdJK0uvArwpk7MG1j8ejhTjPZ9WMbjBOi70x0YV/vCRgOaJebR6OP1MXojOuE/cE5y9CJ
SwXLaodVNulY3UEvQVzqgnpZ1/4mbz0QlMxleE7gFdwga69J3rPKE+2apcm1p6t8w4sWIw7bfwPh
c2IGm3XBWCuymkB3RZ/F05zwkqQu4n5pq3aDjC1w2RA0AIasbRXaD50x5qvIJsYQSyRHCuJ3hJLP
sTAjps7wPusrUJmIJnQAMb0oBx/iow0mssnYVZb1HHZDeYxE+lK6fn1UrcJbCwqHX0NB19pTaDs3
kaN5uDCocwD7HgoG4MmxZFnGMGmWhXvOGEcbiTWtWydyH4PNWM36PGXZHh18mpAGRH2nUehPJR36
m5NBvBgpDPRy4qK6sWHfFopM7GTL8jkdIFl5WnPKrA6gPMnFFanWhlFJH3dJhmRuHj5Aodq7ZLxW
UamXiMyDtlTxLCKklfGunZkqpYt61Rg4wUkmHQBSpoHbPPXEjQugzWgq5yshh0/e/POEntlegi7F
QM127gp2lnszrZ+qGWjHbhgC18R4ryEx9CVASkFDY670qq+TuIn6rD12HSorfhv/iCMCAi6vH1YM
xbgSQfmqLy5VKAMRXAQ+bXXqe1ilCDiOw6mOfbhOcnzo+Cl5feFMObp/LXORs//I95aeG09+c2WV
EikWNUsNsWuys+HESmbcaoG1MlJ9PEwx4x72pYAWCQsyrEu0DRCgC2xkoDNYDkT+d2HMtik38ufR
Bnikchy+fST4U4V6ljAy95wPol3ptXgJnRd9tKC1CHaRiRo22uQeidIL9P2CHhnaHLHaetZTKAmD
DqMV7wq2xmzxvPwU4KVhDy3abjK7j9nibgrCBCjuAWHujXbT1JWH2R2xktHvcckCsiyl1X9O5uCw
OUiIBAbTdchIgoWVy1evdEDOvf/FMX1xGtLokoj82VSd2Pu2+mwYZbnlKQUMSzDgYoBxWdXF7HYO
1SUqMtQPpvDJqSHImfzxBrGfnTUPCqQLQksE9z7Lh0Aj1+R1A9KF6H4fkwbzdHiKiYTOkZ0cG7dQ
1scQJq3ZZcLFr94qcPFtHDKoqW8e56EIWC9/vdPAFbH0G9B207mItFOuomszRdEoTgPrGKOzQQQD
J4W0hs0kvfjMQEjYPI0xxBKwLXI3CzeEyQwefMGD3fj2Ok7gdthRj/NFM0EN0yb4hy3BkCwJvhCc
Ts6taJ/8Puo3skBXue+0+OxMDlKOSHrHVuXuZKOzfoxr79IS0lWKkCpq7n2D5CBD1jgZwcHqz7os
QxzuTXkaYlToPeGe+C43XRYSKC0mKFWde3SnqCRYGf2TwuGcV/p41YCO+WyMCLVXNfQJ3c5OZlU9
qzEID2akdRip11sovbdIUSBonYz9Fhm5aG0jkNvgTnQdly00rxEw0cRyb21ZsHjTzNPWdYBWVjRg
70O4EuJXj4RoB9zZ8bWN0Tns6EdEKgkj7YUjq4Ouo48X4nTlDDLcFW24s0ZlX5FOuIuVeuoi8wR0
jRCYRlMDj2sVVTaPgn8K6/HckwjdDCwytlMgbwoFm4M86YZJVuwmpZWr1PnWFcQp/UMLOP5SAQeq
pU/UNvDlyZPfuha2mp8Y2DEjyl0ErLQLm9hHZL+4PGe7tomeRFuZpywP1wzGwVlmj1EORYEYzcWv
2QYDP1IbP/C1vR8Hs80OvrTzlw9sXYuUtnExklamMK9IxLLpI76nCMGtCSczGWCoF4Y+9JnEfLbt
nrilrIE5uviaWsHac4ZkVbplsRXWhHCDpx8BsqEak6Ku6hrpi49mh8n/XUv1qxSquRUHYNyz9LVx
dRQVu2fW9e5ZAN+ANm7VBHAKtKvq+EdrGz8qX6Clp8eQpyoYsvlQrPpc7JrAc8h3uociSb21zFAZ
EsgQtAV5T9t99VvWND6z9S5JYPVmE65pxNW9TRE/DzpuUwFuyocq8R9UQHaUJV18Fev+q56Mj0Ae
P2FwIXhsjc9WMyV7dkkDu9kKAVa72kaGclBdmbC59RGjK1tkM5grfOKfNzowp1YnrdwX1zPzYTSw
bzWavexz4zOhKHwNUa/BShMt5cSD8g0I6yBYFYgeLkykFT5+7bAuLIP6MPAx0BD6WZV6+xBXD3rB
sk4rT3WWWftUhNZWDlq1i2Wnrn1BAmMqEbF2pxxqi0QgQZs0a2316PnmLF+Pbm/gwwV3YKyts9sh
tSvM2+igEXVa1azkTlrGL1mZOAQRJWCiDfvTKKp7YocNgFYC0r1pNxu9Kbu1qiA+GkZSXcK2elR2
6219W5sVA+TtGIfh537Mz8Y5ASV5VTIo7admVgvJuhutq/uDbgXhJ5KnAxx2fki7Hc94yaFxYQ7f
JnZXSF0xW9sNxpdt1B6AlN4gb4Y6Vw85yEgjJHNEr5/MY1OALfKKutjaeX/XtsT2tHYWhcE2rB6t
z1hroOVRglSvuuHRmAJS2x0fJiwwpgkDe2Z+dclQ7TNXe+gtfMOEmXr3ftd/Sqspvg5L5segUhCk
mhiyTmPd2bPwW9QjnuQ4GMVlMUnWKiWNkNTmKp6Su9LV6nunhqYpvEZch2H+PWoN55zrxgNvNyiU
Y2xU4ltbYu4Wz1w4i5nBMSOMxSd2bp0XQoJhzuf1OSVxhrlrjZn05Nlb5pFigzHysCk9APFOLZHv
c/vXKTMNHtM8xPWGMW4odORNRhB9Wc8myi0kuiJMWnGhzFPDRPtpsEWxH2vt4NWtj09DTdA8RIQb
hHW57sF3AxIOL94QHIH64iBoav+YE2PmGAfOoS6BdGiWgw4UATG/cnokYSbkQLFfRJFiRMIjTjZE
nADjyj4i0WmDq0Tc2WEhfttK86qMIHeQs/48JYBlhiDcDlWAtg6ixGXl4OJXaPrKaBFOsGorXjtO
CXTaGG9csgM7x2fVNI0uuLwwO2c6zjQiRcu/sVnaWr7WX+tpd2eN7nPYQ4vyEXHNBvvg+yHZ5jml
NmnSPKYZn2PI7ilo421X57i3GNapc7pyX5jwWDOFYHnTSnIRkP1N8A+fAAQggVeT+hM+zFZ9QOqZ
ZOAoJo0VThlvWoZ8HNWgfHvFzBAJ1UMsR/OYGOj5e/10K3TYr7Dq8ftzZ4K/u1Zxl91hIejlqMvU
4qHubHkBcouGiWqPYI6h/JAydLBac0LUtNL2KjSAL7S8JqtGQyanwhoi9I3y1nBLrADy6nHoyfiK
FDy8H3rGJvQcVr4xgr+RavxtnXqshthPntvCuBsnXMc8p3HuzCE4x0Vy00MP2Ji6BuUlhhXSsJO6
SbvsCewQQufCNu7yZqbau8E6TxU6G0Y07siwuR5GVo3K1kA3pk9DSppAcyQAW3OLBVx+1rHAZnl7
DhAeB7twq7GjWSOD2w7YYKMKjNKO1zxqc9bVauLvzJxI/4g5wFui5pi6P9yhBjasZSi9Ql7sph4a
ZBm9ZcX+f2V7GDP0GjbL/8D2eMjC5p/X/3PffG3+qX9neyzX/WR72Pa/XII5rnIt1wAZAwTsjeyh
K+NfFmQOQk/ScA3XJn/4k+uh9H+ZEhA18G9Hn0Fj/yZ6OP8CUA0rw9UNIDbKUP8vRA9T/xNOBaSO
uwvXBuOpAPs6xgc4VaIDG9P7WP5TQmmXmTAfhjJB5j+Y3J3e2QZjNhGDdJrXonOrcIhXL634p5pv
rUnCOuB/vPa983+6Vne/hn4e4KhVlKflANinZEXyq8yQVJ7UfPhQF/lAcH521EAUZw2+ydZUnd8P
SeH+XgwtMoY5ybvSNZ9AGqRnE4jpSpuLJTo4WKUEWGzbpfVkqOY1zpr+2kfDVA+CTa4quPRTP77I
osQ7RHefOh88hhs1DWKqCpmrxJu80ziW3mk5swvyLhk2dSQN5palHHtw4DqEo+NRgA1THqNYZUbQ
VfpJPw0JRJmtbsH3WMqBTTYr98Q3lq3Rfoys7BxNGOsm8yHwUIJOBHvLDw1LcTnYYZUz5pAfwmqT
0wLyax+flzYQzqS3AsL6CyANfoVzieoKN6fCc8D9cjYNA8loV+Zr4qR5bdaPrii1G3ZM8S7WAgR3
iy6/dPOBHAgHBa5GFuRRGhJsLaokqZ2ui9J3wRA3F91vmC0KzbonElCzD/B8hFsqeR/4RX/lF/VD
mbLYFIGQ3V0cRzWZwBnrUt+1QDbu+Du6fRaG4Vvd0jC/K/A6I/+wFEmb+Hf/20XLjRLZ7c0qJ6U5
mHmJiV07nnon/v2w1BWGGn5rWOo6q3j4+Zs75oXAG7v9PrmucCtj7QfMr4aHgAqEHdwP9YhDSV8P
sH/6ZlfGkGZ13YCsSbR57+js2eQQ2ZvMmfI7YwDmI7U4eAIslX3qB9aPsG3gvRusGaO+jh6XM4SN
fp7VvRa+1b2fKdMw9lES2Bs9qUIEszIJ5dZDCHIp91knd37qIiigj4SypqAkXNYH94CDs/1UMTX7
gyCSUqMn12lp9BoM/aYpg/Sl8SArBZYWXsnG8M6+GSOb14zeNm8t9GXQP2ajLoTE9tfLMSA38ksw
BjMPvcov43woVY9toVsV26WhcmZG4tKsBcx3Tll8Vy0yPl7yYkRpT0yHfP1xLmZZ1wFoUJN2NNv8
hdeTP+hXscqs6raeDjpp5tMkGwDiVmzpJ4y00eZr4rzZmP1UvVW+tUe1/s0u0mCvUoliUoAcYNtp
kbOTCFQ06XAVw4S8pIjYOrBApscu6dHzKkOfed7xEXnTZYEZnISU7k5yeDvA8uKK8PcaH+mDvKym
nQdQAEkl7I4tg1iY8jFn83CtMMYq/R72yEVG7fAka8B9WQnhmtFiOTDqeSc5jyNLMV0Gk/cyP+C1
N6H6oSodGnWnp1dBZSmii3J69j1xtmvDfg3C6d6aZPiUOm6/ERLL0pxEJD5xWCwsXbsMDwU4a0+/
TYU3byDn3+ly7NL/gCxa4EkAcUAgtFzbZsISH/BDSk/DNrAD55/YDpND6MYkuww3LI5agUJOExuU
l9OP5Y9dfyv/t9OP19bjFK+0ZrAQZJzEQ1v6d6UcBxRKkDLNezRXSON5+ehtyASZl+Wg25PFGJbG
Z7Dab/WpkUMjW1qd+Qp2gt5m6fd+2a8r3uulMSF1vlzx988oswrdqj67Hx241HWX97ehUVVnzybK
Qli2+OrH3dEfTP8xJacPUdBLcdtziq/dqQn9+CteBkBIQAft7SSuHzV86VOiO/3U3A/YI99odiPv
UtSX/FG1z6OUwX6ybWujq6Z9zjoo6ynqENeprP195SsEACs9/eRWY/DSeTV6skIMZ1iM430alzdq
rq8dFN4F1KlDGcrsaULKdKlv3UhtxyYydl4aBy8oFBArVc/sWXAMbMn7LtV+Zx2aqAgffNdpTo01
YXTX++GLiXjcX54+Z0Yav0PvefqgDTHigUuHz6HzKP6JXpsi06kBkYevkR6biCIwdUUinl4sgZ00
aBPWDOB+79rJYSrPxxeRuPZKAz6KKfAI8MnXnkZe2K3e59F6TAj6VahQn5Eq/3m21GlOehNnk7//
UL/0JaCNuObS7705ssubykSt6T/dbqkTNYLlQXur0JfYDG2Ly2+TynNcOdEmBaLx3NjRtZpfbunJ
m9K2xNPSFZLIz67dZPzWNVeJes018yYqUv3JBjW+0QvIBVXQ+Mj3aJY2IaXhtP2BV5K8y5yxms8E
CCfiPC0SsMvZn60f+wFS2Q5xzhV/9sudWj8aFdAhJ3NxKx+n3w/kYA9kTqrDh/r3vrFXoGQwX2rL
/NwMqbcP4xE8w3uX92uXOplnOAckw365dGlc6j9elrriTouN2QQnJlmQjJ+ZPCMyN3r1zGYXjG5D
gscvgJ/FBPcQ2WqI1BGEJMOEMJ10qzs9TGH0ywyJ+CG6xqHHePhVmlzffAjD8sHo0uhan0tz21KC
EPxW+r+/DsD7b3d5v87nE5bSn5+wlOa2Pz996SmzROG1BC4l0kOUhItZtF8a+TpV8P+XuuXs/RAv
DSi/roCC/Oz3nzrjCOL9hYmo/gR5WuydTNNy2J/YEPLmTc+fLzLhC80ABqy9hpG4b6bKuXVUFF3V
MRvt5Y1mSfC9zUznlqUPvve/6h3q61/1oIvQby2NcV5CfB8U5rXv/Zd601ffE+9rWOHs1STIsfBy
62fv11P7djbXiakuN1Foo10d1GL2iuOhXpqXw/K0LWdLR2ZH7M1MizsulW83d3SPsNFENE7LWRSX
CSoOWedmp3JeFKe5KXaBMMP1UoR4hlCgHr2V8rmH6fkFbo9pfsIaeQJ/5HijxOKzqa97oy9WTRin
30tsxyLPHl5Slsmb9x62fPUk8kqOfYACitu4Dl4QOfJ/lwvzL6uBDxjx5VecN7uGIYXhOubHX7GA
5qIYg5xXzU90WLFShz+w7CJzfZe0hvZ5KcTxvpeF9rkIbTyfx69dqk5ejbOzbVesCn8VC0/wH456
NIPnVjdU1a2LjK6Y7dSn0jibVuLv60IYZzmfgab8ebbUvbfmhQct5Ve/5awP+zs9m8Jzr1z2IJYx
bIHv19fx5P88LA24ZA5sCv9dt3SZmGRXS0Mhk4FAznydPlcut1l6Lx2RtHHfgit/KGn8vuKy//ub
ghUu+0PYctIx2NP/+ab4sgs1MQQgLLI5GRaG+rn9dbDrkCd1KTeNxWhKNNxswvr4XlVm/DBJ2Jmb
KZTWBd1H6xKTcozMAOH1sbUu4Mh+1oeRlSA7roNt+rNhuQpGNTtbaNBN62rNIZ8IxV9E3kXEhdNn
dIrg9JPmuF4I1yDB6uu5PrdQBXzrG0dWfG218amzOuOBzLN7o1R4qvrCfDBjNJvmtlI4v7XVc8ki
K5nnaMrkhlYegPtGp+Us6sefZ8mvs/fW9zMf/b9TbNTV7i/rkQ+E6vkFAOkMLEY68NFhVX+kMarA
SyIC/q+E/abawvwIqGYwaleJU94U2tAdltJbldIBiFdZO659qECr5K08917aozgcj72qDiNh1isz
DWS3G12s2H7dZmlY+oY2VoZN3hOHLKAwRfmkfZFGdgdEHDMuAiRjo/jXN28GIytfeg9ca9JkAj8z
fEIzzGKuykJEBwNJkINjB+ZVzKS50fuouidHSra+DvyX+Y5BrODKVWfL8+M7B+oGbBlEBpq+TL9b
QuzKoYccjw3NZtJUf9QT27tZeiSV3V+SCJeVZnlc58dzyRGp5Znty7HAd8pPtu2vlveOuYHipumj
tZz1Zn3rYrOblENwD54quDd6nDtC16m3S92vHs1QxmtwJXflvH+UwDm3huchhTYXl7owwSajRAFg
DUKHHSeU6J/ljJ3a7dJxqdPcKFpPelTjGEvD+73SZeNK2Bu1AK05WmWwKRsIRa0/sB+ez8Ac5hey
B+julf7mQ/3SY2mcr1y6vl8k5yvRI5GnX7ddeiz1SzcjHN5uu1R9uPzP29Zu/pc52/mTEcTDLg3b
cuBQ2tJmyDc/zNlA70U0xpn3PR4hEugKe6Z2KtmhC7bpMJ/S01IspadD6Y+mdY6vJ2Jqc/OHjpET
INT/1n3pNMydlp7v3ZdbLsXllk4hrxPDTMnoNOMltMzCAE+btJfitNRMvTleMKqlWhURybVegAxk
UsdKcr5iaSdqC3BX4Ww3zdILb80/76ITRfpUVYAsc39TVE7bEDFpq7Me5WWKZwGny6HWEu+U+pul
IHrwGb91fu82zi2BcNyTlmywQOV2S9XbqdeGTEDK9LZeneRX5CfHbcGanf97l18tdctBEllAH27u
4/SKLBziiHbQgKx677OcBW7z8w5LkQSW+xdOsP5BRGh+AlDdYPvF/p8RynQ+DHc+gAPpFo32La6h
nhO7MJGRc8q1nrfDepkj3ucSp0NqzXlZKsKsoOsyp4ypWa5j6N1v/Ze65copnIZL952RZL7rPEu9
3evP+799aBipH4qfNB7S+hYYan3bqbtAWOXN25phXjiwBX+v8dG/uimiszXrWvC73C6QEoTtMeS1
MHjyPVfeZ0gAnOwSmPYb4EQf5P18AVCT+u0CIq5c0GNzRHpxt6xtNBepVt4Z1G7n6Lmfktw2Ej3f
i7kYeP9uXSLv761LbH1pFXPnD9fqscge8rRPsf4ZfnhzSjwQQfZ20PzudSpi/bBULY2tk3SHyKh+
pHqd3SQCZRHoliZ/SZpn7RaUJRgHVo5RN7MKjFFel6NoT4pc6EbWnv9SK3RuvcB8niZv7ftlvvMG
dHKYXIL7rjSDez0eNq7faNdL1RBi/hCIIoDhGTHHtb2xAVebAf8Ju9lw3EXoFGUBNZ8VErVxoinJ
4b0BYqB1VWoTUiB0e69fboKKDNm2Xw3ECjFfEBqLjdCzYIVWJdGNmNVcVOQ3QrO/N6Manscuz7bI
Kow7uyjGZ6/Nr+3W6e/iIPjLQKj+5IDBX9YBNFjCgkdH2sa0P8TAWvLvlSin4dtQEenHAnXQyLxb
g7xinXaby9QrVqqxfphd4J6mSHT3/0XZeS3HjQRZ9IsQAW9em+0NTZMUSb0ghhIFW/D+6/egWqOW
OLM7sS8IlEFTIhtAVebNcwnb1mCcRI+claY8dMWTjfwUZ1F69Ijvjek4/lo2Qy3DMiu2HmRrls4+
dpH/IwELfdA7pbgltmpe4lwjJS153+MdP4e+LrEq8PrhOuxSXNF/zTNkFMtr/VXpQYkA0zcvwoTH
SpkUprqU6678z6Y3egKtIBItR7dOBkAdGdyXhyKhXLerilvZ8vkT4CYNju6SDUDMc52fayO+KyxQ
92Y8GEt5JuzBfSpHtG1znEb2myPEEa/x3afGLT73G73KcgjL3JteUwP/v1Zynzhg89+U2iaqDW3P
NSGkfP6buqVeN2Nt5+/1CAgg8/1q14j2FvoSep8hC4dTkIOkl2d5ktU7u6pv2c/V1l5Onpui9+MR
zsk5VVPn5OWR2BaeF+4bpRcnJ55g9WVieOTN4i0qEE5/OWJAPlbULLBSGINdon93RrzgM5WENjHB
E0H8jAgX6jaT7fGynFQKoO10zO4z3Go9Z9q0wschstOT6EMns4kxKKKAaX71XA92GNWw1Dlc+zp0
/aqGeMDRPY1KET9oznln7zK/2gp9MF6MOMyXY4EzugVN46Wx3aOve0ji0Yyd44bMe50lM9bVoczs
yD8lOcozeXCnakTx0TWHvE61reyrvI4MkR6oOFXP22YST08p5V+b60Zb7s2vzeu++9dc2SVn2JQM
+1bX7OoiGBHH/X2YumLEo1lshWj0rWFQGQ7t+e/RS9sJSVghWIea3Jt3k43bfSbKkzG3ZBea1PKg
QmOXLZ4xP/u7XI3WY6xisP6rT04hh/NVa9FC98R4q/fYUEEeN4NNxbfN9gvN/ZswMmrH7Wg85KPI
XrSKmqq5P/dhD49hHK+IzIVvBviChbA1784Umf2gmQ11B/RbBEjWiTdQMqigGMj1MZx6XCwHDdOO
occJ3UCM2+RrGbAya002ZMTIRHo7j8hGOk8Lut+mBRF+Zl74H8wwQ505KOzCQEPOyMH5luLZ6OjA
EBFfWNCP/ty5DkafFV42Ge8YVoIDN1UcaueDgkID7gN2FNc+M2zGboFg7OccPJRVvMEX1q+r5NxP
TTnfwiuRGi7+S07ZPIZIMvdx5xEYnQ+jpd6YJiuRa5cd1VgewA7blnhZXaaFhp1A/4OPIPuMPtGW
FgK9tYrm+KYAKL/ThtJ7Km0F/oRRkNGdm8VkVgAM3JBtB814zMgH5gU+G3OzdS1KRVTzJFvAefKn
wLpcKHuEDb04jrHA8aJviL6zg7AJOrczfFemwMZ5A/KpT537kj/nXfsUi8z1Jdf26brWcMeD1SPt
nZTgrU1E8qWGWbPSqPs+6GPgn+xJ7Zaplahv6hRA6G3t739OpdKgPWAF5p8sJKDY7A39htJ/2FB5
F96686FUCeeqKi51URreIiHHgUOOynbvDkCwVHOnVDpKG9nndVZ4WylJc2OEyFZ/u65UdGeTuugA
yjBM74yp+To5nvolRlx5QF+X3shmVfSUdyQhuOh5FN+TaGW4kOcvk1M/vNHTrjrIZqCUrw6UfphH
lfYlxOLNNayP1m9JJlqG9Tgiuz0VFMfJt5jsIjd3YH8bIdT2nGOQmMikcvKcckOmiUldFBqxpOtO
7botk6N6SUDp035N8dV8N1DwgoTX5+nTtGMMP8LchYMqFjGVeGQjazzCOASiqEkYcjblSc7Tzlte
u+SZnCZnyKY8qI1T45mt1VTIgaOIgxabYt+hYiWPolc7R5kYTeN0SvoAY8QRS5IuelV9yz9Mfobw
dG7qHuXNjq2KnWzmTXboMs0/x1X85tf2X4k2OtgDAsLzwlw8N2F6qNJu/Cr7o7lfN9V/7XeIqe8j
BVWYTIcOtpesZFPmRGU2VA5c06bXvrlOHAH0TqmR3vpqmK95+eG7PjevB+9X01fR9FlI8zZyNCD2
gYB3Hq5KHWJdRMVwaZxiLy4BFlO/bkyGexrYhoNQ6cs3AgfTTQTv79ARmXymVJqbPSrfzETBGFZP
qWyc1OKt1M1TxJsd1HjoXS7HGvgflwuMR2Q/SyVzZUWwP0tX4j/qs9Q7GHmBJbNwoOfNMglWAtod
BS38HWiNmdPcWBOrRLcNkjunfY4GH/U5u3I2ByQbl0OkVKsuJoEl+yxbI4PhPHtt/se0zHpNenY+
1Ggp3oM5nqcZl3iD3kxZJjowUAtM5qOK+948WM7aB7+z7/4jfPYJykTgmC08EilbnVEUFrvKP98Q
jlCgj2Zd8bXwze5GsP46qF2UVcgGNY6Xc9u3LGousI/UQ9u8seTQZYIcuhwqq9jEFLEtSH5ilSHw
cNLnHVgxN12+myu55fJzu9jkSp2u5IbM7vKfo3En8geIlWupX5B6BnnW1u1z5bQYuMyKB9l/lUL0
fw/KfqmJuE6DzPAcT/U5pwZ+yhIKZeJh5XRietU1oGVhhPmwEVTjq9dP2GkR470FUnSZplDsfBKD
AjZuzlSwulBhSGrRJT8m+64roU8ZjevkT8upT83rJ/Oegjs1/6Drh+pDd2yM2L0D4nkr85Jomx80
JcGyqLLKlRmnzdFTUKHjUBGuqEIQr7WBtrkmwN/KAHEWNNjg8C5daEVT3pkWa99eV/e8tcdXo7bE
th4r8gVzU07TkTIdC63LFrk/4l1AIuT++l0ORvHcFYO6v3yZDah61Aaxx5VT5KGZv/ihnT+3fa7u
r/3XufIzLzeNYuWXz0P2j2P1hJcLm9TkTCRaWw615a0KEAJnedBF9HUS5niQLb/X3Hs/eZUNeU3o
+PrOaDxYbPM1//Y5Q5ao/7HEomju0xJLR0zoEZVBZGTMYblPO9EEXbXww7z42oS62BOXC0+p6QXU
V49UNrH5WFJ2kNVL2flvw3KgKay3ujYLWaP52AAis4PuLHedCVCdpe674UY2laHVTqo/nC+b3CRR
cXtygmM3I0RHDY8qfxjQ8sYeQCLK0fJlX8HWLOP2JWLrQ71kiIBnmrw7Ko00h/ihQa0mLB/ZZ8/h
gnhUyMX55Ua2oEeCufIntE19V/AEzHOwF5nvmQ9uOOGMwc5Y6EQe1MQO4YexlfbzlpLXmKxmjte4
nFGZKQmcLM13slk6tgtliK+ObGoGjIEywdArNSdAzeYA4xVEpA17+XYqGwKKWqj2qwC/jJvQbTN7
KYdqRf3qFfi5jl4wwYALwi04qW4ZDAMVA04NS4XgzjlIcHwZ5rN47st9Vz+BlmTZ7iSaxzsyIpWe
hvdWqNd3xnyoS/JLsp9N371sTZGKnVXsUQKVOPeTMvuRctvUOfXiXaGIjVb1wYGqFnsXZv4D5ID6
JCVrjZ4lu9Cr8NqaH+nyoGCmmSROfZKt6wwpeZNX/foMOSMK8OYxuOMX1+eifNjpWh2eGv/7p27Z
dDoMGwhVycb1kSmfj3LMb79fH5byrDRPXe1W9u38soLUlBwNcnV79o2IYWKrP6lajljGTQfifWHE
L9WKqRA1KUNtSlwVRXPvpab/w27eu2wE5a1oxSpHQfi9brSvme1lb0EykzRJeOwLnQ21rhjOadRj
54TO2zlFVp3vMi15cJPMmJbh3CcHMvfRDlkDdqoyb8CHIL7JOj3YXENzQ5auc6878S14cIPQ/Pbr
JA3iSw+F1tch+Ol3StglB1tN3ZMS1i1QiIrQYmspFVsROj0NBeeybPxinfVOBKfVsvaFih9I2DaY
iNamFYD7TLy1XBzw9KkegLqnirspEbEdr88/h98GNh48Ey6Pvq4+N6GrrBwNmSWcyvSJ+a+ab7bv
bWQDNdZI9limV+8dtYALXJFDckS9kDPyVouWTVUlJ9G2zq3tm+BKQC3sFDfnpQt+6lCwcz1U80E2
r4eqVDe9gWfutau1MfAz8BiYvmhV3W4IeK8IvoW3OtnI+4FM9r2rUB6qDbMRljPbeuZu3K3D0lZv
5LA5T4yGMGbnEZDgxJzbBZK9MDqDkv+0QlUvsuyYJg3UIyCaD51pmjeU/DkvpWN9GyYr+ygAzkAm
IWk2BeNWKavhHTIBJkht7S9HguKYFefVY44TBhRJ+yGt3RKZPVaOapskazloRI1z5yveWg7KrkDL
lEVDQHInmwqUyYMVwMgQfdKAw+/T5zQ20tNEqcmysNDjruFdiFUkSIeEKckV1bTJochT2SkPyTx8
OQO9DlgyI/lynSObPG7tjWsOyj7xMZ+hPquK9mEUvw754N35pfDuuvms1PE4U5NiXMmBPsmHrV8F
yoLdi3OT+BGPFXcYX3WdzBnOrUWnYwoyFPBkCPGUAoQ0rn0qTmaWHp/lIVCeW7/0qVuKkjPVpzgP
jtXX67hRme6qB4q7lH26Wv/l5sPsaewgMNukWF2OfVD81VjCXnoYrx2jXnVuNW3sb/imiG//MqMI
VG3dF+arwfbsHBD/NNhkPMtWbAW/teYxVhqknOeZuUb54q/WPDbadvIhCOLC3m3j+xbN3OV+K1OC
/gOR0N8UzFndHXwTwR6kKExMQZhYUCiqCiaYr9TdWdWyXZrmkE0yaziWBtzWfp4VF72ziUtKk+Ro
Gof1MqwL1MUFEgKpadbzNL2n8O43bXTXd/mm8rHRkXd8HBhi0wQJdmaJaxyHST+3wsEKKBtx6eps
Ur0aQLyzPJAvvR2K3Fo1fn1nyQgctgADu/CG4P28+Lt0pqOVbzrY/Us/iHmF2fCNIj3J7gujy5DC
UisUhzvZc+2+Tg01S+DrxPxUaMM8VXUUb9MV1EZso1zVV8TIKc227fQDo8pBy/0PR+BBo9lNg7+S
h2Rfa6cj9VjawVEWQ4sdmK4sL2KeNNp79tQ9Q6Su9l3g/tZvAnQ55VP+LgJhnHn53Kip4T3JSEuO
pYIX9cVZtmLfedXwi7rEZXSCoGD4ynwvB7ug8ZYk4tKNbEaU723iCB6F/DR7rMa9MxuO48BUrzst
jwlpeuSK/co6qiaZlQqYLnipJnzn3nvotCR4Ng1eYIUucD2L8vI0zhkudtObulKi705qUCmXpO0j
NgnKBuDBuEWF1J3TyW0XckoMxguNmvo17RX+Il2IeE0X3X/EwM1/WUw6M+vXNUy+PtB4/9yNGeg6
A80r0q8R5CS7K9t7DTrzOWn0ZF/UuNOiWmrOsq9wao2HftpuZFMOTIbz+apBAbaTe43yaNkdJaU3
7uBRV2i21xO0FeLBUAN9JigjCQB2Vh/kwRdWuc4t9a9JUepDFjgDCG9Hrw/qfJBTZNPMGq6Tp9eL
f7tGfs4wVm//sXuV4o78t/imDkNRpfoHHTTK1H/8vmrqOSGRGP2b3mViLQIY58a8ntDmgzwrwpTX
eqQ25ypy4p3si+ZFRV9aDJAHqGdUC7XCc2cLCOwkdPheSeewBcoDNqO2dvfprNNT/dI3/Dr7/8/r
9WrdWMG0kXlKa7Y1CU0Ca3JbLJuBGScHuYeWzcQc4t+acvQ6+Xptk3fu4tPkazOoK35QqviQizTn
6OZ5DgE02YpZ3SEPxOsx8fIMY0MANnxMJy+7s/H1MnW1fK9mvgIa5eaBOg19WyRsIkPXTNgXGDhf
DJ39PcG/lb/2d2A9GBylAy512gwGouB1Qdl19oqBuLJSwkHbyGY2OE9K7mQPmU4yDnXeLYxX8Rql
eb2FZkCpgWzG07Swe3889XFHwXP2EYsJ+8o0o8DedOdvNh9NpQF+UK5a7+XoaCo3XphVCEbVge0E
/wL5YaqIApgR/AsuTdN7yt0ue2i9rDzXnXUrgtBaWVYc7VqEdctqgP4q8J7AoHbWyALIfOfmeIvc
3Hg01NjY2RGM49qKq6+u8640Tvj+6UK/1V7+7++/Lgmwv3//CVFh54AWxNJV3XQ/ozAng6em4tni
iz2wFsE0xTXXwG/tcU0Rdtu1/kGxDf8QduVDGARYyc0t2U9mzakW1zbVNETekYFt+94Uu9GO2eOF
Zo6jgN7OJlZTvTNm0HVZ2sU9cLiboErHs+zK8qFbd0rWLGVTDpi692hXGGPKLofiHKi807NsycPg
awXFXURVOiS/q1inbsmZamcDKGbCNhSpJIvM8KZSm/RoIUZ4GSJUCa4Yn1HSBbsyBn8cdp3VzHKo
6UY3KXCXN/Hllpe3ctTkG9OsDkGrgvbjtYT/7lTfmSS9LociMbGgSa30t4FwniKvcOYr5OSssN81
A/x1gcUgfshBS3IK5Mqh+XVWyRHZJtFLkbTrOt+GwkPwPU9UBvW2Ue37T3EA2bz2RXj/oWKDlEgI
Ied1dLqGDBo9oIqeON0idLNwTwWI8iWI/a8mz348WGm1zV1q5u6z0H3xoDrhHWkn5YvehsMBompE
0W2rfKFIKdrYhFrrHnXqmQKc7MyzOn6o+YOECUA8JeZQhj3mfkWMu8HcJwpvkzdi3Phx0R0UHxSO
ko+gQFId5tG1Lc+uc9x5tmyy7bsNCTLrnTZsL5u4kODFPvRBrM/KCimckGdm2IJezz2U5mPBZi8g
lHydB2NWW9RKPLE80Mw7LbKsG7tiBWXMTXlQm8C6y0w45Ch692NlRc6i6aB4wN6Fq/LHtLhsMEGU
1XHq5JuHpK7CO3nIhiq5dcd72SAaSNiZyPIX6ErTLpt64MZyxInm5BPopKVsUiGdHtwmxr4ZCupQ
O4s079N72SrsRJC/iOanUXyWB5GS4pqor2J58XefWYSs5XFhFQkMvqwav9d+ZzwnduHKVhHFxnOs
AF+dx2SLnNulVQtdf04S/7exjqIoYBOqANFtT3srjNW9PAPVN13OZB91mAZIB1xyozYt947lFnsj
13zSbU6bUUguzzXK5DcgdrOFQ85755bjCIqwTY+661OPp4xQVXoxrRRSnWcMLKBtZGHznFlwIf2e
vMXQRR8QlOJvFoSwuhgaKgCiGBhQxKajrirQRQFQjTFtcblXcNsK6x++3bivmZdj3Fho4jmnSmwm
eJj/Ec37R+Wua6CoYvPIQ5WHKcOf5FWJ7YdZX9bOc9j4KgbRhK/7oi1vsIxK9zJ8PYCUuilUFSZY
Z1PJO4+KqP45qmrpz9HrtXJUt4Zdq4PG/7fr5cfJC0LMDW6sqtLHQ1bCM8wa0BGfKgLsFsk9m2Fo
pZcglht7/dHUAeqxX+6fi8qHTubZ/bPJpr1F7Koo+p1pRsUL4L9pPzj5nJGlSaRQXbmBMfKQpGkH
DlL6silPE1YgL5YF43ks0w04Qm8VNCEG2W6NEVGn28/tZJ3lRnBsphCQHu7tcW9Z2zpQy03QxM6z
0mG8TqnUNrBCE0QutiJ1nr1ZCtJ8PPG0k2lk+iGkQH/lzT4iora/yCj3r6mizn5OdTpfu0x1veEF
6yQF8rvunEyXsuTZmmylQvI6NF7Imq4dA/ekk4I9GU3vvutiOtvclO+qUX444WC/YXSA9kH40wtV
azPmyu6eB4ciDOHp7WMaZ+OybAlSqErTrdwyNO+yTOnwgazCWxw51M3Qms3RBjix1ZUBCJDriD3Y
X5jofa8e3LLMtyN0DeTzOZyboXBui9hSVkAmpntIjcDQ8r49Z5BVl3HkNk91pbOX17P+Cw8uHELF
oL1GswFqXWBg6kzTK/+T6hsLgJMzlc6H1Yu12ebhPiBpsy17/jsdfih3Yz6WD1lR4vlsaG9aYKrL
OtDKfVJTCKnhMy37xdA4G0iWPTROR30D17MNUzd86tu7gZt7N3nwUAtKpamUqrEAr7vkm1m2i7BM
2o+xxCe5tdviOfLTABSFApujzLC3DCyxggUXvCS9/aX3pvYDbv26bS0TykmMBTt7GlApSXsWuW+s
jVbtDg5qVh6IQbFuq7B4rEXM4xLa1btVTmutqJpDks++1EnhHkj8O5eDbNpk41iDgB+XA5qj9dVC
nqoi5lROupx68+VGM2WHJPrtY+RkN2p6iGp5utMxIYT4qFa3vhrp+9bO9HWAavEJwWPGC8fMPozw
rZ/C6VvGi/kGGpb6oJdTtlVAKm1NJdDvgQ9z65VO+V4HoKjna0BS/Wh1NX8uhJmsW756B8ugMlvR
MgcJbzgQjq5UXouxgFE6PEZy9TEfjHmVIvurdnpE+fmz69pPVvJRtnpfpygijerLZ/yvffJD5E8Y
uvRVGMgE7Mi1lqjsg6e2K+vbRrj3uhKHT7LLtpp9TTL5Tp27IGALCigjdSMHY8sVyMlIBsimp4NO
xFDcdNS4vqmHbkV53a2RQqK2G6V5bDBUC9KEMBYsy22pwZHt5qgWpdPxotM9HOIMo33U2+C3ae2I
0lJ4L0bijBBO0pPwelS8eulWx8FCuyYPsimSkb+fZWVLwkfGva/lwX0c7SnNJV4pu5Te+mqoXvOz
b7K50ZEB4C4yX8Aqo/gPe5GLv+JvC3SXghEXlSepVW5OTVM/CXBKA+ugPM70Z/KfJGPWPGsLjK5m
eJClP5Tzi3zyvA1lmz9b89i1NY/Jmc38Wh/+mPnP6+TMev7MXz/h13VRAnOpr+Ae+51POgW3KtIr
AKzqDs0kVLdb2SMPI6KojRKnoAj+HKjtlF2ADBS7rlDxe8j2YWJRyTCn3LjB81sLop1syYNZR9aG
B0V1o0HLS1AguhgueO64CTMNuqTjUgPYwqcbI38fGfFDlMVY/M5d8kyJSNe0+FXyxvh7gOgW5Fc4
zLexV69MMen3wbxCHUUJ9StRSmQnmfUYarF6YP2QQIrU3yvivE+R5n5MjR4+V1oHGjmD+aX5iXVr
QlBCMQwrrMh7b0U0iuqtxjo7hSgekwLDK4DTL3bWx0erJTYomwN6RZ5aOJACfSpeoMZFYPX3kKnb
WyXNxJKYlI7+Pre5zXsL181qBScJyWitKDuWEs2qExTBbmDZ/GXpgJ3HpMMB2orc57bQz1iXiW+i
I4Uy5JSEIA2ytzBtebn+cwbRzXzZ+Jq+oZBHW09FQ1JDF+LEHrhYiUIVX3iXfadQxP+Y8cJNW9+n
VBabkBWrgK1TYRG9Sa37Ps01jEkjZ0XRhfWqFso6HCzxTVPg/sgZ/OvV/Vx0BumY9FVdgD4LRcIS
fJb8ElJvb9KKvbJeIHJBcxopbn+4SOT8sA2O0TjAMg/wF6nJojRKTT1oDQoWc039R6CZt4SZk/eK
uuBFhxT2xS3K7IZFafI0dpG29PnP3KcRxvCgr7qTFYpxOzRIWcaoCw/+YOXb3M1xq3b9dB1XIAH4
iwFlMEgoj4Gw6zVr8OlklCO1EXpu7AJVGV9nEqFTDB4xcx8yNvUH8LDpN/16WhrhwLT5wTWUw2/T
1KS0Fs38BFPGjE9rrJ/TkoQS78T7was9eTH5FQJRqN4CcAcrOFPhsYnL6jbVEp/il1Z/1yCPBKr9
LVLV/GZqEg9llKfv66aK+Mfq5UuSi1thJ/Y3kaYfOBdUT05ZFv+19JX2W38+qjzNMHWNcJpqmZS7
/Rl7bIZEc9I2H59R63jnyvziGi0PXnAZe6vzqBhIk/JNRHGxsJWmvev60ngYdA20Bv3JBB567Jch
dRhAfAcgrvMTSzaj2vq9KUftvDmUUfHgTQAbfS3CGr0ainNaYWYyEO14M8T0EEldrufuCsspf9R2
8Zcxpu4Lxr3+jeg1sSP586NpavUAf4nkTVuMX0MnO9cQgx6ruR+kdLYMTGP82h3L2M/vepXQu9zR
58mkrvspx0NifrPKuAAJrgFQVWHt7NQxmw3wUWitlhFvnLRjZUnhOLlKN6t+BtOdHsp/43dHJ84C
Fkjq0B9l2w/y/hgMVktWYog/D8gpdmFziZzYeNWwEu7w3Jj2vVQSSu0hVe7pce5SKBp4CAsHw/sJ
eBtFlerJdZpyheclmyFVLUCARMP3JqJyVQ+sH45bnmPfVV4BCljA2irtfqJYnee/Rizu1+XwzX9e
zm/ucrltBeaPKurOkzEGd63p91snGrK7mrKCRR7Y2WtVRc3adWyxUao6ew0d+631zf4+Kqfo0aNs
VnaPXuZugSeA+JkvykZ2f6Ze+UczVJuXCJyr4YtXLy/sA1ni6kY2B2V8pP7mLp6BQICVMeWyyqeg
b9JDrxn4aMz9sN9BBdflk4G7VeZNGr5xxdpsGpbgrOSPiMd/P1z7VKfpV2aO8ZGcch2QTZSi/Yqa
JWeZ9fW4HHSRQqTPvBXLDZUXZdRtoliUxwDU+C5hWbgXKBcOBjfo1ojbFkaI0NZq0FFLEU8Yi+K8
cE5TTIwLN6ufkyb3F4Omta9qWCcLEY/GX7o/54CL/KMq6vWY+BhATNbGtdCiLgzsCNokwLJezUnC
4Fz4DRvJR6ObsvgH9k4sV+eM2VCTF/Db5EGdW7kb7X2ebzDVaJHRuYwZc1H8rzGZk/vndV5Shcuu
z/RL9YBnRjaiUi/cSgUmtbHGPi/g/cpSgyZwlLXZpwVSV76R7aOnBjuW8cEPKhWxE8+jN2IhGg+K
IblN8cHYq6Bt1pg8OI9uRRY7As3yEds33P3O90qD0TzpmXJ2tSnfNCwG9kMALikoWW+Wejq+5SVQ
UqyqTrWagFYnkrcg8Bn8QHIqMtP4oRQYyZFcfnHapFiWuL3cGU4xbidDL3aG35rrREnDA6SUaJ2G
ePQZlRad1KZMV4i+khejT7/AAWg/ULms28TEVTKB21HYY3hPYQRPmjILt0HVGQ9OiCNUOerWu9N/
ZclMuUGaGf0pkmUK9lD0hzk/iSHAcJIDKIJ+npnaOMA3yCHxjZZ93/XNW1V4w2vnjuPayTC7MWdF
SaOZS7VVvKcx7csjdU1YAjdm9NrmMXI1vh5b2fSm6tTWQX+u/KZ56PPkUZ9nebmRbvEVAEozNwne
EflUwm+Z1be35BP4VUAKXF5FUlOE6zFMGWL5v8RWY4srK8ipO9nlYMOyrdJwQ67AgO04UHARON7G
LGqeDGoKmVZr26fEHuyFWnX91yYoHmK+HcECYG6SJLgOY4t0GI0ueG8mjcL+IDKf1en2sjBQkm88
qL/4jWm8FI02bVuRhSvZ9LyuvVEU7rTLKP+tPgvs2/87kG5/Quq4lJ0YBIh1FPyap/6jwlvrJ0qk
7VJ56j2sWKDJGzdjOXV3ai/gwvcVlh1umD/5OcsSUxfO9wJdYNBwE1/njtQ17sbklmUB06MieypK
zMyL3LCv04UKkUp+dEqB6/4yd/5oa64mqf1Gv7kUamdTi6Q+TYFCF/5H1Wj7oc2Tr03dmTdRE2f3
ZlLp25x9xzbItfg+oGr0xlby4KugIjtgUS4v6nonIQqKTmNCN6HPT4LCEtGTE8QLfc7OhwCvnhIc
7GVlghz71RqT6fPYfB0qF+c/sDJI5v6U0c1/AdOAYaAip1NBq3yS0RG+8U3khM6TQWp3mbRjUryk
eHshMUs2CMXqg6sCiFzI06olHdnMh8tIBjbzRnb2aU0mchpd6PkWSlJ7Okmdi5TDyLNPmphPzb7H
0LOcGixWKJaCDdR2GCqST3t0NJ1Fp9u1B00pnWOT2N2qBq3xDKokWMy7oA9RHIExWN/lRUKJuMiJ
2zVs1p8XwTjntgxd4xmCLkv99G72zvve9v3K1WvukhJbNXtEDEN1318YvUyvntbUMPBV66yOCWWx
SWSfmthUttQfqrtETcKThVxgbU69svdC80voE1BLEdkcCdF5oLoJwihi6p8yauJmj9Xxw0fe3Jh8
QdDjzSYd8XOfeHhXetXPiwiER5eL2LaWvy4apVKgAtVVwQa9XBTPP2neNl1+kq8r/ZPq26RIEABt
OtMTqwxhZ/RlaoK/NMvVjuDy4/1UxB6LXaKMtc9ath4GnNDnGGRpqBiWlSNOl/MoeKnFvN98LlJr
2cP+Reaq2a9F96Oede5N2wzrinjK1rViZ+4ujTi/D8zkVTjCB49GrW5d6y9gDP1b2SUPsumJdE3g
PT5+6jdrPAtagf1ZNp6T1hgP4QxAJANCMfF8dj3IviToim2SHXlCuR37NvUxS2bBcepbOGoSQXZs
9LS6m9lHfQ4Zy9GxVa1j5T0G1VDvdJEYL8mES1sQ2I/q4IQPVdhjjEURWG5CudVEgifipBsrpYUH
lBdVtsUQolvKu1ZzccXwRuweZVOOCrvY+dq4sYrmhzVvzQaE+mvCODZdNJVYO2G46Zz9/LsxOsoR
NyTnJBe4obaOHLU8Xda8ums3E9F5vcO+qWE5k0B369UYelodoq5mScYuM1iCKwiBvIfi0cKV7Lf+
iV3fkFnicZ5vtcJ7M0Esjyj8RUONbdKGK1P+iyJR7Fj642podOrWnvBSy0Q4LUTTuCc4xvmzgvOv
3GeOWYulEfHhmz7R28dxCItNAYt4LROFfiKMhUhM75jwK3vJ4vtC1cYvqM+eLiIYtF7GcjIUFaOi
ytkLv1VOOFWzvYyb8tVqkvtgjnV2cbG3RWa99ckQIxT3orvSj/wdpOR6EwWeeU6zVF+4aFW+N/ra
TOofGbUOb1l+JhicU0T494mCU9OfPb8PZagXYvw2r3OysnHeVIr7ZMoB7cucI3IIt85fp6wmZaRH
WrCWox1lkmU+vrv4QwFP/ubz58TWM29u08hJji0eq7DXauetFdWqThvtm8hbfM+0ZHpIWSQhBLRd
bMZ771k03ZOcUYmIDWuUPjdFWm5a7Ox2WtqW53YOvskZmFBsCqsbTwXPtGUztPVdNR96lWIa9X9o
O7Plto1tDT8RqjAPtwRnihIpyZadG5SHGPM84+nPh6YiKMpOTnadOjcodPfqBk2LAHqtfwhSZW0r
wci+3ozotEzNTVor+pQO4b2mJuVFPHxyWkwoLuLvdh5bWo3mv2u9zfM8/hD/+envyNZfn/8z3IbK
j0Kh7q9aSJoh1RIOWOMz5g6VpOBhF6ZgkhxH79YdzhgnQYwQZz4+Js0WqfNwHdWeBJas87ZthuwP
5BR4+OQmTqU+4EcQyM+xFTsbk1vVbtSbaGui3+4KMLEAGUezxk2To09UQlgLETU6mdxZP2NY+jmz
Y/VBtGS0wDGtfY5Dsja4CXhH7tsVpuSW8RXG9U8LoNy1cGrpPp66YZXCMLsfnVmgPx6uQdPVkP/a
nwZKtV/RBp+xC934Eml47YVVcolHv8cYFhZ6aNv5feVY3j5S+vpQsTtN2UNuxrbsngZVnu6SsP1N
mdTuaSyRlI6azt+aDlWFgmfdT8ecTaRBG8VKJOEM1nzHMEh7TPUUhzrd19a94lTfFH7tmVpYL/qo
ezvowNkOI7H2GpjFOQHK+zVJtbWoK8kNukRjnwcXKyqvvRREh2EIzZOXwUURBx6fIBTzErm1mSc0
86q6X73K85YKTVg6X4Ic76lGk6uTbY3NAyUxHqVtOG40Yyi3VezpDxV3J7f3MMCxexAFK1jbqDa1
sfVoe/KDBgzumwJgZpUXebbyrKJgwzNuc9l+CYys+27bYb4qe1xvo6mNdmYlYwomG/2LY+JkW+lB
98OHDl/5ZR+sWu25y3Tnl9FJVzbF+4bq/Hq0YCyMseo2jdKs+hTfsVhvnFOOq8netKWjh+PzRhlh
sSd1t5JBV79MWTtsO3Bx29xr2YFnzYOKuxlC9WP4vY37i02x9XdKTuRsLKybvcDeIhfUHBNgMYLt
R8AftMBsnDpoC8kdfsnRVRzKUlZOUgyEb+6KJQkrkNQ2NoWRK+feGuEf9MWXwS4upZkVz6Byn5XK
SR4QUZI/5ZLyOfcVvIGioj6PRnWBCACkP40itnC/R3Kb3cmh/+jA6z74VhrqELFz/U4iAe1spsBM
v/YmWeOilSusJ2hKo/lgF2wPTbXDpwrroJUvZdlXXYqw3pbb4KQ67RmYpg3+OX1VFgtwmYO1qP3E
ecLfpWP/2u/NMMuYJCbpmjlEtFEb+02y8mzdeeMnKiPZQ5lEn3j/qO/HAdl+Xp+UY9/X3WfZ5k4N
NDzdkST5yXO3v6Z2p52HwdobCf4ALoJaJPR0IOjzoDx6/bUbLOtYTPF3aoxE9CgkHDCtA2kn2iGK
uDhHqMnKG7JuU5BZ/sxrTLsBes9jbW6amum4sqO0hwx95m3oYKjTNzVuTa2pZafbqaW3bJN447Ld
fu6NfR5Qtiq5QX9fYOV7zOrxUo6R8WCnzY7d50Z3tJ95jwWgHDXfe93oLlOTFq6a2xUOJV+nCqBv
xE5nbKP6V68/9bbVf6rjwLnDOhvucIlZ7YD5yqqNuKUj4eft5R7j84Kf8yWV2uKSzWeWrlxSbvon
0SUGu7xOd32v+bihEwG4CZtrpfoeUxLOa8t4rmK5O/S1ibvC3LRCfyLzFn+LpMx8Rlu4f0zb3E3m
VpHD2Az9rt0M8iDdTfMBNNnrWRJrmJ0F5relawlbYh0YxZQ2uPrbTMusT6B4f5VeYR+Hso6w9vQc
KKFDusfWxj/3YVjvggr7J0qJ41YrtPJhsvEaclKkPfrevzg8mfd5mqcn9IgbPMx1Z9+GuX2noZS6
VdHgfxjKJt94gD8e2ylGelrv5eciuVaVAerAntIrutbRvtOr6hBhZfYw4pJK3iupvqpedpZLfulx
ArZAyerfoqrVXJB66UWj7LoHSCXvu6KN3TJXoduRRT0oJqv1hjQ/MnoMIC1N+WaysVDlChP4In1S
eIdwa5KKl16TNoiLFL+wi7wPuBd+9Ts+YR/E+cXIwnZfjc29zU9pF6t2vxsMsDKyZZNbMAP1RTbq
76qZRr8y8wxKE4EFfswXk9rzVyvQChy3lfoRuZd2WyZNfmcP1cmJqAl62DpcYBi1blZTCSjzwQ3y
KvldDthm4QeUfMJRO9tCL8xP06QZZxUcyTpweuWL3o9nciA2hUpH4Za9rWWz/BYGxoQpuVweSVNa
j1nd/w63ghslVXt2xLV5Tes2Ommhj5Iffub3qTNvXwzje6QUPrSMZtwrQdPuTJ9XJCSLri0o3R8O
MLmVkqXj45jqPQjzSt5WWde+kJ6gQEJEOL8422WeXtW+zsEB1HvZ8pODNTnmQZmi/I7/y3g3yo35
4Oilsw6xXd+0Q+TsRzUc77ICOP4QOt6zoev1xaqGYwwztdcw2y4p9/pDk5xDBPh2VJCbjQB3+XyX
a8xuyoOAfrUIm4MUsRtErYB+1a29atE0fZZl/BtkLydl2hgno+oSV9O7/tC2ir+ZbCX7ChHjd6ou
w6V0oHbkWvAznO+5mNOsik7CfVUlDzs6snnocPbY4euXPfpq75CvbOsfplMh5tkqv0uULEoZR4kS
m52NosRf7REX5jzTnEs6HyDY9ys14g/VMyUVx0KlVtZTZRWbwKuciwh0HFPf2ZHurJY+JNngtxjc
WOZVRFhiDObFvq19WywxcaIE1dD108so+cHGxmr3LPkkAOEH8v7cacmdEzm/WbHmnEON/XVQP02a
hifapCJY68Byr7yj5djKuYCg4uJfgSxBgyi+g0nXIeuS8aGYD+E+G9Nsy+Y43BfsFNa62aovyJ1+
06ph+EV9bgKpzIsKu+1KStJV3Tj5pif3ze0ywetQSrhR65JxHbiP7OVRirB/NJVPZuRbey+WMkQa
M36vSvIFzEyCh2c922UW493kgR5JNcPCVxYvzR4/060tj9ZdXrZth5JS+2TkVroXfctBqe0/Qmpb
Ja9mAf/ibQRFwrp+seu+xn5ZDz93iLpj0Gdol9gJ2KKChQDPvYu0CYoAhATwPQhB9mrZr6awOfeV
xhaQDNVTSp1pBSl7OIg+JdXMVTc1kIolPPS00PqdWhQuCG7j+fajr/GWHKryN1mSxiPI0+moSzBN
Vh7ayeE4pyZKqedFMP4i1WHytZcDAOvAgWbgsk0CPDiCSu+QOdNMNx7samOCoTeCkIKkn4Z3cjFk
h3DK+D0UsrQurQkfj8DxHkerf/RNtC4NEwOVKZJIsMTtzlOq/Eo+DUqyVGYrSWmgjZu8NUGprT6Z
+Yh5OXkNUiFN9SkucvveifVn/n7M5wm3u5kO/gdD3JrVYhYqWMkubl12FIAFQVwMRCVuZE3xQzTM
IJA3udXHa8uqpkuMNNZKU5oBZoI2XW59qH3s1MQGezGHiAF2C2ikSGjA0FP0UezKRsYL8KyaNjhW
ede2yetZohXxBtlIA5mvvm6owxJzO+VOxN9VIndbJPPRRTSQnJRkqN2p4nhnceDPwDm0MK00tEXO
RmXyAEija1Ni2Szn3BZ5g7WuyjQgjsI3czAqw7qKvsbOj2pcT/s8slUEpmB2tYlJFX5ADQ7bTTgm
4z1VJ+0ij6Phal7gXwM+9W60xmQvsbUsVezYbWmcUwgPIFjXnSHrPKZBbjqFChcn0r92kPrOQfdz
1HIKre1YbB2bxG0Rxtax9mrexeYzJUY+59Yp2uLQWPdUecdt14bNhrQpJYoCJmQvJV+9OIh/w0xg
VkSRms/c75XZz9J/AosSbvSo8h4wNT0PYfyNzRUF+LYCvN8aPFrmpjj0jgqq1nDIBcBrY0gdLFzU
+7XUJ+pFqx9DvYbYKJtIr3h8wUgioJwsO1Vy8ExcU7NJkUK3wMeabIORrMNJ0q7iUAZQAnnbareK
L7/2VU3bUrBRy8OQVPotrleUewp6JhbjhrPFbRWcuKXoxyYk0+KgYf2sBGb92Nf9SkYE91nH8tuJ
Zek6v6h7ba28aCBW70gQeLemUaSYE459tE3VAtfNrMMBo0D+f4cEU0ItNv9hY7OJc0DfH/mtheyY
9eFqoKThjk4y7QzHs09xJX0Oojx+7GFI6m1VP/vjWD3noJEKrVHuC1+qnh2tN9wOjWrusDRxYfF2
Skdqxmu8eyMHVAV1y7vPIvOnMk3RC+7n1SGUAypCjh+/mLBlNnpfh3sxCiMC7c5gNn+dR7GZQOU2
lp5kW5cfeX4AY6F7sDp4i0Furkw2mifsBgEMdoa2N7Q6WaMiYsKYivFFBcC0hgdufkpJJeBfYctr
8vqMjrKyK3Ie71JsGaRYAvQ7gYluxFwVg8xdoRTt5ja3BXTG05483xzMG169xUzX34rRuCP3p49T
eWsC0+KBNQ7yVgRnfUJ9c9CRM5yvK/txtqlaEmO3ucPgrS0K2jsRrHWNuq4C27uNJmbdom+Rlvvb
3LCn8NZREhL/BBxpJZcKa7zDjGdvWE730CF9v02xVr+z4xPok/BZqt1OkftnSbG65xQ7eFhUzjnX
s2FfdpA3JW3oH9oGCbqwc+AOSaF562uUb+WEntqtq0Os4F6n2OzJBTq3ETtmgObB0e7t/kGskVVh
guZJFu5sDO5SK+t5xQtxyZSj5OT7EL9hvf3ISE59K4oAOwgsHB9Sz4gwTbePTTOll9aIP7Vy7L/A
R1aP+FqgeO0M/ksVN82WXPu4FaOAB2qXGqFzFKO5Xj2ldd5d/NDWPrff6jL192qQy+uix8M+Ss1q
XcNb3dURRU48LZBBcgrcQbAYt/44TeZTXUlnd6gl4N2pnirFNh5JH/jGowcJ87PJP+/J0YHxDo7/
WeOv7eol+VG0JKPXHyJ/fBStaMqQQM36H6JV8Y+Gvh2WlFvL4PNUoR1kD9ToxKpRM2FxBTJlHZmS
9jB68utBlw6W1PsPSzcv/Pibev4nEbT0J3qrbIKRSvGHgdyP5FXpwRZYgkUI+Qj2OuiY9W+X8zo2
jEalKJ/gw2/Dvhm/2pPpracGUPOoZPJZVkl3gZ1e22i9wH+vAjecXVDEAV+l17NEM2x+3hnPcAud
EDGqvJ0leepshg5CyYcBESxG+1by341C9sF+xexrshLkXm+r1rW9wiQe4F4LqZgEyzhlR+TCXg8R
rwrHZD6Is2VgiVsGPsT9i5Bl+QlAfLwS6y/zRHOJWa70L0I+LLXM/dtP+bdXWz7BEvJh+dqfgXkf
hj9caVlm+TAflllC/rvv42+X+ecriWniUyrYhG/bIHxc/gmif2n+7SX+NmQZ+PBF/PdLLf+MD0st
X9h/dbUPn+C/mvvP38vfLvXPnxR5h4q3Qy13EQjh1S6cf4bi8A/td0OUopiVJfbrrFu71eP8tsqt
fZvwbtp/vILoFEu9n/X3n2i56hIjU3eeNsvI+5X+r9dnM8PWu9cj3s6XK95WvV1nue773v/rdW9X
fP8vEVdv4EAYZY954tu3v3yqD31L8+MH/dspYuDdR1+WECPJfNEPfWLgX/T9i5D/fikw9e16xOFn
pUdjfd8O+CRXIOJd0Qy6WTJAz2qQO4yC0TJcubS9tWTXubpLakz96srhjXIeFoHD6IOJA7xyB0m9
Oqo5nk1rMex3G11PnDOYXxh0oqubnORUOrwFFmqh7tRRs9Y6RSUX3p9LmQHo5WzXdjNzE75uwtIN
zh6SnuLUGKZYchejN9V6nbh0LVZwnocBtlvVyTcvxMVVR/LZzdI03lGTIh8lp/kjqMy9XmbNPWJL
2aNE9uXOcJqLGBNRJb/crWNWwxpaePYowtQYK7GAZMtRhKiezCtSxqspq4qApMjBcOkRYMH5ImLg
X15dtbuLZageSdT/cGVnRHlJ9b77mUYGLrP78wQSa1yZaH+cRRuzycAdEud1eBnAS/o1xNQlQvKB
kLx/7RNzxUHEOW+rGGUcbHMd8q5SwGjRqogqgDgVB7KEiJQu7XdBsW2fQV+Ou3dzQJ7+Ef6uF3HF
xHYHTe6R6UPDH+s3875TQutenCV4V3Rd1p4/9PNCFK55P+Vv6MOEAXfvLvZRa/hjDREhDgXbW1Sg
zG639ImzILG6PTTI3z/0i0WK2j5VxWQexaDospJ+m8pjfyiV3gAzSZ0QIyeDr8hyM7Nybv1iUPSL
s+UAvM48ieYkBPDEqU0xxaui17liWq2H3jrUqgbPs3TYAgHo3DCaVGeFvl59WZUKSRJMjST+aoFQ
k7Yzh23k5M2l9+XmUimFdbQ6+1l0Lf3Ibz0baWOz1yBUHFLgyFtTx4l8nGeKvts1xEpLp7iObfnj
7TpiQC6mL2le1TtB0xVn6EBdX/m6H6i7iPA5xeo2djsXnF3B3kUWFrRDs3bQ5Qyo4R7lRtMSdM3L
tD5KpWRy7kly9afzRtEq2RXhXoOJ9alRVHPl1126riPtlTsdS61jk92AHb0ctKJGrJNsvuh6F/KR
eS3G/ciGjv0uVJO8XkwXRGzkC1YhOv8Yp5Gz1jWI0nVim6dgBkXgECn/luaoA81OGktEYCoKosF9
6qqHD6CfOAV8vhWd1uwWCv/VIAGyzt+wQWganTLTp3I0ZwD5pTyGVFERrkQWTxwQZE/xlWu6m2he
IfSk57iGatgtDqhFv0H1pEY6rqivs0LBNmyqaB0g9T57PMcZcJA0WveeU12Lfqyuok+Z+1pI3VgO
kaPdirYY/rDOIEcPdev5h86s+7tONro7p6dCvBLtCBX6k63e520+ZOvbAMkn8ACD1X4PMLehcK92
6C/7Bb71f6zQZtHrWh/6gnk9T73/0G3KobST1OHavrmEvnuuvLqIVt7kkkNQ3j1hbo8dSoCnW4xo
v5t5e8j0Xii7PqAnF4Yf+rgSFdM0CV96eGG7bDabE4fk7WwUpnJLWwx3fXyb8aFfNNlBdzuQ/1/q
vrWnFYlPWFMOJOZUD6Xzcsi8+rWp+82qBSZyJwZF/21uBxvH9adq2izTyKp7664oFfemdqtDOIQG
1SMGqGthCAhYKTeSVX/Vxjb1jw3W33dZlLExDevyEE1JeYi1xJYfe4PcgTzYmStiqjkwFlSF0QEZ
3VJ1Iw95L7rsQM1dXkZ75EFqRU5dRzXRKx6sac9jTnmAzKo+iLMUH1B1Ctvz0q9i3XaXqgbaRYQ6
MqDalTIUxg7H8x6KH53LgbQe/xJQ3+tQcubKwDwc6g5SlW9XE331fMkhlyjJcLXlAwRVVt91tX67
2rv+LClBx+CL10/qYUrCEo0PfHecNkWoUvLMnyp2HkGb9t/tJuvdClL/BZvz19hQs6YPsb31peIy
SYmesq9QAmhrxNESpyadlPl7Db2m/jZcmiEZSZAOr305xKp8KHHYmWfcJot1+mBO6pWBvarnkQod
M2UtVjSHYC9CPk6Z14ZaG6L6zgwxmhvlOlEtazAfwKxnG7tGaJj/OvOnGcATUeLyW2BG6HoYdfJQ
VjHev5gZbg14Ls8iVsi1/DlW7iaDMg3QB0mtpJWl8EgSnIEa1wPIMDHNGUYsa+iqiVHBNhCjlg3Q
QYyKuXlLHVJ2NN2pXI91XJ06+aqa/aTI15OBL8FPLU0xWs5OVGI0zXGVqXQATbWCyq/TrnQvgahD
MfVBnC0DS18wj4LgUHZmBFtBxIlDjxrzbQDuxs+JCt/U9xRRlwniEh9WEpcYUTtBEZqFRfBy7WT+
UKCv6nMJrEmz9GJjjsDxQnOIvsKDwg5G/urzBVAsDJEa7lvla2kogKyK8WnMe/h5UpxQCfeVr1Ym
WxQ/Ze/sJ5OMASJ/sPN0sWrWZNVhIN/771b1BhVtDEnC34eXx4PR28ZO8TqY2eCzVuiHdXehGvov
QTEd/JJsf2NH03Ne5u4wC6PBn8vv1RbbKH+OgrTIu7OJx4wYdWK15J/CkmJULAkrr78To6Euv1sy
GzMKxaxhN/lPSgoJFQYnB0FvtY8yguOH1g7MLWZX5mdpCu/Fc3iJSAB+HorQMrZBbSC6rKNO1a+q
ySh34j15ikLtpFuZ++FdGVIlb+CTLGsnI3odfe0TI2FdvRsZBx4/q9urOgWfvZbXT/Fs36glCSo6
en1s5F7q79+aFEX9szhMmXWAHF2cTQk/OxbK97Vih4/i4ADwKGKweKKFtoV6LvXmpHU6BjDpmA67
tO07brJMmPj9P1pp0riz/9YuR4oOk5hGPhZNa51FyKh6/b1pT7tlgmpO8Z47KKx6McGTc8NtkE+/
xdyuO8UPRZ4Ht0U05B0fgpHCp/gUFjB8bNs9YyVixQHUdLIG29Rv9Xn5SbILd8AV4UlK1nKEtmve
1v3T6FeqG/YY34q+AcTtHaion86s9yq6ylxHKiiVz9bc1YNO38aVyVvk3CzY9D1qxhcxJsL1CB6p
k0LZaWRPP46p9xXtkP7k+H5/Gr0BFLo4FQdu75KEr8VbwMeo8m1ExIimlzd+uRJtpM7CjWpM3W3N
JSbNo9Fzl9liXaMaXz/HbQnRLlLrWe4rf/chxKxlnqi+8ykwKpxUWkc/2p0Ugh2cZE7FYWmLcREp
hi2ksl4jRdtcIm9DIpSCxOgqPjojIkisIc6WS+JNIGnuf7yaiGSPGqA6CDJRVuvhwUJgcB0NSrwR
zc4J6Ou04aGzJ2vVo0Gx/TDg9cnPgHrL4WN/PhyDIlVOVVYlJnYqLDLYT+pY9Pe+6jeAk1Jr67Cz
vCJqX628auoPoikOcWs/ynoX3YlWGUXKtTWGdYaB0EM+txzd968QM5cpJSoc57Y19t5YT6HrtA0q
A076TYH+HbpovEz8RFTE/sT0+cKDHvTbOkzBKZWVC7ynv1aWHDxBBABX6T2JgxaZDQgiwzsmc59d
A1SdJglzl7lJtb59yHz1WOrO6wS1A8JgYCQouqCipRtr6pCNnePB3mZ3XW79WuKhBgLvMnG3mwPK
rhxdvwvGvWhOTdECRjNDVzQlO9Ees+JzGievV0MVqSR9aVoHLWliUDe5RtLGnn3L0BKN+JdF/hqJ
dRzL5r4wNwARL239oEGUQ6ufAG8OEFGiKQ5aaEbgaHJ//WFgaeLdom8DwwQj+FlTbHxyRs3HKsWm
2DSgY28AfFw3fT1tqcIjXW+HwVUO7VU0FulfRsVcHUseEZtotv8k5kPu/zhfRASI094iliu8XV8M
LmsACkbLFxC6g9T/1gjQ8IorLPRWJuSdsy01G5gZPkICRv+jaiL/GM0Y65WIbs3QcsdAGy7i0KCa
ei68Gln7ZrxkJiSPNPLSnfhMSExjyWBUd7eWTRmtloxhFYuv421UfLr0P4wmpMTezW3nuf381WVy
bOypVfswnBKoN3FRHYELoi0FAPZxCNwknAv+c08uR87RHLJfYugWVHntJintcLPM8fs8WY2d/7qO
GEDM+P9xneXaw//+edpukl3NQKGsTAztLq/VXRepxqHxNN63kq7T7saSZXj1SrS7xNSi4wAFGFtI
7U509WL0FiPCS0g5G6Vx4JLMU0SkWFs0pQH3iHXpI/jUxOW4EZ1i+HZFET5AQtpAvqpWoR3Gr3fp
YgTnsyp0bdzjibHB/S7UXZIa+jEsUwPoNvf8xueRh8UEbUfc38U4uZzR3hRl0+xf32u8ITyQ5ZPu
+YH4D3ab2NshbzS0jv/ok+cB/O9g5lTqrT9DeQez5DkEB/MvnWoUBzFfdIkJCn8+a/5SkEWZ54uB
vkvtO1MdpW2UDvA5+uIOrER5NylGcfefmmJAhIyoWpvVBLX2f48VKyWh/80yUUSrzKdC0iRXnOmA
Vm5n2dxXJBLmf2+j/xyHH6wEKphkpp1sPmhjiaYKjFfKQgCz83uc6BKHKuj8dzbcCdCCxNOQbUv9
s2L5kM+oL+t6CsZ50DUAzNGTNnd7aRsfR/bSrmgaJdR7NJIkAMxT/qIqJOHJAiE4OgfzRn9bY+Kd
5hJZwZMPWemFQ8zPVuc9BocLM8XvbZcX1mPtmbhJLk105w+dj6DJTqqd26iPWNk1MnXjDonw4TIh
k2KMWntCBG28eDqHOpRQwS5DdW11BTevITLju8l+nSBmiYOtJbepoiXmD0YcbSygNOvCLhNyne24
y5VQuxYQrTZtQZ5MNwws9eY+T9Ibt8jN+hYiBkYWWKHMlh0Ldfy99Q3lSGpYuyJqepSjQD4rbWOH
bv4ywgm7NvPQ2DbSWTGHfaNZToiRdjoeY0n9dYvUIWuBTtdzV1xz+TCJj9Z3BCymAMN+Ev1J4zRu
icXH7rbU8mHEsPiAkZXcPsiyXP6iOLF1yCLVRzCBjZ027yztUOr2QP3hbUls6VdLpzJO4G7FflGE
g/kmEtH6W8yyxDKw9C3L4PYTrSZ+p3jdD59Job1AqJSem3w0dnmrF/smrZJnaUKzDODjjz8HDCGG
F5VPWmYW1hhGGZ6MhpCXkP+TA1Nbm2X6vqnPTREsRkXw0hSjH+bmJvD0Boy127eGdk5j8ECDZ38B
36p4R19BLh0SDypfVSGNpGki/UxuVzuL6Hpo1nGl9ae8+ZXkhn4MkHg6wSTlv6qU8KmEGZpXiIjR
i4/5cCIlJEbHOUSciUNVQ5K6jXxsm2GjHc3uB5ZmJrzoOU4sJ9okkVqo0OUxGn3k2v24S6FBc9Am
JZD2Q0nCfuI54nZGmdm/kkRPT6CBC1KfYZqeahBRbmx5iism1XbibMK2DXm3yixJP+PVDGu9H2EA
zg7pcxPVqPHBCTxcjLG9uo0aclddJ6wBzhDwXth15l/aNJpWSh56L20LHEnp8vHFK0Nj5TR19uJZ
2A7mue/golBLK8mAs9tqMJooGzhHBXfaG09bjyLv1lSE1ANqNe+ay6jg1f3buUnih67VsyVvZvan
1gKP0apQ4V3Bsc7mrHZC+QwU+0jN8NT75Ub0DUAup/VteJ6SdrmyqeYVdAhdG0dRq41dScUe+RR7
E0Pb/arG0ecaisFV7kr1oU/LZCX6s7TT16kMjNyZQb3Qn3k1U754U9kc+QJqnErS+CvstnpV+453
DxZweiyk5ir6fTUtt4mnGyTGuEhYN9tWB07UoLP5Ev6mBdHws5987Aq4rV27opn2uJ+Ue1lP/Ue2
g2Dozcz8Gf6mNuifiEjkzcarGSEL8/pmjd4kzCc8HddIWCRwoN7s50UnVINkM45WcgaNZz1kpSS5
km/wNHs78zNSpaIvfDtbRm9n0ZCf2wxxrNA3rwFvrwf+FrV7cYDErt8bkYdrI86Bqw8DojlG3rUo
UvsgYpcIdN7JhBlgTrvEf0TcL3tSqiTaeDKw/7yGOBZJReEanZX8aIbInfRx+M3HXWwzVfH7iHou
kfxjhNCJSqIQMcwAN1FfgvCRIbW5Q90m5VckycGDN2846sCx1oaMJtjNRDkQmxNr3oaIcc+H3yCF
xslBM7RdO/OAGHUSmx9NUp1Hqagghcx7mnfT5rWpAQ+nujo3s9Wu2pHw1UqneBwBJh56W1K3w1RI
n8lg3SI0SD+rdER4yIygRGXUh5VZbx0X8G+UnpUTyrrNIzqK4z3a53st42O7cj7mW2NU+7WIFQdN
Tr4hYaecRKtswwlOZbdHz72+sLl0u6miLOlh5iaMcpuaPFyukR2Z6mb8ZKnZWlCgkUdlO4ydylqw
nG3VUla2acpnCIpuEiid9BR647hBdT83YcogiysOgSnLR8mYD2DNU+4inIKt1VUoBe33lHsjlYJ5
RITPnPa/O818TCAr6LDwXstxuIbz/RqxL4MaTmKwrYe4kP0+eU22XSw9J3C3uPuVeAWO1l70f3T9
FCFZpA2nZAz01YQKx1oEioFlKXHmx/UuelvqQ1hsP0iOktbhDskVNVo3qbFuGjO7GEXCRlOPo12l
Nsm6VkN2mnICcb6V8RnVq+99kTpbtZMnrAjwpxbe1aKvcbrJHaShvoqBv+2T57kw/KCmLjFiSlLV
vduOg7IWhcdFIPpWtnxXxwxwL9p6ff9JVC1vwzft6L+e38qbuoYl3U1zus1bc9vl7Sc7XCN+uTLU
ITn3Y9cFm1iC6mllf2nGM8s468nQJV2zE6230IbXzYdqPrz1ixVFS/SLiLd40a/PBklv8eKSItT5
zSwRYCpm1WpxyAvP3NRdNa2WPnE262ee1dxBxlbEGDa6hPD1X+c1dg8pSET2cYmVVh9bm7yM38cs
KzYIr+2oRv3EL8E8lqVxf/s+RBPVK2jRfAHLv4gq2y1MdNmZRRXgbeqtKUY+9JHx/eb5VblS1F7e
1A13NqEuUNTaTwD13YMPtBgMq7ISGgS1X6Z3uo5OqIgSkyy/Q31hljL/66Smjs+vpRIlVHD61jPo
bkU84iGFPfMqLszhLNo+9jjbbqSUKPqkOeZ9IKzrDXcr6zZbDJMTVqgskn8De60hPBT9rlN5O0jZ
qF3EYWo6a231tb9Z+irodZQQZX+VZrLOthir9n42DhMHstXorVbkvLPBQ8FxNg4LzFjDjPo3EfCu
u+2ULXK2qSv6ljXIyYF7qi3rtoYYMDPFOas+r5rzpdq364ECSrbTpPcfB3jn+EHptTssi5cOP4NC
b/njc9Q9CkpIwsymrYgaVldNzeFZW/pDneFCj7dkdZ0DRJcIEIfIet8lQueJgJWN28Q/r7Us/+e1
xrz54oSRcrTVYGWZxqvFZKTkON4rXvvqa9PkiCKpk6MfWjlpHrsudS5dGsw5Krxkeh9/VU8m+tYm
cUUtPlNeoy3oOJecrczH6OV6YoY8ry/6Rn1wLgPri1ZbKC9hGrwMcWhdh57XvTLWgoNoCuqOM1kn
WGj1WXB40sjxr5FyEg0RFKBMD5dRfw5n3o/oJ9rbxR2oqcqADOa2WOetlZpfjpghYmAgv15qWWq+
lEUSF9ttPozS5MHVq+D5zWvIMK/uei6TOnNlS/ayrT8Lxyfg9C9B2t1XUzKeRJc4FKg67TDFVhFz
JIzMI1ryEXGyAXgglqz/Ye3LmuPGlWZ/ESNIcH/tVb1Lai22Xhj2jIfgvoAkCP76myjKatnjc07c
iO+FQVQV0LLcIoGqrMxm34xO6kNJGLLbd3SUyOgVR7d0AYdjtOosy1rQMYVsdCyhu5vtNuM3Gy3g
oOq3MIOqX3M0gAIyBL6wT6RhaBb1d62ZQ5lB04mh3fWdMKxS7dp1GSgyB4gLbgz0T25aXSCdsrrY
oM0g2zS6mnrzqpj9NVpA0KCklyzRp+Svf4PJ05C8NUqOs/cGkyc4Paq0fJ77m2NeSnuzCd9kaBsi
u4UuImgavUw1mLoiC4z+wWC5L1HP3iKwLl3I2XdsAZI89tQUbfioGN+SmRcQ4rMl+nBHlngvY2WK
XWnW2Yq8biyMdRymqKPpD4igfTx/wLzk6P/2ASgmfvqAJBDBBlSmQL2izaU7ujxbYoi0Cw0LF4A+
ZbFlng17EHgGxz5SyUq4SfK9QSPHxMB/CiE4ZyNZ5YHUosqeR6N9oAAAKH2QXcT25TYT8oD8e2Ph
EBxGzpd8KtwNxF3wtXLBWp+PBfhhNGZl0GCX24VsJYRXQG9bbm/2MGnlpgFQEnkuiIP9NpWGBoEp
9Vz06UIv6mNh9Zgm+DK5fdzWi17rU9DFq3okqui2TQHB6vTl5iabmmK+miQSQeT4fYl5nbpFoRhZ
6JXNWu94u8h+EPuhBnTpwx4DjXS0RxDtrX7eouVwmMSnmKpLxm3Whd+HeKzO4Epmp9bY0ADU0JB5
9rAdn+1NsSU7Weiu03NkJtgJe5ubOYagJDjtUGT9ZdFP693svywaQxBrKEUS+EuGzil9pqADiBsF
3nYcs7f5iEKFE3357fyBRuEvEP0CnlY7gS9jmyQdkS3+NdbXqzU8eZtPQOSdzzNDI1cANAWH1C4a
pHTK9ipyNPCZxoRmlKLxwSPc+E/KQ2c6CGv+gYRd8Gzh+YkcnhUdp7RtD8wGEBL6RfYVv3O54EZn
/m10F9L50nPchr3PiSwjOoo4gTR3Vqm1JdVSFRVOxchov3V4Pi8GkLhcWjGAzsOMcfrixfQmfHA/
gC9SLXMBLkdfqmqFikp6AfR43HmBMrbMF9VDYIUNTj7ow7JD0C1r8jCVyPtxEOzLb5OsrjXAtupU
D10L3oNAMX/nyFAVUJ3ABhL9Qa2/ydzSfsna8ZyrIP8rszN0UmL39gh+zRY9pojghmm/tHI4U/7s
TxEfa/zHCDSxBcsSXcCroM+ewUtR3BPQoV+bqG69uEq0aADjTwSoqLjp7UdwbM0wh6K2AfWEGsbG
HsFe1YNvd1vb5bCsKgdq2xoJkZbJvCjN71a0qAJakhYlDAUaO/150d5S/TqFaAmgxdimmL68j82m
PELbACcQiJPNQxKpJ95YCybkTsCworc7ZNemNjXLIy3xsQ6ZIOi59FPDwq8Z9P0eQI9ovALJR3yc
PJZdhBbS6zkv/+o5EFNdGL6pyYxWOQ5ac4TbmcOCA6QTAmm38USKBqqPfCroAMSlqnMLDsjIKcqf
3owueLAhc2ng6EKzUbRpFgycD/qFHHurapyQXlNFcSlqcImSrnnfpCMAVf92tJ6Bs4R2xMiozTOy
IcS3WDvitHaOzAYP8WlEqqqohCmu7/kdafvFZkSBmvTuVtGgzG9d9gql0OIvZPrMZRKq6WwB33RE
Azsowt4DyiFZt7kBPJ+RBlvV9RvX7PyDpyLXXyFdkm1KECkCZQSNeXInBvMPCf49oB+CXmWO1rtd
ztDETv8ywKzXNtD/r/0Ipo+bHdw4ayfP+Osf4j1tZ0lYAdkowEVWgd4jz1r8leqcJI3NIG4XKBu7
ELRD7iKsrXHheEUHydjGfhWovLQdkpBIDpx529cLYtkEzwoorQzwHdLQ8Zz/PqmxHIDzSnVCkqoC
/a2+GOCpBLwQ+hnd9NOmHSl3PCjCSMCeTG+twG5cW0FzTIVSD1xfytFdi7oCu7se0QWAfycR2HRq
S1j05qVHrZhGoHQEHweQfZBEjg83Uzq2xUEO5lcy0cXrw2oXmKybZ4qk5buydX9Aoqc/gPsTMkb9
mA0QB636JYjQXdSYZI18uzaShyLpbg6nsRMXP8rcNIGXycYjjkzWupkGuSCspSXRfYN9OTw0phi6
owtY0sBbkB1vZtD3AsBZ9/37hFZAYruZzEvGfEgZGV3o45lsMPzm+jZaqyYOVmlmqycxcORR3fCB
mcBy8bEGe6hnGQdyTtI00VAJoXXyBqB/uoNodbQkb4BXzclT/jd0FqsnF1zQV8gBVG3b9suqNS6N
BLcYRVYuurMbVZo7Woe1+NMRrlRr8jLRy72FflewYeInAo4jvU9ZvadlKQJISBD2Gc0jjZISRJQ4
cjZHWg05qx4k9o0CjZYHvVEHeniuNeAYNnH2HKGZFQWPBDRRUCK9k/gi72zQ6J7QlY1HcxvXTw3I
MRamhDJbhV9ahIRPDLkgsTLjdLzr4xKAC51TxXHaWiYJb8CKh2HBKm4vgGbITngpga+ldtBsYzj+
Ku1Sa5lHxS+B3IcIQNQUG7NsoAKsS3CGLsFFujSXIwcUDmN3JhM5PQECGzN05IYiyOH1IHKi+WS7
LWK5PTC6RX8muykMCUkaaGahX986tn1T3tU8eogmwwH1F1FaxQUDkZUFjtQpSv8q8C4HuYr2cBHi
Flow2caDdvCCjFDDQjjdzqGgrizXfY+yFOSpV2H4yqtOXW4pAGU4aAuIEuOOEgfkSIQzQghbtCs8
YO17cuRMoOZdWa8gyMj3flWVePCFbOsUfXiuO+gaFG4CQYVompZm66evnQyqhT8V0bcmaM5SIiG/
GKe3Ggc+/FarDh0kQ/Mjc4oXV2blW2/gvxb9y+oZ54FixctcPPRDhYSA41qngI/TnYr9ft+YoYQq
L/vXJ1ej8/mTXf3JBq/PtaqQZ6nyNxTtP3/y0GcvaV2Yy7R0hsuUlBuQmIGNe3KMrVMp45st8T0P
+4xdQQcSrEHxHx7R8z/sUUeHqKBMzfsMhGZLXzT1F1f0rxq0jfn/gNoIlc4p+2ZYhvkaD362Yvij
v4/zyNiifzvdJ1kqTmOXTms3nKonn0cgjOaO9R1CGu8/hoUfw4ji+HtvIwn424+hpvBfP0biBNUv
P0aLjc3Jxj552Y/4e24k5CtQhCieQAVbPdgdHit65IQmLsDylb4qz2TCbkusQmH3WxrSdD4Bq0TD
zh7n6ejr9sVST0VjAHrMQYrsT06yGmzuQiDeKh5w1AIwoXOv0BNwr0OskzAQQTqQrY1jjfrVXFcg
Ob4CYVQ8eNH7dEiCoZ6YuMgmOL157Dvn/SL0XQb4u2cMQJfqkZcME3IruY3EqfaAnAeqPZa5M8FS
uSJdB8dCdgElkOkINlho6pl/kRnqopCK0VGkU0NR5aTUsW7MB+xbomVS1+DDVNJpj4NmUKEL64YB
+2OQQSegf9zdHJBGQLT5Ea3Gdl110R3kOvuljfzZjop3eQbuKzBMBCBDBc6avOC8DndU+CvYBDne
APSyXhStZ+DAJDlfRJEMtlVitfaK9N4tbYSmQrAlYXcSi6c78jKwuC067W06YGd62UF1HSRhl4nb
T4xYavVIeeYTUdiST49uPh1pfkT+Og8Cw3Nkbbc2GskAC4ukq9ZZBw4l2gLOu0EyjkkNnRC9WaRS
OV3maKez0eWL0vztEipDrVWN3a/k3l3qGDZACol6A7BrVedh9qqStkarH+zEQZslIZgsmny2B0oz
jAWRetP2W7zFnB/Yvkk8w5B7GTVjO126jKFbRPYJ0m2w3byxjiv8bgLYgU6LZV7wc2zhxdV1Ep0W
yh+/hGEUr0a7YHuq7vjV/TQp8fpblPRTXVvc5zjBPxj4T+ttD4WLIPGdVVByFDi1MKu0xfjQKPyX
UlljYDizUXlttA3/IXdM+wqWnbWB9w00U9z+aOQ4r5FSDcstbOcYRxOR1rGB7EsJaDoXB/J2ubtX
oK14jGPu0BpkHiAteuQF1qAlbeTBgEfKikXBqwwKVj2/1qppQL8DoFJjJ/xagbgfZC3BchrBPrts
7AGahlHkbxrHe/dmOFbTVDL9ab6OIKePBru1C00a9A60flfrf4qYCcz9ymmO+KeImbPcdHl7JO+k
K+PkRXUcwRz85jcv/TXRkPvs89w/BdPfGp5q2VEeysQfl6UXGk9GrP51p0b2bpMfd7/FGSm03EfR
jltRZvaBjwFId/SXFjiIR1WP6uoOnX2oe5VD1RBfzhZ03zZOL5/s9GWOfsbLFFyg01BJz1zXno8E
EUhMDpPg7KBY560gCW8vyHZz/GmIXAJrFjTv5rbLyVt1HArZvzksvX6ON+6qC2xIfBkWv9ClqPIn
9K/6QDz+NNEdeN3CJTjl83VFeplkrFMB2hQvAAXar9EJB9g9977fzLaKk9snFH71/gm+C+yWZo0L
lyzm+Zpm3II9o7jGstgZBlg20b2ULppiTDcdVD6hJRewXTeZzdnUlV6DF+HB7AEx0JVevGnFo0DO
CTILDXRbdQQ5CuHsLPSQzZPQXtyvBMTNlDVFZ8iRdgsjD+uvXY1ypMsKfiiioX6FHtlsbxVUiiBI
5KybrG2+1tirWlZVPdplBLaiQgFprO2Dno4OqPg2vYHk6jX2+heIXFQraO9lV2ki3UJ3ZJPaprSN
7v5v4owK6YXSBNf0OHJrGdoT6Pb1E83dToPqvjiMq4MygVkma5YX1nKUeKLU3IZ+xbqfQIIdQoTH
AEHephWptSWhi8m3z65VmY9ZMWb3iWB/k5migiQwt6XjqC86ygz9rV0AD1MZzhV7zfJguXgIoB7v
XslWcb4a0eT4YLu2e00h1LzygbreUgRNcBTSnVoA9ko2PWHwwN465wECFicA8WVrsHbzV8Cl2100
tGzNderLh93t3M/2CseiNx3/J7uccqjPNtGCj7w/Z6UMNhkbqnVV8uIZNIb2HXQpwyWPuuJZ8hZN
y37sL4wQw3SKkJSoQY9JwZYNPp+hkGdyZnU6PWYgIYuxdZLQ2VoVccWeWC+TB+l38m7IvMBEGs7r
9jVelvlCWnG0c+yt5Qox/E0OowLd1aFgY7efwyHbB70ZiFABPdWAhWWqx7OTVP1rt/JGR76ahugg
ODXmCxrGda8ZJg3IwGovVElriCuglYWGxQgFs9iVV1Smw4eg905kxm8XDEUxQO511mLJACpoBYRg
7sjrW+otclS3yXKc726vW2RHcrVIkCGBFsCn1zC9bW8v32hc66beTwHk46TAAucEmZf5XU0TGXLQ
CciQjg7Y3XGGtORm0FW2oh+7x2SKNl3P4wuZejOA3jFv/yYfmW6TbrZfJ3Xj1BysXv5N8f+/k5Ie
aDGwPeBH60WAPKk/XsI0BtSjFtJuvqs2PhgpdpvXMuqqpzKL/rH0rqvx22QRYDN5Ap2gPQ+9X4fk
vQUjYyVOt6HM0HFm5XGzCo1d5OjO4tEOpnuMYuozHv44sv2yXMjcax4BCWFLt+DsIWCW2kBWuj2C
CG7YSwGxnNAPxAX5ZXtlADDxPDUQ0lBV034PGr4TFvC2iwpwbvATQCi0sL9DeYd/8ZjPlhnKbfOS
g6FpH/3yfUk5AbDUS/d9SbSUH2N8d5NOyC9GxQZQM+JOoQdvAZ0D+aUU+Ey6k9r2x7jKnkATG4Kw
dDl2Bd+QNliEtMrJ80Fx0YA4eU3Dtm8hFA5FTlIKI82wumD+6cNO0mIeEhh4GWcp9oKnoIRs8AI3
ToT3zwJSHfPNZ9d/iTEB+NkPU2Jv4t7uV3zyo10ShuqLDznrXlb1i7Cq9JSDIXoxQtfjC4UlSWbs
wBEMnU3HX9RsCO/SjEVbjmbFFRqTnXUia/xf1/nUr+wqh+4HjVXn9KAVcZz1CFEh6IJ609o2/S2w
TH9Hrop3xFsP0FV3obsP+81E9sm15niiuCeTqwEjI+x4q8Y7spOJnP/T/tv6+I5/+nl+XZ9+zpAQ
HR9rS+ZuQnS1bSzDc/CF/HkZQGSrWH/pywy8740MULoo0++t7UfZGth25H/aHiQjesIcY08phF5S
H6owKZ7S/17qZvlYbp6egtLXGwsohGs1BKdy9bdI1MvQCvIN2Ug7oQfz6Vnm5sIeGHix8Sq1ndja
oTRqzrgxGeTOwhVBf/LBMv+cNPb7Czit38NmGJkOC7uqP4E1xHvOfoZN3fiv1X4No+lVFOO/2MO3
355wMIYC06WrXWjS243/kIjEeQDaU6J/GF/0yjzmHZgtKFI4dnfneXYArkSGQ4mOb6cEVIe8Bdct
xSjD9RatAJqOocYyx+hPAPuy++kTzNUcnstoOoI24p6iadkxxHPLnotDphj3ow/UihMZxV0OHcwX
s0ZJIvKj+ERDUP1t26JLrgYU6a6FsldK97hmuc3Q9SSqBQ2nybLvQMZszt585ADCjGV5R15akkNw
40RDvaTKwclHS5ag18n7uDu5cQRaFCNEsoIvGeVN9EW0BWDikIM7Ui6lj+sJmnhJvKGhlXF5YCY0
i4aGl08x6kZXJ59TKRTQNqB8vk0XojGXod+vrc6GSmGchg9jg1Y1ptVCazmAdsLvADTuB7A//DtC
Bt2hHfGq/y0CyCmkxXXJ4w9r+Di/r8bEhj489iwFWwOJg5SKZzu4Tpp2f0iNDRHpz7bZD1J9kOw3
LVhg3dKwtm7joCrBwGqKOlhz9GmIksk8JIQNYWq4dGfTDVPzMYnQOhT1YaIRhX5MZGhHOPIYrdQp
qy59nh0gP+hfAQ32rz5jL2jjak8gifUhWd4Ea+S3xzU5O98ITwopq047yVSW+bnycwZWWszOEjdd
o6W+3dD0wBQWTqLt93m2ngQpjS3g/ck9mcxgwKYKxM9b+gnGIegPHHrAC/LSGgw1uNJkwwOZZG2g
g0j62R39CFDXbvYu80wAQH7+RCD9geqX8UiWziyg+jR9j9Jk2FECToAgdzs1fT0n8GRid2e8aB/I
SV8yVGMh+p7yB/qC8axD28ev00VR1yvuMdA3l1mwS/AeAHY32HVhUzy5LC2fCuyT7DEbL3Fj4zvu
MmfpMi7uyAmE9HRngyhhSRM+puN5VYDEVfnrwKvSs21fCTTB8BJaAdI7gX0HfPdZg6JyK8fkO2hw
v3k99H1ANBLuCg41Rj/PrTdMJD9NVLURrNwUoJlyZZgp27kagm8ZjbpDWdzS0AvxgLqwu4jqNt8E
YC2QkEH60meJDbbTHBWMXCtJaSkXbQeyln2y/xqPmuGJhS3vd2hdHgFhzYBU0Jm/33KAtZ/USztB
QePm+JQsbCkT6EuwapYJnuHDUIFLQ0YPUPGKHjwLVRZsj8PtABnbB3AEIOfvofVLBuGRIliUWvdj
/21Srpsu85B7mj78R+RLL126mh241UtSLK1BS7pNC80+/QnNwJC87aHeHQ1oetMnOzyXPMj4xd2O
hi0zVxyssM8JTh7Ytvw7jF4VgwsF7bDo/hjW6NUIyPwRps8x82pkpw81ekfcPpRW6wcwKg+ZBHAC
wmTbbsqyA3TB8kNhGc5WAYVw4bICjL2ygmsfIXXdMLf6yhL+NeGy/tGk0LvL/JEv7BEQ6JZXP/qw
+aoMXn4tmjKFNE7mXxXDH3Nt8PwCgYr3T2ms8fOneE6SrlEHa0F//NbY5jtrDJSm5QGYLeKI+WSG
NuRMK/MnG03SFBxBbEFiIwzWOXJvV4jEVHsXJRsI87jOlWyx+NJJZ3iUFl4HoQvZ4XYCF9YtHtJX
gDQKE7vU1mof5svr0E0QLa2ce1eN3t7Wm1UP2I2NlakUZexJXFBsH4F2/dU4i8eT0daR6drZjyII
/q4y82iC5eR243vWbAl/3vwSU6Whekm65o32yLRbpo2yGiA2LyJzR3YZBhduB8A+5NPXPobswC29
S2lgbXcYxM4dL95Q54GSL3UMpQpIRVirBHVGSM6l09mOhLmkADd8ybrGWfISzeqtiPOlmMx4MyWu
czaAuJ0vVsj4MRTOeigipLfIQSESckvLEn9kG7IN6P9bmW4SQ5iuF5dBgi6kc7NxU5UCv7+mMpCA
FGqPTaP6AvZcHxKVrrHv9ZCxTROO/msN8pqDG0C9j2vtaKuY/GUvQOE/+UYJJqz6R61s403fBFn9
fmOBHzcTEARxLVQXSyu3Xpqg61a8F85FWtAWyNqk2KNgAEaHaArXNYMqQmpF5TKvQb4Ta3m6Ut/1
AdDeAPJgbFoo+qWjaa3/cwwF0iVNwXbCdfRtMbrjxbey7EIct+wjHTmHik/3zJiOJEOWpUzdax+d
MMnXMnxb9OH0w/ff5oEPBSz3o/PWQpZhAeIjfuV2FGxUAIyNBI3hiaVhsu4bYb1URv+tqEaomSfg
wcOu7i/QPduLUU8y2M9JAN+OJzT0pGDWNMyXaRznSZBVnSe1FRJagJsY0ZAdksY1lvkk0yVyTtkh
jkaQtJOni1L1fkuuKTORQHGLaW+PKKCVuq2yMtAInlgQXocWWHIMIzBoGIVoHw0nrZdVLfibKuTF
d9HrtRjkt0EE3Q+0TP3DAzd48XMbPMzB6Fwy38yg+yT4Hr/Z+pQpm62FE/hXlorXJIq3k64f0UVW
KgS2hqNvnMa5jXJx5o57iypQn2I+3Dzgak+jzoTifKfCaUuQoGqETvnQIqM3I4Q0fAiULH+2CQ8M
FCRKTcEUN37MJdQRrUdx/3E9t8UePci6I/g30J5i+sbqlmEZHPMJLOnA3OgkTekAFFi5HqjKNDpa
X2hSBG2n9c02peHZMt4aHLv3SRDWOCWbxojfYbyah6MsvIuSRYrO3SREugDESYm+kANMdtHCdku+
/RSN3fKqVflwugW7vib2zurrpzAIuSfr0S1acIG/giAmPImqdu1Fh3zALrSj15qx6KwEzi0rwO83
ng0GsjkEPVfTIk0iA08XVayAJ4Kowe35NLK8Bpn1mh5MHdkd1TvnMu+KldTB5IlyVOAWpgBAMBVz
8G8PP1q9YLYFskW0pWu2Q0/TI8asRF8m3ZpEfHhzkVFaqQNUH7AZegpp4H2K44NV8RUFuomF9iC7
9u0dc+Rsm1ewVX3XQqbN4YuiLiA3YVnOfZJNzZ2bdPmutF11mSAECY24tPk6Qu7RN2LjRyCbO69i
/lvnF+OSJhVe2tzJ3ALzSNiri40l50mF6Z3oieCU3R1yRN48KQKu7T5M1ZpBoW9R6E4FT3cq0KUe
myWSVuHJdqQFXI0+2oNrg4P+Cq0HIGR8j8OpCcwlom6AN0fKZ/Ex2awSuYU+GuSNUc65ADM8XopM
NifmQaFesMKD+A4oUMykVfsqNB9o5GkT3YG3JL/rPd2eoKfSIuQojTjbmDXgd37Ulu+rhHnerViP
TGpiBVGyLh0cNMeMgZDw9lGoLeGnAYLmjlYbVXoXpak4C5AqrINAJmv6i6r0n5WZlFcoubEjjdoo
7E5l04P3Dz66hI0p1x4QF+u0Ct9t6Fx9iCojmP8W0VVbnurJvlA8/SmCPF6sYy6b9W0hGYl7G7LF
J1oHyWHQbyg/RZIJlCq15r+ysuQfIVP/3h0g3i0isNaTXXiuv7Raix3auByfWcq3nQqsr7m0oGRd
tmpLYRlK6LmFg307DWz/n5admFEvPAkaLlq2iGS5twkW2Bq9fYeuwWhduFO3IRYyGqbIrX8acj0k
yjKzbaL1zRtJJCXM8p8Yr4XnAZpCe5HhX0lDhyNbXnkBGhG0N3U1RySvgUvUQzMF9lBomn4aomSQ
nLK6y+ZhrKR5imvjx7wSKh7nNC6/0SgWrnseOvPFn6bpuStFdzGgI0Y+btn8vs3DM/lGIBfvW2WD
MwCfCEaN5gEbrLsIBCvPiTEZwBSpDfmKgVmPHggDaV7v9u1VdcmSfPUUJ09e8U+Nb95WpsC691E5
XGVRZqDlyoeDp8mdABu271Lm1NDSAV/UHIJumsZ23QcapWXOgAFMrA0NBwsY7jILzzSiSSU26Ask
CIYDDWlJP+gf/Cx9Upr2JB/a7NHQWduy5s4WG4wBcje83o3o3T9TCIoy/AwNit1tQlcIc4tGACAo
9CJ06YtEzIvERTPsbECXF2CYCFHKrr1F2oRAM9eOYyyY4XKIbIlw5fRTdF/nVXSPbsn8LoG80cKk
mIahza6s+zN56ULBal+GsXc/B2UtHi4tvgPzulkIpiTTzeK726TbZ5X6Y6wUFLZhVrorNFwBQxLG
Jju4+OV87AUKmQCtTeNPb/8xUfm695EErztzm/b5cOehW+gac/dvnk7FX6UZonLgV88F6NL+FJC1
/nOoqnoOwIt3uKsVDl16hRyHpUcfPDKLxIOmfWnF9cnPDfuVic0UFclr3YzNeUxi4LS1uS8l32YA
jm9QjLJfb5Peh9itp8hkTVN1mN+MIwvxN5LwCu19kEf6dOkjAN74oKDyC0er3610B5l3/4wDT2KP
4YosIWPY52RVtY3yEmp4rhNC1jUXa1ew9FkU2AomXdz9XSFXZTDH+UegjFX7Kv3qdkhq5MBn46Td
43iI7ffeqls02+npEcRu5ulTYLbPKHkM6zTHbr/VWAhP4yNE6+B16fdnGvkm2BSmLhNLS1nAd2hv
H8h3bxyjXb5xKyCm9NSP+WEwlhszBINpAgpr5ALQCD/oHpXcBq0K/kCuqNsH4IrCWWDwmfnWyyfy
R+B2WzE7nA40MdcTO2pumcanJk/U3tdtFU0XlGdX39Ew9iL8nUbD0ZqgtQ0WDvAzNpU8UhhFTEZc
bbseZLE7gI/6ZeAWDSqeyph7A6I8rRaJZcp7awjqM7AvBtCsKJ16sq7w/ay1OOnPGXachQ8gBASH
ee785YtAHOjl1LdJeIYM2rbjeNMvWxYPGzDptavbVk9P8GTeHcgkQdO3MQMbIGmkR0XqjW9RXu9A
vGP8sFzrCOHS6asAs8DSR7//BbxZxp3bm8Md2kuB2tSTfBd9i6nZ7KaRV5cpcspFpkp+ynVXapYA
Hi0hCTSPPuyucEuxKmSxL21wKd5IZgALha6P0ftgVzXLPTlyfL3WVe6gxs8iKLn2pjo1YEh77f+p
pdW/xmyMwZELVrSwCe1XAf6vTWrJcUNBYG19n8O8xnm1/nLi/E42ZfLQNza/ssIGMD43QV/Vpsk1
F1V7xBPnKzknzusTKKpP5ejlR1tl+QrKuBBY1MOwxxtwQbd0iYwUjzDtUWMGjw/hTi3U463JOLjf
AYnLHxzlN+cc+NFFN4TmF96OxqpqWLmjYYaKBdQx5XNm6SMYcLYLDmaYL1HajMBWmMHO50F6QNep
t8R2aNFnQrxMRcxPpqFCEOgCBgAh2W5lVEG8r/RQhwkdZsYNPyFfCU20uEUxDCisFahs+J6GH2GW
Xg1gMXCjEahgar+jswMMW3X1LfSQU9cZ89RsJZBWfXAew7I6oiPOW31EoCSBFoBUyqWnI6IOlPIU
AU2i6lvcvK9BEQYU58BFBI5kPJDMxw7FtPXUoAdkrBrrEa301mMuwk2LLOWFIooktYE4CMcFslPg
2fVTb1rgaaN2FOzY6MkWqgXmClNpRqvXRDqyXTuVnIpl7RmbcXC/Mmhq7TLQMS06zQzjTlF9oCFE
auxntxfvw3hUySZBq/JqbIR3V5cQDKOzuod/9Z2oZLKigzx5aUin9Vuw08nogKROuqCqVud0oApO
y2GTtIEBkHLR74VjBwcTqK25OpZFoOQaUWGlCWSn0lmrxmSrgAGaV7pN+H1NZIqgSrjKOLY9LAfQ
jRdDdh9meKONk//QRCVMwBAcRha83UxD6kESwSnkMu7yPl36vBCr1OiyzTyu40lzlif2bh5bEV6+
TVWeaYmq8LJ7NfY4H+rJwNvN6+dosQVJ3bjPk0MRy+yI3c77ZQpSgH1+H/OqHg5FeyA7zeii0AaN
qklUM/bZ12DzaYggGOyjl9KODLYgm6sd+O+vliVAUesbDQjdIY2OMiqQdjwprpOr3KdRACajkksv
DPeJLLYx7UAf0d8LbRpss1mkde8fKKJERWLVCiihtUbrYUeFVknRgEOKpnJIye7RjBUuaIiWWOv8
Pz7Jt5v+PgHEpUUVPuxzF53SU1McOn1JRhvjXvECmKGpONAduSunH0FObI/gbfyYE1M4+Smynmrw
+fx+S36jHZo1pLSSrZPH2Yp0w3eF7g6r8T1ZsdaUpx4A/JOb59kqN5l9GL3qh4iy/mjJ/v0Sp05/
JJsXgF/PdfIDOScd0YOtAXm0jxDyjOigA6UzeNUK4+FWppoGnx9M1XwVH53lDsoMZKIyFV2MDhSV
OopGFEoTJ97NE+eK1s+1bsv/uhbZPz7xthb7+Ym0MitL+4BebDw+8TBqMnTeEoI3+BjiuMOe0w6P
lZsX24nPQ/KiIM5z1p4c15CnkYloh1fbvmMpEDtkm28DAFR2qWXtyUaX0qvRz6wvaDMASekr73CC
AG+X8NWzAfh9kBqvdddU30s7eA3wRfgOKuj5BnjS+eYXlxmN/gukMvbaXeqZ/2OJ//MYSIChywv8
3Wu3d91jM3rOgogeCp7zTQud2pkdwvah7FLXpnvu8E9+YcFTMjH79U+TooC1MzvEvyeNaW2/xraT
HGWJ5su+MMZ7unSJn0Mrc3mzTEjE3XuJ3pBnXIu+mprNsqytrZXgjOpJS32amvdLI2qqaF5ysMDV
YY46KaE/Qef07puIW9ssAhEs2RxUKBdt55egBi3r9YCe+l3ki/xFGdO2bBhArdpu2ll4s8u4erf7
YGzbNcDXvbgVzpAf9lv8r/aqQf8aVa/mwpeuXoHyEprMai6WNaCtPfZh+/8o+7IluXFlyV+5dp6H
NtwAkNfmzkPue1XWIqn0QpNUEndwBUHy68cZrFaW1Dp9bNraaEQggKSykiQQEe7+dMufZZ1dbTvm
9ctb/kwjhYkobOxtbkkx5YYvWej2RzLN9mhZBECUUc5tNIL0FDnl0+2jFR4426qKhuVtmjro3k9N
HYOVzVPTRCaonO8Vt5ejBYRgw0cEBjOUpFyykvOlUTc5cAB9cJl78IQa9sC1POeTjfxqO4CCIipI
tjTDPJYm+DmLBrsPAE3TpD8PWJ7OM91MtzmrON3ifSOO1Ik6sIeEZerUAca/6nOBFfe0kJlXHnjx
lYOL1Oxk8sAzvSuyAVRdU5OWK0yGyLXpID2SjXsgOEBR+B11zm7TvByp8M3NJu0ft2mNwXs/LQ3y
DQSzEt2k2EdhGUTTdmC0pk46tD+nDRpsFYYSq6q+Ndi+bLGyo/WMF6IOgpq0nqEm9zoNIBJSE7cm
9QLLhvslPXkhdj0dEMTboB+/+C22RKEwuxMIxbHGo7aYjHRGhziQkIhN6y0NDcCyjtfGNITatxmC
AgT/Tlc//GafZ373IUPmxwvhSb1BiKPb9yJ8tN3O/CwgxOoHLP6Wq6Rb1n3iXSD4255A4wE44VD4
X6zqTA4MqsTLQoBTvurL8iyhI7KiDr51oDH1FcrO1YpXOj77UZhfohG1B0htxd+4/dSV1vjFASh9
BR1bOS2bgy1SxIg9NBDuxDt3+JybbrOIUye8l5K7F+rAFgDYiqnDAMRu7igN8C8HNnAUfXUQVgRq
RTaVQPWNfiCbbhmq7IZueKgQGdw4oaHvgiyy76zavDbTojZBKolaujWijQHGfCgCQ+QxFMI+IKqy
J1DLDehCTag7swPIz+dO8ic7HQaklg4s5rvf7dO0YIc2DoXV7t75T3b6gHQ0oiMAOXPnb8OB3kX+
2NTz5d3wNuSGkkh5HMtse5vWRk39OfH0sjKa/sw5Ejo9avLvugCvawDN4ocm9VH2W0Cxoa99ubRc
q/womhowPl1nnz0PVQBay29+CvIkydUP5cpVmuYC+qEPSAYl2KVkzbL0neAHUmco487Sr338Coxe
9ewqNawjPBpPlSmLo4Xs6mb0XCwqQT6wCHOv/ebY4dIYs/wHOLg/KDa4H32jR3AfkfcLN0xzX7iA
7gvsya6J9Lqlbk3r8+B2e82t7IcpxoMa/OozijYh0AX2Q6GaRaS78dG0ZbIN3Co9VKJJ71wvCleW
3+nPqKTfDmWafTeH6JPKkuFDp/sBu09LnnxLuSfc2cVadKL4KBTCgZOr0477WHjRsapjtizDRIEC
mzXH2LPGx7axHsHTwT5DoxlqToHbnqAfVj6Apu0r2fGPQVSmq/RZgrbuWjcRCqljb2X4ANeBADO8
GLmMz5UVYbPvON3Xmq15EstvKK6BTNbkYDd82AJDGa0TO5X3AL/I+yIAwAsBhxLxepbfW9Be8xZl
jiseszsyAcNlIDOtfSda9EaxC4022eip6AN/auNqe1m8QNhYH5zpvTd3BEALjEFxT62IB8U5t6Pz
bVBW4K0/RDFIPH9OJJEwXuFmSjYGlYhgQf02MfmIyGoWuVd/I7K3ceLjLFM1HNt8IdlE+TYTv81H
8qHDu3bZh+OxQa2rsrwDJGwWjIPFo8icy1yzMEIaA8GBZEM1DqG0mzMAGh+ok0w8ss620735N6hw
R5osZEej9tiS6Cjcov5UxK71YCNodvqDvavke3tit59Y1rz5VygAWhJ7BX43n/wgsR/6EGiqOZIl
g65543dFEuQkOLhBqSaBoGo5+BfaugX3RODe44spnjtIMu1aQLg37eBYn0Y8eEMloq94hYE+pUmN
06DYeAeVag9EGQAkTyOR0y2e+2lkUyAwFPJyHkkOLAAIjEY6qKi4UwlEx8VfI+kzTYESRRrJIs/8
1KD4iByw0gP2IlznYe0+oEI82eCP4Z90GoNvGOLVO6dxSuQFIgdq4cqEHrUDelXHTr9BumgzlGIM
gUmM1uDosr4lLpCFqJhNPrDR1Cvf1vZdoUNj241de+BVO5yQZ4f4uCiqhwqPecDzOvmCZcRTkKK4
dxE9jKoGY1gpyklVxH1pDFMu/3Rto3L+dm1hab67ttgwILI7Yb8IuhX1Tb5snKg9zOCsqYmq+fZA
sK/GNh6AI2n2pU5TvUBkFRRyFK7zalGtnRiMAbORI2279vrIWCCNLbFrbcWmh5jZMuoDfOtkbIoY
7+iQncZJxaufDlKZYtOEEDsXZb91eiEPBkpCzpqr/kxndFBJAYaygPPVraOqgq9xYwaLvBb9xklC
Z++JMnrwhgnSNoDqF5UnJ0A8y4/kMbiOjfym8wz0j15Cjz089HiUOLe0/rsY/3xKTiOcKAUgkpht
dB9h2w82ugHBXSY8YFCCbF1NZcWN07QLq0VlYIeyoCfOUCLtpuMncgtM0JyyskQErsNeI47b9tJO
bl0ILN80/E9uPe78rUQpImSshHqu83wLKDfyerjzNjaLxm0+NXVWLhPohnxMZWUeUptDdtwYzReT
9d+HxPfukWju78CmDcT65O9YPl82SiBzNU2bK7kl/yERb9MWiBvvxhzIdlBrg2F346FmbInsYryn
rS01SzNJ9vPGd+oFYiN+10QsM94nlYlMdAV0qUeFq2HMuoVldWztS988Map2xUui4xvAM+7fPhHq
NMewRZwmG+32BJAJ6CVyEFWfINAZ2JuwBKi8EL3eUD8dDBF/SXhpb3tpK2BYcIhl2J2LpioA5c8Y
GGQ83i/IGBfNm4/DlVqWTYPs7+RNHUqEPfgvobSQlkjeQmtdnZUOUEwIfallW0CiUaeo5kfqHqdY
ebUbML61Cw+hyX5BxnrqoTMPlTL7ohJ3N3tp2aD+mHuVs7JKFBr2WBkwvMaPDd1ouIWic5u6uOfo
NPIeSydLoHCGuDkdkKPKNEK6f7Vb8AtJ8PqT5d1Iao9pbEGzfElz3cZASAih+Olg58JZu33Gswvo
wdqNCS7wS2kFztlUz9ZU7kUHMtPZGGlnyZNBrmOsVAT2IIF3GsN8SS4p2QZf1tDvidz1bYY6Np+x
O4lA0+cpuTCgSnbwpwOdhSlrJZgUOIzYz/lrsrZj7aJ8d/JiwoXSeTPsyIdMLiv+Gk1T3trkQ82i
yJm7vPVwSxQri0NQstZIGGkZvx0SRCNr4OXRznqvAuFQ+H22ZdRD7qwWxabLjR8UgXwXpEzjGCo/
EcjTW1Szn7B3fB/N/C24SYM9Fj4bsfEBVdDO2TbAD6idaIBS/JCcqyGT4F5SxhUgNHtZtZGNGE8W
LsAYKV/7MF2jSFGi9iOGcA0Lou8qqb4WIW8/1QPy9gaPzAcseDxwTzYm/o5FusdLqwMLTg00v0jX
HC9X3A9M4rtI9HCaTw1HGQerxppKphWQRFMPHbhGZdYAWrweu8E2tgHaAx3GCwovrxDrrB+9sfRP
AAvWS7IbCuSLRR1Vd2ngjPc+67F+mQZE4ApAxqhgRxf44ievgJyuNuVzWIz1ogcj34kOgzbykzkd
bjZqKq2aJcvsTTGiIFzL5tzwsHj2UQX70HjB0rTrCHUtq5rL7Jn1bfGMyCvKG0v1QI5hkV1QJeXd
UatO6tdeVsM8CfTqQKuaRbgPpzmLaUOLB5HeUzMb2bhCLZC7pWbrlUgPIsC9oeYQBw12Y7W3cqYP
BVdovEd2w1lSLzLxxqEqQG9BvR7v4nPbYoVKvWZv13cIGVypE0vXeFGywdzlhuGMYFtOawAy6kOL
xQFCSXkanPHbCs50ZujyE/iy9c62CjYu7CroEIAfwARv5dgY5lBmns7oEEIV4BDEONyaf/K7DaMR
5ELDbs3//6luH/nbVL9dwe0zfvOjDtFote+sxyCCyLIBlZBiQae3A4g/2Kpwyn4BoYTseOsQMSjp
qyL/awi1b93eNOOtSWe/f0DWIiNpCbAc/vM0UfXzwuhT6Epm4+1Tycjryi0W3LWuo4qxd5su4jaE
mrMLndKQskw+Qnmz2htOXNy3kIZkSAWd5MTYSYdyYKgCMYJyOdjOm03TWZJuDIganYfpDkBttGo2
tUqBlfg5lkYUCarlemGfb/bRBHZ7zPAkok+9dQyg19FcpxfpRViZq6jj67SM/eX8iT8nRpQKwG1w
eGv67ExJ7JIrK1nNU9HgSL1kQkd381SZssp1FBvV7OIb/sUBCdEWDBPqwJWpDvOZyLq3sz/YyKX3
XJHhxsY4OsifZzcbn6a5zUodN1sFltBl4uKOB72b/1B2AtxUEZjUqRmw1H9QNiS0dWrfRZNHBXm1
XdSybkmdlev5DwXiLXmlzfM8SCsoBQLEg8gXSkSlauSd5zgX0KRUr+XILgY3y1dXiUskcCJh8YKk
OYk4AzeTbwZ7UffPVJBOZejhVIuOSMBsv5nIg+x5Nd4BZb4wB2wIMpbcg0DPvSZxIi54IK2pRQdj
BJtz5rSv3RCmyPS1qMgr/apZejwAi4HIw2OdudN+vuIv7c+zNLHebHTWZS5/iaIhW5hFLl7m3nBr
Wv5jqlR6ZYylV/Be81PTjkcyQRwivbYoxL8L8CyDal4fLsmt664RyJjuyYsObd3sUqfQZ2r1cZJe
a1l8LIQEk8Y0M5n6BpwV3LDD/c3WFU699BIz3ZILdWQqB+iiAIiHbDRnVEFONGzddHX71FAoZ5v2
YKC+zRc6mb0XVo96LcvDBSfF6B1d3l5pGP2TUBdRQam0fDe7VYGGN5kv4fZPSLGj1GD/utxMMqjv
e19Ep9uVKRHECws0icCk4gsj34bXwcIwuHj3r6rsAGWkNuiqyIUO/ggOkMZqrPlfRZOKzofoXp6r
5e1jzVZ6O6NC3frtX9rVnXEwPf3p9sUhQAref5Xtb1fXS+bfFeELzTX/Df2+nKKuw93cHEv3AIYN
PYFp9F7YEEkwirz/kjTtk53l6VMCycaDME1U6E526Nk5RtFeRqzDUfzpNZsWVEZ7Ly/dZwWiO3Iy
uW0tW27W59hhxspgRb5QEOB77Hrrg24HedZTi5f+uEGtCJiTK996rHlf33sgvWq91HokU2eB2ivM
w/hItr4Ly10eF+ZyHsDs8LG3NoFSFpg4UaKHdXWX7GlycOKmB0RFrAU1aYCPH4vBrf5Kpm5EKDHr
u3pLkwNtkp8SR36nTrpcI7aOSOGGd/Ont45GtVnM1zSZJ1J9Md3yQv508JPkS5EK60StHsvDbSDs
DnQi+AeNRh9eUamyok4yFZDIXLh10B+omY6lsxMxgnXkQpeggYwzx0cyGAIaL341mju6ANB6mIdQ
9dhKYk+l449m7HTX0RXqvhz1a6B9/xOk3Yc1FAGHXdijGSljBdIt1Ggmvn8q6xwKfEBQfwJPoQtK
3Lw9ll2M0jX7Ops7KPCpqgJfCGI0y7cdNyjUdnOd3q02P0Xq49jJcvGuUM9JGoiJW86Dgcsuw+Aj
5a9DU35VjSqeSiTZdqqBxA+itP7T5ECpbawBv7rNZwNBzq8JQwFkqt0fqZPdtdlgv6ikHaAHassr
d+Ju61V2fwgqniJOkZpgDXT7p3SAMq6EQOe3aTg0St0fMYaLHMFg/ESDTeBk+GlkJiAJE4489gww
W1gpwGdZ1H+ARgW4nGG/uekJfZ75AmlEBNRmNw7sPbkBHfE22zC53WaLk28BER1A8ngAzTfgHcYi
H15zEaG61Lc/Qna4QlGile+avk0/VJ17EqUVfQWeJ1uWKI++KGGb58IakFpzhvjrz5E6gxgFjSx4
iLJtxzFXRpIgQRTK7AOdyZCn85n+g+1PfqFpmXhultm7PJvBneEIZrDdu6zenGNjw6PBRr6n9Nrc
K5AlWzOjAszkZ46OnGmWrGp2ZO+TbCFHJHYvZVeWWw76gY92Xs58VjzzrHXqePUeVUgQ582Kmc8K
a2nYkxYE2rZvfJj8PcTJgFJDmQIbCvAo26W211Pt/DLiPniwqyj9N229TNQiiFVw9FPIjqBUJi0u
+ciQcLH0ijqQJywuMTQEnVUy9ivUUAXHm1swsGgzhJlY9i7QnBqFGkeVd91TpG25BktZv5mbI4jY
XF7jkmzRPSltjSBwzU7USQctQBgGUNeVWjRbn1pvs7mWfpstdIxw0ynZIuLl2emCOLMgP3TSnlVf
qNWYWbNL/LxeUpMOCPKCmDNsLm7lo2Bz8mhAILZ0JykRsv1hjtljGvDrHH/6FKeC9mvZgXsyGtzy
0UitI3EzBFAn3aXAWq376aaARl88xaL1XQXR7kdXj0cT4q9rPBzFMWrCaNl6o3tq0sL5YIIufaat
U7I4gIWyXIWomvtEbkFWuSfLDLeeXXQA1fOvdMc0DYQrKsQsrq1ptsc27LyVGabxV5Wfi8rxP3cp
aFfHdowPZp7Jx2kg9ddpAQ0dG+VCTpzyfZphHt7Y/DVEwCeKWv0V2VK97Fw/uk89y4KY6wiWUacY
IaKcvvkyKLIoyDHKlYXkaQeGXnB/uOaqpzMHW1UtlYdwAc7m3unMib6wtoeKuweY0HQAKaYKtw0K
eresdZGUVXgStVhGgN9fjFsfz5lrJZBan/jS5j9G1A6rhiPoSn/LLOqSK5TlJg2ue+ab7HMGrl2I
KerP9tibS5UmGlp6od61vDN2JjKddxqQ8CXycuNL1fcn4tD2Jdg740J/NqsMcpDAXxg6yZ8koPeA
buMsrEvIhuKR/GQk6s1266UzaZrNWssazEAuHpSAaOQHuuSAZ9mJV/WX+YqnfwovQfZFHnmkdlAs
SJ79vDwVheE/JSB8OuCJMt2Fevg82TMTbws7itwDF6BK+dU+IpGxKKym2uHx15+x4O/PI+Ma+tBu
sU3tMl5UZg8RAuoRUTwu2opF20IP0DUzoIPg+VNQa2rebCLNhh1q2+prNx0aEOsjewEbNanjZisa
0WyqwO6WVOVG9W7YA1+Fy4M91bfd7IZIxq2J2uFFRjStN2Ur36mvyK01a6nw9AgNy76TKTPW8XQW
8uHtjGx/6kVhKehzUCu5TfDrOXhIHWyaUZTPdS1fHUQZX+Oq2SAQpz9beZCuUD81XJTnIbJnFc1G
ZoIvbTkai8DLrZNHjAgUKKY2Q0QO65zwQCY6iCmKTGdIU0DLtRwhRIvi1U0iFNDKE+COirjIBgIA
6N84/IxATnHxp8evVPaLPbbmLnEZHsml0ad71zTwlqhSaKB3TehCTMdKXgPcFZ7N2ZfSj5KVxVh+
8VPTO0Zj0ax7JRWw3sCLQ83z1W3yH0PRtU9eFLfbICjyfZgzKKVNk5HH6EBxPW7YF4T2k1UgRrkS
pjfsQCFINep08KWs1oFg9pqaGuC9B/7m4Dpsy/Mc5eJD+zjKAND+NM73yGkAYAiFhyuUQd5slTgb
QbKXEV//SbMicPCqnTrHKRUvZGSuULKojUdE1/At6DgsV4T9T5G62iHXa+MVBpUnECnW1wjBmNlG
TepAdXu7c5aGAAFC53b2M2Dg3cG1y4mb2kP4sIY0xK3JQaCI79U5J06ICmmP+8t0YhiHVOsH3tTh
o2BtduqGNFgSozf/y64KJzsVziTPhAj8Gly+GUQJywVuW+sr+DYUav7t7F4oPoDrBX+IjMXdo+nV
IByaHrVD9ObbRWA0dmwVPUQWyKtVgEQW9objZ9eEMk+vho+Qi3mzUyEGODJnO/mPMgnWoTECY9C2
6c7VcbRBkgN5PW/EcxG5crDbABSSZtnOSvP2E3lEbexuE4jzLbDYypcz9XxrmP32j20inke+DCgZ
5vk7m4MaLuIN1M/oK1X1+yb1IuKv9/T9V7H+W+9vY2/O3TRV5RlqO4bjQQ9IukIKvTr2iABsZG05
jxIlYZA5luNrEdyVvQ6+O2P1w2Ge96wyCzvLsA9OqAKv5zEqL421HIBUovvNHNx6mxhRgdjTtAZS
04JHT4fMH52laX65YaZvuOoSZBL7vIK4jwvkteZ5A4HiQb0hsW9+0GTA2rzLn12zMfE71TW4aXJn
kzEUF8dpVZ4BgpdrlD1VH2phfSNoo8G/4bGVvt7GmPEYrYyAvSiOPyah1lBhXG1uTb/pqw3kkaNN
JsLwxAZAr1j/karfi6KDNF0UDBfP9fTJVtjIxFVgfWnS2cHpH83eWiBbUKFCBLdEgRUmwsJueSIZ
mnxqsqlJvU4HbCf1Yq9oP1Pvn8amPELmIpcgUDXkBcsErCshQGtXvXeslIml5mTXNQdhwNC+VMor
nB8qFd4D9GhXYLgN82sUTgAGFZ/A1M3cbxIY4hVoNdw7o4Tq32CI9DnMinoNJanxDMhXduBlyrdj
WTj3TlKyZcd49NLZ8iHPCvcHgP2ob/TVa1T9NVxECuUbXWqDyB/vCvAj+AjF+PmJtV2A6oH+A93+
ZLddybeirGf1IX+w83tgu49SQhjpJkiUl1G7ZSoCGe4IQaJbh1W6EPww7sFgAyaqElX7CK4sKhbr
IzXboXhrEvQQb4f3vcOvTepNTMDD/u3YYkSNTiXzFahtT6wRcu9PCyxUI0KRzavy6ExtOkwuQTHK
fZKK+GRh8Ul8BonS3wNWRPdc9+6DOaYXIkNwpHa2KBtNNuQ15ON3oPTCe6xtZy8y24MDrz6D17Ry
/TkX+CtmL9mUfKO8xlkjQokC4b42P8YOuOFwXwdXGTXg48bD/wyMDHJQQRch6KKd84hScYgjNs5D
WzTtsrBk/ynxnS+dL9LvdtVi+JSHYlmFrZKZvnIfQqt9yEwIsoW4p8MG3Ch6QJqks+JzYBlfMiNw
5wVll1r5qUiiL7RMow2CB5TrwnO69ECLNd/FbxBg+HJNbF7E66X6IDsbNV4VE/MX2dteAdox2V3t
LW+uZIdMZ4YXg18tQNg7bgGayT8KyItLy4u+5gFg0AJcbJcki/TFA4AapQZt9DWBNAAzwb1hizjY
/joyteLxXubOR4mVzRkUTPKMVa88YweS7FhvfPCcOD46SbwJ7bx6zLKku+epQEGLhjJoj5jLsg5M
c0e9RsfaUxh6n+dec+CvDcAfRyyOsGvhrgHJS0TIyJcOIK7bMC2NO2rFlc9X//qv//1//8+3/r/D
78U9ykjDQv6XVPl9Ecu2+Z9/cfNf/1XO5v3r//zL9T3HY8wFhwXzwT7CuYf+b18ekASHt/W/ohZ8
Y1Ajsh/dpmgeW3sFAYL8NZFBCGxaWCF067s7x59YFYCkf2jTATBcpcQrUudIn8tvnbGa97GhjtIj
ECvblFZYmrFuh1Izll34GOVbj3jlIJfqLqKhirezymAat7+0gSO+RCiEuS0zkpQlK2RjcgiEgJmI
DmEavLeRc5VnKxO/8QPkiVE9Ox2YzPuzMx36pK03BR56YGT6qzer1SeQ6ec71plYsbOc16hH8rrZ
hcaSM00ANQVz8c9fvWv//avn3OX4ZTGGHDR3f/3qQY9XGLoR/LHV8bBDEjhE1ZQ1rnPXqF7qFEmT
aTmhR+CgK8+t78mDA/MEqLaJMrE/e9UyMA555L2bR5sTzYbTK4gVGwfGmugli2t7lTipPgtIYh6r
EjwZA3JTH0aQPuPr5a+TK/inUeM9uZoBlEbCbDjRbWbVw52KEufgujaeuYA0iP/wu/Sd378c10TU
F9+Oi9IQzjj79cvRXlp5KJ2Xj/MinZcMuPzC/YAMRXGFomx3BVT/mR6HcSONDT3yqDl5oVxLXocS
WsV25H9BDFitOcslWNPwYIpkA7EGxtpPtqrPYloj4qX4IBOz+MiMEpJBpYbrULjHRtxHRlHfo9B+
g4Q9eywmNv0K3LagO0iDI9lAGZZu2xL8j9RLA+q437CJlx9RM6jW1rEL3J6TLxGcSvajkGDtDyQg
j30AzgxHp/WyCYAijNpHaNezx998Xeu+4fbeg3LHb0t7UpizFfMPUyfJz41dCHSSRtADy1/zZLnx
91r7+VM7HRApLGuWgAAMjTzm3aID9PCQ+6V8spVVbwxrLNbUS6O1zubRBch77+Z4o1va5tp22/Qd
uXzXiumpbLUb6qhsM/oPvwjX/+UXwUzTs/A/g2K2AAxZONPt9O5JhSeLPYBKJnxkeEVBPs7sL9oC
vTLhDOPqg+U39hdahLlG159CFvQXI/KxRDNqSEEm6ZlUZWeVWBKPneVh6bT2y7JctJPaW4wiQGjv
VAnEZdLqSIOog5r/1jZPFpppsG0aD1U2g+NlO6FH62i6nnWkM7dPnWoh4wHVVkgUmTvXS/a37r/5
zAa3Vtv/8Oz59bE/fZkggOKuyT3fBhGdz3/9MtOoNq0sN4MH0TcDUrG5v7CAX7i3Y8NH0XdurbvM
ly+Fyda01iWPuo6A0tOuBsMtiGeRRiw9YI+7ctcgzzA9Z+vp6fruAJDRuVPQcoMDmaHxgaCTFSGc
Fo5yWacW6F1tM79afhovKNhCHWZuvHUgOxMjSgBad8NVcpmUJbhsAj+7ctS5/PO34ou//cQcV5hM
WDYod03X+e1bwYrKDWWb8QcTcrlnZxLMALVJihK2SeWWOFFDniSrvrzGfMxW76iXCwgaEF0y2cCf
B2CsByp5olYOxIA6uJ63q6ZODHBx582SSgELBnoOSCGHRzZVDCbhVqhSfLx5NRzVacKEdKOeQkNl
kIAUIzbCHTXVZNMeEErR4PzNRn7lFGqanSc/sg2Nh6W2a7zUE733QoSj+4jHMHRF7DABUxev9tQT
V9DYCmrIcFHvO2/fbRoI5Lr+KVL29BMYPuPnVG4Suxl3kqFQZbKbRc/xjEBQEawp2PGDsN9DMT7z
Fl3j94/2BCApAURG6hY7pak19ekBCkpZi7AcJMKiUILeWVvBHuLe5UW1MWjmxzY4ern4lEnVPpCp
wKtrlSGHsaEmdVgZIFSm9eWffyM2+9ut40Nvw7cgLuAzF7vwqf/dc2jwTbzuBqd6iCJrijrLj0lT
x1+lRtFh0HPzHpmfGOV5KAAGv170tQQjBvL7wUuJtNIGuqlgyRA8fvp1pF93JjYww8nPjRgYV3Cx
cJ3UiEmBrpaaXjyuo1KNj10kwCoSyk08KeKVhVGcQROLUtOpiR1Gu/PExHIzNfMa5KOVx/odNQE0
epuSmpBCXscoNVt7Dn7lhAiKA7tZxyNv30GvgRbHyqiuZ+AQAlXjPnMBdZuh1ywHkQSUwKwZeg21
ueIucNg76HUZ9s1a6VzNH0GfMwCYg7pvOxUvti3Uldt+eJd2wL/2APG8OMqGUrhp5idUKIgnK6z2
QVRaL2AVaTd4pgZbcksS8J+XyHXp1kO9U4cdBNm52365TeuEIyLA03CatlRFiFB8eWqUO6JuFNKN
Q9VFT+Bcd1Gfg2hdLZr90CAjAFiBWIL9In7F8kku8rEKntNutFeB0Wd3ErWhO1V09p5mYi0ygLeZ
tJmHD37ZA5wMnawu6Jc2ROMQnAY22ZsOZGd1O6wb5qilxcc3G3WQX49Rjmk68xxevIWIVXPnhYig
SFfln0EAfyBlyDZpj6wf/RcUMfJlIoYI+AnIp4q2tnZ9jIC9ZTsOrsDLP3txc2gC+QwwQ3pn4nF4
HbAxguYFBK5Z0T0hzxVCzi4snop8bCATUHZbavIqU/umQ+E4NSHC7Nw3jblJlFNcEWG3VoWZiQe7
KrI7sxJba+jFA5n6OGhXgR2MG2ey2W7VQLljdg90Ji92KfcUrIVoENgNM76ngFFEGbLJ1vYCtdGd
CUA4FkseqNteDGld45ohqFc0eyeoqx+dnX5xktED5rUJltimu/eV5TRbN2sM1AONoGsAinNTxqp4
+NM8Wbrv87LaImDRrasOkngyLh/KCY2CMkioJE9AFGkUEG1sMolbCjY6MAgHkC8f8ZTy4go5+X74
5BXFahyK4TlJAdDwKm4h14IdO1a3LgAaBV6kE7khy8oVgEX9QddtjQyc7nR6bpKiWjaW6V/BTxpt
Ha+MoThTDKfURnQeJYnikdtIFPAi8r4CU7XO8tD9ESr/2LXIyNBwlAP4VzeM4i0KmsbNPz8Jnd/f
llg1uKZj4sXALcvCM+XXByHCUFVr90YHwXgLIVYdIL1EkAHQTd37kbJ2oApDRIRsHbSjorZ7Glte
QfAGLPlclNY16STWA7rKvxX4VaK4zP1480ANf4hEdRDvxESxQjwrCiSr2P90/ppIVdQkYEtnkHCE
MO4ybJp8Xkc4qD5eKndILypq7XvqMJEBuf/nr8H6fV06fQ3MxLph+o9z2mG/ex+Ivkedt2eqy1tN
u/AnJClueRPKxyDxQhjAsUfwZd5u+ix0Vm7vVL8/DGhEmaHIn+7+qASfHTJlyfKfL9m1flvnCMuz
PA9/OQ8PD/dvO08gTS0IDcbJZV7Qj4GowYQexp8RE86moDzYdtJt5Qfm9i8zveNrC6VUfzeH4G2c
zaaj4s+Q2rh5N0krViyuJDia1hTmzIUfP9sMXC5Fth6iBsTBSHmsZGpFD0ZYvZ1BCMFdaQWYhwwt
dzVMZzc/CYm8/7Adp/3DLRLC8E7HNtjFxsLhvmui/evPWQ9jH9cjS3dDAKgXWzoQZelGSG0LLDQR
QBIPetQQ1J0AJ1ql9yh6qz/cPALDHZEfsvuFDgOoNtqAMsR9Dymn/0fZeS25jWRh+okQkfDALQna
IlleVaUbhKSW4L3H0++HZHVTo+mY3b1BIC1Am4lzfhMiMJ2y5sACLcJnU2TVcVhaZVEeAhLBkzUG
p9AQeFX9Mz4fzASesKp+F8Pd//4OaEt04T9fLj9ex0YlxNBsG07Wf75cqBbZRCYr2F85XHq5vkZk
iO27Zy3ISVyioVIvh2QOGnTAqe+nHE4bAtWrxELFMeh6hPmETdg60PTdhJZzyPMC1N3fyrd2yQlz
6v/Lt5kPSV+iAb+9GFNovBLX1TUiPIbj/BnFErj6FnYUNru0S4xjh134GqQQCLbBDN6jzEUCD+C5
Y9cwJY0xWsl6EED2Fi1GEtBRHr67okgxOzKti0rO4TUjLyq75YWZ3wUhYRdZLExkqZt4EIg6RuyW
x7Y8kjH7Dtgq/pWVFzaNrEh5oJOR8p2PRWp4TWSwezL8tN1moqpObdrbR5LIw66tjfkBbnbg8Veu
vS3z9K0f/Zrnz3k0BaVHi2RiWV7UIGQBQUGyvwC0PztBUhw1ft3qEh7qUKAKuvOsvNboblxkL1kt
i1NXzXvYz99kvaySjfIw9ZXvqWz719cryMpmmbJRx37V5Xmwk3W/Xcyx2103xc3db3VZn2enVlSe
OVT4Tcoh8lIm5K+dltbZ73Wyj2LWxeKB1hOw+O+7xoqaZ0JHuDt2WtUhEKggpjDHcHFU4Wc6ae7B
9tPMU1xqhOsT1Ucmr1P6O1kunCJYt4EasbudNqnfWLiqzcm0RkCZFcVqs2e7C+3zbPj3lhFSWqq6
1FdXTStMvELMjPxNYNwpRvbr1mMwxS9EsG3+2o2E/SIjScTZh9bGZlnO4S4TIZyOaEFnnmUPI62S
PbFxAtBLo6zTE2ND6Cp8uF4pc6dtNk2zd50jYscbz/G9Xe+iJkEpbhmnNU6+UV3V3lxnKPzqUcff
8japrc6RB9Gz3MlZjbn0L1EaHB1TmMUaOiCOFKU/7VNxvU4b+MYJ65Y32V3OM5LWX7UIaR5l0Q8d
Y2HtgOtcbkEeqgA9jdTSTnJU4ATKvi75TORdyTpdg45Arvsi+0dGhDiHr4aefG+m0f+qF010ctCG
4z+m32qhYTwh9Gg86TNSWPhJuJvWMsN8PSrJCseW7FF2AWOgQ2HDjTTStGKjxUa7c3vUhJv0Wzqk
6XacjehgKFr5JZ19NiB2+g0EZONZbaHd4To6Pil9/12t/OQbuCi2EnmrXpzATe7ZnVor2ZBb46++
spXHyC+S09y0qScvQGT8zlngjEU/XZDqQ8Z+5KOQF0n9l6J0ddRXx3SXloO7awylfMd6ez2J2t9q
aQO11CWNo7R3Q1yRe+gIBq75d4kPamILONa8ZUQexaocI1Gtff7EfDXIH2WrakW9Z/Hkv5PFUHHB
M2G8ep2q5jtcEaO5OG4nnjHEiLa+RiBPFqu8FvdQGvfXvu0IPxurgGLrN/oPOZtd2soOk11zzVO4
+qwpo/GU6Xey7VqTw4TIQLxdb9VR2vzIMwtWK8ud6ynPV4iIQBtqWDSJx37e8xITjUnW7eR9dIUw
TrqRf97zYDn3wInz6z0vX4ct2gbFRl41NUGwz7ZNJn25wHKQ9028ebje1/+6ZzlobJT/uucgqRHs
J+923+bjdlASc9fV7qEkNwcHrSsBdig9Wwt5OqVdDWyVnEgZ2ebelS2OUsBWzFNs3a49W0gdsekE
uLYtuJBljgFE9daPnLdEDzGSlnUCedHwJE+vtWWviRVQOz9XEi+MWAD05DluKvgcNSpvbEHSZ3iX
6XOV4Ug5uI+yA6ABfSOgUm1ksRSJ9sRg2VEOwQHM8YZwyLeyrnFIFnfRGivU6VD06fpzGPM2YQsu
p6vQ3db69FkEZns/qdbu1iOrpo6X2RV7OVc3t+6ZdyTv11VZ3sl+cmgdjNixibE5yLp8FMNpMuKP
uZq7g6NXqUdkN94Z7WgeRZJn52Cs2amPnp+XBycpsLcSebZKw3L6Gc7bNLebX1M6/+AJWvviFCQX
4trPwYQjfDc3Bg+WWhs8jj46MnmvZV811SFXzCAAszzptNq32NQR4m/n7EleeZwK8xjHo3VAGnBX
OhbyQtps37Vx+FMftIo0qYK4peWY54hVY2uUgQqbDsvsKanctfDBPCjNpjIQ5khBWXxzAnFBQntJ
fxK1cUbe5BigQBhpxV9KF/yocHZ9t0aRrI1h8p8b9Ck9bBgEtI/589qw+MvjH9eNusB5hA8BbS4M
hy+ghCE4qyAK/uN6WHTD5yuacutOJQrmqJ9vazRAPD/FQifvVTbcU69+g5i38nut+XAbqPYhqnF7
QSzji2tYxypbZq1dde3MGB3pY6/e51FCLkeOJBbph9X07LtqebQxk97IAVm+m7XY+Qq1JMUgZ2gO
wPSdl9m1HmT7bMXEdNVquIQl4XnYjfidL1fK3AChL8N+4WfXHkYRJttKq/2vfr29DtSdfqN1c3FU
BREuTP7erzcCanal5LxxCQ8EZ438zbpYJgS4dCyiLv8yO+G016CCb7O26z6SclrJDooOPw/vvuwO
8aXqyXUwn5KXakzI2w27hocADMTJQgHTkw2K2Wxd/jXfOkc3dg5SpbswGZW3wuCTX66JxF3lzaGT
ksIF8YNHcnV9uwqM1VfgXYInS8Ghxl9MhOWIOgbxQyDpo52tYDfOZb3HhWT6Mhf4rCxvdJKhq4AA
Zna2ZsUFghdrq5kl6ZVk1Ws14eARgSfYF0GCbdg18U3220Q7gXiWRepyEYKRDWpgPysj5pzLalor
sflULgcnZW9X6bGykctn5PY0OD9Ca2yuC2qZRfOuQPdnLQfJXj3o3Ynt5FmWrLFzcd0YWIaLQtux
zVWPMKhWNqiY19RQlMckKO9Uvw/eRrvgzYHseY1F1rUKzElk40a2WlmQegqpu4MMPoIk/ZWWjrjI
0jKjBoriNV9mRJ4OYXXil2bFdf8mi6chfpOQQk5gT51TZ/bsTvtq1PaD3d1rSwNcN0hkvzUrY7nn
T986zGWMhx24LOfkm9rfp1No4bIzj38F6tfBCBD77vqMIJirJ+vQDtu1wxq5q3RhJGvsGHda7+iX
Br7J01yL8Kxn4v6zc66Q8Bu7zLuWNeKFMDSrFqebZbImx4dUxI9p5KZPpMYJ+Ifuz85KadM6J9to
bcPXTF6oMYofXdmqG5DoYgPeWUeJy4rf0kCxNpniFhjbUKwGJNn9MClPsjjq2h4MGruowjef87nc
FFOevAVhTSZjMfViI5284Zbg7Grhf7bG6Zh4KDZNB9naC/ubUYT1vRyqBJtZFzAW0qp8IPjyKq+T
5UZ1lDeVLfNDGf/3m5KtGdFHeVMKCp9sFpJq50+zOEmU5xXvuRRzEuArnyeZq1iA7HKVEfgNGRoo
PgH2pZMtxQRuE107yTmjpZOZZbNXtcGGR/o1sKT4GRzI/KqDdk9a2MGyJIaCLRpq7LLkqPpBn0Vy
LaXldNKDYniQbX7r3qPX5dzLkhaI5wppyWsJVOVbN9rqRbblQfZdDc3oqhoucJgnN2IM5+slRJ2u
+G34J6kNjsBqvcrdCUDIcnN+V6BZoKbOnWzNWedXamaQp5Gt+L/zm0pB2naBeLVsN11n4txadXIg
NVa8zJYd7xJFqJ4sBqloz07tv9vCivgW41MaTKiNyUbRcqlCb9xj3ijFy5j0xTaPCdHL1sHXs1Mz
8Y92Hduik+KkL7JrliNVTqCejfty0bAb+g2ODynZdyZyUWA4gv5P66G5pDrWAmmSqR759eZiVvj8
AsrhNA7BWEw4NmyvlVXo0lQ16kOc9caB0MOEJdwyhwAIkunZez2Eh3EGo444Yv6sukN2qaLwIhRV
KQCLzjywqTp2QkurGTXtnT+BOPOzqniWdRhdfTUzDSDWUhW5A6bxy4PQJCeYVFgLWtHw78v4UQU6
5YeYO8qiHKGV2zDpxZOsUUP2epOZJlvZFk7J8EAY5Npd9hhGDK+7kkiSLDqEPRHu759me/yKVE57
ktWtAqyRL2h/lMWgqQyYRtAFZFEehlp70ds0PcsruTP0iojVC8oSNyoPwvTw3vD4oqQPgzGKjS66
fsM/TbXN28L25MC+UJWn4ef11TaVO3sTZHNgecwyx7p2n6TxTgun/Fl2N3MSs5qYtc/bdwKDZyDz
zU3wm1rDF4WPH6xxdkLZ29b1h8RekNmKc7xVybNktLcg+cazLF2rMNwgbTiOOwi1n8PR+deBjk/9
GqWDQ1iO9iY14DlMoGAf+tjJrge/cRbDBf/odgUyM1mD3N045p/9dLcbtp2NsZ8blpE3JIF6Jp/d
nkECZl4ypuEP/yDDzLd2YfT/s12OZ2nOePhLiy1ZLturSBHddS3cfOmOfitKEZ1bEeoQ8jNLZ2iK
dGb7/XprlWMbYJle7Yrx4JDBum909ZdMCVtOiERbXVs7mRJm13aeMCJ4atmFyl5+bL9OA3rFQTa4
26uHkqa+9l3UPrqGWz2mevpFImHKOHC2dlm6246lk5TsarKgVUIyLnY3na1UqbNTyGNLkkRhCQro
7y5SYysZw8pDCmfcTEORTCvbzR/QPYwPEiB1rZMwKWtsG+9q7obnNwCRckQB3RIObxpCyuFsANnN
Ic6g+6e/ylYsxjA4xtchTYZgOwbE6UplQE1T1QpxDhN3o5Ide9CXw4T6xUOQld8nrU6OsiTrnU77
HCrr5EFYyuhNPLTdmzpaxxHi1HeT3fQvZtI1m7YKm+2wFA1FtQ9WHERr2VoYsXtf1cZRNsqqsu89
Vxfqoyzhl4M875QVd3iw/z6bULdRUFuPOGW3T0py7rR8eFQX+/MhI4Xu+q1YyTZZZwUKNlbRQEBo
6S/r3OTc1p126uPschtoTaNYyeIfA/XcJC3OIPhgA2GK+fNKckCc5f6+0BwnveTsExBdUAlhBfZe
UXLtLvcH67/O2OFvVdsH/dUSPSKSRpRiYSEADxiq3jzJUjcq5h3GGN9kSR6A/E/rGKfznZ4NCHX3
TvDUE09dBstp/KhVll935PVNgur2MmMbmuZpGJTwyQoBSaU5HpDzF02+pBhZa88ILQcJVN4+eYjr
+i7VdeUsS9MAj3Yc1C+yVNtDf6oLZ96lZM5OURDiKLkckn/OzMjtdm1SfcgeqVp99pDFKU3XplHG
2BIaLRK0kIBmLGtXLmrZl6FK3XuxNGRLQ2EAZkUQFpp+Mbj3kI0/R8B2/TWXGnQdMz30C0RBV2fj
0UD9ctaap2yBKdj8te+bkjCK7CDrhkUMSAELex3UFIrxaLvb3D5b5ri2Ei0CLJ0bF3kY3BEbNjx0
tz2GSjzQ0xA6C9B5WloM+IujTkhN9pOtgAtfelzZ9lJZK3ctLFEs504Ka7kqGvsr2SDLS6viBz/A
fMK/D/ESyt1Be76dBcoUeuVSpwS0Gon7e+ut31iYJ8xuvofDUH0QnCUdwsd/Ie+qPVVkI2V9jQc9
YbOm3Isxqj5CHpOysbS+9B0bHiQ4eeRe6m/Dc1xq7mqg2Q+thmLNjI/TGw8SCKAvZ/VSJ89knWyV
/Ya+Dv9sddzhc2xR+/XaHUJtp8w6JLk2RCQJJf4jAJSNrLrVy7PCaoNz5xjNzjWT+cVI/bOCScdf
ywmQyUGeYAp/rbFrnHyvVuQ+n0QXd+FRqdWH1OcZIpKfnDxt3BmzHmcaCJDwmVrLQTbosxYe3b9H
OLzSy5UKZGPcAsZDnz2tGNvd4FTqCx+lshvSIPdkMW1AGpuEbVay2IwJj2nsFII60rq1rmjbYYhj
sEMMdUE4rip+eXdKq6svcuI6rgisLsXQYmI3J9buE+FFJ3hyHhAY25ShNl7chRyUjFiECjPwelhP
pLL91tDfUAxD0jDJyrXqpsabYuVEa5W8gudW6W912XxMpp4+BMQ/X/5lkKJOwssLzTrn2GorSpyw
V/KCANQlvxgvkifD7LFiWXtLt8xtpmj5bgLjTXycxVcW9cbgyWpZfGWxxU91PWdh9ThNqXHUUldZ
IwM1vQtEk9Z9Z2YnQi79G5i03MAzQfYKS0OBbuaO766DaC+CT9lJ7xXZSw7+t166AhckV62QaEjS
vxnKWc5Qtt3nZWXxj8vSq0mHYlspg+qRP8wut0OsowdXivOtJlNZx1dgstZ1bZYn2YC7SH6B/N6d
BMK+73nGb5l15hWXMGufTZW5Tch8vvd146ULZim2MTEIytY5xSjB3o89ludXMBMj/TpOXtOq/Ryp
+tl1pOyQ/jOy0jL9OlKinbCYfJyKdh/hVfGtyXcjglW/apwoV1XZW68mKh2boh+ic10pyV2tjNrW
Na3imUgLuS27N350c7eSo5Ji+ujCOXprCcZ7oMrCS2iQWlVN4neQYJOnuPHDdZCl1fdocFB5IHOW
+KyoStm8z5FbodnShPfIRfYHpy4+2PRnXjUaxKIwXkLvaXK+suEEU9tFvxajkwTW20eeqfbaL8zo
QW19be84ibUvdJUkEfh7bHqH8cOwCmxsWFtVxf/oWBA61XQvfqUWLz0UgnWJR8hedYviRZCqgu7p
zuvSCMuXYRrEfYtbIr+74kX2MEdnH8xT+iCrrNpt1rHjhAfZfw56c1dlaurJVoL47QV5tEd5KVnl
hKOH1U73KEttqLvwjfAxkXNHUa1sLTyVkYblZqxALwDBll9l37HI6ksWmTC+I0XHTCfKXghdXfo0
L77qERhpA0mfY+04YGtnSB2NWnyd/Ak1z87gS4GXx3spvsvuigo2aXTY2Msiugx20Q4fhd5Ve5z1
mq2sxsfUa404g0uRaYdCC6uNnLRXzGPBj/HFylsoebpxAEOWPCWFgW+PAbi7sXv8qYreZymsWKuJ
Jj+VLSijcOoheeVDsraCutuj4qWQIF3K/4+Dr1MtV/vXCdQAF9C4LVBfWRQbWpj96Fm8xipiZJ1a
mitZn6vj7JXBoF+71fn4W7fWSX/vZrFZOgj2yecpkpbgJBH/ipLWXTW2il9COxtvAufdHD3oL0K4
4b1lVeFqXv5E2R/0OxduxkYWrcokD0+g4CSLvv7aB1b7JdRr4zJmQUIak8l6y4RM3CFxGPcri5z/
D9jsntByghMAm+5i1XW/GjpuclgniifEWvrtmLTKne9W3R3kbmerR6XyGE8IvoVwvL+afXfR5Pg5
QQZqiOq/yhyLitFuBxRa8R4ufTe/2OXUHZCxnvax37T32aSgKowVyRcSRD+zuA9/BWJvajr3Uana
q5M6I240/PaUhWQWx5W6gxnQHdtwxq21z81NhPbni1j+KHh6H78rVoOWNTEx/CL7faILfz8pdeC1
jaa/5lHr7MuKIIQsTkDK9omSxNciJqf6XnOb5FocAn6lGdZnnihi4zUVI9lyPc9ZXym2ZjxStIpr
Z5t09b7CSPHaatVBu7eJCF3HhoXNPi8NsRpcxpYW2ZNmUrF/XO4Kek+GbZzSX1szEyJp5whUKJdW
1y2jfaAq07U1dX1lF/SquLbOaezvSLFDxlhmrm0SIViC69dWU8Xp2dQQHJdThZHQd6JFR1UWWdvU
3dw1yBYsY/NxmHea6WOaslxX7bVxh30bVK2pOTRO2e79KX/Fe2gcV7Asm7M88PF+nsX6vd3M4+nP
HrJbCOV1RSIv3cliU2IynIcmpkmLfWRmaM7ZnVtwRqV/z+Kr24ijWNG2ChA/lZWynzwERfzdjkCW
ypJstBT0J7ts2MbL+FvXOCUWlcbkwm518qzVxIuWY2l6m7vBmfXOCc1jE/mseLKbH8O5rdDK8eTE
asafzyqCPZ7Bsr67XcwvsB+plOIh4YH8t+tD4WgQOcrjjex7u5itJQfTacrTrb4LlOyIdvUXeeXb
3FGuOWsCY+p1DvvZt1WooovdijwoEU4roYtL9rSwyv6uTtPQbFeyrGGV8c+pSSoN/RYkB3Ql8wQA
i9P1VHZty1RZhS1+fLLlf0zXptFO8wNSC8slp2UeK+h4KpJlY1IcJEZcbaPGDnszdHDdQXUPVcC3
XBYtM7F5bgqLszDd4EuNh5usV0dHP1S1YBsL+OpdbaCCWQ1wZ1DOxmtGNEDWJ5k7HuZwhBwoJ8eW
hxwJuEJiIGxoVVIB8lC2sXuql4Mstq1ZbYUPUVzWDVVFkpocf7kSmjCITMX2ObZb+5ykjde5+nzH
ImwQG1saLN/uNwS+WFeSnH227Chb1AjbxqV3uIy91csz11c/h8nidWwdmEejQHP1e5U2u2nSlBOQ
htQxsrM8TEaEYNVykGeyLiJh5IGDrtd/NCA1DgFxGSs7x0q/m0RZHP+olz3kUNLk/rZmu3y94r9d
TI5Va/c7AcQlMkfoNx38aSsWe8RpOYDr+jyU0kAxhVZysAKxqWXx1mfQA7EWrjLstMaOV6ZqRhhK
18HBLrN0N4RB+iXyk0dJKZkbP+Zr0f7ewwWM/r97+ErVetPcIg/roiDqdi3BqzbIT5qwN4aO1+6t
yk5jxBFu5duIWku6vV5UZ+gx2UnWXzvbk7C9PsPRzuy69gGteZgtBo4dI7ETl3Rfbe+xpSpW1WS2
D9fKMm92APoWIVfqiuXQ1Gm04RlbeHKaa4Nq4x+ToKY9i8XGafF2GpVJrNPU79a3utgJbftaLqR3
061JVZFTXcmRsvK3dlluGrQw/pjuXzuOyx3IFnmQM1qq81l3K/KrY2GXfZy8whFmm0BA81wyLuOq
DKbyPOLGSGanqMRdBTdF6CFF2dL5jdZ5QVvDreRT3spKq7YWU5BJj72kRvtUH5qnKhL8l2iRfXDc
hHDJUCePmvMu22QNiNN4bxN5XN/qLBMfjyiHTacmZv0UghV4Kp5kd3lIdZdtu3Ds6zVknRGKGNGQ
sNlrhTPs1UyAgcmy9EwwLj03xD72ISoQlV+oA99dh6NskX3AcrbgsXt0nJfesgHupLoteh3JsCzV
joWZ9M2Ln2H4a1ZY4blO8JyZ0fihZmDWazNryUNXmNKlAQCJvJmOUwWpno1j8ICQJgaNCgzMhEfn
1ZAZ018Q7deQUIZglXYDWCPdBbNkICiQRt2L4pPE6/Ua6Q4b6W2RJvFBWfZdcJeKjT5O40vZACaP
LJT1VSc5XGfC6JTgio/gY8fPL83yiz9niKi25Z1uauRx7SktyQ79XZZn8tBETbE3Gh2xpyA4W/8c
CK3BfR/5W8siR9sJp/mQjbf6P/rOYxUu2LZ/neM2NEyc/ogn30bOfauXZ7e6uXSiU4Rs9nIHf1zp
VidvJpmRXnZwIfynq5Mb0a6ycoS2ArM5IwyLUb0d6NvRyZpNHc/g97NH14bIqRSt81Lm2kOJ/dK9
IJH60nTqvJrtNr3rh8x9mf2u8Yi72LwHtBrNYG11tv8bbSm6i5furADBkTPFfa3iGxN+k40mUkFP
Pj8X9tynOjFLbNgCfup4r3P0FzlbMlBgGWRZniKTPhxBtC68j9F9zXx8vtNxuMgSVM7nLBfD/bUU
GgS2nPHhWrLsfTYX4lGW3IQIiYVuQK7bb+DPoQ0P7XwvDxpA2E3u6wKIAnV5ZXw21CAqsVxxnE0r
zM6C4b+0IKqyCviH2t9mqNAJuI+DcJenEWb0/8wMOd7d5DroSxcTTuhOmbFBe8x6aAHdPBiFHe8n
w4ZZ1pdAS5aDTlTknGE9r/k8jbArpa7Tg51ezyPbU0qybxwZ2qq2Iujq2Ps8dJgmxcp4EtE0eBmR
re+o8FSq9b1Gac8TSaaddKW0L1NPWk02VLDN8e0UH/1gwuGc258Qspzd1LTFMcOsARHA22kMPPtI
WreZ13GgFcdWtfDuGhX/gKUDMWcIlZZZly9hDwycFb4+ENwrXzI2OLsaK2xPtmaQC8/1kH0hGJ22
626YV04XNU/lklRFZWZemTYujn3gYgoAQwpbkS4Xx0b15+shyYffi9+V2coQ+lWCO6JC8FKWM38u
wt+KsuGPunTpVzo5FrRyiDq3G/5bzH0NHGgMQzIeUxZu7FDUsGKj+FE1a5gwVVN9b3rrxR2F/pJ0
o7FPbMPfpmXvvynQCEagNN+rGcnRvJ/aSywy/TyS7VxX9Zjfj1Eoml0QwETLQXmhhzH4B7VJ8Ips
NP9BWw48NVWXYSGyxYT7N2Bg2aQ3A64xNMpuLNE/CV/HRzmHPIRWBAg82EJLBZcWGjPe5kgZGvr0
VS9LlDZJpOMK1cW7qAcR7vdmeInRcbgUVYjma+NbRCIo3hrCpZgZLdAnHROmW4NimdVZAbhpVznK
uXljv+uBj9ZyWNt3FsTit6H7bi3VPh5Qh24JDpIlqFYgmIO9CtcVBaxBwR3VUk6Qh43NEGQkfpYG
WSdbTZXHXMTa6QMctlqjQbhSstm+d1sQ4o5tRN/FlD41VaW8lEC79s1saNu0ypX33FTWssOEw7bX
VYlxkiP9HKiOtF7BZuQpUwX53U8riNZMWe0S/T62TO2eiOSwDTIFB5F/6uRZHYfVeglnbCd36uEQ
8mTUT6PDF5Ox8mDWqXZxixdZ0Av+IFYZoL/DWNh/2fXUJRv23enGgMHn3UZVy/hAL/tVM/n2TjbI
W/HBPmDhEyAyv7hi21Dxla4Jv0x4vt/3pRqsSOgTcK7naWdXjb2R3RyfFIFluKy7S+v/9yizj6rX
DvMlRdf6B8SJ+gfYCEh96Pgkk0k63eq7KCdRPM8Oj4N0kw1JKsSJEOtBDpL1vF5EH9phCXHZ+j3Z
biLsg2O9CVO8S1Gd2N2hO2D/VIIG+X7VKb/YjWJ5vQu+Tg/C9tDgGLUHmaXfm2XzOZp39B308C89
6H4yXXC+6vxJBUB7kaYJTVycIh9Dz5s0oGxo+/E+TxPhaakKGLhxzpOKqppUpIp7bReIyDnLkqxf
qmQvdw793TXxq+UFgD/DCp/LSfMflewJkDCUl+UwY8nkxdUYbWURuOhio1xNuyqeEbZ0ulOjttO9
OWcIWZJ1X0Opmg+yMbLHaYsLc76RrfjdjndZjg+PbK0zFL0mcFyyUVbBtABqa0z3smT6xBj85uTz
eJNr3uI3nS52Gj2AUi8FkL6WxZtf9dXoRpbHpU9TKe1aeloL2xnhRqvTs+Mg26kpGJmy5Z2fFVg9
PEyMr9NSklVC074gE5ueZf+Gr+wOm3hWnaWHA4zosQ8NAvhM5kKmQGQDpJiGjY4WXbDHYgs48u9T
po+TsNg9GtGZvJTwuKHhEVk7jY3tiv/Nx7HuS8CVWrKesgm/PaXHJaB7D1rTfUiOFn82jzbc7nSa
yLammb0ziK5vHdu1tkaRvpdxqQDSt5R1SHpyTzr2gBBw9Oj6/LmrcBS/OgS6jRaFZlUzdDQujPEi
zxQTuFFVIuCoWXyssTJk2LeXi+ixuyb+xCpNKJbIGUvyIHzcjhvf8JxCI4qbLEjyvT0+Tu6yI3KR
9g24PhIYU3HUtXpev2oRLG/kM478/scVMLYfBRJ7T6XQg0PgZB9uH3wL48Dd+ZHq7hNfIbbF4zCr
ZMS3aH41oyndWQuawWnGQ1yXvFb0c5wIm2LDXE3IST2UMBG3IbIHiQ/6vFJfOl396qqasxIgwjyj
84l2Kvaq1kkQiQngzxB0637g10OUIMdzqsW2C80Q8eC6Avlz8oQrbQ4hAJGI2AB6tiGelmPjkenY
DEPHuizS+G4EtrgKi/bcEY4PiNj/lZg5ErOV3m6CQq22Zatkq8EAYKql/RpdSYBO0YdqdfO3tup2
+Bcemtm818ta3LkN2FYWp37jRnW+UqPpl999q3PUl3n2/YkUNu9F84HK4C5287c+A0yilR1U3OJJ
A622GmrM5TXlLciTtVlXLCtVi/1YaHxL83d0v7Y670zuYpo32s1PwTbBM40vsAGqI5Bjnk4we1kZ
cU/IQFGGtTbnKQAr86sWaTOAb/aUblSEazp8QCbdlDkL7JRhNlWVySWyQFbPAXk7M8GjYCy6HWjR
b8qQ5y+d/6tCQncHCe1VITrKPmG+lCMBpCxaBKfGlMVjtj2hahfwmLySuUKVifACEMnhZxoH9UWd
dMzQ0peu79VX3T72ICjXih++qPBCvAJlA2/kP4CIp3HAXvxizOOxCAVOXEl2GVo8n1QoMps54cMg
0dvvIvCkxyg4uFW7sTXME/2ixiLHGB47NarZfLbVLrIQHez77gHoh2fU0wAK2TiqhaOsRBRlIO26
Z3suSFhOxex1fl4fw3g41B3YXKSWSM0CX1c6sR8GOGaFkQN8BdeFbD3Z/sjGQqUkTdR2uMX1uDJE
vnVxbGDOuOaEXWXt2i5COzMSawsEZIj0wn6e4TEYWACtVD9XjzyWO+uhU9i6+/WBGPbKqNoJFIc4
xm4IP7yqIm1TTVVz7BKE0+/laQXvLV391jZrgoq8sPpdI7pDURLoAh3JKDmLKpuvEwR4BMW+tsrG
edhB9shhOxv1Cqv3ER2NuTmGbqRtzU7cC62sjgDJ/w9b57XcKpOu4SuiihxOQShbDrK9vP4TakWa
nJp49fsBz4ynpvYJpW6QLEuiw/u9YeEOS1ziUtgf77oZkkmvz3+Yq2xkMov33InVTZ6Vgc/sF59t
HXOFMg6i2iGDKnd/v5Dn9D112cDNTpP4pf5Tt527iHpfp6Z3itGqhk46/Ko7vh7hLU+1aWPgW+Pd
TAW+KleT7MF7bPMswT+Y4FVbvJbJ0oR5DxG57f8UDp4lEHUdbFPrOlyUxH0c2uhULK5yjzD4jebk
ohn9W2nJao9zyXdZ5kroRB1fHsaOuP8MD6otBkr4FKq1rrp3yfBP3JoSJ8PEPmQ2BZV67PfR0JYB
7ze7FMV08BI+kKLGs0UvrOGhqfiwtFy8FiN1fb1h6xKJQ5YW+wVA+WiL7loUFdY+WfU21mog1mwY
ciqJiSIzjYpmtpdVdG1rXCUybkZVG57qSPtIdAeopmsvKvuNoF+GIUS5aJ0VXRFg9pl5ygUmF61s
/gqtqnwyqQ21/YtLT+pPZko0eZcTmBo/y9LQjjj0tnFv7XBArpzurubivTHVxPeMia2vW9wSx473
rTHiLxzDTW294qRrLBIyN/uQrbf4febOgdNda5n7rj3bvvBKAt+L2t1XlHtuPZTFNu7krbR60Fzs
SDBTQ4clhYonZde/gemnvhisD6OKUWQBOT0K1TuOOZ4nbneulPmP5+B/ZXnfrbEg/tMYTyWVJz8R
lIuZnKdgtqDzVbrnBsDQ05GdV051DTebvGgu6SgZg93J3BOeofv9mvRp5No7gu4J7mp7NWfX26X1
QHZGhjhVjOllOwzCSi9URy950dpIh+0CGu9wdzMEFiBLfmErfi/bv6lhvVvj/KvVJTWwxLxCxr7U
qBCdGRzRtN1mhw/Ct46w0dAp81dsxa3bxHTvyzZvj3XcFU/FDA9PSfpn0S++2Rd5WLCo2+kIszDF
Skn40ka4tIUd9BrJyo0uDAyB3OzYFm58JZYmwu3HSC6LV1iniJXaWSSZdk5HA4VmUi6XKs3GY4kJ
8hVquHHQhJgfhqSIWcwia4Ue0+yHkWBEak1aWKeZ81TIOAnj9qHpkfWYwqaYSgAk3hksicuGnMME
899gZUEGMlOpm5tQ4i0hrFfb8IgLXETz1nXHQbHJGyhT901StA9ax+px20/wGO6hARkzkUxY5Kvf
loadk9YM1YfSUBP1Mjmdasu0dkheO18yXH5MFkqfBF3LB7JiCTkZ7gM8VVL/emF8MIGRrIhU62Oy
+54MX6GSrWmRnwEu8hFjiOIzrI8f4Ols2LJm+NC8aPALWFIfnoUVkrW47UdcMUTgY9h8ICGbMNXG
4i1WjDOBg/oN/0kPQMKJdlszFYt+KxVURFPyscisDtAlmXC6Y7lvzIlJ1jTPic2eOIrN4SYxcb11
/K+XyW33EM7YKzMB7WqvQGqZO9YDa20QJe9JWVrlVWZ8ZKMZDDbvEouhDCvvacQjGVOYPjZWFBQ3
H6hR0H5jEvTsydQCG8r4XlWVjuCU7oc75JSY8QZB41/dqenM+wE/kR1MITsgDcvwB83IHxtrdPxZ
ZEaYAQH7hjUc9CrzyCRPx/1S34asmY99l0a3hf9FSe0rnMW3PInEE0Bq7+NJxZTVKuojVug4+pXL
k23OTNhVOwcACbDrcO6mMMVOVh3SPkDMIPfGGoLal2mAIj57tMe+OnkLSatYO5LBUi//VH1Fzki1
HBpS+cK59t4hB+/6dkwRvnD/RwuM37lxBf+KDTeEwGG5wNZ27DDKktiPcoDWrsUHR/Bwn6ZIhkSE
x5c25k+2kt30deiOc4Aru+jbXY93qIIPGxO3QPgAIIAXa2QFvVc4vlpUFCKZHmQa2S9j7QGqW8W+
643aHytAjcqL3V1GAJzfUVkOu6S2d7PbDmeMOuyHVGgpP7oF3kIHXKaZDKglS+hHp0qvpdFA0jWu
M9Z04WDN6QVtR3Ng4W/xzh7xTWuOGo4ZQumii+RWxRyq/mU6S08Qm7COA1Y0SZICIc+OFkoZVYcq
Fnlgpm+drTVP8TzpPojaP4zeVJhHMZ9Lyx/mofaTLlYe7brrb5M9KX5Juf6hE6MI8GzmH1e9c0L0
RlkB82SyfQLthtzQQ/ypWhwoS4sAbUfTcKbH89LHlNZVteyGvHHPT2K6yY5qIzGK3jmOXBJTC/cB
I/fDECu5P7jqowmgExr2PPuaVM7Sq96EsJ1rKZU/7cQXNVma8WDWTRl2c/a7M+DvtJiKk5zzVPVt
es2HcfKVdHb8iZQBybyPKwTTimoXZ4K8o3COSA8SA0rpPooIXcO6QzjKH3Myx4sZQd+a6iRI+skK
OsHvpK/14qyIAQmoATA6T9XJnQeSQdyqueI5dlNbtlQGVBGDSESdyA3IsqzIRGFf2skj0WVi8aS1
Q3dAZBsmk4JkrRHLsbDyDmpl/Sq76llRIbxhsN0dnK77rolcD4xWM7nDcm4+z3xc+gmV3BKf3JjU
ohUT7YckC7GDZgUfa/NOZfdRe4k4o1FSqV4t/3SdAVeOZcGOmwINBTnrwTJNpA/13vc8Kk1fOgNY
BzZNU443dGc/UiqdbhMkQzyLun3uxu8OZjXh5OmkmYo8XKbYZjM88AENg9jbcaSGwsnfCQSadg2Q
WYjlqhrmCWzCSokxWtHraznhh9VFTFGFbRq+gyXcXkkHJ5BFKgMRJQcwuPycYb1rq7p9YY1/JexS
YmOePhmaphxqbiQ/mp9yCBxjkYrnjv1sbFFoNlzqJgJdiWw6dqxqq7PSZ2dXG/F0KGpb26UQbHzh
YiebPsZisljedENQwJDcWU72nHjiYltuG0oscqlbF+p+QI53XBzVQ/GLyQljOFKaISv2PcbvS29X
2HmlZDHgp76PZjXsHLf1kSvn+8izGEkiEYe4PH3X8N0Jm74b71oBLFSgvml0nagvzyOz1MD4q4nS
aUf4452vygVjcX8Af+Z7oZB0MRs7J4cjEwPKwdZ3WhJNWgzt9KiA5jOJ9wR8Bp1roMANhNQu22Bg
SbFvLBzMG5wgYIdX8qXJkXAZFAI9av7tBIM+n8zZV1lJmz3RYIw/P7FZGC8izZ+VqFmCQdWiB9EZ
322TOvwy1Oe0z8SpnBmuTQU6V0U1o3YuDrtMpKcXsnd3Gil0QdNoOCJVEdK5CJ5S1p2lXkLymnI8
HePGjzBYPagKe5ahsdrPg7XAgjCrgmgk23qOvGzZo9EkDCNDkNovCjv1qUghAnjNicjL/jyNYjhv
j74OsW325yKFOoWmhpnaAW6H336Yy9w98OXWZyNX67MN3rWXS3WbMfs9Y4m0nNOCTZuHLinYXs2V
FAP6fDo0FBixobmAXrg+UP9NaF57zpryvXULAJTSHNvjkhRskT1UzW4+Y0vcz+fR6PEydzqycG2t
KHzLwp1FL83ToKyBePVhmpfyzCxSsgmaotDqq3c7gRUgh7ji9YFaOnJ2C7MKlKRK2Eu50Xk7sHxl
HZpkNwvYfR8pante+ha/rNE6tAyH51bN4C4mLEv9pq1e00z+6mTZf35W26PtY0oWC+/zOVpcnF96
cYjWNMptn7E9ctfmGs3H971r63LiTXOwp2g82/EboqaagS7UsPpnd0FV1nPSd6OMSy3o1CY7SblQ
cF922pg9a4qXkmbPP0bxzcKGEicIVvBdF0UBg9T6BprHoepumcJwgYVukGRzVPiJGkWHJW+OY9dg
rFCSipgmp1GiS1RYrEGDnYzz9g4w86Au7CxvlO1q8ioMdwm2h52W1Gx/I8NPJCRKrEKQf79WpcfW
ajTBawikOkN00M8CjXlQO+jYmp/ukv8Ed3H5ZCM85Abdctkd0yYDixjURJy276rWp+rcroetuR1M
zDz4ma9f5f93OiKI/r+uHh2v28+jAFwsD1o9BoQtf2dz0gediStcaCsmBiNldhyawqOowwVxTf53
5aaYpc9+67XwM4XTQLnjMMD428+/BZkSVAAnTZHXKO+TU64U2Lk/9sQE7vtkeC6j+poxDpxxySYh
rS5+YCcXA5R3yLR6MmYX/bHDGx44XHFDJ2sVH2I05YQ4XV6ipigZu5dir43xs0NVLCru5K6/tapr
HIYVJlAtqzhPMTaRbatfZo1omwNCBOfet9zD3uDClyyqV2+TQRI/UMYIKYfxpFR2xq3jzjcxY8hm
OUrHqgmc0cO8oRnyc6QKfLmlwrIKMdaFj+aEF4xi+QtVZ1+ZIGm5hu5nXmzecTwq6zo7e9Xymy+b
fBpIqydzLMnW1FO5SyiR6aP0bqNYjAOgco1qLEjZQuystqse1QJR48A2KhB5nfp9HlePVkrFGSMr
TPvLA0L7ZUcVxuMqDJ+NCWdbMm50d8k+YP23l6hMzYBI5HLXKUtzzTDOMLRKea8ZZvfO1LqnnFyi
Z7IzqUlbi/w1ZeLgLJLseWneHUdUB26B8hiBo79XZYRjQqr86COzDrCnHWCMivymqOx7Om8I6zwR
P+I6eQNJCkjgNr8PsXjGENX5UwjwNOYFvVTsxzxi+VLGaeO3KrFtZmf/BJl3wQIYoxxV9kfAkhdK
g2hc+gahFWjJroq77KTjOL9zCnM54mK6HBZKBztYmsZuUWQXsnzcVfWYHtRmxTs8EKkSpFWK3r5B
9CeuUAwvJXoSI62S75FS2yjBKSbo96xWq1W8koSqYS8v3ah+l532UY6ywZ0cwSTVfuowZLWkburh
AzSWOzyXs2eRZgXi1mxmkArlXOSXpqjHi7WidzNU39Fom6M3tMob0deh8AwgVRR7u6jPwylO4zeY
gj8FQVMPZqsrr4ZqKcRnqGPo9gXMRqtK9nk7ud9b8OvWc+HWd9F8AfiMd7mJndJABfmII//Oxcn9
R+eNRuBkjvbIDsA4tXXSHTq0Z/fElKjeqYT/abEPtrz0d0sgMetpzXj2qrxes0fMo2cM4tloIqAN
RZS/8voPtgIJNdKk9pfW9u6wjaN9nDgIhpuFjK0lWx6BGH7Pujwts5D3sZPuc4+xRVLCZyZouj3g
BM5wtNW/c97seat5Z9TScv+r/Xl6u3Lr3NrbYbv869lfff/vS2yn7SXaxnnMypRTDPKJ+mMNNf58
WI3EHW/t7dE23wyJykVb+78efp3/unzr2w7/07e9ztY3a7LcGWo9+eztcrzfyrJmUl0fqg5LGODU
f/cag8mCYD2fK1B2Q/LY/tX+fOrnUcyUARVL2ceZaM7boV6n2dGsMB/b2mY3/7uNezWryCG9VrMe
v1iayu3gFkYAiSh+2frqwmZ0T83xsPVtBxVtupqM0fWzq7Czp5hh7OtJkuTGk4mb/2ffdqLslpb6
zup1vL74Z1+qdL6mDerpq48dZ4CZvfFYmbkWJm4dH6waq/FKaaybWpvqLSq8hKlvkj9aV3svICLf
dVWZzkskitAmgOi5mhe2T/HsY/FWfU9gXBxSAiCPFEZQLaNOJGRvp+nesBvaHCwlKh/sauiuZpof
XObYC0meLJGWLD+hHDtkbPkvJZatB8xd3so2d27ID9VQYdvFsBLbD6OcUlb46kM2yTNmKMWF9F5B
pA5EblhUS2h4mk3oSYF/XLX8EA62k3zQ3h1A/6GUrfodv7VyJ0a7DNVFe6Lc3LPF7LFprLIp6HA3
PJhtRaVHxZBJ0xHKsfTeZcOgvjXOCGFUZquaAiQpJx+KCKrY+Ejr30bXd+yUITT2sfW+jGa9K9DO
veQJJgX1VP0Ey58vW1cb6/3Ny4vT1toOCIXjfYf0e7ddv/XJXn/zrKG9bq0hqRYqTNODlLMHT02K
XVVk40spohIZbDKGSjyOL1tfUrHYhRx121oeqZyXpCn+YEPzrwuWCatqUEk4KOtrbIdC/5uMlnje
Xsarl+SkEl3of10w9MQ9mEqbn7a+hvv2KpXo5nXU8Odqh19i/KQthUqIZzbvHTde4QmG7a0vtpLn
oqSCunVZ1QDrNq9+beP61pWMyxyotaYftmY6d9XLDCr++QolEdg6RKWN87qRXKGDPqV16hzTjvEV
y5Z/k24/L+kW1uda9O2r/3+vA+IvoUMa+n57va8LBy25T1Tj2NkUY4CDU/WAZaB5MqbVP6dJJn/r
2w5DpVYPcj3EqQKdU5+X1fMJac5/TnxdrGWLc6x19emra3s051H18NXnpsUf1WtZ/bSJ57ttlz5U
OiVjQVjv56OvPluRkAha77xdoVBh+rysjJv8qOiQYaSO63ham4ShqIV8iwGCwog1w35raqIqSEPo
0V07Vvcmomgl+axY4XpxMorimAoBqXptjqKvSQyGZ4JVE3svYb8ZXg6/rTJBmNemSVH9qHcw9+XY
229T2Y5HobBi287mU5cdZVvPu9hEKz9I2zlHLYsSOwOdUxVNYJKW26/OULIF88T71rIKLbuvdYKt
lbiR/WqYFi5Jsnjeuqo+ZjVR1Mt1a8KYMgMyHL83+Dzs9KnxXq1kULAES5TQ8jz3VWNpdFRLFnVb
s8LqBf81FjnbxQbDxRMKhst2MoLR8fpN52c9BONscF/V9ZO6vmgmWe5Kzyuv24XEErOmm3uSkQgu
9Le+kZknFB0uVB77ey+pB0Q0THnTNrFtc5OrOxFw51rGkQNykcCw9eXo5N1eOEMO9zNODiVuIa/x
+FzXbbH3FIKh83H1vRztOyCBRfFX68MKVtabkg2gU7n6rY8zZve5LN4sbZpZ5zPKERqTsxY3nMuS
IHfGRzR/G5SJYosXvWMHTQTHhPmz15uHrdXUY/vqGCdGxyS0ybJ0YAWdHV33kG9lWFGXkXjrJpCs
vKEkhYxGP2pl7ASCmsCK8jnBANMlTHKz3wNjrdiYy3K+uM+9UQamXsRHT99hPuo+2WsezHbQ86Nh
Ko9G2X7rdYUoHreZH3nT2HBUE3h1zt5FMZBFphSPg9iukRrqeAjimlX9kOXwFEWN+kqS4ca48VvT
i+4FuFbWsFZXlYbPZ9ZgF62H7ZFY1xh2ZT7EZZx/dmlTlJwVY3hJu/xXbbvGsSPG4iYs/OFmlriX
oik+WHt3v1xT3Iap0P4Qs7HPvM5is/TYzYvPgrykhi0ldAkr8z3Mlb/FK/9alK0fk43xZqbdKYHI
+0srMIZTnnJiTF50u7rgzFvuKw2ctlTSMnTHtKbonXxj0dccBhchg5CewJ8+k0/mULUAAXbyqxU/
1HixD16nrez80t3NKhhhmYqK4GwX0FaFGWsv+vOSjuXr2KerujAX562ZN/iNQpq4ory3n6J+pg7V
jw1aDWN6Slpz1Zel3R5WcHrsGjxCLKU8EvdEiENut0dAvzY0V1k5O3PjhaU/f36hBkmBYgcJKkwV
Cv0UtXI/1WUCeGP7pv5M6uBLvDACGQy1+zjSK9K+S1hfila/6Y7Es7Yony12a2/D4mrPstP32zms
T71LT4a2P9m/ewbnN1M43r2osecnIuNtsIyZFG1CmNdzE0ZwYM2kmq4tFb/Fl2YAuV9bA8Xil5Ik
3q2FH3D90nnZXkS19SarhrDdsjhs53rPUp+dqD1+tmqzeZbjcjLVTMXWQj9mTb7civUg1fGypFIH
rqFV992wH1zFxstIt2+TrjnseefCB9HBM2DrNNYzqcUcM8/FpdBb+6aOGmejWS6hmSQDhrVrezu1
HShgEvM03LbG50sVTWdRVK2AUYtRHMehAJbsBIFprtUKBEM4h23Nav0DFAFsnr3SnqlaQCeiOUmd
qxdXXU69mF8/m9sZra2Hc2JltyIfPswqrU4FiNdtGJp/HXDAdEJy5Zrgf06Mqjc96LyVr2ul4WiG
301a40Mgx1pkfZVEAgZNeophgBnFj0bmTnsxIKbUcjV+5E5CJGAPy3xdM4y2vu06l2igx63pNuYT
ijtQhvX5X/1L02Ff1NoKvoxxy1Iu0nZijgSKUw5lKksIxkgsx7ymiLz2JSajJ0ZAMXQOW74WVvlW
R424bS3Pm6OVWkki+XpylKlyUEY7ZSNd9q+qXeoPNrkfMEYkpBeuaKClsjm+bw3RUmPCr365bk1N
QuVAjJcftmY9l+kpGj2Yw+szsfEsHpcx+fzDW5dtzUHS5vHL1rKKEYh1xBNlayZkv4e2uQLR69OF
bdVntBi2vzVz3bGeWiS4W2t7fzLWj7ldtE/bey9WntdkpQp5muv7XolFs67V4dasCZfnp1mSdrO9
N7vABinFCGptba+WRMNTXgPxUlimtGZppRooTdeebYoFAMlzw1htVt1RtakMxYR/vjlTNftpHDs/
IBBfWh6RScf91FnLX3CL9xkk9HvdIxehKC/u5Hwz1bM09MnorG8wOPJjXdnRWRqLuESRkhypQ5bH
ChPPR71I33Ps2X7L2XkxZ/LaHbf+XRaVTeRyNp21mlBjN4V9A/aT/D5RiO9A8NkYaLGb3vKpTGHi
xPGFEukhnZZXeykNHztO6Bt1bj/Ipa8Wv2g0ft7cqUNePG4HxbbzR9BQLLKjHw4Oj8GQoUB3x4Z6
WtwMEK6gnqOhU/HY7FGxeHK6QJZfTm3X/CQ2UzlZWjG/Wn3Dz2560siDfyd37Ve5uAEFepy762gv
bPGn6YvsMUkTfGtzR9kj01ffayvVWLTKvebq9puwD5TE8m/Gsox7Q0nS0FXyS6x4v1iuq2ezTf6Y
SfWzn4RJeadxjhqMUapsLsFZGI1NbZrjwIT4wRNG9s9IkSifLRcqUkOx0uHGzprJ2+mC8lIDEeCl
qg4g8iklP0LPZZkS/oI7MVUC7VuzxN7R8qh8QnzPw0Zgj2k6kJVGuPBdN0RX6x8X1fdtLLUXQ+3O
CNEbnypUvFcrEDELu0uAlwm8V2Vt3jrG4zT9o5N4YjxX0naPc9FjfzhBUG4DcEblqCnU1dA0NXu0
8zr2IJFx/gXVQ73lIGA7/JXsXWmXa47scmJ6xGLTjr83hdveF51Jmy790aFwD7nbESCmHBRzEtfJ
S3/NJaGL04h3LlGLfxdkMLXUPdIA4y6wBiGfKd5qB6uxxDm2SlD5pHZ3caka7zA/f45WWv81ccGk
FvQn6fsG8bcArK9qzCFG2fsqJnUnkvvGF7XSkqcGlsrW2g6NJbU9wnnAsfWK7RDVOkyXybtEiFVe
sFHRoP2lR7gRYUoWw+Ogmep9prQaejq17q1pYaR4K1K84NeTA+zC+2ggxp7s4bp1GagPDk5iN7vO
zbS7NxgSlicEorW1dWmGheGbzLPz9oR19jkZzMysXZJjpUWr22fd3+cISquZ1M9bi0yqOMzdiAid
9eTEzoZ6tTxvLU/X+nui5DAEHCzptz6djJDT4JU2KhqesB1YlOy5NYgXXZ8Qu8ocZk2mwkbgClbV
6VOvU31YTyrrYRoB/hREA6ftCqDu8RxVuEB9vWTs5mfMV7PP91wkYxUk3nyfU+CO2dL0excRjVa2
4pwXgpmukulfW9r4SrN2enGE/ZKPv2sycV/BNIPZsCaiSUrjtZ7qXyLDaGI7B0SrBphTekcYo+ar
rZFnqAzeGG7XloYenxtiaoLt7KhS6SF+3TpE5hPzfQ0Zpp2LsydYQSBFS162A+YoVdhkURVm/+nT
56Tw48bDvNvWk5c5nmB5RR7e3+YhF4lxd6veuGeLwqAPp+W0NVPF60/aAj1ku0QbbePOBDY7RfJ5
fdlRRp5waT3a69ObuN1Dd48wREfb1ii987IdsrRjtOvG6eTEqfMi8Ua/TamCzFyHgFaZMepoEmkO
28UgguIZLzn2NJEsA1i/XcgHNIUQm//1em3/tyqUKETZDzGK2JQXtHQ6EXdd/9nc+qTZ7lqN+Wxr
EWJaHZYGgt1nU4941lIcIogbj1vXZCyU8/pUJdajie9b37xEZ63kxtharVSGo7Taiiv4o9thsOfH
GnLIw2cXKkgSrUbPN5wyeXJcbnOJd5Y966ZPbZdKsTHGL9vBU8VBrYzltrWmyO1uSeseKj1PsmDp
VhS4bRx/O1slzPK5pQOddVm6/+ozvOyPp6pMekPdPWsJqrI/DtmiU6e+bAd+Rzh4DFSrv/oic3xr
E3W64uijvgxxlF5bzf74uiBjn4LzRtcdvvpc4srk9Pmi3TBiWIGNUGBN9nzVk/RJTl5xYw4sbpTQ
zwMiiPPWIijTVv3toZeLF02a8vRffdvTrK762coo3ml1U0DyKZ3n7eC2oIQOggAU6vTVqgJJl1pM
O+4yNKr3No3qe5TVwGtemhy2viIpwSpTKOairOpgbiLV57cfnbaLTYOM1gqXYsOE/lOrxGHlDLNh
3CftvV3qFwlQ+IDfa3uvMkxuTaFEgYoclKyH8eL05sAHwEkBfWpHIRWmlGa3d3Vu08cudU/bya2L
nDEN8L7zTto81rfZnC52Kwa+z9F468yxPntT28MKmuPioY3rsKxDRR3rXdc57U6z4gXiUdTtTcVw
HoYMiUY6RNkaPxaS4/atM6IKPfxwjerhwRpiHNsFNSl0CT+jPt1bAsODzGKnU7EC8GqtOU6J/Xtx
Sxhs7UkdYpQTioDTrQ76TrIGCTpWH6VHvpBe+Ass4WBKFISkEbP5Vu2DH4O63oSDrirjGcbEm9Y6
ySFmQgDgVqGkQ1IeBv2iLnjNSU0xKC6gTnKVQz7p7+y7GGxgL+xqQ70VfX4ijFq5Nn2NPHYY3VMx
IIAzjLe0G1O2fy77ZNiexSDc+1JY2nmmog3eIQETjcovylmimfLViSRd3Ikp386kAXj1kPlyYY5k
M/ygDs+a6Lyn1YRvRsRgz42J7jE2rmaXqnuFYBS/St6XZXmlIrRLpFbvK1u6l6EgDQYggIdfh3nE
Ad42mgumZd9gWEyk0MlhXzuCHFddj25D+ZuXEWfsVgwf3+cxcEyDym2laNeCtWphTeqzkfPKY1Ms
FwvD2VhAEikUIhczHU3enB07bWzPbR+1IfGR465znPiau+2yU6X+LZ7ID4Ax1YfxgkRDXepnC/rH
c6Obb0qaNMcCt8YrNonwSphTwrxz5LWuKlASfUS/tURB3MzDFSLBsW8xZJRtFpRtffCKyTuVxtzs
ctYNbK1M4RukaQXt0B+tZmUExr0WmqOd7SEI/8Sq6ccaJno0qZIHfFpDAB2uD3BnA8Hjd2N3CnS9
TMqLxhGfBOhaeEmwY+8NZnvDRm2j/mwyfUZXZ7aXEaLBSVkBD6N73lbU2rqsZonCz6inDpILjFnK
DMuIZJTqm178GGzllufofDFHCfL0Gfby38U1mjP1N5WZMGvxXFPPc9VoLyYKD5OfPeVeux0z+DdO
ExilSK592cTneGKFUWjcv7Mglyfva+z2xvXXWxdAVs6AJ4WTvBHUywIzA0O1m7Y9CHv+6Zqqe53c
TAZAgVIAhX6SHchWo7ZkO6d4ECRCxIhptJLQsqpdkZJvCAHKYEyT311Rk5KdmEfm8iGDsYK9Vbvn
A/3b5kTETMDwVB8I5ZCN9QQwovsp7LJdlHZ3z+3QmLkd6W+qUZ1EyziYKmawjEMX1D2YQFs+4Wmq
Xock0a5yPTgmgZUOIsy89IUeR6HZw9QTms4ORXF6xl6rC+MscwNIWfukin8rVB5wYkhwFALK+DVY
Y/0usTVn0j72JTF2joumSY+pgagT8lSP5fFD3EHkWZ7ZkciAumdTmzdizQufNIC3PFUFf96xVgr1
bkZc/Dh5AOyt3s9UheMXjFWYPmUDQylSe3j4ZnqdYF76xGaxqmBT2GcqGh5TAl4veby3vdV9thl+
x25UYFBmQG909RwSg1lCPIwOYiGqUUcw7/caUib5Z0Q0mED7DTsPOl9rO6DOjm+WUg0wmq5Cteph
KPcKASyaqmAfiV9MHEcUFmr3PjfzyyTs7grUWARLP2OKVshH1MsvIM2db+Enf/JmHRaoHlknx3bP
SjR4ZyWL3LO18nSatP/Rud61ThhmzU5hGMub5rjgsESE6j8jRNRD0/f/kH1goAm241Cps/lhJKvo
6gAeV6uAOM71e+64F/gPM6vsKeITHP+Z2LWDbsTQl9I01I0+8rsKEUWRNgAVMjaputXWsXGbyrcy
Wx6grleQ4jwL0g2Twf8xdl5LciJru74iIvDmtHy1b3WrZU4IjWaE956r/x8+NItevWd2rJOMdEAV
JEma15wgM984OZtSeoHmFtKxL6XVuazyFNohieNzObXmua8r72vqvcJl6tTW/znb9QHOO99Sb4HI
KD8jo9/nVhbc6GOAP2KlNgdm6t6lB3h2tsCBgjthS0rxmbx1EO4dq2DRQzUPjBnvvdEantIBjSKH
FGIyybE1g9c8U+zbLaiGwlmTNiP/q11DEcPm68HyGTt6gwWO0c0Aelaed/ID39uHHuprGl3fninz
TlcDXkXfNG7nOmbblNHHn2muH/MgmW7UGfkmhKKetTj4y1ocoqDq3KFbLI2R2Rkf4iVYxHPMfNTu
VLNun4e+nR7aeOm5SXll0D7XEUPdqk7PZeCo4T51eIxgwq5Ky/yj61NGHlb0lqQ6Oodm8WQZo30a
84j59xL47v3sdfDQWi0+Nt1z6jTJTcj04Cb1nehgFBAAYGNHt5ZtPuuBAXvDG2lR2D0OIK5Y34uP
g1I/zxhUsrDH5KxbBM607CIYMHvZkYYqDCzRtBavKxCY/wmUjv2iHm3TwsMuwwiR1PJLkBpj5rUs
s+DX4CB7vmwEKLN+1H1sXTHcgiOBGagHxzroQWNNwTAx4/Q5lqWROwSlrzTU4rYxpyc1nEeoHb59
GFGl2U9LEpmCad+bPCwzdQGaOWEKr6RDenLWQBd5ZnELIuMyTDBSgCs9dGb3rLT4P+VmnBx0TDTn
vWDmwoXAb4E/OzrDlMMpmN2HMdU0hoJd9uixNXcTN9XbDNzoM14boA2LH+EQpZ/VHJcYr/3TLXwa
t6wSOMtSQT3rzHRSGpTjudq9BBOfMABWnnLwpTYa4NirlRIqgD19kAJTnZs3chpcK1+jOsivWVzS
ZY+dc8CwG3gIWwqA4Ip5X6CYFjmFzXth7026vPtBg9JbAxTAf204JQ3XQ3LEv49ZYL0kc/gWIgWH
+Ohpwlru4DgjBPcFbwRA+5BoPF30f1Nln/b1L+Y17W07ZOd6rPlMggpMHCyt1QSSUAuPs66vTvit
yEvjCxLyKHKOn/QksC7poHyaWQRY6K3quTIX44H4u9oZl9gbQ3brD148e9cwsh5ittL2qY6sUqvm
CP8ZIMbtW9fUpzstjV9HlVlqWAXIKIZQhheTpspH1yZpuB5QoLdVASLI6u5ks+ENlqu0V+GIdPrV
DY72AmzXRRpbmZgImPTT2oKrz9O+ORSp7T3BAnAe1el1BsH3ZABGsPOgOVVx8qVkYIB8ZQS0smQz
VZJzqmeM+coMgKainJPODRk/GSnwF+uQB52xr8qiv8COKF47s24uI2yRvST1xGnAG9cWfqFKc89w
mf/TdvZBL4M/J1uZzkWczrcIfzz1M2Bv07WTxwApl8eg0Wp2hpHCdHonPVq1XZ1LaOBGADtDSZCY
y/h5C1PDHZAKdkI2GYtg58xjdmQW/WiwzkEvfsiyxy4ELPYjt18xLWuv2YKZKRdcXQjC4mo6j9GC
G62NSb0CjAgXJKkEkx69KYrhH+P/ZEm+VM+W166+KQPuq9dCp9tlRUooQM9GBzmt1VVw8E8TjpAX
K3yNG5AC/svYBOkpgM5rtwbcomF8QagcdUM871ZdDcEICW4oM5kwuLGDkvciuCEFnZ9Ckhz/mNwm
uAGXZc1HBqv8EonKG21VcMkuEk1mVpBgYfH3hroA7eu2OgpCpXKeFkghY9nspuiBWwcNXg/+LlG0
ZR2B3AAs1pFdlW+Okh8SNcAh90+zH0AxLzeuWc4osQ2faGuJOh8FqiiZ45xN2UVqRk7LnUEWMfh9
fLucRGppoTrtbCdLD/IrE7Sm2YBF+Gxx9TsHjXoWhRHH20NyH65gOH92y/Mbzci55KhRyx6wBInc
f4nGTJHZ0sL4TpJZVp3DUtHxn1l+Uw7uM8A74yKXlJ+B83IYVQPiJH119MryTzkuHQM45stjXJ+w
ZApeKvfZdbEW0uiWN5Z6d0ZqBU8mQB8r9ldaA7RbdqjHKR2Pql7/EDywBAMw6q6GX8d6KpIjWTXY
mBFVTkof7zZH2fRecV6hGnzvYS4evSbkidpIiJ7apHmRZ28n7uPAus9prg26dWuI0Ntj6M72VnGT
Okz/2hDNtu2hgR3WgVA3wUEelzwNiZV4fCY7iUorsELdZ1+523lFn9/g6+iBPpPoEkBEoG0o5wqv
d/qWIZkBIgBzxmoYI9B3UTnawZECJLJr5DdrdE570FB2dJHrjU3DGnVziNvkyzzqN3Ln1rsEtXRX
WOl0kHstdyVpC+b/rYb4yoIBkGciR0hM8tbmIGkJjBTHkKYLgWgi+jh0n+TBr01Tbs3WGqSkZuVz
V4FhP8itkB+p9zX3pw0Kfc8KOqNcq/qjXWxDkLtc76+ZO/0M8Mo4ZYwGaHUvWpW3MG3DUz5DdG71
6ZO+dB3y2c5i2znPwQwSGDu+nQqdEyXcBj0hK8mL/+fC736DRLG9guyuh/pac316qMngUNob+kG6
APm+d8iNX2wAWeOnFC7venNXOMW7t+YdqOLjHTTYxisiWJNzczLCXJuPsRt+V7pMPW53mE7wRndc
KN1b56L2Txkmlif5Lb1fPab2rJ7QaOznfZOFd+2gK8A8ln5oea3lSIn9a57XlTPCAWFykJbQx+mJ
IQxTl6Uh6CPSTiYc6635LBXsaqaCqe8HJNgu0oLHzhouU24xLamOuTNgfOQu4Mp/va5dpFc/BCvs
5QZwhQWQsrW9Ob539QXAaBR2vcjb0L0t3bK0JElueQWrP0uPZOmzc/SdagCzkj45gUIfKfUl2N7W
d010jUr5XHnDxWvMvbSE9RBsBc7KW9uwQSB9IRP25oxC93V7w7e2LHmSDJZWqPb9qQGkdw6d6CRl
pjR2qbEd/7EJSlqemsTWYyS9Rj+US/JD3tpsy8q2f3c92MqxwZ+a1wCu3C4FHlOkgNx6G4Tz8uHQ
PYimgc5EddJP+FCwT8+4QJ74YOsYgzqP+dw+O4wNmB/e6axYzGqBx3bynANKGeru1lqwqvNYPueD
251Mc2Yo0ejqQQ0K1m56BGZ2bPCehHcw5YtdpDkP9SGIykcH8+LtwctVJbm+TltaMrdm8uGQYkjb
S4/9oDRGCeqlu5aYnkBfMmM4T3L35SQFeMYJzArNrveh1e/lLYHVTq5E3+UOrvE1txBRknnLhGvw
EVLdN1u4FCE3rIuV9Mo6ONSQeME3jIn+OeqBuyNjcpR7LIE89ngZniCUyxx5Sv/IJ/3Gi43spM7j
bWKWCJR53UU6GY1eu4WzW6KeewiLYP0CGO2fkPKzq5xQnrzE6OnbhQ1jR8Of8+A9YRbnrphlP7Ff
fDzPTrm0iK0zUDXVuXLc9vv0dtQO/QTxfruLZebQkybLZyZzM+vgW9CFhFQCL+AruGSDkbiH/KhU
YW8NyomBLsqoWcdVx0wGW+B1q/PkOtcJYA77uWfokWgUR/Y+wzFsHV2ts6hICwr23HRt7YThUj/U
RmKc5Pzyu3w7Gq+t/jgbeXtSTeNZnur2aCWWd93P2Jii3VgUKP1DIf89Qds6DkW+/ZJeB3ZMT0sc
aZg+gPE/apmdw85v8+EeQXbzAjStuhHWzhB11Q1t4VcZZtn6fOVJbH3M9mD4QP+VQs80J68+WBCk
kcVwDBxOCl4Clx78gELgseSWyZORZh2orD1awIP9At+Q/3TmUmHr0bcnuTbopb/fbsJWKjGp8v8/
FWO1EfbS/dbVy4+R5DoW39ISWzPnCNsPBrQIM8hAV+nsi4rHolSRy65DLonisMmrtkbZ1/4Nq18/
lPI7340y1mPL3N0DC7hjQxB7DD70Mn5lc4Sla3lN5gI5mH0wmd/RWmE9OeyTS9GEoXqU6mvUX76g
EWCQLkjXcZy0VBnRbcGWN80ZWw4aSpEaMLFlECZ/ZwtWlKSk341l119fziNMnPuxQNetJ94ATz/Z
7FLNe/R6Czah/nDlh5j1je7q6lWGZTKok5gE66mXYaEk2QhC8zqAALJVlipbUmJbsD3GLW+7xodj
o/xzh1AHfRh9pnScHUCA/CJpefO44wnT+KV8/fFzqRW7SBnUd8NIeYRry5t/BBDtr9JcI5R0AU0v
zyDsOiQ3pKX8c1SOXrsqQDnNxS3Tw0cqSABTZJvCfeCECMFDSreCbQ4oBRJs9SQ5+D8Hrc6v669f
WvJK9tjemXU8szZmyfX0vGP/5D/vncTWWhL9mJaD1rO+q/XxAh+PUjQ2Nlr7VZuRmpV+ZRs9yLH/
lLdVkdJ1nC3RLZDnsSUlJsf961nfTWektlT8cKl/yvtw1g9XCpYOH6O5ugth9C2vOB7O7FVU8zpX
lRdeApZSIGdCI2LyviyzbcGWN2d4gkK/o07VGkTXStLdysm3qu9KJOqbAQghtuDXFi0vi7wn28uy
vVT/mrcdJu+d1PunvP/1VP6cL+T+IgbtNx5cHNoY1i5jYflwbcE6k93S79Yq/qn6h7x1PrGcdr2C
nOdDnfUKQ+LdacrwS+28cC9dg8xBJbZ9o6UP2ZIS2wZkW+UPeR+SUs/vEQzof2o1kghJYUPk4+Vk
753hrTThNSq5kp5ZymZanVXZSfeKl617B0wFbXxLK/NCI5e09PyMhQJWlKzMctelIz+w2nkv3QOr
/0iyNigD/6arrZ2GrbKGIL1LUc6QMBF/O/xTd7s1BUcm/VudrRlseR+aiySldAyalCULF6bXoM7m
oXP0dN7L/DcBYMByUTK+Bu0QndY3Xm7KFqzd6paW2/WvSSnYXl1JBiyk/O6+Jf3hDJI3ZwnYCS3h
Ndo6+3VgvZbL89mObPAqYfKWXS0WRoxlheTdzHGrJsdKIAODLSmxD/WkE93y3v1xKflwyOBVynE2
7kEFPtVQKXANkBqslBsaSI7lw1XiiNe+SNflZ0mWXeTOlEmfZ5dZdXZN5lgXedm3J7q+++8WM98N
FbaqEpPHGxU9K3prpXWRK3cQPTHiCJkUHa3sYfZKtmNQc9GmB3lF13VKaQHjrMfNV3mRf69q1Wpw
xDqbrZOGzcE8z64JEsGwxCGtSVA37FbutrRvBQr6Z6G1KxfdYWe2MCCjQ95WPixdC86m7t8KZ9ti
AyBS0a6RuyrPpc6gMulV8VrG8EyET64vD3huEd1p1/XMD7dfbuq7R7ROXde7LnMWia6vecTm5OyZ
01Huslx2C+QHbEm5sR/y1lmdlHwkc241pXj7S3oY6nsba70dNoZYxQW5/9YV8Xg2EAI86jBmSUI9
Q4C0uOIzSamls3dmOMj0LKWeB8xTTxK8m+rgJdKys7acQ03q7L4M6nYnteYuGy/KXJoHtc8A6Q1D
sWsiXnUJvMw197YHwFMDU3SXJu5JjUIrPyIZhOEyM/sjq5Kghifn2uhB8wgni71mRGMhnmcO7kWx
epf64+uCaP8UIAP7Cf5NfUA1bkSVg6TkZQgeZQnbE/WICkRsV+mn2HNQFjS7+ylGC8EBtnDS2ds/
e5Y/P6VV8xO+46U3tfJtzE1ctVL/e14yJK/xgb/xAxWkeNa89t5s/fBYrWdn1w/YcNBa1HGGYRc0
df2lnsH0MiUvP+tqau9R1AFeFSHbpRaLLYDJUvKcWxX6Tap6qJAIRhmqBMeNEWP1MC4lLCVhJjDg
KBAm2rkp7PJhnpLqQWISZEXhoHuW5wgLswhvFXFwKCvkh/xp+GayeXZu1UXKL1MrAzsSlDgOywLw
zvWZucVFjOq1CuHT8DESVVEwPLRZASbIawfmw03h3oDUYHvNY7G9RfVr6qfoaVgCiC7Rk68m35HV
VK6SVWaYdKO7iCpXgfCZYbFb4wRPDWrYTyo7oU+pomn7aRwDZhAUxLYHtCq1uZc5lqJ4yO6mYege
tKTzHuclqDNgezZtC3Y1NbaCUM/SvVY6uKIN7M6YE2Zz46ijC+P/NSXR/LCmQHOg/OvQ5rbjq8jy
HlGZifZV2O7QPTWOjmaZh2lqcjTeANMXhmbe2A5QZ2Ct2kG39aTdYQWPDAYO4KUXlncVVLu7Zgm2
JO3znBSsoQ5IG9lw00r9Jp/N1NhrpqHdSFBMwd+ZRV8p+8mD5e6FKYvNiBq89j6AUdce+2/JkH81
2EoHFw7dn3fLhM8MMhG0QlGhEtPPf7Hd+SXME/3b1CSgFRDEeQ3GDNg1OliPs8ZesjUl1m3l5v2N
3sftJU3j4oFHoEH5b9VPzajQuLLUvFeN/rVGNejejZLHwa4aqK9K/Snu2ThyEHs8SlIK2Ar9jPx6
fqzHXY9xx25aqsdaiilfDJZrOY4dbLIcBdotfcbh3cFW/t1JZ/NWTlU3pvbgeOEFchhOnRmyaCc+
ONVh+wVtkPwKwzlZz1sbc/vYdO0xV5G12ftYLPdB9oJR4cyifdEwV7bNW4gWzSe45/0DS8dXSWG0
237CtA4yVDYi1rTUkDzHKD8elLivqoseF66BALWh/bBisUQVGHR36Kf1d/XAsnKZonYiBQ5KFldk
MBPQbNwK3VTaM2Kb2l6ScnuyVF0+VQ6YsOX+2OMI0KVaBnrx2R5/rX8nTXL/bBc1nLPl/qE6DSIv
mzz86Wkz42CinCJRCapghuG+paW1jS0Sku8ypVhKOsgdh+ER4AwIvGDYgevCUqGs6JT0+mtdB+Gl
t4cAjfew+l6WJymPh7A+pTqqTdWsOCxYKy5u4awHXpsgCu66JRgSdE9cwz+/K+j7FDuZt8C34yMU
hvi2HDM8DJdAYpJnMsvGssFGUS3Woga/wX+pKIestbejuxFzwP/lkNQdwFeo2vnjadquQOT2eXwo
VVYD9x9+ndSWi0xFqTd3abvwKNh2NK0WBiyKlPfREuQITNxLcvJ9FAsjf4C8rsYsri/FpYpy+W6r
JDEc9G758HXsI3Nw7LKqEpaVhyfGpCg3zpsFFB9lKSn9cKgk5cItqqMXByHw9VC52rsjMt08diUA
jY8Fy6+ayhiy4/Nc2F9T7ElBLs1uettOVXrrjhGAEw3lzS5jn1Flt+KYFKH2opbhcOfq9R95qKkv
g12oL3pYP3R0sA/sTcN0QXSQr19voP/l1K1+awMteXMzTsVmTnmfombwFlXKF/jIwaMUmmVw7xex
/SRlIIWPKYS6T/lSc6zfkkEzXzU/Kj5ryVWq8M3JXtSmgX75ENbpdNcHWno/LgHifvqwM5OaqN3M
O/ps0HhLUupANGUjx3f/UpMB91KXtUuYS+lb5tXoaGtGu5ek0TfDxcA19VCaFor4O9vq+k/YWCFd
ZI36MYJQ+db02CKo8PXOC7/yDShYebAz37yMWGY+lfb4CoSm+2aVP2a3cb9YitveZGWEdJKtd9+a
GSCF6lj5EyI6aOmG/a/AsdtvQLb0wxzjIm43/qsG+AwN23YA70ksDtvjjDUsfOG/s6BF/i78kKdb
DqjYbL4rB68+4tdWojDnFK+ZYtk3TdpNaG73xasOY/oT1u87KVSAsb2CwPgCk1e9lyzbb9hfcIfy
LMkRNYmr5k3JXpJ17JpPM7t0kpIzdoN6r6L1psOIvg2mGVxCYYXGbY1WDLTo2keFzc7vWXSPuwNY
PGQ9kZY9Vv7g3EhJ3/re0dQGi3aH28ns0/MgGBO99WrV7+H4RDeSdCLVBqYQ9beStDEiwgdS9+8k
OSvTD5dv/oOkpj57or/On4wYfI8/BpcwGpTnNGvV+8iHRhz62FUNefUE0OeI7ET/XHrt5yRu1VvA
CsOzrre8KjGq8lXi3kkFyUcX8VQqdfYgWRKYqBxFNgSGutMxXC1wj83s4Fmqx9DRnnLzuWmKk9u5
FYaF9REZ8/LWnpziNuogyy1iweWtohI0XeUiM6tOh9jrER23o+Yx1ByswCfrFYWw9JtqVd4R3czy
Ikk4OkDq9eKtNEckKY0eLMFSTesnf4emH6iafMRdWW0BilfpN1DU2Rk6vnPS2fv4ZlvGbe4q1osZ
Zs59mVgALJZq7aT+NYGWvPJp0+4Z1mm4ERFzl2DWUn/PCl4DfvfvvK2KxCyl/avqde38T8frLQCY
zo4f63FuHkalAi5duEjfgeoy+RL9lav+Z3Mc7LfGGdEHyvXiLgsNG2XjKgURN8xf+sp9lqqjkd7V
keF9rZtcPbh1bN2npYcBS12jloIu7GfoSD8VxK+OcbF3gQ3dqSUvlTvGPzoNgJhluM2jZ3bBjWI7
yTlKQ/UFVZV6J6d35q9q6TU/O/aNgBGZMTqMk3FhzbZEdbe0nj0bzXFedwdhSy3fJVldoIyLRtVd
SZ96Z5fhoff1+KZGnPx3wVpHisstFx4J4Gdk/A/qHKjxQcpDcI93crbYccm0K+iElWNe16QU656W
jCde7WitGWj6s2Um1lm1B7jb2yksx7y1gZffOKGlHFOt0LGlGpyLBd73itdNc6cZpnOyk2x6mvBx
OfSt2nzmbVSB/rjOd8bOz2jzKL8a79UdEoakY2Gdnl/stjB/wklELNKkn6f18dJmiQNJJZiPdVXV
D7He1hfTqIabyG0t3H39EluCzkEfC7AqHR/MTL1EFsvv/W9xMH5OIlP5SwFpuV4oyzWk4grrzykd
foSK4nzV7CZD7VibX0IbbXCGKMEjFGr3nC2i4qrip7d9GltnlgPSRxcqEBjnxmL9jI7M9ufwGx3w
d8iHyp96gA8y6CRG2AzCk8A1/8pQRta7/jXAmqNpP/UdmGV0iptXr2VO2PWV9ghuowOeg8MSvCvn
wOKa71903cCDanQWSQM1xS1O67JbiTlOzRYgEgj3XYKsC/41nzRn8F7z1PuqTbFyb/aexz1AvrcO
0/pGkp2B8lzuxN1Vj3uEqTTGZdeuBOpWNK73OYCQvquGUL3vq9L/HNXzN90K9AdJzQsC3NGtR6nq
ac5tpFn+k6TCPji3aZl+Mgvd/+zP7CUWVvNSGo7z2T+PfuZ8i/lUnttRbc9OOwTfC/1cD7X9vQSR
hWVOVV+GYCi+YnO3763I/cQ88g6Th+Kh9hXE8wPIG10fars1bymICnaccdZdmCzjGbGjiZcI4TUj
Mv4Su0MLMbXQCbrPW4XGqI1DZXfWacBS8KFbAhrGdGjwRj5IUgrYsC0emhm3LSyrbwE7ceWgq0A3
YDi6Y+2ueDCWwEaK99ZVjPvcqeZPrAJ87cpo+j5FC9Cjhc+BDhSSe6n+NZ6H6ftYR9Z+XPKjJf+/
67tILm31fdfnPMDT9k3gIvj29/m3/H87/3/Xl+vq1QBz2zOPZm7F+4EJ+3M5TPWz7pj62V7ykMuo
n6UgZ/K75kkVhCKb53LJ+3AsX07krBTvHOt8EyWwFralVzXqiZaR/c5TsY/2cvO0VZPCMfa8XV3D
NwjKRyVrLQiTcL5GrR6Co8O7fujRsTlko1Y8SjCaPK+if9N3WlMd9TBR74IKIh6dlCRQaFfv2iWQ
pG0okO7XdFYdeqZraD3+XSr5W1KOkDy07W7zCEDblrWeaUundHrz6D6W3K4fPfYfKJJ53xL4TDSq
Mr96PlxSfXQ+TXbv/TAQoGO10BseLdfFcDRBb6VI1YjdV9jEEI+vTamcDN2bv6DIMJw7ziqCp2/Q
sq5yjTADztdXrXWPE7b34HcaG13LuTGveNS5a5/BjVi4DhjGSW/a8UavQzS7F8MdcdRZzXWssICc
y+RLCiTo0eo+uoCsYKL3ztVMzRJxndZ/zpxEeUYgujvoFw8bsWSe0XQx0I5BhNwxdwxB4MXEY31W
qqw/M/lDFt/4VZntdyRGhi9RjBN80rX9Y9T02kWN2+zqj6n5EAY6nhhKOb+lYfoL0GH2i4ND7OBv
FNNEHQvr32f8ZM7G2AUPVdE0z8USGCrDw7BALnGpYOgLFakBsmG15YOWwotHMlk9Dl7RPUh9qYbB
0xHTyAkDNMRpksWTHcg8XrJ98hwg1oGvWpM+ITqEQYSFMZrRqeMJH7T6wQq65FxBrblPMkgVxmjO
d44Lshh2vH3rZEN0LZAyvvXMyLqy7FHceNM83GTVOF4VNSpvM6PA2Mfvo7uk8ZF4Ghz3LiknvF5r
FkmiLvFPcduqODCo9cn1ihGiK6LLCED1T+xPlMc0drpnH7UndIPBDtLjgAaq+v5l7rD6wdx5fI0s
5JE7c9d3IYtSQaF+btiD3oejaryNrouWN7qnX/Ce6XdVNI33Pj5USFDn6aGawgglLPTj+DZB+PDT
+Y+kcY8+fmRf2b1u0LWJFq79HL2AJf0V2er8h5IYf7DwC73cClgoD1z9lLV8nP3BPPfLGdwY/w5w
YCUWDyMTKntCpBOIyR8FuES9M394YA2YAmbDLdqo41ONkfqixj8julbfe9bUIYXMG8DMqLxkjYaQ
DOJ940OMWguD8vGSm0r06iue8+BosGnFCD40eyh3lj9c+nSYvpo2cydNC17dgjdFm/IC2QB1/BoB
ADwG5dBf5Cg9Tq61MWg3uaMNB9YSixsYQTFT1QUZbHkYcvjtbs0yJwQRpYrE3mXaS4lkfizZqo+Z
6BNyge08kldVLjw0NvD2GY6BD1bZYuXYKt1bh4HlzeirGfIV3JIMvW3WLQeYHksSRTvvOLUFPpdL
UjcnSEumVVwl6ae1toOdGO8weYAkZztMCpZAz0P8nkpzKm9HL6lwsCAmwVZHYpKH0zi1Gx2I0pCD
xvofjpsRjCohqP/XuSX57tIOPgJXRkK7d3nbIXL9MSrnmyz92kxh+Eqf6++K2LGuug+3os+NF9Vz
/LMxhMp+znnMjlfET3ZVXCQlB5mG99J2mXdvWcoF6aL5wesaKIVt3n7pR6faGYMT/GgD5RVCkfen
qWmn3KU7QAd8H2i5HlEBUd4ui3+xmPGIOkj8RxXVMZ+dpv262N3vE6sr71nnvlURcb+HKFDd51oV
npAznXeJqVb3W4GUMsD6Xc/Ekqdonb3avQGRwbl5OYMcIhW3ZG+Pzs4ZavYs/3ORD6dWxgS+kO6/
pWBUEcxcLrKdQJLpoF7Y/IpvDu6gOHfdGGBAhHUoji9KH0Ih0Z0nEyXHp9Reel+tAGFghu6aB9MX
S6XUvTgsFdw7KsYlsYrU/5pc8nDqHu6jJZA8IJjaEV80dkGW0q1A6kleVavZyRxwBZBkaxv5MUIW
5tDFE8v7Vf1HBHHBK9T6mxZM0N/6cnpzSibt9dT4L/mc9wegYv2z3sWoYTpj9ugaiKrEiLjdT1Y/
XApQtSg4RmD2sa26WqmHJsjSiw+OGj3kqVqdMua6Typau6wYsHqdWrXCwnqRfebXhXvWvN0viY0C
ijWb5nc8Rb/6TWr/LC3/RmUhM0AJB15TUicMpT8XZWsj38ciAxsa3a9x8u78PC9+Gk38QzFZpaa3
BEAPasiyetywTKQWLCQ9szkbPvv10KBpzgRCSkcnLG/DDCqglOZYeN75/dzspDROwwzPSzTlpHRq
7fShVszvyXImdjzyx7SuXqQsNl3WnBBaYkwePZatqjzEOAkRD6w5epSYBGoWfJt1tbpuWRLDDTU8
xPj4rEdtpaqTOeeYjaid5DlNiNyk28A7RRx0v9XbrqMO2X1jFvaNP+vUnWNcqWAivYyJV7JF5LN5
oqXared22q0KjwrOeqSd0xmpGCmQYHRRDdorS51aUabqtB2j+crPci5RtvvPad5VsZwYDpmcfDtb
j03Hvnem8rCeV4r9NOYS72rOtqLsscMyD4btQQRbTq8MNRRBGKzvDpSC9ZLyA8NM9U+eab6teYb8
gu3ik5fQBH2nU69N2B7+8T9ttX+fV/szC9BtWH/Dchck9u7HLj9u/U1Ssl60K7PHGGFXqOJnq3XV
22KpJhV8s2aZR6JSIsEkt1+iptsh3TD84bEjdK90w4nRBnZqY3PfJFG1rzGwCCKoZkGT/7CKZkJD
D0xjr17t0J/Pjtf9BSx3OqQIK6rRz15PsI40bfwoPPTBvKG7hmn7Z5353okx062LhGlU6dFBs6dF
ytb7aStYZMfdTqnpyBGaNZHDdz3WGBvcrdw6eWOeeYGE99lsem/X89qh6zG91n4FuLj7rAUjJ4Pm
hyJ28tCrzZ0Tw7+sQD2xoHNMWd0qTP1HWAx3CrueU4El4oQEQ7ls+BUKmw4JfN8LPGKmqV5yGyna
c90mypMaM+Ut8TN6qvxbk7EI9nJL1jD20KTS5H7N0zBx2c3FkF23owJW8g5ZjeQSvqnKkxTAQfvR
zjCuqraHyjm/NNVLk5rD08BAqHVqtNBzpuTDDGQE8bKYHxJ8VkpMVnDIwfag6hyUHdpxN0I1NT3w
hlb60GsjDmBLMKX+cz3A48+KWycYLFD/BAWrxXs4ZuNJL9Aak7wcBYbzjMsaC6Z/53UzAwkkTfVz
hYte4Vr+Y7YEyFF4pVM9tTZyTWmLLs7IGOZpXoIoNcqLOznTTpL0IMZTjBoFhKFmzdryG9v8Elmt
cSNZrlLp6JKNM3ahTXGUPAkM3dfZJkKzUaq8K0Axz5ia9cKSbekF+7tTkV/lwpLnh8PO9lrj0E41
O9bLj5TCKFHzW8tGgHDJslhWf3Ac5TAEYfxclMcCQvBTq2nRM3vmv8ao8q+DZtwjRJ7ejZhVPUng
zmj9I2tlnba8dOpzTNxQ5k9UJVagNPoGntfdTWIl1hOL/dZ6bBfZx7nwcT8K2wYXLZdJm5/iMTRb
pXte0zgkVae6SM09OF/Kw9LSb5fBc9y4j7PH6KCfK/aKqs588rxEebSi22BJGFH8Oxit+lvHquXN
ZKbLtBC+D+5/ADO2emOCylE60/XKiRy1sPGuiJ4wvOseymI6rC1qLqMArHG7QxW5eSzqLHg2WSR7
1uPipfSD8VaqScCQTN9hC1ReJCl1NVTWD1YFclyOkjwYFSmUhOSeOdy499TAe0pzw3tCl3u+MYzu
e+DXqIQs+bqT9ThJxTs/dmH+SzUUMK/s3If3UoOR35MaacZtNNP+iilqL0rg2U+QRZ0nHMSqoxa6
eBmMs/MkBVqLuKdasjkjSSlAMMV8qFIGjDhvKCjHhi1byYax7yP636S37ra6IWunmJk1zjnVq/jk
TiAmkLMMn0vYEAfsWZKj4aCMtnfayj8ZnoFyOPotz0g9R89m28ANNRLWD0bWQ10jxVRo8TKRgLHL
jFsWbp76PDLaKAPs8BTMQvxFqc9HePh3bEmir/clb/Hyw1vDA3/3f2ydx3KsTBdln4gITJLAFCin
KnmvCaErg/eQmKfvhb6I/nvQk4qSV1GQnDxn77W3aJWIcOirv2fENZfMr6+GzSU0bhLGv2d/D9Of
UHJ7YFOLcPLvk6Brx4NnMvGeM4Av9fKU/Ce82nTeOmV396abK22WgV3sZnz43wM1MlaHv4/LP9eD
EuWr2IxH4+ak6bZ/gWwinEfyz39kt4DdoEHSFIC7e/X3YLbDvBJw1G38jf/71Cy8rzQ3YWD0FdjH
vy8rteIQ/XuagZ0B+Z9njDkA5zO0g7L33xFzFyJIcjgjmSsZIf4dxf++DOzlvHVlDrBPiDvAYYZ9
Qey0xdKw2I0/yyi+I2gRRd0eZuK/Qtt4jMl1vKpH9eZwWM8pcWD7wRAfySK83bypanN+Te2dWXHK
3d/r/d/R/nv29w4ww0p2IuZYaaSknfXRDLs8FseBoLYradXNSbJJyNus8zV9PExCPhe8atuecehj
6tB5hzkFjI6a3AVIv2p2mHWYmDdTWrUprp3tzfp7VgJt2LVgQbjvKuOqh2wRt5JBl9VA4suL+fL/
HBgsyhw36fUgFB0j0LQyot9Pw61N7C9RJtrOsi/11M1XfSKn/x4skc5XkbkduXL5KA2zvcLy2155
VQt0/O9p5XrK2P09/Yte/Xv295A7UYvayYOGsWnn6y2OpbFaDDoUHf/fE6vxnOqUloAANo/o9jL/
Hv5e8P8+HEsLsoxBbma0eZjWTaP4dzjqP8/p39NhpeFVlc4S/u+d+TtP//fh3zPPmIi3wsDL4l3D
CeTB2mR//3uwR5EcRmGf8017/3ce/D2k24cTI479mvaXv081kU24Q+xSjfzFGqi/RAOpKd5fVdcP
hdF3pI9aFR6wzTX231NnNKdTDuQLkzzHdONDtIIYg7+Hvw+zFAqxkWq/HSXldCYYcvDX3lGkomjZ
fHbcOrSI6RrqefHjkmjdhHzqUHdbdjGmHh3o/Xx7xfxkNBtYl3qE3NiawDms9Auj851ZKnyj+XVZ
t4kPo4xB6dokF4kW5jqOxoB5e+9PS3lTGtwiKq+1Qw/K6llvh4Alo2GETmexaccTuIFta7vq97jv
zeM6kSAkXTJpndehG6q9YAiDin1UZLH08T4dCKIUla+pkvkIMsGQGy6LRnYrTEMGi7Fou0gbiIVR
5h72P3i69dkSxalqGvp3RBKlvXhvp5bMwqXYg19KdzZGv3oYL0nc6T43R5zJSV2HPYaMZLwAfkVP
kjHS1XRGr3FGUwUvVQCULd1P7ZYRPViocGlRMJwO1sacyDd2+7ABUdG79BrV/Ns7HBhXeUSl8POr
8i7xkmdBSsBWVGU6XFMiSlODdrXSAd9aGXR8QjNb9ZtFOLJ1lFTBvNruIYJ1ozXDcTATDgIculRI
jrRI8Ir3k0AXM7147ta6JAiSeqz/drh1b2uLYcCOceSpyg+WtmAE1tD7j5N2oKJYA+aPHxTPyc5d
8O83msxhEyHTcVdqT4E3xwWPhnyTFx5X3nLM3fsZBNKRiad+QUxLeoZLAoNe8UY3uHTxzI8xwGA3
dnWytkYBcwrXU6L9DhHZMt18vZ1BZiaH6yJZf2y+GFQ9N8qWTbbmRDe1OX61JXQkk0s0MCZFWNMy
MW9MHBJz9EyENEQvdd6TgCvxieHgDgvaCZbAFL7mehHIYUOKwFr2Z3N4jbhfhFBefXKZyQctGeG4
/C3ZeilMiFUFqHIWiF729dhq+zLuo/sF4vrauv+aglS9WI8/F6XtB5eN4GSocCsAlbSSM1q5ve0l
3xocVr+eySY25vXNa2lY0IA0tB+HiES4RlZ6sgw6eV6m30NccANrKcIoUU+L4e4JwkU+kiDF0oTO
tJUdkpZ/5a0x7td2HsMlKZq95r4kWlX5dlZGu66o6M+oam9Lrb6sCb9wGugMpoZxG8/ZAJpyOY36
Jzv/JPAWR+3G7rHPiWrtyOuin7+TXvNuDAo8C4Ak1yL0eFAvKHItYEdZEpDiWfpUg0awwl/1PQJT
/WGZSz9zkqMtNN1XILtkJl4AibUCkSSYr4L6qNXDKiN9xYUYqhvj0bBim68tr7GnPqO47YA61d/Z
+raaOfC1IvlCnFuGvflMhOKzQi/J1AVa6nT2QKZus41hHt2QXtu8jA4tM0TAMjJ/ad+AMJHv2WTf
1DND+8K7CJNvK43p2tKp/lnTs50idXho+ku0jgTIVsuBeF5JumyVHJd/JGfTr37Kq/HDGAmU14fl
TmRU/uO64XprGoFEozPoE6zQFZDJEc0wYMOYcyLo6hEgWPapOEh+1xAKrFnaqZkpshJhtMFw4Njr
YeHQ8CdS4Gw1+660o3uyDYcdo50smFvnWc5laFUjC4EGhrYo3si4L0LDY+Ddd0Pq9335il4Uk+PA
HnrOU/KSUG/KjiDhLScWZfS867XiBZj/Peg01+9flYRA16Y5vvvp5Kbmd63l32VqfvWtRVhgB5lf
Zw9Fh/tQTeOyd0uGBamBlt0t0BElS/xm0AWdS2B/01I/6ll7026NqmrZBrE/Vu8QvTDxDydIZXsl
fLh33W7W5GZ3bm5VkvlpLemWbELdNp5PtcFNoUQjJIH3wXph1ZRxkBmnrkxvHYQYflPUN2Ve/5aW
c2pb+dmnbLxmcZe4RRkKvTgiVKEfFA3ktUwRvnp3uhpIM4tBVYctCvTdaGUQeSaVh1Ijjd7UhsXX
7GoOI0v7ciEbJZFCiJ5aO0GolDk48rDM3RMxb4yhS3GgC3CwVzqZSfVczfpekOq9dxOJfhjNSmpz
mmn1m6fX2ZUK4sTdGGIPykqgjRcvyzoUIfyZp6Rbv+pZvpr1cq9kYJay3ct4vl5Bc+YS8lxP/qQh
5XUNxtqteziDtclETfSnPIqQacvDlGqhm5J1/76kzYcXF0+yGS+zRNOoTy/JUBx7NDj5zDmRDf0e
JBtoGnVJAAciaAOM1hV2mDfswLUutDquT6jydnFs+3qiibvAjIMPDTSA7IrY/liG+YNs6tJ3Cu25
dwHZDKn53pf51wROz2rnd/xlP8h20cVah1Wlp1GUTws28qDQ64dmBF6ewmFSOYpqjsejIETsUDMG
QPNn0Tvq1wMDSGBq/Skex3syjcgQdOmPT4Pz04seNAV3WDK2iXqvBMhfAMq+JiYiL/UKbFNxMYfq
PgfN4xvrZO+E5x1m6Z3eyx5AH7ShUz3bA7z9HLH8gjwiIUeTNPYzoRj1Db5hJHwO2HSTK7KJ6OzQ
FR7sL70cLrk+vY38U2z9XlNEGJA+ixev086sfI+Iyxp/HB0OfXxjkExf2+ZhyKbjXEf7/thP1b7n
sLBIsPNndjj7zPZS6v8JFLDT3KR0qY4DeWp6T7DY7F3yGtbnaOXMU6r9lHL1Tm70UxREKOfo06q5
e5XjcDG94W50i4A8h/tmiD/skn0jFjKiG6bi3cFTD5+0VgGjGVIeBNGfK+cGEwGw8RVlQ2dMVDTz
zrV0BMbjQbDPOHnsluvyhujRjjog1elVcbmMr3KgqbwW7uzD4bktsrn3WwcioC4QHFll/FTL4qcZ
5s4vh2IKW28kMRLTYZfoJ6V7D45FEbkkkLOrWJ2tniq7GaOPceC6W0dzL4F5O726tujeQU7JQxB3
UiuYhrYRKFG0UyB3X2EQInSKaaFZ9A47ZXGQHQ4jkScrC7pRhqPpeBj+XddX2VSG5WNfwohSuabv
TQtmQ9+lDwTADxFse25wVJL33rc+j+PFAETGbsw+utHwpIkF7KY3fogB0viipehexo+u9/axAina
p2QUe7kXFrQIOgYcBcL4sNI1Lh6KsFZkQRvTERh1vaRjnR/LVbknQiZfnRR4D3fwUTXfxkBtvExc
njV8nSy9CK0mYW6CoZhxurTpg8HyE+JOQtVEfs+atpc4rX8JGU18YYyMlaznqHcJKqn+GZDr3LXD
JWGQCBalLvmc1fUYt2dJsRgP1Y3yGBqSLwLq6hoD0Qu19ovL0CKw4y0rwpy/FpsdQO6q+cb1uNXI
JczdcUsY5G4uCZDKejiq7WtutlwdUyC7Vb+1VTlTjBe5L1xqMFmg24jTX0U/ezjb9UbIsmd4b/P0
bNfTzjDtmcKK0IzUge0gxzttmptTquV3VkxBTiZtZdrVwaIz1bbrREGbqAMmbauXZUhD6Fkm8T/4
VrBTczR7idFyBXDSaL80/T7TOj9F0ppJBh6YVt6UDRgzEPfCL1DbHlc77sIeIqY3ZUG22tfd6KFN
HX9s7Yqo5UtKMGtFExrgI9q7vNlhZbzLlBB7vWrfgSxcjdUK8bneEM0frSC4evYMzPp18twIh0oI
DZRLk8Bv9Zi6s07BTCJBr9wDoiWbaEhnCjKJuUcuuELsz2wEAammhcx2ae6FtTyZury0GVdgwhHO
BaESTCV/bCdSYTFAHC53iSEPqZw/1vkK5cxzgSLVJxek3ZUGx4ko8RucGMhGVvbrEq/SsGwtePtV
g8y3adsC6CFvZn/WjL0k8Mj3bO1R1GKvANxui1Ttw0HFCrUgoD5sdDnSP3IWNs06gw58V4n1z5Ta
so9MBSwZCylEQ7anRQHejorQ9jj7aw3vAIUJsYkJ/hVq/CFNYCTl1q8lh8qXM+1+G2oS6yYtRBu8
oKnfp65uQpVzwpyUU1/zOEsc2/yk4fJDhnJzVjlTa5PB/UJUUW4aDwD7yhCpDAZKywj1vLa3H9il
9IhD02Sw7+YHYcOlNeb56BjKpQ7ImgDUXA89ZXjLjBYc9XDWUs62uhN+XzTPWVFhR5JXgDHDtaZ+
ngaPVF+aFL4sksNE4jjUzvVGImFvxPdieF9NuWYhQraG03S8d6rp3emnL0iix3VZAmkaH/Wc2tCS
JxC9mC+iubPhk0xVwBxEb8Sjyp37sXexZWTltXJHBiitziDbe8/sgUT70nqKhodR6KC6YYiSIEbi
ju5E4ZxU14UtLsKQXLrxQJ4Tc4xOd24bdh2qrqYwSfU7AkeeTUUqpjdW+zhZHpLIVmgBnXsGKgS4
ZBHM5vXN9R5cqSESMTcWXznMwTBkFNgUmODr4jAz63CBYkvMua+6kXlDctCa6roqnsHmeQw7oyPn
ZNA1ibWbM4OdmDL4VjOtdpoprcC96mOAnTT90C6QDe6NaE4qZze1+ptWFIxaRvMQzTD35ogwvAIM
WuuMQayGr6RFem9bJ+qLviooMCbHt6kq2X1Nt3p+opK2oQ4XpFSlXmDUSvJnyEMoPC2I0OZWrWUE
rpt9L07yljCnXJaxDDQFGzDzzOXkLK+1SItdZB4KwUC6woeKBzXeSXJgajG+5VW8dajZ+UcZ75on
u4AbArOSzqDTSl6ddsgwkS4yf55n7t42qd77ZqLkUHJgTNgzHk4IifYcD4bydxORkZEnzc0QJ3uL
IJG9t8znJjf/FRqG3SSD/L7xhtrhC0XSMwPxeq+hUfFbrvidpznsDT0upWnqb6pl70EBXhba7ei5
2jDKY+hsNbbAFidCwVQr6/H+FRG9kDT9rqPiojsaUPOsIVkoshk9pf0xAbDhI1py/K42vycL7FTx
bEinOsS18eEY2tFZZ/onHmoeq/mua1Cn8Lq/4c18UlFP+9ZMblaQw5B98zwgDRYKwXrbJUS43s3c
TbkUMRxWn0hikH6rX/ItbyKPiOWUNcog6LxUzotnzOelA0YCZ44seau7VZ34rHizQKLcp7lnHrQt
cjlplkth61Df02rcpyn7NJ3av2mmF65RZCCI6rflUO66eDnwc0zBxxjwbXIiVug5N0wtJAHr8IKR
NPKnNkI99O3Nr61rvdLbfnLKkWoTYaq9ojgjuhrrxLnIPbapLFGRRcHLtYnIll5v2yGvedel+dEa
aKlKNBM0bB9qDp5fTda9VuS0DIX1pphbGvGkQtJ/Np6KF18SWzzFqzwaBQW6iAnlY3WiAoC0xx7W
NWG3tqOF0BiSMA2rOy+J75sfFt6Iyc+Es3JO1H0h2KnJDj9NNhGLIvS3pCOoYTFr8qCmJwCkxR4N
113mqAtjBYx+WnEjingI2QRepo3culiPxmdcuZ/O2L/0Oidmbr+QffFoyioUMTmFRABDASdIdrnq
O64WbF0oxI+9pb+Ng/1PcxR9ZZRuvUV2XabTjMm4/ztrauGYUKd2vMlbOOAsAMjgNniz8R5tm1dX
iy8rpEKQ2pfclCuNu/6raed962gvBZHEvpNYUzDVFN66jZoh4myhihmr2sMqLnTfFsVVHQ3/KoGF
IhlXoJTIn7rx0SnE2SplH5jaSE1VIb/XAVTPmaaFYsvnHT1jhxWcKPqs/krK5Ai44qpLk72e29+J
29Gn6pgCkqRKlGJ6MJfmJpcEinZtcWoUkamj3uxQhX/mRo9c1CSh2053Wc7gORvQv0UV4GB7x79w
HpNbJ60QCU+XSjPgO0kj8TE9RpP1EA1YKKLod620J5MooVnWyZOWf8BMrOzVDLRYR401mTcL7LHQ
GowvZxxOppc+1hOTdRyA30O0Heyk+FgM9ZpX+KpJW4B+VfOa0+lmyafrOkOeF8WflBCfBKsmvlOr
vd0sH2Oz+fJ0buRa6aEIXGvY4yZqO2rzrVM5H5jiJaG10JrVU5MAeJNuQvLh2SRS5H11KQvilGr7
oXQnwQRde1/j6aK3IKS96tpkCReOexjq2g3KCchdNezSKX1Li04Ev63dfNlW8S9qGrSWZn1fQmsc
nJLFRXakLdkDeLzzWk27iPx4VE54tY3mjM/o0dQU4nScv7gsjssEljAhGzTLdJp6Y6U4G9Gcr8IK
dWaqMLhivCDVFOjBsM4ZSYlpvl9j54yD8lOK9qNY11sF54uxmrzmCnmVObQ2bQy9qkaD6cYHs8sC
ZxoRHGukRWXrDealK6i166G1rZ0N3oD7j0EeZRG4JleXWnV1JNMBij4y8NkdgazzohrLe5gdmjcO
/RTfoqLjLK6ureJlFHlIgOpdlwxviWIEvp2C60LEFMISfR9LThT8EzdrER3oiL9FznBD5/Y2ApTP
LgEfWtEaO1KIzoUoH4fEfC9nKdjoJZS1+KlcD8qTGLgxVunjn1Qg1mnK0DxujuzGHgnVfmuG7Ivd
7xMu0OEENp9M5TUK8b282c2la6J3ygP0GAklSkSj/qIxyOkMwlbGxc53bmkeURnR1ssWi5KhjcmH
1C6102g37DVf55Le7jo6e/Kyq7C25cSefvb25QqKZhVFfqy666rWGBDwC3Zurn2x7/UXvBAijdzj
vGr4JkuQlYRkxbMbX6l0YtMIOYHZvhY0mU1s8WIflr40rrSCCVaLE4FJhMNGzU107BnGYVm89oQ9
LvW7hQym2bDKB23pgcY7eX/4+/C/z4Ghz7gu+yIKHSwcgPgbk3vVQNi4U9ZkGWzpT/ObK1Jg3ARY
SGdegtZbTrWDJR2T04ekj2wI9KeONWpHXs9+NShURxHR6QNiz9bmZS26/qCo0LuJe5jqaECmwyP5
wp/jUGzOLu4+qzadhKG8gxP9OmR2BkthfKIj417TI3fLdBGTc1y8ayNA1dqitJeT8RNVLhcNFXYZ
Rf+sTIwBLSI3BBsgPAuIs17xmiTLkttepdNWsiXaOXHQ8EXOV+KZX6pHvr2wCEdjdILEDCCdjtXg
ma9eDvTb3jeLdt1ufy7dJjCWRD41Qb733Bf4eWAPK5Il1ipQS3ZZdflQNrdNJpSfFdNjFTN9Llz3
1DWClqZzm5u4yR33u5ttIP5xe7fYxX22jQ48raRtOHdnocdT0HcWV4RHCjyusivyMaqwjduZGf4Q
UlxPXNbWqVKCQB2b3dvRihMBbAJlhy4hEhhOAxM1txwIjXG3y+zmtsvU21xuQYtzpg6RVf5O6dpf
D5A2Ytrbus1O2Yo9brCLxXzAsnZeor+li3Ptxb9mbzGT7chDc9lwNqlbsTxmj+X0ElkpdCGXPVoS
W7GPxdqfB1gOcz0Hrpexd3bsyWemeshS3XjNPVZr2LHsbmmxzCX5UEZ6FiPdF6nEDXvsJ6mXr33p
FjutEylCi/gNxggWdtc84GbSA4QeLIOb6NAhdojOIU2qMdjanjtlYlY3eY/Nbdq6agRD2nl+IMiU
nzLPFrOwve7KzxUnfznRqowUwxUQKljcmbhPw8weTiN3ya0KN8ilNHA0qSejAAioWyBfVN0gq6Jh
ZTffedbCfqmmY7HQZzYK2zuZ4jSUw+gvMYOpfqX55Dj550iTj7tNrfkVooe+qJNTnKmtgDbfbSwu
Pt3KGNzJ3N3pZclgxbT/1dvoKfpo6bAERq5Ruw6Xnp4lMtnuKsYaOFKM3EeSs7KqaXaOOr4TdaPw
1wVoVJqdV9lQ0hfGHnJLrBlbOn7pOk7MyzhhICPkhy6BUkF5589dPt63ZKaHPfFGG5D/TF/+Orbb
oBjp28wQNYyJtia1VHPKVAvxgztC0oooaMdUvx4mfV9SU/qLg3M6XUksF/qt1wjrIPSx3UOIPK1t
5vgyr3aJSWDLGnNziGPRnyf67bmLwD3L5xdZITLVh2emZrz/1Yr0h45slPbZVVHTVmffCqc2k0Sv
qD0sBigSbZVeBof5advRtG+sWcMUCw+y8MrdOljcjKf+DUTPrrK3+rPGGreqk52zkhZp/VLJ1To6
Zo2aWdTLlei3mVCHnIb4DTR8Tt5R1xbkiePd2ImE00KbBAbsnkYgFxrbLGm/lEVXBo5RRQHIlQot
J67XJguIbKsAQG2X5G0x8yfyhUvYKjo7EEJseQrtxRbZ6yA5tpExyGOW5giYuOyx+bx0klfc2vxJ
/ER0YmLJssZIRrrq1fZshMV5eQH1OZ/j+l6nhcIZVfkR78ouyXtw333Hdo+/bTTLnqARxdSZKsth
1rOTblMHWayOgo078cIlEaujqA4Miy0YMXtPXdcJ4S14ZT91KYaH0ox2KlterQnXpXLUcx/h9UQG
1B0qgmhYoofbOV35Ju1XkBJEWyf+11hyDB13vIqZodI49EzAKPFC21w23/CbOURLdqf0USN82sUB
o1xiNyqMCW2DntakQ2cSNjKSsFlxJtsRuDUuJFz/zbVYBpabuTJPgErqlbLC5pwTjfE9x/anbv6q
ef0GPUO4BaBwu71be6lDxonoQ0efwLf4aWHKvV7goGBkCL2mx2RC30Ob1M3EjFmS4pMlatcn2rvX
CXc3Gh2Ba2leXzP5c3bF6pKOJ5jpMPYKdINKh30O5l4qVva1B8A+IoCJkYfctk+ZFS1XMtKZbbD1
ERWSHCeu570GCx4d8uOgFfq+c+9gXFAY6suLmo3j2ut0hefueVBMROQ0BGZc9cE8eQaFYrHy38fX
ST+8F5IRmfVrqvTOZbfPJpi7olIzUiO2A+PMADrxNGr2Y4dv/DYmj0SrCbMm3Cmceu27q9W7FZPr
VUTX+Yi2Uozfk0tDv8lowaOufBpoCpD35sH9rSTND+tZRWwPM+gNOww6n9rmXkuc5Tw7RBeUWXav
iQZ6vr1wyq1N7ddIUUJDsedzNiZ+31Q/ujX9G5ROxSKno8Hac9ig21Nd/EO7QXol9FPmveyMTad7
4BVlnFVJRvvFLg4JCFzEhmGuZcdSJ9C5i6y7tveyq7rn3LbaMOYg+0vjIQ9kCG60nr1Lhmm6adyd
hXo2dGdB2sb4uSz1LXfYjCrY8kWDfa6rK3QgzX7JNsPuwL6D0DYE8mvznWGyYquQPZq6FwVJS+s1
qe2UZzROirgebyuJM1f7otc+fWjxkemrDtpJ3KieMds6V1+Os7FZBFujrkdYp3hXDH09xN7a36bb
g033rURJe/X3KVm0RBnReWhyyavttwiaaD6WyB/R5JqspQSru5oHxb9TS9i0rMNRYzxlY5pxHuiv
PXiJ0DBNJ4itoyulHYrVe43TROByo6dd9+W06yI2MuWEDyLzu7luT+3cPymnWQ9mZqU71RU3M5Ix
ZsdM56yuaA9cPAQbu2MOR3hmVsskjhKONRaXPpgKusM7q+vHG9W4D0XFAa3Wwi8bo7sZvKEhw3vv
ctN3G5gsA+MNqGO3XbTQ5KfNOCTzv2k0oIg7jOWz0XixJMrCpv9oWkguOLoohcqd1zm3JROxsFlF
H1C07iKsg4oRK8ycLWhj+sm6JYykGogvvMq7cd4D/ka5GN14a3wdS/YqbMv2udkkwaTl9GOM6cog
f4AiZ/5hyQUe5bh3htXdt2NOG0bGL8XC/FNwX4ohSHfa8juTH5xFlnGT2pYKh6qM91pBMkJruL+O
jUazHF7mQUW+AIMcOIseOP3C+myt32J2j51FTHb260hO0LUsvtoZb63uDNR+GiFG1RKfJ6t57nLE
FAMnl9k/4eM4ex0KnzhKdlHaQfEYTd/xxNfmOKEQh07Se6YVRKZzMVFeF8xfdiqWJw/JzxVGxWdj
ixmPG41pe80BcMR3X2C2xEdU03zdz5EL1CYrnjzJnNp0yCiCBXIl6+VWWUwPbBG9J3coUFhVgmha
d6OJdF9118uYFwdkGadFRbfEhWB9oReRGzNSHYffGS/La1nZP906Xwsx3lKlgi1OznnEd3B2agiC
+n0uRs7urTpjjnIrs0RQzvYlnRPr2NrDyZjJQS/nR21ZjesRLZCJDnhfp8eyo8QdPOvHzK3Rr2T/
qtXDSp8r52bAcTNxZraInjo3OQ/M0ui5fZpiGC4GYbFZ4i57bRi8sF/rwBMJZ0t6X0BmCGLW+ro7
gFU6oZnkVp7rJv7+5qOQxIlFs0XitPYT2+NnLvJ/Q5esnP3mYWp5X0RKeCF563u59h+xRRMyyzY7
fcYEzSLjyazdOBAgyugwMLG1OcyqU3uET6ywV9mQPfP+Pzj/uqbzwph+AW1amv69p/vaxLbKjn/m
fn7oTeenKYZXd+kfmUJEgZlpcPIdgrM8iFJtxHZAGJt6hzmqRmqwFEiyiTxw/bFcW7b8OlNnJ7LO
gNL+GdHkBm2FTmybZlUD9nx2akVI7M5JzRL4w9ViLQeHK6iK60PJwh1J7c0a01/gZhWd53Y+1Dqy
NuzvSfdTOf0rOVN0o6v6thV7I+LOyZoOXdk7lkJBP67+mbmLNn3ejW6KpE4XDbkM+E6bLX5GWxDY
Rca3Y/4w0HR3yepdz0jSwsoAjYD0Om11NL1ecjXbq+FnaXLd1BqplVZ5kbjV8qotD8Ni6ztkczbV
xRSMlTwY0xxDG2taIljaB5NfDGGNyz8XVx2b0hhHJ+mOCcZrrx1Y4Q9Lk/0kdbtBp4aTVWm8blI5
haSLQ3nLJmzLQFumF2NNvDOdjWDuyR537dTYzU71lDTdnTUSBAGmmn8jDacSratLtxy/t30tc7ZC
LePyIF10gqus/AJT7x75N9C/uWFiNTPEmAl3Qjl1aAet2U3N7bDqxrkq1X6qtDhsc4qypj/WlUHd
Sk84rVLevbnaucl6nZYsQFHSVju9Ga5il+D2WCd2AcWR4Wn9zis07MrqrZi7Xad6SoAhvtMMiv6p
qr9jBnptRhilF2tpqC3mpxzaW6EPx9Irlt1gUO8WQy7pB1mYhQqILNF0N8TWv0acY4tVk5xAh3HY
r4fGoRY2Nnfl/ZCR8knzS7TuCxOUw0wMHJ6Ws8WmNIkpI+bYvMWwcptM+m06jag9jFMTF+XeoD0g
S3k3m94m5aEcbVqCFBe0rk1nvvZz+oTCknIUDpU9KIwalbypVusxsrIHwZqyd53xkHfrwWuMq4g7
OWbRYKwZkBFNucsyupEkdmZp55vtbIXIKPnIjSl2GnQxfUnXHC93WieHRRl7ZxioSmg2emQW+I1W
XMTcfUeZ+s57ZhXZ6hvtQ9GOIxcNlr+ofjMT+Z3O9s+oanj9ZmjpRXMAfs+8bAGs0LJrl8k/WrIM
7Juqo3mm3Vr1+pTYzkvmzEfdtE5tQqmqDeYF/A52D4FGZ+SGaPfu6F9+DaHtWr3hhgEaQnlib7fc
YfXpX1eBDcz/CUuQw5afaOreS4dOXDHUr2vkhd2yikMyGM8eOaxt670n46aIT5OLNiGkQGhHCkQ5
X+yS3NPapMFdus86FLcxqm8BHimUV+qxVfRihhgzbO3Ia4xjBNpFzUOJkcH31uVSjV6YrjYpSnwL
E5OLBSeFMau7t93uwbLLz64nq0zTHVj7CNJ09eQJ2suWh63Adh+nwaBgs0OWXCbQ/4e8M2tuG0nX
9F+pqKuZiEE1tsQycbojhjtFUSK12rpByJKMfd/x68+DlMuy3X36nJ65mYmJrkYwFyRpCszl+94F
jQRguOZ9jEEndBPkxYRRPWdqu1JAqZa4hg6hfm1pNp6h6AZGxNzbwtvNSx55gccpi8XCDDK46VB9
vFKcS6O+EtXgLMk1cuzGtG6hlMYpaa16nYHp6R2Qj0Nz0FuywT7plEp5QckBq0diq4u+QkESXKpu
86ftyZcnica51N4TgmduDLWCdW3atlr7kKqEwFBFmhnpWwVid+1abErYKPawVeY0IHpSIbITqj8S
HGD369VPpaNt2sq8bG0bPZQCZ8iYORtBCzsnoNk2x74wm6OWh+2RAMREWq9XdsBH+kWtFMM+rc3i
JjKV+IZj9fxaVuQ1/Ed0ilg2LQ8tSC/wtWUl1Hr7rZmOytCtsTUsr2UVcADyEML8/DFI1PsR87gz
rMVUFzfEYcob4GK3hYp4h6wysHe9Kl11995h7pVgYLrh0warj4EIpMPS73VlL/sBth7OQ4l9/Tyq
vMAt2QUQKklb88lkXW3VzRKEnUDG5c+6JHSWGqI+17IH2l0jaJeIgLaI+2tz6L5dONudHTPrL36p
N9kbIKXTk9D6s79WWqhYmJfkSfWrj+oEa7UrH4SRHFTWJ/mI9VQgTpxFNoVeeqcIT8+70gM4lRd9
cyGLlpvHswfctA6HqL1zKz856CWxxMzvW1aOxjnjgbBMoN80y8wejr3K5CtvHSu3XvqA9fayGCVu
tIXYYK7eB/a9/hKvQoJm89tWCapzsfbeVb6V4xaPZF3Mo3ynPsSycfIcn4AE3fu2THccp5WlLIYw
T4+9q9+npcLnUNVro9TqWzmOxp2EMqryUg4kMkB9ZeZ6G9naRGI5gumFVZPkZ3kRSVlt4oqfFlJZ
QbBsrRytiz6tl7IZRHN+5g3DXYUHM7P43CcNpwDUFUmtj3Hiehw4D2RbghT6pmmM8JoQe7DJ+yE5
kYKfkQNFcUaizl7lftjdxEhqrmpUFW7HqrSWHuybO/Ze1dLvreShIfrG7070j8GEnp2dCPtTNohs
kSht/mRWxRumstAlq+zR6aL0ZSgyaIOR8ZpNANkTJ//aDOwoUnIqZDjyZacWTByTevIGdjSL6pJo
FZDcFBUa04qAH2BNzHano/eUbwNyIW8kIg5GM5WvSWWfbRD+X8I++uxkQfWsciZg91a7n3Vyt4s4
SsZNWPhYo7haecZMHl3NxGYKmg2XZZ0fF1AqJ4XNT1eWZ9mg+ZrNJOEVa1mUDVVIcCjyE4XtDkO9
9yv8YW0BMVvJYjMPkNu6s+4GB0W97++B13MOfJo8mujLPFhOla1uFENDhXjuI8d3yQluh1J07x9V
NmS1126zmpyW7CLHHxQVnH8XkO/PS/BsMNJ3UxdjF0kK9Bq3oHTXliLCErQIjvzMlHWjDNEtIgbh
stJE85QmypUuit4nR3yeHC/4WqbiGYC3+9hbuoMFcgNttrcToipueVCy3DjYeu9sOLx2/P5Tnby4
0X3qve6TyJFyCcQa9gB/oCmezpldWJ8HS8+Xvt9PN64W5hvXSpHbSevuAnS/s8W12bvG1rReGWWs
PoAojBBMCk6lGt9kk65fGUWK0IJh9aQmyAW2cVBe8eCQKPLz+Crm6LQ10Fo4xrGZbNsSlZQkI8GV
xv14jIXRbI0MVEFmkvxvTS09au2ob1G28Y+aq1tbfij2ZRxDBMiZcPmVXWSATrYF1P6dIaLgzG6E
LZ1mWy9+coGuhPXacA5f1I0/3siuoZgUojJ/dh26+peuBjTnGxWP723XCGbfNr4FPRVd4n227T20
TVFbJpwh6wh4bruy6IN1j13oqqhUsn5ef071GmflyJvWejj1Z3nBXtZeGshJbGRRm/tpHUxc3yjE
tmBqw7g7IpaNqo+/18NyeL8viAgqO7pXXZAEf51w80Ooikg/WP9TU7jI3sBT4jTo7HJcVMBY9pCB
4SWcDVSFV4B2hrWs63PHO7O7B6OP4iY5IfrJOrs3Vv2IPJMs9YGXXiFRtpMlORD8NHcX4Z4HnJkx
5EWYwsO4md/QRx14zopUrqXv2+/9yH+sdKTtrmVV4ToZkm7VLq+wUB+SpFmpeg+6ggBKs1Eik78d
dpDBGjYifExlioll6fW1zbIAEGCuJDYZL9/LdVkhwEcc972nLCKcT6hpvnwMIRty4TfXFil1NKcd
ZGD6+lrzRnUnA/eZkvAheDD/g0pfWOpO0QjxyxtlR3mRDfBQSQfPN09TAXw8dq29Px9Ay6Ayrjri
P9d+WgJrQTXwiahhTZJH5Ce9QKhCTPBx8paEo2Fnb5meu+fQh3jjlsTTZX1qu7fIfai37rzdLUto
MUrQ0j/LD3mBKpQYcZv2xqxcy/o24ETUt8UjWRwbcaIBe9WI1GUqsJzVgl451DZP00K+bEacS7Oh
Q8pcKAdZVUUxrbL8/lLWfrR3LsS1JFW+/lIvi7/UCd3R9mkZr3uHGCq+V+Mh0MdvF1Wtz2HLv3Uy
wYungS0+aRHkA7WIiyeSdq/CLKxnxc4eGk1r9qZlmFtHi4K1mxqofqAB/2DmGukzGB6Z7jCf+hq6
TFUSPuJ4iakxEyaoDGVdG+PBQWXLGyNjBSqc+S8brsayTN/GAlHPttY/+aJWQZDmDif2XrnoH3e6
1iErqpK6X6i94e+8NONo3UDtcvT0uXC1z/iTKzcIZueHTEdmMLQnAAlDuynTInnsVJJoo5JoGwUK
15PlLRkgXbePXeUXF1pZJRsVgtg+b/30wRnHPcHI7FnrjRzWk+cd0qCLbjzT/yrfbtId/oLlkF/b
edpdeT5ZhmG+Yf4cICjJaUVgAzPLN7fISX6JkCQ9youRDe2xNFvgtcJB4kDhlF4CkDwaemgOC9kH
Luf8Epg2HDjz8K34fQjZPS2KxzRN8t3H0IkBLNhUumbdllADhmHao9viXslSFkNAsztk72UxqkCx
AE/d9059ZZMQbPY1ERDQYWq4zEulehw78qpRZpaf7Ym8dTgk9XOepI/APPoXLJqPLfvRt7qzoGRl
Pg72+bTIHWgCC4WD/ByOdn34LekAQsbxzZlun8ITb+Apz+JyuV2iMKdrxSLEWnorix8NcaKk+CCD
s+wId1+HD0qHjbiBIPWlYwWlu6kLIL79YNX7wGgvZEleZBcx95PFcmYXmb1PvKyxz+GgKvvMgdeV
wlLnlN4hoqBDvlqFc7PsUymeukwSYqKVEPRhWX3hSK9cvN+ia8my0n1x/d6Zv9OVhrOEqIR9hjDE
IN/f4/3+3ksrnizeowZScBiKpt8sG3DYN36cZjfefOQI1Qqszvc6p26bVUwIDOgOknAwV/RTpTrO
ZalH1SVclkfOxOJOhVaF3ph1KmobSdkIPLnNg3gpGwWq9itwIMVOLcAJNp1RbDMbvGvSGP596OX2
uugQR9CjAR4V9E7MczqobkNq3U0JKBs395W3Dfk17y3r2JIaVSPuUsZaA5CNLwdhBKsiSiAQgRS4
JZq5HhjrZAhD3E6VR+DU1jlhQrLjbI6ou2E20UK22gaZzrGxvUvS8wiMhmFyVdRWdWWDWCOFXoVf
Sju9qLJIPFRGYcOp8JEDmdLwsVAIIMwd7J/vJJdaE1R3gi/gRd7vtJixlsVY6ydyS0Tc7TK56xMY
Sgh4hufI89CN0pqcFElib/vR0g8RawRwmLQlox3ll8xvzXZMVfvK5PtZ23FsnPME+7tQVey7YZYs
Qo93UZams61bbxoX6ezB0NqjdiTVmRC4RHVrrspA8B+L+fLer6nMHG8L5dsdsqUZRxySe9PDghBy
OznuNYjE9sYy2uC2sNCsCBF6W8uivNDBtK32hp39zAJCeOijg6yjg2YSDiQC0u89tzVxpu38g5Ul
1bEP+nQdp0nzoIfRi/xTa8bXUPTBa8SzSjB9xOhivsdBquhgzvckNjGFKjLrh8mY0we992Zm7/dk
bqItdCf9dk9pgUuJk+wApco9aM3oHkh5kt/qdRISZZT5m5i1ocINm6ZMNv36kk2wsVLacJMMZdpi
UmDC48NVd1Hzr0flGR/10UeEYSFUh2s2V3xcmiTEABjU690EkXbdDjiu1+FgXOaZHq9DESmPkOSv
e57CVxF2J7PujUd4Cxlp8frvunppey23rmYwnAo3/Nb1l1HNScVjPS9jwojPepUZ96pXFXd+90Mh
7J61ztLfWzT3h5Zf7yncot/WlQcIZSo7nMVrdWCNhfFPQlQ11/JlrCEIEM6Xwo1QmHSuVXS7DlU8
n9fkywwNWgVP1Z9rZRll+OpiMghZu6NykQn/AGXE3Cakii/IyisXsh7iO8FTWamlg4Mu8tybpJ+b
LWSv1tJasZMdalkrX8pL6QhyZXYbLQqUM771ly2j5j+1bhUcRub5k89PY5cMBOa0tMxOXqZlJ/mK
XehDQzL14qN+8Hxt5xgk7uWtP/cFbfqtb4N27wKNgxbZYcc/yotA6JPnKDXXdpmiXdK0cL/ly48+
9Ui649c+stlSBWItHcYyITBD/05B/P2QZY1KfHp+qSsgvuQreal91i7gScHio67TnbE8fpRja4o3
UYqOmbwZiiNKTb+MQ7iSJE1dW0xXDjmyH8Zg42Qvs3FQwdcUcLWQ6+vc8ISQQXby1SA7lclowxH3
jJU76umPDbumQ8Dvo7YwDHtFptVYyRvlBWnl7FTvqrmnrKh78GEWW44tPI0Up5nHiXTjETOEciGL
UJnybW2gtCSLugllVIGreSmLoRWuWCD1u8LV9VOcmneyug/Rbm1MPOSiMRsfa41UL0cIey9bFaFe
46Q5nTHKNm/rbHof2k3M9tBHbYGeEjeR8RjX6ApxHp0/lpagJpgLxbjq8VV61D2cSf7+05rzp2Ub
FmzIJA2PH59WDhnzadMageYSlv5WKqGnLBebJvfBRc9i6e/q6LOe+kexrAOYaC4QGtkqG6YhYWaX
5UTNPidaku1kaUzLA1MlFJ9EW7sRe11ogWF4QtttWNXEs9dDbY9AmYJ06SFUcJWzFcI6yROkHyrk
s2Tv9xttIwA7XTqzr0d4EkodnsCb+Rwt+nOM/8UlAvKHVhmcR1Xn7Ud3gHXkuqeyi+/ruTpz4dlU
Men0po2dx6ExoiWB+PBStjZWhCfGGD/4GujpxsRiZ+gV57GCNLbJqmjYyLt0vScc2UbRlask7sMU
Xcq3dJROvUTplQzg/FZeFJHIrTJlK4tjPH6e8J1Fw6ou7mrfW8u3dBtyY9qE83XbJfqDCWssDp1j
kxhkPFQVcjFGVkecsu1jXwpyL5FmeeBCzdtxTEzkhr43DwoYho9bpmkamUSR2BcsrYaAdRJ0t37Q
drcYLRE6TACHej5FJG8wkOnH548eWuvd95GRHGV/XE/qrdFBtJTFah5wzuLOY8l7+ioVSzRF3K1r
iG3TjtX1kMG3ZwMA1L5S+LWqiGS2huW/Buc26PJXPJxScIL+7DVgwradGgeifx/dC6v+4hpK9hp7
OvAXq/xk6KJcNygTXhKNtI7FpJV4ILn2U6SUK9m1dMjz6b3q3EwJ3nCjGrKSiKq/mQq3W8j3syAp
Jp1VPnsFUEWlHNiMKbE41JAq13loOY8AB46yaxPpnztHhYOoWxofioiO/DfkXl8ubc5Rf/4bYs5Q
7/+GPGVPJf8NFayh+zArvwDf7TZeGZubRI2nHeCAdKUj7HEvi10VZys9UPV7s6m/tU6ub/xQVGO9
3JE0SjewncmTGEr0oOKTvlJHtboCDN/vSy2ud8gmoyOqhMnKRjfv0zh2j0Cgza9OfagTZXprSqYJ
RMgjCOXcPbledVUTz8xbBBd6I3vu0zLYopeVIn+X9MUlkTkso+ZXvxRbRJ6xGTabJecAepdlP8KO
wAbaa1LrKtGMtTco4SVpI2eZEHddy/rS0cECQXTOLg2Rr/OmxzLCb7nDcEOMX9zBeR+g3xu2iauW
Ntvr2bZ6aZpgQedSGfmgePJqfG/sqkBbV1WHIsHcILvIVrfT8wMJBFT0IxJUKIFtksoXR5P45tGa
L7IYJL11mDCXlCVZL3toKfkjkj42ytRZBPV9vrfP8TgKRLoJcL1ZSgF2mK73BUL/t6EPYLLWwFlI
IXR7qu8t14lvSacH7/VFYi9bTa+fUNuAbd69ojbOGgb85ewXprfzkQ7aOkGS3cY9SY5GUbtXo1eX
CEC3zyqqTStkHLUrpFNxQGuTcDOUSv1Qqdq9X8U9kjoYZY2Z+ygiPFQizY4v26Ls8QAxRlT7R//E
GQMyduafoZX3l4beWGcxX0wd3KLIz2MUWrOiWHsEgnmA/wfWsjLjaq9PbCs++rd1HW7UhiObrJO3
dQEo/DFs060sygY1rN6QrRcXH91skFR2nafXkDetc1J69bXTKcuPDijLsDWLxpePYWrDLrfNBKlP
3iQb2jYcVnESeFAuGEjWaU02YHYdpntZ7HLP2mRhARpCxRvH9cWjw5Hu0LuAAGSxHsdgjVKNupNF
O87vG9JdJ8hU3i0M9U3dtOKxGH0IbO6NNkTmkdQFEvy++hUYlrqNqoIjjayTlzDM6ks4V9CW6atO
ubHxpqrYN132GSww1HPX01ea6kQ3/ZiJk6l/aYktQJzBrmKPjBmU17kxr/L4RjVDdaWSHVrLuvcG
r/hsjLp2kCWkFMXJzb7I7rImFJq6Z9P64zhRkqugIhplXdldB5G0qT/7cKjex+BwAVy7nD5DfnGW
lUtmOiL1r80TUIje6+1HyfPeS3KuGlC5+Gjrfip9v09Oct97yvvIOfW3ek+uep4Av/d8f7+5bRbc
+Qf3uYMP+tHv934/xkeYjfFRxN5Nm47dDjmW+PhRL1+915UDCbMeZAPdP6qzipl+Icv11L0kPsB8
/BmOXiryo3wlL3U5oqmiJy0GYn82eJoaDj+UTTvc5aqfXkQ9PpTvw3yM0NXKuNaiWbtvHl9e5Fhs
CrrF77/95W//9jL8T/8tP+XJ6OfZb7AVTzl6WvVff7e0338r3qv3r3/93Qbd6Fqu6eiGqkIiFZpF
+8vzTZj59Nb+R6Y2gRcNhfuiRrqwngZvgK8wH726VVU26r0A130/QkDjtTysERdzh2vdimGKA734
7M1b5mDeRqfzhhqa2Z1L6O8ilnvtTO86FhjgtbKLvDhp6SyzCrxvuVDC3mWjgklAsvGj2LyqJmG8
X9JJuzKZWi/IDfNdo5ZkXoHKL7aK5reLj36ygZwbBpp5iGRyERIUFdmuzJz+KLJ0OMpXxvdXcw+U
UzK2ceBOA44mR0/X9k3Y5uciBErrmeMPJTdT9yJwx80//+aF++s3b5uGZZmOKwzH1g3H+fmbD8UI
js8P7dcKG9ejpaf5Vd+qyRXuFvNr2Ns1+Y25plyLEWcyYBsD0iHz5Vt1VLnIBpa1d1RIbq5SUxUI
3gz12Q3tCgkF6gbPEsBJ1S6A1fdnuWirlzKpWtxngocSuP51SDb8QdUfkrhp7w1IUzcxWG5Z67RN
dNQ8KIaymGgkVQZDQTx/vkfAPVj7SV1B3m/FA1iLZDnZWXKQrVke/zD+UPwwvmKo+76tIFp6Gq6n
ntcg1lF3R6LP//yLdo2/+6ItTeU5t01Hg/Jlmj9/0a2TOWxY/eyNiEiPXgzfn/yG/dTlSxVIWUDs
Qy1PfscfzX2OLGqdZRfv/YK6hSmMjuhFYE7VJWEd+LAxD1xqjS2mmXNl58z4YfnS88z5pa1/61UI
660r2XeVfuHu0awy1p3TTM9Nsxhr4uETBjEbNdXbfZuazp3wtJNsTznlEDHXC5icnnVVIW+8rDtn
evbq+G4gxnzHHPDLgAnwgxvVNQAaLocE3dJJDKfOtoPLti+OsoRI4Hj6Vt+d8HlGga8rMm/RGSg/
AnMxVp750YVbGzN7v1VXzGo1sT/Z5REojwDpECTsw+FG9cq7cdA0DN46YklOM/9bfOWTba/HVqif
VdT/d4CFrPeiNYZXGRzWW8PBJCjMRYphKnf/o1Hn2ysDLQT5aPzlp+mvltPhS16MVegHzS/Fv23f
8qvn9K3+t/mu773+9nORm74Nunpunn8qrLMmbMZz+1aNN291mzR/zr5zz/9q429vcpS7sXj76+8v
eUs2k9GQV8l+/9Y0z9bMEN/n9nn0b03zx//r7/8re4XO9fxL/7fnumEe/wOvLMPBNZVfAdkSjVWg
f3tvMXWw8a5r2q7uGqwDv/+WoVYW/PV3U/8Dap6tqTTZhmXovH0Nsea9yTQIGDIQQXsHGZXf//xX
f1tz3r/lf7wGaab68y9Uh6oO4so0AFXzU9V//YXqZH2BSaBXXyrQm7z8mCHGviTMggAW5ECkFUB9
VCF86klt0Umoknwv6gvi4OHZm5RtZ4P9hlOGP4t1YQonv/LK4jKqnFkDDXM+QJTr0UQxz/dxQyqL
gwpo0YUma5u9M6PgibinfbFUBC59Q2WSCxVAM6OhX/rI7aEu46JzNHQvqVo9GV31xZ2uolI8dMp4
9oqk29oGQqeJ2yMCDjYGmANkk3inR1dej3lRkqHXmItBPStkwistfFJMfZtZ5mYs3WHZMxnn/WUf
bVU7OqtWYGzywDx3M4TNK6uD5kBDK02EOkmzFIQRr6Y+evPgMpb5hDyfb65EYeSoaCnWMS7Ndarb
CsA3DgGu3hRLXc+bLV97v7IakkUKmtwejlSYQH3B5UzZkglLES8Z4QW8qnkXXRoIsvWIqK7dnsA9
h5MDyutbL7lPiA5c+ZMTblJtBJBHOGGpvhJqzKDS+qsK+wZotOlIRMRbxX1zqMjKaaqxq+zBWYyE
+taJyVHcqy/4TuJl01f+OrSNh9C5AynurQq+LlyH0i2ZBcTiUPJyp/yk3Wth9dWLCUb3rbkuozai
w4BacSi+tl61HSIobZWrIHfTzjLquoDFZvc7F4oMAIAWDD6J5CLFu2PqnOzwr88id3nKfz9PGj/P
O387hi9VXgM1+qe9/h+ajlzbAhDMtuY/npRWefya//aX3+6e47c6CNOfpqfv93+bpAztDwcuBHMR
kB+XOeH7JDW3WKamYw1jGK4zzw/fJinD/mOeN4SrCaHbhml8TFJzEzOKiZCAqguDAf+lSYp3/3Gj
7BimYJvM5KGyWWPum+ewHzbKTKJTjnp9fvbTr5F5P6gV9jg1WTKbNTZb54g85izVeMiwJAZg46v/
ZKuu/bKP+btPMG/lf/gEgdfEBlJF+RnBuEUyIY6W+at8JoYcx73ARtEpwSU8pei/wGGEwvz6rz/n
/7WH+P/k1/DTMvx/x7rLg/XPHnJ4Wc8vz/mPK6+84/2xViznD4unz9VMV7NcV9f4xbwvvorl/qFZ
4Io0NmO2+P5Qa/ofqKKohmurhmFxI3/pbyuvpv3h2raj4c+hs6UFTv6vPNS6+/MhRAjLMgyWX/7P
x0CMj5/Pj89UNlhDZHm2vkJH/lMSd8vAmm7I0OSoK2B8A4gx8m4Mv0dMN7Pv+I0AoC63cdcdo8/2
GG6rovkETi9k6+Zv7MgMb9BlTQxEm9sJJU5OQLgRTBCD42IVOP4zQM7qaNkzwz6JOCInaLg00HcJ
brtLD1kfIFIdwT0ngcw4ol44WgiTOTAK4KKrkXXVWHOfIX7V6/7JQa+u2yQtgZXq0RTDwxDNuhdq
tKm0wt1A10BU7bGrD4mmmLDF6nCHvYfJIWXjDN59UiHXLwx1WI8GJ9Sumg4pPIl1igJJyElzhdl7
sYSs9DQF+W0cte7Shyu7CDWrWJZIBYKjvUCRZRe13XA1YDBNOrrzl2NWr1HTajYhWYZl6ObFln1J
FibFWsUadRWux4JoSsA3mcblp6KEJlCmCdJViYP1ivCHRYtu3wKJtNlgA30F7cD2odvqKiJBvQsR
G37eVxEGe2VAylEflWiFLWa5ru3iqUAKwAf3iahJhJUCkk6H3NfvkDartGPVVN2egACpMvSkxySy
FhUAP0Tp+6cRChCHQrjXmfdC9J/veUTALsoj9NuZ2uJARdDVOIPgI/M9VA7WisXCnLABnxUd9Gja
GL03LhVTHDm2JIvCao9mPz3UOkHsRvBHH8BODv51YeX71oteS9sEmVHcFp13kXpwWZyx6hYzdDbS
nQuRKAJfCZIQkXjK44TTWLvuQmRcUfw5Losq4kFxUf/NvYFocXBQbKhdjg7VNbtMOpx7aqEBCAFF
EZb1p64N7TUi5Ig2oXjCSdBt9DtXYN4GXstcDU2rs+3Lobj5l06YfXVdEG7I7mYIQKL3cccO9gqx
c3+lN94OMYgnuOkeuWkUBXFAIbnDOO1xtAdc5uyXVPMPRVd9wm2SHeFsYRngXMXfhAcNldcLMgxf
Iuyvh5jh9cDEFsHqH4jJnUrVvYuC9hNQj7soy1hKdHHlNMmXCQ3kWY+rXnTFcKHl6Y7ZY6OF6gNo
seNY25scP/W8ac5GrQBEiZ27FMmzqCNA2NUm+9L41VY8sQh0fl3s/GtWEB6jEdSfSObt8iqbjk1I
Blpo6WWYT2d3GJAR8ENsYKdq3zbhUwiSlKPhdOH66GgoMCZEU+JB2yCxHA7Kcx4aSyuMG9SC+clU
NcjxyD9EdfqEMA6ae8HtGCLBlYXoNtRwrvDRRMBjsN9giDyVmoWZc6G/5EGC4t90CHvzMog79sIC
ZyaU4DNvM8b2J2G6O6cN1mh3Po0FNsipsDZhydOclxNSCuW4MJwejJr1iRzPLYZsrMxheRs2KXpz
0Rq99mnZP45I+/xnq/TPZ5n3GdXU2JCYTK6m0OyfZ1SjwycybTIdLLcBDd2/mEYnRnATViBs3ND2
7motvsyKfM0Zf/jf2Ir+f7lEz1vC/3gbChvIz3/7b6ub5X//cZWeb3pfpNlgGuASNGQBOO5y2GXB
/3ZA1v9gfbR0zs3QdNFz/Tggiz8Mx+Ls7GgCaUtEbWj6tkwrmvEHe2PLdp05zGLQ+K+s03wK++f9
J2dsWzc1Uxf8j92srf6y/wz6aEBfiQxt2lTF0itMBFtsD/XFNKgXRQVRTB+mcI+hIJ4cpXExhDkT
IEyXjRuiwjOMGguw/uIqrJAaOLCLyE4mMlxjtuIngo44Punj0iGP7Hn5sLNa3C4EBM1FBmd15brK
dVLjbzCNKkdpG08aRL7HBeoYGBCYfry2EFZZ6Go/bkTo3aOTIS7atJpIt8D7BxxY4E7DhWAXzhsj
a0DfdtDOayQu1PEcR4a6KRP/2U8ra53r0xtw22qN0Wl50c+3WDbCNSU+sCuwqd4uL4sVBgkg/3KO
gNNCL7FvISmdILp6IY07AIOWF/IS4uhmtJ696zKEYxFsRy6nmdZ2GPYz2alatzEmkhqp/NmbBq8Z
GOtmjYNJF0XDKidAvFCKHo1QP43MjYmODUA7LFUVLC8DZy8LUVhgoTlXB9ic1FOsbfLZtrNM0cNt
2NAt7Ebr9kp7ywKc7qa42dgZSCV7SD+raQ5YsOnh/VnG0oitk+5bD1o+YaPrP0djQshdr0hkwpwm
VMO2KmIXw94GAVCheCtk2R/7GluzjtgG8hc3BJYNuOvaOo6J4RpaecLVuhwyBZPb5gDGyd8qAq53
A/FfM8wcl7TJvjTs4ZS1X91Zcl3YCPBsLVc/lXHoIbCqQbtlG7loKje5CJtkPWVMx7lodf6i2E6m
9hlps/gEpbICCeimW9UL9kYa4u7dq/4W+W+cmBOdDSYHlTIlSKhkYouR+zrtS3urdeYpbPU3bwIg
7FvIb8e3RA0686Gw+nxptUNBBjCp1lgjrouhfjViHbO+vBfbLvU/ZUV86hq0w4hD4qiioJHt4Z2I
plOGmckKXOW4THzRHGyFyLqGwmqnBcGWuHiyVEp/3drxrRUAcB/ZFKxbZKTrssFUxjTA4gTmqqnd
8S6uCtxQ/fEVBxKAe7OuiG6BiEnsszMOzQKhgOcCHNiybXdkp12Er2tjk0x7LfLHveuz+1OLT1Un
XrJ01stLys8CH3jUd/p9n4+4udn6skOrbNHjYLgZx3qZGmAmRPkIPHpY1pbKlg0NB0Wp9pUl8D0G
UgEOA2uqyaux/8FuZxlVB2Ty2b4Nq1YpH/gVuIsEBBW0yGhb9sJYAisv1oitTjFZyMkIILuTBrFr
d1m1kBz4EH6lXzYujFgbuemFT5i/t2pj1+OF5rFlYLfu5WsA7qg7Y7zBtjpa1IYDurDsumVmiVsg
7Fcjfw6E25Wd2mXlJh5Q+k3EUzGDSv17TU3MVdi2i1oXSLDN8Isq0b1DIVRUDJXXJrKnT2atNSQ5
zUsPKtaF7SpQVJPA2FqF91TYYUvkLlaOvumykYmyaRX2FepbZsDmEk2TtR89uGFwj94m7g0jyqu9
ZV6TpFjCUXGuam08Zh0KG6PJ3911hviyTDRvG1v5pg1M94SW4CztjldEWS0zjXR4UlSP6kgMrUZo
bYtQw7pQwTGBm+Wpn5ylmaOzYNq3ulO0G/yyZr2gFzuvq1UYQPb1kO5MIvNS7xHWae3sHkOuaNso
XUL6Q1m1Bht4JnMMTwL3WDtdsNIqc48SGcIhUf5W+eWmnkbUGosi3jMhJwugxrfCzdFnrVAqT3A6
SY1hVTm4rY4dCogdoussYQNLw0Xil9ouUppLcvzBQiU4cxj/nagzW46TaZvtFREBFONpQ8+tWZZk
nxCWZDMWUwEFXP2/8LtjfycK2bKlVjddPEPmSmAwbkPIsE1t3bf2Xpjqrzm7EJ4nG6IlXjFzbtPY
svIx7pX4ocgAm5DXn7TLmxtzwZ6woGtZWkF0aFfQlFYe8OwwQrlWCuTUCiFoQ7oftBdZtesR1i3v
cOF9BSW49K6GVDRO6esqQMIuk5MgJ8LBmPV5hALkVzmIr3Q9DrmNlc6y350GnvYi6pdQ2OHOrJ3x
aPgeLyc3H3yl+8CehjsGSFHFy9u0U/ZheTnRaw7hK6SCaguilake6ykfzhrxLuzY5boaBeZn+VpX
KxLgpibbhHjdJlUuzJlBnfKWxXxTOEiqYR8lxGGj6Ez3nXD3hqgoha1picyRszifOodMFZ4LhDmb
u9W3IOKmzfpZWX/G5ovJI+4Q0quCSWkkvcN5hEmX4zDc44k1izwWJR2F08G6yJOXfosvMFvx5c8j
1ayNIcFjuc/gVD0boIHJT4yWpnSjeQS3w+rrV1J1736oOSymPxDc2xguEfkACQomAi4z2mv4sMTO
OYftDiiFcSxDqnbt2rGZDtO5IILJWskjcgbTiFvvgZ8c7J2iDg6gKw5doElt0STRgDeadU5sBP7z
rMmXk6v9r1lMX9oy3mzyFQ5q7OPtoei5fAuwRpwthf5RNPtMtmKDsZ+nsHePPnFohmfZkVkJg0A6
7HzB9NOf/O+pSNFXKJVEZY8ZoicVwA1QVbbjcrH1M4RKde2xZUdEswTEMSR7u6qCu+SyLbqPhWN9
SQQse+oopEuedE4CUPOuaH/mpVAQaE1eYxSsrQUMDvF7sbcFkut6bpCBFeNXWMnPYvBJJl/zYX+d
UtuOqFBAdPMetVJ4wGY4PBvNCuq4qrMIO9DHBLqGUoi8Jo78Yhb9oZ2NeO3k52Qk6Z55emShqRXQ
/ycAcLCjRhp2j4G3dA0QBSFR8WsLtEw076OGGCaz7uRXJS7OLnsQ0zw8pgmyRgWxpCx1eGARxxvZ
ofcnaJGpesF7v2ise7slJSGr69dlAD6fCsz0jk6wKBuvRSWhJyWNeWCE4WLvJV8GMERittVFIAbb
ZYHivqEWthI1SU9ltu9LIoZA1D8tKl0IslLkdidc87iZjyZ4G651gJz/rrLtjEe1CQMnrtCTP7S4
G8wWT39ups9Ums25aesvmFPItcr1JVkMZErMi5qG23BeQBCbMKPQFvp/ZV7bO0/BI8GXOewt2ey6
FPVzg9AFtyjEXe/gG+t48JMA3qgrXsstJbCzHzpp6yuIgGafc6jv8hb0EDFnaexNExTgPPxT+VCF
2fafIGjcFUb9yvXeb8XJ0U7Wj7FKCXZjhzEQ+CE0ABRzxYXRbCkypbEjHwFi5uKXu9VvfKSvw6OX
E9KOpciFUCWauzIknlmTTzdP6aHtgvOiLAgm1XMI+ie2poFTVRLW1DXWtWicX0y2TxxFEmTHNSHt
D6ZaXBRDfsEFDsg1BXJJ/IxnQDrOLhmv2KkQdnH1qs+el1lVXKQJo4tEhx+6C7m+qnWv3LSNVgCj
cdVvNBtvrFm2qI+h2DSyvpXGk7WupFYoc89oMvbpZa6lxgqNwwPhB5LGgO3OyZp5kxiaxZr2xaHE
1hRlX6LO8GeuGCQJFZc4Y3Zt8IqFfJfUoU3SVJfHlvFUuGbGdbcAUhmA1/rjQXm5QtkqoEtRR9XL
xyx1uG8MzWr1PPkaiApB1yq3Qf+4kOwTb0wunmeWe99koZMw+5IbhLJFZri5JGrHsI+y2Kd9fxV6
+lzn9bCudEiasjMKasZDFdWgKOqzQ4b1ThvQyqZZpoiZPEJ2p/6LK3nm0UPYzspx3OPLMaeVffuM
G86CFTRP3u8E+GUqiNkcYEmjnTws0FiHcRo/PNRsUek62NTkeGOmd8w8p45MImIoMtvXzGa2kSPI
3oEOADBXzoRwDkl+8N1fnh6vg/FE+BVK4fHSrBB+CxuUChkhEwFzOz251UEn/SEXpXllF3mTae2e
+g6YFNEbVhSW6lmx//OSYb6bTf21BkI+NM34OQ7M5eARWT8w1UwDTJx5Kr17yPoQWAF6HYywLDEc
9OLYEu9z6uBJEWth5BdVtufALoJd6yfJXaWhe3sdAg8B/pnAmYZ3R3EjfSgWweyf8yH7cPVkPUwe
vhZobvBSVgV+hfaBIroymWoWwOsmgb6vh8G7euqQ5HX5NflbTmr7A//b/DmExQdBd/0BT4l3gulJ
JhPGkwwf41MKzaUPToklrNNQh3QMc5IxIkry51QOw5H3OB0YRF3IFfdMp+uYHkM9h2X2U5bJvhh7
qpqJnaGUV78GzwNH2oqKMpcPvsHIcDLCV5Xrhitr/E7tvIc9V93VXvDHCHWHvpR4O299aPLpT2ZY
X2HZh7ew993d7I2sfTtrOPJH6tKUXgrCX7OvzT+O09pxBycVr2pfR7KHSetQuMlxWsg8vtfSLV50
/TmuEy9Rs95zpk8Xp60grM0FyL1QlheZ/+l8rILJEPp7t/W8m2V7GmDKLEsaz8aN/v3lvw9i+/Ki
wwkAX5A7N/P4v6/997/Uor1bk5X+bVo78i+0rlE+T92EOYW//Pfl//2fwUpDklxebQk25r9/0QYu
bsKMPMfIqTr2Bf/7z//94N4DHTuzOPjvX/77ZrNl8/9z1ne7Lp/kf7/G/x7xv8/++0adxWwg8cP/
/on57+f++/L/e/hBve5CfxT7/z3S/z3w/x6mvfTzmQXA+b/H8+/L//1vryCSwNBWe/j3Lf/3XPz7
o2cUUDGUi5wPaSjkx58Y3IghWdW76PyPZNTLvcPXIS9x+7bsIL+Y7nKXWcQBWbXGiJIE92Epin1h
ZvmxKfoobysToj+taupMy6EzvOKE0ncEs5AhbPeexrGvfgOFqcz1xzoL+yEjUeF+Sz1qCAV5wsj1
C9VuB88go20xu/Dp3wdstWBC5xAzrR0+iSkJ7lgenf99zRjBi1FIdJyFAa1/iBHMZ+H/UhBK/Kzb
Z9dZI6H739uK6jy5TYhu3/xFrOenDrL2JJiy/0hIIY7XINX//XGp6xNsXHp4k/SsNjX614k1yAl2
JnBCOslikm8p6TlH5ZEdZCRbJlJCE5WSKXmte6jnayfWZ41WntPpadTg4cNutY9pNosn6I1nJWCx
dFo6UUn6DAus5oEy4uoMKiAk2utj5qnhKS+V+eZ2wcIkHn6CGOoCvpnfHJ3G+Q3nbnOFjgaKdGm9
laW/RuUayIvpRWadJO8eQSZ15V3s1g8fAsOEqhXCE8obcVxm1hzC4RlBcQBQzNaI4gKvgWA1rps9
cRM0JI9dq/I3fBVkLGXrX12bT6om3RCMgnHnGzCjZw1CC27Xmul0PwnLOK+e97HtubK2sX7nM8GD
rIlxhBW4tBkI/TXDHuymP3dfQ99D5/WA900znHLYwZHVLvZWgADvGMfya9hqpDD/KRsFsAH15OJT
6ZhL0Z9lQhLIim7qySMZPPJaVP217wNlT8x7liXTHy8FTmHavwI6u1NrQd03W+bjDgtq2HvBUw2S
5zQosHKDI2wqXmd651mJF8+wf+H3NvcNgS5nnILT29yVx8wMu6ckzb/aNcyPeca8pajFvp7BNDUN
XmUjk2d7cDj9Wrt5EWWVMKVjKU3gyaeWxms7kAKYFQXd4ki1ivXuCQXYuXH8LUKiTuLVF1DvAqaO
oOHG3dzN9q00nI8y6MdDjf37Yur8u0QLtGfPBL20opAg4WCrAI2KuFxtAv31x86LW8MmW6rQwX2w
fVhDv7/lvBb9UK2xmxEQP1Rhc7MUmDtlEShWu219BYCxgeJaxi1L9VHwtjvW4E6udgMI4N9n2AgZ
JchyN3ac9aXD753V9h/pMs0wMRndWwhr781xYk8DKgzQ6M10XzpSQu8skPrA6FDPZHTHiW0C56Oh
U4OpYpdzowO3+TSEln6aCdOK1MBac+WqyoxtHTpSqWcW9uZBZO9ltTpoc6aejFjrHsyhz+0eAOS6
gMBdlTqoMoghzDV3unXTF8tT/VmkjreT+fI12mD7Z6/LnkXviKjzy+JYNlLfet099rNimIfwG2Oa
+iiZV+3VDDJaE1yBp2QSj6jJvLhaqPYLB1Y1yXrBnmtePGr0ZETfgDsVDeSoQdf3q7vQbxf4uO+n
Fd6rZEhLrrS97z1E5+6QtDfaXuNg2O67vTrzJW/9Su5kah0bjH2X2bCm02BY75OxsccWOIzgbcKX
Sk9EM6HLoCyokxda0TN2IheLW2/HxkxvZ6gh3HxrCwDl9zFP8quREWjdd7O391Oawyotfo1IGA8G
NDJ2NcaLLsr0OLEZ35ebJK0UVRvbYUOICQPYK95weZztFWES/k9j+/Dvs0xXvM4dntuh9fEimN8T
fOqdCUPmSEKbdzfKRsfcHNpokpNJZJgB7ZC+1mQOyvUHYXwR1uO4km4tGMSHS2hf5uSnr3VFLjwA
8KQUX64D7h/u4/Lot/siYQwJ2KF7LnEJRpbJHt3Y4MmYd3Ymx8FJkYAJmmCe7/GkbZHx8kellr9B
8xluzrxKNbFL5Nm+K4dvujsNaBnfdjJORYzdnfhXx+JDVWWn2lqfstZbL8X2QSJsZugEAXhikmv3
nn/A/FRdR4Jfrkuo0wuv364HrHO11zY/1tn0U3rtfLd9YiIK2wrlI1kr6ibE5+Ja+o6rMcpnX97j
1Z725GIDtsfZcld8jMoN8O2y6Let+ueo6lPYeV/B0J7JiCO7llCkPIcS4bd59piYzcy0Ywx3GXZQ
XeQPveCpKn9YbpbFvuTNTDyoaSQcyequ8WFADN30g8Qc+hRXIjFotiUtgxvT7X5ht7tU9DeA1L9W
lwtLT2SGtUwemU+5J3IK4o7Va2tMZ8Jwd6MLBMWEao4YL0dPuMMdx9KiyL+xBf2QDRNzvOLXlhZs
sn5VCUMgguAXTPfu8IDJ1KetIJ2pdYFNOBjF16nZBSxI1CLPvgS5NDYvtb2vQ+evyxbYK96CbOqZ
As+AA9fHmTnyasZiorX1CXBH+xiEuwJBduaVhDTpj+2nlwm+0QYQJjvZ2Kgw57OlhUx8j8f8UfkN
bvKSsY8/EiXFfV5xtsHy3kJC/eBiFuZjSEfD5Inbs5dAKgacFYXqKqz8w9v0Ct1EoPDInckcYAVY
U3K23YT1SkW1s5isUgRyb6tNz4SiPLiTegHs/Ys24SWdrOs6ElmSsnfYGbN7xibpx6LozviBCTeB
XOCSG9pvNSUNecIqhzl/NdVPvrfhM/v8HhP1FRgWqxoH+0TjOnjw6W3S7tUbrRvT4PGWhAinckDR
ue/8YbkPx6iCbmuGtCsQMYk/mgGQseB9ZfiGjkO+oEywo9Ky/+ZKX+be4HCuzxjpiKedizfXwcP3
isonfJhgq+2t7kgQwPJMvOGdgMURJChWl4DpU+cFt7UAbbOIu6p6Cg1Sy0oiNpVNCJovNZiiuXkP
TRgGDjGVAMnlU5k1+qQ3ogGTEU5lYNLZeqWs1lG/1IKkoKuRivk2Nd1yGzHKUTkRAeJHetQp07q5
f67K/pQGGQuH0i2Ohlc/DCB7V74VfA7EHrlBU2aBNcoR3u0q1nmC00h1XL9CUMGV2KNm86vjFg3F
Y7k103rj0RKmt+VOaApzPKoHFpJMmMhXiWajPBrclF2xzq/1dBx5OBfydveoIN4KogYY7jJpqEL7
KSB8aZ7fnYIkJKQ2zMlT57MbsKbSyBnQlKTnnTXtWexapGKUrcYc7zPU5H0FxKOAbgcp4mvbRe3l
M4F38phwL2m9kmlNMJF0wdJ3R4++1rgSG9K+0W4wJJvMn+hVX8xNQuC3qFk6v6rPCd8vKlMWojm1
A4OzCwqT8L1wrVjNW69p5M5+FbJ+x8xnRbZlTReJfGVXCMM5r212gvsLkGSW0ENmacUdlrCIAyk9
W2X3ZZT5+MilY59V4vxhrRfu0D1XJ3vzbq2m+Gvk3KXQvO7zzfg5tfa1JXKJhVnO2IGa8joIRCY2
26eTh4bZIj8lSko7PRAAoO/SjqYffMQQgYrV95y76x3qSAjVTZYc2nLNj4DgvJ3b34H55TqyILSo
LuCe3srhQLUAlDi3zJhbRqCXEFsl0WzcLXG4Ws8k0/8CdFmuP6tEfztATcF2+5c+7X96molqP9rG
Tjr9EA8rXoHUaHnbjy1LDS13wHYB5lS2zfaqI3/CAoTltflpxC3xToq6ZXVnzwmTp1GKN3Ky0kvt
dWctt1SRcEWovRLhnmBmSAml5jRkeRqQOB/bS8csxK9gvDk2+XhjwBUkgPGj0s8fUk16EsBSkk/8
LD+124iTU5tVJBkwPkESBW+7oHu0aMN3rWnZR1IRgM8WfnGQhuHuKV8SNujwsBVi9I43FQyCdtcz
eSdGtvgesua5MgL7oewWAqx696/pFb8HD6B0o6yTN/FMdm37Cqryzsrkb+WGH7YhCdwMGAE2sC6J
uCYKYoR8PiFZq+pnvxtJYShHeOp5/sJFwdLMLds7u8i/msx+M6qHte/uy4zChGVVsA+g/ETNOoeI
osCt1VDiduYc3uGp+U5W8RMuMM4r8cFA246TnNVu72vc+d3Ad2YzdYGLz7RtDs621NVt4YKPOrAX
MVU8IaujEZ6rcaCjrZqOhzp0FxPIm3bdEap4+9JMw3PBbHGFeHEhi/e37AXO9oU4Jnu6zub4qHXQ
H8ZwYNJr0iWEFTp58PkRqEfvlK0rsUFTFkZVC5ykzSm0Syt8IrkT/CB5xEMysFNx6u+1Ycc2IETo
NThSL2hlPCsDrVRpRivTRhIh3oyh+9Q+xFnPYjVpkfKQBR5BI3AjarDScTA4XxlpTW6mOkJUy0th
TDwYCmvFuKxBjz6r8zxzZtsgmuOxCEl4l+OLqC1icupc3sgjMg5Qt9uFu4a0m71cWC0gM6QPWNwD
TaWIgzD/nQrzWI7LUdjZefRTgxMn5fkOmp9wxvq4REWxI8wUzd6CJq6RxYFJIrVU9jfJZR8t1IWM
UFmKkdZcExju9D+YLpIy0JncbBsJ2XklJVX3XoFXjs841UiYU64JxK3M0B5tf0n0BFd7laRwb/mH
/z78+4JdIcvyBxLbZbUmV70YhKxPBVznIqRyLMIXpDDjqa6JVDQrdjYs381w+e2WRYnYUO+HjNyF
OSHR21imT2HYikLbmnZSPfKKOoRZkJYEnnnomfhaInkPF+JUIY1gkTh5dWLGbo6gQepPW7ooviSo
87BhkD86bhObFZHCBlwrLxurI3HDtLUZyey15A6bkDC52SlEmvJDdfdFBwLGOc+orfK04p4PLaU2
3be8GJsHEDrpkRaRULEpMhGhGVSTO9Ib+2goZQlg0JuidrOFM66cLqMnQA3jcQg6mN1W/qPIDHEi
LGu5MxZAz/mMzzUfndOoVP/cWuZEQcdtsqUiUo7IHgrG0lIuwR+ABh/oJNfnIXAADuSY7pX4qVMq
dt3mEYIL6+Ik4sWRvHVBU0C9Wl7rJkWYOlJCK5Q5Y6MeOJsOLMGT65KEN68IP+vGLg66BfZQIRW0
vO+y29Y7LbtqdtZXN8Efj5qJgk4slHZjdi1a+SVZhdGePipbvek+mKIxIdRmafNvNizxlNc/iPH8
mE2KdvhuYNuhObPRv5QdnVwxB4/pLH85Su1xnxycZGA2jpRCMeS3cLz0t75pPjKWVAA5jglEnqgz
gp928QG9/sEu7L9SMGFN5LpHMgdxBPaE8ZIr0HJFhqRRTLaC0KheNADmqE4qmPjiV1lIUii5Qz4N
Ytiv3fKLFQQTGfeP0dTPyvJvbSu+JRsXNgOzF3dTcdZOdi89iwAOXCAOVJHd1OU/MrIaOWXyQxc2
T55e3hZHnHK94uZaclLY63pffENHOziFefOhTJPKlB99x+buEzBWCCkLmJ8MFvJXH90eVr50B8Dk
VBrJc1WJPwXvuXh0nS/PSiFfA3xePPJSPKfn5m0/gke5FS6Na+vI+7IIfzvr+qnIdI67Fu85W+BD
g2oTAcRc7hGGNZBCgBx4600f52r504M/iL3ZSva8AVEggzwX7jed4hynfavO1arPtk7PlZ7tQ7t9
S16+BwY9HzmRDTsb2+7O9cCWVvRXkUUWyxD87egW2LAwD/D4bRbIAIxJ0jVGrD7uTNzokafK8IQs
m6mcJKw66eXzQhVL2gtJjlKPR0VaDbEBKgoTD787EqG0ZWBotIQZNIv1UElG9brwfxC3HhwkB5B9
yU1w8yRiGW/5UvxswsX/sxByNW5CoUyWy0Ou8hnVQRc+WOA4zrmomUqMZo6IRqLDzSgz3DSzbwip
p4iZzKPRNOt3C5UumVbwv4YPu5Sb4j7rG4FatlS3kHxW5sb++Or4qObUyirMGl4XJ0VMKjz/bPnV
+Ghlq4TljEFriknqkt/g15qokoghUk6Y2irE3qgG4zo5AFrs3P0tW4Dui6PmO3apV9d3k29CZV6Q
VTXvKMfVnnfvcBuWzL3hcSZrz0FhM0/zFUwiLx0bXi9bxLevqVZNt0K1XV2KoNwmLUhwBid4CnxW
1FqfJ7Rw32pKvp3Vc18zZTAq6YkPEU4wPnaaF0u0FhG5UDrM+Z2FxJMKKPGaUllvSwIFvSTK7EVa
xCQKV6WPzZLBnXfGPHIb14qgOk+HLABUVzZHMcpPvP/slThB7+fBwCe9sEVxJ7l+GBY9/5iNI2BQ
Uh3nQMG/BnF2IcpQ0r/BQ2zvtWjH07Rm6mCwPvgVjASjjGXxIVXqn2rBeNNA2jv2BeDPHC1ckcpT
6rPr6zez6oxOmsx2HlveElXVFerSd/nJMssnY1hOSTKiZuyM36sqzvl6T0V3HULYw/Ywxo0z6COa
IGNP8Mpd3TECYBy064JeneZe3vfoIjVp9Vt3SZjESK+PhcZY3PQwWGQyTCOVadU92szb7hx/lbfU
7/XeLnOu19x+Lcv6Jyi0/Gq1wTVMlXMxSvSSk2MdATq+Ek1+LKSjbpXM982iBYrE5jh7PbkpHYBB
IS6VlyIWQ/a9uEY0+1N4Fyg5032iebbIHWPt/TquY06BqdlHihRDZEHsdGuuyPCoIm/hmjh75YS/
ml5VmzLqWCOFe+jITayVD4jbfZy89Y+V2pd1bvEVnyer+zVOzkWSSo4o6WhUCr4X4ybojkx6wik7
uFbGbx0SDS5QQLjM9fdqm+WMTFL33C01E0PUkZavdCRm8cEQNURXNmifvHmH8knXqRWXNQWIsfpP
2VAHj/8+BHBdDqpjez427dXpne5po++sTrUPchjvlWKXtuKGRGa4XEiu2VWdZA6ahgQtz929J4AR
Ouapd8E6TSyTjVFyG6pbZuDr78q2smu/zMnel16FfMN9V6kHxMlBxxPmd0meIxssJnpau7eeLDgY
RIi9aV752CzRxWjlrLdljJPeaw8OS8jYaTEESLKZl+FniPtyb7GejJ69YeyoyY23MbWsu6Z6FHNl
nIEgKKK7EdS7xnnK9Q9zrShyiMPlXUEOb5/7y0MW6P6u8Ug2LJR/RXcYW7ScceDV856c7WQf2v1C
Lh5ajQY/7gHtQB8LXCJkOEAnCOORuObaQq6BP944bWsXgqJ2FQUp0UuWugTH1pTVI3P2fMefcYXC
O3Naiywx494X/veSdMvL4rEEM9nyxoDx4J90AAGQjb2Gy3ijnmYlb7nkZi5CaeRo+bnNYAYhrCG/
R5MaoPWLbAjFCLjrYyFdYisR/dkNvFNgyR9IwN59kgL2WdEjlmOJNr5hGqLr8zxEwr5kQQOKZ3S6
5VTYVhOvNewg7havDW3AuLD8nleOWouT7iGfa3VgtvSQVc7rqOWB2BMR9anJai+NWgeOqfDUg12n
w0W2pK5s6pHw1gU4ZF4nRCFRr1yeASQfpXpNavFRtEFyG3uVx81ahRHc8L3WGFi3XUEjaTEYvtNn
oJZjezwciTPp2bvqPTlJCbg3sfIZDqnm2+gT91b5xlUuI090OblnWc8n6E+os0S10tEtjEuYHF0c
G4EGTsLYqsj1CfQx5VDZ4VW6q0fvUZfiMPb9fFozFKDMTiMSfuyLGso/JKyAW5lbvdcUczXht8gH
CcWGtwHP4v9/sGeVHEAFID00OBtmN1kP6ZCkD55FSIysvatnrV/FQLpxv+p275RiN636ZZBZHZVz
C3hf7Wfp/202GSAw83DftUAZe3iHu4ac00gr/7IkRcXIQfGnGoWlo38mzIQi8gYUegaPU18mVzSL
7R7W6zll10X7ynNfsOgTMz+2Vg3hrvMUo2dmOd/kz6QqfhuB1cO+J9PRS4ons5CsDE2fXMu0f4Ae
sK2UuMTG3MND/ekRo9Cqunyu82wLW8rivhki3HZ3khs6O3beBwli1b6bsiNQcyNeQFbtvbwvThPG
H1czWQXhkyy4e+a8cLG9hC8FI7mDDBe1Y3MvPUbuZjOIq5m86cC07ryVTCdvotjrnrdhgGJwv6ym
e8ACWgH3bj4AOXDVmuhNVpS8mTf+dMhIj8NOxsECAAGpZopMuopSsx4ZJX0U6+petvgmP+QaVSz5
76BInHPmGTsicrx4HADMlAgB89wrT66DwEoTb4sFfdNcIasywPDCZa/OTu4HN8MvP1GNfZtZBgCZ
YSjC/P6RMgZeyIiraAzebIWmQKJ6zzPUc0Zdw6UfOq5CYE4BEeuSorBM3nA9QFRZujffrOuHPPtT
surMTHJZO+WHd8zTPls3Fy9S5TenLVhRWKkPvhPcNyEXZFQaLTF8f6BFLtGk+y0ruNqNM0josEc3
2zfynTwiHNjhT5d0XURhdcMhUz677agi+laFTIbARqYxtkHQ0WpTaLqwCgdJQ5pmeUj7IiPH7RLs
CPk2h5LnrhA/vEx/lC7Dkw55DnERu352jUubM6VxT1bivkh/+MEq6bvKnBziD90Zovc943cGn6ph
s6Ke2qk8UxyU7FWsRzLqr1lGNJ7GI8dSK7ikW9JpUaR25CNfYRraIbklu0XM1kdeTh1bCBotjaS8
tdsfXZ+g9vHtOWpFSN6knB9mr0J/krKTmcNAbDXfaZ7ocC2nibirgIEutug4pOEzic9oQWcLnUBw
MooCR2XvnsMSyPXEM+J0oIEnkWRxYWPA6J3+6BYI11Pk4HP2zF1BxG1l/QpRA/pkNxGXbsZTYT/p
MIOeT/wI9fBz2c19bNjtuRWw3b/apb0qiN4noC8L8vbjlCjm565Hzg73A4SeLL28EEVJPpCpnvzm
ToWS0ev+zjZRQv3sF1EpuWjT/Jlyjuix5YU2983PxR47YxsxEWJTXt8R38cYQRQjdrcgmgIpj8oK
xe6Hg0QShcQfCuH96j7hRUD9xKSf0L+RIE2qpqxaL7kBaTGV6kTeCP4MtsYoNdvkYAeIqlhmvyW9
++brfHoWWwDxNoOa/3KdmofCZieKEMdhA+3SWTXmbvKGtwAqyj4ztwMgBczZa3WfWvLTmpmBzjOn
pRTdtamRt8JTYBsj8qeud/5aLOCjlskqAn5uCrb90GjqqTzrENV39QdECU4Np2l3Hg4ORGo2jJkF
5W0FPi2iUm2gHR1kO9HFrZHXD2mU5W1wWJOVQLhFPBoOI4W6c6jzp++JI2WHzWiIlxX3gTbq+9TL
fU5B/8WtFdFxqSHYa62HPicu2QwaSL8dig2/FiPjVnEKWv1oeC23trx+K5x6E6+U+4LEVZyO6zm3
8GqoIgRbvEPCXaNYSZ+NhLSFWZNturC+J2luI8Cp4F05NvwPm/hOg9CHvomnIGFV08hHZlcFsD6W
MjbuOruw4IFzn6h4hXD0hmBiFmTwWzC3T6W3Q5iNvRU9dbmN3nK+Y5p5b0vXD/usw/6ZgB8mmRUF
9CIQGPiD95DM9r1ZIHAMPLIb3ZBMitl3jjapODpN4qDFV0yghEwHGm3FBqNmbrwTQfoLPhia7L4j
QU7s4YiSjz4GIQz2tjqW1b3qOGNrklzp5dKza5g/mzL8qrjPxcTyHYjpOk3bGzMJTUb9nXz3J860
3DX39WjH9TB9dJY/HeZCn8ZXO2FmVtjFpVuWj3+/Xe6CE+nyEgW9X320tbpbuc/uyoER1WDFATPN
euV3FOZwwFPiHQymf0Rbi4NlLF+1ZyJA7S8Ns6dbSCI7ZELjRfQE4grFaRjmw8V3RxwCQdicAjaE
EcD6u45ajRzoyY5wdPYahynvnh0ITNbBDqJEJk7P4P+eOS23hPCeUfTgnjbfgQFThIafNYLClxRh
N2VHI9evxPGp36biFw0Ghl9/fmqVIB4JB+zuMbUIv8VzehvW5m0W4zmfeMcglCdKUGU4h9wUZ7H9
jADgt4n6bGXLpxa4eAOapNadrmH1WNvhGjcJPrbCy2l4bOPaTP9H0nksuYpsa/iJiEhswlTIS+XN
VteEKItJPIl9+vtx7uCY6OjuXSVB5lq/nQ4TgMBG4NigTJiZ31q2QANw6fW+ANqx8owoouE2BUFx
mfij2s56QM2MB8AwJTyGdZwM5xKYoImNszzOUGk7R4Ay1eXO9s8pqjKngIi17Bt/GRs2IUv7VLQn
VszvZFuC7O99JJ50N0D0dKhQQtsjKRPKZEdQL2h4+j7YWUAzYg1Qgk1oU5tPc1QUJGN+pxgIEOg6
G1j8a+7Zp3FQ81ZxJaPGMGRFQGQaNXw5MA6LMHd10b7Mxsmee2drxNOLg8l9jxs8dpkVnGx56Spy
VFDioEO3jWNc2D8OuVMYfRCQl8k1q8BDLerJyK1ytkniPBQBZafT/Khb1GFkQHbbwWhg2hNqqvn+
fYkxeUIu5pT1gzX1BIvNt6akm6Xpevq1ahKsU1opVYRNyn7NWUuQn736Kvp1a7z1CH737VAfFpsq
bcKIAfL3DRlElN7wF5revLgFcNEEMRkGokXArojXZKk+trkgVtw8Ahhgsgj8b1bRcFwsbPQ+Lm2X
UFxKl02O0ZnmT86YM/ntF6emzzeqLHtD4fUF9xd9a+CkVA1Snkz1aRJxLgOdWNdMDKfO5aRIhPGL
at07aG/DufadJOTETojnWx2amrqBjOlp9SfdU4zYaH1EA4bIyHR3DkyxOfrvEarmftCIgXihTnR+
3KuKoMVAoVc3oQYKbGT7+ugFyU/Mg856k2CNEC+2M3vIZ4ESY7pPnDL6jSxuG/JweKc9IvR5W9ET
0+isNbRILdGe+U58S73hQHdtw56CqJCklGMHyAYH3rGeILKjz2YuPXzZSX03pNY96Ubz0f/NezqF
//cBuIX9kETkHrPjHAIbaUM8TCcZ8/4kmX00S/KgObuw7ftQKdkjAn6smEFyAsPF2lLx9yvuCNd0
ClKXrMdxwKjj9xGkZYdbtK2u8lbEw000Y3VedM1HS9wSgpN74kloRBhwt3ENHmyndo4D4bMHRP5d
spZQBXhA5mWBcC7Ks2Q8ONR1cZ0L/OwlIwmsc8qfFKByo4QYupel3qKYyUMUheHUeeooy92ZuXop
1uIMTAaUNaCMkC4dJ8M4IixAsD7r8ltF/a3zOFcpZf7n0CwV9iMCclsX96gfKO021X+DGj9HpwpO
NdiqyANqO8YnLlsZ6hU2MnlCQBP+KR8AOPXs/4TtvGQOsXkpyH1k3kYtORPa6SEQxhIuUtsbtwjO
Dl4NzGdsFJZGtT9nfHrZnJk8LW20oVH0GbAm2qt6uRX9XB5VyrXpc8/CfBIErsW3gVNt03X9HwPJ
N0sdONh0zqqxeIinA6j1Tkms7gkGXrq4DHXsM5pcbT3r4zKaUA31ZHOo+PGDg9KoyRBSNux8bIzX
2PgrjT5Ay4na0pCFc8ksRrda2qelKLPdUvsK/88E3+H3l7G3DuaSmtek8c8Orwl4RVjpiijcVryt
VQQ4NmgiIw3u2GTTkXRSVLAy+HYDes49e/6bM/kdlO1HTm/gtrXosSdncpOBvIVGOu0yBmorwPwC
eLtpyJ04DdOnDpxs26VGvZlcnFJuh2Lanl5SJ+Xv7nmGKZmpuOVpY8sRAYwv04JVFtEoFBOqmDp7
lnVMuxBm45hBO27+q0zOR7fBWelP5YmuisfRrF6n3jnETDkQjP1LP4jQyhe17cz+xs3L8u2FeVA8
RIH/7DnxV9eVxjZFlOAYx8ZMqVepPiWXf1fwSxhG/pbJ+aYbikWz6Vv2oTUvm2TkVcfr81swE4IQ
Pvjs5SG2mEOd9JfJbc7Qhk8oE48DaRw0AmLX6/hwgW0dZ4C8vbPmQ+zybQZDyeh0UEWO0KnP/qtb
8Q8z57NmhWYr3jtB/NPzEMbpejsDzhBvXPP7OnX0Kl0uzyRy917Lu+d9K9nfVENmpFUdPd5REiJI
enYzzDLCeEqm4NtH4Y+YGaGMF2PMXNKfLJsfaRzM0xjmUkwvpmXXLGZQelrViC3oe6/eiTv/XaTY
tbmRQCQtjzKDqJJEORQ4RN1yus6iOTDRPUsxhmaOTRaoZBO3HgEkJi4DjZt5Xvu6WCgbLEzbmF6j
yKXPm32Nyg+xQe+0j9C5+nZxxFu9s4wOaHEsT4v0EG5RYNUPxl1E9DNCiqMvaawxQBjXQ9hXX109
I4ORD3CNW1BT6Ebs9AmPFX72fEM4nUNXu/8ro/p5rk3k1KRE+AhrKhfwIdAfsDRXR+drCNtLzwqr
LFDmTHUbx9G3NiIlRy/y3kjceDcL/9Mnors1OdUhMpMtTdELf0b3XVNTED8vxcWT4g6FC53fR4DK
Wx/pS2Es0Aa8rZqZGHdxDKfSnW3N6wEgta1sw9gsXg9hEIud6ztQn3HyNhVMMy1izcitz87H7IuP
8T3Cg8fh4Gx51s700/zEY3VSMI1e7N+5fRCEXYVxxuk+kMtgbmHkM6WI2JxpX19ahET0rstIXBsn
f8yglprYfUeB+0JSwDGVQm5ii9j/kmB723sjZvwhbyRrBhYS1+HfY8/ZA81SD9oiDmvR1m2mq5br
eNkV7Ucx83oQ27fmoesfPT3UsfwdiAOgAoghniU5bPOFbiU1huuA11rqbaIdRxnlLXF53hO1q3Pk
MB5nOY2WqFj66kSg4jnPo2/Zgooa+mK4twmvtHaLU4dJJCpDgl165MKrUsb4FgUMYSegMvM43zYe
zc0Jl/pccmuRdmep4G4ZjMOsRXDm6TITffHj4QJ5i2mbZPLNRItsmb2bonjFPROu14IcsoclLz50
EXlAgu42yv1v7sMmjXlNuGc4tH7L3L9VOAQBPOzDNKC8BlkdQcuSYbyamfFpBW65i5r0i/BYhgJ3
YPZvzg5otkqXf8WStZvOCYqQI/04qeDdXspDY9k74pVwOkTBU6HTt9gq/zWp5yF0T0DHyr/E7S6w
ZahN4eaxa6OU4UA6dnX3n1vQSe4wDTV1sfprkCoGY8eiDGV7acT8aCBvxWfx3lgcuuN66RfL/J5w
LJhzCuoVXceehH6n718QLtBgOAFQiPxOd+8T2dq+T0pFM8kHNuM7uyUwsAqml6g33xEIR5tGlO9N
RdfijG55rg5zV+N0Cu7iITqqyk+oOm2OuWcMW2Bv7vTln57THfb3W1MbmzSONEjc+Nip6mHUmLLy
+5L+WxR00bcwh8emjD5aRbKAxzdkNMG771ZHpye6KkleyO5K2NBrILrXcUZ54czFW2l5v9n441vx
/eSzarrqx8mjICzoNSFZDXP51K3Wr3c2b+6Tmds/B0ZRoWAKVIH46x2hyI4gPCFI8B369ns/Yo6Z
SLg5Ini+kzxIhsZRa6jpcY7kU03eLIKV/dL63NlT8eZ7owsrJ8K2cU2cAhx0ntHvDTt4Ql737HaA
srEeL4gLkMZU9vuCywznstrzEP3vazLWQFdL8IVVCQJ9jjXaybx3TNO/ruByMJij+2B4KqtqP2qS
h7P8L2lB0V47f/lT+WCQMzW96D9UdOY5ScYXu3sr1fxq5pqrNG0fo+DTm7nQRZECdvu41uujFBAm
/VC46HCRqwEgh+up5m2GFBxgfYmcMrmfJ6l5hHZ5wjlshamCiicR4QRxyaF+0CsaoguVnypAFuE8
1gIDYdnv27YG7bf9f5ZN/Q5x7r7Jlz/QnoIMj6OWUJCXzIpNLH/lP5V0hw4rH3r+0I1qfs5Oskc1
Jx1Aa/OZlw4Idp8ezKz/cbD9oKklY4qnYJeCuVkA1U6F43sPD1eAVxt3hjM9ThnSKCvl+88nEBxb
PXdJec4bTBrjzNRdoG8JAvvNINPa7mPqABTSDhbOwuCq4SlMluirMCekeRafLlFveElfeLwOSkxQ
FJlzT8XpSx7z1i01mNicv3o6QfZh07HbX+e0O8T+yHE9FB91kX2NXvQaSP+9IQAhdN4IYkw2VT6d
l1JT9Ysk1mnxeRcJo45JewMSSuM1Rn6UTMXR6nn9+qbY87KGYB6EKixkl8+S0xPqLhdvPePVoZXp
c8saPCLvWWWLcOhoAa1a7KXFj5hl6UdBlOqYkbefm/LZtZaXvJBvafBWVughnc669SRsHLLBPKfk
lVuy+tC+qMivWojf9qBFvJWO7rgGl2iHiPceYP+pSdMv7UT3Bj97NfAFaQagkqktTAr0jrrmWmjL
lP/j76KZ3u8hXifViQnopYRCv8tcvmkCTh9msIAI7FdP7nct5BhOGVpX0Fobd/bGt/EBolqy+k2t
gpfFg7GcPeSxnq4e8N3BX2h00wbCe8s+dRxkccyCge1gk0fzNemmX9cwrn1pfNdN9kB092+H7d1r
1AUxcIZKkQG2wUVuIOugJWibZPQjOVbwBidTbUt7XTGiTt/xS95lvQgQ1MZ3YVbpJ3vkMBbZgCi5
5X4tvBZR1/xoa9jrDB88+CZfYSH0veMbzwHTkp3JChFBvxcCK7Q1DcAilLhrBoEtu+FbtZjORlE2
uy9JY0a15Z4cWTXbnAQt5iF0HMFcXDKJNAqQHaSGejFhJp+d11Unkt9fotL5m63R2g8i4aJP2Rr5
R9DwKOM61vmPl3yAtKygyPSLroH85BsVlxg9xAts+MuIhnqu6cbpmvbOGl7hPuDdfaW2WSFychnQ
wWWoX6Ic3Hi6E3aJ+ZSvcXEE2oGG6kwGFRaT6Dbk+Xh2AXDMBeN0oU+S3IBt37Om+LP96y1Awp6n
TzOdFAvfa56Kq82OvQEdVdsJtkqM6l7mVYSnrZMHDJdHp6PYcOraPydVm5hAvdyI/8AKVzJzBPWs
u72j14JA07stbjWh1tk7yvHuR/MPrUcJbomiRqmap17YI6qfmtXPd8NGY+gIUJ/m6k16aDzEaG4B
aNLQxNVDoYl5NVP7vZayRkKuQ0aVaBO11cfyXKJ1RtzFuzfnpBAQm3izK4PfT41bKo9x8JNywB8N
7qe4o0DVuhzpUjqulPsvPouz3ZJVgJvw6qSomZLyiLP2DX/vBhUsNcuERk2yfm0UXzrovb1RuB03
aj2wxIp7kuG4euwA6pzXMbLB3z0Y6ok8gkNSBw8p7TgHcz08INmQsVvf1Gp8eDlcKtW3GPrfXZ1T
rFhWxADnetwQiUPcMsxbXK33kH9v5Uw+vb8FBip3sAHmxqNIVjRARVnfPM7N+NiDElFNFtznjv3s
NBZ42ZCiHoiKk62eYvdL+DSBGjPByA6QbobCk3Jj5y66ytYznkY7/XXLetf4bNnp6uxRtbFNNGYF
SDKzkcyehWU9Kt19pQpb1oz6EHsQulTpQ7TQeCFKIlHA4Tf8Vja4MyBfl+lNgcDoQpgJJgHMEJ5F
oUEOnxNO3gdoE/hn0pSHFJ/km+yTt1oKaq+k+vUL/YJskoB4O0Trz1LI/pHUnKnBKpiIlwxxU/bl
xy6BFjGZ0kyNbu7dqpglrOyCT7GQW0XkzjYw7cfKsPWlnvdauCBvmcVR2WM1U1nDpdjCttYFkdO0
H+KmHLHQW2ZXnkqWmSRCHa2c+oCI4U6bsL9Yjt8dEzoW4FjlxTucDFiCtmQJZ90Dn2ferjFkjKbD
d46lrKgYM3CEDdHBpgc4xu9EAJFYQqdF21WlxZOR+I+NI5Gn+nR253aE6GLa0wb8PuZuc9TTc60X
CA8+LBKKrqg52UMwIIZm4kd8olewMfO/DgNjCtr/NpCKSOgBRvq0Mx5qMKWYGAddk+AiEtiZzIBz
aZvnUc3DOvPJ7dJRZp/N5AOk9rVg0Nnwc+AyGCEEiL00XQVHbwFaO27wDlzNC2DK+JzFabuNAX3T
+nWJfJNDxKl3swrerMbx7zOJg5Q7mhLlaNgm9vhCTCUdSNyIVQU2pAQfknQRYAkswagbshdnST/z
vr6Q53DX90wVFB+c3WECa56Q0GguIDFku7Q71mPG3vY8gh16tr0u0VN+MiS6SsAj317hhRw7SqQJ
QwMCJVKZmFXZXw3HuNQLQ2UwhzxdGWiFdU3d/mXwiDcAKr7YlOsog37tgmFAzkph7hTxCTtjsnXw
DnIjZM/jgGkon0cWgRb9rM/dc8jQuY5N/9K6ibl3h7cGj8ejMsd/JUBjCqsZWiW6twW0NWZkelZS
gQhXnT7I7tmMAnoeuK3Dhb16Q94DImoc8RtBmtnocX+UHl1nS0zthWrTvz5Jjok3Tzu7IbNSTx1G
qJb0K5pelEe6itkWDx3pbJsxUfbZXTAABMPIIa3d3TDDx2YKA3c04wlH2o3phguoaa7Sn/wjsXjt
LjdgiRQemmX4zzSCnUgwPyktYnCQ9QbqvTB25eOU2NsODgd3jCZoqCTSpZRb189O2YSOuKuDZo8N
+XmJadpaWwlhfWHgx0qAZ3uUAOr6rmCqpeIL01XdRSAZ6W/qdc7ejNR/qhjugHfHEhhaKgBPCwHl
ZlJmaGOnQ8HoNhcsJXubdr5g+jHj2j0O/XQrDZSvvDW0Kkb+JXPBY9LMC3a1T/1Mo9Vuqj00HlQV
Kcn/1qXaIr7qhwChaVlYR/q8Z4SgNsorxpwEgdSu/bf4tXsYi77de3QSp+nPYAzjye3TAG2SjULO
wj7cyOzfUFLwnHiv7uQodlI4Cl1NDc4eHKLIqfqKNF/6YHY9LKTTusGzFtreqfo6y7Q6ltWpWEHP
SsU/XXBYfQiuWbVhQXLG3cxgbFvLfdXxWxueeOm1/TmX+lYukxO6OqYUtz/8/wTvVWKH95ZdxeT9
Fi5xtfZn16L3UDPggE7HF0qV2LNpuAxp/pNIZVH0rSV484+mIbsF+qBJgwAljvYN6Q4E6UJS4tW/
0bh5QzUyW5F56kaO0mF1krmkwYzO1k9X8Ss7QDHxPLfqbYCrOE6jMMNqdp4zi+naMVGSVqy6oknP
S62Ho+0xh5d4AY3CpgC3yvkxS330OCL3mM3uXVJzqXckC4msMMbx6OBJ6ZB5BfmvTIMpy+mTENhl
n+LYj0mh2Xag8SDPLEbGcNc6WNemPkaHFLv9djR5oScouB3JltskJ51fjOsM3Tss/+P01/b5O/Gp
ExnAkdzWtYMPwCzosX6qayQOY7awtdUdST2UIs7y08vnm8/dsjH/aE/I6FNIvuaZT2/o5oNnkZrQ
xBzNkRfLbRr5v/GUvSYoEbcBZc5+AhqfjCCBeH4rIX/jtViyYpfgNubNMhHmIvUjRkNd5JyY+A46
f1OB/RGA6GDZMIZh3Js+Yhzf76+W3wEBY07lh6kmJp6kiIiPSJrzlDwJyUxYU0sXLoPUuxaZezhI
+de48bcn23evQL+UrtSUMT7RITiGnp8f27GFuRzKU69sECBBh0E0gTaUtd4FC2/MU73QM1mP9ZYi
EHnHyLrPmvmN0OljYOBQHqt2V84tn/fZH4A4Fe4AzJP+Gqy7KEDcT5/Zp67jveVaRx2DwfUticky
mN+nYcyJsl52zQK1HIAsQ3CSUGhSqQbYqTxUoB1lynsoFHJka/4xbMX3Fi3PR1KGLjkN3hdRfyjf
ILSrsXmbCt+45iqARx0xggzdlxvZlNoRTbwb3EKS7jctm3huyHMzUDwF7X8SBakRIEhHwb6EaYzt
qe62jlcVbxSBpShaYkzoap7qs8Ceuut6XgMrw+rfatpT8xqFg//fRLuG5fWsVvBj4YAobTOnQ3VW
nIsDgrDQzLpbaVscFEBMScn6kLU2P/XoAsNxJqyYjfLGN0Jo2jPF67+1n0Z7e/RuddQZd4mW6ABT
Gr/aW0L9p7JJSLMG61hDM9bIU5iqF3s7ANQduBdmoiIMZHgVxpuuOiQu/pLYZemnJpWqx/5gCaIR
Rd18IHK6j2yHxAANw68dzk2xGmJHAXuG3nXsRb73TP8DitreEs6sNmRzvKXedLMRcRyc2bqO8VF4
01cyAmB4ZfkvG7OvFkWKEMt41WS0Efz1mXkTWaBBd840/9podPbxaGVHKkt/I1bvsCVHIzGcQ0Bk
+8bABm+6OO6wPhKzI/V0j8VYHWdTIFyITb2R9gOjvD7GmOZzTQxFl+f5Vine9dqdHkC7KC4T+ZcQ
ORaVt6C7NyPxafD6XnH5HYbMLzhE/FX2Is66E19kYkJFZNROZhw9Jg23pE/yIZXkVHuKyQbUWHhG
DK6VNfD5RGiS1fCYteYLYWYr31ieho7gTLY5W4HuL4W1ifO3eCDIiyxWc7/MyYfoiGHqY9/YWj6v
18oZsRdRd61wLKjZe0cqfIZyCg5EZ0ehzYZQGj9Y8b8751+fdXi31fJcVx1eFoeOk3XQKs2GoCRa
b1NhsdbnxOaQXEOQyoBqpfL7gyu8BzzKayBMRchX4byrFpZ9xcJbeombZxt27iDcp56h2uMxER7A
EUaQOvSpnUmmMjlXUXwnmGvICeOb6gz7aR6Sn7bEYt70K0uVlvQvIALk7GBTpAz+ixC8bNcFPUsV
ej2ocR783nqH8Qb9Sx+RoOP5r7C+kEgU+jF3YC4FUil7rsilcY6zZC4ZMNKg34m/bMnn6Rj04Y4o
Dan8QZyM0pf1i5+1EfWhY74giCL5JVoi3lZGdMkbAyiSBhnPh9mY0pVwGxb3CjSsz1Gvi+uY6htJ
AmR5WskfgMiZUgO5GwRDlcdOVTiYxdte2AzDpNeqCPdPWl2zmH0UdwVkyoy2HUPTcZLi08qalybN
3qiHWghLAq3i3nO2rNeVeJqkXz5QiReE5YW+QoQl/vg+54Axqfso6HnCNcHRBPizHQK0dGTJHiur
6rd1jGqYoq+TO2Bq5glEyEwAfKbaezPApFBKfh1rQh3DEJOAa+ED8gBObeED55PspVVGzSmPwDRK
Yx8EIJRtMA7HMc+Xg4/Obdd7/V9SYaHPuXZDR/oD4vGepw+N8FataXaLXX7IOI9RsKfikFrigLmI
JTvDMK+c4Zg2cRryiJtDA0eTpc9DU0+XgkWogi9giztHoJP2lz82zn1XtycnDrw94F2MdwFlvq+y
XWLyytXZ8O0Y0xfTuflhVF7YTObZy2aXm2YeycSsnrnI0o3t4TXM6rLZ2bNxy7PmoWGh3+ZD+pxm
ZPYit9ya6/clEGdFsCC9OVXHoRteB7sj7dQey0PcmJcYyeVZxh7GgTI5gU9LtpG2R+ZD8LETtmAK
mwW3CXsyO2UZ/6SjsRzdqt02M/RAvHAnFVW/S6IgOHhGYu0S90FnuR2WtpMdiiFGjkE0HcQAxQwy
4qFAQjhxTWZ/dr3V5dyd3WSukRmX0z6OIJT5TMqkfZ2cQj0PC4AM4sX7kchUDDk5UL2fv/SBPR1c
8m4GdZSQJ6icVXKYRnOB8HFYdINkO5i2f3SIXTy2bbpsXJXeAHqTAyaLnqRbkv6s3pm2NS/eploS
uc1Hvr/F9zFkYClxcMsWHbECjTfh2iln4lLS+zXJYDMzpsKRjNtujc9DNu3u8rFZSGdbvpqYoEvz
wLad7myH7AO/S34qC7eDyD9zx3zqMkF+p2hTYiB+0h7JYm37Xrja0k39vIDj7gtqr66Gi3SoIuiv
n4q7CD84IVvDC6rsDcKO5pWTbCcqGnmJSj23JD9u24ROglaUPFs+U65o7piHJcoZmZycB69NxCrN
w8qDkiwMcIKl3M3UTVYCRhgX9excY/M+z9YjMLPubbIrDspVw3bQV2no/YD45dDF2RvVenzCI78g
fxUfsSTGiajbTmXbXHf6vkflNeddyRZoZDuiOtESvyWBODlWycdQM86aekLErUwKRR3E+cMnwj19
xNqdIqTNSJiQU7sXan7pEWZDf2g/TLRr7oTjDuGkgbMcq0IvML4HQ+5cUNBZsqBMcFnVqUV7Q+iC
07JFSytGdFOrNidleyUA8n6C7d1nsMahNJR5rnu18UGwOC6YzICxORdulKd/skHbm8zNJf3VAGxZ
tYT4SN9p3LxE5Ujd7ZRbu/peA2CckKu1ZavuTD9+WudOvgbhP1jGXdYtzdFGUZC3fGYCA+CZrPab
xFQEloj8MkZii0mYcbpUThEOcXxMKJa9wwOK6ecHoZN9zcyP3s+G0+ABcST17zgj2e9EVz44yvqZ
FtCkEvB7hvHv05iYzQadiD2/DvV4Xw+SDneRjgfMPE8ODrJDnyBk6MREnNfZ0aSdt73zE3XNqaZH
iwgFo8MQiBFjQZwdCfigigFSZoilk3lhbK0fSciC9UMZFbZ+fxLD7O36PnJOIijrkKDYuOP5rVJi
gW2g4nzuniwpJxCu4FOv8XdwG6buq83SGu02WfO2wL5oX60sHv0MjnpcDlYvm8PqjWFLbjoM5/qh
JnZ1OxkUQ+CVb4hQhI6aciJxYo3z6jfGzZW1PlzNG51O5AmM0zvlbtm2rxo3BBXgLl3Meee7b4nS
nHT4+JHYG/B36eyfluTWNWV/NCvlg7FPT6S/B4fUb/4TTfueJqV/SHONK2e092kmjoWJS25h0oNH
zK4d4embxuZ7zK2p2eW9JJy5Tx7ayGiOcVrT3mIvhK9KEi1aVMdVYc0Xk9bYSbV/cuCqrVtJdjTp
RDA7O6clZoG0DdLwRUdIAawa/os1oXP5Aa2ITm2flht/bsot+CPGorRw9mgB+hwsXXrLcHWLRe1n
MwDKqXtu3MGCTsvUVgfqdS7Vgy1FcyJMaNXhcNMWtRbHnqilTWGx8ucXsnfcO8LFN0OZOSco2qgj
EQEbG5VXRXw/K4OQULPeonEi4k6/kK6PjEaMr/Yy3KPW4wismosvSbxAK+ds++KNJGOxqw2EPqAX
9UYWJlr2JOlopgv8jbQi626OnhyJrs/omWAm/T0MiXHK+vzvf/8hVussofqRNvd3ysF+NFa8OH5h
77ma0Y96EZkwDb19Ee2ayQgqQOaNZ2Ir8WOveXNXeK7KSGWRmhycLmFxbgSeyYIZu7NzQoK6u4KU
cfA7Ypnxad2YMEj/YpwvEvktM+vi2OD3SFgfUTmD2+TtU9C57Ib1bOxRE+yaZHlsarL/PTxiTCuI
TekPJIten6rU/eN9k6HQ2Rg2Q3lHUv1XY5TY0KznRRVkPqTc2gmyBZzc9pbSZlofptnfMSr44I+M
xZg+0GD7iJBrNVwND1cYjmvmAdpbLJsjD/WOFaIk0Ib4rSYrRmxRfUcrPl1JLwUCcIN7i9BNRhWA
lAq1Wuh5ObxkQaSlzXbblw5a0wWhsWrsGQTa9g9QkUjFCVEApWPBqNBqKo74XZZPj1aRTAxhQYI5
eHbDIFdYGkdiQ2tV7TDjv6mOLI+VDI9l9IG5ZR9XuLImdESNJMJATAV2ksnHKR4RhQfhteo62q2/
0KIwOcNTWiQPipEGqvioZPovReyO4AF5bxCoeV+cBs3wWNT3VgL0G438zgiziTmPsCkEHkj3Tntg
BtZIOFiWw7SYfXeXmcGXBiHj9cVuXHto4PpseAwGrpBy4F8ukr46dhL6ujcPlk/SK7AJgfuor4MB
ekoF1cSGnT2NPunh3sILMbpucf7ffxVOfJEQ6Qe7bTDMDP0+ib19XxWkQ/cwMMgUKS7guKRs77vT
+cAkBE1kGdFDNovyEBDICCYPMTuKV9IfNmnLDsxp6ifesOcdLZF5ESg9Tt0ftXl/pp3fIdSKzrVv
31tKHDCAd1vhVnWYmTjsCbYr2GJnXBnAGJRA5XjfDI9e9tY8dGV+0pnuL0VvoCnSgJQNPt2W8EpK
LXyitspL15kVsjTxXeIKPxZcP+uegm7GFdTbpgWdH6vVUGbbOYmLPS47ukr6/EkWZEz0eQUmX08/
TYdvU5RwGR5zUejGY7IfzPyxgLjB80goS8WCVtg5ACRB69JDYeFPSEFIQ+L4Nf5D77r1pJFu0YI+
VLZU+5SEp0dZJIeRoW/VOkBg17gpiZ+7omi2N/noPrnM9awN1YbuD5gcUK99/J+eFvaoNv7X2hUU
j6sPynfHh6IxdlUTk322ZlZ7frWbpIeWJn41fRuwrKrzvd+N4pHabA5DY2qgVIliKMhcivyUJ5P8
29Zq8GMo7hxpNcdAVjyhoE+Igg/NYPwzzjnP0KtrGWfybUJ70tc4afJr2RCD5dMgtqszbya8Jxuu
sAZPCdlCuIBo9LBk8J925uPMbi04jC3qRbetEe0rBJFbK5od7AlrNRbk+CC7eROnpkBt1vthRiko
zPUQIdfGVz94RFj3+Ig42NeIrGh4wjCb0hws/0G9odCwSTpVa/g0h2DHnkPMKFlrHGjrc4eJyyCn
CnMj9J4kMbIwqSiIYLw2aKxKPCPFtwaZM/LhhVhUin5pHzsvjXey+lqEGawA9hh069aS3TfW1vVQ
aYEQ410Wu7gmcU54rTh3XrMPjKw+jazXSWbJR3ce2DsrgoFq9ymRCCWRN8WZ826mjfElOucqCajk
X7EmmGhsMXU3mwSqylPvFH9t5OPzVA+YGNKj9qgQWQMCbZj5i71EJtnqDRtK019kVf8QU2NgtMWB
qmLrG/TL3aatNLdQP8VFCw+lU10jDVrnMkFsM38czjdS1+4Ws/506//j6sx6Gmeirf2LSrJdLg+3
mWMCBAI0zY0F3U15nudffx7z6jtH+m4sgnqAxK7atfdaz3IYX/gEZDW9+KhGIAuzy4Cp9ow3vWR7
pHFb5mfjH0PhIxDT+BBTRaFFz/eZGw/P2vsTF062y8MmOmmrwxuOGAhaRFk+LZ8Ia/Y8VzhE1sHZ
aNgWajIL9QluY87L9H6dxbn40E9Fmng3p1/qFzKxyZyt0LtFtVI8cL5iesc+Yi5UzIaH0lb7lDXE
NZSXqYX8N3Tznb+MB8sO23NqmtHFrJ8rAuZweZQnmSN2q2yoY3T123vaWT1tX0PsSl9lZ9d0MQo5
W/KCZlSdmjXfg6Sseveo4xXI6EEMs0Vl08FdWO6N6D4fKMQEeCPLcRbaYe3JS5o+yA2zujcS2w/y
2drrtM8esXUV+5ixZ6LyVc/DvCss47fClf3DMtV0lXhaOPP4uA6A8dCHfuppkx1LtoxjKTl00OWE
650PmNa76mVK+79tFadBMYztERA+dVFbfEMBYPLFYCnUo3lPNt7KkmCS2vhU0a00kQZA32dmwqGD
vl3/bYeP2jCTf9gJocM/2TjGE1k9Z07pPhoDgriFVaVC56yrmUei9U9ywe66DvWtdIYHARfLdwA5
xJlyX9CT5LReJghE0bAg1jAeqgwbTqMcovui1dRWDK9rS4IqZx3bFxyPCgfGt/DxHIP9iHP6qxSY
j2Ol0w+0vTekKfqcdFAxPM9ccQyOTUuvZ4jR0Pq3USQkWVbdgTmkaQ22dnqsG3IEI54JmJnj1lCr
vBLn9yYcjLcJJOS5b/MY/7GRnNl9iVvy6XgCNBg5JNOzSgscShgcXolmK46hiQgkLx0jMK0lhanH
GIleEdWyLnehhMbjhvYVp0Z2tOlzrorI/NiU/7zYAUk5LuRGLbgCM+OcZVN/ywtj44VdtKvKqntJ
ncnZhLaadxCWuY9luuwSQOX3voW4uKLHfBClC2ayktUZFKa/K4xmQrMfu9AcQ+9V2zFEEK9fZXbM
Uj3Z6XeoRoe6Me8jG7eTIwCW1FF2NqOYzuOI0KQb4/a1yzoGUfBH6dPwUppjvmcwGh91NbSvREhg
KsckS0JhcUgAmr9it5r2pcdH+/PSIFaKk2rmHH9e4pzDexK+Rksan1l1FTzWg7Xw0/Qh6iyBcrEq
SKG1KLYcmq5PsZmQFs+hu3a69G5ZGuugXWs+LyaH5cyreuTnGjaNMeaf2PiPS9On3wjsMK6pvY+v
/COaMOm5dbccvHGt3Kg6dnKW9Y1HLYPMl6MknjCEETuFWjRx20+j9U6xJQMFeufNm00aZhP2AI83
ZSdQ7j8DMH7Iz6RD57exDxG/CCa/uoh/Jd1cPfTUBpxOjPiXbA9Dng4QkQFRrESncGybw3q0DrqR
k5TKUTEh04wuom6tXZMhjiwyOQTVesGm5W3CBan0vOC5EgZxlhCGh6PXNyRk5zkTgcxZHn4uZVIj
OMktuCc+Uwk0+P9SGoVEBNza1u6vP5deJ8MO8FXGEDgDQSl8sZ0rXZ3R/uwRV4VbO7Yi6in4aP7S
PS1+/V2FFskSJDdYmaHuaHMZHsQTrTt0VBWkKgVfAwKec3bz4hDR3yd5Jj4nEBDp8cv0YpT6Ie9z
O2ic+lTLbA5+LnSsbuHIL2PhLEIxX2bY/uJ5z2oI2bCkkkL8ct9LPElEgb+xpDJzyjKBoodVsvNz
ffILyhBzaC0QjtW9Bhx3LHCrH8FavhSVOT1ibKX2Udh4UOMzuONYjXXPro99o1dBQ9kFScJ7VS3y
JEsF7TRPz4OnH5jrjE8YWV9bk4nElDLy7+NHuomPNctsMHC0IE/2flHNbYGp/lhN2X2SJ+PB9env
dL7wg8mxGFLr9tkyovkVWCdmUmobcGnlA54Q5E0ET579haqRErEkn2hvpBRfEjUCRfvGUiMmfdmQ
9zrE1WMrnZsphsAhyUJvJFpYKjlQJZOxXDLuJ0owX5/xrfyKOYZvk1FVe3Yk73lpYMu2fzBwO6iD
10s9HrMZnWLvOA8MCJMXu51OnH1T5ovI/Gw7jILJZetnCYZeZ8d3Xazf0OGNNx6yEqnRs+jN6oTZ
0Hz0M/+GZbhnM13JoBSwsF8L6pjixXBgDoko++4ybJgaY8qGbd7Yic7/4jag1VWUpJN0AKLq8WYb
pHkkVmYFks6Ykrp/aDWFrxwtdRC+lV/StkbXoXqmO8twjJrKxkwc21viDgUoPf+E4+KD1LjwNFnd
cz+06mQZ5qXM0/E5DWt5r6P5QZOdtzXR5uzsfByxnS8zWRIJ/T8HfEaKHrQR89kulHmTZXN0wNMV
MIODvAhfjKIz7kA1nOsZJ0mPuPwIHeViwGLbQaz4K3z/cbb4IGcFm6qoQ9RWs9yDisrvxAC4ssYh
ckQikBuA/mzd3buFyb6Bh1uYMwRlYTxZJlPWiVTNPf/JV5KF2Z0ZNRFLZjjsfbhne11L8M2iUfdT
hq6iqwx+eXAoiRk9eIz7FeqTu7hjEEWX6Z/0OCtiVq+35di994X1OZCwe7LAjtFggaCZ4jcmSCuq
5MsCrvjsRkSKkrg0nkxQwJs2xIUE3f1I9wGPAIY0px5dFDRIV8clZqSe8WuWlfPLnrG79qB8W3bD
oHKs1w7NNu0f+gFOwfSjrDiSl4kDWroENEgWGGe2KbuLiqnZTjgin0FSneYml6s5EfmrEPQRk8mA
+sUE3OsQNTTLYxdyNsawYO59Ek8AQlBq0KUKt7Uld2HE+urn0QsGkpxSROjf424kVmjrS3luMJoe
XSdlsbazjpgU8TBoQx5G7X8QYopoBGhZghPuhVikezcLylGL+9gZ4dpMTXbye07r8LeY23cnZt13
YUfzPCcoQ7Ki7MrOOrs/nzpRIKtQDsf8AFqrbV9UXDdBWmK3a1ehehTDao5LmmJeV6y69Zx4VYsu
RkjZiIsMp1uxGp4j8zfa7VsqIvfc+B5NyGlkpFhSfxcRXX2elrTW4up459zyxLa3ENRy9sj2caQm
ogLpecbFo5ATU+s5u2iwnXu4HI0oUibpKYHJzAdieyEyuLLS9U26b/LyxtOUM5L1Fvw2ThC7yDGy
hmO8PQgX6zcno75fqrseSI0MzeMkMo80IqzEvu4fmwq5ICXJhxEOOJRK7exBcb5byvcOaY4wmcwu
36gvbQSkS9Ua6JF5nmNYwwXysWaYhlM9Vk+zbTmBhI9v17HLyNB/7wwTjoysKcnWjk9RZDcZF8+D
uwTLgA107vEYtOYOXGNzhswT3eUnHDTtXgJSRdDrX1ek0bW1PJdJkAsUVYZYSiWBR2HEbTL379A+
tHBxKDp/MC3hzpq/jCG1TvZI7PAofSIKANoYFepLSw9osNm2sJa/kcMAx4Fo6o2jas5RQM0qzYDV
acSpmSzSGXN1nM0FhU8lcTN73mc6w7PzTERS4ZPkoIu60dyTA3e34IZKBowOq8nxGA3+x38+ldk/
CdvbE+wx7uqYMa6or0UZLScjbs+mQQRSkoPEtn0QaaagaDZ+5/b74P1jOEbhYeIjzzntYgYuzAjn
vTk+D19z2GX3rNtosVv93rbZ9OBq/ztRqOKpNRBqCuDTsp3LL6sO4TUw/Uf89aAKhpP14v0KtX9l
32Z6LsSykz2Pd2O4X4Rc4RtLp/1YVQFjc5YIRUop81OvRCqkR0jnuGU2KAYkG+d9XxsBZytMZ5x4
d10anrCVr44o0JqFVgNH6qHeJyBOpDSNg8YUDkAvutJ8PridR7e3J9QUishtrcXCiQU4HamCLSsO
xoqKdwrbgEQH7I2pEV693LrBzaUkFulTmUPX84revjAQFJRAzd8kHsTeaeRHqIjgToiqYYlFppG+
+nN4WMxg9DvWq6acApGnn1PD+Irg6381CVW7cQrSVT9skZV29CDlHBpw0EYfv5KxzGgxKT4VGBji
wJdpTyW+RS/2W6YzbrQk9I6LwEQRtfk7VY353aeXmJroP+G6rdpvS0EdSVitjhWjz73OoBsBajJ3
C1akrWYEm/nmlW5Ou8tLm1AxO/5wXBJ7Kq9+TqJkNdYRTVXBht4YjZqOHVqssY+ru6QGcGEjdIiS
EkKMXzMvaAbQxhD5kU5V5SFtz2XNWS8y61O3YAITE4/QMqavab0a4rsPqt1juxQo+huoupz78Pep
g7Trm7LKAYGqxg+h+1OiaFf0Vv3VzajymTHtkt7AKwkiHITIeJ8Z5vRq+3jGql+NlxDUg1AnkAHk
yE9WV4q8eflbZwUoGM7ztOKHayi5nVHwDeR5o2jcdsSCwVdsgtiZ2Tm69KU2YfZlRDVEJJwMzXeV
1bQbNSYxR2TQaNT4jrpI3vuI4EX9B8R0wUKBCjamAzTiW7wQpvW0VMOZTi2MnY5mbGOKf1a0b43v
3F5ONQXxhNt0a0vvc431hLTFqCJqamZOYuJpWbFN5nR1DEZtWCcjjIPVL56otXinZwWkOD+HnYIc
r1p37xfHpYwzwlZtDoxmQ0u7K7dh3Lyq2KqI1MWvS5v6jDmB1qNLpmrWWTgzB0qiRMTLvlqDMquY
yF7Od/RxeK+UsBgp+M6DzlH0Ts3I0XF+a/HF0Z2ZjlAnOCwvzjmHBDOWXQIF1eKRMnloE1LERuet
UWKfthMPFK820AT+yS7GfzLMF3+ogjxEpZCrB9gB3bPvYClIJRCDouuPftvezPi3WwMkaTrnKXeK
v2atXrVK3+LyYehcOuL5o5F11a5wm2O8lGfXRcBMP20ICfYConOehE3PHhyIgmDrmxe6rb+xpUFO
AoH7RM+S2TbCsp2doIE2MuctDcISHgbFwZPXJJ+LE/5hmnU1e+d+omPMg8pOt8jp2kbRlxHiOcUe
0zpvOsEu2ySvQsXP8Nve4jaDxP17GfJvI+3eddE+kYODOBWkTESzmVDl9Ak+HeAxNd6qLjpjuA0s
hEoeNg46qealMbGPCONqSYdWir/LxxLcqORwzySehIEHygOKBKJ0CBg6NRoLzvjHXqKbahGRiKHo
tlJi1LHjv1MKMsc0WIazkTgIEz4SrlzaM2QXb3R6Z3RoUmITZ50jiHU0GYJaBAJu3NJor3pENaRj
hpWezC5WgoA1bky9pY8cMDZEEuGm51Xeyu5XbWqL/7Ls6CCOHKOZFnzMsvyoOunsw+IJWODN09lf
AXI38ZZ3lCcMVsujmIkDzfBV74DpyS4sj+bob/mt73Dy2vRKiPFeisUnOSV7imT3ZaIBcjSwwJEY
hNj5KM0cg5leQVk6/jBYDAEqItpWD/6oUfLNmxZvhA+/3m4MBCVsFfmuIin0QEYFmwHzca+t751V
kgbbjWJWFnvq1G1j5vRvE3G3ZOFFheTR1rO/X8qg6ZEeY5VC+1Tw2XNq81bVZJsZb607X4bJuS8E
670M/47IfkjzfpwkljAk2JiaXXYs5hpXsnCvzricKaDBK+ZonVFBQkd6l9gm6lrcICh+ijl9I/4S
wG7EorF4eJBHjAp4AOPvYTYOxmoiTGEhhE4dZCp99aT5QKZdt5+jGbAFPX/ENefc56HnwX8qci/f
FU56CH0OFByW+NwbSmYUluzkuG+yNvzsCiS8YSPBCjoL/ZNUA/NgHW8MhBU54QHSoCwnlmpgBiW/
4oLM2nSgsSUqIF209B+UQliAfN8DdaSf895/Ya+1Nq9RxOjflWj89UW47c4amOo2ifHOPcvUrUIC
A997cFyQ7DGGaIqVoIJycVAiIzYSE9xAHJ+qEVGWMesSWxNpSZiPdY3ELJHYbiW9xGFE6zXGxlva
wwJy1K6ciSgHtEC391rIWO1UxrA0V9HbOJlffbowfG7afIvV9OqY6zuN1N5FjMEscaboAZS7BgdP
sKB1yb+UICC+97FibKO9WiQcQq9p+GnotRhkslO4U6+TqcI2jhSPydrOQZYA6X4gTdUWeEkBlV01
2Jg5hVwIyDuDhtpae1KtWYOmkJRRRLdU8V5MjDySc2SF65c/l3ZswNSsl//73n9fhUpuil5HjBXX
bHeHM0DgdC9CIrAWEZA4hYs7cCrwfN56GUcx7vOy+EfKUXTnhUm6lmE4khdIUqRJMZgwkzg5TJPN
EdMyOK9k4NlqVBqbzkMQ4eTtvC0rOd+VzGLVOKs9yLaPuiU1V6Z4TeOeHIxoXFu6Dod/wibaQy4N
a59R829n25X3LN+0+4V8HVD1/oY15ewGOy6ORT88FB5c2tFzoZ6sX6FLtY+zTvYlvoGHLgVsSwhe
/meqGPc72atHMvZv2VEZ4RF/xDkGRrpIz5Es/Q/msOquwXhQJcun2UycG6I8PoTS421Pi+KKFYrI
eaczDj8vU8/+7OaygV0HQwytxUvdhpd60dM7QpsGV5dtWhsGdYKwNi/gDqa9Q2eB809hnMCo0AST
mDkoEt4Hywx/LUP8K5QZjc6ciYfLX5aRxx1rLfRV3TYQLlkxhe7vMtgW9xPyTSAN5j5sWnvN90Jl
k6vmYaWRbTKRgMnVvDWya68maTqHSCK/LuLpblApGnO2wkIn1n0pCHaTS2AhPtvh5INkPvd8FUOU
mC3jlLgec/e6OM1efCJW5NteccX42TAURCStIujdKrzKpFn48xF54Z50n2dZdOoouukQ2i1jiWQh
zkUl4QtBfSkcX4K55my/1trx4jlISakn9dwMO2ZFW2IK/yBMG0/S+kVrb3mqsVPe6iYNRjYX8Cq1
e3C6Rh80iD+48QfHS92NQZG+y023QaN5dSmDaY3xDvWYeTYxbduAbVifncTBm6DJQiopmoipwrm/
ZqTpvsEO3qKNq6C33CtzOonGM3fjAgis0J/V4qAlW6w/A+TLXRFREijlVYDGuNDS5FLADRhrhlOp
5mjy8z03s1Dhk5xG9yPt7UNd1t6+zWz6qv5DnQ/Jpi4WUrMt+k++BvY/wVDbgaB9GyNLH8s+MokL
QfhCv3tXt9VhJmgI5U0IWQN3ByeWP15UWRhRPPcDSfxxbqzi98ByY0lbPcQl6Wth/gBKYKPcaLUd
h4FX+35Q+nRMkb/QzgmBRfxJGSHtUOG95W73V84cixPOaofKwkukGega1C830+vLYCKcJIvGLzHP
V0t3l27QxT6CNXwpJhs0UzOCYNAeM0uhqc1GARsis86QPi6EYUC6ajzC5Ia+vPt52fVnTG0U+6Xz
PEu16sy4480VCziPbz0HnWPZTeFDhnvhv4vT6U80MGKPLXATz2717ECyhB1s2TtFSwRgGxyTQ5NP
+VXTQaaEXvalrIZDm2fPRUJyxYbzC4Naw5/3uuN5N0gC2TDNmeHD1vldT6qJJwuqvaEIzLYVKfUI
r38u2WTk+3Tl6Js8IbGiGy8T3HR4scpgWC8/X/3f5ed7YAUxMw8hwk6jJANtGhOoUQJlRw0HMYBW
5wV4yUFkJ2TY5zKCN9lGbh1EVoLWyV31pDa6VYHK+ZwQ+DD7Em9rtX6gPxcnG8IAXvt5dmxxTLBE
nXtudd3S4tv4DA0uqVUbyJ+ZUlD+0HvuawYTaQC6VOESw/aRTBPLBmILPMiqCTpzxGigyybAUYjp
BnWxT0Dd3QLPmEzrQRWIN6wHKN5wlGZr2OY4H7cRpgAUxczZ2q4w4CQL1Ak1SvWZkdIddMb6vwts
agv1OqfhIbK/sed3+1S5q9R2oTE+pUtgwvM5EgV+UfaUIicUv+cJ39+ikOeMYluTTort7GNkE6BJ
iuqUMRnzBET6jtHxraa4mxfzO/OJZ0WZloF5J4syobKRK5A4m/lJ0PHCc6Zhgqzufo4ioM3Ok1GL
8VB33xUQscdWme8D+l2R9ACBosNi/TITF8TVwvvaIBTaSq++xUuOsoYcxVR25yw1DxIFE62CbVda
QdIjnJcUCEoGbY0ArZgwMzQHgiPp8fv/5pGSZ9Hl6yghVzT0QRlKgp0NYbcXd3XNR5OXPi2A0zj0
iKaakLkn1b1PslDKQDhOwH9Tg9+myr4inDnOqL7cqaB9bpEDbk9nY1SPvs6/rDD6kC2JO3OIOqI8
uQnvW+eTxSYcCQh1OlqS3iIV8CsIHfRzNEQyphYhvhU9R7SC73IfYmmlw39EbF08rwtSzM2920PH
W9GLi35lCofZeFz2tmEgNB0CJefr9APDqB5T4mQ3UZ+8xsn0bZbg1xp8p06lBB6z8NQY3h8jVYhT
wz+Fid3GaEfYNNo/6QF5qn1FBX3UyIJcBzuhXT2SUbg02WGyqm/XbQ5wiMNT1PEWJtWDROAQDRSC
feUyuCCCY5qNpzo8jE40nOAFfIwGxCQrfuU+IYSeDJLUVS9wVtiVautauKSiso8d/bD4wtHKfAGG
upLma4XCFHRAhSiNCg6mgt7YKLUiNwmyKnr28oYVbgoPxl/b4K1T69u8vldx0hFwzbzF4WfWbv1r
HB+Er559zqQbNv9Tk8cZ7IIjyULc0CYfA2BDjg3WRwvsLXa65CBc/181pc9xEz5p6Z5YDNjHam7J
ceRUrq3yAyTBez3LDyv9oM69Q+lDa11hC08wie3GqEJaDHxVZZImSWZcMaDgviAXKMqHTzPm5qgH
iUsi+WZ+8eZwTJ1H7naw4y+qFRqrImcBGaNvBlxR9w6DXM2RvHuirnlA+x/UmbglwtQHJxF0TKv6
Dp3EURYmd5viU+UDwiUJL4/nCH9I1T0mKIfGTFwUt/7GNNV9WiUmc3mKzNm0F46l+K7pPHGCIG+P
M0PZEZSSPzpleBO+wRZm9DQuQ+MYygrBc04IHbWLq+lpxJEBQIg3KCc9uO+4AZUEWBBi6aSfyaeB
EXjtPoUPowHa0jdx7pj0W2WENLkmPhrLHECzcCN6/n9mFyutFsutAcjrNr+kRdxtX9E5wGT1L4OA
1jcBvGGB/5BW/y7a+kg+N82bzt+Y4G6G2XtGNbArHYWhW0RfbiWOrSBn0TIPoC5Oc4stprZKC/Mq
PyyBowerqfbSwpSYkw/g2tHVT+uThyEA/whMYI+MRXzFZKC7z/61Bia5JWOHZs3y5OTLt67FGbIc
qkPkdcrywKWBxk+H586xIxJgjIsBl0q2FsHN4aVZvM8YvMNs/RE53iuj/mJV6xHzh7/qBG3TNOLE
r9aTPjqNQJUMoEMGd4QOboRCekzmLgvAwAg6Wf64JSAmefbQv250aP4mBcuzLgXYcbYwEKIraS9l
LJ+73j8nr96H8H3W/FnG5dGOiNM1c4NUydbkd7VegeQBFRToLxM2YF+iEDcai/Sb+bQMuCaihg6M
SHZej/VZD9eWwpwamodU2LSInWpVFU7RXqJmHiz+9uTSOArdGxhZjkOPpBj/sTTiwUnWySlPHX6J
yb4roZHJ0RiD0J4+vJK7ZaLaJ9DOOzhzDwbIRjbdDY/5CuRhwULt+b3QP0dBEZEGyQ5osxLTb+wO
Kq8uU+l85xj0eEPEZla0r+2i+PDwGh1LFj9/9v6kjemDkWHs2D17hORhLgMpl2KNo2OJP9mN+E9J
KBkZl+B4DvPtEreEzdaRs29T58965xHpcIzotYEaGj56bMzouky2HhZsJzWvY1o/xh4T0wJBtTVj
Smae0dlrdCUW6k1xpPnxJXp9LbJVBuHNaJ/5kNpSIIokTQFI55eT84baaGdnBYW4WYaPQd0AXr4L
ScmZsPBtYehRca//orSHK9pruvGNPnk9bp2kM7utZzocsUJOOdMhOUnhwQRb5cUcCR4z4A1+Pa78
E2cXCuI35QQou/f8Y9d3HaU2y2Ok5GcO2YUN2vCydPXb10wDlpvA1grQs2CVgScmYb4kdgrwwUGx
nD0W92rymbFYNMVq/xJzOEwIoJ8lFZ211IHs62MblgTc2AHDsV3f4cBzcoX3E3DzvjWvFeOabbNY
2KDN8o6Oxop2GtsdvZZqeKq9D8GtXndo8b2XGa+RUDBjiVxcoXJlEDIP3gwz3ghnwA2WPru1fpaY
JuKkh95Nbzfz39ylRufloaRR3aPld+zxgAGplJ4GICKFP0Bacd5inxzTcLw1jrHv9PwLQb/chxHe
F+S5VU9AXw1Fjr4qaWIlrb8iJxJVy6/Ei/4q06YvRvJ9AmJbrJo7KsiLTyoqXnaGSOKoU/sGRNcJ
WeF8F/xK4kL4W249LVqBySKLvqoEbIBMmewp61gzucqdEkdKeS6EfWmKHIgU4OJNn0+XxslPvuaO
msl8XVkQM+yRY288/CwrC2RdJd0gif/5Hg2bYjTfmmggN9L69LL2kNVwfVLtv02L8QQVK0k/kLfT
cxP+KZmSvwl6gGxCaqRGQTJg+C8jXHf8W4UUerXjtHR0sL8v1j89Q38qsMM3hDK42RliTAFhnEMZ
YDIxBggMGgZ5k4VpdObR8U0gAWlZBHVqXdvbjFxqVBz66+kv4H7K27p4XVofZI0C4GX50DnOaz1c
aWa43ShPrV+9xqP6skRdn2upsYEssDbH3HsqHNpgCl62lZi/iwacwGgPOKOGFcavnHOlnX9RlM2Y
z1E6u7YyaLQZEzPx+jgaeLo8k+0ZElgCM4X+DoLLnZN4sNcJWg1m0/y32KZ/9M3hyZkm51DZEVMz
KyTrbuZzciRosKoLlh76CUqBL5Gmd8RvuEEee0QwAh8hHxqxuYQ9brfIGnzPvB+kOGs7EWeyz65x
yCnKMXS15+9vrNXA6z9mCopIG7UtTVBKAd+EW9w7w9nlRJoOybErpvhYeUtyoMBfkZ2PCBP8YIzC
4jAM0xemXyjhqgZd56vX3m2ibaciCxrnuDMphDtB/zFxGcqDfo32FScSqOg5krIpqvCRgKA7WHrK
9zoKdwwphtclNH430K92fYOXPk/ENp4ZR6OJxK/EuQbBKBhJFY/upcsKegTKoN2QxtYdwudiRzEf
b9smvxC2FxNsynm9Bs8jKuwrgzOUWwrGnafsX7URVvT0BAJZtisvvREQmoIe0NSJUXbvVgATJk0d
UwIA0sXwdxxQRZgOmN4E1BUlGVObAXj0xGPKRhZ5iE2yCCEsXE1z6bY5SmUQ7c/2kN5yAx1qu3iH
uAJ8Wufdm6x+nP7JJ28+0tcKkUCRN9fMJyJ8gSpF8uu2mEsiWE+xZ6bxxfFoOkzFscvUJYka91gt
iBbWc7NXD9/4clMOZ+TeyfYG9Xa1D/j/aPNFO6soaHwMdhWYLhObn8vyv1/9vPz//kidaRihDdty
XHr4M/iNy3PP3D9p2dH7ioF0ai0AHNHQddlzI4CEuxQMyPJB7dr7IeJNVBbzh96YpnOEnirxOGw2
EL/SY1w0FKZ0X7rUMo9YpsUVmHZyXjFQs/ub0ZlPC6u7U6l9aCOa4nFVXkNh7COGjUQ5sVBZvnPv
ZVPBML8bdlNPMojbH0cZEX8dF4gO+/Gp9KSFDdYGgkiioMu+zq2ClYXcEDBOfYw7q8JGX1J2xOoN
s8Srnqz7pLbvbWu4UdfDIDfJLkJlVxQmNYOGmNEBoBAIz3fKKB97Ud9a7qgGOrnd+JyocQU6bXhv
0RrdhgLlMOZ+YxsVjI9wR9VSngx8yLhL07+xe+3ZWg9l5wJ1luoGovcPRtuXrAIGsFjjv8oYNMg1
/09Ygo7pzlZsQR6fnvWQmGdftwzR10vTh/SAyvD3Mh2w/3EwBca1Rdr+6Fn6jLUwgJT8IGLAIFVH
TAJCkLpkER4wKmDfS+CdRPemWYDo9JMATfXDEHXf2TjaR7GOsP1HPSO/nFjI9uWCUMUX45325qCH
1YNA6RkBFaNFr2OhB1aN3wd7pAVsiLFk3JHSqOMXo1fP1BmIUabkPSPTE+bPdV4RuC0zJYIxUpLt
+wuqiMfRaPtruGBoDsvpt58yGfCX6YhG/S5MDWZPJeAGWZ8szzqXLcy0haZ6o+qzuYaGrNhf2yj+
9o1zmeKZSVr7mHbJ29QvJ6tW1zJ88HDuASMob4AO3hxtDjw/32mfMCKTCMjb3GB83TDj+ICmgSZi
GaqdTihhhnVmBw/XpJgNk+oLOPUBSwNtjxxas6UaaFJlvYn8eOf5TNyKyboxv8eJpmnQEcFb3FvK
RemGW0ut++nI4rsxwkQENL/LXeV/eRE2l8LvgdCEA9/pwLCFJVabJjaew8T+rOawIOB1kmdgFyAy
Y2xtYXJ0Un9FJqNQCg2/CYQyaev8fKniDHhs00MFC333mJnq3K+t1E7URfDTVP356ud7/mnUng+r
BZ9GabnTnarUveVV8dEBH8vzujabInt6UML5OzIoJYaZHlT/v42oSdSgLeeGBvP/+74mreQYjuOR
VMJsvFPtXAdmYgd9kxZH14RbBO23rZ133FzwZqyd5ZmvFNZIdxE1IdUGIdgo4DZgW3ZJUjyran6X
mfliERzBestIjpjVFBPE5ufftlLB+a8gvgWiHTtmHDX7SQHdLstckV4cV789wtZJRKgUn1BHOJ32
UIHXoEc5VALdHh2yaHwmK2s+MzXodCijCQM+bqY1w7yF9tFPewT27KE2KaxLQ4e44N/bmiyOLXL6
uRRnIp6j0xSlzo6Z0oUcpNFIlqv0u1ezcdrzmkW/ccaETCVRA6vnCTtNoPam1F5h1bg38YZy+tLk
xqP6WyVtGPM5mrihOEaxy+Rp4KCeoF6gLwKILdKXBWldLDy4uCBA60lWB1VPrE5TOZ3om9yHofYY
8pMKvuLQkbCYe2K6q6Douo5MED+Oj53HvJbiNfi58A9W/31lr3/Ox+i2hXYPRG99+XP5vz/389Jo
J4cPvzxWKKMCKnv9P4yd2XLcSJZtfyUtnxvVgDscgF/rqoeYIzgESVEkxRcYJ2GeZ3z9XVDWrZuS
0lL9kLKkBkYQAbgfP2fvtVeV4WPgnQkyqdxPYWbjtv5Pm7YiXfjULL98+71vX377P9SfoEKn8fjt
K8kG8Mdfk9/6vB1YrSgTSKTixZuz/FJhJDsVyy/fvswxbRPtB8yocAYXntsIbKzF21Q0IX6wGrpX
P9OwmKzhj29iL9ujXr6T6cliF3T60xCUTLqGJrNOzK3NP35xA+tzBA96aVMsdcLKyh3IFMSXwy/B
Z4/5yITeND0aQ/OWzkax8z0Ot/MU7aaRM74gY6uGWTgHBE8N86fZgs/E4IUeD3Z3B7C5DXWGwEQg
hjQ+78NR7okFQnO4iRzRnSpqJotFl/ix+bGMi1v8y6asduHoudtwzhg9fQVmzW+G3pMmqC9w3Kuq
iW64Ng9mwFG5HrdRWl3NCfFDxsQ/cFV2GSXmvHPsD3vCa6f6+S0pLG9jzcFNSg/U7nS070YyJr1S
7NshXdB0p28/h9uWx75oD8yt39pyvJE+lD5bqFPsTzvDwFwZqPdYcotLOZMWhvN6I3HT03+c2Lyt
ft2GT2NLjANdjhcEj3T1XMqsCs8QZRLj3hRRmKu4tcn+3JUEotz6Hs9bda0nQ4M7IHuhk7cSFBy7
g2xbMAeJ91JnDXsR4I2hqG8nQZ8U48LM3VsTRFG95HVzSyO/2cR8mKtw7vdQBU5+jaze8sIn+YDb
8UjzYEjAJJuRW28D92sHCugauLC3NWYhVnOoPo1wXHfMlh/IT0lORo2zJtLpG7s3uu9bUJEv3mg+
Vh0Ixk6Mz0WYedjDuut6LBvs3iK8DbN4j3/nDbY+ANe6wrZeE4PnyffQgZBBRFG3r7xbY34Sbg2N
bJ77tSzSi1p9oqQDMq048Npm5u5tz6Xpm8hjbnIWJ1g6PCBF22XwxPbAZdItiTdr5hGkmiQ2B8g5
qi/L4CsGoo3lCG4MOTznSxxjVn8uNK4GzLeEYsbykHnzl7g2LtoAX3xeUGgODUKnyOkwClAgfhtk
Bz7kxpCxJtrJJZslIS0zWvD2NsoyoZfxeXuB2IS47zk86mm+ZDrdMaIEyqljgT2KRGWNjLbBNQXj
hjLJjnrOSiXxVy41aIpwv9fEQDDJJvrHfmpD+k2tQJ9Uu3jlLMOXu/aqbD1chiOEial5rAyDQ1uG
36GktTiRWYkqaqm24QoNWBFXsAZo9FrI75PCzjbaLvZ5073Lqp6ObM5MHKCZacWMV0JjG/sYldWg
810CP7gcdvjiGDvp9M52NXWKIV5bmuNWGV476jAvYexFkH0Je9Pca2e6HysjJVSOEPM0O/TEXe+B
qctVCR6FmmyatpqGXWBWO2b2PGQQ8zaZmwNXLXxysWHFY+TE3RSW1XYIgOu17oH1mFZMFEcH2fMw
Y+AtD1XsMfvPCduyPdrEXsIJRd0aNg+gsKqrvI/Vpg/xHXgczlYoSiPAJWRA2NFOjAqrS8A3cprP
kn4Gkwd6pRZl7K6V0S6NneBijolr7Qo2QSBKeGFSzKNp91HpQ5osEzx+XgwQ5sks5uAsswSCs3tT
VpzaxghRdtCKt0jWbz0ZfEACmCJFyc4UhERCl26xcUJ9ujXtgTsWQvIa6fLRI2ECCle4NcujI2Ya
iQTKEVFbpZpTT0vPITRCsksHvzv4USHZgqNjsYCCiRYReHeYFRKpwIgokxaqKbUsyo6gx3aG744f
Vn0dOA6c5gCkCSS1c2gT4TR545Xt4aUavVFv+2sy8ujCqGbrNt1j7FnPomy4KSaaETVd33xQXz2U
OJHWjz0D4fWQ0IcatLxz03dvJJSKE1HPQRaX3VjfqkgjTKI5JF3wOl2+cEUHzhvhHNz66RUajHpF
y4qMPh/fVXjRNoCcxw51N6swIWSNCSPalGD5Bhde5mOD/oPEH2dH7XxL23Y3WOJTrnN82jJ4KKyA
gbY1Jczk1qFtYZwkVWtlyZIVSahpOyKrVc1j7BDh4RpPkTbSrTFM7yol+nual1P33ommeCeW8iIH
kGDBpTUGHeACGb9YaKJRNAA4k2vDdW/8Mn2RMdhWEqA/wR3dd1bx2kv3saodYoMKul0mpsnu3rZd
JFWN/aCz8usg4QiNutmMdgNUji7vijhRODfpCRk+tZao73ozOQP7u1PoHpBXapNBb+YyrypecqJN
7FHRnQVnw4TCINdmWKuMRBvAZ4gmGzfexX21yVTyNZzUZ6vP8bj06EuMciYDw1KgCYZ9jaIWlYVH
GFN3KU33EyDO9MKOxW3flmensZ3DYLXF1hXFTV71T8hcyCFigoIfnMFwaW0YkLKBg9/ZU9GfdW4Z
u9zDnV8PMEMzUrQ9RAxKMKbHNJPsqHX3LhNHT8rPqiPelMdtMkJmKKF7Mju4V03ccvZ5JqHhRPvc
3yqL4RBaCdSniljDcmbRKlueu3FcvG8wJHuLxD5lWO0mfR6iyURPCeUyHoZy1S1cxlkA6DTy4Sac
Foxw158AcxLjo5jMFKPLTXLihitDDq6NlldTwJI/OxazzaBihJ+hL4pPI8nDPk1hvLNuf5mm/XMu
d9kuK/N2WyqOzw6UxMaeu2PWWjSd840AkrN8H/LmyxbAFQzJNULbxBvKPXjcaD0PsK8yxpr7qKC/
wunWpHcEejGwjTeecuOQWNdd4T8I04o2En8GDzW6SJMEqHTsUcxt7ZYUsSzVxbZCBQRwbZ84oH2n
7Dmf2NUNL/o0SHGoSXtlm3APQzbCPB2xhwUuMEfbRWtN2BOs3dK8MSL/4DWYCtokHbei6yZOj0zC
GBA8xSHkSTuJEdYhAr8oiLNA2ka3smzee0r5i5pELzPiuOql4KH83LwP7IHzFDMO5g1Fu5n79KIV
Cy7Cja/HqAk2Wcm0SxnFZ02C5zEfGgiuhXqY2RrpqxuE3sAfhLt99hsouPT1UZbMBU5kO8OpLPKN
nZh3wGLHT3YCESmc24ccNdBOMcxu+Y6+QRkcl9VGonuHNEUoJ1a7vR9X77Vsd56yppXlwbOBc8sU
cLytCozxDenW9Gr0STbMMWSSxIx9qYrdSUgmBwAWsAyQVwHMpfOrj3rIv/gqeZuSPqCtV9z3vg4u
h/SL6YH9KFBe0TDT4ZozRb/v/EUZCJWxK5K9ybBvR0MR//fopZvWJM7WoKG1siePbCTlHUsrW3cG
gz1sMSEWibq4USH9pkq/j7qeEQCwSRLrsyFlm6oc7vPMcBIwlruZivB+NiN9kTTt5QDPbwfmVBwy
dNbzYPNABUjn/NS9dOl6ZoN6chBl7ZCgrzm99kcA4xkKOfhd2GgY0lTjqXPD+kxi+UCNUE2jvISR
RFPQFcywPDi2rhdwIMN3hFngHfPqvK2XbO7cp2Ns0WBrLYVQ3CQcL0YW7hVfqbXPaZDfegMbWo6O
ADMsV3fmudnWUoBi6NiBheBo5L66TVHu3a7GyNP4n3x+XXWPacZmjlY4IEXHGk8Q7gICZy5HnX2B
pRHsp2a8pIPwybOnc5sREw9+duRx8a4ns1Q0l827trX1rqEuOtH1YR1LASbUgPa9gq59LPKLwXbu
fDtQhBCQm11MkivtBhdTw5vWpcJBCCwDSB0kIsi0M0laeDEMljzbAXe/LKAZ85bBBHmpBcL3ZOL8
GhTk0t/DzQgOkiRz5lw5Mom0ZOkEC1SNOTblKOCSsmODwpoOqeO9w4eILwxJn9MRaDVS1CeMjNRa
IBtEcmUuJSTVd+PApu9nqGyqkbvStT+XtL5kORlr4TITEZ161YQfkoVdH43GXOdjysSNxt9qWPNc
QJnR4ipFw7CjAKiLLr4q6zLCjwMjw2Z4u3PUyPQbb3pMZPA9oWbr3H4XWmZPdkFgjZPwNsrEOxr4
Mvvsi2PYwCFQg3VmDcDduGky70uctfqTsAR28ri+6d26P2VeXZwHj7EODXMiuNJXl+jO1bzEQGXM
B2h5QTY1dJLto4k1ooiz6tAhQCQa20g/Oca4HibwmkBy+L8c7KObRl+GKehuwGmTEXBAKALxJsQc
FmKSyXrhntpxaRC0JiANA3qyOTWwXaIFNnrnYbha0IMpVzh5TA12BU0W9l6oCxdhMww4aR7KyyHR
2BqagQkA4tRVZJMMSeRrvpt6x0baNdzC0DSJRwixs7redCjgGFapgHI04n0L1DKlgRCwWexKTplg
RLeLDNJURz40GkIyrKn2DajhOmY8ZWMsdZ1h4jxCia48jSaLdBXb6C+bjlOm2cBDJ6U6WWWYuJGc
3vF3qAps55G8HaIZcfoV9cgoyGfrXA7YPhiqVZkuLAIbTjNcynWBkXXTtB8c40tQ1vE6mxtFrnWG
sRpovOI22acZRkYX1HUbagO8OtKEdmh3hd+QllB0a82FhWhELKUfXpVOfCI+F7NzZJMNMeCp7JNT
XWmAnjBOeXsILZqUxAGn7zWrStofmDGjhUjSw1gzylScgfOJ1DMLB8AqTAzj4ILK1F52HfTWgYLL
3BsZqKHKzE49LjBvJqfejtacPuajkuGFYUBR4wwAh9n3DyAIL0nFvoV7/Fo6VUw+ErS7tiovmCRN
wlHHhtFkVvq3qNSjnWWiNOk0n5rfIIwe0/qQ0xre+ZHBcqjTz01jdmsrcmg8JgNbZrGQcyQOJ+yA
OD0PZu/RLVTw46yATABQhNR/NSpgfTtipNlEXf9q6Rw6rmNLDDrJnOx1XT4UVat3tdurlWAwpVFS
uuKc2RHt0qjW8OGDN10PTw1j3B7uLNWL/9BNmAcCx7zvTdAO3TguIMxx2lswO4yYJp5Ylm6yOR+m
+I5wKAapNB9oCKC90+2Znj4+g9ZCozbntyNNlIvOug/msCBxZKAhb30GnVJvooXmbVgWLUyC1OHA
eQ+BjZ+0ncczhXuyLnv4dQM04tycjo1hH6Kyegj98d3BoJCGBsBvzO2TTXtzGAEXJclLP1hkyplk
F0uzIpXNh7acYquI0DEQSIaZPa7co9sopLkpwxUD7V9g384Zs+yCuZSGPcJAh2UAUMfzKD98D3RG
FNzHUfmkW65EnphnMS/ZnXyK1DDlJ+VlTDZR8q9GI/gg6Os8bK1JTEcCgPQOrfLnOreSA+3hEOqG
tysQPmwhf2z9DFWcCeR3V8Dsx0xwhOkw77DGPldWcssIeeNGrlp7I0+YlSnMFIV3U/fEXxGxcVlO
zERHd4KRyULAH4+bMjLwCaLW2pL0gnKV8xDEQJYEd0HyoCkSknl6+nWqSXCU7nJu7xE09sGuyBD7
D5oQtCqn8uaHYLvIt/Qw5JrIsQdjoIdnxBlILAZIY+90J5vRFrlTUMLVsjNFWYRTLb7BtErq4Ojf
ZVV8HKuMuhcZcc3zkrQDCH8r0wsq2UeQau+pdcuQse4cbCAL1nvkvK85+MNtYVy6hY2dLJgsAj0Q
VGb6WsZkaduTijY14w5WBElEqjJWociCLSp/Qp0CFokpGXYTDbJBmTFOMWbeWV0Phzmk5uP8MXc8
qA6EcuTFF6j3rjoVJhudM4OWCKVrQWIn4apXY3FVRUa3CXL2DccBBdA0y7B/uu6M9B1GHaAA5Oq2
cVuK/pkkdGPXs58Sl1R9U+I0EZkAPdFpTZBVm7C8XESGAWvo4EFgcxLnMXGCV90inPIr9wVdIpxw
mxFcElp61XB+5dTOdI/zWJTMhCqzOMzU08bQXqJVW9TWWM3j5WZ1OT+VmoADi/lxDxClWOaqk2qC
Xd7rK9Js24MxJjh25y9o76D/gPSjLxBggOyCXeOP2UUQJlfIIgk5k1W37Uv9RKHiHEY/IsNSPPlM
nGNKwl1lE8Y0juydBDxNKJdHEwp0p7gDp5wYN4PWXEStM+ZsuTYnINzfb9i4sbUaCMY0CxBnVR91
OPufPb7NeRrsMJeBPvDhB3IigTyYwRZauvlJLm5sXaN1oZ2+ByGzwd7CIIrRy6oZ2mBVp8Gdysb4
HHMqDNUEh3+cn7KlP2b35CfkaNQXugvPOUnwh7Z0rqtpuIIzYK0NhAyR5zI7lwu+wEdnDseM+bex
xdTKEVAxZJL4LIk5gu+VQjYwiU2vcbvjsUqwOWbTPsSsOmXbuSM0plmCnAoxhYSVl4TF0NoEeuRB
arsaUdyvsq6DUgXgfNNAmS2dhaFS3WczsBXRpl9rVT/ibD/GDt2SOg6NNWzpbTqOJkLI6XGQrF+e
LY+Qg15DoJ06QvyGvTVVA7RPAhlj2nLX3HWfu855b7BGbWhEbgcFID21Mto6nrDW5cDOx0E/MNFm
xwp+oAxGTtSpFyFtgPPEefcz+j/4lWoZ8bh6YxtZeszkM/Dhm4JiZxeU/suTdhQwmTysLkccacUC
AC/j6JQiQUJBcSsq73OUjE9hj9gR151a1eWAhkHRV4yVurPkQOvJWEbn9AKqgmNtQkNkbWQugqdB
BftBIXEUcaX2ZMTc8+BR2hK0UPoITOIoO0t54SxxCcroxH4MZpbQZCNTYoNHxnCwcD2UDl2zL+b0
lqYp9h+kDd8U6uj5KD4UiIrUMqjGhQguxmlU62AgikA0w6WZqe5IR8ofq343hRSarlj3EK63tBav
woTjxsDA0I1oFNU0cg9h1iIVNeQXKt/5Ii2fm3QpN+e839rJbVDQiYrHWxLaPG43hVbDfMGI/I4J
+TGL6LZwXkexNEWPHXDBQ+D2B+IWgrXvzc6JhuOqlfXBHK30mly3neWNHL/s8iYIOIYPmGE30GCd
bSaychP1k7uxlHvBf83BF914mCucljokI6vP76YFmG+HhgGKE40JgqN9gNFlFUqW+CboX9Oc+rAl
wisLsDlK21GLauDk2Sj34LcyQDY3UW2Uu16N7wL6VhXSgiMVbwLmQW0/N6hpiZCLjz2xQDguNrWN
Azz1Bs3zShdQo5iW2Jd7Zkbr4WtmcOruwAtLng9OXHrTDBm3pcHorDk1UES4jwkE8MzyIWVqyYbU
O9uFgcGSswgb0whG4atCfH3vJSAslP25yZvsIE31NTFxxys8/qOFEZEcvCNx5DIIaPmE/gOpo8yQ
cJyjMTvGXS3WsQFeyvKs6Uj/kSyl8ejYnHN9yCVbd4Lw3gBeNjztHFJTM6ymURmb6ImcBu2bkaLR
K5gTYVryd5gCPoeu+UVn7ttoeld1JW+seXhx0gSkPrY4DoXWhyUo6mAYMOG1sfxU16MLtLRsIagZ
JY6Pkie0j8EUVvgCgSCfGraqnQNmYmWyE+RJSn8tifw9kKKn0LTvggYmnDkGu57RkOrAc1g+8CMa
xt7WarBY+mfiZBmB2AjiG7O+CiL3WYLohsGizmRAveNruyTU+tZkFrwrJ6Z73iAuOu4SxilzsZpS
eqQTZ1O7wuJv10ytsFqTKHyEDBetCk2Vg9jKtRkCF4IKLm8G+kcUk9qo/QO5S8CM/ZfaI4nIncYP
ZETVFs3a2uyboxBJQRpZV67CUfEGMevuu6CMz0FovU4ZD6kq5pfQYlrpp+3RmhjvWrTS8bdPPQYX
/u/bLxl1zQkpECr6nFUMjbqZjhBhEEK6494wU4zTDKM2vat3E72aqyw601Pw9l5Jm8wqmY4TGzat
06oa974xnfuSVZOEEvcQ1earxba0NwuIEE1TnxF5x6RqC7lzh5pRYUAz0OkybwkMsw9B6SD47VlB
wgLePnsBvqwpPKONvlHEKaN9gI1Xed4un/F3qXEs9qhSXxLHlPsChavAMxl2XNWpdfcMvF8sjUwo
9gaSCBxgTKqa3q0uA1qTy/d4TM8cQS8M9KErt47HC2IsquMgs0ejnq2TabO9oD76jHhSr+kJw+4M
6+g6wfpStSBD1DhNd8aXwpbBxjAncRgjrt6FDfdx02bEFkdteRXxee2qas62lc4g5mC2CrP8Ok73
oQRyqUuOhpawja3S6mi20Z02OmI3FlMUCAhOG3PxNYx5t3kxrnOnT7Z1fsZLfjfGnr8pxaMqJgiB
QXkdaGQWSsIw7QvxnqW1tQ49EsslT53RabWpWtaOWqTWKrGmPeGGnsScCuAGXwsd26oKnoVrvzNB
hK2TUUqXRryvQq6bXggBlkR5J4R1IxQZnJlwSNlo36D1ztsJ/9QwICIQZnVHxsjIER7J5jQaryA8
IoY7MazQSsSXpUIuBM9my6CTELTUNNZcb4oPQvQYX1mMsJ0ovATXhqwb0PscY8buO4AfvUMfGp8k
yAIzOCRtdF137qem9BfsEFgSj9lPVBe7vLW+eGMFPRegFaYVb8WQLdvrIiSwIOCm66aKFmEWH5oq
FGccwFGvnPMSdACZzjlISSWUZMfJ8y/NPFfcdTx+phmDP/Hss0LOTJ2HnOJI/wn0pTvDqUdgukZL
d9d0zO+WjwwW/0ziNkclpALgH+PxGjPlXNCcpohsaIHZmmg4xoptvMGKwZj6W1ar/5jV1iGZqqeY
oceMaAaVa7pVNVyQwWa+j/xhRWefprLBaWPMvaMLO9opEEapYdj2rTmfadcv/oqu/Iww+bmO5DEC
j39n2/KqqvMntFLh2qcZjHiWIM6KM/FWIXQT41M3t94BrxvQwRiBcjFSbgaEPQvjjigr82aiWNFK
lTsMdK9SJJADAW6cICzaa7RF+BxC6ww75Wt/bcom2jK55NHBvgCG0kTxBuAF2BEcNS4aVg3E/Dxo
lSKAunb2KhNI2ZjMs2V98qSN693aOBrLqW+lCDbnJN6runZ3AAJRMOUFY/uhcq/EovuXvQ31rfdz
7qHoYwBFwAHAJiwujyain0gHxYmOfl0a9O0YGLe1PhQEM3ByM46tE5LReXYWFTqXRbTjN7k0mBwN
2kPl6akJbDawbLyoC2tR7SVrK4T5YDbtAd7uuIFDR8pGDGJXSDCoXuXc9QDUGuTJB4Le0BYRgYKJ
nhMZyQrku7HCFlHNgiC73ejIkAOfXKONepcOVgbGKPXekYSXDc6ziJpsNwMj2YjKuqZjpbfRbmgx
OhFgDs7LKYEooyCGXHPZtYxSAyL9NpgZviBM58WmjijdhZ3Jeu1VGfEt4yhpHu3B4oHLYn87GLlP
QdxOh4BPd18zYirGed+Gub8nsPYQdj5KJGeuNkgfDtg4PtFPnTiAgSjHgYATYOD0wHBjNbSMZ3lm
b0ndzAgYoGExOPG59hKxbohCpulAP4wcVLULbIljoGIftGnO41R6xoYKkz4rnkMEmlROu4HpOv2I
r44TQfIbnE+m2X2MiiNyMaK2Mu7odcJ2K8MHOCzUrLn7NMEr3MzLmNNNKkplapGdLHHkz4xF9yZJ
FARNX3D6yo96cC6XCAIqGwc+mrc1Jy1OPmbtlSyLa2ogAlVwgK3NLnsRFd722iWKcxDDycqHR3EF
HqPfg49myJcg3bZd4PF6vEpxp22BTBi4Gcg0LVMC7RDjSFDA6xl1JuU/vKV5zu9MZfv7aW1mTrTp
RopnMCfuaZhxq5EsvYvV+wh+A7gG/hjTR+DCnHmdNcPJbWh7K+W49CdNpMW4LXAlGDKI7/NU3E/Y
4YmPT45G4vMICfMtmSRC58PYTlcxUQnrPF7khZpGVQagTDr0SEpsEl0JBy01xw/SWkg3YXQQULrQ
bpgHWBDmsE07HsvAEquUE6uRc0qfrdTYuMaAmIDFxErwoMpdb8dXc8rTjvycjaacHyxyQvMhAd4t
h1OdsFS4wn5gfQvWYWNu3dwHlpl/qpitwrKuEUXXNjBM1vFJp08D/MtNElxpy3nTJnhAu5g2SvVn
DvwVqTjcnnPvbjJdPAhFfp5nmEwEBM32sIWhVxMraItmE2gUdSx8d3WtEcvDhStoFCQRkVLYLTic
eerc9fx0ZUvTqmprJrD59eDjv+FIA5wHYFQXk7LsFFuTxg4KPpPAii14D6JoodC0qDbqIEYw7CGg
rCM2937R2jpU+tJ4V5URgUjv3ikYN1OLN3yiWb+B938Qp+XnTFMBCSd9kDBDV3rBv2cheuWkfkRJ
ydm6iN4EiiWrKd7wNexgCwSkuYSXXeOrzQyapbbmy6av1ZGB8zyQZ0agsJgIfsehcCwwz0rUIruw
4orQ8vwEvNLaRgP8ES9ozqMh3yRIYtgu6ZuVAlyInPxpkapq2+ZpbBRtf2SVwh7QC9QdQWc+bgoN
bnIXKBoEEVnH8M5ZdMLEdDZtj+rHsNLXPGb6MviuwYLKWG7QnJDgT3HWcjU+/QL92++//fe//ue/
38b/E3wUYLKnoMibf/0PX78V5VRHQdj+8OW/rqI3pC/F1/bbP/vPX/vju/znS/7Vv7/r5qV9+e6L
bd6yEN12H/V09wEAvv32erz+8jf/t3/428e373I/lR///P2t6PJ2+W5BVOS///uPju///N3S4tsP
+MfPt3z/f//h9UvGv7t5yV+yl5/+wcdL0/7zdw77/7BcoT3P4/Y3LeXwvYaPb3/kyX+YaDYk3WHl
Ctrpzu+/Qb5vw3/+rv/h2K7CjqtRlXrCsdzff2uKbvkjvp92iUnVtnS0Mh3P/v3//ejfXfr//1H8
lpNUXhAB1Pzzd9v7/bfyj09o+dFYhbTlunL5hc1aOoq3V7693MF/4W9b/5UrVzckkVOfOWm0mgJ2
2VaBLxRIJCvtDqiEna82M7L9PDvVplE0hugowjJvICR23pm7xFg7g/OBCoa5NIK5NFYBoVX+sG0k
Mz5VfnGg8uKw6tNtYviCWWPY7eOppAglDgkqT/FYze1VF9LaEF1jr1mZwTyDZBw7cbRfqSjQMRqM
BPIMOVhvY3ibUYQTCYAjpB9oSdvIW/yQpmAkXXSaPBFsrc69UeTD5k8f7r+v4J+vmGXaP18yz6LY
tgWT/+WifX/JWFIVP52W20CibMl0eTdF9MzAa3zp0Al7tSL9sEWED3vBJp1+YWyFFXIDQDHYSkdM
2e2AoUIM8CKZf0LqBrqi8iMgLQt3AL0iayajEI7sFk0upHAArA2gYeCCN6j5kZnJj8C07guPGDOm
sQ9WIT6EhxjAVYgfCFnui4sORxmOo9uCWIVVlkmIraguVsxeMQGMMYcHp32rHBc0ncJnOO+mlPk4
eqnB6Z5t2lFopUlQE0tHzTOemmq8nrMw38cxvq6MkrLsl4Np7Xxoa35tIo4jFFIbE4VgUiGW6o1D
gUqCpKhh3UbSJHdFPPrJGG+iIGA0oePHVvvUUCvyJyE/uFm/mgx5ioxXMouISSUOzG2Zf9Xavkoa
b9eZxr0JkScPmA8MfXVn9ll08FPOF1V1T+Ok3TWjh0llaj8c8yZ2wuvCPQZNioma0aIdkKxqYdwA
APv3d4RQP90QQlqmdkyEf1p4P94QqqYm79KEG4KqcWNETr8ZgvDWwxgDCrCizZAmj06I/dEtLzTD
rpyKbDJSejSQ7mlm0uOtURYT2A4itkBcTpOTghH7wdBG+PCZRamczKA+vrETi+gDfuMXP8PynH+/
DjisT6jglOM4rjaXdeLP60CaZzz7jbUluZSSsYlJOHXsQ+1VL7qgheiNh4i41k2bztMmHoLbpQ86
ptXXaLQJvpluVYlrlq4uinYHqq1Up37MaZ2gUxv6xyFvdn//jq2f3zELl+c6HDa46hxwv3/HRVi2
Sb84UaYJNJZjPhvx/LVxS5piQJMyM3/lrIvzl9aKNBEHFROiTXoEv7hyP3/4rqdsrOXLAm6qZaX+
84Xrl9FPSzzP1htMdl/HIxG1vms8CpFf/MDLd/r+I+KVHOF69KQtqT39/SvljBJzNTvtNibQg/oO
21feFtm6qp9DFV3RygUiT2tr74kK0Azln7AocclJPE5yYNnwiYplEkD5GyOzqXNn/Yt3+PPK6Hqa
HUMwRheONH94hz43UFCWXbudme5OzZewkCPz44pxZITaAK0S2LbA3aYmtIF6/hq2nMqt+SGX04cR
Xfzi3Zh/cb00l0xqyXX76ZOBi+Akfl8T2jtF264qj1TdLyPukxlL4mpyGIATaYGxBGk9+zslzncV
zp83iZ93VVYCE/eKI23XVT8+TZExDGbeLQQVOWtOVAUzI4EtVAaMGwm3roCGqWPmyKu/f13L+uln
9ixNYWAJT2mL/fz7e6RDStngda+3nmgOeIn2fVc9BDmTUKsEeluciRlxBqg46Vk6zf0vXn3Z+b6/
Q3l1x6ZucXCcsiZ+/+poMrCwNwrJU4xhbujuy8G7rMi+nbR3QzL5OwkEdwSsP1iGIHvjMnP8mzgs
H6rY4pxU7+ai+sVbEsst98NbEsIGC0pB5XFRfljXUCN6LrcrviALOUsLWLCRxBwC0R3rZ9dsn+GR
wychiioaz1DMr4yJYaq41fPMsBWNgo+WneZ1X97L6AoV/1HDsg7b7nVqhjvEUmdGJK9zARyeKw46
Cs5D9Yul7uclxvvuZ/jhsWqbLOzhiyJ6URqolb7RdvvKJ334xcf38wLD67imMIVkPWUz+P7jc4zM
G2OxnI+D+sErpjsvBUJGQ4WjipU/oLk7UW2828vJgQMdpDSo93hil/EDE5dZn5LA/NUd/Zdviv2I
cQWqD+Eud/yfNiYALW1cdGO9tfWAXKSDoos+tUiJcCRZV4x3cUIKapg/TYl7Y/cO/ubufsJg25b1
HivWNOY3Rl8+/f21+os7XYCfByligdDjfv/+XZlFjPDO7OvtHCOgm8kOk9YV9tBzPTbbv3+pv3qm
KTK1Z7M34xn8caMjNkGbleoY5CRM5a26uS9V7iFXop05uz59HTDaaYWb368C/FoOAJfIo+r8xfv4
eT31UNZIVjUlHdsyf7g9dG1ZpCs39VZq/8aadgEZP+M95lzDm+6csH5tbffUh/L9719X/PXrOq7l
Kl7Udn9YVSrDmUmJqrHlTOrdLfPnzKjGtRuaV6Q6PmGaOZP0faYRsEF8uEhJ7PiZVRmRomAk4VSe
tSLMGH/3GH9tIqTiTf2A9aH/1fX5q6WGCAOuju3ZOMd+eEy7Adty1dI+X8jZlt2/Blb5VEL3mlG2
Z01Ny98U753l3ARmsIBuzM81kqoNCdXbuW3eppGMPJnspXZvrKR7jfra+NV7XD6jH5dD8Gpshybb
oql/KJqS/0vZmfU4iuRf+xMhERAEcGsbY6ed+1ZZNyirs4pg39dP/z7U3Py7ZtStVyPNdI+6yxsQ
v+Wc5yAzbiyNyGSJqteyPdi2+bQI63YR/Ust6jdLct0MRvUdWcAhStwDapp/eczY/+txJtHz0BYr
0+Pu+fu9w9OjGGJojIE0q7/aKYKTVLMxikCIq6bD5IaZyNtg8EwZLr0DrH0t7mMrJoGM0B65jo9M
VpwdjmmH9YE4NgK/EBaC/WyIXx7bf1aNjxRCCvGIyf1QR/cGqmY0qeFq1qG1H1xCZU2fLPiNy8PG
dT9bAG1HgucP/3zt/vfDy/dM03aoDfmcwv7jljE9op5XkAX4iOQrMvj5vOWfpL4XooKcGIsZ07/V
YNsv+PdfmJNXbT29K7ln5B/fbjdZaiDNWATIv/O9rqGXOOtnbOPQKzEYM1SJgalMj/hA5oNVdD4U
H31d6y39DXrFP39+579/a55bvCFTuY7lCOuP52SaRiLDgWZCCx4RQ0VksrGk62j4kvdyIZWz7OjU
gE+PE14nTOrlPN9ld4VEkWp1lE5mAn3IfwRLy3bnp64J8mBeDg4od97VZuBpXazkSK7nNA77rv3B
7BNwVWkTBY9YfrJZF+m/inE9o7/6pof5YfS9S5nVB+Hi7p3HJwzb6w4tF9Evvk8S+D1rzXhH5ikz
xYkNpWqyN72FRNW4GI2svV1jYkvd/jBmhBGAtcqb+OGfvzbx54/ompzBFHFUrVtf+eeht6aWBd23
WQOdDwXaXuzGs/kWDwwMHRkfC8NDbQJ8C/tj/FWoxjkhhHmsB/Z34+T//x5A/3k3nkA/yqDK+z0Q
+T9HMKqQdDRr1OykpHd7Jl2fdY2zkNHgsEuS9AZ7DBCDGjCAsJ2K0SbIqdHrf/7zl7JVav/3wt7e
hRTC80wseFsb9PfHRi4TUSRmsQZgUvLDWoPpkgVkkYakh+qNPESnhczzz68p/seL2gx6lEsxa9MY
bzf4//nocz1pPBLZEoi8fHVh5oNeRvIwM+UovLeon0JFKh/AyL+MYnniN+Mm+kv03otNpBiOdWdh
i2y8YJR6zISX/MvNbv2P62Rrteytz5A+587f356D9y/tPW8OimK597IIrUf8lM/PbhuFdcZIYTLh
5S9GC02lQpzhe/sCSlFkyLCFG2YOI+GdQBjzhkC34tMw+/e+SscdqvQUNFN3bWv7/M9f6Z+nJD8j
HSyPfVeyQVHqj3puZo7R4XRYgi4zIFeQWBXNsTwjVf6GIODdS+4B0CNzZun3zy/8X3UEr+w58PS5
q3whbfePh3G2GKDmoK4FPYhQ6DIl6y+r+FZjWS4el4Ln8ezhGler+Oz9hr3KfCz65AdWv2+wbw+G
QmmEkIeVzyzpr707LWLGYcvpn9/n74nBHxe651ju9h7RsuFp+vuPOjRSOxOTssC36UO6EamueUyn
5DEeaKAr+2IkJmJTqFZNV1OAMnGd7VtoZFhA1Jm+X+64O3BycM7+S/1gSV777+9NbENs/sPBtnW2
f39vTKTbqiSrNli67BfwRnE3qNE79NJ8m4Er30wDJtE4yo7oAj85DyeQF20SVsTthTym0lONgARA
KNRZOxy7mBsLB90WJlU/SqafqUjji6Pq+6hm217r/N++XHv79v78BJbwJI8ik4Ppz6sA0qo9xoMx
Bl0wdKM4Rh3iWwIfy6N0gV9YdvYrJxpzT/pRGnoLUKpkbW9F24iXKI+Oo5XlwWrbnC9JjZoNfxt1
+HSBKH+QBIEhzh2nk+Prx6TMgq6t1/3YFsPBFPclp9p5tOuvUs/+uenzd5UtbrgWhQGnxhCBjicK
hUYHySxC6N3zFS8OItSsNvZtm5xNnHrEIzI3N5vF5pDja0zzyjuYDdt/k01m5U9D4Cclqeexb4aJ
jas8ZRSwj7ClkKOOK3eZkmtTEjIuMw3qjeBWsv1ODFdv8lUARW4dNp8g4dwNfMDa8cPsBaEd+M4M
/Qun2tvqD2yEcxRWEFZcr90Lqzi6VvpjE8Gbc36s5fqio+rRdcdvRY2bKrXFtRes0NcUZFY07NVA
Qldnc030if9Qz4CvO6eCN+FahxxMw2HNJ+8waxIJ49q/8yN07hMR1gcH5DxTPzT/uKuB1UrWqmZ0
49tzSkVr/rDN+WmWBf8ugAaOyvmCX8E4s8K/KSwPNAXXqsosnJNR1d47WCgJeEOaFDNljUyMgNIA
GYGsGfG27Bvsr/ocNzGg2NRCb1Q4xZHhR7UfMDIGwlo+CX3zDkTYViiLuHr6gTznfIz93Zi05ZE4
UMwXwgHFyRbOjcvh2788K/6c97gmFzJNB5MN6bv/dQAYS7OkDgqcIC7tFyeWr3Pr/qjc+rtjzvtZ
ya+uXZ/cFHQam97F+OtfXv7PdoKXV670lcdLW8qXf7Q82BQ9MPftCJJvwMc52xRwgAehfOJlJyPZ
3HKonIqku03S3tck4AnZ7mlY7//5nfye4/z9tuadeKZimWZuy7Q/Hu5QhUqCpnPEMv6Cm4+4QXbd
0QjB6HelDYfHOzhry7qoTB9JK/1ukv9mezbaO/75rOCyMs5O1GZPI/9Uvl1ew9R296w/j03dIUlu
swaXywTma04szHGwP2rfUAfXqY0gsTMHBo/xE6MTq6Dff7A393fW8KHlbBHPyr06EcO+W20970Wr
q9CfAyJohuuETLlEdHO0J/1QjvZwp4YwjhNsK/EYJpM5h0mL2apCch8YJLmts2k/+gYZIZN3AWDu
BzVStTB2uX8leYb/UsT/jwNJ8mC3pMkuzzeV+uOhTxEDk22aRqASCEglkOPSde4q/NfD6hRBanm/
oKlkJC3iEiaAx2SKEchBeddsBbJhp7vcQxJuTCiqymmY/mXQazPw/6+HOtWPRyXGuwSz/edDXYuo
j6OIgVBjNHYYdZMIjQitBVUYwi6guq2hHmvSVO5QIPtubN30iODCcVkm8naI5O4HHDGRTbIkxZRs
5xyxu41FVGShNWCiJ40RdwF+DBpoSgRqQDE3/svUE6rh220XpjGxRxBCsNsC9lf+UB9JJ253FmL3
00KSVALMI2T4iBd7qFDS8L+iWM5WZyM7znBM9GMa1L3wg5IY70PkI3Smp/mxrDd0OYuviU2smfhM
5HodS4MVWrq2p2KA9f/7CEbGV+zjFP1RuuCfJkLU74YHVv1hXVXNrTVT1hU6X44Mj6JjlMG28DPE
IWY93Sl4lJrQtge1ymlvGTWqek/iqUvK6Zhvv6FANmhaCD9Xoq0PuqI+mvycuO8kukOGidbbDpvI
967kFrDWBf5EUnZQtJp8sHRubqtqNPf1fMFmWO+jsXD3Q+29aUU1li045aIOsXQNFw+riPW1EgRP
Bu6V5JOvJSLMdlwLyOIln9dKGZr81bQ+5GMrL5/9kY1fhmBkSQlR8Z3buU4QAoKtC3Aiv9bbmVvQ
f7rE8+4GjdnA54g7d06b48vJ8yC20n5PxA/8RRmjLITFdcxwMv5+ubSl3yx980uTrBXq3hThEicf
q/7oM2d5NCznr7KDqeLOSwVjgdRuQs03+HniBZwu3YnlGD133PmB3JqkqknXOxiN7yR//2BQV77m
o0LT2z1g7Oi/Z3X2MJ5mioFzQVYwV4LZ3cJjKMngG3AAVbh75bpc9fKFcar7miDvrSLCSsJN5RGF
4I6pPGqNZ9iTE+EYc4cUcbq31EayIhZi55H8c04kluOebsRzvT2TovxNXBzCbq4sFOBztT4YymT9
XLZys5ts5zO33HHzrPeBndVIZ3AhkaptxSzqowtZV7A19QHTJAbHHIA/O1ICP/ktaZq4ArW+rI7/
NrGUXR1pnLXZaoqmBupAEvlvxa5bEHupXD2llbTCDMIrqKvyzB+I1Z91RVD0/RwWGAJsCQwyc5KX
YvKGS1uaT1jhHitn6T/KteH1/DtPJbxO5eF+xMLaJ/U+HZT9YmRY5LIqv9UxAZemXURX7PP2JbJq
DApNNL+0dXroG+SCYBgUIaq/9YQ8W72YxFW3VdCLCgL6yg3/wTKhuGSNQb2EmzkzPlYvIpc944dS
Xc0aQLgUOcuHWG2PoDFjPaHnN+9Vgx1gwAxhEtFGWaSvTWU9obiRH9zj1pZv1ETIW7W9ALlWqT4j
Kv4ojHo5OVAbL3PXhSslSWRjAvUbbHblePTjzHnEjX4UW+fGr6QfDa/GvaWNO2diz29kz4mFGmDx
Iddl1UpyoGk9DWQCpVK+QA0bz1NU3I9YHoCAWGfd8Yijnb3qPJ1OmqRVOeHUQj67omUlTon+qT07
RvGfvxNd8d6liwAWwOSlynYGyeP70mW84k/s//qI85EbZJ+tS/4wIfuqeBo/IQk4e9AdXeFNl5RO
guwhyKoQAI41/gwcyjDlax6qyVbh1p2v8enND4RhP5QF0DG14D/tbX6Belnu8kUhCYs79AZQtbZS
bKHxnVJKQQ9RegBSD82BxCVrYTOXFt2I1u0ptvV3gN+MWPobd46i27hLCbyJAIrj4ISn0Ojm3rWL
V1n28Kz5IARNVth9p+aYmFF8GIZPf1msa28uA0dxcnDpybawo/oqk+g6+jM+vEY4FxuF/rpUmC9H
rwDkE6tbGlB1a6WWc/tFoeGY1nobu/18Fyn+K2YlcAMD8Zb8CmsXlwJ3Fw+MZzjR9nUp1rcWkiO2
MgQUOFyf4tqrMJhMw/H33w4mtjKE3/URnPZwIG2q/mjRqCdGd546f7ijniz2au7Mo+R8O8YCMXQH
Cn+67WMKtJSyMlwJWd33kzSZlYLESTPMXAZ/yBQhFxpqkGjWQPJKGjX+kV8H0xKSznJ+KFYEidWI
Fk359WPjxm+eEychWAJ5Ngwc3vGKWofKByKrl7pHvaIdkahJD6PVmndWbXxyjoUzHeaqKieYAByh
r8B/ll5cRS/kJcSQGdNYHenLPyKPfBOZDtfGYqwBiB+gWBrjMnNC02oRQafReoF1RVHHBq1tPpy+
dg8SImIlXovFxc45evk+2cr8xfGfOaEkuWbrU2qnCLxpZhlrlfN5TtDJYR/58pQ4/25QILo85qQW
7KLWBzUu8tfKCX+3J3navA5LKQ7MYyQkX6aSxRj2im8QnrPAsaIe82YJPZtqLek6jIRgifd8O/Kw
6I5aXdjjPlNNiyxdHpIoq0hJji5zb0AfYaYadgTi1UN3ZeCWkc2XXKFuPaFfxQDrRM0+F19NEV9E
i5Z5doyTgt7+nDgSWtY6YFyfAHlMOCBBR3u46/AW9zahB9lpGemu2hprI0/ovRO5IkQQiLzayTQc
KXsIvAxnmZ5+WR3B5nEh97JxLnWkMK+D5gpTFt621Z37aj3Vifqq7Z6DuS4yOK6barjZkq4SOjds
wgQnkwW0d/tdZOX1bV2Ub8CyPzH6EjIwV+jzXZsxa+kGTln7u1mKKEzxYqCGYdpRRyMCVE9Gh05U
hHmjriQD/DAZBSZSXJ7XGfiP2W5O4JFU2la273kUXzSmbmbCj55Aq4LjEOcNuYaMAFZAI93VQPod
ZrlXglm1jtjPdaCqjVxLTdRmbpDKd8zS3f3vXhKLUNZTFBWE17NqxgQhvwYiZKii/XPkNj+tFUNs
p4rxSP3BAmv41GOsLxZWHjbQgodmDwvd6ZaL60TnTvcSNjLFTodSOy9ROyE0G0J4x2jzUQmf03S9
woHeO76bPmnPem9NF2316GJ7aSrvVBgZ8Q5m/C3uNhw6lpZQRGoOWjFfJjD0QZa1LqLZjyprJFp6
IcLBflWlXV6eibFSLw2xUckA67evF2xm/dreSxtncdEbgbR+EGvFUyY+UX5wfHcGri9wSI8Ra9oj
lOTbwTWq58UTL9rYItxIA4RBWwB8WOTPzkqKs5W1I6A5rAvONNh7PYJO+t1tuX7C/FhZ/n5u/Zm/
SkZ0r5xEAA0wVc3yqtOInVH5iBUq8c23yTHgzirAmTXl4K6qgWX6FRkLrKszI2muv+9Ea3GIRnha
sq66LGMCfn+bFNvEtBsYXfmAmzREd8+VfE9RczPg0Lj1mEVAVoAjWkz9oZ2GJ5yZz5WW2bGEQtpE
CeCbwTpaFtQWv16vROzAUvda4zxrtVw8sFcZ4pObcsjDflzI8xy2VA0PT4bd+99UFBFaOXTpdSDm
5WzlYPPMVukr6zc2nOTOzxXh7lOhdpWt1YO1DJzcWzDvNC1LyOzPvx1V4l+btr53vMS+CNf4Wbc9
n69Ab9Ym6ARqImK7JSXS29e4BdkYt3GWkE6C9TC7j83IPnH+emDmF0AOzkft5izVQQweJ0w8+2Ty
P4wJZ4DRyuLBU98bObi7ysztcPXjmyEbLlYDD0TNeuGhV73NpgTrYkCgcWIwsJk3mDt3XG5IKimI
o8JyRE3IKACTzMn32o8yAWnB3UbXUddBZ0l5Xxn5qSnKgO9OXdGHerd+l3zMZK/utRWpMHWdJ82G
62yMbDpoJTkGDAbFLUNyfFJqOa7rlojaKg6ubHj6fQUQEXOKlv5NGeRQxjCrEt0e7a1EyKV6tpOn
YeQRATAUrpWb4kSNvWXHgtG62uqB3q9lpJprssd/xDDiSa/27J1N3yLqCIrYnL3ZSUoKT33Svuk/
a8BhYCWGexJtyBPuLAgK0WuTVhXq7lHufr8lvya9gEXsV7byDZaJaM6uY5/e6qRzbjWBmlDQmZpM
PTeHkdbYTrez0ytzcSa1KDoMTbi2RkyyVNmQmtnGl2QdPgyIVKjOGWeYZfEeG6zP1Bile9Gt8dHV
oO3ydGyPVeuGYBx2HeUcug0HiVD6bAi+S/Db86kyyxtChaeLEbnJKT702m5v6oEAal8zjjMlVmLl
8pw0MOjMBO9Fy1R/y/crmTbXiQ0NRB4MBEjY3vLCveiUKJRlKs5NCoLWgZIImF+HHNrubcqo5pFU
qFtcVEswNQ1P6i6hTFeW/diVyDzypTxMNgB7HGIn7irzMTZjBzwcnos6zQ6Dtt8Qs1JFrml7bipG
3+PRdaUDyTb+K4KrAgrULqh70pjVKxbZ0W8uaLY+oyLLwt6ZPqUJboqY5+zoei6f3mEgaaReyOTX
Bh1/Nzp9egUoww0tyhfDWi8vXuq10ElJF8YZjYE+voUS/NKDIDsCcv8+tq057UqzCy1vK5n95JnB
z4907EFgcU0XnfVd2ffYJPKzKMAQFwN0omHK/lKog29mEnCvhAK+5hW4UhVP7mM36TPX4AzkAOca
1kr3aX5lqmrdlOAOd64SO12qX+wS+xtWlXgP+hKmezwfDR60eDnWW8Cv08Ho++Ngf3Ypv1JqLw/j
YEkyh827yO+fINVScQIUAvz6s2Hpt5fxtyETKfzi7skj6JhBQ+wem7x/WAEsTXWKS7Va593KpGOn
+vZbXMsu6MGnBVn3Vlq1DkmORiG0QniMbzgaiC+NsWOnJK4FaY77U2MMntdnu/TxsLgoNBeMLIdm
GXH1CVxbPaonr+mWkPiUk4iQMvcs//ezts6uQT7qoJKvuug/CQDRUIlQawnRP9O5dlh6HGh4Tsxh
a373ysxl8EK+rAevEtMPqtoR4IWgilJK3AgzQ2gNgKduK4MoFPk4+o66SXwKoQG/0WzO0zmefxRp
99yNxImlH8lSgYMDmHlwldtsPl7ycjllxAJfoWpE6KbGiR/pR957fCtFcUqZH1A4px8KjwcNWmHv
fSE4QiNMLQ2fhmMUNtjywNh1OpaSQaQvMRVhcX1bGtABVu6R79o4GNpXQIptVx3ZmU0giIzh7I0O
ERIY2Bo3hwuZD9/KJZ0pxAlMTs381fLwz/fIaAb10Q/zNw8/xMPmvwKK78fDsKHFPrtGLEFGQ42f
cvDPAN1ei3k61mSh76kyV4BN4matzeSicZYVpV0FbM077C3u95iBJ+QIPMeDgzkw7dsPANaIHnsy
aFUEVDFp53OWdh99RYMTd2BMa8yCU0v4wjhjJbQY2gGgaQNrzHkGEnxmt4RmGNDdRKqubRWbYJ6o
x1sbQNMUpAkDnFGeOHPLY8tA8qhq4k+95MkeRR9uuTFe6rg3kV5e8vUnWvHksbcAayJq5/6sMD1S
sUYRB7WHMAjNrcl1jHx5yiEcRZEDYDQ3GFakgJf6/jZLbAyKJYggw12e1oEYay2faIe/l2q9OrR/
uDvumplUv00roOhbTKAmIrt3Wu+WPv8+t7xrbiev1paNRIeUlETHLnY3HauZ3YQFe2VqxgmIX/oU
W6xtkdByFzU9A+ckfmBx+oGxtdq5Sf1d5bZ1En4oKlznbpbHh9HhqUDggSn7L0P2F73yJMS1BQhr
cd/ajDohVSB1EGMwgJwY3zLfiJYsO+KGeph07wckNNf7zkhnNlXqZySX+tJeHNwHj1Uhv+UZ1xKk
lRuQDmA/KcwVSL7Ab7QXVLOKgA5iX0t6ClU2ZrDwTQx6sRPtWYcQumybe6tXSDCqbA/b4GCjOnnv
Z9WEanpZmlWc2oaqwWiiPkg44s8AfRoy95b5IWO1w9G1Xg3T10HBmP3UCOsOWkYc1Ku/txaM7d0A
PKNTMXT/+cYV0QVUMsmRLJtF2KlGnwtrgJGUtwxQ1xvioYFNytYKRyj+k2sOoSSnZYuCPbTC+JJk
6klRjqQOmOQ95C65MrO9S93seRnxrcavphfjCqNTyzu2gqKtfkktvnfRw7we/JEIIwK7zcCe+26f
Vuo7oxnI4UP22kfyJP2eWXHRBHPX2PzFkh+AkS8hoLWTbDkVNA6tFyu2/3I7HwxGZz32ih6k2ApZ
lZk/zkAmLlDG7jPIXVp3KbANAUzImEhOo7pxM0gTNs9QPuftMAi6uQytQiV8n5jf9IgVKYjyanpb
Iw2aw2/emXH597rOf86KBEcfhtxNL4DUVJHX4sV1PIKHSOLsZQrQ0YTXLefiSJsIwbL19euYbcHQ
zfTTYUN3cV3CXrQETbcq5scJSxBWNO8p0OCDrAfG8EbyK1IJtsbl1i1xfmRu9csYkVGsYT7SafUy
xyecW1CUk2Ha9ZFzYVin70DaBBJU9DttKlZWvBClsbBOKdewatR45+DHKZNQLOYP0iQTsKpUUG5e
ycs4fTGZry4xdF7pURhxAo8WRLexn7mSB1KBB7+jnQoqBz9o1LvoBFrXC1hRrgD4jNAjd+HGE9PH
7422ATPs5Ot13cMEPPyuyGum7iFzK+xIWXTn06jeECprHk01fbdlsmJBeI8spve62IKR3A78HTfg
TrfOI5xsMoMgXENG3ZEIUOCNHkInH3/MRn0uSp58Y9PR+DKIUJoeuUKsu7M9dhD6ySeBl2V0/Zuj
Uk/FAcw7jCRn3+iYrRM6aLa5Df/3hN+SSVSACI6f9rtX411eE+vGbdlE1EW9JbvHBBfwtUq61Grh
mGq5YJgCYZElIaEdntO2J++jZXw3JuJBV/IrZmZtIeeGzWhTRwO7hCrr2or9Z8OniTNCGjzSQvgV
P/EoFDTm0wdUf+7BdifyBTFKOXtUznmYZvF9gYeGDFl+f1O2u76HAq9V/SpZ9d9ARGGVMWQvnBYP
BJHD2mszlg42MBiAZgFKPDrJPmadN6twbM1rR3vbE1Djxf2vsmv4BlsgwvgAL5kDZ6yYWPUgwzoO
WVYFgnkfC3ZgAxYNjwDijsQNR6YlIxw6xEyiB8Iot2yDXUbJeQLfb+i/G21vHrQJRMauBgzF7GGF
3blBHL9kUVkcHX+csIM7F1l1RIk4FDzmgFHFJtUwyGvmKkl/VWbYBG2BsDqtsu5YdoBGOeNOhAnh
lh2sgODJbY1TIFbkDVgxcD8mNuGo528q6eYgJVC3cGfgvVGaHzseIwI527lz9atCPBcaFqHgQ/XS
tU2FCRiH1efiWMa1SrKLnMbxxpIPuXMc0zM0hu61xQbaD4m+abCwTpHfPo5tiQ5zpNHIsZOOLr8O
/W19XnHXu3nP9K+kWPV4rg2Wcdz2w4fRFpc5N74LYHknpJ6f6RoXbApYrdv62U0gQ9rOAKIgXs7t
AH52qvi3SyJIavvqJUhv4sn7KsAa01lGOvTcyvm0HDs7TWusA5dozWwCtLww2DESYASA1TE7T2DW
BTzddo3fooKgUzCsxJLKPUm8F9OYPIQPKZHgvW+f1fpguGjbiInOYZRW8cnR6+tss9lAmS/2w9if
we9Zp3gjnGbY6Q6c4F/51FKZ8oib6EyZnbf7pezvdAWDfhsaLML2rqv4NjBQP2Y5pPtCDO7Vivpd
5/XVZfwFvD8QaCCfi4p7ya9nSdaSbd06HTKaRsZfkvdNuO9FmcbJ4gQLs7GxyJwobOTX/DkS6nog
Kvul9uFHZRMaaJuvqBmIkWzdKD8m3ffMzy6xo/ZFMnFIY68c4vxZ9FOz7+ZZ7F13ONtcFR6ajBaf
897omWZBq3y1FKIYYD4J9eV+Lb6GBEJh2aOL2pKK6tPaV3e5bk6L4X7Jovo1m1jAejpeqMZY5qtu
7zClxhh99ngOH5ZmKo+2rp6qPKVTj7fpefSjb7mdRmKaDnEHVkmxQTr7j0W6bWmSary1rMSihjBZ
RQm09SbEBA4F0B8TvJswmym9mUB01MAlYiT2fUwOk2kLXigBjtIH4BHgoBX8sCXWukNd+f5eYobd
1y4kxxQR40nXE4nJ/qckcvRRW9lxqE3/3Bsu5arW95UJYtFKeptZMqMp36ug5BVlxuBOwM02BPE/
VUL5WN0Jw6Qmi2tzk5PAdswsUjXKZed2tndRRhTUY2JckKrcOpEIRmN5zxveQDtjq3VSvF1l6zaB
9lAzN4ORhOPcK551YOGr+WFG51j72gDEjQ9cA9sjMS1DBG2ok7la5otljW90+F08kG/M1R7B3b2u
FeN4Im+ywNcEydZ51MOnBBVgFqncW6bdwjKgROT5Jfb8USBLpQW7L4FMCGTCpFgAYhLFCUdRksgg
JQqB4Vh1qamWvWnWdwRdEy8q5LESQ/W6QMiqWgJE8bzyrEnyZ/bx6dVbkomS/qClSXK8E3/8flrk
QPUObgQs3RgSsrDxu5Kh0HVu+xwXztUQ/jlv6/kh0ejgZq+qULzqhsTWFjC37RwnV1vsLmOW46yC
GGUlQREjhejc6miK4jORaUf3gleRj/zp115+k3TDyUkneU/kXGCUFcZaeBA6BG4XH37rNAABxvuV
S6dscnjottsfiWN9HM3PUR7rxbGZIsYsXN35ZDmlH+pKv/fp+qb9qjpTun1KMWlKfhKJlggNNo7h
PfNoshhKfQZmJKDVt/02ezzmgmiwZSGOLE7UbewMdNzQdmAlf8Ch2353wvYqS6SgSxY7UCsU8W4h
q6NM8/QS/WeEBr+oHLW8R5DWc+JDw+dgys+G+l5zBN4DCqPJdsj6MuKEfCie2/Q4yxcUs1/ZQsdj
N+Y9xBLv1vEEtxURW9bgR8QS0w/odtq7c68vZik/PRnvt9htolUofLoOncIUEwVZdi7LdOooxYh/
f59ZU3OSav3WgeRbXEDlcyfucIclYdm7j/3CxSF0CUg3XsJo4cOZjSYCvpXgQiqe36n3SoZ4EgK9
hRfaMf6zI7um3KGSGVQPJaSHOVRsZegM40Cky0DwaHxMbGILGuj3ycCxtIWH9aGpyv4oWi9kO1He
G3XK1VvWd+DXiA+O1ME2sp9lg06LtNd3eLJPriYQrgekyeb8IydNh+j0bSdooNJrGR5HQ/re1Nl7
L53LUsJGmq3kmIxA5R217NWS6aOOGxGohP3stJDXkb3gS2oOOG9/zYAZd9NQ3tht+hrL5nvjdBRV
ybvJFJADFN96EbNwVXzcLp6fRUUW6BJv3pZYfo61/CaB6syN/aPP88tao09Phwmqe8e6I4WVztDl
bM7KAaqb27syt59rFzCGLrq/OKeRhcCERANpgsYmv0YBpKJ1v0S++1QUzq/WTTyC82B1OvqK+Plu
GFnM5ohFenqSwKjb+8qlMmSWTQ72iXPXP2inO2flIEnew21hWOepEE91nD2XEyeqWbpfPWvvckRm
ablwU/MMGUGPyGKNgJUquqcacfkutllUSkufmpYEJLchqiEqX2JiwPvZ/dUo/W62/LMjWHz+sXq4
yb2ZO5Tr2+S3mlQX2lE8H9auuNeFIsDXyX94dXeFOF7tNEG0Vj/cdBOHEgMotl75La6wp2QQ3OrA
BELVfrOHXN32JV1or8VhzhBGKz8fjmbtEzZHbTZT2tjs4nbogpsAW/wEXm28N5Dk7PyulXuVxIjL
ljDOgffWMGN0n953lv+kEzD1iFIhrPBbQgYtUWWPLdEaJzvp4Q5LlCk1gDiJ/+nw2z1vbrHkdWP3
BxYd7CxY9zP6up+dV92D0RVbHJljm+By2BflGPEam5uU2DPiY4OEEKqTXy5XIQ4eDNshL1GBCCA2
lN4EYau93aLm0cAIxNjc1CNWfwPeO3kP6lGwzieimGLEJCzh4Aq2o7fTRiEoSGiTLU9xu2P/UzOS
ymOXiVOdQQIe8vehpU71LWZMvB4NMAySIQqGgTvVjFBDEdPzbaLy6hS4EUdjsYhHrXmcRCbRaXzK
1QOXZLL4hWi8o4oRBAzwrtk0kJVOYuycQYl6YZZEMDL0RrZxk8nTmLBgGnZD1/TQzHYk6L39HDOG
1mvbMw0lfngaDcY2E7A9q3xqxcb/L/8fd2e23DayZutXOS+AisQM3JLgLFISJdmSbxAagcQ8J4Cn
Px/sPt1Vru7ase86TlTsiF1W2TRBMJH5r7W+BffQyTQBoRiUIoEj9zKobtpkhY4d5Ztt6qx0lAKm
zpdstGtNVANL58T8uKbpt8k+fdOkxfg6doWLpEHHMqHcFecLrAZRd4kc9lpRF5nb6Sbl2LXVmvKl
oO+ZemSakNdZkezSqN+0cja2wieUW510VPUqE5/SIGCBBztZ4XUg550PVzk7n+7YM3co9oMOo9Hx
2nf4mmvVHCpO4kypWFJHm5VjxlRkZTXTIyeBBuGsrQq9izqD0FBPBLMe7Li+FITP6B/CZtZN8tw4
lOoNU3Gci9LY0DJyJ/sSL0+umBIvk5p5voNIDgmWqbhu/ZgAj2OhrZIO1FsFMs9qAyfniBRyDNNh
3ArK2uO8OhchB5aBj8qbSjeYy/js2TSEjAwjk1rnaL1A59yCxcx7LnucWaWd7qyMY5fByAPW7M86
5vI2iR1wU5BaWenVMZmyczKbI53F5mtKq9yhT0g8mBjyKwLyDiKYnhSCxQ04ZmVPiIHtnt5ovjIF
tzqk94+2evJy9C1IJnLvSmHhGJisddaLYm3M8XSIU9LhWOR8TWlEJ+ZLqmtUM7HTmwbOzDx+sMFT
7QVX4YI/Mt1TLL98iW2Oxr18MNjlbdocKEBWk8SiNmabGmzSyQ+6jFhh9sXsVRveQ5OweqKgrtmL
/chayhdZcHhQq+Y5rwcwkewfKuTaEt2uFri2qYNkUgc7hi9v5u7MzjH2dsXJJ4UoeTA6NDjpTurD
49k9Dek9fjS2Emb96Wi6+ewCBVuDCRweCffRleFO893CnTZbtifN6Cfr1l36Ocv6hRq/hW7ZVdsm
7S52bN/Zcj5DwqSuCZfUGm8KroWlL91Q2tLL/e453Q/c928c6xugvsMaGDRMkYnTsNvzJUPk7MLk
LSsjOujgFCSi3oBotlZVj68aXXjPWnIVatx7TvvYgRnf+zqXdaAcYAY53vLxuqjQSlW3XWr9KGiF
78b55PdLS+h4jEIX9pVv37lQgCt84csJvt36vWD3WTEak6/S8N5jkweMj5VKtNQAtTD811h7d5Rz
dKepAUlJ8RHIy3xXWDWjldDhtDDBeOi77wb0m8rVgzBtjxHfXMw4CMXJjyH171VdfKvpj3TEc6s7
j82i/kdWezUht/H0YwETRs5TAb84Gf5w3ZbTjYO03NPrxjQf30bu3Ku2OTe9zbMiQkquwjcrSjeu
K4MhZ+Xs2ZBVE6sIz7XAUs0T5FbgibW4aEYK6hoBFKs+fhyk36PWQl0XRv+UW8VdrU3P7dBvnXib
cB0pBKs+SktwzHNeNYaFavK39uDJBU+DsFoZ5zAPYUGpVJC7Zj9fjQds0XEXvo55t5cDmKzqQa8p
jjO7H3FLWWLkf6Nk41zMqLaTeTNTQr73/Gif0w0oOLhwom8vdWf1N1wt2J9mEmSZuKmEvivMFp/g
aHzVmWo3pqLreG3lekgIzydVwRSwA2mzHzoDscmVYX50Cjh2v/4vW/3iP/6dsV8Ji4Mmd2PKk+2I
s2RllDo0HR3zWX6cnIoNl54/iggKROqUn+ZM3KHx/C4wfeO7EQ9mYBUhBRnmsjNVH1iy65dhjPFL
gKbbwAPzsW5cORlTvAfnudbz4bZgIIg+pnngWjM8xXhXbAzjNB7Q+zWAVBnY2K+b2MlPpl8HbgXa
bo4gfEc6BbCNKN9MWB1+x7rm05u3bhl3Q3a798ErMoOk6jmzcCq6nGQ83aaqcmiHnb2kgGQMapc6
MrC/cXafWxECvIkPRo8xjegWR6afv8ZvNG2DZavqhhtqMwqwVyuSGxPTz5GPq6u6HS5feKJpcRsu
eDgXEwV7T3jn0EzXpXRTDJhUwphDzr+OWDENguBl6V86rZxR6O1TYmCa0Lt8h2QMguxujL6mkbKw
uDP0TTGl1TnbgWRdzd0QggdK390c5yg8u9XsDTchxLB1680yMPr4O37mdN3HcqSQlwOMDWOWY3Ea
hE5OehRD+Rp06EaAqDILiII6/hEYQ+NjrQOJ96TcAYUAbtuqtaKwcWNm+p1ZfRq4TAmRzH7VElZy
TrKn7Tzzpy3+r/pobfHNPFK5F910eY+xJh7E1sAIPXe0urjNjBW5eYsXHmblxqeijY6k5F7SiN1K
hRmNOKQIKo0wTEHwh7D8wSwttjw2qWrDGD9NWw9vG5+mYbMioRum9SOa9VOvSm2DJ4UgHp0DDCw4
ZvXle5w2X8k4vbkD5Kuupy6Jb+c6p/YoaL2eQCqe6qElXN52cXdPEBAhz7A+h8RhFGuf0pJvnwUP
NCom71LMz7RV0x/uy+c4JTcwjnaQ0sS0ljOYPVB9ZGXkF2dx2s1gCW/0dKnUzv2jbSnEW8KmCiss
oa3smaZebkqvGmBTCu9cUhRKeN88KmXc1YPv79tYTQGxEcpJ0GzgapYK7KD+wR3oBb/CFYzOdxbK
BJOtIyV/WDz9GKNjiDSlRSUPlAF4g2vTYyNAigQwk1bohMS1iRthgIiOE2rPLiZp1jGmGUbadRW1
dZt5oJMXju5R6AfboyIsRpfYmQKdmu6LnAKQnPlEdM5Lxwm0xr5IWweiKb3PySjmFauQDHIG4BZ/
+UTX39kKKC58IAzXvrX9syzb8DJUBjPq4mRkbKftuOTOY2t1ak0UCxMcFLug7J75DLUITCWNw5RY
jxUCXaWG4iEh8Hg/dvxHir0qu3Jnm7TJl1EV6cHuZU7nYzgd65jr2n3DETgFVYK3P7ezr4zpqE39
zFaAvoJoXnLjWiV4yGZ6D93qzWg9Z12Azo4L3cOfheu3sHGNey2uSHqO2RXXI58A4cJqsF9bDCNS
2tTwNEz2SBbozCmmsyP7CE4xkaHck69mVPzIqvBq6KTWfK3QOJg1yUPjszqOnfGqu2zop9rCLGdN
2Tpx408828Ymn+N7XQC56tn29tRODLPfoTZ2HUI+QpaMmnhrac3WJtSDP2W4WfqmXEhKxQg4kdBd
3QFhznUW75l+FLer3yabt6WltHThI9v8rEd1rpVqPspQZYyT2cyC6r1rkD/G4RSxD10nKan+EnFZ
2d43Kr26TdMID592f9ObuK4LycCxY+MpR56wP6vSRFfsxPiKFM5UmvKn3aQzDEqcd8VV1gFKT8rW
d0gg1NRJYuhp3+Nym+HKRPHiX3/EOZtuSpeOE18br7G9JQ3JSWemYI8ZUzLFzc41+ETsrEwYvROb
Ua3Dc4bWCNn18w4nPYki/LGVxX86xbE6TjNY6HhA/2ccQuJPZWYwuoKhFF5YWtHZ8dnGvB3r7zgh
cO+Z25YAhZiLix1V766osWFYp44W6k2vzz555uaczgVfGgIkanQ1ljl1zhhtU9iWEXSlJaD0oyd0
vlWSxFRC8IGMUX0oi2Vglruf3oJoX7yWHQ90JqpUBGZ6fYFvDTWypsA7jZrXsI+PhOiyjZXxOgx/
2W+CaNiI1t+NbJoqes62YtbkJuu026nHPBCVdPvldL1Iu73jfZJYtE95yh4QnOeK7XjPrGi0mEIg
gG7SMfoQvs+xyxsCR8gvR68ONpfVZetMsIYaVNUqRBnLf+2YrzEjJ5zAvKqGw4ydFyVOOOkn9W1V
UOR+sc7UjIWwvptSG7U6j7KNUuNtG07vVWlrh9ovdZ7lGFESW1jbJhlauMoeBSEWg27ktiicnrSM
0mVP1XLLuJf6XuXy7I3UUdnjXVISMLGi5qafqYiDoi1KG3bq1LK/AZ6rUmqnmnzmxBHqgmg9R0Cg
xtaiwIcRpb/QbbnzmZYe/Jx1b+JYzqh33tk1f24ey5bNT/NlD+6pGwf9iBN5MzWReKD9lZgKvUye
oCc2tv3x2jgyXXW58O/7lqRuNJvRsZjKdtuCBPxpVJNhqB7qsgBMz9Vh1ZBVEZ0VK+hsozxPDfnx
EDCdJdthi734JSGDvzVDfNNT9jFgK1+nTGixeFCBaPfdvWHjI2lw93QNAw9DYO3XB+MyRN79rNkE
KywswGHxIYcHpBrAhaB1OgZ31Dbj8upHX195bCbbKXsz2/GQIYNoN3SUvhjuAz6070z1hiDO9e+a
tUzNnRYnGK2N7hJbWDySP33b1jTgtxxPugcsjsliA64OEQ+zC4xGsguTYUHnLZf0EEjahkcuhXIr
JzHvVbHYhbP2ZugZunB+WbeRJuCu2lhl+N4n6Ver1Xu7QXaOQ5wU8Ri994ibbp2/5Hp0nNmxhurD
d8UtoGInP6cOBZJ9PdyPfnlTSzY6UpNvMhmvRL5OpCW/OZ72PSWOA1opEg4pgOGU5vZWi/THRms+
g6omWKTq+aPkabluaQpOmi01YEz/xvZt5KhkpV+RB3MbBSl603SGY7bC4oJTrtUee/9FxvWbq3fv
U9S8ixF2rk7RqDlyb+gl+DaYAcPCQB+MnW0Q0/rJysixxs0zs59B8kE6pfZEg8Wq8PQVnrLdkInT
EE8JHpr03TIoB+r7TzgXmzQhT2EsVVPZEfj+o2F1z0BQl06O8ova8q1nWPlaLPFf9hEc6aZ4YQnf
efaHZBjk5tWTMCrA7Mq61yOXCyPewImwNlTN8yjtq8XooZu9OYh5FgaURie7lnHgxWeoznFHOvkO
6L5a9TQ77Vxue+ZEANvtcbjOGYy65eprAxmuiE+aVEqyBmVu74qQ+O9CxsfFFxgN42ISb3JbODyO
2LPs2UtEDfvzCFfiTtIRDjPiUiey2Zv0xa8dXP+cfXGWqyy5nUVvnexGXVOgsZexLY6Dgf9Butph
aGgHaIZ4a6sKLc0s2airEaK9jYhl41XKozkwl0o5z3OuPHjIJxXeQz0V+T7OGFbFXXtrmH2N1EJb
eTG3u5/hDS1ZoJml/dAWnnMgwMXsrymoJRtmN6CthuV37B4s+nz3CS3IDJi6ign2VQ8ZYv404Iya
/6nX2rBDmKZnOsJ6QVaOJuEi4nnFkGWROpKBt+ghQJZ6q++L1Cd5XhBvl0LEuydqyr19tzj5CxrV
1snkZoGBzW/re5RDa758M5jXrdskTFhMgLuPMyMUq8T/PYYIH54hr1MVD/uinBlDCn+jDYm28Zld
BRVm06AmJP9zqVGVN+8dPstVb3PQlxybTuwXqSaJpbE9Ql8wkBtad+v2GskVTbXcC9621lx4zpyH
pvo9HbKtl+SvoQZypKOSay3GWdu0jNXXns4ju6eA7qBn+NtUM66thoZBt06Zy6QRD8jYTzY1NVCb
TpmPGaLdyutlyXEU5GmljWhWxNwMtzd3rlZQNMOE2R3bp9BkhidRQzf6SDVvhHXmn4PS1t8JDgtC
DHuL4zpigUD9leCgNJMgjzAoFXcSqhIL40g1wEPG43ml3OhHOAB2semK0b2HPKcvFvz555hbxFIb
UoxMCJ+SLL0wNtku/ws1VpNs/l5pjXNuIE930cCpTYZXRk6HJmZujuF9M7RimVPKt76piPmUqUb6
hGNc50TOhvmHs2hDFhXwfP/v8FDYK9BJT7pKymOLwg0FvIh3PYs3f5K9hsGQ/gs4yE8411/z47Zr
kXtjYmsStdJ/uywWLu1QmYuXbfC0fVbSYer5Feefctdie8gr8TXbiuY43AD+nF8YerP/zbt8O7jZ
9wrmOFAjRv0lmF4nXRghFHjm6hBn8r5xjR9KK2EVY7pjhgnjC+sFQD/wWvi6zcItGcc7X2llvVu2
wNGTZJzPPryFe1AQs9TKtjiFFYDcofkX4e4FYPP7+4agihPBt3jb+m8JflMUdTQTX9j0lnPR5xLN
14te+8wjXIWDaVW3/B3++RYkkf/3F4UmBMJ6yes7nvMb4cS1Z83wFgkl6q95U30OgtDkVD+xqqt1
TvYA0sJKa4drE1I/izpzyjI2LWORG9sxJ2TAUIAeP6p3DY+lMadlyJYon7ReCrrihQjKxvjUaqcN
3CI5Q3Ai2WA1ISfI4Ybd4syM3byVWbTJqITbdq45XsuYToWZJVjUeAij9C1Kq51NG8eG3XG7dadn
MlMvlNh024md3Uq4lMj4FHpuRNflDHRpj9QkWfew0QkQjfoY2F34Lcyqm9Hz85uofgJq5q5qz6Qp
AY/p4G+hWc0re4h7JPzqitbkr1L6EwrzvvbcUw+nbE2bWiLaTejjaZpGhh5sQWJuiI8EDZc0CrFr
0lbsSLsooLfqB9OAxKgQKEtmI054W+fmyU9AhjBOGTaEv25dpV0WqxWo1vRQGqONncRxby7h7Prf
nOaMpNCTq6F2ry0pppI6J5iyeNFo7QiKXngnzfo+Zi3na4aXvjc665ie8sGaYLpM3SsG0vapaW7+
+Z75G2PZtYHWMb3wdWRS0om/3TL+VAKBVHXJYwIb/VhY56hMv1MeVKLwxd3KMwiDSXcIDGu6Z5aT
HtgtGzBw6qcpCRLHxNQRjvukwa2Tt+SLsrZ7cVPzfZAU36nROtBoRd2BNmfriS4tUcXlv+Bo/Y08
AzTHMHwDkJSBvuT99hYGflJJptwbezmmCJyMtVWfVMX2iID2g63V0Dvi8vDzyv1btP3dZ7mw6tuf
NP33/8fk/98J219W5v9E7f4Ntn/z+fZalH/F8y+/4xdt33T+IBrCImYCxWI1t1jtfsH2TfuPnwAv
gEqw8wUczf9k7ZvWH8zawSnzj7NARmGstL9Y++ZC6LdcwBfCJkThsjr+BgH+1Wvw37P29V/wvf9a
bV3ozzBDTbxpUAH5qfcbDq/BMd1LN9PXAi7gWsG8pQbddt51Nzc+O3eaTk3uy7NtZWFgm21+A/Vm
j7f8qlyc1wVB8MtYJz4eBBycK8ctvFPURvclaPdgkHV4chaynalFgNtzMQeY4JgJlk2DN9Rjk2JP
OF+VFl/0vE03dhbNm3EiKkJy2X/Kep0NMpmTmE3sFnWQfpEwPbMr705a3elLlZh1ZJ0cN4OPsduf
G/Ngthz+k7J5nCdTrseBDt52MZz7MCKOXcZa5RC1XTlqXAA0EWK20F9w8+/ZHLmom5BhVrNbfJWe
f9uRTqAdxH/X0pqDNGAF4i8N7ru8uyn6kCHESGSf5hoJ3GXlT7RR1nr1VhTVM1R9EiwEqnFWIok6
OiiHvrPdwJish8SrvW96VcuDlyTuN7rgXGxgZF5WITGlhaByA6lNInTV30SR5RdyHBSd1NmtXkMZ
UMUPq5jOhRbi/SzxQyflNN3m/iz2KUNzOBlYU4SirLHq2Q16+nMCEWpj1SOtKdO3KR6fpE2VpoPT
YsXyNgVowksp3Hy1ZDUGtaK+qJDqtimymyxny1iKxypmUWPHsQchCXRO4cuoCKisSKuwgEXG0wzp
ZRUW2DmEJlneQcRs2JXT6CQi7QC3+AdT75OsrA+nw5xOAOFa5iYNw6Xf3Uwd4Y5pKh68QcmnorRf
vCzM9p7XKWyMPd6fnOGOPXqfNsQKKMgofI6tcd/aMBxjDkSR1mCZz8594qKCdkTh4mbJ0+fHuiAO
IbwrN1uzjkMyb34+HaWlPcWTj22vxqczTlgfTLB6jW+8W7hu0TehyUAKXxXMDemONrbKILs8SEyO
DkgnsreYOlsE0qGKOMsTvthUKSmghk4COxTMXeem3Km0Na9NbHvMUCB8cAat1yBhPmhk/eJgSqUa
xsKTUl13Y46yv60mo4LQN9AXnuvNfasxVvLdBqfL4nSAG5L47q0uzUD5HKjzEaHWNZNPx3fv6xRz
rp8Yd8rH/BmzE96y8PDt8yPMs3ht8W59H/PotZg07nEVypvezRmh5OrZNBgbZRkvFuvadE90YqGE
FMe2LXk0pYoqAct5bC3/Hf7Fc7mQfiMb9BBurIlsQ/KZ+s6Fe/7BL6W5EgPObaNwcT12iv7nwW9J
OfcTvmm+nKqMyIJBfN7AEcan1VNjKaw5OuYyfRchdpomI6080l5Phx7D1kSfKISZsPrRB00Z6US9
d5fCPmgZzu6MiIDrKMcoCE11H9roHUrVx1r0aoPHNV7N+fh9TIps49AFmOnsW5JQOwsdRVxPCXvX
Ft9jF904HPUfTYG23tvVZ/rTw1nTP+Ugsphm3Z5coegl1bRpT1bn0fCHfp0svWWRXhariKz8PvHy
8OwNNChSGnubVIBSSMhwUfGfb6bcHq+2Yg9rTMRChAUYlht52NM/tKDzyFCakC1piJ2y1zn2okPd
4k/15pd+zP0tDe0XjkgsslhFHYBO69pKn3M6BhjHGitdDM8xMwuVV19WEb/NM+1EqJAIHvOLTM19
ni804nCTkH4tG7UlxsjEQwbhXF/aPAciKWD3MxvP4I3hBGKPz3JtvzTgFwotfvULkGZm7m6hzoEH
IHe1chFybReme+gg72UoHm7FwRKYwGPjyY+61H+kBrUbHlEyl+kkZlkqqvO8ztiylumSD3kbICjs
fPCMewoANwkcHLxTCv/2VCQHyyWXpsOW3SgE10s763eDQ/+Q8oxrMuHWGeZwuMkn5wrqg0ZUanL3
eWZf+SI+hyPBqtyjFTQiCocPznvP9enoESZYScM4RrF4mMXwQ9eRBEIoUKtJMnTEDfQ4CzS4lEF0
4PbNi6rw38NRuzRtg89jmdxn/dXkuz5U6UM05s+FbB8ZVM+BkmkvV2EH/6fBsaAvIeuMtr3diBM2
GCy6EHTM1R0WQGxDGQ0mGVMthBJion5+dUfjwQyFWsWTohqqDG8ArF6jzDq11YBndzRrnEdkldq6
IPTJ0Cbs3XlXkzB0a35bxahkm2jtS1V6L5qc5cp2ke5MxJ7YqmKyTgqqSz2PQDam1zhi69nV1kXP
hofGKsRar6snGgH8NT1iuB5HzPa4nXnztfimDVRiG4suaLQuuo69r2u3wABKfosOWXPl5s4VViqm
kUbnrDqiCRNCQUKGOBRMsnssZmy7eZPulz5txrHf/Lz84BHJuoSpZsb7Ky0Dnadzblt0XPwK+6Hv
t5ygvnliuFaz+DR76Bh9hhsYEejQ62A6SF6v2sxcfOrN/RTpE2QbF9caSI0oUvf9OO46kxS36t/K
0fwRduMju7EHyprfqDyegHCb28R0D6Qrd42Dz52aZFd8LyIJ7Gao/DtpMjbUPPhYWYfdikLyGreJ
g2M8wb/e9u2Osh328dZDB+0oaPGhMIRtLlllWTBIGKYQSX10Inlvifypbagac4aD2Yc3ppbdRRPN
0Va7dO7kOCDG9Gqn4j5r+tvIdCu0kuTDV6jyQ+H4O09y+csFI+y1eCetUdRBZszfegf/HN2SPAvs
9OyNghCw1T85xBUMXWwL0dG3bt/QWrYYqfYsDfu2T8+jiYqUmcWbnMajAL00YKfFsnsxGTSU3P3g
7QLRpxdP7wj20g3WWkers6+Yx0nha0Rmihszy88Zc7NeIlNOXh4Ajqv3s8rLfdnOVVCbkF+R+Xng
rey2otSchHbsX6CjrUO7Ow1Mng2enbmd7jtQBCF6xZpVFe8QfS0rI3YeUJmCNpX3ysm/mVW3zvku
Je28Y/5z1uZ416IQNAXNszn2IqQAOXT0HOMVU2OgG1BN8nHci8l56PUBBI++TV1Sk9QLabraOimG
Tj3bo20H1VDQgWbB0GjctaHX50mriMmbVG3PjISbsL33CTD2BK+DsIHbUy07LVvtyAXgxRQP+JB6
KthDUGD1nr03IQ4fZIbvQyrmMEez6xedRXdW7pzKkEET4b+aymeOAJe053pb2m0JGBtIyqONJr5u
Mu8lszpK0GP8OrXDns6ElmJgG0siAoOSvVAlxsBUSGqWQmCYknovQnLjzoi20N6lXX0oCtbqqu3z
dWO3Qdgl55Ba646UY58OBwA1q8Kobz1MS6w79cob5g2WFxbzhD3XIKnNjfHcYnCxUCynvDnSIXyd
C1bXqDtnNX6g0scAPjlfRCZtbGLq0cwwV+YeJ+NsYAnnYhNhgxCwssvoaTFcitFguoEoXuhnc2oz
vFfyu2uTnwpHUNJ5j2Rfv6vWjA65rt12JlQRHHw3c6s2hpMe5CKPyZK9XMwWkcJ5ePsK02ByLNk2
JA4d8SPQMKYcdpBj4c6t+kk5M8VA+j2p7e8LBJZkCm56kgzrVKKF1jmjlcmmerN/dvBp9ZBglhXR
KexvWL52JLZvvFpeI/E97xHQHMF2HcJhxVEN33D8wP3KWptu2xFvEMOJZc0Qw8dUAeTJiwMcuK+x
g2ijh/duyeNgvMII24V1G+Tqy8mLc2MM61hJeBj+yvNKWhoBz1Mf1k3XgYcd/S2rTBCzxYkFUNIp
7/G68MHYnw5rsxpr5OIaBMADOunJD596fjV1gQksvpu42HD/YtbwASS9ObG37XLrkLePk1asqxTJ
pBG0nsJEHbIb6eiPBoXnY5/ibYYkEi+ANKgOrbUxbXnKepfKO3BS7A4hv6BtlEhuhK2Rxe3CxEqt
H1yze0/a6vusVOBTpNZyrNPYWEezdSh9CFiqYiesdrUk34sVyYuRR50QeGm8orLsEYLiionfKne1
TVRhYQs/Ypjwvj3g9yOq0qKDjRm6SqkB4sL7E5VAm9iXV5dcpYeZYGgMZHNVFmR/VMnNW+yiprv3
h6/Sad5qlkwMm2YgMnkXa6reUC8rVraWPfOJbBhs4gsxt/nw3W842Q7DRpjdusO8NU9R0HCbCCN6
MLyYIJW2h4pzr/rn0XhSgwxSBdaIt6R7xg+0irXK6NbpkOC8EhoFCIkyj4ggxW/NQiwaxYuNaQjS
yW62yJxM5bMszYNP7EdUGMxYSf3EJLHc0V0+UGZu4YCJuTFqoKYOv1KDXF5HOYg3mTkmQAVtW/o8
SIYJwm4sYNoUD4JNiNTSe0ZZ03quK5um1C6kqUPAWRB46jBZWsW2I9zdFzWPtiiAc3Yk7I3v3LuH
MrNDErjj2HdJsD6mU74TnTwqzlcTAWojtuxNGpt7Bw1jGnWBEd4lbEHH5sZK+SQqsDUjlcEeSTaK
jW95ots7hUJj8UCdYLcUelSQ89bfOkkZhNXtM5IMlhgW0grRSDge66EK/SDPBDhjmclDIVJCLYkr
kAWR1ptc8lQa03s4DCKA2/6WmxGXLrSzTTlot8Og3w7VW7tQHtp5LxxW9laeRiwakVTX1tVaeEsz
bOjI+2HpVPymyG+6YMqdEsQ1BBuNWs3oLFkS+P5wtiJrKeNFcnVyZ2O106aPTwPlsRNE4dhP7xM6
y1o3XPuxtytg59edG7jm0+jpP3qAeFFSH2iYORWxi3Lb762oZXtnMwusWTiknNoD2q2BeRp/u+RR
tCpLe9vYtP+6SypfnN1kEXpU8tjYPYnr+HGUGHWsvj73HopygukigfOrz09ME9B4offY71lVBVjm
vyohDkS9j3krTrU/YpbxDyX4zgMgupdhGINxpqLeUrukzncL+NrXrDdAMR7Vy/UrU/r7RZ5PYnkZ
NOM8uqQbZfspinjPt59YTMxcgB5s1BvpaR8hJmrinLQfTMlGa6hhjYpPY6LBFDWWXUdOCCK3Jvg2
nb9XnnXplsThTO5k5xbMZSaiuqYP8y70djUnAIxO+1ZvOdQXj4lwX2TmR8hzuh1UZuYHpV+2pwr+
3ivOezBqKQRqc2S70VkIxkXex8h4JnXMHQWJk4QOJGNtR0kN8VUVkrD12TfrqivO5SzL2zrqwu8G
SXEog6gSTZPcOqFJPldWVN7AINoWLhMUMC2EtZnpbEuz6glVlQveDGoh3ozBpdxUjdsFyomIMS4N
e6QmaD1jn6x39tZrS1ri9USsItioW6/QlgyajVuiHnCI0Kr9q8no/9dBrGGjHP7Pg1jmydgQXv9c
e/rzd/waxBr2H4bDtFMIzOxgZxYK+69BrK7/wTzVsimlRWRDhATUDGlgaTbFefCH75j8jNmoRzHt
UvHwH5NY9CB+xp/j+cxhGdf6xr8zimXa+yfVC4Ms+3DbZAoLLdin3OG3UTwJVzO06blcHBPl/Dgu
o6Ls40/X4+7XVPf//KladVHO/mvW+/M1eCeuw1UwhMXcn5//qToihL1ZWLl89YqK2k3P2XEm2RBy
YRJxLBAaDRCXlI03/0LJ/K3mgNc1TQjIPph/wYXXf58xW84kOC7qXzVpqM787shn6eISbp8Tk0g1
1JawegKzT/9nwQLrB1OJyU77UZkns2TyfFTNSXbbDrP+P1+PvyqNP/9eTLwtm2vvIEB7izD9p+vR
J5WMEs34iqz8xiOoyZe0ZrWq4m1E7nPVm8Xxn1/wbx8yoGhBiwIBbSRIPoS/vuAY45huQvMrXGw+
mjd+eQI2VyvG8V+8s7+/EDkr1+a+tG06GX4vbHAh/cuugTVFdOXi4E2Y0QfJKj798/v5TaNeriD/
2D6lMJ4rTF38ph50czUoM8GbqetfeoY2SKiwGr/LCi7XAnGgWRGiL6NIFx/K/Fo3Cu6OaQB7NlfY
Jr4Nwthkrba1Z2NjYMDQk/5bpV4Zv3Oq8WiU/Ep0PIIFwr151k2wbmPIGebFtZPA4diVsv3rGRAa
mYSqUWo3ap4P0sSd4fbBP7/X/+aSWh6KDQ8cstigRf762YkZ4njRMjvMgd1MWcnYkVNhWf3bL+MK
3fYI3lkIjNwrf32ZZXjdGQnfCQh7MB9I3oVnl/KHf/fN8CqO7eomVS1UZ/x2I0IE7vJQ94lk1MBd
S3z9L+agNv/8Ishc/GX/suDAPwcxB35UJ2fG4fCvb8ZiYgOsCM9+SFHonK1cuuqbSyjx8+zotzch
hyoRGsC+WuWcW9R52mhjqi/wAw8u8AM/Dq2DbmlRtc1d38xOuYb74IblumbiSYnlxHCIwMdsWTpu
ugHLy0NR4/EV3t4BUZfgZ4A4V4fv+OWmUB1pXPfmVwrWy54Sr9JJ92ECuwYYVv1/uTuz5UiRrN0+
EW3gTM65lCJEaB4zlZk3mHIo5nnm6c8iq9paSYvAOi7/uzKVJQSOb8d972+vT2a3qPltz0UgT97B
t8sO4TeqlXEfapIyRi5HSUIO12cPQtM4yIssEOqrQXm9uFLGWSZG67b/cwDdjo5JC7UIGIzePbPR
CmaHjFTkz33naQVq0hhpoU3DBpu0IBDtlRNAFt5rIlGuy7jQ80vyBlZIL0Rpx5eA3hBIndG5HPna
GaVGy01VL0h3AL1GYKx+pga0hqt9dqi8yicDoQ3tdOBhoM36vVLrSC81MExmqlLdimO9AyaSWT3/
TT56RiknEQwQI9Ix2oZGBNayDIxS/6zXJmf2wXRC+7MY+tTbiyk264u8J0edHRAFxHAjUCRGMD5+
+XVQ06PJryTbeGYHzYBqBBysSxdE/gmxEuPimZ6hv7SGMuTnnuVH2YEu/7G9a6xYGz41uR9I0kKZ
8x1WXubtmyBU6I9mQZX0Apekrsmwas556ZQcwfuCrocbJYgS+yplHiqPltrL5LsdhpXB6RG/X+Wt
TulWfmnbULN/RHFZ/prIaENs6CooOcNUD4C1Es8zVGr2OaKtCZcUs/OTe1uJeUZ6JH1tF4e4EJ93
JEMMaw87QqO4ZzSaMtf7muCzSlencsF/etWVh57jjO9AUQChzxNejeVMAc43oGAsQXYhlWiuHezW
ghdc7TNrVzsghp9KGpfoIyw1ElFhHKeJWwmcNH5lma60nw1N+lSObPSC0JC9euwiXp5tFlQzqDeI
F2PoFRNGVg0kmMocJaDr3mxE/qMsvJCExOCkVf021mpauzG9eOOz5oNBeMTB1wyfuyQZh0vmC+1B
h1DPrUYl5ajDbiiMHodap288ecga+MdvE0HLMT5MNO/nkHW9FyGerUbyecBPRfSlbqJaB9DipEkO
FqDxwk9S7X1xqbLLCL+gwGeqI50y6aJv4atatMoAY0zPpxkjcZ/36C2e1JDe/xsqZaXzamuQ0Yuz
ckJneHAwYKG+5ofe+URhCeP3vI/eAMQpXzvq3BbtemF+NRkVuBVdRTRHet0ir0981SauGmFJYtPs
UAGdEyacJEgSNC+h1RD0Yy61x6bwCou4VPBsuy4QI+ePdO3Z1Jj7NLDO0XVmEPLxdtBoHOVeAC9z
nWaQ3POt4kLVlJTyiMnJPbxqQ6OBSSOHCi5BjB0zsuG0L/FU74IJigzJBuPKQcLbIde3Y9+dAiwh
aR1BmNuYJoyYKYwyOlEwqeOcYdmye5HC01J6GZJaAvjMUttVCw3DxiST6mOj9Va4B3BqpLcZVceR
lK6o+gf6cVSNFKzU74RZDiBtJz10drVi5LdlEUrnCl0ZTmnZ4JC6IPOOFjtP0dVbXkfzm2VZyp5+
J/ltTDNZXqsjnqwS2a1FcSaPAhei1AQhWaX4t69aFV5/WPuR29m9qe19rIK+p11HXjtIY398naAl
0GVcJXV5HXSTSnuXGFDL9zrB65yZ1YBFNmQ7dYKVz84NK4fA8HR2FAhrbUn/BgdQkvAaytc2FHOf
VoBKGCJZ0e1HTaWzeYAO0CEKLUw0umCg2ssxJh8FrJYCIoQHI9wF/ojRUxlCOSG9408hYdVRCpoU
WY1YQ0+lvderwHlTqN3Yl/SD+D0uNv7U7UmLhfWFxs5SXnsm3uh/ycRsvTuTHI1+zSQHOT3p5vQ5
xIBzuqJTqkg+2ZPS825t3YQlZOg/y4is6E0apqP47IVmW1+oJQZCtwUh6rzYqjMmh7xEMv9Jt3E0
GNn4UMBkV2DN/i4aVef6b8+a/6sHQs08qsy5zav8x4/8/YHw97/4+0CoqP9yoCfi1G4b7A54Uzrn
ob+PhIpmI87BoxmYJUc7U503vv+cCdHtoJnC10iFs2T9fZD850go1H/ZtsYVOU3YvzU9/8uJkMPp
H9snXianNAr0Omc1Ipsr/rl94sdR0Q8bKu56g4TdxxxkJPVbJXTXmPdeK+zJ2dFurai05BC+CBtS
v+votNTrdsZm2xotMXck+3TnTVVR81xao+OJK8zGlOYqbn30vS0M4eEznH4ykCnN44LuGpRr5SMb
+yT/meAnJi4iqYjkygyCrKUJxs46WnIhf+Z3MUV2Pu9O1HYHywDwVfoIBi7qqjDIHyV9Q88oG0Qs
vSIrpPlRDT143SKnAVrB8yhOAaT1zvcyR2ECWJ7cEBLcOK3JVDn9oEeoX3M06elFFoqQL3pSpJp6
n4zgUYzdPHQ9ysMoitgP1PrnQtHT/kLS/pRdoq2Kv/QDmKlDqhBS+4EyClsZfFWfYzsyAyyhhP7Y
FxOHUPJ3dQfIlfg97/Wqn/ZeZysPkdki6YzjrLnpJvJMwk6jt7gvku8lI0G3VAo2xxWRiUqoKNSE
lqq28G6CQsk/UTLTIm4a1behSgUYrWRi+W5rUwmFmWh3YnCei8Irs4POcpfc5fjPx3jPJKF/kH1k
KPJMEwPC88jXQyiJpcm/pyWE0+wzRcUmEXvIH5i0OZ0IB369iXE9TZUaXZTV1JMfZYIY+iziLu0r
wwNYfN3Ikf5DeFOR8lMmfSl/RA1lIHMXWs7QUXPw2ZqT8oxCDGzTATO/SleCYT+EkWfd2YXtafeo
Pmz6pusWzBmsdAisul615U1ptZYHtG7AUsoMRBPs8SOqfBpmzZaKEXx5aOGen1XGk92rs1E1EEXl
geZb30Yt0ECtL3UjCm8nFjtJLtCMqF8jkoi9p6ynhfQVDVMHq6br0aKNrWOqD2hpUeXwce8avYyu
jK4B3SVlkrFNaFDzPCgNKAuUXTGTWKcmZdwwJ0daXpBcq3iq9D5Ybxyrxzk3N72aKRQe+qWzOTvX
++WrEgXwa82AbyrytIi54bxOjg6aFf6T37g0mvrGvQ22lM9zVRX6pTkWhJAJy4J6p4h8a3jVAXJy
oPDruSSUKchCK1/xJ6piJeLtmTqiTD9icBIwWiwr1c0XsLKt+NF5saY9lvDHoK3R9erZYw1xoubY
jeSkJ42bOjiRU8GM2gRwb1L8Ruap467LZAyMLqu0EtZUpqjXE6Zi4Z6OSRwDRSEAJ3pW1VbnHd9P
e9c4Ydmc23BbJJvgTFRs1Glw6BCkxZOsovGsmKCvAMXtqp6qti/T1OfVAmeGpeCAAbN2CUcxdtT5
ZCgt/0zl/IQESkk8LAHlMFRuI9L4E+2z3asiwjgoSOFiFXRt+Y7dvgE9UKRkTzFM/T3MmNTce0JC
HrYKAUSIVcZHpJMhEjyoNQDHgBJxblvcD6xDPru7jDFgsqEAuHoZx8CJd/UQlPoFXS2B5QL/D6JD
VYThdG/HFgzcAPXExDaFtgLlp59lZec6TpAgL0AV0ckDByuz4QEGBZ1W0Te4GJZ60LzoBjDMs05v
MmrnuuFb2bWUoxreZ0arR0+6VRTkkMqCSuRZlnHJW6od5VRSr/WnVtvjmoPI4dzo6kG9DVRQlMkZ
iis6U9D9ZIOlubKN6uGFLD3kGQSbNuZDQYBtAYLucHzxgcDqZ46SFJAsGx9tM2oWWhqaAZZMFyQk
J7Kq0C7jupDadGGq6HszqiG96O7yIpmCQ9OCstnlA11HuPRo5BpwWXf4GmwkoUiO/PkBs9m6awaW
oVA1+Z26OecH3iXYqKUafS38N5Js8ZmRVqN2jQau929MjMbaNzhwdfnm4RicUQDlc5vHF2bgO1P+
QEt9XclLirWx/b2VXljTw9FHRXzIMz8TP2daIbyZdhKpfhZmDfHqx77X0meuDBriPPDYkpHFlXKu
pWCEHhnYP1TUysv+msZaaTdAALqorYavqp52vuqmRZ863WfkFzBhaEkes66x0XtJs+UEWluGuDJE
rGe0fwERSr9JCP1vVRzk3xOYIWB6B5H3lEDpQK9uFB2RC8JMvx4g5ymcGwPwMn2FkbNqDZDywzLv
gqtRxXvrUEXxZBwSv52sA+Qyq7zGmaJoDdYJcNznNF8m1XcRSjwrEAVNEaTtlr699qfGL6eqaFuB
6V9RXBm7JyQC41dq8sCHFcqO5a88KJzuSaYyyx5DpaVPExklM4T2wr4p8l+xV9TKX6WHuwb6Hr9H
/obipblTJ6evXmtESJQvYmFEn2qLFDYY2Dalxh9wHmaeZ4gQa6e3QIx0RhiL5370AJsnAfwO/AE8
G7+gDmn5i13kWvGWxDYewCGtCvjEIvtxbjlYYtPZOHMe4hwzZaG+9D2iHTiIox88ILvQ85sigNux
L8psUj739uhx1ogtKnVdBjy3pDm2STL66eRo0JPZN1GFS50UUn5xGif/CS3HaP9Obv2f3SrP7UPr
tZNL+lf/qJzgffpvCbtj/8tQyVfzKZr7kUh+/nubbMl/0TqAmbo0VE5hJIDf75KRTc9G4aahk/mb
/9c/u2TrX7R58Udps/3QYLH/T3WTOcP8nxSjMrctGHPb2CK1mFhaaZHwSQ6ajUPXhY13oolLkcb3
9N1AfFA0+TPv+58bzMWDd2uXRm+cFvl2ciDbEIFj6eqbnrPp8YvP2dyPfv0ib+4ZJZgWwvjQZhhT
9P05gsD/KZH8n989P8+7390VIXvSXOuRz6iZS0kHtGxCd7ljxoZ72q9f5Kj9tgzxxZtZk20I6HvE
SdVAvXbiA8wflXcP0MoxCFsUx4dGZM2jzmLzNTJIi8q5W+b4A6y9Ww5+72+hQApkY4aVXGlo4x2k
EaC5Y0w1dm9EU/fl+E3W3vHi48dWrZ7GJuEmAdv/CyOMsFn1SXFvPcXaDRZJfNJQFGUsfTxQpXbA
YndZ+BLS6rf1Hf/w+iYatT9HyRFhZ9XJAPbcDIAXTWwhXwNhDXfHx+fPKtw/E5XLLyI4Irs69gPA
fsisiX9FBtpEUKxWNXYl00BHrtZ71XmjNXZwfvyOH7527rgIaQfUJJAaZHf0M2vRvUjUcjxnF8R9
9cS0q8vjt1kbt0Vw85VkavmZtQ/GgiN5Ef5GZU8i/3b8+msDt4hw2ylB5NFrsm+1wri1HMWWT42S
aeMNNqvZ4MKNttC7jWXxdPyGaw80//1dRELVLTp7vmGXOPZAv02LvoVmD05Fx2/w4WLOi1mEvAzJ
KDcteTE2/Hn0yQtxHAJD4cQwviu9lKN1ZtRmMjwfv92i6/M/U28R/4XNMcKsR/Jwvt/hLiOkq6cD
hyEQpcrXtkX8txuNucu9HW3lRsSq1NnE+VKkG12Ea0+8WBwSf0y7xOxpPpEC6118GoJuvCzVLtmR
s/hb5/Fj+H8ft3mtvbfFApETrL0cG3M/jrX9hSysjX5fTTYW0ZVHWGanEkmSgO4XVF+kJ36Btcpv
6tqwEWmaVn5mNNl4cfx1rcz3ZZeiYUWVHiF/ZazY3cF0/SFMiLu+5VAxoHJyhk7a2liUVoZMLpYI
DidRUYjSpONJmaY9QvYIRhI1dn93/GHWbjCP5rtYAqSlyZFGiT17YoDiMXUezINoGPZOvMFidRAR
cs4cX2Y3y0fbemhyOSnPtmJgoHb8CdZex/xk756glpwo+wGSmW57htuHAekspQvi8SyNyopDxxAc
AoSVG7dbG7DF2kD6z0hayJUuLYVTetFTbCX/HqYIro8/z8pXQS4WA93ATKQvFNttmlY09DbmmcrZ
RMPtuAgbsI+n3WYR8Zz2Sk8fUokWPp5e4moM7suiqR7qKA+2rOd5A/+1qwTFuoj3PkZY2Kum43IG
DveGVgbxtdOTWH6KTYmZ3PEHWXkh9mJbQFtSEUv8RNwqMcZLWBTqveNr+HKcdvnFtiD3QtRC8WSR
KS0RHqvRYHwFMl5sfGpW3ra9CPC2s3ObrgYLIAyvAfoQHEhnxNoh1KBbnfYIixhvQ3IEyYhjm4Ex
FxypUdJqWqsjXivHb7D2EPPf34Vg7Cgmgs35FZSV7lyUQRupSOCLlqQ+TgTliWO1iHRbYAOlKYNF
q0Q63Qpn7hMbHUzwOjPZWG9XFhN7Ed3kW6gCtz7BZ2hpuzN9Or8eabNS4mu9nBwVL4OAzsbRz3Xr
tO3ZLPd7P3g2gFsHlaDtYhwyJi41UsqIGXYg+kakrz3TItJH4JAqWOpZJtsV9oXatkp/k1BD7Ha5
b4d0eqAFVW/mAsHw9fiEmGPvg8i3F5GfDEBmMVXwSGGKQLvL8WSvf9SAArEqownVeowjkfgsPUnQ
3KA5K8SXESGi+Xj89itLwpwheD+ko2exB40VD0d0BR2ykYB/siCDHb/62nZtCecwu2YIS4DbMzOx
yvckjTvAt340Y83rsfVhvRh9CqBPZubdQKYiuxXADqIvMhZ0zRz/FSvbHWuxcCSVbmkjMgDXAJni
0rUV7SsKDU+KzCd3AEu7sbtfG8vF4lHS1xYpdA3hstSr9IJqElsleqnH+rTpaS0WjzosRxMDEuk2
CJ0FHZaNEJ8pERp0tYZtQQ4QL0X/R5FOOCEeH7uV9cpaLCR6P3NxBYxSS3roYMB6YFAyxX75q0Mx
Umy8obW7LNYSDKXisrXY5AZ+Eu+tJsUTgELGDlWn3HiQtZezWDssoCfwO4bJrVuKPyKcPaHo/rk4
PkxrV18sHJYGkJgOz8mN6LmkVxOcjzfCPj/t6os1gtMA4paQySpoHj1TA40WRzp7T7r4XJh/vwJo
VpEZA/AGF2TY9AhTVGCT7Su0E552/cWugGINoOZqnFzFS51LRdVL3OLoRTrt6ovY1ovOLJqYqzce
bkxGSuvEqNKmffzqa+uXuQhp6mmwhG3eK9BOOvXag64MtxTQvhhO/DxIxVVi68IuAGin9uXxe658
g8w5Rt7tECJVqdTeo0VSYO4JjgHURTvgjWAUiDGhPMN1TjZutRJ2s0j//a0yD2OqScPjD/kZLq0m
jtIGzfmZS+e/tTGEK5FhLkJb7+wuA5vau+jFqienyaM9HOl4Y988T6IPvp7mIqrhv+lGP5FB1oyy
3BOA3xSgR30BFkA3vC948mEh4UUbk23t1SyiXGvSBK/KqHVr06RxrdLNHdB2wB1tuvOgRJ0VQ7Lx
YGvDtgh5PppeHGt645Z55FFHMkV9bgdDHOyOz7KV6xuLqE9NZPIKjTl7x4oQhbWauFZl57jHr77y
xTUWMZ8rvmOg3Z32bek84gn4mvXNp3BQbkYqRcdvsfYAi8AnvUk1vsUpvmr9vn72NIqINwVOb7+O
X38eiA9mlrGIfDTAXemj9NhTJt7ZyEDo3ILt6ZTQyvNdp4YX8ejj/uvZJyZtjUXgm4BeDCm9bl8m
9OyiA4LU6DjtRhyuvZJ5HN8tK9CMadaKZLcvMuUrTkcUwmvnvqgjOPqoOY8P2tpLWQR7XOAkrtTW
P49gCDrgzM7aeoS1qy+CXTel18pA6/ZO76jQDbh6ffoALYI7VmlRTGquXqJiOTOL8cEnN9VSqz1D
1BptvIa1Z1jENa2W9JHSj4i8SPxCeyr3ngE2/aTh/93z8e4dx0OayNDn4rKWgMjwsaaP3go2WmFW
Vr9ln9NAH7eXjDE/XVQHw6mekQshODWwbyyM19rGO/X4Y6zdaBHaaVCILNdVnJtgA/W1eof0+8Ec
ou+BTpNqmG7kWNc+7voixGuE30UeIGf1Q23mDN/I2MHXpYShohx86OhBZzymobkrUQWf9miLGFc9
s9LHQGmQoaJTTSNXRnhy1UP4ZsTas00r5/H7rEwzff77u5lQIraNOBK0uNfQKmLhbX3WVvTinnb1
RZiTtPCgg+CrnEYOSZIwgeMgNNs97eriz98OFkmA83Jad6IaimnrlEJcnIbAtnfHb7A2vxaRLhBR
p23hY3kRj8WTgzb3okhBQjKVtTO1cszbGYZx4tMsAl4LPVHls/Wu79XJlRPVGjyMaNzYkczz5oOv
lFh8xtvKK3R/hESO8ei3GhTsUGNEkkllY6jWrr/4kA/1GKXjqDR4kyt3LLhf8UV7jIv08fibWPko
iUWkO2GY2loGCIpaIZqeng9qlwdPnfSvnDjSN6br2kMs4hy1l1I5sm3dKjRvy0rFxER093iHvx5/
irXrz39/F2yoK/qi5jCwF1W4z2rvORy1V2Gm18cvv7ZOiUUwy7D3FXYHIxYXk+rqA7XV2Ishuml5
svfzCHtur9KhBjf57RBO/s5AZb8xdmtvaBHqHZT7ANpp4+Iu4N2NdA6h93IEGjtpX+CA2W4cRdbu
swh6WP0CEW6Oa3oY3cdpPONYedZCIPAvnb+Oj+TaTRaB78mwtGnIb+lmp42Wxqz7NC3QYIniIQnC
0z7Cy05RJ7MA8Slp40oNtltrhlcsOPbD8SdYmWpLwq5oRFM1iG9dv+vvtNq/16fuumiHp9Muvwj3
CRhM5AVx66oVba4iz/den39LSnniz1/Eu9HT6RTqXB+3Q6wwvYsZyqwBgjz+81ferzb//V0g5r2H
f4COhUBEO1mn4vLQSnhZDS5rtapnGyEx/9gP1lxtEe6aVuCCqQiFjWJ3DYgFM478k4eJl1+Wd60o
N7Yna696EfVKwOmjyhmruGUvBxpY6DUmvMH++FjNl/noKRaBbRT9qA/UCCBcdYeqF9fAkY5fee2H
L0IZT9vGygtOybrWXBZ1fkixapmMdmM5XPvhiyAOgcsHbcsPpyVThZI/OL+O/+61Cy++1IkTVcUE
826v5fJNeOVd7NiHky6tLj/TZRcPY2817lhHGnTTRrhRq9e741dfmZBLQZ1E/BepiYPllncfB4aL
ZulaisK1VfUR38PTpr26iF1fND7WoaqyZz1+nNC2Kqr1Vtb41flqeVYoyWkTc9mYzqwvy0RlT2BO
UIYolpUoru1+Y3VemZzq/PLfLRGBH8BJDsbGDUr/tlHDb6YPRSRXvO/H38Xa9Rdh1VMRA4XqYeQY
FIeQysMO/fITXgXjxmtYu8Eiuqq2VSkUcgPa1h5kkX1HgHArLee0FVpdRBd60FEtpVPvqxTHNRF/
T0RyW9vmxuVXYkxdxJjWh/gJDFrjOr1ugDcwa4R8g7URCB+v/3Ipewtqo0vYDGN/NtHHkLbtd3vK
z51MwS1Cr096AfQi/TmDBqc1eoipDa5LKrwvNUanszNlBYUf7iz+dKdMJFDPf94GQbvhUbNqXN8o
3mgPeO3N/IvqJRs774+nESCUPy/f6bpaWTpDlWGUsEvmr6OSsDPW26nZeBtrt5j//i7UqqCzyfgP
bO5FcFNN9jeYi7deJj8dH6CPpxKOA39enq51kN2BXrtjqd9WEa5P4QwnOH7xtd++COPWr5A/tx3n
HgzNDLW6hPYNWG/a0JCt/fZlEJtKNvo63dxCYLUoKv2bM2jliTNnEcJjoEWkf5raxZroOkj0q7yH
gtSlGyG8FmSLEBaUNhGUKxXmV95TIC1codSXnJ+PKyYZ3+Pjv3KTpUINLmPmdPi5uaUDGcxzCnDS
/lcrT38q2ZZdx287jv/eAsmlOq0tRB0HWl+5lpa7aY1w1dTwVqSB6afeazdlB7Is84NLCjLxeY8c
exeqxbOhNKWbeurWeWFlqi11a3iosOIaoEiNQNzXjfmkGPZL7eifj4/k2uUXgd70mBDiKFK7nqK7
vjBvh6K4VNOtJNrHew8p59u+C/LOk7GFX3Pl9k24t8UA6w7Spk9b4ZmQ4S1I4I3VZCVklsSfcDK8
uhri2gW3gf/GeIdp1EkbVikXwd4rlUiQe1RukHYmqFD6XG5Lq8AIPhKk6U57D4uQN+NsyGIaRd1+
bB4UFtkkMF6VIn45fvm14VkE/YCIM7FIA7CidDXdwLB8EVnqG4O/NokWMe+LwGQvIyo3MbTXPorw
bzT2hlJszNGVH/9furQBz/dKDWoswUIDRmgMVv7cp2wcb/z+leVkZoG9n6UGTomylZiEToPyGKbi
JSmLhyHL3SH7p7toVbG7MkRLdVoSmlinNdyi9rrbUvq3WIwcmjDbOEGsXX4RxokcvbTsxsqtdPuH
2km231I02Jb14cY3ae0O89/fRbKwO5UeaiZo24+Q8BLt2i8L3MMj58RHmN/+uxukg6c0Qx3wCDgW
nuFrcu8F6n1QOT+Ph8DaAyzCuKmMtjVmJ1gW1OtuFNcxNH/piRPn0CKAnd5P2qj0K1iy4WeU0k9l
VTwDn7gvcGs8/gRr03QRxBT2Eb1gRuqqVOTMOOEEXWL4g3MHfgzHb7E2SItIJgPaeFavlG5tyVcM
s25Gyv1JXH456fJLOZmHuUKMbR2fVMbqzCl9nCBNSbuxUZ+2ji4VZY0elUqUO6UbO8OnYZgeKxE/
torz6fgDaB9/0KCF/TlLZY3riGF2yh78gTtcBl/omaZY6n+rmrPxvtuDBFd2yWP1yYOLv5H8nCPg
g43IUqCm0ko8ZqZauvS/W5g9AhKChpqnzxvPNE/Rj66/WDyiyKE3KhoZM5DIk50+VLK8DZX6u14q
/V7NrU+hLQBQl7p5FsV2e0bGBmp0GW0M6trzLca0i0zLS6WOSYJTQdatjbuu97cUtWsXn//+bllp
lUzm5pCXrm9OQROc2XqZF7+k08Ub24O1GyzWFbyoVIeCeQkyvG4KV9NKjDyBTpVbRZy1GyxWFgi6
raxSD4cw01f9XTzYAEhbx+6rjXVFW5sAi4VFS8GV9I5SuHkP311vD6Qvb6ZxOoypcq2C9cerYTdF
6S52ODjnofq1tLaqLx8HlLQWK45tDwPAYLVwMcT7BGzk3Gvsgk7qujof4vE18bdO//Ns+mCWL4Vs
DY2lY61n5L2mKfvVTcN4pU0ifovHAbOE46G0do/FRmIIK6vCfYiBDGbciQV3PhZPQ6KdJPuR5jyI
7yZzQht6qth4kdMhWBwgftUXfZIHG1/glYm2VLN1Om3mRdIXbuSZ06sK9eqAtRgY3OODs3b5RZjr
rPymGHnTYLFKXO5aibWD6eXW1sl25fu41KtRPI1xjO4KV0IPwUqxcatKfsLt4M30waUcf4q1V7wI
dztORWk1FdPIaJ5Dv34MmunVkbV7/PJrgzSH6Ls3jENCryeJX4JGdr5lOaQzABFbsbZ28UWcl+lo
S6VNCzT5SvVNsTRx2cZpd+L0WURy0TRBBCoidz2sqUn4qrPZj7U/aVyWgrRqVFBjJFwcNgNW6Bkm
yNmmmG7Os3+wNCz1aCWQHbOQIncjWLHKJ9+etBJYUg7R9clSW726VgLPUqGi2HJ8gPttF5hzC6s4
14zWlJdtKWItPjccrx9dumjAX/b9GFVvg7Sw5oHco/EdjRtsb9Le86srf6D9zFXwmTYf9DqmMAvr
1eq+qU0ch8+Ol5vNwTJrgGhhaanjRY8Zdbi3sGnLvg62YXgPjWEp0XfVh4j0M8nsgOwifhDpnUXa
AgpNGNnjdQPKpN/3RTWM6KU1x3xyhlSMSI+9srrQMn1sD6SGJ//QO12aofEvLPUS08cIXLitO94T
tIZAu1ZLT/VIfLS6zE58nYuFLB0M7G/gP7gAnDD97eH2Sfzijs+VlRBdavNQdo5sWZPCTazoG84N
9w7QPc8OT9vELoV4IBmHIRH8drhwrDLJlZ077iSd0xaY36a671YAs0MCpKVR4QpI5Wee4sQY2UQ/
gS5sfETWhmexglWqr0Pk1ArSPVF0lrOE6b3yjV7Ml9OGf7GERXQUdxmSSDcCGo0CWkkuaLaDc6U3
6WlLzWyj+H6VDKxQbTNh1S72rv3lZEu46wn4qeMPsLIlMRYLWTWj1rqiY60ZqggI/xRdsyMG8j9U
4hLrwfKm1dSTyrhyqckrs7Chv8dhsOiCPjPj8nMF5vYMn4GNh1l520tZnhpW8D+gUrtVU5rASUcz
vxSIlL+Ss9kECqzdZBHOWhZqE2bPhWv5OKHtAyUsfhVtMPy0FR5pIzBWvl5LPR4gX2A/QcNrMZK/
0HBfmUpdbiwZK1sHfX6wd0FXtH3VlaOdc3rPrZcM+8Mv8YTzLb4F/dcx1/O/TppaS+FdZ0I67VqK
r0npTBKrqxAPGF+xxE0ZT1iAdcBoMa4iXt6O33Bt0BbB3hcZtniDz3ZF5t/avMXQKAxP/OLPmMU/
Rs0GEDv5fJShCuHR2WoW3/1ePW0rNINm3l+9V2luN0OycFmeJFeBzOLrJq7Vz6cNzCLI6yjzYy/P
WcWz1r4KMl39xhl43AjrlWFfCu/sIS2ntGYrGntJctlmMqLcjkfI8d++MluF/HNkhJ60YN34wMF+
ujKS4o5N3Dc9HD+3DaSn4/dYe4JlSFeApgfOzi4EM/1XQGPDrynFHXUj4NYuPz/au4AzhZ5FQTTb
Xlt2h4eok8GI8vre3JCBLEjl/yZBwFr48wa0GnuelcjMRdDVxA9hNo7gp+1MFLsenvyLX6d3igTW
eNHV9ahd4PU8SyTSUlSsX6aZnzgT5gF496AVBDW1jdhb9mMJAFtJI7KbaZAVycVpL2oR4ZaqTxxJ
WLo8vYrSm3ioJZmUoWy2CrVrr2oR5ZPaVrQ7i8zVdS1kM9JHvUEeyIAqefwJVr4eYhHoVj2lVSa4
Qe2HIKbjAwTlVxo4fhy//NrvX0R60qQjcPgpc+Hq1OeDr/81NebWb1+5+FJx55eTVtexnbqdalwk
Ir4S4h9272rJYCXKl1YPqaKofg/3xZ161K8AC1yo9I9W4N8qePKeNDa/05zvZmcTJBW8yS5zHVPq
gAW6/ozidrYR5Csvdim46+2Qwzfv1g3HfLrxVXzqp8aJXgwZiI3Zv3aL+e/vHqCOjCw3Mi112bXd
2d107VnCDdqtqsfa653//u7yGHiVhlXljE+kGAfdC8ID+MYTcwm/K8/vrt7HkHO7WE9dI69DdzSm
6iWPjO4Q2G12GhpJ/s75vbuH4Qw02GdqylY5m2G68uBp4rkcpxNn0CJ4qyLzcYIOGSEj6G9k46g7
vkbi4fj8XHu9i9h1+njseo09QKQHtDQ7pmFOl0ETGeOuT5Tc/uuk2ywFeKkS1mXnhKkrsH9Ncm3X
NuqTr3n745dfmUVLBZ7uW23sTwpxoKsmnFfwZ6TTq8nccv9Y+9ot1XcgSBqpVj67mQQSreIctKx7
KI10rwb5eQm3OTeN21H3/lKBKtLdvPFgK69nKcbLIimVGMHlvp507aDHjX/R4Wb2nAVmdlqALwsu
SZhpLSZDWNy1XnGh1WHiFoB03QYXgd3x17P2FIsgB4CL50aaJW43JT/yMrkWCpJgWJQbFYK16y++
0O0IMakd+eFs/SWG8fB9v4W2Wd1PiZN3p31E1cVXGvyQ50GdSdypsr+bSXyZB8FzEY0b+6m1KbwI
cwM/n8CkwZU27RxXiApi7ouN6/3GEK0cuZfCv1DUWRZ48yvQI48GhaK8GoPmC1jmfJ/ECj4eWWps
zCiLtfu/s332UgaYi6gdpopH0SrtNgrxRWnTipY+DeAUMJ2tI+XHI2YvhYCONdmjWbPxx2tOG3dh
i0D2TFqirDfKgh9PK3spAZTYcxRsonmOwBp3Wqwb9zV2vOdToBUnvXWMaf78/I1WSL3h/3N2Zk1u
6lwX/kVUCSQG3QLGbfc8pLuTG1U6AwIkIWbBr/+W36tz/B2nq3KbSpm2kbakrbXWsyABt/RL1x5r
4pO7ILDhZ7aO/53l/utdnL7bP1aniNHARdGEYQUrhIbftCMhYkYQWgo3ix/OhXQWsHIoA0izr3uR
wHwFhlL75odwx1lV2kzHzHuKS5fgPmyFZnHcxRIhyu+2DcAAXuwiO+Qv1+4H1Yxdz7Yej2slZzj6
wAXnG5eVTImu2PYiffiZHnsht/VeEkh172owz5GCrj053NIWEeEZDRCe/cnG9NILPKs7IWjKwclk
vyuFX9/NvOE3oMDrq4WR+u1vShtASv/+faVX03kDn2M/1uHrIEiO8ffYeOtfDsGzooMjLW4II3AC
6DbYVAXs0G3jO+8+Ozz9d1lAeMi//3zk6+gSGJ8GTQujApiM1n7c8RUqkXzTnbcdY3i8k8PAvfrv
dBwxP9tx+B1o4WwG0tKzHtCfzaKKstMFOClVCgYQ/aTgXShC5wpGiQafT3va7DtbVkjgPPGTg/Vo
jSmiZfjsZvfCCDuXMPqkrKamn5p9pKbqGcIFdp8g9v47MDTeJ63YS4846xMQwUFbsB3ISmCOR/mq
3Jj8HgAIG6+qBe7GTyrRpd/rrBJBxVFOc6RKmHFxR1JMofOhv4OroNJbAsLw/Ok11gU/XXyuWSwl
ujeiV82eaPD83iHg3o0b/W1rmiNd+9D4yQ7qpLux/6yN9t/XT/G5dtFziOyOjWn2m/GupC9zJAOl
ZCSA+Y4AfuldoLrCJX87KM5qQgy2RLKpmOeI6YnHA1dDWLQJh14hKmdFPhngl8bFWWkI8dlRhcyY
3LWTvXFtxbJuas2DirzP3KcXVtjkrDogsawDShcXaXEcjkVU+WUGKs9nB6dLn35WCOYKbVM6+XIf
rTQpENAPipAqf/+5Ll/48P8naTSdR5TWItdCHTgDlDoYP/nhT03A/1hSz8WMqI1k0CNAGmXf55Jg
0A6g3VVDCgjb4ssb+9mUvPQdzmb+hqxlpGpgu5Zs5XSsOLw/gCyMf7WfjeOzCS9CUJlW6nGAyhG4
C7DpCTlBwh2wg7/+/A4uTfT4NHT/sflACm0vQkTo7I3pfwVV9w7L4R0CEh570MGFF92D5TWncAP9
0vazUXWhjsWnH/MfzyyjuPRmpGvv1RqoYm6FO/odatlASx+g7zD5pCxfqCnn8XseQN1AbfQVsi/p
dU/ZrZjFDShcOyBdYQC3N4gO31IzuezPP+alwXA23R04CdNAW45RZ4D1MycHDNIXky3/u88/m+sS
kt9OMaAAxBrdlHNYrGH39e8++myir9K5UpfYhqkRBAUzGRReFT79+cMvvIdzxeMMp8XWli0muo1f
xRIDGPGeDN8AT8+pCZ7mFdgl/ZkA5sJLOBc/bki6GubRVug1lyQf5Tr9Fr3hn0npLpT0cx0ih2yc
xU3I84S1GyCdvuwKr/V/T7PYvE+m/QUtGpDG/54gLNoAHoWtYu+vHp2vdVNr+j2OHOQXUCYAN7SG
0PB6CN1GRO3mCH9cxr7tdjEcseN3uS0924/Y9PZ/1b+Pz0P1nNf5SGQZT0egfiwPzWx0VSDg33p/
N3POI/RMVY1R4gMUP/HNC49JY1ZXIO8b9vA/D8ELm+jobL3vx2baZmGn3QRgyK4R80Ml9F0j+l8h
WYqp+8w7eaG0RWclANuwkFqq8RyLNGeHK/KmLk06TN6VZvEnMvRLDzmrAzae2SBGPGQGOCj1tH8X
bNVh3fw37g8//vyDXXrGWUFgckIiygTpfx1shTHbw1DO7xgZv9Cg+PjzIy7M1HMxIshn4JlTRKTM
gdRp4nlIkXGMFH/36Wf3g2WyNoR5dNy1cMambdOXdyqm4+ufP/1CGTgXITK0r6gfdeNuJANgjpGA
2mvkfiYT9pnp6dLPc3oz/1glKxA+W9z6jjuBuIEvtuqRohWR7bMImQtbpPMMvQ1crm6cZgQE9xig
04AcdRLeAsNzZSy7MmXyJuPPrIKXvsrp3//xVeC7phtNwmFXcV8D2mRMhp7pZwmEF+b2/4vPWwK6
qWYcdl1b7kI/vGMUGmc+dL+B0s1Nvf788zu/9JyzuT0tHbisgJTthK+eqqh80LG8Vra7Z8P6fLL/
fFL+Lz3nbHqHzRR5FHix3eL79z0uZ3G186QWr0ljAzRc9Zns5tJbOZvi3mZ1JxRFthOcSzmHey9D
kf8s5+zCDDkXK24wmohq7oddbIOPSrFHZEz8bm35yd7uwh9/LleUWuq2tQAfhVzGqRcwiOY30e7+
/KovVD92ejX/HLB+AzVjiyNPK6ZJ7tZ+WoNcTqCZFmsUqL5gvQ0+i2i/sD06l+qJmQrm1/gqaul3
VRteI3n+Fn24d6z6RdKK38mcHKz7zGlw6XGnF/aP72aBqwcVEY8bq/64duMNp+TarL/C8FsCAVzW
yOQKVMv93/2SZ1O/qVFoEiBodol1fTrWMxasvpvTZAweBi3+Ss4Xs7PlnSN0YdRh2O/mZpoLLZMg
rbxY3ZSrv/zdrGRns3/VNIq2Hm/Ix3kbhDr7Y2P1jS7l/RLNH37XfpZQd2H6n+v6wNJmW4tu0o5z
1aWNZ4+6ITU8QuV9PKrfQPl9cki+NMjP5j+YgvEYJ8KCOT7L1LIQrO3NmrSP5j7tHflkLl2Yqefq
PsGY6v06wmPGTmaqbHzcNdTTJztH/9LHn63zk79uYupLdCeg3o0bXFmutGhAzc4QCXyzLPCMN557
C5k7wMx8xyvWFYg87VO/C4sxdOTvxgc9KxmC4lET9Nk72Y2/I5pUiJSzz2Xn31rE9EXd33n6oZz5
9/TFtQCa7yvnBfPClM/ej1aZlz/P1QtbgnMBYOMHvmhoFxddNOmMdYsBpjYUV2LQ0/WMBscrtNnB
vtFCFn9+4qWXd/r3f9QiX0FVuCFOrtiEU2E2+P7YXkc+YN+fFIZLDzgrDHZIJpxdLC8SmezaoUsV
+csN5rnwD5ly3bgG+Og5CPZbNeY8HvK/+1nOdgCAnFRCxh1+llP2VlLCB6S76bNowgsrMz2b98jB
gV1jbVnuoMsPTXMDouYDieLPZuSFYXSu+wuRMSV7alhubPIrUEv4s4+S6TgJwZ/aYX6nS/11sv1d
1G/r3sl5AsF2bJ4aRAvtJi1J6ta2TX0FH5Si7JHyKEhr3nyWNnih7J0LB431u1pNbYw7BlO/q07h
gmzzNwje/O7IkPnx/OeXeOk5ZwWhAiKSJYuICm294QrO29X8CiYYWa5KvS3ydsR25TPP1f9+2/9o
eAZnVWFwm+kmM6idTpHTWTRXHDUwnfauyXiRj/mLS/c37B7I5qy7t8fkCvVvV77YLEibfPq7wOH4
XG8YggTsAIZTu4a9uAgUS/uZisoHoRw14b++4lmtgA9Trgte1653kQUvPpIeNkZ5M0xhtAKLyRjm
iuxg5MtkH4CLnnYTqCT4ooY7SbJ+6zC2WpBlpS6sX9YNklk7MfhXg6qi7hulC6SYaD3UY5Oufbn0
CzwkFfWvQe2axK1O6t6LDyDmxsAhuxCg7C8MZqL2pfVN79I5AIsImUkECaW01qSzGWBFpOoKX0Wr
KPO1mxcg3xhvcfwRVeulLk7qI23omOHm334JAYNMldr6r8Cgst/AJMBlHm+dF18jGVyLtMYBfEu5
cX57RDqZPNolIrer4ScpzVo5HEU1196wN6Fg1bcl8a13NKZm5ZTG4OseIbaK9othaj8R2d8Hw4p7
w6aC1n5LZAPehKbIrm3jVRfoDE9lVrulLEJvY2nFqoOSfHs3sykFvn/AaaaqxblcCKqzqCZJmkwk
UxHb0YBXB+RezfvEDEEB2Wne2PCn7dcbCQdQ5sfuli5dEYIdDBj5stfoOjd2LOaey2yMD215wnXf
QsF5j0jdn1MJnnLHqhQkhw/qfcBndZsAhVuE49RcnwTk2QjRQp2MBGQ1RLXpVETtleOw7DpvHu78
cWRZQkV7J4NS7KFFBhfdTBwRfug+bAQDh8DuCwozxOc878eV448cbL5uHb8bV0XSBetSOiG3O21b
9oOuwWEw7rmupwgw7fAI9O+NWFkW1/QOoOKCrMltIOav/Vx+qeX8i0ahQrC0zeGea2BdXeBf9eRb
sJYv0zg8hBteR9fRNMFV0c4o+dFu4XffeG+Ms49h47cqrrJ2Xa4nQB+kF3xZaISEZL1mhEiyizv5
niDQBu7hvAnGO1U1cTbo+Ye31EMKxteOVV0upmedlNjhFaVFLtMcwnu+0itSDa8N959pRXNm+zhd
W/tEN2S+cncbBm9+FBfgK+xcHd6YIIbAifEvAJXfcqKeyq3+ttbuRsXJLrQzyBdd7ukGjfwDjXjh
+f6dktoih3q4GxAPJIc+LyU5tKS+QuDErpqSq8V3e6SJXJfACHe1f92V4z1MM2XeVu1ukuUBkL6s
aqqvGIrppsR9Wa5vggw5GG3Z5n/lK39oZldUAPWK0uYtq3IJ1ZdZkSLH+Z3F59plQSm4Z217NW4Y
JY3dQcr4MA1eMUX2rlyrtLJmB5DNbgE5wh94nfeTui+r/mpSv+LoR0CbV/iF9qZK4FLBpq4Jj4EY
sqhnb0ElcQAFwE0fLK+egyQ4EAuCS4lTDygF+4D1dQ7L3k1ASdGAkZMCklplSb+om2EBbHgKko/V
r4tkbh+ChADuzKLvSJPOaVR+d/N6B570PnDzscMYAMiz6EEMSDUxy2lqvYD39BDXwYMQ3Ycj1k+N
aJYUJk3stgNe7thgKfxB488w6X4ClHEvQdQpOsR3m/pkhmy8+55H8C7YQQMSoDYMjCmfceLNXTRX
aTkiA27yGPu6NcI8A1DGbQoy9SZ20xSYl6nGXU4KUUn8MAYJe66dA+Y+Xsz0bPxqzYEJxRBoepWN
VX1HVvEzXPs+M4gEiTL836l9nvXqPTAfPGyQl1uoKWvPhx1EkwFmcpk08b5iVL4xDcxHFoS8BUwA
SPMujcLOJa9ALcNHApE+ErermsUoAcIKAN/pOL2weTavmpeIhPUZSlC+IfIMc19avRsQEJwD+rXt
aK+6+LlHk/9BIE2W7lYBdc0xbCP1PcEV8XsSoz/W9j29Y2z0bgPXskwsSrN87lxpisFNvbfTPsee
Jtz8Zq+9cPzu15AU10ntXUMExTO50bJEvm7fPNYCSflYycr2vTVyOhnnWSbnzdyIpUoyMKvNQQZ4
Qh44RcyBqm4KcV+KkNBDVK8zv+Eb9dhtAhRCOkWdvRsrToFBmDzyVivfRddj3/vTHvRtS7JAeYqm
o/Xsd+Dj3XchAvNqUUQOWDq8N/DuQbtb8FNBJ44F9Neq7Ozn3QCQNexg743m+Aox6HS7cehCzMjZ
41OuhgTWSwiY6JH5bViIcTJ9UauRFyPgdq9VkNRfNyFbr4hguBSPrpcyR8HCnzIM7WGM/eoZQlDy
oywR8gACknT0Zta8+13qgZIdEEnT177nDrjRWZXvvRexu6ZywU8azMzindP2qvTJelfhjX9rIPZ5
bxmkCYOPXK+01wjemtuRX6sODcGNDtGuaVS8d0mtMkGwdXjYjOL7oQnIg2ZR94SIDvO86q67YhPv
MatZlJhsbCM0+YTryRXeW3LYZOmnM9PJWzWXaNHwuMcSzYbtywAxQ31Mgig+dHVX5UDffOt9Nphd
42gVPbW8r76e2GBBStAY/TF6wVQMEx+CwzgAqnA/IePX5WquseStrKVpy7jpMCeZuo9cO+w83ysf
5RIu7zrBpTYbSPzSjr4+4gogLCpjlr0dZVUg+zq44mG83qH+zt+j2esH8CCWOm/GMbliJf6mdYUo
7ITHzsCx9R7DFU6NNaqhko3xI6MiecCtY9mcv/TON3Xe1ms44y4IUqubTc7gpccba34vxNcPYT2s
SCWf5bVZlvg9pqXOPCn9DNpFmi2hb/CUDgsijnwymcq8jyupfkUSlzMyQxB4jAyMsFtCwjK/HND0
nNycEApY/JK895yzN1UJIm87EHRLeHSnKPwwyH6ucnD6/DhLSOnPh8ZVQbhzZiA19iobKCFXDvbm
dbfB6uSl2+zsQwj57JA62pbkOvE9yB9JF9fPVM7G/aS6jliBaHJch8qGYMLGVi7it5qUWbyUqE11
JQIm42medqu26EYe8AQ0VHfca6MfWi3QNOGXJOxp1BFu7puo4UWEwJ0M0Pm5w+6vGRdCMziTtc0Y
C4MAuypDn6q6Dr4pWj6HiAPKxrLzBM6WnXgGtGqe05CK6A7W8ol/G0IIjlyK3LeyO5QCgtctkiF+
RgCpDMSDZennBPtYdU0N7W0+oZQ+mb4U1c1SN2HG3eb6Qq/Orhk4uMT7HuELrbdElzzYc2QvBHXW
Rp4YknRsiJt/LI0HKwMCMJGUYl2yzQdFINxCKOKS6DbK5kDz6rpSUxM/tgxo2Ta17TiBLj4H6y3q
T7IWQVX7ardU2uPHblpCLwcRkZInBfrRnBM3TvwaMcUq2S3jSt6R0V/PWdnQBU19pevvpTsdBpc4
SPie6c60aYVgrC0lJjBvpMH+JHdSAH6sldvCfGCh/aYJdspQOpqK33EE0625ETbcbuseIK2HckCg
8y7UiyeLBEPQ4fd2pds1OlnjXC4U8R9GIFM3X1tT/YKjY6qvrPbr7g3vZUVWCw4aU0YrSaZMYJrP
GekWpKWVZMAuzYfYEJJUcBIbXG3OkSjgn42HDF7gll6zYEzUlYGHY8proO3YHd+6+EMNBiXHrrVs
d8ZGnk5nC1d6saA+h8e+aprxexcMxJK0XKjPQcEJI/Wj6jvEFwFcolfzDItzu97CgjIkWRe0HgM1
T/r8UMH63L80G0FE7Slg1HxMvun6A+GbxM/T6n1TMtG8kKSy8olbeHAeyGI2ENvE5MKR5YM3zP6x
7Pqa/mysr+R1HXV03dtIz94VoW5Zv9SMsuAr1L6M//SXRtz57ewdISfafnDlI1tggRe3JExAHwWK
9HIE4m7erhAcSt8V+nQ812B4RY8mdmq7KyvbTVeVYG30EBCy8de6XAc/PKEt4yBrY79xUVoTPjQp
19EwH33gCFvUbhvhpIZLLsbvTFsh4yfz7EqSXHYYUtgjAydfbDFCA27qdt2CZ+lIP4Aon7BtZ7DS
Jl5G8NT5umoGLnKsnEJmMJIgQLv2tPWP5GS0v7J1bddXKXlts9Ig0KBOm7W38b6Pp5gcAnJCIM1T
lGCjqRIayw18FiBNf4hZTy8xBN5RJsUILFMZI3QhC2gXuWuIV2MEEo5q83ZrpdlLiaB7irHG+LZX
pqExTpQlAXsdP/P0iqDPEGsU1VpB7USbDRfDCzJYlpcVSOte4Jwzxs6k/mYXNFmWSFTg29dCnabR
Ms00xH7AgVkOC9TUNE81mQYfQFo7Tv1u8rqRTEXIAzF+J94Y1C4dF9Y114sbSqlSB54tv0JOApps
DvkD5V2IqqmeeDkt0e3CkKb9OCiM7oNNBhzDWqF7L++WQKw3FDzMBwSKlsNLa61Ax3vFjSpFkAYW
3x+yYjq63uY2IXc4efeiMMwLumNXTkwlOJGpcanTxdEEY7wqK3XvU1ijDw4KvP62XaKxgrEYVEhI
mfiadkvP/YNP+TDeh0Pnme9B5RJ1Eyk64HBvpFbyp136vr2ZcJ2vIIVey+1VeH49PqpGh/IOPr2a
HpC3EqnbqQ8A7t01E1ERhPseFb82QFMcji79PH3MIAqjD1EnPquPsh7X02DRNChTqLNnshsssjHS
eVxN8Gw8nhxpoGl3wO3lHNwSW4EHnPW+12DlhTZ8yTsdIxoKzInlF06fGnURlMbRphrWYIrCWgXq
RxPodnlkNgG3skwq5T+H6JOT35g4MjiEHsNRb+xRHz7KBPLVOo2btqk+ZmhyPSxvtGvckg1dzPqD
781k+0AEsRwPwsoxuDfbMvh7ME7cQ9yO5jCg3T3foK0QyW90biPxRvqQjm/ErZCrZmXkTfjRF1pu
aCnYzSI1NJWRv/Uk7Yzx9H0Sj5v76QE+SCGW8A0ccrngpgpVFi/lFF1XwgTrR9PHtjyONIEaH008
BKAiBUXqpjCqKpNfaAYI/yXA6HHFjC3Q/EB8L/FeyBAk4thpVfe3vAqbLY9nScyjgv0cxwQowkDT
SIcI+vrktt4wW5cU6Zxqy9uFbC7MkoFDgO984ZHDKAaiFW7JSAIQeBKu44xDM/ht2AtSdIbYVRku
kblyUJOyPJLSa3JDEis+VGQXHGepI7rDibSTAU8BV3AWWrtojBqIiWrrX4d+xeZ73xDICDcrE/7i
LIpHkfiNHF882iYYdjHBrl9UkayRMRvSDX2jJh62a6va1nOpXsJe4U4H0kT8h5AN/S1u+/C3nPSD
TXnbARFrX7BtCNBYYXU88CPSx+oRV+fmVAnKHu2gKAPnMKK7nojAZiBATM1b3eDiXt+YSfQrT0mC
gfdqMdHoa1/3K7UQW2JloFmsaEveEJy0KpqXYxwG2ExGs4LdgBDL0SGYez3vG4fZ8DVEx2YugrhR
foa1dnBHry3HehfiyuGGj8JbxpT6Rs/HRC1J1WY60rjcWyCRGnOa+D7CuoZ1C69xDxiHXwjldiLp
pIQ/PyGhth51tgwI5LhhXnfC3unBRutbs2AftGQQn9a4LqQrSNx7rN9YdsyI24j7LogEvZW05MuD
D/B4DRVJOEgFFQZFQR3S2dimLHgtUeNhqCnHb0KrYayLUJuqNqlAXg3OskmrTdimStarAUB8iJoE
53K2dCRjQ+QNfqo3tIXRAWgmP34Tm6bJEWu8Jneg1QxjodtwavBOAgjAnmNK4uBj8ia36JStPTE/
+SyT2mR1jSOxSEPtTjtpg1Tb8HsP1QhbUkE9eup3hS1rZAqH2qQO8UZk9ROo1JPSXo5JGJpUDdgN
2LSjtdkK6W+hX4ACW9WPi5dwxVMV9ZxkdJjX8RWn6G26g2WF+rnPXcgPPjzR7ncFb5S+D2reRggk
aQbm3o31hO0LzF21XWPhakdsCpOw/x0Jg9SoVIyYp1fSxIt/29ZeQl5d6/H4tQkbfmDtZEB600v8
VeJAP39velPFee3aEG4V12+nHWos0KEU09wAd9ZPDn0LjOC3aEEQ8WuyYKq+JxaqU5V7aLSOYF5w
NS+PkIM27es2IxU2HeFr0BkXVAV3K5qopMVeD8nWRVK7qnwqNfqY16OLI5yVNZEd2qSRximGBRpG
5GgpV8tS3qyChakblFo4Nia2Efs+oDaBiaYe0GbfZotXkMMy6Lxra8K6y9bZnhYHHfVhcxxUj/M7
dLHoF/9Ug9fOhat1Ex0iDptsbhOucfLqfKQclWmFzVH7jNYa714GV3vdfbQFmy2qrhRRhmpQix9G
N1Lutm4VLklN3Bv1GnK4fnDbEeBMA+ONiLM+WHFXijMNmrmPG9xIaFYvdJxl7kVIPD121gF8jC5I
gNvhcRqX4TGg+AB5vVpOK3Ak8brEcUh4X8cZUD/xUIBv4eRHhSeSNlsN4pruWQh6RDbWpecV4wDL
zBVTsOQUlMFuhJKUkOE13qoAk1IgctocZgcvX0ECdGRB1ZV+dVcNfYckbQKq/G0f+yK4hxvLh2eV
tChvICNtNawRaTNJVtIdBmoYHJwISPQekhoE1BJBUtMdaZjz3lt/nLsqczE6or8X36oVvJtZMbmP
lzmU726Zu+2mkW0z5r6zEITgJVVTNWRl1Szs2OuTUQUNIctBZIodltBW+FXegePBvrmg1VO2tD0U
4Si/yCZIJcq1fJm3LpleBSJikl/tKJcGH4t9AfnwqDXtmvE2XrBY9guY03fOnuTevHa9dwvfzYDO
se1bq9+TraXyXkAYwL/EpnWiAqABAMw1d8uISnmFPKBJ71slgXFabbktjzUlAX+EG2Vrr3D1FMdf
E8lLXe28qGvE9bJ5USt3IDYuet55CLmPbsYFNomkQFlZtz4jodL9oa5hR0tXkAaf1yQEZSE1SzTF
X7x6HpaiFBhcj0symeZrgHwrngkc75v7DujZ5Av6nCWGULhsCXadAmcp9xjVo9c/24FS8zs0A3gi
zi8VyaDe10OdYoMkzM8NWrjoxmzocP7u1TbB30uAlnlljZvamzVYtP9lnqOGHDc7uvHKtpB0YkRb
1tlrHC4RG04VmcrXYBNm2BlBGoPm8+wFD2yuWRun6KLQ+BoO2NUWC0WuZCFbYKO61JsTYw64Lomw
Kwhn3PHEKVOiqQ71MEbrj3nmVTSkbTw4/8Ubyna6kmyJoXLAOT7aCmAkS3G1MhPXWMU8xKp9QS4K
N2iMh6w5tpK6GV0mzKovHG1ftAI8HpHSHPSwaIGm98rHo6hoTFO6hXD2SYF29WNIWot9fJdoQacU
zYMYF02GNbUJdgPkpkN4pyay8OV25aUcXDFIRAOyIowr5d48vcIfmEp/pO1UYB81Y+ltt8hvvkk5
qBpX8XNJm9sadai8X7U/LCua4YjxmFMqy0ijnzM0xNYF77dSVWBBTg3cb+j0thZdeWlr79Txb6fk
XnFeL/Fhs75Fg2CjddwPeTlzXM6lyEhKpnq3xGxKXlAFtMaC2rOpebUerloesA3ou8e6r0Xyyx8j
Pj+HTUXDL9IPDXmx69T4TwkZA88hbRLZAR+IUxTO4QZZYykDGxSzjOYkjMbkerGzKzGfmyS68dlW
dY84kSHsRqFQLTulBtXhsEiIIFlj7DRcr1Wy1rdxEMv4UYR2cW/rZGWNPtPA0DSbdNKjII0wEZ1Q
sfPLpqA3zU4akPBGSraRn4l/ksBdSciPY7QMxdqj46w83EQlwWSvOlqFrAgA2Vo++LCwuhgNF+y6
E81cqczSIVzmA/roJa+uEI01bbgW90y12qy3Q+myXq2wTGBc4LLrWMPaOd2uCOw35b2BcK25QbT8
lLx2vY9YLeb02u66aRyXHbKEjNmZZiU3aLmSpxplQqW8x6VUXvme+6a9EadUt+DMiCNwFPwS3lY+
U7TvABdYNfr3vHrySrCkcW4IgiVzyvg0DXAHaHAdF84HhlVpRbbTxJr9giHepdMIOfQR+zeqrtcg
aYYj6i9FWYxEMObC5/aFOCK21AXWw1lOlWGI213s6x76ADXnjuPEyh/QDlJzkwUxCSExqNtE48aL
BVFfIZswxkHcyxAHE60gEViybiQDryDyvjQxCu2KOvx1hMMrxD//H3dn1t02smTrv9Kr3nEu5mGt
Pv2QGEiKokhJ1PiCpREAMc/Dr78fXae7y7LLvt2P1yqrLJFEAjlERkbsvaPvOTsbRlaNbmVVyrLT
53ms3WVO1cQjxTOGQrKSSnWrQU9tYl526URiQMz/0nDkmmYaXervFburpafspPGeodW6xwl002Gm
pKsuFrkLryFSOpekmXuqJ7ZptSfSY74TIzTaa0mnnVWF9lXkGhO7x3VEaKwMDJIro0dQuajdqWH3
FCjWqyqaj6FKZFqUcA0qwgtGouDkZ9NoPTtGnC53RFHOZ59Z0QNnWaxLI5FNaUt5usFxLcrebbNU
C+3LCkxMJ4qqSOJUqMT5TtddRlzBRbRs7FxoxUTs4kKRZhHjx8twwuextb3JQNlKOCekOTJat7R7
U7fJaETEDS67uD/dqbqWaas4jlQS4h2Nu7gb9XjZ5sZirUuOO+dNumcVNW1SVu8pwsQcnyao++uy
TlIYG3UtzTtCYFW2srrIMA/ShF/iGrU1nuOMnFPJ7xkINrtA/nLIo6GmYL9Tw7xdEK96XOae0Evb
VGYoshGf2uslQIhiSFOZ3XlYnJMLMX2+1e2yLt3F0pbUDVs1Mikbb+DlSjMHZnYns77CyZ40T1P0
4oXAPhoPsS7h+eO0K1JgpCYuHb5Y8VK0+YRTG8kc50GD2+TURN7ETrZVSInGV31iG+Om1ytJQ6lP
61gZeG9vVdLr9YGa1Tqppm6IDg1R2HZ1sqSaLFJRL0AoJOmMmsviofbS+qQdaTl3vDlPKMOR6ATX
hFQlLCMgb3UStCHnGY4Cs7w86mFvcBpNKeS3C8u2rHxprvMnc+7a1A8NFqkWn2LL7XPtBN/SQlhZ
NJYkkbqN235xZfxSxx+6Pt+13aJaAsHdHp+97vRdxGYSuznOwLueKWj8klKNSMCbRqq66MjNBffc
hgDIcg4NrqpazemiXJRquYgTtR5g52jtoULjU7+LemqJHkj7Eeal3LZ1PziRXBCMj4sJVRjzZApj
sqyHrObQQAo80bc6+vWE6NJy6XdITVN7pNdksyT4r6a17eYKOlCc1sCCyhPH340FBGMSFkeB9sjW
p55gsZ4SZe9oJMPcCZF9Y58X8pPEPJR3ebHkMjmCVjuOGuRuV47SSVoZpSS/2lnZPjVOC2Fex9AX
rupIEH9mvRtrMYW1/VR2c7hRYlDJYRtCpVck6T7Fyq5nO8ovUjitq3iQRjfrTFwUY8yqYxHl9cph
/3UlUxo4TtnSvTPZ6kdHpVei21Z6mSiDdYhL1OXCwW4vMy1vXigxw7lyhjDjwGS5mnq5F2nTguBX
5Dd5MaRNZsfUbkQyezNj+e8z6oyzLEkiwF5KSIWmTjNitULN78ykDGSA89u8GeQgnrVh1YdddH0a
8zhIrLo45HaRbTqNDAfWONlacptuTqWh0sd55Oelo3hjmk07oqjW+QyZ7BAzc7YzKlbjppslENra
nARRCcA0KDRd3pl2O2+rMTzaQ3R6nMPBeKjjnHwwzo2I4rE8nBLSshHlvESnNiQknTF/XtQ+TcSQ
h2kwUP9PLNKsiohjhdtoSbmBk2lcaqkRrwnBacTJilMYtFlYO8AghuIwV6fIrSmfOXoSJQkBR8z5
ckDaKN8pS94Jvc6Bdqjk9iU9y9bt0odeXWiOS/WbKXQBE7FXjuM8bzj1NB/EMzPKjHL6I4NGhv5k
NwDfet0jMg8Yq0vtyB/iOju5RCIlyk4jy2ye+vqy0CjqeMp7M6CMq7WaBz1BXCkq2Oeq/EqbC/IS
pUqxrK7Jp5cqCcknNXXTPVu2OQVObZwusyEhSZgThxypARTMyIe7BLW6BzXPVM/iBRFnU31tREW/
aew2XURTdeUzAzD5RqZUQJy086HZ0JTsKpR7LWiU1D5yailX7dg6BOOzyZe1NFdEBGhhxehj+M4Z
yrEmW+nV/RL7hp3Z772lTJvGbPNjqVZzKnSzKO8Ujg7EPFJOsAUu262VNjM2dG62dt+GbDoWFaxN
rSX4VmfboY0Toisk0S8XSR+8MpTr7cIhYyJTZb5NoIX8LpT1C0cF3TVJyPwYC+mGMevDXPRzLwMC
1uOXjr31siqd1DOmniopkVLsVOI368p05E2Og/NhDqr1MKat8mYaU3eh6nnL5hp2lps6+uC2dmf4
i0mWtGtQ7/TSxFFvSmMe703b1PaRU5u+zGx7NvU8XsnpiSR+aQIGYLGMJ7dXjdRNFD1dt6TqvbEb
qgvifcOlmlWUSS+bunrqWj0JhliZdyYSQs56ZPND+mA4BQWgsmU9qZ1ZbPW0yw9TxuEi0CYnu49H
VoUAI2Lfx1aqXy9TctqQNhmOJQWFgH+hqueGTWR55Lr1Hnczt98pWFoR4TIpu9ufZMuvxoggQufE
h7Go6zAWkArVD6mPirWyJIrXTF3+eCKlDGWaQw+nOyBA1aTeWV0PvibL+4CIYHSQrLC+ndqGhGNI
vZIjUWZlBRCkXZWWfMJDAE3uDkj++bJC4M8iL3Dfl1VPoqC1q+u47gdf11LnAaoiVnYqEri6QxYa
ft/qtZudlGWvJMvUCyPJQosDCJPs2KW1+Vi3cYt479lll7OqWNuRnZ6PJNHGiKzpqYod66aXpqYP
ainVTheEAh3gE20a6u8a8T4DfI1SqALheH2DNN5wr8BQclbUUJuci7k7hdbmRIaRnafKKhwvTYuw
y4gpi8EZG2WrLnEPcKMFTzHOCRu1OnaRZ+lhcyittFoTkMopF1dMvtIVUpCl5GrYMSyCP2yOAHcM
TLOLyXbcmYIjMkFFo7ye+lY+qEPqROua0O+hUtMcsFWsCLvRDIhyJF85p6R3bZWYsg9GL86vRqUZ
w2uonylxs7nCn7T7B86e48knpCZ3L41tLonEo2QsT8JGs8IxjrRbmxdiAB3CVjXKfVk7fjHpZvzU
Gqwl9k+lVJJ6pYc4rIvH6YkSFas5lZaFKYKMAfHxXyNl/w7Dr35BaZdISTthYlmBIieNbwLBoEZW
mYB6oLqfiCWzfQATomxspYYlExOJqQroNyPKSKWwwPqsuxTAP0Jy2Mjf3NMZDf0zuOkXvgeixFTz
nAHDM9xqG2SdrceHEreyXmkYsJMrqWqkb9AhRbZu6CKrd8kmxY5L/L3sf3MXf4ch/gIEj6almxKp
sYIShyzzkticdlbI5qgppb4Ga2Ham18/79+Awr+WZG7qdm51TTODJYrBQAFUotSFkpMhWqdJ2Yy/
oa7+DR7/q1Qk+Y3ayUfVCEw7Ur0OWTu/Tqrkf/cQX9Uiq8YYWoSPjGCwcpJFyr1dRznAjfk3POi/
6aQflCJrVHCqKIR4T4U1ETfzJnROV+ia/U6W5O+65wuMu4P/AAzANAJbr31oEBxDYBb9ZjL93cXP
T/UXskU4DQmanwnYT3I0GJQhFEpsD7+B/f/d1c+//8vV1bTSjFmib9QlN4XVORSUXsrfYOn/hhP1
VSTSbJR8hAHHtIktR31viyQfXdmcUfpSbBVwaYUfkrPbdkZ19esF8XfP82X928ZU96OVwxFSJhCh
/axve6vXbn599W93/hPz8k3E8C/dZZ1mzRzmSA/6U1hbfivXTulSdMFI3828IGjFUSLqROpUrbqX
4mQ5PSntIoeeqZ60aBvrpyo66nrdJJ4el6MU/TmM/+c7xdX2P/6dn9/Kam6SKO6+/Pgfq4/y6iX/
aP/9/Kn/etd/fP8jH/rXRb2X7uW7H/yiS7r5uv9o5puPts+6b81FH+X5nf+vL/7bx7erHOfq459/
vJHs6c5Xi8DY/PGvlzbv//xDPVuS//PX6//rxfMD/POP2/795cf3f7y03T//0Ox/2MD3NMdBucGG
H8yiGz/Or6jKP2wgGKjKOQp40m86DEXZdDEvqf+Q+YMMg6XpuHxnFklb9ueX7H/wI8hmxzHAm0Fg
MP74z/s6/Dnyf/Yz/fCvn/+t6PMDgNau/ecf308/iytZIBVUWdVNxdGVr0o2eo4u40z6XJj1sCb7
GhDwvf5LV/ykie83lz+b0B3HshSg5Lr8VZnTsB2JuoU5gPsypwiFUkqtxDlBNa+7Nlc4zusnag3+
us3vF/K3NlUalG0F0IOsfNVJ6GESNOBGbXFKBlDb8kaxqa5bJngghp+rh1+39pMnVKl/gANnAX9R
f9DTgOmsOwl45GksPchJ5NUfWivfnWrjN8/185Z0HEhLdji5fLGC9ZgshEZDWyz1bum2bZIGhLAF
qZDfNPSTDgQYato6cq8m4MAvJC5wfktZxcwLvS5uCw28GAxo1Uk3VIlcwxH9zY73PZeL8dINZp+j
Uw9dk3XNPj/3X8zV0kQ6bBpiQKN6rehTYGWxPxSOK+cy0qpEG5PfaJx9v8WeGyRKqzgmi8jiMb9K
eaIUukAUKUzRo0YQWg/ybHjJb6fhj49lyuelL9u6rIIU+NKLValwE1VmCce665VemHmZEr9rLp2h
O2TdnRN9/Hom/jBsumkApDxbDd3QrK/zXsZKhgm5CaHYg2dr100dban57FpV6imS+ZtJ8oPx0M3z
88mWo8vMkq/zvlWBaY+zRUaaCJl+Styu/Z3owjeP7b83sG8DZcqWgt3UUG0jv/L9zEDFukzQwzEE
OXAvTstLMNZgFRPpIVuqm3zst0VpEn3VZaTdDJGCGZOVYxxOoljqfaaX1/08eFZji7ldvDR7/HWH
/7Agz11g28wjVceAf9Waks5RgjiiCwAEeEpviBrdFKzaWtUU/9dN/WRsTUU2MPiKYrKRnCfbX9ZI
lzZOUlqhIQjveVXckqOwiceVN0kL6imVVr9u7meDq2BkFL4xyPYXB0WL24HlavNklF9sMwy3+jtf
7sfOY+2ZiqbYmsGGpn5pghxcqkrLOZKpKvvIUi+RhDkW2bxx2t8VuPi21L6fR+e2wOdwypBt1fnS
FqVrSDJ3iSVUaZ4Dycg+cgsBcCnRzryRsfSHYbpDkA6wilp8mNSCDH7dn99crq93YBlAkQyi5jrj
//34lXDWMrVSTDKczf3Sqm9RXRAjr1NlQ0bkQ1GjiyVqbtkUnyuz47B8KrPfuIM/2iPLILtLLhy0
A/D5L1Oo1IkZgS+1RNoOJVu+um0m+y5u5as002KRLWf/r7//9YP/aGotC7KeLgPcxMJ/HWXqnapj
oeimqBL5Dmm2T8UOr4Z6rMSv2/lxfVgWu6LCCjE1yKFfjK3OwSzsO5aiXr7PqgSaKBPh/JirpTeS
nPh1Yz8bTdw2ApeW4miO9pWercR9mlVyaooFVIUwDf0VVsLo6kNJCKc9fbShuqrk0+Og6I9Ooe1s
W1n/+hZ+9rz0qIxRsB0oW19mtCml/dRMHIYGSKtGXL+qatyfKZK1CHXzoWi70vt1iz9Zr0wagL6W
bGIXrC89bCm1SkE7Nk3wM4qonGJPYvNF7se3UwVQ49eN/ayHbU1jb1Ecy7DxD75fL8UCWh3YrUUK
mNDzVrcXU1AC+1YFHj3pk6srk49Kvden9h1Bm+Ovm//JrLV1/hiWQpJR/tq7BXicGfPHrI1fK1JM
WnGLVfnNBvrTRgwFuqqisH98XY8a5RrQlLZMMKm6V9cvEV4IUcr/RSsserYNh3KDyK1835GSMi4w
QUKGzTnM9tbIP8rwd8btfI3vjZstmxxmTDrMokjJl8EilAoSS8KBAyd/qfYmYd0sXg3mi2TsgCQK
eHeT12hN4EBi+vVI/WjUaFo3HcXUmCv2VzVhBNfivjtzJpFLWDXklKvlve9AANfv1dK7/fT56/a+
J4ifPRLaMy1DUzk8qfJX0XGbTAooTDB9KY7VKM0eAjurQXltpeLCTma/NpWgtuqbX7f6k+WAyeYg
qEDTBnX2w2Mq8MfDeoA8KxO7OY334A52fQTkRbIDKwfSFZavap5chEu6XaL0Nwbvx6lK89hVzYEa
ZeLOfj+Jwj6LSLEZlkAoqNNLt41eY6B5v37In3UtNtxUFBBFGgeq7xsxKXRhFBWzyGguRjXy7BHO
5wkU6ckDXe1mZeKqy+8W4U/mD+2dDzv0rGZ+9avADFvjZIPRqgp7p0GWN9G8zlK3OY1X0BfEkvxW
uuLH1QLXFdPGQYe8Mf7A9895xm+m7dmp7SJb1DBKUqu7a0hmUsoKmSZnr2NqIKNezPiuv+7i80L8
fqE65BVYohbPC3b5y0KtOzU00r7ElObGIU9qTVQ5XKH/RSOOzuIwNeIXX7diKtShmXM+XaG7Cdt2
yV/itP1N4OzHCclpW1VMiKIqy/5rOQMoZBObMxswygHmxYR09Ayaz5D8sNeS/7ELc26LKeIQLrGN
r6I4RCwoWnXutGEkWVOYNdgawEDXEWTjf0XGvguM/TUi8+O2zhNxMNVUtnWm5Bdr7aDnqClRAyjB
SK6NRb+RIycTCXScIgQe0S/Tbxbdtwn+dUr8tcUvjmk3hdU8lJUpJjNL/RS7V4u2ssJNFFGLrCOT
j7+8ZD6o/CWQTCt5geDUrZUM4cOYbJJrGZO2KWal2y3Q1fCpbe0IqTM5jvWgvP16av3EkSdSxnHQ
wNVjT/vqTpZRZFApsjaFk0TvNtVQpliNRR07b4mTXCgp8gApaUphRtUhtLKHXzevfhPi+mtvnUNm
Ok6BQ6jHZMP52lvyydKKWT7Ow4CwB+lKyy4G6NaG3G/yFI2Hz7kE9txzIkzD/knG3XZWwzwa+tYE
TabsFSUqbRssCaGrA3sjCjmqrcX951JrauIEWSsbBloCvSU5d7Oi9TArwfaW4DutGP4AzE7+2JPP
mI5m4hqhE6npbQPLcpLgVBRmKF3IfT4tgmLEw3IPsBY+pV/WcZqcfCsDFXcPQW9aqAGfp029QRfd
yOtHNW5ryB0WZbv1cpV1TdN1LjjgyIa33wDCh7RfZZBdhVRkaK/4nAxhGAYJsFDjA53zWRZkkRWU
1Ju4AuHhUaem1pfNoIINA9tWTso8BAq0kSpoAP7M8zobwV0TqshVJ5/8vFMy5TJOahiHXlOi1rq4
dokv6k3AsvonJ9Iq/a1LxpN1rcsxeUzQYokCQ6kGZL7s01O/aK+dWmTgX4cS5p2YI0kfD9VpGhwq
S4D+UKisEqe68jqMMqJTQGIMtN9FV7dt8j4QcJquOq2PVQAoUc0LNbXfZu/EyQnXIpyWmoLOQ+RI
xBwGKypBy2nh1N9aFKY3VtGczWHlxvkCKsSdtBbSLfgdvVMCaraayz4siUzCfKlmOGlqGdrKRjOl
JLuHTqEkBL7QyMgUcaKOndQLNH5a44Gsfqn0rtzXS3Vb933qLFfFQgkSFBthpFjPGtRfOfWWXj0t
MI6VsF2AzHLerVVBadJuepVzbcohE5iS6YE9OAMoqjK0+jdzrMPm2A8NiFSv68C/nGHouZFdUfDY
zCgePqdRvm0Sq9W2ZZZTs6+zz7wFlPCoBmbiMrS7vqCPN5CZzkz4RbHTBHbKBJryvoZKtxzsoZ9D
hDNqSd0PCiDOVa2fptbvWrgzK+OEvstlHSFqs5XlOpUOVLtq6gwS31SOLzM30u7MJRoi4EwEg9bg
aRaEtoDq1UKmVo7xoZUIOMGYMZpu+cyMuSpyUUS9E6BNQaoDqYDygzB8Ej4Oat9mrzIILN4i60pl
ImOUoX0MPiFfYnBbiWy7g6GHJyBz/VxtrTqCuDT3pa7d9PrICCGlsLWBSimJkLpuQvjCVii+RlGY
SDc8TUMJx+u0hGK2NQFA14F9kpBCgv0L3b6SjSZ/ksraiPvZh9LmRLoo8o7Qh+gkUjOvEvDfOqJG
NOXiEqoUTASeQPVDa3dalEBRhY05LG2h/o6WChWlikDw5exJwxk5OJZYQ4pIttVDXadJct07eWM/
Z0PbpJRGtDs0Axa0MczLEHih42l6OSvbtqCgWCeak2lDehyUyFnP1tgnJMRg0QYVdBnjvmrs6TZM
7Ljd9EbaJQdy/OqswGpoR8qRx3HaDJWwYOkZBCDz+XwIj6kttTw0siHbn7i2s03hbBu0HrAoE5Tj
J0Lt9YRJJIYHzV+aUg7tRjMlelCUpUVo28g1OT6qI6tXgrg+3sR922WSABHlaO+g4/rBcgH4GeP1
kCVqCSsnKocFUpjpJEfQrjBFdpRTMtVwjaNn5x/mKe3U2IeqlAyb0dbD8QYwutFcIS2gJNexbRbz
BY8NEo9ZDLD28mTKkrZi+UnDPs+sHC5KU4+cs2OtLgj3nyhs+S+1zv9fE2TK2WknIPKX3fSchfsu
S3bsi9d/27TZS/He/jW59t+f/TNjZhj/oBK76diajK+h4h//Z8aMVzgUqDSkng+02rm9/8yYmf9A
9Ia8GPFEwnyks/4rY6byEiRewuImyS7btNT/ScaMeBLtf+dDE0k8H9plzroEE/EEvrjvejZg3sHg
bRUPvL4Ijo+B2Hn75+dW3ACIFJM3r2r/XROWFwWje215yoFdMzBE6M4CsSy+oI/4qtve15mA4GA+
ryn+KRD+CgzvE4iXO7v3FJb3j+bq8dHwRt9cxRtpXa4Nz/Jw2j3AV8E9Yi3idKy8JsjcyHsvXKy3
6DwgjkG/Dn2wnh4haS4bBfePtTguniQS8ZrT+sh7I+/6/tri/oM9kSM/FZq4Prm3d9ueyzyn4v5z
8i+uhCrur65m8WgJNF7cweNKS1C7urvbw4znWZ47b6IpRThctvd3SId7pi8FJD7WmcvV7g1xDXhU
bB3vcV7L4rTyWvF8/cg/U2/7uIPixJufd4pQ3eN+/6GItyfuViArd7PZbGrxal8Yj9qjeb28ndB8
eMy3yiZyXfZyAZNbrFPRisfdcfNsietb7/px583CvRK3uXi8x9Bzp7H7+OgIb59wk490kLffgtLn
pQD+lXjeHzbPjtgzfPA6+Hp+DUg9nd+7S9cLv8CQM2LFZSQOsi+JV66hujv0U3jg4FESkjjq7iL4
+OMrZFQ+EUTixhFcdQpysX/dPQb7/XZ/RHKIr/U+2ByfGZLnUuz2jjBEsSlXewTZxEy70eIyMUD+
ghjlu6YJ56hspG18KV9zv2/yynxuHo11m7kyJDUx76t1TCUbaqkfQji3T5xThnW3Dblo4ue+zmg5
QSl4/M3zsilF724ft9CPROweI/Fxs4jjK4gvvxXq4o7+ENRb4+hf+bZ4yFwacbkvn0JxlaBk0+L1
LtgI0F7IO0sotHXrVBMv7717HxdBxvAnXvOkb+R3iNYVs70Vy7p0wbmt2gDeyib0SjfenxjYc984
4rh6G3xttYjOr4JlhQvPm1PX/4iE4i2eSuu1e3gr3dKdBD3YMlIH9lRxdciYAIV7cfVwrN3N4E5u
dTUG+qZZJytqMm3sg+PHXuSXLqjkS9OTn8DYFUHpngIKHYk4GMQgzldNdo4v+Y7r+MfzL46rTe7C
cNsN63AT8/4P8BPi5B0dGr85MX2ZFKt847iGb3rEJfbSfRioh2RnPlG8L4Nnfndku9+04mi6m0gI
U2SidTeQHYQLWVZ02Ao3d29uOvEBYJzrfUR+6PHWRTBAltg9JuJms18NAsPBQr8vxcn1nl+P+/PC
mEQkzrfIvS7nYfQ+Wu9hEBvdpUmGGTa/m7hvwGSYirvzlNvtmZAsqpXkPlwm4vncJcBS/RvTfTO5
obfVgf4+3rRu4dX0f73ab3dM65sb0Llih3Fj2+VfuneTclNPKOu7h4+M56Hxmw9+OHA/9JLtvb2B
8vcPEe++iXjSQyEeSnqq21ouVXP8k7fwocO59/989EncDGL1giSii4CNe/nwdnOeL8W3T97wEZG7
D5F7p7iNOKAbyLpHDlBcdSIUl62H0+CvUhdU7OoJ+Kf7wsFsU3uDiyO6Rjv19ArpcCrWQ8gMOvF0
dMP+EWqvoE8msee/0fMbLtaIq4Ebhv2xPYMxt/Ht9KD69OcrkHosOX3Amn7c03ucaNzRM8UhvSt3
yzrbJ+sE+6ViKAyBRWgxteeJx8C2HjwKhjp3wxUmquVpmL6Z+LBWDzrN6Ux25cLyG78QdxB0xQd/
HxqxStzjweQNBUb44YouhtwtSLSKJ8n7/LycA819enhAXeBsLc9deB4DJoeruL1ni8hFi1KAvBeJ
V7nkgb0L+Onuk3/5gXUCpSnE7ef23WWVh+IBhrZ4RXJKPCzuZUeLkocSARYN7QD3luiHeBu9E6vO
Fpr79nS5+uDRDv75Tv3GPbn37vbWFe4orh5W4iVy14eHh4tYcFIVL1xePBXC4gEXV/Njf51w8ffW
f982gfe8fa9oqRfvKFYFsfjclphB4mKYXdllJ4KZw+TPXBDnG3Wlr+7ne7zni3CHSVwZHpud+3mf
3WWmO65vK/F0dTeL96u3TvRe771cfH5uz1a5Z3uyxPv7KG7X16P3AKDb1dg4a9+DzEB7CT31HmNR
nm6vEW0U2UoWqgcjwb+r7opV4VP/anqG+usnzHZb3DVi9ApGB0ETz3D58MIk5GE7d/LZ2iohC/dS
XF1tL/xL8eH7a/fhqnNf2BFBn/JMt2OgXVxoFyjV0IGfL+7gv6cM8UmsiSAEkjcGD6N3tR55tV0T
NRB3/RYugHu+yftrToD0UON9NrSv8uuT+MRSWGK7+yzc68/t/fV2tw0en5+vLy6E716vK/d9n4rd
O31/HfLEj4/3IRvopyo+Ly5QS+Q+ZqZNTz2odXUnHZs3+TnTPdUSpw+UBSDana6Li4GVXO2brbPK
duW+WZ1eJLfdGesCrZCTWFbTCnXhmUl7WQf5fnlq/fxT3Z2ep49xnz7Nj/MT8qTGs/447ZK9Gons
5L/f99zOO7KVOEkVftN6XiOvh6D7Uovqubm2PqZVs5tW9rpHZICnvarEHUEr8cEBiq/zPF98w515
BAT8eCg3cs3zzHvBCaOv3xnZysMxuEoZPPRUMMN36/ti1fPrtVe4D6PYfvZiF3ndiuLH4uLh8tJf
xNsgLi+u3dWNf3F7GYvt2ntyfX/FCrl0DxdXa2/LfWOe369zJuzM/JfXzoZJhk/FsFXeed3VfuU9
A0TADtP1Z2dwxvqUPqvmfG9bRmv9/hfv+vBnTOqvkUSNtMBPPFVwULjENikLRf8SrAptmF29EeE/
yjsF5c4bJdrO0lVm3pfxg1XhmpxuigAh6CPAZ/YSPCKv8LRL9dno3JMjGs++XrY2Z3tRzOsE81p7
Z8t7NgEphi0IVxOzFWeFqd5hDZ/OG3fslTtl3bDat8P7FOCrXgBj98uL6m3aVwH7yD3/XodB5Xdi
DAYXW5/47V2e+dbWWi6d2o/Zn1X2IdlP/WGTrKvjfgrOu0Zyo0NMW599gt5/PTs1ZxML9Xnb35wO
2qN6Ma/QigliT3eLzeTR+ysqcnlQWnAl5M/Jey59Y/vcsEx2kXg8TuwGNXfH/QncryN72Uci8Mh2
5y1+/7F/DfbPG9NNsObH49mFQtIFo4Qzt38Ogu0u2O12+81+V4rg/G3Hboul8Rca3Absnwx5fiG7
aGZ4+/3r/tnko7gw+Il4mK1YCbHfBbXgtUgEm/3Zual59/E1eITgw/teZ3//vN8fH4/sx8Fxtacd
Gg1u+MbGuNncvL6yjZXCY19qd5v987I+Ph8DTLm0bQmRrecb04ck+gIxoHeRUf12PKGIkP+s4hcW
AR7iKgwI9lxnjE1iuIPsVmxmGzYwvj4eDnuavKGRzW7HeWGDL7sJjhvxJnz8j0uxDy55+uDRC/ab
zXkzuuH//gZXHsfn/EZ8zG+Oyl7D2e4u7x93j49Mf1wTdTfgVBhCXsEM7K+V53C9bPAJAyaJt4o9
vBnVr57GG8VjUFp23/vpcOvluVBxxF53r8+2G75kJBzxWqAfNALqaumH7u3tJyUdD+N1wO49Mxk0
vlceBdrX0qX0HroQUrNdfJ3sS3CCF/YDVIhVLF5mcffEDnKRuM692Xo5pvi+F9ccyj5hGgr/7sq/
8G+uLs6qiZrIbuqN4RL98IvVZ8hC19j8O6/YAJ1z5+eKSnDsmE/2ffNEWu6I0O2d6SqXyRqjHLTu
eGXQzzGzK/M2+wAvfFzR40EWbJKLTeITTxOnYH8zrXEmcR9iZis+1SmY8CfYkCd6NfRWkt+8Djgi
bhuEwXkJfpzdZ51g1ErdnH+L3y29SC+deLNcyzf8t3gW8oaR5q2bj5tjziLaM3kf9/+XufNYjhzN
svQToQxabGYB6ZpOp1NuYCQjCK01nn4+RLWNZWX1TFnvJpnJdJKQv7zninMe/K89ZiDQRKB/Yu4W
Ox8fEnPhfu9s/4PGvIHP7hvwxRJiEgAijz676wOELDZjcv/lnx+woCX7zBx4Abx9fN2Ce+Nw2fP9
61jYv4BqPlBrz5xiooGiuPWd1vBeGLS8H1ZlcLN/A5EAf4flGelT585DjC4P+cHsOXdMWkZhYm/G
w+7t48ymxlTZMNdte6fbA/f2fZ+t8LgNSmxqEOfDjatuhs8tdr6Y5V/A3Df/7c1nsu/vN/uw8657
379/fTy8uBswuz/cP16Y9GdmIL8HJvDFMuFj1H8pLsjZYoJ/PGzj+4bVE1x4K5/Gaxx6Jni4U1zr
bk2ZMJU38/lDdRTAg7/f/z77vguMBlDySA2vvU38ecdtYqaMv2Hhzv66ATZu+4A+2n99cBrrDlPs
/cYggaPFVtw7P8tsU1jUzn1P2wD/t25jWzzxpiyZ9kcJ7t+O3t/jd8WNndi/mu8U39qG85pw7PY3
4K0DQv5C8ytnkm4XRDWXhwLYM/hi//fILrvByubc7wfvSKRn63NwkCMdq20RhwbA/Q5CN3ZjP31r
M6c24dd01h6XA/ivOguJ37DUDm4HCv5IPpTEH6hA/eh0R5Ecgq5JZkuvQ2NLqPlpl4hD0szRUkdm
HU2dTLWLZ8zy8Jf+a7oKnywVbEjUOd3qnf40+AOwlALr2tEeh7fOn2/tUbsJtO3b/uv+Rbdtvbe9
bXCKnBDT7T3YMyLu29J7xdPwHR2ur0Fpv38GG8789tj/a/vg2beAlt9zTHANTrV9YibcbrfX19fv
9+B0CviMQb8hstv+9zVI3e3Y/fUWAK6up28+gFN87AXMBgFoaXON7ysDZANXNx5nm63M3+DJu6wY
GoHNxW53OpjF3XD2NO1vOtNwGGCvwcV5Au8GwN377/0GBDnzdDnxD6gMxkU7cHjEd3sfBPtgv8Ek
L0gYnvzidjt5QfB+wf4PTgfn8/R+ON15gOspCH6fPNrFe31+evJOr+/e4XSz3098vLwfru+Ko9o0
B78RnIBGsdn4MXG9G/cAsMUeFil+GOcTe/fGODl5l93RvfDhxzldLhhMp9OttA8/3gX48f6cs3eU
todJ6rqP7xzgvL56u/d37/PgnD5NO7D5eHn2nAvHsB5fvcCzub8QJNeL+iY8vr6eAGyXE5gnuNgX
7/3TeQ280xVWac9bvffTwbu82/bF2Uk0h+Q8r97rKbh6Ag1tny441IneZVccHLSPyaU/L5fZA6Lw
L9/eU56d3zhXMPV2zivIRQRS6d8ls/wKbFtpkmA4beYPMJNrbqdt4woqJJujL+F3cm0vr7On86Le
++YAwFi6gZuuDZDVAz0c3rmiz5/eDyh62t4r6zP9DzbBhe5c+f2J+70H/Ei36m65Mxyw9chQA3wF
m/V7Km2b071TsFmq7AHfDN3CYcoy573g8v2bV8BNYn/PeEd0MN/sjFjIE8iIAfMb5wN+AuYRtz89
H0rnBwP1+Lh7vGxv9An84DEg46Ypc/v6zniu8QmBND/p3Ov3b+6232ywOy4dZv73TaXrLhoI1Os9
erKkPT4PgFiagXpJd3Zer5O/vdqt5FEaV9wbvBC49VtgYUrZBGc2i9TdVqHYf71er5rHKuU9HR6f
PV6EFn/n+orDT0y7A8+LHWlhhpyAou/P2yL16oHkn552B+/6atsg5XfG/vW6rbaQHjiZ1wSvJ0Zo
4h+8p9B5THlIGvO0OaZo09j/9pxnxmrAFNzMTm/7I0hXsveXFAPBO1z3+4f7/saw8egB7/vGFhDZ
DzTFzWdyedcbw+RdYrDzxO8tTUAX0IiMtmfaNji8P18y98DYfHp990+yzbrzuh0YAr9apwLFcDad
T/sD/V/z443Jvn/9fKcdg1fvtXB+/yb27py+CQw7ghedPQwf1/GYw+/PpwM2zPu77IfcL7QPz5Ur
AY0Y6Nju/gSbtAMBv1w4hKbE1dc1L3pnRaRtGW4DJg1PXtuf773t8f/LZw3AXAPh5Ub30fmM2NCm
pUcakwfHT8OeGgQBe17wHPFSnwcLiLZ1HgOkcvC4bI6QG9swLQr3y24bwpnDEsk1guD1cFmOuyfK
951PzTmI9rIr/2Dcg4K3YIbeGBowciJehsQ12UuLwwTlso4itU1C6TkmTHbR8IzUNmEkCNju/c0E
Da4eJO6MBF5h/lScT9YzvH98FXtebCDcZxeJfQ15ma1tFFroubuWLCzDg+mnXAc4fBJ+4l3/md3L
l/JYH8tjwqBFfubIPGQerRz9LLgCKDDGE0nI2QZ7/8i7ZfNLprQhXwJTenF5jBrcDu0J/1UPkbvb
Hs8ITLoKhyEz8MQ4570fF/sQOYfP9+0aEdCUImo+gdpfiAsYtvuLjfQBUqoPiP2W9mAkh+GhfDzZ
3yZv+xm0DNYgYKnZvDWD+/ToHl0uObJKHn4e1TPulQokirP/MWbR/snc2H6D2MM55vjfIDA54bHe
EIr/hS0DNOKecEA62LePRCAU+23EBfwyOVjGPwauk5pbOu+sg5tbo9yHj+KBAMdhxHP5VnmT3fsf
q48Dc9qwb+sSFDGdX3DqO9FTAZWO3+MFe04P4jG1YUHBC/hTO/lHHQiux48vl+uFhal3XcFddkeC
7osNW3jQPUB4yvwPRJg+Lb99JrTOk/wuQKiBiJPk0LSBnvhttB8hkp/5BSPM/4nxc2weBDpu4shd
9UAN/pNoo6DxKNspd/zJvTTYjo29yJeueFvOO3HHLZMH+F45OXG7p/YDwReA7+Y1fNr6vWXgnzAB
fZxPyr7avTV4cUgSxG1F0IIeAI0CM9UgdFofrgdnZ+x/7X4S/vIk4Fn79fKze2ZBeKxdEkFx5uBO
4b8tHPRGNsCJr2MKgCsDkVum9hNu8Qt34EvZd7uJgM7PU+KmR9HuA3nXn5ddBKv13qIcH/uJT9so
wjxyB7CQyhqL8bDLzrEv3Mwrzs4H7C+IjJpH2NHd6RMeeDfeN2ftYXzr3Vxxet/aP+EI2BqGm00E
uHa9c1jwe1Ruvutv7aW/bK6Xl8ETX+o7DBEFeGjYxs3ixECwlxT/Ek4U0XnANP/1diSP0j4w4THg
YTPD8b1BNJZ0wwb94J7CMBfsD+z0B4GByND/OTK0zuLBFW/G3X0i4hGYzttkP/4aCFBs/qMtCIY+
m/1rdF9euLvd7X5wNir2cKjdZof/9aA/pw5q4CJpCY5wIlhlMs1oPZ68ZXhXxKxozu1iT7+Ov379
cLGF1/ohvGX/OhJ/Y/SeX7R9HDz+WC7zcjs44ib08Obb0zbY/+f8zXepetFRPa/vU+jAcS29m57h
Gg/lvj8R+ov30q8ZDoJ7V7nFV/RqndLTxr6UOuWb9hRBWeJkG9k42Ty0UPcJmY52L17Us0W8bSfe
rPv4NlZgzvAsEy9/UsGfGMG9M0YeNUdt5ELoUxMhSI9Fd7R2la/7rc/UIkQ4HBMXt9jJcJdjHuwI
JLoho4Ox6AgujcXAVK6a2/s0yC4Oel8NOiKRchBdBtZIA4a4ZS9E37nwzxLr/1H4+5x8t/AG/fT/
WhH6r0Wl/+teQflR/P2Qfykp/f+jhlQyiCP/32tIL7/7+Hf778Hx7ax/xsWNf8BjRLGBLpKUDvu8
+H/i4so/FF0mI06kkJMaTksjWfK/4uKa8g9t+wsnEq6m3Ixc0/+qJNXEf5DFTAkBQfGtBIcM+/9B
Jan2t8RFUaS6U6eaFdkJkcuJW3LvX+qTJHPt5oUiJXsYldmXxNJEZE28UeSTeo2Vn0tpsHblolK8
mK2lvSW0eZW+xvtJhBAwKn7DU05QZezMU4caCwI2jQLX2hjAdm7BxTEQhYvq0FsMAbp5FEAoYnnI
6zBA/6TdT22DwobaQ8jf5lcqFfYoGZ6zcaiOZTzjkNNGNnSKMxAMEgIhFX7DjUsKiyjN5whONBgr
GycLk+WQzmZ/apWGmthWPKIGVAUGlJzuCkXQXdcmMsYsFl8tNw5zimbIlMAFVEXQs9bi6MCSi4LQ
Ov6H9Gvpv2ld8n00yoTJGSYt4m9poaK6mI1itpSxkdeYQzLjlRDGuHPVSLcaFSqyYZC1gcDGFMAl
ffomawN6Ah1k/WJetbsuVT5JzTvL1fQyG/CG/GWs/je+5j8a7X9Ji9x6X0NQm2wNMrdlUfxbXvGi
NlXRTotpT9ar1rTxIUZQNESU5DjMcGpHETDASgRIJbatvoFCLUPALlj16Gkw65NlTp3bRWN4MNKu
OmpvQtI+1mokn3ITdsFoEE+Z1bwtCSS7vbH1dzJYQV1nH2hfjF6Y6Q9/RkAxrqe1WUt/6OcxWOX6
HfWq/WzUqGjAantYB7LL2L7IY9zNU0w+q9EsR1hKdr2SLXZXyOOFCnh2gGL0o1HPnzQ9xpBA+63W
lv5xhXcR3s/kRx174VJpLftMqpxDSqAeikls4Ti2tcgad5DHYlRBk2ovRrb62tSHhz8DpERl4z+k
W5PA8i8JKVvj65QAkZlKeRvp0Fuu9F+mXhkZ4kg2HKnWKTEnDSmPzMz3eiRdq6WYj6NkWXAc69ZO
wtQ3wljwo2a5F6nxomiF6lt1UXtdWhTOiCp7oKlt6UjFbOwhan61jFV3uyqR/GXdo+o0XybTgjNN
MSNotigGgQd3og5RIAY4ZqMnoqrk6mv/KzKkNaiGFeZPc8L5lZBHvxpoFvWhE4txeaXWca8nS7u3
krK69KoF30U4RDa0m9BqkX6FIFORuQu6AUzqpjq3kQyPWTv8jqElOleympyzNXpXh0YPhKr/jqyy
C+pwjc7l9k2PupT65TlByECZOFsCx67R3hpkedd2UuR3RSFBzWk8x/pq7XSot4IQFlp7kCIcNojr
/YeOokP+raeIxFCqgrwDxRJ/yAD+2lOTokKF2peK3VUxdLYxgm5dBaV3n16HWEEX11Ku6ji+WlEF
C6ZkIHyyEs9LTTSYLAMlGGQdhg6NHRGGMF/tv2QLpZQKgTF4SUmqk8fWq1bMYCGtMV0RqD/SzUAO
ag5Ylzrkw1idnNYS2v1Ier0PRX8TdJYovOWwYU3prBwpPG9hdQvrvZmkU5Bk1nAMM+FuojzCB4yn
CZ2tpml7W7ByEi2k3iPxdnaUtcz8WZxk9I9mQkfVPRHlHawDyj4OkSGIluOqTR6k0e1OJqPyCDcr
tARlQFn0BVqjt8yaiVqLQ7tbtX7Xq+aPUA9Y6Cjv7MmOne0QimS/KqXvRaTeVjXGr0oT4C0LV4Ju
Ww0HOn9dUaduXaOhpyEXKML9jgOxizxriR7DSjZPqbgcCwOwm2uzO8AQ7lGM0XoRPEGuNQ6SR8os
me3TYnlJJPTkw+bzrut6EyuqI84pd3hOh7SAhb6fr2t2ZpCTttVGO1MY1dvaK7eqUr6iWLhnMX9B
n+CVhDUDaroZtLYU+S6DLtelqBoV5rRM96PYwPcyZ+9Jp8RHrdZ9q1NJxReSBjUfSPmSiHuWctsd
tFB+z+QwdJpk/t20neUaQs7EDT1dS1f3z2NajWCesuJ9RdorWHrzt1hn425ojWCow+YgQyFtGyhd
2aP0Bi8jKZnylkIaw8qtkQmtESxc4tZAS0WjuojI4Dw96Z3wECvJboCv+CnSIz8PrLIc3pGwrPdK
SbllnpL+XeQQ4SK71FVWHaBx5Ig9JF291aNLpvbRsREFdKQ0JUAzI/fzUYe+PxnFy8L65UShuJ8M
6dCQKOqh+0GsOY8Tl7pw4GoS/kIc6TT2sRiYTbXLeuWk933j1HH2Ro7tRR1XO0zIJBOrzkmprDUl
+WnQmsGB9RlFFROSzUW5EhJt7U4mZrgI+C11mQrycCernfFQj3fYqnq4jMO3VR+/1VAGmSr2XI56
MM/IydQIEvWS7vWofTRYv7VighEmpXRhnD6GVhXvlrC/Dha1L5EqeYOwiPu6bvAZ/CAEU+/JQn+h
SNlHVSTbzWX+TUL/K7TuXmSpKTx5h3L5hJSQoI5lQvfcXnJlif9Dwcef7eCve7UEGQGJ2SoFjiak
C/rfbAlynhPo7ZfIgTcwOVJO4YyWsh5qIy6cobOsfdlb92FtiiO8VyBNyFm9zLDOQmlk+6HW2Vcb
RB7CRDpA+PGYl3V3jBO0QaGgW/rEYfUNsI/GYzYMUGzDDufPY2YeEZ360KxuvqTYXi42pHQm6dtA
+8uSHZ3k6UOfIz5Uk/2ctIV8MwrP6o3cr1Rx8tYVcupxs/KQ4txZrNqI9p0g4Ps9aNPg/7/NGelv
lWhE0mVkFlRNImyuq+SS/21HNUfFMKoR6rmYFdeiv5WabGQJBiUv7iNIbFt2pSGV5x10BFOsjjsU
UVY/Yjr7XXJK54E6BO1zTaqLLJgQbasIURmF/B+IM6Qtgv+3vuQx4epgD9cl/e9216wIFVaGHDvi
Y9gajZfJpXCXZHaYvKK6YSjT6aRasU11YudOBYXu1fgfxtOGLv72DFilhkFfk2FAgfffsgzgX4lk
YUC2LKaYpJ+z8ViHalAhL3ssJLRsjOoxzLLncoRe7vhP66FhgXE1KkEeSjPCF4YsqqdDGnsUYO6w
+7TU3LFVcW1sHb7o5bqTFGinw4iEtQIYnWWVFVTQWVOfGyNCu33784kR3wVamCEypomHZfs2Uv16
qOcVSDFC0SuOZG3b6fwwJqtwkGMCwqrRPShYlLZsNr23RG6mWtgPtfGQ04AHrYPF3qIWGMpaK4Dd
8EFvZlejSuQJXRxnWAQz+A/jzxT/rVHh5dnMfcpPRLiDNhj4V0thI+gv4WajMVb9q+hHEgTbwl+n
GadLVd6UkgKGETTSK8gdDCPuGb1o3UbKXpshnRm3BvmrxdmYDuuqg9MLzAfy609SVpuBOcePc5jv
5nR8oRqN7M46/mzgkrdX8x7iQpUS61mNNSQ2CzL8Z4hend64raZFivEykTc45VtWBdz7ePKE2ti3
GZk9qypB56h96q2M0YVood0n8ndtUL3SwExgV2N6WOAStZU8an22ZoiRNfIBdOtQUQSDZ4E6HQUq
0Azl1WZ1rAmG56TLdr2oQvtesK8MMFgKafyiRvrDTLXrWChvSk2WjZx7slD5VJZ81lmpHiGR9pFB
Jodfnw07EtpvpMCVQEVMyxZaifJKs7V1BEoQ/yYnjR7wKG3jGan5wqSVn6BwCJZIO0TZRJHPxDYJ
y8smk6aMh0JAdksUjqbV/XT6QBbjkAw8c3dCVlKzOy1G5FcidBnmE92jabgL1Q6Vw2aMA8j+3+bJ
AkLgia5nzdYo2rdh201d0TKQuszAdm3FJqWM3mp1pJSFqAC2JW5gjfQ91AAvFXLNMJvDnoeyrzdk
b/1q/sql7lvVNILIjaEeqn46zuGLnlLTVauj7EbhVVZFp6BwOGhzCwJeiRKxqnrnIaEqV2Xhwfru
tHK3sV9cDcytOIvgKbXovhCVKE9v2P8NIzvo56JL8BJ3muZBeAHhgfFIHVVOnZqC7NEAbXWeWgcl
FvZy1unX5EVYlI8hytWdoM6I3swfk9ZJ7KU9JbbSjW74YlfKHXikvDVU06vRrosDjXxB1iacxIhh
2fPYENwMVRnS56p+VM38qxJLkohm2nFFtNSVQuszNMqAnQQpDrKX0KTcQwOj2ZVa1Gdr6c+5AAs1
jG4wUC3iMSmkdTcW0cM6aHujyzvgc5Wf5lV/QlLpXuVq+zq062tGTddKOSA85WZ0b9JuX+Xl4CXF
2Dii0EJFKqMTkxfm+Y8SVdx2modRZlprdaiGW5HmsPBCYAbPLPTDyqmJZwS/8ws03JOl/R4tI8Jc
SSxPHc2PHv8DDFJ4bFNS6ZRi2eezASrKe3QNavRVZKZVnr5SeqR4GjyfiPGgZrmiHu4yeI+KRehe
W7pzhNwgOzwRpUHlYpOkIJo5tq6sX+tVNG9qqCPQbsjeVArmLTLlywqUc+Xkl4LO5LHsysZDwSki
S75tqT6kwo6cyEUf3TLKAyUykckYm9kXk+mklaurSwJ+aEm6yikCRqjVoJwmjY3oU2E9OnViPExT
Jdm5mt7LWsETjVaOLeI8yZiFjq7Kml1LbpduiWqpEHpQjXtTUf+IAt4CSgFJcrD6+hENSS/PtHrf
dE3sW/KIUAOZmoXxNi/Tfa5E69iZcsM4B5c28gGBc5TAhahwVTM5IC32FKdYwnl9FCbkbBRr+ipr
s3IHKIXtdv0aV1OwRexXFJPyx7j4iJc5GNqWqBzaSU4awSED1albl2rlsBTbadR9NnkeBTVYu4im
Nwki9JPZ1tkhHip3biRbzBTNziYAnsoW5Gh533gtAlMQsSiRCzcq0Zimno/U75PdTw2nI1JU6wsZ
9L5RW12QXSBDaIbBaQIgxvLwgtqKh+qkvy55eB567RwuUY/tTXkjnr7IQQU8ZulLCCqpCsEbA9cE
Jdk79QLV7xBTvUE6Beyi8Iw26W5pV/hgBqZ8N/pZ0VkOgD7B+jIfBAMiR4xumtpE9UCg9nHrVQc/
5SNLUuZ28/oJjdiRjYLTKrR3EddBzxyE4YhStklGtYknRjGTJloPo0XxRQKsQoquc8UqWx2hBTno
KkUEnXVEivusWcPHbE68bWc96etc2HFkvUhLvDm129MdVIZgtXk3uvgBxQtEBgZZ85JKwwMyR4/Q
XdDGM4AGbvKdNQuUD9aan8niScMrFNF+ngRNOGPNBIOYwmHucKkn6XeUzyzz2qIQMoJMG9ETO+0R
RKMSkWrFCG3ZPMJLX4sEktbsR5+M9dygRm5HI6qW02GymuhGXe+yUxrqNweCi0BqOViLkUhjX8Bf
3OHGH9tqb45FoPTDMerENzZ7V+tS1RGk+Ulq9KdRkgxXXGvwkxAFmgZ5RtdOjReaMYgAobyaUtBM
HgksWOyrKRX3u0yvXkSUiMMa+1x6RY+PfO4GpN2On/14QK/NanH8lBg86F9L2NLSBeZ5L0Rl0pcB
iMmEH3QQaqoQ+pGak1r8FkrZ8uEQv0vUatmAZ/MiDL4SlpVb5drgthlOs6lcUgfBk3cJSqXAgsKN
KuBnKpbIfCsGvDpxvJxQ56LmqSVPb4qaEbuuIr1olimkCIwUZZxySZxWXSlOHPODEQsPumB0QIG1
O4ytbu4arXMW01iOvdzZuiHUj+gaoDTObZqJCo15hMW7VFcnjRdv6GJyMuJNl1VXHUpUr5OQp8Fg
yu8trpQog428VhdHX/DPZRTt2vGKtJLSmufR1JtdX8UGPBvhm/U9j+ZvFgDiM+Py2zB/5FUmAdnC
0dtbpAOaiO6uiT7bclbi1lqtoxwW30bOJpwnlKansjstUxvMY9t6sOpLTt/qX+E4o80+FqbbQ8Fn
h6tS7tK22hBw9lkkw/eICsLZ1Dcxi/Zq6VXuiU3JNo5eNy5d5QRhzuC0WoBzADIXNB4FvS92QtyP
rqWRa5smEYNgUT1W3KNVJHgvJRRQR1RbbKltUWfXjkYPuQbmEiBbEh7Ndjk1s+qNVGRuWIwk/TB9
2bTSEN4+iy1rHfLl5HAIpOauDQlfeKQpkZhpu/m0QETYln2/U7q5yu2qU2kWcXqace+xZSSrX1cJ
XnkWaJTjnNiMOh8S79Uu8aKLiFicCrRKmANl7oymggCUIU7PAkq3u2ZZuh1cpqFtLE9NG7YbGkOI
uDb8QcfbCh+L4cTyfJY6GBdxAjzGSvM6CKn1UHaOOXTXdS2+pLjbyWvXeUm3VW5LxRGf43VQUHOY
07piJh7QSiWdWM8rp23El3jxsUxRiiAJrzEMZ4IsrCti1Y3hCkXqTvcTSuhdOSK2gLwkBmuOvoIp
L25V5BKeuehFwT1kG5Bb28JS/aRy2h5UJWBdFzljfV1Jga+RVGOimQ8NRc5eVqEUWMzwL8crfq7c
fLAmZT0ODTNHigXkObvESdvoGk9TfRgTfZfmMAbJjTRS2Wu9aG28g9A8PLHcZMe56ZiV/CQaZnia
BXIksjnHvpqr8YhuHio0Qi07vhi2plfNBW26EIfR5unGVvKF6oZkV9FqYeTXya6qlQUXXvuBGkx6
rIZx3U+UIx8UQiMY7/Up7TraRIjEA9KCDCwy+GRCT3dL6YTdULQrbmA3g8zCCfU0whNlqOdk9mrD
EALYn97iPtfOGRm7WmHt0yX3e4SCRjke73oUPWbzY2QoT1In7HE4JT4yfqRbNJ12VaGHUjA3skEj
jUgo5gDBY80mWPWuZ8seyhck65IudyRJvaPL9Utc45XFL/9UUBzdwduHSy5ykpQtpYoSRH6U+TaU
M+z5WaU9lgsVXgkW2TSFZUCwAWAzo84DR0O/nzxOkJ/gsYY7G9/IXF6a2lwciRjJ3srq2YsN5BlK
JGHQSmkYfGO6D8WeQi556h4qtI537KO/1fTSmoJ+hjmZVIl87s5FtPhrr72KViofKEl/rCO9vJrG
EDrQARz+PIK2aC99Get7FTfVRifi5rWnwobwkJUMmVlJqmO/qLvewg8+qMgHSMNLRNX5AqfHcVpU
f94qsK3q2So1MgdLZF509PNOWgbTPZQW+VdhxNkp64rWRhlZ97WaAlWp7c7syxRxaUrqpv2sQyCM
E3lJtshOd1NrXb6UU3jT1bHYyfE67v55QWudKbbqjIGQED6C0ihI2GysHW629ogSoBw0SvPYm3K7
r/RNP3oU7SJqjGNUsm4atDoCmsQNluFc53mO6GHhdnE87iO09YImR/xmSavXMBc1pxaHb2S7P+H5
g3r8owy7YWdZ2S5rw+gQlpZ46gUW3oi9fZGih46Bdlqgc3MqJICdshD0459v2cYNsYiInyGYMZ+1
XnjOax3R7jK/N/EinEujFM4F6NqG2CDzG7NcLnG+uSI7fKnzXCO9hEAEZev1a7gU5VGaiW3y2kKQ
C8uXVk3lodNS6SrGgsd+BF1Bjba4bOnDNexJk+3DUArCUm0vgziqwRQvZDClrDUGplaAv5LomCIi
BZFn1DzM/R4zrrnL/UJGrfSgWkBuMad321J5nuvar4QF17Na9V4SA90koZCOcYV1iUCTDQ9H/S7r
tzKL7xlEUB5M2Kbbavj7SV7RBstTpgVf7yp0ASslcr/LqZcliqzkfn6YDCxQGLc6mV0e4WJHWJMp
6CDt7DN9uLfIQqx6lxyRSR2OSIU7aLUkrpTEyS5M1fbYRjr5Bn2teGUkoLxUqNILqlUDqm7VfEBr
NoFzqxsuct6+WMqUX/Ou6V7mdbeOSvG6vUSJVNt1lJB5Glvjvo7IUy/1fGu2+ECu1YmjaCvbsqEt
OB1M+dTG/akZcZ6km1zlisvTLtJ48LqIRSsSi9+i8jLFxrylC5fq4uIUtdC/IxQgdz3hgQodTlOX
SPqI+XHtCxdK/UuqItiRwabvW31MhRlCFsGK+rK35kPnmcUKSgqRnxpXw12lcFdn6oRzQavxFxse
qrammwzoLyCA0k6UtWiAJcQThdxGBtTy0OwgeFFK5w6PoJutDRNfObeKOSOBxICpRf3UVtMBsFee
gbN1orKsWnLm1X0535eOPARdtE5q3pE3WJhMIIWkn7q00JAymrOhCeigqZsCkql1foqF0luLeE7N
HHUu1B/83miGc2zJ4OlhxMyFOMRH3f61Ua10j9o3wTm8pshcFA8Q1eYPIYsXzqrQBweph6LCMTSq
4+R31dL5K5EHZXSiIblE6fozxXHu6P1gulMY/8Dto1O1KV+k3GIJj0IJFvN+QB+9AaS146bFqtan
SdnYYRe0SpJaeVb6/qQsTeM3K9evckt8s8AHqUY6jDom1c0yKnZmRcaNJkuFL8TGTlWTMKjbInpa
0FpmsJC+pqrLZ19KYMCIUa2LyObE+IKyPi5fcEIPbpiaby2hqj1yy8N+oxsO8rQR3UZV2524pn6N
7vRr3nbUwELV4wpLXezKOs+u1tgBkcbZh61i+ehq84wS43xXULCftUGFOiQ193Uod6dOlmu2ooPa
ykhNo3uEA058Fxc0vZI2O4glEbixFkHe0fRIzsQLESzJm2heFnPjC8W1Q6NXSRDW+PUKA+Ojbvsk
gIH4HZ6VCRlAZjhaQlzFaNgLranzRxZ5p40rYtlL+Wyoab+HXQHHY0Q0TpTb3iMedQqrsTqu4nM9
kFSvoeAoVtJrEYm3jBewYknBKRgNdqIZ+yStBGeeLWTijLxy4SH1haqs98Xcko1QVN6aETlsiT8k
eMa8ClN6249baw7KOdadPm4OYj8c/oz4/n9Td2bLcSNZmn6hRhl2OG5j3yO4U7qBKUkJ++6Aw/H0
8wWzbCZLNV1pfdmWZjAyRSlALO7n/OdfQjLIEiL4MDvy7oj3+OZG1XjK27K/8zyATA2BdCpgwtqV
QbbB6giap0ZYqCvau1EhRAYCkN6YbhV8kI0iEGoj68YFNG/Hiyxa8oeEOrZu+yGsRZ/k4Z7cgW5h
Bl23+3oJiR5XC+5JsjVmTmuaNzAw/IXOg3d1/z18szL388Gcu8fe53uWtvFmBfUfgw5fYrwzWcnt
4v4vnBKrMABg7+Bnq3amA6W1YlBFx4ghvzglamUGpguA5JgL8kg/xoAuaiBc72iRFJWrdFvfcRuR
eSu3NE5NPlPpezjPsNIgjB7kg10rlm/NZTO8SvDKSAjbjM/wlWFeHoqTKPJ87RGneIlllP45bpwE
Y9q4s7egX/XRmepkQWKa3kTldKhsiGtl0zc7tweVBaIutmV5v2KROtoOdIJo7PjRSLSYr3K3hRHv
SF9RAI8D4kr/V3VPxvEqq8T8N+lObsDdaar3ZjCtax8mD2PtJhvt93uj7uZ9PBliRaIiUt1J47bl
nQ2rCc5YC38DiYvY2iF0LFsMWZf1kMRnhb/egkFku/Tbe14dT98cvFe+011lELdrp3qp7BRtVh1d
fM0bJGtiWwGdjmrnYF2zUh6dkr7PT5X6Tk5yfeyM6pKWVbeZHR/WehDeYseeVpPDZpB64fRIbUlS
vIWvUxmf2ZHpb2ebIUdlT/vSnEl+J+ghI11yZ7aju8FNjrrKfTCc/MS0v9sJZ0i3w2QNa0+QJeya
DC0HkI8ufMxMTiB1yMzza+uQYxnMMGCMlxhrIVwb0rNUrr0NEucTiCHYR1IedEcfPKd4qOeIohn7
CoAgwAXHOAM81byrXk3Ranxv7zPtya1e07tpmdV2FE8T2WdDU0D8y71oNfcEEdf3mag0w8OgupDH
KwG7x1x9kZT6c6ghYpUdfG7Xnlc08HBVSQRcYLwEH6gJP1w5kMzdYB3V2PtmND5k5cMikC+6jv1H
34xeoCi1lzAzMTczJXK9zKU56iDO2K23SWiylrrIAF28rHqQLdSyTMDW6Vhwjcgn52qy4aIkL31K
/m8/Qo0YtPXu5vM2FG2+j3JHHJt6shdJ2L5Qbvg4rdKllnrtTd+cXmPzwOf0uQfmRzZZbYpb2VBj
KdXB5dTYPjmkjJ2/DrFplmz/ymKGnvHgZP4RhsA7adqERu+B3I5ZlF+tcB42nQ1vSOno3SIoconJ
dg/s5n3MwBeLmoB1iT/VOmVkt9CQEXYhYYzMqKgP4TpQzAibJtP+7g7qoId+PhuJ85RGPszylHU4
5TcN1LaiX52XnuP069C4J+ByxorQySUvBtQbu9YE6AVndsinnHWCZ2YQe0s5+uKZ7Q+3zzTGYZYA
q7COZTQhNK/7XWTSjnqNLRdSJ+UxGoNp60n7EsQ+nzCn7rJIJPlPs1kuWQXwoOvm9yi3H7ooOOO+
1R1N6ctbEHU/3a5PvmEA1a0dpwt3MIM+vNjR9LnZH7ZZ7zP4EutkluElhyZROAKYqv2WG8UrPalY
RASm0ZMtQ6usDo0Ij2lOHGSo3Ai7QogibRb2G2LRxAqku393HNZ21zHeCAR91gWCMcub9MkaAUQq
Pg0WnfX8pJq4WeHttHe6OFtmk1GtqvleEKfjoQM9PeO6wuy62JX1KJbd6PfbKfoVdVn5QgT6Jz6k
Lmg3MIUQzFhjlAa9wvbCdndWPvJcEk4ChQa2JrmbKhkPFYkJh3HQmNILDMms8FOHAqIHldBKEjxz
jl272SmrfW5nSYXo+jw7nnqz6jLYlO60L2ZYvyPO/ivDiJ4wMrfPmF+Oy3rq7oRfQ21IsYLl3bJc
5QSVJum7jJ14E5OpuEi57qsjl6xa0Y8MG5tKNxL7XCf5ThAFvO2mftc55nSYkv6lqyJksLWYj7Pz
1PnUC77ohm2rm/hIQu6SFY53zWZoex+XEa/koGGAPHlrpdD0mtPb4NnXYtSvcU86maD0TeTrYKcX
OXvAg8G0DlT+mKYGaYFuUS3xqsVDZJcFbg5FMNHLUf2oGkqF1mIf8RW0TFk9NiBZq1FhhSnTsFwS
owYMn1ffZWrd41Vp2lwHOCaYonUt2g+Av6VVedeooZoJgqOOvD8qHg5M2uRrRnEXFi67r1Nylg3C
Dyd8Kp3oqZP+KgeycqaMGLzBmc7tUL3h+XWdZpe0UOlNyyEJm509zOXSTiO9aGvzRbtp92Q7w2WA
c+jdq1xM8WrC7HK/wSEiDfJdZOTx2mV1hFoFcYqExl9FOxabMpmMTRcN+2FKTvRw0SXuJEJRIHyl
4vxgyfmjKRVPjgRg7JP4MqbAPYlp3bq4/14rgMLGP5p58EOm3nsFXV/lYptMMC9kO+pz6+PuTrb2
MrODed/rj9hn2pCV9QvR5NgXVeNDqOKYLM/xQjjOyqbm2KSVI1ZhkiznRq+kfW9PxteOazJ4lHwK
Uk43BU9lF737vS04rZC5uko/DBk/BYBDizYX1UYSroed5K02XYazg1MsnNqhxgI2mvqsWBIybjDJ
18mm7+t6Rd0rFrFiXayjKngAv112wrkZLXsB1WRAhcG7NYtm2eCguWRGSw1C06ttkBh+wUiA3hji
ucdTNxiWaU2OEay3/+KLWtHFeAv672+QBG9un1SL2GeEWVtb5U04VLq7sL/0ZXruH7fCUXCd9K2q
pkMSJ+T8HqZTYcTZwqalnkf9w86tt7R2X90iWTViOEkyPc35l5v029zInon8fW5J613+l4nRYdGW
Pq11jE5mAjNuGv8pdOqDKrLnjEGhXXgXnFWrP7mG/yMG/f+ihKW7jfZ/T45Hs/Pz4+dfTePuP/8n
Ld4O/+G7kN5D3w7wNPZcuDp/BixZ4T/uDt2MwnA6hqFyJ8/8kxbvWnDfMdJmFvPls+vCV/4nLd5x
/xHAoIcrHzgerpue/z+hxX+RX/5C0LEtwUmRxOJQ/5toAH7j5roOYDNkBbSYrcbpjajD2XO6R1eJ
VRTSGFYQZtZJRNKgpctsK0bXWva6eu48+JwhUBUgErh77CTX1vIxUTd0siT4Eb+vxl6ZzVsw6+Bv
vJXvooC/Mnq+TpqL6ZPY5Hv3C/Gv5JOqMPvOYsVflo6DSUeprg6WmctYlws3/tl3hrNuYpK1HaFu
sQjVop78eucmw+4vd/n/Qyv/nd70dSJCoHUQHtfP9u4n+hdms2O2vK9eZCyyfEazFWv8vTyTIlze
x6iuuwta/1eoQLuMMJZr3lhz5YXzr/98Gneuze/3MLxz220XjQPZEv96FlESqT6O0nhZNLpddG2z
VhF1tIcXuVvG7t+whK3gTpb/6+dB70fngb2hF/DkmN5vl3+MHAZBcOyWPfa/lwbK2Ri5P4yxu3aG
zNeWnePaMcf+M5Aja3KsqaQyYP9elkdtcd1981Aq9ZYEqyGps2OU2GflWmw9hWJLtSzBqqPNXa4a
NrCs/6wjhkv9nWVrePbOL+dozWO1wIjzEW5qQSMv5XFqwldzmGBbtW28y0kLW0owuSez7ReOXfrH
tIEkbvSXuIg2amzR4+M4vLF6EZyq/NzVY3msOwrGp7Kc9bOSwVqwz6x7kUQnktFf5cC4u7DKm0dt
C5U0XFapMiF1lukq8fHi6Cz4KH00/hpaAEG7fyTZVt1aJe/NdHyOssza2hWc12ligp5a/ZK8xieZ
GRXnNaNpTaL8wLh22cyKWZHtnTs97qPivoF4084wBoRcQal2ReG0S9UBcuKieyld3SzoukB3TOci
oWAxG0rPyszNtbsYjCk59l20nKoOnNWr4o2wzWA1+fFzPtbPBaAt4Z5bBgDf584ut3ngvUW0jmHR
I3Ec79wH5cerMK6qFXbFGLbEg32HQMcN2B7ujQMtjGm37tm9zz+dsDoEcTyvgj6rrgTI3kA70q2s
3R6FwbCbhNbH1qjmvRPIl8mnqQ276BLV0EEsLU0qXPZzZ/TKix+2mC4Rl3MgAbXRw2szYNiQ2NiK
NaF+kiTkLJJ6pMsLmREJ2T3XyjMv09jYx9rAIrnT2TZ2LLVlch8xXogYRDCx3nmBl2zdLL7XSBSn
IwSLrRHHhLGMms/3fkVhOR7IU8PWQdTjTg0M5TBDXo1R2D3I+8FVxjupEa/awpIWo9BmCVSNR0Uw
NmvmaeHfkBjt3xifGI0S5RDaQAYomDz3a0n8y0pTVwHki3t2t5ta+PJmeyDt8ei6OHaOI1M7H2aN
iLG2Dr6nDaM7swQ7GAv7QeEJRjWoniEQ7rMxTG/Rc5PaYo0ddhBzIO56xEG5KNfts9n3A6umgQFU
OJu7eG7OTAzS4yD+jsF6XyP+dQ2xTAxPHd8nv4R19DeSrwlCmCjmOMux7SpCHCv4u4+BJvNzaN1h
KfsxgOrj7Q3YfJUYT1AZ6q0RRtTPEFf+8/rp/vvJUBmZ6B3QdPCf/5s6qOjrIrUY4ED3KTQYIITu
SYpyr4e4uWosfpdubrknyir3lLi09jkas7U0KAkXcb3JsSNS9sanITiIqkvOTYaDb+fwXisAsmyw
PmDlYYE6pMAyIZvBZC+Jxg4gu9b1ac5MXMo796iMQdPp+80TZAqDqi0rF12aOS99DoBnWOavgKpy
MTgqerPj0l0bjNe2aMyiNzjO38q57m4utMy/efYs598fPliz2OfCoWUo6vx+s3ieJzHDYV0QpALi
btp7rOv7kyENcxFbwX0K5MaboKHX6IT3kYLN/QzB+2qBQ7YxSmtZSi+4Ri1yzJm6oShp66CdF1fX
L6OVRST1c6qDN8PS1YX+AsMUUZUQOeaneGbelfvejuEAZnLBVDEu4ROFJ8WWxG39JKIbQ0OpfxLB
yqxPqeChKyoFGI5J0/27PJI/vLDUZ9onrEiBZo/t/ar6aYQ7dOxc4ZyMJ28AfrcdictoDBtRiUiU
qzbxnwo1McjL9NpWOGdWiNx+OEnzAG9p/hlDu8roCGY7SB8mVV47KpadOalq29iBPjGBSfeZGatl
2wl31/pDw6umMefALp2WxKMNnIzmXJoWBwGRl6XZ3DBJ+1VnA5oRI8CoybbxwMp7nBsV+H5KFjKB
C4WAtQyHJlRh84dl7Gip5K0p6ugWN3jRzBBb0Bt10ITT7owR+NGISmsfdm6LyM6wV73VYZriz8Gu
NcyNZLRUN4EgfTIaNs398lhTwswodYcNsjP7RQ6AgZVLczBn7coxhwUUomXeDh4P+R21MDKo20Vp
eI913vmPAVm+i1BY48KTQ7+o+uzRkPShkZrFbhRVBMSkuwdfAPUUUOkY98VgEk13JuFGPNgua7gT
W8BhRzOw+2PgyP4IHbA/pqoP9v95BRC/V5Q2IR0+VTh6Htv0LfeewvKX5bXwVa9hSkUIJ71nwup3
fVuVJ4D1Bu1km6+QQt2mHN6Y1XjNEpYmdyrsw/Mc2j+V6TZrolvHjcy8U9bNzdFPGjbLMqUC9r3G
WYxD3h06N36ao3F+Q5XxWA/afPAovB/KtIeSOJXveDlXO1P17LfRfEhTWWyCXN1nQpHBkDP10VdN
+vHrUDKQEF3ZX8lLWE59I4+eGMUJPngDY1RAiuyh2Rrzp6Nh8I5pUT2OiQfbDmx90+tv/YAYu5DQ
fZl4J/8c89TjMsjT5lVnUF9UA4yR2WLfToY6Wp2tjmEmXgPAasKT7sxVYZXn3Hcx7lclD6MovWWt
QWUL0iTW2aQKEjoiZkV6GL6Pwl4DTDqvkVM5e8sU3Z//3xv6Xdpb/ktc+s0BgtDfJYVavxfH3FlB
KAbUXIdcDDf8rUTPx6EMbG47fmzORqX18OYP/jmaQOCLuUzWETOzxzIO7nBlbN/g3QLSq8jdQ0l0
O0hMbgXrx0bauWjICHz6zw8e/d/90fqXnZDsOXLSgsAjourfF1dn6sIkglK2UHa6lqMrTpVhF4cq
x/6TMomabbYwaXDKaJvZeID2bvyGAiFl+Z1f2qDfxVWNQ+f90CUTEh12ylVr6msezdFx0m10zES+
FFH96PV1C2M5Sl4CmxU4DevyNBdxefaLYiOopEEMqYvDps1f7NyfgDSQsdRXPZTNMbU9/J7ROL7q
oHIZjtdbBEvdKZJhvm3CFNUQoWgYLzPJb7N9HMnuGNl10jFcZHOzYaFkSe/uv777OnReXG68gQKO
6bWzZO5q7bKmMJ+jhBLdzV3sbsI8YE6K0Cxtp/KUeX55GqJArga7LB+rYFrF9jQcLLe276MMCPh+
9Wbk7XepJ38Zq6Y5DCCRp8TsFdyd0XmwKZ6XaArCt2oSH2mQTp+pnyx9+BlvieNNxya3MPewJ+cN
MLiirOypsez+ofNMDJgV7AelzOKlYng5eruggpUdNPNjm/Gs52EYwXCI/KNv2NkBIuOnZzU58k+4
8Ixwq1WRFACSEX8BqqW1tVLKaL9ssJRsY3dlwiHPtMCyOpPeVaNATn3HPI4J6PfXV2b9ZiZDdwSl
QWkoWneLDsDgagxiR0AzPkgOIacSKepy9LoacuGQPBGlcK5pnuIK8RNZDvsy7sc9ysJxZRaOvSRg
Oz23ijEgQU8WO0n5a6zR2DYTQ5Mwsg9Gbc/LSQb50dTOvFHFbO+CPGvPfUNOYqKC4Izmm4FfJY9u
a05XNk9Y51P2oyecaMFjP74hp/4wouEBMtZrAkV+DemKeYSMGGNkwjrKrrARePJV4xZQxEtTvhmX
MJriK7dArQ3orUBp/VuSTd5JU7AsyqK1H0kY2Uz1FF51nV57LatjVoQrXefNsTc6Z2JkPMmzU9Zq
a1Tdzxk2HPyggZAEJt1kxAjE/ir+AHGDquB8pnH7PT46Mh63mgBD9OKTeyGbxt6mRoltPPrUuyOl
KaYbVQ7d3dKNnTvN1Xui/q+uVBErAnge7lObPwIEnQuznzsSXszklARkvH79ARx3N6gZavjOg0V2
zcqQ0CuTtIExW8Zy1+1FpULk81V3NeqY1J2IWVU45tYystL0UFTpnXI7602L0H8Xd4i2WyOynqwI
pZtuZ2dtOYguWzGbW1XWkAgMFXEB0PVhyFNZ2yL2sg2Kp2jlespbup2OrwbNndTj/HNG69CaKnqG
u4nHgF3gVDugoPZJueEVEOoqnQtwknX5+qYAn1w4VUqyjGcFIMC5t1dJdprzqroxqnQv6G3rhd2F
wbJ33XhFaL25M8dGH00j0IdBMmw0a39HWEi/IByXaUSXMAaQGlN526+XCvXsjlBZiIRTXFwmO4xX
UcST6WaBT80iHypIIrskjNECeMPObNoAaWqBDrys2ju7M1so3yp+aZSyg1hPuE3sm1K/o2oNznRF
C2VCZGaCsW1y5jsbfl2YZZX9MsrSOU7/90D62Z0CN0ANN3HUBvx5RIUur65TvcZQZn/4rC8Loxjg
g/Zjsuoypz32glcuFMaZp6R+cq2GMQXQNm5jiPbXbWSH4AsyPOV18N0kj5TCmRGhzGW9TwPvOudW
tWxj2DJoqCD0Ofl89u2YT/ApLGfRe8cmYZe3PQqTYDhMQXtMWsSw2FT8+roHjQc6EXKPV3cKycMQ
QcembZkC8W42hl7GXRuvJ2X/EnWu8WSNV0Zvv47glofpfpAFyqO8ALM3FdkraaW9bTsl9cJQgXsp
8vJTF35wESLPsFsR1rrhLuxdxNF02cH0KDSm7U41vaoQQmhAWtleyaZ/D9mSUy0eM6SBeP02zpuo
6qeiH1gXXOfNybjNjimNPTB6HI8z00FlvsIevPgi1NfeC/A7Cqeb7A3vmYHSJYZFsBp7iylqOB8Y
YqEn7E17MweoFKz7wcsnZBTNmxmN9ls0d2fanrVhWPOxLNyG0ao/b/LR/YCBVv0w6+EasCNf1VfL
nzn1ijnW0pLheEqh0qwNUtfWJHWrk4OI0RZN/sBegBoTUXRvR9M2CEs8ivrxufYVZsGNJfdB6oMl
4Qph1Vb35MbWOTPy6IHhP+prULNNYDXNkW2jOU5F721QlZTbRCV7jR7vpv3knFsiWWEjMZ/K2TCX
5DzpbdcUP6s+OREpPa/jBPAzKlp5HFT+ZhsIsRf+VGSnWOsUCaR899P5w0lH5z3FwsAKh3rjdWa1
rFoveYjuNiZR0kSrjGu31H0Woc4WDShaHO/IWLLOUg8+Og2/WaTgd6JskW+FaQJJMyigCgmmiaXa
B1XAAtVE2OWK9EeEQcWBiM7qscrk1eyy4GKbY7keJ/TFVjFKhGgt21Lz2qRe8z012oepg7Ndhdo4
BHBmlmM9IX0zhmM4MXFiJutva+su6fKxR+81oG+HcsTAlruSbfuk79u07+FJNb0Rgi1+5I58sdO2
oT/sQbV4Xwov6I96gDLqWKzUOdPoPpViE3adeQJnRGffB+bFjQToVtctRj3p2+yW0dpr8T0rKrFp
26I6wGvAq5bwrAWsx+Em6yA8GE5jcSdsxDlu9+o0P1KROU890nzIRahTzDRsGVLicyyxBCXAS53S
bhYX4pOwZ+e9/IO8IrjuPUulmhV4QgVoU2XJC8K6mwwgWDiFyjaFTjOuSDMRKTwbgIutexKRfE5T
zZJCD4IJnlfrldXn8+quSSQ0BkDCNTDA9sjj8nt1MBOVHf0eXkLet6e4zWL4Pa5x7d0HnkH7HbCm
WRXovv0oNG6ho42r2zySNHeAlkfYhz3DNhiqdTPAPUC8tSSEqvxOc7i3JPlptoYFEQ9zcwin+LNw
5uQIE7/cdQMdFyTN7EpCFsnIrAPnxIqnp0Cocyt8eoa6KVZ0LniGdR62ZGldbEBIZqa+UlxczR0y
bZGhVYf+WlafCrFELUuICu6Al5VpkcorLWmw1WFCN871dJVGzrTR7YlB6AtNJ0Cf6iXI3YAZpjf/
WzsHzZsAcrnMOcZb0XBQljEma6N3xm0/mdPizon2G6u+FIiIb1CoYjSFx/93CPo0YtSsr5mA5dJa
IGmNObzEiV+darczlnWpwl1kVZ+5hdKuKKvilIv2O+4w/RLSy3hx5PjNRyZ8YLhY8GAVqHcI+7l9
HYQhDm5aCPqx3L620/eO6NNLUiEpyIbkY7ItXFRIY6V2xDcm8dyDw3PFYG+4GFZFuAOv8UMO7X6f
RsMfRtn1O683fkVurm9RmX9abmWsShxuDnUNn2yo7GEZdjEWvPADn82uw8klNMdT2/hMS6fB35at
KE8ijV14TxB+k4kIOOkZCKeZF53JDcP4NtPLELomuVn+KSB/7qE07VXW/RRWAtkF2KFks4vjGwh/
vTVH39iy/TrHbDQxUBur74lFG24Afd3xjXYFDBNBdRPxjsE8nmwqv2GYwPnY+XAOZikfiQlbfF1M
pRL/4AXGzZIivrKfoUFT2VKGXvkBMXKRpXO9nkrNyyu67jZ0k3dMOv+sobppx7XexYSsfpLWeMhH
6Wwg43pqYThDuQlmoA14jvI21ZkNAI5DffY5zzrdVGGP+nJwkTXIsj6YzZx8G+AQZ/MlaSN4BXed
Q5tyGYJftm4JVUWOucxxsDl5gZhO5LgtLF/XO9+R/mMNtrWzx0/pzt4FKckmi/OSmXkoF3S/7CVB
4v/IRordfhkxJPqWku22chqFYrGwEpQSfnf7OtyHL5FVypPb1+HR95xTPw39tYFzfR33hiB8mS7t
aWib+dWb97qw27VqKWVaL7YPluFYEML5qocnCsUVvsSsy+2QFe2tSfzmz0PSZsdMJvLajhihmE2G
Ptjyjc0Mt29djLdm8tH/9c2wdyb/R9pjrhKq15ls0WThezWeJEAIZPo268l1IjTOXb7DpIsIDh9o
PfWj6tNxr07axi9dO+qVXbXDQ5pVNqypFgHoOIfrAMXAHnmcDynPKuhNqmLTt2a5ITTtKb9jMLPp
fkvqIl9h5ZJuApkk57C6mzSzO7RYzZygucr14M7jK4X4d8OlGVx1c+W/lbqHkTmZ+fbrW+UZGYtp
5F3k2IpjXcfPcQBTTcZWvRxaG5ap36lTXRQ/wrpZ9kjhX/A8weOPFm+hG9nBe0crc6eM9Ie0jB+/
BBio74urvn6ZU6TFnSaSlD+DbBDb3oBDUqS/sAKhT8nz5IhIl1AuCv9VC+NhIprwDPsm9BedSX2I
uuLAW21TyJjONXRbhIOYIKCYocuACu484uNDTdFUHu4Mxg/TZ6vxRbUczKLYRkEZr+2cLeCrhBIy
+cSXAK/fMkPzq91q481l+NQCXSFZ7V7bKJtu3NhrYNndK6TE8dxONIRff8hwJwwyfFUmz3xzdftU
tH76VmbxzsgzccgiUxz6PCzXSk9EjfjeePH0COrdJx9jn5sXVeCMmGUliEUIRX42rCsTtOSQjRKi
/JDqd8eiCYLbj2FHg/5hkc16W+bFgY/s8C6cx+euQn/t4Wa0daOivxbJ3O8yfyD/BmgaKqOOUU+b
yNZ7jVQneZQZcDfgd7KDIBR8th5Jpchv9CYdsmdX6eY8zlW66SthLLPSC26jM4qbV+PO4Df8vKFR
LI5V115d5FOjQBM2JnG0R58LONv+yrLomPiZvQlC6T1EYwoBz8xo0JLcOXwdcEobd4HAjq4W0cOM
ZQsZb8eEof6BO/yeME3czRMAgDeaGSFuEw7KoIqLTI8to3iEZCORgVcFXPg1xAJmwe21y+5x6JiZ
w9vaA4GUqzkDtyPXk3iBIBmf4mQYn7pywvx82FfMnV7tDi4LcmPnLiPyV8UQlM8tuZ2h1/VvDblz
p9YUSMhQcKrO+5nla5EP6U/QZGg3ceE/GTPitQplpxHLkY1EHvFms3Y6Lx+mJvoZRMK4jq5XIvMC
uCzx6sMSYhEO0AgQ4T6w5DfJwuV5fZCVSlbVwD+sR/SfOgKjNO8HGDI0NUh5MRmboMXYUf9exRZF
gfjOUCG5Thl6Sywc8BVLkeGNQ0Cit4EZkmjt9MEsrEc1pPMbkljq766dT7EJpaf2zWLbeXhq+FHn
X/sEmTCtYbLLDP1izZ27HRkLYmjppOwgSKqOoTfij2rARjPnMFxFlUjXxb3GTkb5ZNjR2dFVc4LF
3pyme2TtIAv3xWoD/S548QA45uo2YRGwqFtbf0+z7NPDr8jhn1iETjogEDG6c5FWJ5zTokOrBQcT
3YvVoRkM2RW7euMOsj1Lb14D8KFz7xNrG9ytTPwxydZNqj9L4KhtVJvqIUJUbdVFs0cMOFyghgxE
qBrDBWBiXnnKLc5TiHakiiU6jbB+xE/qGfsd94an2PDc5/7KLo35rVX0h3WHKYF00hO7enbKpEkP
Ug13LuwFnZl5LBN2ZOqx78oYg5Nn4KaTCvMbV8B6wrMmGUJ1LiQv8pdkLGmC5DogZ2srszy3Ybkb
mKS/ugpZDgDzr/wOyCdCJAvDfpmmT5DOP8jr9LeWMWON4eF+c2GCWl/A7LlWIe0WwJiqKMYYZ5EQ
FLT5JrMse2t6hlzlrACHFpLVO+qUxQil/znRlzGe6kvWFeM5dn70qi0/Iu0SCmfO6c20HnIkgk/w
gNDBmP6+FdbWicZ469wn1x28GGTgTFtUWQXXPg6Dq7QRPwna4/sD3fH6v0uvxEI16mmTiLjtfGSU
8IN/mFbWP7QxrMsyQsRl5d/lUHsvU5xjoGBhSoM5VcKFXXt3EBOGyHODZcYtg++DGyTXJAAFPkJ7
QNicCbnOJzWv06rw10VWePtG2+CssQCRJD5nruvb13e1Kj76qu9Xd07TWnuzeEv40YVvTB31pUu+
aF7jsdYb1jk0AoQk3p5E14VAVLCI2qjfJCnok9sBG+Q2xtjgCtaWq+s9/R+SzmupdWWLol+kKuXw
6mxjY2MyLypgg9RqdSvHrz/DnKp7OZsdwZZaK8w55ghC4K7WNQyDrrspi+B+pIYxI08esmMTay4d
C7e/1aJurtW33xsGeknXO7kqf0tttjLR3HR0n5WrllPNQKXSQXeyVd+finIqDqIDA9x3IcXoTEp0
M9XrgY0ugrzCWeeOl+xvrx4+B59RCS9hO4WfBvyZJ2PQ7WscuA9/yuk/5s/fB9FOPAqSwT9Qwywl
8cE/NvHeC6cu1LMdjvkmddPviI3kTttzsRuH8FtZFWDstAvfIIJB5zAMeSCoGFOwL+499M/32soA
vLia5E0pOf1HF1VMhfcm4vFw6ox8fCWwd8ETd10nH3E3TPcNehwUiKN7Z/IPhtlARgsrjnVso4iM
O1xrfpgcVCTyU4gwPA8m6kVBb9y/BhZrQJZJ7d3fj7JRZ3edWluc5lxACGVHjLmXWRvGw1DCKIKC
dG84ARXuWBtUiNi5aPCr0yh0jfEn3ihtOS+tqp9CU5hXfxT+iSV0jORHqLXPqHULzaXY2SbvvmWl
/pPD2oXV6gxccfKegryjyB/o2JCgPfIGvli9a770MbUhpOckKrx/ukYkLerUuZ/z6DDJKEaEEhYv
zshCpgW7envANkujkvFdQS5QF4f/KOmMJw8VEgLjRh+KDPqHh9MZF6oDS4BekSsiQOgxdmdphwCp
oD7ju67NgWIfo8im9h0uscFrXs35jdhp3D19fnLGNn6ozKS9iJoE50AaD1GSfNkqTQ9+OsVn3bkv
yh2o9kGqBItyurkAsuhkaiuhTEgNsBSY7RCtp09RxmY34dtJo37YT3PHTw39qwE8oxeZeYRm1z8J
fC8J5nzwJOX8Vgc6uo9jYT7luY/6rqvGu79PLaH8VV0ruRWBfkhtYZ48o7OhRKTTFsftUtzmsn8f
cjfe+cLx17wxGYa9RrmLJhEpFD2d7cIZ7EBX1R85E7OtCxHjOYmZ/HROwWMc/bZXeA2dym3mHDUY
RUOspD6JxpdBNRqbjEWBbIbhzsoGoLVhBNjVm66DDaE+jtx1Oyv5PgOQ9DFArOLelQcp+mGbZqRd
5JUbXrAvePseH9Emu0Gu+Dq2DU0pwtpCXYcgQrRsmMS2tgyhWOysk76s7lpqlBixup1nxbFxKT8G
yeCFBex0aZiJIoydnmQi7UeqG/wrsCYHtz7mNcbcQLLVn1wju1Z52B4bDn6glns/yIx7WAfyOHr2
m2qC9iiHiWHR8PH3SVQNrzhmbt5O6+7vg+G2iMcqE4KhUqciFPm7m7ovsdSXLo/vSqPoHqyRIeg4
rcssDJ9jlTY4K1JoHj6J9AsQM/0ui2bSwkos35ZhRId8anCfUsMU2kcMPjjO0gZguBioEU6Db7zp
2DyLwhH/knQ+T2Pz4Tmpsyoy77dgKHGkU4IaMCfxi0PC9WRw2RhjJ/ajj3bKykW99SzXvyJ3slgd
2ePBH5EytYRJ78GOxYvqpuCnFwJG0k/D5mbGBkF0NWezfpxrD9cOntONbMLq0ZSuiRSmCFi76Y0e
hv7o3IprYQ/NObl9EPx8koSY/W5ShMavku0wZnKB87U+hQVDVT+4Sj9rzlPSE3RR8ftBVYJszkIS
ENoy2bVt7B1GeDB3qYN5qFARLHleeAoZJAtI11lKFs0hnRlE24BFaSmK13mW+FgcLpROCOvYtq55
rCHY4HWs0EfgIqGeoAyuD7FPx9Uo3NtO9dFnszr6XfBRuX76+MdTA/VBydrZ8uANMoK0wgyxChP/
8PfBayX4XxLrcVjyJ/qYi7Egdm6EGATfbScxVByb5MY7j/RbZU0VsMCcFi+PvEOX3Kpt+cpMMb8P
cgQ/tIreQkxpcd8VgX0ygv/H2Hlk7QwfS23stMYDrGMSEKrM3yt2bdlSeZDzXchJlBnlg5DOnrXQ
/GVoSR8E5vOsHU8cE3BFOFImdhlpCwK0c80rcrqCsUrkbILuh6k9qOmhBDEoy2nrab3vunqFais7
WQaIhdSYLk5jzeuuM/2docLuvTNPcTMIKhyMcKKO8p0J8QT+0Gxe2PrPx0qZJyfF6gI6qUUoaXWX
NFS7vw00yJHsYOHjCarg0VG9ua3VxHaavvhoJBbHmI1A1C0KTsDWIpd5ogyqMbpE0n5ShhV8Rj6c
libkui4JcBqq6l11iKg0d2XNhXFo7Ra0KUVtu5xVMB/8AIKqOehq2YRDwpy/ps41xqPPAHJT0Hkc
yr5s2C1UcjlaZbvt9DxD26ibcyvp8wzJaKPprAsqULExzDbe9dJ7Dv4WyVHFOHmqwgOv0U9bJDtn
tNxzYpa7zvPe3KwZdnaBhJU7gWPTxCwa4xHlIV4U937cn8ysIOR6Ch7/Hh0hvfcyJSfRopc6ONpm
3FdNLG5jHe2yMU5XihHs/eRaT6CBu/3fZ3Ftv2Yc9cdkcJnEVYl8+/9Hk/9kjbV9iUK0ilPbyu2c
BPE1HKptn0awGJwy/ddJl3+tHQ9sZfSKjY2+cGZ3y35i7+00pFLedlSpPg5WoJCq8V51Iu73AXaD
jr35C6mP6TGSmEKNgNVjhX9lVQTIC92WTR/ciJWUslk3jsQOzASfUVT5VXfTAEPWLS6Vdfgbb8KU
Lo5p67LxLryXOHJeJGTCXWOjAap4XWd9DIbIv+8ha5019fG5lIF/l3viEGTciV2rzbs8J0qulmb+
AvnGXMyZiN/tQaCUFBPV8NxsUUeY25FvcxP583zWbgc4q7euenDtSw7X5Tkrr9RE3rosU4QYTibu
KenbbTOAmPn7FBhJuGvN0N1a02w9cjz9jhqRXmSlBFKHLsCmLuvfY94trK7zVzX7kI4Tqe+dpiIA
O27UEjKSse9kQkvZefoS83RYicpO75ukPYP07O+HrGKD5mNeC+B+2a0oV7Kwk3U92vFqSGLn+PfB
s7V7FGZSb/VUfcqxi3dj6dC40jFt8U9nr17SIA4WDAL/Pq1GuYs0YyGjf2yFVN+hab0OESYRmQTT
MryV4wL718dQagqtWu77LFRY6MZ3lu/xQVWFPoXIFPy5mR5a6U4PLoPYEkIiaNDmfsyRYkBFVdsc
ydKKQ5LIj2DGXHr7IJQy13FttGg95vjUlic/Y807JN3ejwI++/tQ4h0s6owbFof/JWI8k5tSLIu0
H+5jsGvQP4dtODl4yCac121l2dcpn7HeBPSKhY6Im9Om9WEmxXM1R93ZsuNvX6vxlKH3WFnAZO28
K59cGRzBoFTnv8+6UiOmMMBfDW44HWbbXwSt3bESd7EMCXRuG3ee/MPfhzxp3+pkSA/9IBC8waTb
JkGKntVrGjQ4quuXXTuO28K3xdVVXXaN2/lucMq7YFDPre6Z1zJDB/7J5s3AO7xx2GIeYLFhCDXN
oabbWVRNOT3qaA4fZ5ajC5eee4+MIXxks+eQJz0CX0rKXZaGztGa7f7RmVEXuNr/mdve2vXCAPoo
c04u8NqshNv8xciBwyNu6b7YMu2Ltl1MeszZJlKDSdgip78f/X0obvByOpXnHk/EBjQLsO90wd+H
AUmaV6zUzDx0UmzbLE1+OikfHdh1N+yY4Li7be+ysgf1R9SQ8BV3OZ/9/XweB+aqkFgaBfqma0qP
uTNqUDG9p0+JDW5wMLR5HaeARUDnlU95ILD5Zm631YDAGCsGwzXmVRHKto4JFKIrBDLuZ3nSlYbM
Y/c8YXr2WH35EwRqZcKeXFHUhUfmc4j0zMR9kP5MbB9s5u3csvzuhvs0aYdt71Q36iEsxgIPLxzr
uUfzHh4H3sKT7fvi0LQzFMR5Mo4a3eWm9PMOXlZZkiTI0gLcVPgvrjCHG0DSdrmVV3eM9NmptAZB
5142brqghYlQzt3RvX1oEttcOyPyybh2N6ovxN4vbqAfg9mWVasWk7VT1JwMLu47N/c2YRNX97kV
P6FDKAHGctK5NVOUIR3f6jbsD39XFvv5vUr5gqeU2wzPOfkFfz+kXasXpRlEepOB/VsiHH3zuVh3
k5LgIAPDxszLe/z3tzAs77beYwVnSzABsRgmLaGgOLu/z+eIjfjgsmkfTINzzy2nF9m6TyGWkkPS
T6y0plaePJvxatMjhq6oDpT2t2kJG8lqepZ6NyE2uFYdHgYv2lUs/2UHrAhtzaL0+mvEExEx8NJo
tywhGCHIvdTpVY7qnGC4CHG9Vi33LQheGKLbarK25gyzfA7uJW6GYgrWff3awEeej6zlL6NpfCnU
FZkCoqp772g1b5KFzDRp9lntHgkHFOqD30PURquyEKJYlsW0VkH/hjbnAHSiz9Oz1SPGmj5cBry6
9Pa5awBSuwvD9eC/iYZmHxF3CABDykPZRXhOO3y1t3TY9odvcSVc9z6M7xKiDNq3wvpwWvty8xfy
cq8t5peTTu6i4t3VwFISZiYkfcRptYKiq8Rw6CC6yvErPs31TpbzxsKJ2eUNbTr6LIbCdfzioaZl
EznxSqTWukoeSQ+hRptpP6oJ3yUyEgEzt2f+38/BY1N9NQ4a4zpmLBAudNRtm/7bq6cD0AxLbUOL
41clm2xGw4cX14zSlWFHl/Df4IVLOTMle57Fs2m9416AAXSwIgBTxAxBqEUmtxTDAz170M2H0P3W
nwokXFGeOqVXclBLNR3C9kM67THy22XD289jel1nzbdZH020AP51srtV4LYAadpVVD4ClVulBr0q
IlWHdXXrlXBG1VIb87YdDCpWtbxVDaPfHQLyFiJijEY0YrNJ/FPLZjtnBNyhejPLYj1VwW62qg0P
Dvhb7rKV8s4T9hK8QVDWmzyFHB+/xpbNJgj1ZkMTf5dmnHt8606R4OUV+zyCNZ42y1opFnWMNWPi
ZjKP0Wz5JCzAvUrDJcjiPZvc0GpOM3PmxeyT6ksYDLDA9AwCfheMOYwSPBn+B5vqo4NjwunxSTMX
+zT7cA0xnzYkXkUG4zmo9j59CokW3lEL5yeJFVwrzEnjRnOXGs7O7ygIvT58tkcs56W8KMNeh5nA
58cdNvDIlz+SmwUp1D2Tt40tbNoymLSeTVbYvpu+JoF0MQJMq5OTVTWfZORspUieJ5NNS3JK5nab
41CpOfE9uVN5Zi0r+krSc/ayQ3Eu8H7zihZT9u7zTBvnH1RiTyam87xzrjU8SfQ9n7rnwVKMT3mU
2Pe8G+vZ/koBs6JWWowBXN+hu0ersxKjewlbgjFgMUNM2Pjcs50kRzwQxabhwa6NYl/WxrqYEKki
Cxggg1XgMJCyDFii8oeQZJc0wJ0Fv48OnJEuJqEpPZSFtYpisc5CGrQWxGNcPI5+uRcDRFT0OqAU
FpIBnYQ3jx25QtvmpxIxaXZoxmzZ9zgSoyI6oC5UIycWIvED7oityQKCief8krBLZ71ypzREIirw
X9zAHl+C86FLg/djPAmRHLMbxCWNdoHJaNqbH1zU5IE/cNVzROoImKLp7koFwpQHjDvs2Ood8Jls
oGohwJpeWBpjDmy9nV+Gq8w48D/D/yzzpz6C0FDZF2tFdQBETS3HBBt3Ui8ML/0tmhjZlXcZsfkj
aeYlA5TtwHJNBelaVvfIvCIx8nUtqO0tGBd122wSLzjkjnqCT0GACLJRbi30wovcwCVaZeSy8bdS
j72KhMDNGTF5Q7FhG+CtuLhyWCwVA84G/+Rs5o9xbr31SbIVrLJMsBTm3N85U/AvN41VOL6P3mdR
669hzveR4ra0Z86W3v9N4mnTKyJEDeOOW/DMinMpyh+GRajSrG1UkYonXqfZIBYp7TddXXxL5wPY
wMLuXdZB5VmIkGRegK8oUDeunXww3VgmDine0mv7pUwx7mdVsWq7mGUX87qKk5jLVuiNBfIh7Um+
sOt1qeuviCHtrp/r44BUAu73Mi9sprwsXxo0OBXAstBu1mmqT06BOscgfi2ud9rT6wHElmOrr4ET
CO33tknSZe/gr3WNTcoUh7NYWtXbFNO50Sm4ZXY0gnoXsaY2yvmSFNXRyjTMhP6ikNpx+x+F5V2c
1FzVdrExRms165GZVnCvAvMnd4OtzB6Tnto5JmxvsCExkG8cR3dwI3adY79IWW/9AEH0CE79FFbh
72BG2wBCQ9aE29H3tlav6iU+10VXsFWSY4ku0bq43EQVARNzoX9rvmLk/lAqk0do+b8lXE9OIby7
XfaFW7lYYdRhrKht8I3RFQTZFoUyQX2kvzkVN3GwmN14XzMChMa/KhwHkV/LNtp47wJiQ3zWA51H
IZwBvaj7w/STKMUE5qt6AP714gtBOcX5ZYmtBVgzLhWVKAMAJaOFSpFI+5zTBtqtoNhXpfh2U4fQ
pmaZpvcqAaIJt6kIc8iRUHE7udey2kKGORZ2zFq6Zqgq401Rcz450j9w+D4EsMEkLV4C44zJ1g+9
4GGyzE1phC+9WX+iFZQFewsAZLHxK63mWJb12guSjTf5D+2Qrbx53OXElpmut57S8r4JCdCbQ/MA
bHSpp3+e3a7c+HdyMEb1+Vao6CRFuxWttxmC6uyn0WOZFZsCvWQLVW+M1QqmtlXauxh17yLvFcoF
kCDKXlRV8GxOmLiLe+Uz9AArFcwZt292tDGQDDG63Cm4jkaCtG9cw5qliO1Uz0Jgehxm630g1gNv
j3uGvZHy6ymVRLzOYMPmRUcPVBJKYbPj2VrNXdKV/roXFLSKTdvKSu5TJpSNMfPlAqmKJnCDw7aQ
rDeyYOFKgQwH6W351aKHZJK29vAaYLGyPRCuXmsv4hqY9mDuPS++NXVyiU38lGSEeORfPt17J2PC
d6JDaT8LsHUxptM60etKBa8p9afmDqp5opTdCwAmHAnmHtA0cVTpJvJMOBA1PoactTQZCzq5jiho
uoCwFyN4QDCMSFqg5G02XjUsa+bCNjR340YB8SLkz0b2W7sxD9poN5R4peTJ9OpFIZlopcWh7a95
KK43/mQi0f4kPPDw1iOxSvFD9q04mV3y6LroWniedw00Sz8Pf8AOodRnSka+iWSKiWbDzcxfIsWe
k9kT664uJ7AaTQnaY/gc+hu2i/0X+7UAXVmHy+IqQg3Ax2aYRZhrSoUUt2W+bRMwt4a3MlkuICB0
KEJTVtJ4LxYsF9MT+SN3aq7uVVz9k9gAlv5ITqkhHkrCW3ByOy8JaoROV+R12sitJsa+wFkWsmmT
ZWjSLw/8AGXPv8ItYHV4pGmw0QOltQ/TsVw7FWySslkwkuILmXJ6CcHa2w2am6P716/D+6Azf9Fe
AWxLLeAFY87pNS1j076zWkQMhfnWRclzXOs3cwwfc5JfLbBzBtfLaHBAtdjxV+OETKvwzlkO4msu
iKZoAn0MkS0ui7ISqOOZ00NETWr5Dy15snxpGH/dNF//LF8GsMIPEZXQSlg4daaGzaOamP/WjoDB
quAldTSeYALJaEPHAmPfDw0Weg3WnTzYwiElMz63GGdOROY5PCctC2gjZpm1j97ULpwBz1bB30Ny
oV3XX4FC426kxMM65CmZioYyT/y1RyxO4re/xItRMtUUQO6YZAdWcaM9bEor9tAk9xS6Q/3m588B
HOUVxl4OPJ5HQ1q2y2AwnaUBLtGbwtcokQaCwXpaWPVxKi0yuB3gTC3VFxIOydETs4cz2WdlE/nh
ihXKujLtbaQV5fwEQz1l1bGS8bhycvlyWyU7s2kRwDC/j0zBt4jj33L+sfL2NdjJfPEGOmVvyH5E
mtysGH23FUcW6sai0dmHZvwCq5ikPCrdafY+TXLZHLM+/y3iyGEjOc2zECOzwxcfjQNLCCkzHcRg
vUz1dFK1jxjQF1QaPqiicVjVgBYXtvac5Wy0XwXa/Nj95493YSueZZyc//4EG+N8MRp3bqIOha8+
u2S4Anw+Fhm86YlRnUhuOF3jJnWw0OyIOnwz4nrTsD1bME04V6b3W3bynWNu1+WAkm5f1Bh7d/hc
oCZX/bZ2hrcRXBEzW+spwOzDLxNTaFvucwcIdNnauQNexqV0M/xdURCdQpG0dBnaLU1pfYM6errN
6xa+BcdOsKzt2vpfNXhESiMA3+copoTn3IXW9GDrJ3Ns5wW82HVThN9mTK+bRxfbMF/zYMRsjO2C
aDYkQq06BB3WHdzyoApZi/poDAazb8mwDs5Tj9W9765VX0IkiDzwq13HjvWUdVghRc2NXTIvqZjz
Atncu0VMaTC9Gpogj3y0Rzat6cmLi1slkq9iK2ZUgvJPmfoHkjbxWGr8Lfyv0rbKxeDdQO5O+y9w
Nz6zt5L1RyOz51yw32Wp8yERO6MUQNRrOgYispSnQOB8TSQwZQ600wJNQmSo5JCfA5+lZpdDBnOy
ci2TgygQgCAQiRY5SPEqQZxl9oS9OfqB5VMFm8r9SDKugbLxl/3IYtEzXDiVctVLCuWYA0Axx18a
A7WeM3SfWfFj5iX0M8XgocAVvKjw3rE+wV0/HQrlVXcTC4vQMQjqtJpxaQDsnywLI3L3ErA/WA3c
Yj3ngCwd8EuEia57j8c6dKhFZlevZUTx5sQt5n2SP+N8+lSe98zeHPdQ/00dMi7nr5pdMF1PRYCY
jr5M88dMe7bl5uxsYsNTC7MKd0MOy8qDBLaoXFr1qvgMtf/S4l2G3dHvnInKAtknEYWzc4aYyYXw
FNTNOn8QHva7yuWIsVLFwfhUZOl7L7qXyH3oG56YvnqTMkEf0hP8G3kZ5ZRWED4aBEnQ81hPXwLD
YybSVFs1Z69Vax0MwZyduTKecdbzpNcc28omMC9xzuXt/70jl/aovIXGGd+lbIRN/en59O+ZAwwu
yjiTJ4ncw2cwA1Xk0sXezT91thjoyoyOpnTlA67lNB2IiAxWVZvfzSMCV0QAhjd+jHgrh6g7tWl4
iM1q70HDMwL34gGjtJJ8Jwz9Gpmwqfxg2Fsjjg+ABNnwabd4Yfri5tk+pd3NXEIG6bJ12tVshYSt
miBM1C35uOo+BAAnbbMMqfsPTslhrTp51bGPzpFoIi+ihe3j9zQKbAZkmHjbwOPatUlJT8OdX7kX
qSducMN9qzn72ul7CI13r5v2Q/9QKuM0lrg7Mv8xVcaXRFNmeM+9zQDCsb5jTAKD32+CmHV8jPp6
HJl4VjWb2Rp/AzWEMz4Ly3zKwvlox/MVP9UxxZh4Ix6iXcl4q8u53TUA4koTRbGR0ajq0t0NAbGB
Brd7w0N9pO0e4IyA7GIOVpo8jZmq+8K94mr5krl3lSEKW+z4MJjrfK9z114JFIsEBn77gs18MnfD
qhzbF79ozmYENTn0izermF/79NQq/6qoEvFdGA7XSqAgePEdVdrBoy+Sf66lse+mFjaywd8CBMKy
ZBmPVs4CGUAMI9PmjbYHVRm0NQqOZGXG+R7geIeCKmatVN+bynoG4/x2+y8V7osBSZdtJ9MP/9GP
iKDorBfsWuvYS79Gp//QOkNW58hNYKAhGQZjZWfghIvhGKn81+C5Xyt4vkDUVqOmxfj7HhKFVbNo
HxLElKQE2MQODT3PqPj2OtMkPSa1sXfb/hwO5ql1sv2UjHQe6qumYDBH5xLbaF/bdg0iWjCRgu+n
gOIt0MyvnIpnJ0OyQgxPhiq+Hd5ZvPVeHM/MsDCU89B6dEV7dhwJyOZ2TYden9NwdYfW1OwHYLF7
Ng2OY+7C6kG0Rrx0lPnDAuIQ1XpnIL0Jk+zqi+qbeoMx0vx7u8kbCq/cfHNqCqSpxzWtBd1V/jX0
yWkIrW+AbnJVtBX6qY4+EaFABbmQlovCaVhDoWFgrdpzyfUmKv1ldZRccf4AJ2bTtQyzrPlYxJDn
8uKuqN/EDHobAxQ6myx9qlwuwsb9vn2Nprb/RSL+1HG2hyj0HdgO9ieakdGuDShrFlaZGTib062s
NFx2KiFnvkwRv1K7chDLf2GwFh5MCN4uNx7fGtc/8Ibe47rdO32il6KLKa2GcdM75opbfIuimyAz
gB4kEnEzNxa8aofojYR5k+SNT2FTd4n70bjt0imxy8C59BhiRSfvdkkHkaRSt1GIy9MItXHJCDxR
rd5qAxOCM4DgbD2P3s07j7L+tXCT4aq13+yR3RkMMeK+nE1jlKxOXGdcQox4Q73AIFB3b06Q/44e
pgcLf/CyrfsVJm/w/Xk0Lqn17nrEs+zojrY/Hu0sxs/reA9Oyuy4NwcfPQPvT27HYtH77Tlnxt7j
rik7tG+GhnBSxbzyZWgewdODTRlvsJQyPMY9uBwJlNkqwe5SeLHZRuITmNEiqngX9AAqq+7QIdol
vcs4Gaupp+UYh/irdke1ZhYgLF+vC7iwy9FTt6QvNh9uNXcMTNG5ufTYILfrBis6AVVyT4MTraMy
goZKqrbXgOiwT0kjL15af9qEN5N50k6r5AMXOXB9gHu14SEgGNA9DA5+TUWYpKBECYP8K1HGQ9Fx
FGmmzEjaVNm6jK3PgSj7Vdu4+oY1ZS7nAzsT9yrMLkMHuSnzKkZd7hPhUua2E0O4acz5htagvZrG
/rkLXHsBcrhaB6yY75ybC8Iz/H1BYtqhU2a4TVR/n86lt00JvFsEFuyByiVGjHnfMlJ7rA00SITh
rgLWgcgPgWV7CIlNk8DapvqY5M2Z0FMfRCX/kqGM/QjTPgG4SGWXDIxOPubC/Oojt+dJwu+xph24
FHtdtRR1bho8hFZMMO1MypPMbm7sEWgDbFB2UajLGXaOti+Wyk9+Mhasi7DAcZ0w1zOj8d6LWGY7
bDkifq/0m894pHGrENpSYqk4+LHCN1b8fHEv8GGIqTB7sTSUu1UO+Y8G9tZF4KoPv4lf0OFi4U3m
raBB307k+TFKAPZflzXqvfTsRDeMbktnRTrWvc/2rrwyubLXXTP9AJLnmcnu2WTay8tKbEsZwti3
qqNXETiHyOgXrduh0nonZHVLoyxg3fk8d6GCTiM86g5QyAJA7q+p8GlU+tmZPMDSoNZ7wsTX8Xyf
xbaxbY3p0BQmwi0JUhTqymKUh76j8NEpTZfRlFd0pcjacJlVXIgghobnGicUT4iesuUGWKCuxtvo
b6Ut90RVLkvDIxB7pBXVeHJSaC4pq1TE4ZRUWptr2J388RtX2rVR4eevA4J9vCPWq8/+2IVvECXC
WDkToBlCQtnGuqhc3JEuBVjvwo5piiBye3gBgtHf6zI+MhU6Wei0yzlIlhe/J5iwVfKzjaeDbaZ3
vpNulMk+32keCjxtsRMeq5v1h3/c6m9TBOZuXneTu/ptyuOEoZJZtxufJ6JDxhZKxQNxPkZ/TvsG
bLtUlwIFGmuSA4EtNVowbD2ptFaZ5b9hq/8KRftLefgeiewLP8HSw6QoBGsLwXqsnyTfvvkv4Hsj
fC8/dB1iPz2XmOsZtZk2HiOFajHooNp4mD4H5B+QAS4VqtNlC44Ywdnq71eFZX0zVKsWGC+Tlg1Y
nbBgVzXfRJP4Kx+21mwOByJpcWMhyJxvDydNakqhrWe0o19mQUhUIpy9X2efYWJmDODeyfDdWZU+
xsa8No36CUHZDc6K8KI5VY6zmuX8msnu1a2rFSGaJV5WenPabXTM42NNnOVKjxlAuOygGCJyGwwf
QZJuY1wDtstQqRuw3YIoX4Rs6Ze9SnEY4TNa0DZECWZd/1Fp4S+8gNjN2Vw0Fe7kglvFaupHex7w
UZGMIUKPCK5xuDTNFtDkzG/P90UvH6VWz66NONG4vYCDg6Kd5y+MAs3RKz7zmRS3Bk0nTsvsYdb5
Q9vaL7E770KvusxWaSw6G867yQVsk+3CoIgmIFv4A3+lZbYvk/9t9x0BiG3w1JQpgpycfYsbGVAq
nLuYey4GLhgzU+2a7thrcQaOzWM1mU7tuDKb/BFyX8q3ll+boTtUbXzHsAjlwkskU8oDvDaeCF68
4aOcxdnxizvDrZ5KrY92goUbxjDRerwYA/SmIOg/Xaf7gO1D70fWFA+FaD2FTIuMUMxsG9tLY44s
yilq4XoEt22aUQHgtqgVdJvi4yVYsq/Os2u3yyQzAdHuwsizCMpMW0gjVMcipogdTzO178L4cHMK
vQJvCSPyRZ6OSPu5s/0S7G84xu9ZCLDQeiBAhEfuHGnqVjUtwnftMovPBBSs5BaOLSbm4FzctxVb
JRYe+lh2e0znmviaFRzTeiTIMRsPVRQ8YNX5tar/ODuT3ciRrEu/S+8J0Egaabbojc+j5jE2hCIy
g/M88+n/jyp0d6aiEAH0ohzyrETKRSfNrt17zndKCOfTD3A0+Lw94K6M5xjnoI7t7ANJOs7KmeII
k4pHTGX1HPdEbbXLtykJt13VVfICsI2ZCgsA8GGOPEU94OLxyifc2d+6LiBoIkKJ40PpAyw3b2N/
CxlVbTF4kgiSqUNTxldJCb4TSu2LKYTFT0dpbjkjZahUq0vK4x+DqFoBwRs34CjogexU4N+MhnEa
PJIvZk+81QUeaIvRZPgtaZpbyuBkhaCMmzlSJ2tghMfOzdbo7i2ZPbsxusAhvgMqQ7RAefea54bg
7FrijSs12gmPc1iAQ1G3/VtiOvXWau1kFddVtgum+RuK56cszwjr6q0fmWKECBKVb11wYQaiIFLl
7vsSWNPghERD1C+AYNC14do751hCUO8aR567/ZxXPANB3K56ti5MYPSHARCT8/wDm+rWoe1F2Dx5
zXJX2CbSgOmjUjRpl5w6gqPQENnlnR3NmyohriQMrefYISOAi/JGs+qDB3ZvjKQ44fXtaVodC9ur
jo7oXzs3jg8jSS/Q0asNKptzMKiaeSAi/bZnyCIgJw8J7UQs60RE2Pi4c+sdCPdr5VxcYNuUjild
j8p4VF2K0S6mfChPzTTdqXIJ7tOg+frwHsPe0kH2n+Z6p2fxU5YDjgu5hDXN5b42alJv1auV3wYN
t9BQ0H2qTZ4NlC4nSObXlLi7rM9tkIboTLKKJcIg+QmiHUNfO70aZNZNRb6dISVxdm3uvQnbtWQb
8jYTgveVCYV5UM8pCb1UBcgqCJv5sBA0RQmkey8YfladRxIFR33wx8/K6q7D0Ky9nt8CVz1dCc8k
rdG9sKrS9qrtfuUqPC61qN5wnlD3W/19T0YqcMViW/rB69ilD9qKzoixznNM1RUuEXYW6atQy1Go
cM8gGaXJGFyn0uIQGdNCIbrqR9/b2KDxADDadgO0mMAArHZ69GYXmnx1U5fh/aAyXIHNS4XXi5xh
YnyLIiEL2KWNqdtvsGu+GdO2Qv68wkvlDjVXoGZhbD0T35+H3vslFulGu/pCFX4J4uQwtyFA/lSe
oyV0yTLolOMv8k8gc9mxfeqKz/+MSF+nRDzhSqBmd4vrHFg/O2YW63DKvtHbAMQ03Ey1TSJDiccm
GqoXX9lnVHluvuRdjoKrkIkHLxCIXml4DMkZPhzMOJrZVJztJaQhuIqcAH5idPLkdMZHHq37BFNB
KgzkeTFUn+CVkBfCeLLTkA74napXBoK3U218R/PGqQRVkn7tcaaHWj8gs/oYGu9HiZ5o1s5fwXtk
cZg2JvpulYn71LYg5o17t0/eBNpTcIzcB54FRnhsvkds8AjGo7ObDmqLTtxfw2uyDplRxFRSyFaC
TRy/JhV3ZmTpp8AtKanavWzYX0kioI52ur/6XL1Urk3BE1kmtaRLfid60AR7Rtc03zVjeqNzNo1T
3Xf9+DcDkasJIAaQz4HEEEYcdslwujpIa3yIkzpnp+EQ4EzemYDFgjIqwLbK/8dAzeAUhksMzU6F
wCWVCbFExXtO9T/qir11wg1u7PMQp4pyG65DXLHJGCX5cJyYQ/pITquuTWruMdvGK8CF6bYQXXSq
GWYPnKgOZlA+kk9iU5eTFkx3wtkMEbu1IqHL6q1mVZm0BxEYbvjsD3leoBSsywc7LW78wGeMDGgn
7r2CoA1jQxu22Ygkr9f+d+2hzIpLgMiASUOK4OJaJho4RSAXYYt7UySsKtzFJUVYjseUtJDdXFyk
Lr+N5YCl0KRan0VxpD/KvFZBw9VMhrOmtrZTwqKatMFfboc+24fNt9LZXVeRilIGaAvx3jOWlgpT
XEMZnyYPpqEAblT2YpUn4OOBe4zFwuIEw3MXrZu0/db3bLFFwsZkOZSzRWsXjIe875VHSqArb+qK
PzMw3Gpv9eYPjNPLKtMnVJMQSIDtktdH5hcdRcBmFIjCOZlR9CLBPjJVtvgzU+43Az32yrfdNWfY
Q2YOf7PyQ9QI7oXQoIYyZhYcF4M5TU6BwUybuPEIF01M+ALWah5+AERogDtxZSpzYJEoMH6Qu8T0
Gp1NSSnsV7dj3hg7N/Cy1cIc3JmN21xb2MGrDinVTsTdvohUsBnbLtmQpIPDvroZMv3WRiLcoAlv
CJPZClm0MAPVvKmBx6VYBo+Nvc7qGBmICJ8i7STbODc35FAyrzBMVDhJhdJaEcFrDKOP+mButgVN
NJ3DXqDYMiB4ePQT6Xqh+qmfUk78ZzaXXSjTRwMC8l6Yi21n7oz7Rvqw60REtwmrllM+kfU8naPK
xPRN8s82qRpccLE7kAbOvRB5Rc2pz/me9EO/VbZTchhMwq0TMpo2/fjC4K9Qwz0FPPlxgfyrzud8
m/cB/pBQPFghcbltw2OAMQWqcdchh3dKFHbpzPlGBRDl6ttclEyHCZkKfIo7RnOEgWTGDZt7uZ70
BDNtOdv5062TM16OGeqcqAfKrWzBC1uI0LwseuodGhjI4OUGkI3YBG3grTLRM1oVoMos40hptRqh
8Ky8ps1fkSp2tFahRPWhg/CvDdG+TPN2CN9HpOanRAD8pd5ex6Tbbn0iqs/or+liJCknDm1/hHYh
1tKZ3qO0yFb0nQiENCesLVNxdo1NK+pwn6cdt3Ag/S2IvhguVpg+45BjwmEnREr7SXcZFYgKpIl+
vG1LGEoAPThHtBh7GNDWdy5ZJ6tSEFdfYXE+Gg3E14ph4bOq5l3vWTfGnGY/WZl2cHWcj3gkzS/I
q+Hq58mPqO5oHYX825ZV0NC2RmY9OrD/8xa5T4YvCMIgcKprJozkIa3unKCe3oJKvWn7vRl/VkBI
CZlbiKZJ9YZf38Dn++QIE604u/Glr8LsCPeVljIJp9vSa6OzQ7sVyUEEDdsvqhfLy+6DsBfrmv/W
WpSVcfv5go4+PYYJ9DHstyvk4e4zo6NyCx+rvjL+pklXSW6FYj7l8Hov/ezIOwsfMrCp5M2M529G
M7sXL06RE6ZiXOP4JfdqeZljL0YqW+xy33mcyAf1oK+gM6vm12bmnDiQ7Phk0G5wK9V96DuE2vWP
ZikYpd9i+1UzSSUeKYU01P4ePHHr45u47wZ9BK073dQ+2Ku8eaMgQ6Dfu9azUXv+4fNtYlvVHnQv
62E3O0dTsMlYNoB2KvXW28WyqQ6Tmwrao/JqTklFHmY5XnuC9dZ525WXfCLuznf0EdUQulXsLe9t
ctYwHb3lWMCsOl5Jx1SXgvzbg8d2QMuQKnwQS9AwTJ2VrOz+jPZYsrrl700FugYgSXcjZudeO9K4
BjkmuGIcE3J1hwXGGAhmDsq86sIHj2D7byGJoO9JkpqbMu7LTRZxRm5I9n0q/fGR3Ob8YzIRyvcK
U5JF3PONCY36RNe0Z/4VksdkQx3IY1JfgJmD/DW8OyfOqvu0nJ+E60It6Nit8TAINq56jLcSMueu
sJDdEGaL1G6EHUIk9WKeTKn3Ym+HqKq4jXXc77URQz4j/YZSL9O33cIvZGSCfbVA2aRbT+9BiD0U
Ttugl1MoMsux2iS1jc4M+foW50DBQHxMIPwHzo/OKAj/s/z0Zvi/PwVZo48UHf/557adzsfcZYkk
WzA9pxmWbttMm9eBnmYi2vgvzXS4b9fICtQ5AQmzZVlf4DJ1d5hd5CVgcNOHAvHDdqha2Nz+HAHf
CJ29djsS02qahWBppjgcjxx9eBppDLDzI2JbeKMDMJ1nEbKtjYzJs9B6VT6C0ojpNadPsrWbrL3D
tFIeeepNxDBPld8WJKGUNJwWTnAQP42B5/GbiEWZC/6YUhf3Zg1s1JEjWtOi5N9p0EWApN0anKJI
SaJLq0d6rY7tM88e/FO62KTG6CZOGv7/IgQW30Xp2h8JjvMazpQDCJnAiE8xG81Z6o8qHAF0tzJ6
8ukSOkhQmFYN+cbvSMnE8y5FwZrujv5OQ1uiXyTyWwjg27A2u91opt4VDzC5nmLG55ZksF1hQFQ0
gPgxcd2/wyA940CcDp6dDS9qhEpVTs4E8ngeXqQ03kHDwrib+ugIpazeKM4DxJKRQyrc9lUPwthW
iJr3KvGzVwSUbuIgZzRHZ23LWq6qGDZL4mgcJpY+lNq+l4vdxUqLfB/0nD4a3U8kSFkdloQJRsZA
bi7/6Nw3IA7jCX5j3BvEo/tMcciO2zATCk5WxXh9SNtja1fx7vPrScYfmT2Gd1aU3TWF39xYqUG8
QeCaj8RdehujTgpyoa+BhyQNBFqF7wOe00RRemByH8yXySkJHTQspOLji8b49Jh3jFECvMmH0aGT
4hnJuKGBj2lw8G+bMel3fm5o9HcKdMOQNtsukOiuOiO7t+rhPKJ45jiSMxMk9cthOxqj5wB+3APJ
6iNYZeuDush4FhGfzxP1MTZNYz86qeLr4TjjT9+qcgMmUzAh/z8GUNPlNpNKnZtw8WaW1qPpIWeZ
m+YA4AnvaOe6+5Em/dHWKA/RjonJH/D9ojfSQKQPUzA/azzne9MdvTN9g35XJ9TfJbaMVNmkOZM7
MTtNdHWd/M3vE/tRTiRQxQZOV19b2aVSZX4Zx91chlvZA+Btb61njoVNeplde9wHRq9PuXI0LvS8
hcQwjHfSL/FUuC6sPo7IiCI3td+wtizH2BpB1v2AeQP5x5Qzoco3VlAhIEUKFI7sa1JbW2nSavCZ
UiOpmYqbpLIe0dcn+0/TU5mj1nE0PavF79u3XnMbguIqLItmGmam0J7qfU8wBkZbsbhKGWW2s4cS
3+EWKFJCHXRQ7iV+Zqaq7t1C9ty5oufitvQASE80wG2FMVtPebLcWV7gqngcritm0Ysbye2S27yI
vcM40RGfO8pPJyWm2dM1ENKaBgZKZPPguUs3LUMt1Fc9kUdxUmyHhbFgcRhbu57Qp8+3qJiONbzJ
eynL8eJlVX8lnC280IBcI/L0A7N9nXo5XYOyWq6ab16w56S7yipQP6gh2lgtEhgjZ3jjTOGAo5hv
GKdvv0/Drj/jktgC9QlfigKCTBbAzOkiO3ixRuMnNyIfdJFJBEE6XMBymbuJ3t69j+QRvNEkXggK
OlaTufdHFNx16iWPY3Q7mAXI79RDnkkXs7pkbp/vIYFyamjAwIHYh+AJFvGBaN/gyuz6sQm4rayE
+Dl6KsMxpdBBrEgS4dwnTAWraKekzUo0gHmdHdLadJcm6xYlL7jmLnsxO4kMemh3di1pK4l6PGEN
N3ZMrG/9xdRFq87eMS79+clY6qrmUNOIMmWYvCpSHYxxnq5esemEEeALGcMdi9slKhfsdDXy+Tgl
FZ3/DGbee4BXLMtAPw4mWxgp0NZD7063JTA6tii62V0BlUzpnUnqyKY3sV1WDfdEXADOq9sPq/aK
W8NuD3PI5ern74EJUtBV+PL7yXaPURfs6+UhDycV0WBrSNyFGHyXqSPA1/PEnOqmgpvLUdRwTuDE
HtKSesgYOFrKnnZ4mrTDU65t0EnRx9yYzSuCSnSeHQC2zMPpU7goxaLxXGA7RvCStvu+paXgjDv+
Lvv6yabBR+yz7aLEzz0H3x3R09fPnyKHL482hxuX0XPrRPnZpBmyQVKSfaP+f6WhdJmY9BGnDodP
Vgjeejq1LLVBAtlgpYw5OY1QPB67nFBl10tpyqK3bnPorTRubggnrNkeJg3rBvJzMDrtTVcq62Z0
QHr7ejGqkVPwGLKoz13NBEKCo2pp0q5cIkUe3GbCsZJ3IISarIMpLjBCxH72QYbFJfM/BjrdhW6h
l3hBTorPoo6JyCZjNhwbkl/AKVctL0h/UygRvYsBhLdgRYhTmWdnj/oFCmhafPxnPV0W1TYoxmPO
iryqInhvEnfktvOU+4h7A0qEHb1k0pAMJ+yDwxBv405OcJp0HAM/VDedTfB3UbSITRCi0KWtAOss
UhZd/E2qo9zbc682qm+AqApiZKKsesrp1kP6tyl9oRogDx6Sy+eLcHzM25NikOwS9Vv6E60yhp7v
c8nMqu6EfSNK5FG4at6nTprvEzK6tYeGN61LuL7x54YYy/2AsO8uDT2yhdTQvIEXfImmOP5wVLh3
62S/KJ4eFDwDknOQhUN9ffx8Ny/uyDEqnj7fwaAGGt88l3U9rOq6qThK5xlzypJpY5hXT12csxh7
+MVCejL3XusyJFwQU4ZeaqYgFdfMCaMdFVSCmi5TaLPKM6HY1nNNd9mhc3rRoTtfhzgxr1XqqjVq
ipaM6yZhmJ8mTzI077pIOX8T8LPhIIv58167xvQRd7RXaesQaBzhx61Gn7lsXXMRlpccScR5RLiP
papGHm7V58+fwF1SJEQj8Fr+OXEghf3uQrX7iXLPcKyfmHd+MAD179i2/JMfKv+ai/YVgJ65kKL8
6ziELYPdQm7BosW3wAy84zw0T9PyTiEEWGmn6ffmgloiHPcv2oDFi7SmxSlBxnfsRclrWoIyAnRS
3Tht+AzkksOnAbF9NBzvTU3JM2U1di5kKZFjGveTIKOcZrOLNNvhYzAP8CGsZUbjn1WYdg/h0H+X
i6g5cmqJljExz58vyfKT4SwSIaTTW1u3MJdnRhWe1ciDzE37uU6NaDPNpjx88vaNuIw3GQL3QxoT
yzSN1dGHuMnkUPMAZZk84BMRl88DhGiZLyVlVcD/n2uXbdojtXIy44vdy/FhAh9itjgamwwslRm1
90naJodYxfHe9AWSw7H4yCUi0Qlix72K5OvAMHAlRum8j1O6SdoI6olPEnBl2f2GTCP5PoocQdrQ
3YtJyJue+4CRhuqXhlu3w8wR3OpmCq6x269NZoG3ny+Z4vzvxpqWZ2/8nXiaWLBcdPdQ66pNq8Qt
d+CFQnW6MauE7h4JMt9NBt1mSp8uSaA/fpameesBfyByxZhhWRmmdUJHki30fzr92fTudfUf0kQk
kX7/inRAPOa5piDRQUpevS8Bae6QEzKc1NSsvmgPU5n1d3q5DbqxfejNtH0wOr/bG5E6Bqn1DT77
wWvS/hjleXJmnH6fLge9KAgFAzG+tv/3tjCLngN8+VdenrxKOx/lUOmNdCf37NSJvs0Us0+4xfI4
5kz3W10mGEGC5Pr5k9lpiu9I8ojaJL4ac8zxIo8vmrPfAwXmj5pNdR8Vnd5AuABiKLonH339OWpz
ded7MMVCKIvrzHhO0FNmrN5G3gz+Wjnnto3s5x4N2tZimidYIa55XNqbdIzV5veZGV8TPRzbsYUn
HKpNB+qHSWziP7Nahnr2w1gCM4A2qA7S6U5ai580BAxsHzgaf//brK/hUPw6zzaJGqQ+JgPZ/BIO
1WEd5gBBDFqOn+QH/PqVVEn7oyA2cxVBvn+YBh3uQ6f9VrYIkKUN83Lqt3VVBq9MJQJ1NzPWPZUV
ifORk/4okxSNQpDqYyxJ2LF0Je/LeUyWSuMPwVbucimKdAqK/PjX//5fnuXYnqek50KBsWzPdL+k
bA1xNniMBvq1bsVl4OKcODmHRLHdURQD3km1zeme78s2dlw7G6pr+ToVRXedmOHNMZtcNjr1OoNc
gKOgNnaOK8WWU7mPyOVuSk357rtVtSkJNNpWaYgLzumTowOSLwjHiNDv6qfZMAuRiITXQ2tY68wn
z1g07D2FS+IsyrI7P66aszGXmni7RqPIsi+O5fkvrl1v08LdRRm9X5sGzZYqcqcHf6Dhis+yq5Y6
uYTiXGJ55Yxgyl3WmD5jk/jqCLmzwtC8RtZU7oYYzmtd4Nc0dUpYQtVjzBdY539/t6DM/uWS00Jm
Iq6kY5um+BqomQhQR8LG6GG74sbmhdZToGmVdNFuxKWHM5UStYOFd2sBiTuY7UR9gjUpy1WDEjDf
0HmqHjzStPZ+WTFrTBkN9hVn0qZi4StJmL9rQZujBkFwGaTza+3F8yonRmDT5QxYwOa6J0rb9kqn
TT0FIqbDjJrUBTiMebq47do2P8q6jvYoC/Vz05SP4Kq6Hyn6SYvmWHLTzLF4QwUdYbis0u8WIjoL
tEovly6C3xjXaaLNoELr3PQZs+olIE/jNNsKuMN3WABvrTawV7RdOFY3vvkQCyluRzQXZb0JVQNr
sDDPgJchuVqBcVJzaZx6ewqg4tBOHAbF6MtQ+uQanXnMhmjATZAtAzLyurZRY88biA/1A967ejNj
kLB9U4Ayz9qbtLVQwUQCVQOm1rS4s8zmEqqofBadLx7a2l3T7lPH3kYvhOnilpld9GxXRnW0rDCl
g3einzPuycyh/gnt4QApxNkOAeMJbZgl+z4mwIA14zGyR6QUZuiQPcBPyJO6W3ZiteIQcTCUys/g
1Nrz7+8w52tUlePatiOEy8Jnaul8JgX+I6qqtG3RITiHIJ2ZT7CJxeeBb9vA9eKAgWO3G+qDDQgX
YyCBhwlI21XLEW0bd5W/7uzAuykMeY1g1kVT9hbMCMHV/AFKY1qygiIvO4zY1y9Ta2xg5jCHIBgm
b03/diSZJDOd7mJEr7bw9R0Oe7urNBfMXKzykLRCJ7K+NTHACu8EFefNkNC8e6VpvkCKZ3wchNvf
Xw+5rGH/WuNcewnJJeLQBLyuzC/ppyZ5PdCHUSvqCgho4OjpZAw9HiXHM9ZDMLxpgUzFD7sByyp4
Oxst4Q1S2bMLu/nicakPlegG+ub9a5gGExo707lBwhtvTAKswBBaf7f4ByBRAsYYNzLka5bNVD71
7sm03RcMHUtONDtPZIrneEMrU+zAgBmgXu/8GaxSnJb3scnDbgjcalXopR+YFKFKJcQrVIn3EETv
GOXco69Jqp6hQt4kTngaTSf/GYtObQxGXn8I0f1c+79eN9u2WKtM7XHZvhQpHFRj4ftJgQWFmTzr
U4ODOSi+Vc2SgLUcAeSQ+cdUmGeLdf7KQetUfAwA3hPUM7Fau1BL6EOq/JkH9u8ifo8pYq1QviCn
sNZDv8u7HIpCK9SKnimeWM/X69JT1kaRFnRyB5w0jTnNXDDpIx7B1qy7d1k36LALcpumniwzwQek
kP4WuUsUBcaxNOIoUbcscyCPtpPosfH3gKl8OgdM5+xsryNt7X2hliGU+72I7e4irHRjO0wETdPN
Xzhy3BmJKO98W8BWyy8Yh5qHro9uSo7u69/fn+Jrvhd1Csu8JbSJsgrAyVIs/uN5TRA6ms4QlGvH
jPrL2HvRsU7wS7eJPudVhH3OCTNm16BFAfGei2AaLl3rfaRFDMs98up7kdbR2i8S5o3YJSB3D+4B
9fAfcx7/2yclIG0pWIHEUlz9+5MyI2DcgVUUl0A4Ar8JaUuF60zH4sn3yo+B2cilq2JvS2/D3uLG
PdbE0Nzq2Xx0c7fbFkOf0s6Jv2E8ZZrTZUyKK9/+Q/n3S3HN9VSWxfqnbGk67hJW+Y/r6RN3P/pt
U6yjGaSSKQkFSjyLZYqQ9kuIE2JdZvi4/vAtLlXev58WOm3SUtSb/E9YX1aZMm+deoKXwe+q9v5c
hJxLaX5AQukcwnNgyDo7q09LWCyA4PJ5so7OKN+hWYF7bQyL3gWmzT98qF+XPgemldaST+SYnvOl
vOvjoq6tCbBG7LbHzqu6awI0/xjQHNpOxIocQtGNxzKNW+SvznGYuuc/fIJfimOX7Ui7QkrLVopI
139/GW1rwsikP7lOYyyPGvI1tjYfoge/ykFStS8cSesz6Y80UNg2w/GV8+ahd4l7IV3M/sPDJpev
4cvXpLkvTOV6nhbK+/KwqQ5FjJVG5KmE3TV0+2qfJ12MTyv13tMaMD5SmKOZR9mVNugT7ELxCgYW
ennsyGtizN4JkOurm/XpkTOMoBWRhDuXVBmXYfkZNkPIPE9DAJaN6LatiPy7sX8RMhwSztq2faTg
g3XHIFT6D63MjZ+quraNE74Q3/Y2WyP4iiXBhgOYAVM5Ti/j0L2VS4vz80V7YF8yV5JyDc/woVaN
3sZzeJfSObixidFa5eYYvc02kkej6YbzZ8v988WI2r8dlfmHwW6Cyx++518fOldQ0rDPchziFPTl
9peJHeFsQqgQ5EO+ZE1u7dFuXhSioCNA93mDA7tfWVWpLwVp5/40Zo/WMlZWYU6T5I0zROj4FSA3
Ja6qS77//vPZvz6ernCVpWBu2cpjW/v3fWjkJSSrmSNBhbvgqrzifjabbhuOFfzYsWMg0ebBpo7U
X3Stup1agr2HpkYisgQPjaXst25HbaKy3r8tgsV0T/n++QKNGsXvZBaHz7dt8RKBTLQt5PtEdwcP
gXqvM5v9aIQ+B3tNH6OSTl3mzNGNZ3pnihN1Q/fwD7e6+OUY7Lq2JRQBqYJjnvpaB7ocl0z6EBHD
rOzEAhHfun6lrwMk5/huwpd18IOCZPPGv4GGdSRGqTnby782ivkDA+8blhbOtGN6/4fv4tcClYrM
9FwXtaSDk/9LlioIBqgFuM/XHdOEq2E0Gmg6OmSbdBueTmtrhM544ZGcjxqg1aai5dnm72YGK4jw
kvISztN86QbTvkFNkwPFjJx17SrnCspIXpexPZ0wz9/lVPpZ3gM1msdvcdfPWxcLKG2USD6MjYd1
FSjxBhwI7BiP7K+Widvv/9b/srm7UtpUULa0yYz7mi5a1Y7TMGWJ1p7lronAo1HdWujSLM+4Rea9
G7taP4QVtE90jucxNEKAMm9JZm+6qGwuxKzZN8PY4o3IELogYCGdVUTq9vcf0/r1K/EIEDcpxjw+
LdXevx+PLESwxF25xMdjJKF2oB6vp/Zl9plTZeRpBFNh3TNgEfdpnHHwL5KNx6K0qhP/keKIHlFR
QPFXiaSnBePGmeZjB4kWtDEvkgMZTVwH9YYmfuX3H/4z2vzfazoPNKcdm3Xdopr6svYYkUEQeDMh
fqdrDWoWSXjXjU+t9pwLBqe/MByBd0HQmNZE53HiF9c8qgjpjnF1/v6z2L8+dBwImO+y2zkme/rX
C5k4iRZOC7ypvmZIpVdFqqeXIUD/oKUcgHxjcTSK9NQokd72gfLOcFtfTF/TY40j65JUSt7rTgAR
8YK/AOYYRzevl7zpcN5aIgUmV3WXz7w5c+YZKiz3HYbtJes50IVeH72lnUnGnQ1FJKnkeMky9x2I
rHftyhrmLDrBnUkO4i5IG0ZE/x9/Pjsr97xaLAzml9oL31mSVnWWrmtL/T3P0rsSVewfODAL6C6O
AQ9Rl7saAMS9LiyHZNGxfxUuUxW/k9G+KEMm+nW5JIGjp+xD9WjIiYG8fCfOKb0mtEbWjRGBlFre
DlHhnaLE7h5cgbxxNjPvkilZH+oUNWTQWKW3hb2+5WgfOuLDI/NimMyLg5a8QKzr/KET6P1aH1Ma
L6fNz3KesuffT9HExwlhwudrvwMcOZe3SeUFb9io0oudgdBX7G57X0LK4qsb11ZZvIFhaq/mXKAx
aVISrkLyFNoxjt5036AHkuk1XNpl6aTxEIDqlgY2xYQgSKwg0YE/djw7rT/DRIy656FALNaURJxZ
axbZLSkkAPx920IdGxCtlQl9n+NE2Eiv9G4aIyhPhGcEYKM689HJcOUCbx13wSBZdFuV3wROS48D
VIBJ+obRBPYL/qZ3osafetsnMQaf2qoqmgZtpKjvI68sDwq13dA1i/utebLNxDsmkM12VpfI0wQx
wStC+720fXfvJh3ZLVOWcRYLGUYyGdzGYdIcZbZgcLdE1s9bLmAI5kP3uFgG90VHqof+IOZHYZTO
Bi+/u//9LfzflkLXY/Omc2zTdHeWSuIfx4duSghgtExYu0RUytJ37/O+/svMMfTlCG72ibzLZqvc
N/GYYAslwsAZrXtIavazYkDX5fUJy6r/MMLOh9Cs71KCis6FQq434MD6fEfDcV79/nP/lwrHwxuq
FQ5Z2/J+qWzBbGLG76Ai2oCPa3wI9litu6kJtolZgmXkqzjkgCuPopDHMITy0DRMcxpgtGvTcPV5
eest32PS+3/7akDK0U4ketUWGeeY/dbx1CFosshj6M3W2/s2PjFGGdR83O0tZtazCFRyxwx4WCJm
R+wB1jc7SmemFI081Q7Old//0fKXZupSxpuOye5qceT77G//48tidDRlTgTmU5uEYw+wG84RicCr
fgq6bUNU4JHxWXxVPq0TNYT3Y+9g0a29ByY75uYzYqZcEk8h9USw4+GpE5car9VAanPEme2cazQK
RYuteQ3uOdq6ZpFcZ4mFs8Wn6G2tpI6Pwyi+O6HV0D8KGiKU1lAAyHsPD82YMQIBh3fiXq6OVd9X
KE29Zj9NPnkLtWlRkUDQ0SEVpWuGRHWp/l7LdUkq4pvdH5DJmK8GvSS6bfi3EHV2f7jfP3fHL7un
smBZKkda1Mf2lxOR7BuINSrP124c2ewgJCuYIoObGzbhXZTTNBxoBQBtH+DvGEn3iOgnJge+zx/m
brZWU1BOB2300f1gYVsSqIM5myRY5+rYowlE/sJuInd55xRDcbasBKlA38fPqq7jnan0fO57oCS6
EoWAXybCXREwfP48xmDk1NvBzy1YwVpthI/B+7O9XFdOcUAt+fH5bogtTcCpX60zb8ncqE1xIOAB
/9bSOAqgcv3pYfsv9ZL26K862rWB0lpfFolYo3NkJg7BgOAd5LjPXdHizLAQJ3y+zYvyIKOgu6v0
wKpuKLk1wOce3TJz/4ewM1tuG0u26BchAvPwSgIEOJOa7ReEy1XGPM/4+rsA+3a3pQorKhtBye4q
USQPzsnce21HpxXv5T24thTO/ldsymot4s0ugH+k+9QY9EugJcM1mI90jCETMIGnl1vchmgK8JLU
ThEDSkPgP+6DmdyWWDSQ+CifPEnp49mdzblsMh3SDNVU35/pel/X8zJR0HeU6uyGSTrs9Uh/m7Ti
C2+On58PQ50eoqIfbRVY0DHQ/fHgGxBo8HPPn+ylPw7adBjQFmYGdqrYAt83JEehqCLWJ84AQuqy
myoepTiMruqMPb4JEVrFSu2p4yQew6z6UmrKuWdVeBO68eTP3VvXTadaH1XuypZqa31FZKusInig
ccjYciI/l8DzZvgHopD59ZOFanlD/P4pMyWdjQG/SE3n2PNuj6oTZIdncsJj38HsRpll7gDDP0zV
ABg3TMPLRHLyJSex+edFC+oB7GlZbUewUDgTiDYNQSoYV1lR6leeaX+oEIXBNOLLSNEwG84WoMhj
G6jA94np3ulxbjzN4GFL4HiPYkrKzegL1UUXpC+132oPLYEym8qq06t115Aiv7KTL3a6LEs4WObW
blo+7oiaSWsNMrws1hMZBMMlKvLJTYXXKu2LfQDlfZsojc7equy2ZW62IEUF/Z6QqhtELeH0jNs/
WbT0j9tshmjG8tvk/WDgBv39Jj1qel2OyMbQBYMcBsGxoE2FA/0P4aaCsXDE0FC3ca4CZa9xSLGs
Ncc1q6SBFOr6E57czlBxgopV6E0xqPelGSHMbXRT5lsqgJMWpD5iLdJ/5WJGqZ6dMq0/konV/IzK
RDbMVksgabBgL33872VS8oEY0HvHKGCjZNnwpY2Z1FUGnpR2iMznNuYsioXnixFBaSJj7hujFvoP
Sp8+VAOYafI3MLYjGopB8h1hilfbFBmSKygWQKw+sOgDm+cR3X6cGK0j1p3iJLKJ5boM8x3HSPkM
6ZtVgd1bEzFVnKrHGfwskbfAHD5ZKZR/WSkYJMs64imFTt/7EYsp5D5aDpZDczFVTkqMQ62T+4sS
jb3TG5N8R3sEicDpdFxzoGDKbqiOQknIg8DLBapJmj1/wm0yJ8CR24HoNENyZHUExUm+LJ5jSzzx
383ssC6bXTHJ4d2AEqLVc3xtZJZClM3BI0EPUCRRRTeFATNihooKJvWzXtfHHuLSQ9L4x9RYIN/v
EJOWMMQMXwOKYyu962bzV5yZxpdq0Y+EiWUcsjJa3J7JnrcZZEuk3ofa7JqDoWzGpkNjrXQh6Tid
4fx5ldE/3pa4i1v8cNyVoKZq7w4g9O3hGJE7ta2G2A17nF5NK4wPGhHKR6GHsQf572H9VmCUUEUj
nXyjtGFnEQVnodQlsr1T5SoG8nUEh0DMSnSTTPVHibQK9nGq7xIGeBuJ2fam5uZ1qEoDEm3sn6uk
lTbKLFjXXpSK84hRfxvO2fyNpuqBxLr0RR4E0WsJ9Nv4ZvaNsN7xriwXI9G/QvsMidgYXhIx/I4m
Nb9qpAEQechoKPVtErxIRSobtJS5+VyT4nAg/6B2Ql0qvHzoazSlZnAuotbfpI3opmWxnJ+77iuT
0OgCZWxfxjoStuAqSMEnR37aDB/WdkvSDU3lN4GoR3//7udDOHCPBtzTTHXv4YDiPFaHk3Cu4UkF
kXw2Eys/ZRgBTEJIHHUWpr0xFmDV1WjQNiKHWVm9df0A0LmqFG+cbUxiUOnyXt9JRPn9rVTSNxbs
kV085pC5DNBomrUMI6krH4fEtmYwQ6PYKc+5juMp7Czxb2UguxvI/9bqRBoGOiIniQnAVl+MBBlI
Ndds1cxJZdwBZV9JblNlWM/HsXxo+PXRD8TdFMARIX/Dk2afcXEyE9GYqxCiWujyJ8buS27McG+Q
ueJ/MHBuiH5jK531vbLYzcVlrd4Hn5lwpZzEAIzfpuuXT0QEUSgJgaLMkThxGkX25PeFfy7IGkI4
+5eeJTrIa017sLAoMjmeYX1PXqF1Ip1XIogZ48Kr6dCXnNPFzwE40NiQ7U1rt4stt2BOi+hTW0wz
8jYyYxUbrQjPC7YULsM6cho4jzfGQMMuI2bqkMDQzVDLQSzlooci6F+RebTUtMyosLi/mF3+NrW+
dMawGzG8bDo3YxXf6vQRr+S9otEsZP5ltXzQYOmzeLUxsPI4XWxKyFsA9cBxnBM7SqX80M0JtMxG
rHZ9OWnuiAXCVTMpush55fFms07KcomWiPZR5a2gpPl0iGqtf8oFTxfxFYwgMp+YkPxldPS81M7r
OnY8w38ujSi9/Xl5+ZcNmCXzj7bcdUVU/e92vWJSy3HT6xwrM+VM+jiskDY1iGEZSU5tCMPS4m58
QWz3RJYs0OQJDY9QVT8K9ll3laAZe26gbGla/hwFygFRRvkXABeieLHQav5LK8NvX05daql+smNY
52+/b8CYhzAMpDmncj423v3ssT8uNoGy2WbMYHemwJumrBeRDDsFu4tZuiW2EktQcf8Q9+PEpr0J
sbXlFnooHScJN6CO/EM7J5CFmb+RYnhEdh8tj4RgEFh5pNSTSzk9V/kIy7w3kDmNEyPs7OHPL4T0
L1tzy6ClzNac4+/HsRqqW02iG8srEUbT2VQmae+HDIHxFoTb0TLzfZ2r9Z1miwgNBA4h5th9j2Ll
kk3SobMS4670VXwZmRtuiQmZmTUlocleheDVhRVUW9+6pH0Iw36+oAmfn/SU45WpEwfNv/kqxqFy
JHtFOSYwoDYtIj8sPHyp++U/YE3yo55VuhMKUefOYfHDwIJ9q8VLLUJcrMocc9QYnPxJzm7xXLPC
I4pCCospwJTkvzgw72ZB0L9o48vQ5aOnVY25UwQ9hgzRu7kYN14kJyT5DY3TqoBwmGpmV+IgFUxv
BjRR3HhwqAZarNCbKg/ITefIZoMSHOHivgllPIhoDwrkoCRERf0tn00Ftn0gsHOUMlupLOnRsMWu
nx6l5XHV5y0KkOJUZnPKXRIZCAGdyYHok/xxrIADEHeFnkzIlgAL1SGepH/NF0MTA4hjgo7csWoo
QIWgcpYt/g4ZRF8I2ZpOKZ79bRblC6Dcqp2ZWD6b1qJ8pPF3m/Ggu8iIRowQEqlIyjx+gxa/6QcN
ccAUCmRgDEw0hLADE2jEz2oD1PPP77aPalUDbQJnQEOUOfKa5vuPTlQVaSVDh1Llut8POXyKUXmt
YKLbaZIHlYs9cXAnq0o9yUgmxjd9+iYtqKtWxjxZjHSAExAJm0IDED3kQ/YtQfsool76HtTaMUV4
+EMwIffEJegr3FIsisemDCZCgEdksayzNmCBzmuK6FnDwP4Fcde4YTSnXcjzlu9aUt6M7AJfZD6I
jI5RgiwPw6qdD2rq63BdRFpUWkxyV0NT3qL/6oKCKt080wne1quRlTcVr03VzIT0+NZXRVucmbMG
4p4skJk3/cEcfOVQYOPKNyJpTZ9s3qwPvSx+zTQVmNohMlkGqb+faULwZ3FncMMuuuKZfnG2E4y+
cTS6XjRZ8uEktSQgFkX/1ol1z6R6nE/rJSxCLFnhvZdvo3xr6uXa1bc+uInSlbIIqpKuw6VSD01w
NaSLJV0CTJe3RocZwSIWQiTQ4KhVCz7gYLl6+E0IBfhNQHAcra3rHxgMj35mYeMJE532uqDe+Nvf
+qpDOp2Xgx1XTLGW0qUHJXxU26XktQztMcmeqH56irKnQPhVc/3s+0+N+jzWz5X6nKcvVKE+Z9ML
FacvtYC3ARLZay68UBA1NkKd9QMRSTAMLUgPdyssXKKsrK9ZhroRY9ubrqbhDmtO+9R92vaRxQ/n
ToNDBoJZ1LKyjK7iXbNM0mSaEAnadklHIHkgFRwvHUTJITuO1kHhl6QeubagqaOTj7mMnKnm1Agn
0rm0I3GDdXlu5qVG66znF3rslGpe/PzS50gNr6aJkehKzRhFrWtpXaviVrOtnm/jWvN8M/2lyuru
+7wM8PjuLY+le8Bcwkn5nTzpcFygumVPTZupezkJTgLeKsjLerUPSiO8BkWCBl6T3ELeCzTkDuIC
uzsI/cEgdd6Hlch7fqmQcBLr4KdHykyPCUpuQiLUo14RLn4K/FMpLqUQTpGfpfwMCmuCZIWhMr1Q
wHTl9NLpl8YdlKOVXCv9MvVXI7mW+nXorzmBk/o1SW9UlN7i4VYYS4XDLTNuiXFrszulj/c6u6vj
UuTbtbIjj/fUuovjXS8eYuveSr18tIjrSDqFHusiQWW1IRzPBLufCHFPLJLGgmSIgQvRJbnLAoqM
oKsHF4cFeaUPWv6grCXlD5RvQC57MI077zKUfphJVeOuJvd0WEpMflWu3X5Wqt2siJSZm7Few/aq
RDehuaoKiWBXHI9ZdE3aSxJdo/ZCBS2n40unntvuzLXszk2yFIYcBFT6cFLXSmGSWUfag1RSH6P6
GEZHhsT5cBjyQzocLKKB4k9k4R9VMuihUA1INP84Slrv/QlZADusDlVknXJYPIZFYjp9Kw7OiInj
cZq6+uI3Fk8n1R6ZoBNDtmj+6qHrCJ5QCYanpyKhuDiu31ovBAApZ1U5RpNmkQJvIBeHekGCXT/f
Q8tsLkLX7SoJkXY4wUZMIccAECmmr2FTb3UpMV/jmgEGn8xotxqRlu8bGSj6qTV1j0Nv9PPvi2ys
Q705BCgvdwng4o1qlP11veTY9K5RrwZuKzf6ZireZnaal1qp0hsGMDwwyXddrdLXbmzqfZN9Inz4
uH9ehuxoxHQFNbPCnObdCt+Q+YvYu9hqs/YUJ7GFYGjeqQsOLRo4uooTWJi5rvA/5Zcw7xvO8OSc
TKRwjdn4KOvas6lpyR27W6RxwFWSzlHLToN1DNdrBFB8RZdHanHxyb1JWta133bP/OSIwSVUJAw8
PhxxTTrBRZeNUH66sHPbueYuWcvPKfYVR1WxcSRZqd/IaAGebAUvGmp0MBz0No0+a2n09AT+LrHa
hoyPq03qQ7UkCfx5nyJ/vIEyAqItA+ABl4H5fhgUG/PEiQLYUTuBEC50DC5aYAZeJ8LNgUtjXKaO
Lhx7ZGcQ8xh0STFtk4UtDZtEIKnwTauy2h2kToU205O3MGSn2EKdLk/+F8A117aYP5u/fJTp8Kul
cYZukEkCOuh3igFmS8Hc1Eq2jcXax4sGPtDUyEVolJT4PXibWwavw15rj3kDzU2vJlerVHSgmTGd
clPwakT8WG46YpYH7ot//qV+FLDw47ExUZFQo6D+MASYsUMTMAm3Lez88hn4N9FaQx3TMvAHR20U
5Mgc/c6+TqQhJrGL3DNZjBuZ8aI5fRWjDtijT0+vUHXGu6AyPEsz6XaO8icnvI9NSH5Sa1FdcNte
RZjvPl0ZqVdjDd8znJYltkKBbDUo84xEq3GmqXW6MY0529VSKyNHI0AKTxUe/h4W6Swv6zcyhWX4
JNlt2eN7C4lkra3JOEuqvIxhTBAiXY9CIcwk0cmQ5VyCjMDtRNQm6DvChkOW+UILhxG15EuPuhor
dj8x5pKFyCIKQ8t3RsgR5ZOX6F/e9wqSf+SGDKxVToW/P3ExK+mcoqPb0sfuj10Rm0RdtjRexU0W
Kd9jxMI7bMn4e3pH83m2Zgo+688/hP4vK4TCosYOCBXRR6FTiozLTKVsAWqEO1EmtAZCvddq9ZKa
UgYH2J60pDli0jck2w9L6A4lTfxMFsT3kLjhvyFNHBriR06NCHdy4IRLRxjqqdyqfxVkrtwR9VXX
pXGy4YMkHscAudJUZ8MjWG0U3q3N+lk6pUrbK2ymE27m8mIFHUGKGd72aWmXtGVHpgSU5CTF+RBW
+DbgNe9NsxVvSqpYT0JVxhsF4Tsu6dh/MgwGL41iFfv1T1WxjZ3O38RtjmjL8ElPxBjusTbGXkCe
iO2PinGdQ+EUiGX1YmCXkbJQXBJm6NFF0gPamPMgQlqcxKzyEJJYD3qlT8hzSaz78wuC4ePjmq0x
q4EJQefDUN+3qaHRdh0NpxL0GWKUObDOpor+b31Uqt1dV9i2LpX2yAP3ZAxSY7tUl+7ndt9b3mh5
vHfanUykeLvUoLiW707KUuydYKaS18CxBTtNSdqehIoD7oJ0n2g4k/X2ZSyPP0sMjopy0NZKCLnr
D6gSqcjfK9JSmrQnlGdqsbl5i7pW8ii/9YLOM32aw4TCu6PizgohTK7euGrjEtpYGC4JijNSGA7y
kYffVRu96HveA3wkRWlPteHe1/bzuK+jg6mBID3o1UGtDv184HiYmUslVHcM02NEulJ3HIJTqhwp
hLI/q5pPSrlUMZ+y+WRAZyEXFCpJdqbAk8TQ8D55Cdf9wLu7rolCkzsvC9syP/z9g503cVlOUGhR
bDbj1QL+cqmkQ4jqDGsYjqqYUcqdTjnmtcL80fTKLunAnYd+lJzwnRaHWE/J6Qra6DH2/1bDKjvT
T83O6yMhTadjIBvcyP3koBfRFwHvzqNODpgdGq34ME+aYldksngVO4p7ecK9mG+QL77ilatuRWFU
t6mxKi+M6Agb6VDdgkC9ixMob9VaEkPNTie4rfkex+V8bSNBvCGACDeGVapfMLKldpmnqIUyzlNz
NI+mTe9D3bQ8WVBbEAoT1TPy9lkGW3vGh22cY6M1QMSo+i6rLTgOCBDh7WnfYh2TqYzFwFZII9+s
yg0JW++GI3t7J5L8B4Ha1i3OahSLS7O6wHKH9TTXEJkDi256OffUeyqSd431MhdconKbrd4mBkxC
qwHRAG+hiWRlhwkSblmPdzdR+uImZcJLO+vZ98gsv6P2hR4m+/xKPts6ih+GDHhMGXtzq9FMbA2r
CPJ/lC4AtAQ1yySid8jgE90gJr7Ok1hEKg/BRRPtWxKEgABFe3Nayp/2pbHHxG7GB6zWY3OYm0Pu
HxrpAJC9yo/9cGxyTq14Ie00Ps3DEacvVZJwFp96+WQ2S1XBeZZPVFmdu2CpGsH6Wn3FYrbUtJay
QObPhn+W16vlE5l0zsoL0C3B2kjgT8pLLJypprxEEnrEy1BeSuFM1Wu1wpnqObrpBAs5DX9nrUE6
UxNxfuEZ8aYanvXwrNTLNVVP/nplxkFZElyZutTvBjndXyYjFreV1RT3jOAvwqen+JGIT3kDiE++
zVr5WipwvI45vczy1AUnqzwZPJhPGiJj68SHXjBP1lpydhbXGoflE98PS7UD57WlGv08Jhc+X0s4
kH7O9HObXOIBbCVpwuc8uUT6OdDBqix1R7poamd9LSG+LHmXw1bqz7J2nvvzuNaknRWDW/a5S3/V
aJyoKj2Tw9AaJyTSMirpYqmwOE3+kRr8Yyot5ddHsz4aEYG00BAOCodGzoprZcVhBvov7BP8xspe
6/YEHkWv6FSodQvqzay5uPw6r4QQyt1acVXFRbb02S1qOfD8vsAposRtzsD1wJ79vUR9FOdei+WO
k5xuCDa27T2NTfEUE0u1VgjXgKA2jFqLB28pEmaCbKnRd2efWAC3UNxwWAqTtYDPOnITSGriUnq7
q/PdVO0Ukm9tXdmpyg4S189qUpBDZD7DJ3NJYTd0t4o8DdlO6RFFnAN31NBveVGIKHOpsPxVSOgo
dOStttfDAz68XI2t3TALQGTlCjZFLu2pUtpDvE7afdTuA8sLiejl6aDKBfvSeqXkTdxRU2/wXWry
3ZQ7m+IGPJFiKT90QcJRjbjT2h0ZJ1DwIoKhd5TGE+FpKTtscz+ra1xq5l7IM5olZhLmYD3BoA7N
T88sbOj+5YVjr6mpnLYMVJLv9BeVpPeqQAAdMTB0oLcTrBKytMGCBjaEB0qp7ABNp2RHA8NMm9iB
gKU0gJ/pdJkzAJZunClz6G9SkuqMjaOoS2lrGWzMVCcRnGytgmheQGZrkXrVsTYIjgFRW4DP5JCM
R9Wa02psw51eW2rky5b8ARoXzsB4A/E0YGhOq7kTIuMDO0fSLYnGik2xT6fG5lf1kU1BcbPUrWxt
K5EZDhDorQQ7aq0AonuwFPMgobTNxG7Fpeq1SoFUQNtPnJwM2gSL21Jz5Qw0UDimk0AxOOTZ0MSi
JtMBSlvyTajCptOsJTH/iBCQOIv+wXQoOjBUtFZgOnjsKWUt0sJRD7YQpxz4pSQjUnLs9IhgYmeK
HYukWcsukDxNdqbaUFiUCWmPnRZ2RG5fbMc+WwZyeLcZpJ0l1WULqD6dsAdvsVn7nkmIBEGGvK6B
Pae2WtlgwlHsxrDeJRuAEZBZGS6cYauBQzILNa/FdGZqnPwlQXfe0CdwiLFl7qZMDgemlFdw4lfk
BBpZOkvhcV9s7rxkvNzaUtVa+ew0Gthyp9Ocpl2qnckMdaCwSmtNTNtw9kZOa9pR5IDlCZSlJNIF
R3toGFnZbW73OaYKG1EIlFlTRZm4rcXluui/puWaG+ggSDS2LbbrCdGidtwv1Yh2RaiatlQh8Ee8
LW0jcaiJF3RYrgMlO/XgdOt15HWU+UkgPPJTLVWvRfsq4kWniWU6QJaomL8JSouw9WinS44qOZbh
SL1jgHnrHVFiB4WL1RnKpbq15tgxLRukJBLoXLVT1VYnm2TztrVrAqDZv/G68ur6uMy20p7uB2bi
Ttxa/SfdgVUC+G4BVy2kP7qGt5qOlvz7DrWcyjQDn4tKzZdx8api+Ig3PHz0a8XphyHzyDgIEZyZ
ooPxhO1JIylvgnEPkGH4PruvVJnvDAcL1xTT/YB0zk36gG0qJDGk6eH1v5cUP8TWMN4s4y3p3rKO
f83bHLxV3ZsUvClrkQEG/nQloL4K6auuvnTzq1K/mOpSvvpi8Nh/psLp2Tqk4T2enpv0OZ2egdga
6hPVNAwOnsLgKQ6ezPkRE6CWPxprmcZDOCwVDw+Kem+SB029FwrpOICOyyIjcznSzcdkEojKKPx/
Yj3Kn8k99Gr0ezckKkijujbepviYH/58K/2Xji3CK8boFuZXld7Xuy6S2DeANf2l45UbV7XEyrVe
ppS8mSJF6lMMCJzHSX4RS51EzVaTjlUVf6ktFmhCXhR7YIckSqAlG1KbSJZJ4rcJ8IttklC2TyN0
KtDMa1mRdpoP4zwulvTAIhPvXTqzFbOSY6aN4n39VsOXGwPmJKmuocUwwSTXREDRZZiR+TiNo7Zp
OQWnfvxCwrp2JDTsfy+RZOdLmPtcSZteHtiHknCLUSI41K1gPpkdualpX7OGQE2zwcp6WlNmzzXq
7k/e4MbHtgYzE9y8jOBRDTCW+/0NPuqyn4j1zBu8MrnPLSLNwmimPYGf1GjtM2k/W+xPlmLf8rMC
qL8WXqel2LpQ7Fv8dLmyb6FU0+4ubF6E/tfOBRVgZOzYuVAquTjrzoXNS5ws+xf2LeH4a9/S+zv2
Le1aP/ctbF0KDsCR142eUi6bFirVvJgq98G6dfGDX5uWxf8GgTXKpx2sQWhNRnhaL4WAANZ3qg55
nTkJ1w4Q2PnP71LjY0tCoZe4iAQxSFnYZH7/bSZEa7egIUsysUCQpLRUTw3S3dNk3noUgaDuyukt
qmeEu0bvBoSxQG425+N66eqUMUicDNsKPptXm9GATwidWZPK6rdWlrYl0E9bnYvONRjxMPTEzMjn
4e8wXbBY//nW+v26rv1tATjZWf+AoMIfozwRJhJHu8bKYe535HuYBFYfc142vMkTSv03CyDzNovH
FyuIvxeNFjtzPPmP3SCToBHNTBu0wTwEUF4YQeu3XkYCk8Ri/izngnrs+iWPt87zZxEp6Nn8rjf0
x4rKSr6SWfzN76bs+9j6p54+/HONsmAlbpQ5mi7Bmg3PimRkvq38LDVydbeavP6hiZW4SVQUAokG
qxyBXeOUbVY+/fmlg570ccuH5ATNrcgryBH03Wsn0mQUCLMvt4Mkl7SjVRplhlxcMUV0hTMzArDs
Smfv57CVr0m2XysbyVJ1MClTNWP5c1ThHtzNw25EeqUs1Q87y9qZCYYg17B2JHqpCQpdV6ldc1oq
1d14rSH0urUEjR2yRzFoIl57GDyt8JS1msFDFIihci68YvDGwuvJ3x6WazR4beEFg6cGXolwsMB0
6aUFHxUXsMywVqi58uhK5QTDEpoTnHR07k161fjxalcBaFq71uTKtZvprja5ie5Ga/Wh165Vh55Z
LFWGXj94uEDagX4Anjy58DAUl4M3FUvRWEnxFxdLxfwVnkTgCb2nBJ7Ve1Lggf0aEb8FXh8sDwLN
pXx1qRkpYOVCodGAxtsFLvbYTWMX3D2VmAQ6LzURZJTvhm43hLsu5CzxyVjoIyKEtqLOvV/ULUOS
rfekrTQ10ryvZEDNLTJsMUsIEYiz9lFifpVDpfVIBzAfdSMWEN7M0SMzBpIkhijzNKSlh7hCfpPI
RNfU9G+/Qgg8Njogk7Al9WwyZukaBl8sMoXAQk6XcurbE+2d4BzO3I7KwgrfxGHgBQoJpaxaqd36
Epi7XoT4APVSv5pIrw9V09IXs/rkOTDT78v/ejppW6ZIxhWxMXFPOSfmTrRAxfbqQdZKonNpLJWZ
2BxF/Zu0AK/T1iQmI2AhmMOJ2JgpUL4EmvA3ZoP2LyaltyETvoexNj8UCf9ftSuTG+BV4TOf7sdW
PxwFi9sR81kkOesM5H+6QAbxKKnZifw6E733Om0KDy06K1CA0aMGfVYMp11VW/NrEUQlXR7ADkQp
90jDo4T8IqRFlaIrHiqh6aUIGxi8GoSsXvPZyYf9WUsE0uVaxf+kffXRogs6V1FxanHeh3K/6tn+
5+cOeTFLHCII1FQDtN4UqNsxY9opKFV1ABMI22WM93Gk9w9IuSxXKp7pB6p3UiCFT7g2Hw1+yLYt
xNsyZiJu6+8BXFIyzmoyJAKMQ/wYaVgWZ72MvqMHMHdaquSEZEOpjay28uKUJFMA4JkbTfgxUgDU
y0w6VpYs7y4hcMWYNxBbZZhojb6PdS3i6DVbX9pUvZu1VX5igWE792EVhjDHKiyqwHHlDy3hNsjT
Jh+VYDvMvlhtA/iaCEeFyTbFSsKn2QHfLBYpxKDKtHy4dArnzlAnbnn9g0JDuRdl4CSIFtxJvaEf
5l6pwGkVlh3nWQ65NaDBsNjZlOWCoKy5dtH8Nzkm2q5qjPaoDDTL10edNLwVQ9O6ekvmU6HHr0hk
p31XEDhelghTYTceq6L3j63aAwDx42GnkztNqz+1QLvSr9usD3Mxaw6isUMynZmPRWGNhRuUgugw
w9DIQCq1E4HFOaPRhF5IA+J5/d40xaWNXSi05wVDPBY6LgtmYY4Z1tIlNn3ArJNO2lGohLcK5PY2
qHuSOFBX39bvdXJhXbHnCs3/fyOmZ4AEwSAQw2zJkeWs65ustBLP0+5o10OG5aKXyYYtLaku8+jE
sVHexYxEZlEkQDEuGu5sXXOpcXQfQ0WqbnDLib4bCTJPLWHXtlLnqX7RPkkKaYB9YeKu0f6Jcnop
6QzyvY6S0Rss0djg4FTsfOppYWlSD/8Thr6iLAje1g2UtiD7AX68kZJwyiJ2GBHraMGsPma+wnk8
ZsyV6oj4E4Gov4UaSdodSXmdLMPWtNib6E38pg+DYY8yTeSOqT7YUG6TiSE+NWYd3HJFkF9U65uq
6dlzBo86iHzFS9QmPAwgrw7rIzrxvx6VWWWx+vbVT0+MkQF1qNrS3JflPDh5g0Wwldv+CH+hO3aA
X44ZUHKyYWbLJUpkA/cv/priJdn1Vjvt54TdFQS4V9x25yyM8dT6vcIksfHBDKlTciAlRIS2DP2Y
MOb6L9Fi8NlM5mWKYkQ6Wd5eTDYk61fVlM22WYGV0lOhZUgnqXhPtFZC0aj2m7BGyC3AJWmD6ckQ
UVLgL7u1Fk5WXZ8JBNKbgqk2x6eC42evFMMBTN9w4MT765HcjcMht3gTc3blhsuzvfdtOd/NTvou
qI16QFo93X9+P20wxxfWaf1q/f5Ev8mMWmJM1BkdFufd1kqnW4Qd5iDJ3McnHSMEd7a7ZRggzyWG
7oFS+Yck6IlqnMWZBIMUQu8mWr4brd8NCepJJRRbq6PbIBXBndC9MoWBtPLz0vTzLhcCEGaF1iDM
YgiHXQ1VrSL4oIpoGIssbcxFR6Kgy94YXSh516rPmrMlcgwqBtGz2oHnI7/OvsovTpfbBRNuHKpq
v37RiT+AV2h7cepUyQvUZfs/SESPp9OXagqzZyEPdtzIzbcaW1xVRsM+E5hZc6KMg8o6YoqK+836
rRlwwGm9dNHXajAhNFdqH9orRXxY4PINM8B8SfIaCKqxuvLXxVy+NC0SbqpEHdxunKtjWxV/dwtx
lXdm7jSEUjr64s4ZapM4mqy6rtRv5jqy20eVirSErO1AgFqtI7/etHopocUBqm6GSrBvERhsmEOV
N5HI6Cit+ws76X8M4IEPlUK8OJDL5pSQCXaAcPDIkKIB7GVghs1BdsWNAJBX4WCchXruWvwHvVkm
d00lze1s5XFEY05a3ueiMm2QZgUMriS6lEqA5bHq5mNC0NhhJv0PGMmE/jBmkrE8Wi9IrNnVTspM
p8x4NYUo9wgS1c6mUGtnNZeVQ170z6bUzkdBMzDacojb4jOaj8YaQGnOBRniuvxSZtlrpSM+D1s5
oX3qcwQrVeSkY3hUiqY+iG1fbFUANzYMOUJIW5+eV2uSnEI6BHuXQgQFFYk5DhSlQppVVU7XpqSo
d1i6Su3/GDuv5bixLIv+Ske9owfeTEz1QxogPT0l8gUhURQuPHDh8fWzkKrqKUkdpYk4kaFkUmSS
hLn3nL3XjjB1AJtrAeKj94ZhRLfC2ZTjdDBywtpCYngufdWXF8VMo4vDwFlbE3LezUq1FXSd/NBr
kJoOfbVPHOahuGecnQAmuepNzSN0Vf7x0JHztUKuAeDemtejG8nlTiHaXZnnb+ZyLiQE0a/asip2
JAI3N5GVkyvNyoIJikDfESWfndF8x8dhvvSm3ZHSMInnOt6HFX+NyXUmhmrZ/O1ByUOprK3cXTuc
A/soqhJiZasl/TmFhzeX8gipMpyt7IIuvLM2plFwUKytVZKOn7xYCCIqG3Eb0UD3YsU6VNYQ3iPI
OGkNWF1N6S0f0tJ4GRcQ/TTN48btyFx2Z3UfOjWcdXcc1kpqFj6YqXozOeVEDzc0zmmS77W8m2hu
9u+ewmbMrBLwuYvCAvHIvWZEzB0TMzyUEWYkoDvbMcHfk3YEoWlmFD/AfGeYtLgdCtGED8huPqtp
4ny2ogJocER0ce+R67ekmphu7550yJ+beiRubRTqa9V65ZdGmqS3O+JjFvbdNrRxSmaWsdZRePAH
JvgizxVMQf9+qMigOyaVpdKoT+ytFRlvs21WD+ZoGnvNIIWrJFQkwNHqHrtYcTio9ftRQw5bxg4K
W5w9O9ab0Sptkmn3i93yz9NaAkhVBwyDzn75J+0FKVS223akMgmkWhch9R2/UnWjwp5045LBSHc0
IPet+b8kp3rYB4DyFMS5AjLQpnOdJK+EonbruvceykZ/VfGD/2IdfFUPfN+79VgIw8mzDYOezI9y
uRlwSuggP1uzSqbBr2QX2yo42EKE2ezdnkYzEccBFtfO5qjvj7pODCQiGs8amxsgeNuJdsHa6NnL
zxhwt4Je7ibNSM6LSQ8C5CjyTaXdR2NAZIoKi55Ff56XxB/Fo8mZknyBgQZbwRhWwCTjrdqaX1wv
BNPaL338OmGMoesIvQe4H5l9EqmGIcfDu107gkZ9Na1Rfs+7GQcETYa4DODaJIFr4/GaGj3AaDBt
tSrQYwZgjig+Ci9jdmxxBALdhpu1tZv6SQvHt6ya1B1SAeNghjDNh6mAYjsAOcCo9vD3R4b+8wKe
d2hzwTVsRHWs4b9vgZXa3LrcNXL2ZVDgQid7hWob4wyMNgUjAsuQqPiN+kPXFxUXhrm5cM55gTAK
pkRZFn3MR09b+VtpJ+ij4dbuhS2cQAUGeZt705NmYpK1Io2sevxl4tJltbhUWe38Qpxi/zS7dWkE
Yb7GzW7TIjV/GAFqRQbfPXWKdTVq5iPpm7PxNfas/CExiK1yijg9V7Fy25VvLDvT0/VB19hGEyeu
7ezB7W/r9ms6FriQGus8jhr5SXhCQ1r1crKyvTfoG2fJSwLzg/UNv4JTxuomM1qikmaQzSBdrw6i
SNdeiFFTH+kzs53Aavx56m6Fy2VEy8hEmqHLPyQ5iS50/lBGZO1XnCCD3/SVtq0moV/yhvgdQ/3G
ljBqlwX1wN09d+L4EdJpUJbTQ5Onp1bpy4PQ4/GZ4O8trhfnKR/SF8VSbuMm6h+vnrw+/ErWZfOL
XoumWT9u/VwV04HjmEAt0Tn/NGtxIzNSiEJca3IL99oxlvKuFcPiZi4sl8qlP5l+r/iq6Y+KP+XB
rPgGQaQtmYhLOWwc0l0OqR9Fw3Z2gzTdwUzK0x1eXkpHoil3dBsJ7BYNlp6d4ezcGe31zk72jrOL
WO05uzDZK86OEu4uTveJu+OGPm4yl1XFrnB3lbtrVLq0u07dsT7kDKOcBsLqzmt2eIWUZud4QZft
PC9QrqXrgQiDvl8K31N3rV4ElDf7uu2jlqaa1gdiNUV+yyAX8Nu2ryfyQkfVg4TaPokozU9zU23K
PqivVZQBBS+75mvZfnN9tKGlzn6VduNKxBbRsq7ZfJl2DpFxvzjlrZ/uBigzIVbY3BLofGvmD1Ss
0ogmJZo8oJP12VTPBphDdSmnPiOO8epzqC6yGJBhkXZGGZNeq+pXTePnwMokuefnSp5rRDDZAVGb
OLfy3MvzhB5GnEe5CGMUmOjiLMxT150SxJ54frvTxL+zpTJAkixGiICajjDHpuqPUiugPUekgFTS
L1JAasoP39SALFNs5htXQeDAfC7bIwTUSElfBIFNvlSX7xAEKuGiBmwHCF5B5RB6GxQOF96dGu+y
eueOO3vczdZSg9iPFSPJvT7u1Wt59cGx9g6P9cGqD5WLOxYl6CFFjXetpDtSDC4y9AUnpT320amN
Tna1lIxOEAGr+VRcy3VP8IbsZZmx1JifdffUo8vJz21+lvm5RpSTn8vhXOTndNjGJMEM53g4Zznp
EmeBlo9gyf7s9mclO3usjoEFczLE5qlhOXIqs+HRNU6awLFxkt0pMpfHlhR6/p0tpTm87ZPhHIfp
aPGbno64sxCN9n8qIZFBUughEUMigyS8GD1kFO5RQn4TQw5sv8hO+1MMOf+phPyrGPLfSshmCIzs
DzEkSsgcHtVVCZnSWa3/rYT8JoZECakRhVf9IYa0/5MYUs4HPMsoISmFRBJj0UOihEQdlVz1kEij
6ug7MeSMaso9WdeKZxBvZ809UR2/9ilQPzf81vmVQ1jKr+ZxXeDm/Ptz7Eop+m4xwynm0Fn06DMi
eP0RPAfmPG9hwlXrOhcpUUKO/lDknliJsXKORLgkF9TX9bZJRcW1ZyRhUce03C0h78CvzBuk4AYB
kRVBRga9PPLTRlhPY3ZTeAgJIJ1EPh1SiyOuzPzGsr2bSZCH1ZaRxO7CFTnyyLfG9WweHWVEUEHG
5dmj416lIUK4Oep9VQEKpPZlubFzRTzPjgeREC/oL9Z1TNR+ulGQKrDwywgFx8DjLq//pdmKQFHW
SdsQdNJvvtXEXMbeFNF2ZovyMWL/ILfhuFXktsFKP6FpXspJfe9aNJEHWOYT+wA/NH1GhY7i07ai
QpgARAMW9GqCuAiKLoAtRk1aIJkAaIF+rcQLxi7IsBJqQeEFLjeba0kvsLogYjPtBaCsUj3I9YC9
7qKf37oFfpcAwAEVlYEQAWu6RATYrzMR1LY/c+2HiDD7cbsUWn7tWnXkswOI1G2G5Zh5gLot8fZe
K2Q+7EJDXConnrBZij0DRea2pdAFY+e0PALapoh1pUpvC5sa9lSf+C1F05L02cqvEv8RZADpcwab
JN3XPH9KgXYFQxp0aTDKoL9WK+mQBFIGw7RUNwXN9RHvhmYFiQxmK8inYLSCdFr+Ef9Z0YS5g+C2
wKiX0upgSoK5DsB5UICKe9enWpewNX/S/IFpfOeXpW90viGWgp9VO1sq0baCqrZht1XKpZIPJMS2
HkK4pSRZxO2GQG2IDU290foNY3dqtpeCOE6FcpsA/iP2d9oSmUb14Xa8VishSPqgN0bpe6ZPGohi
+sJaCi9NFDG9DUQRxFGQcLBcq+6CoggAJ3TXkkWA/3Bgba4FUxd4WjAWgaIFM4eBHphdQG6oe61J
Z2i6coqA8q6lkNHNt+AIuVZhI7/zK5skPB/Z+SWJ/IEVQu4nrU9fqYJ2aW9je5tylHRLxdfCCOS4
Gx4VxvFIwNgOT0QPLzX2G1NdKiNe3N5IiJPXIt8rltvY2CrDlqSJzNt2iU81CcPrperBV3QyL31P
93XPd3Rf9fyRg8Tze44TDgkZdBwbHC1krHF5CIDkkz7ElbKUgWkFcvqjqimgQC0NVpBx+HDgTEuJ
aylsq+rAGwOdTPE6UJkGJsFUBz3HSILFPOhcAjh8rrQuxjrXtzuMZn5RQmIk9WQpVfjwMSml2yK3
iKqtx76bwyRZipgV5N+U0ixFq+AXV+yfJIQI2jHCmQ4XKYMtxA/KimTKR0VOuPhAwh4cICOnSkTk
rKsjYQn2xm7r9HT9cMx4/Nu/kJKOzQq/y/2sl93abVjRW0P0XDd1eO518iMzUmU/mosJvbVjRgmW
Yq6F4iAucQu5H/lTT4YDYTSb7hNpHucxEpdrqpUluojuxqaAxXRoIkFzuWndlWUrL26qd7edlxQP
RrbQ3OdfjdZ/Bsi4mrPAsxnsMdlhlfj9BduTYZQlikOOty5iAPIat1gjHALbsp/i5dn1QzqsSyhT
VGoehDj2/aE0D26+FPG1sb7vl2jgvdPu7Wwpx9sV3S7SdwxiUhh91lIOycNi7zDBr/aVvfcNVmIx
afNLufPBng+ze6D9PGRHqsuOfXdUjaW86FTXJyc6lfVSnXfK61PjLZUV53g8J8W5gaRc+dF4Doez
Yi+VZpf4WhFtrf4Sphc3lYJwc0eBPTbqIGFp7mxg3SnVMYyOkVgqMw9dfxj6g5MfvJwt177Dkwyf
NN4Y2d5t9+wPbY+4jKVK2Cf1UvRxXGspmx9P7JVxqdLea/Eht/c5E4prjdmR0O2eH9A9DN1RY3HT
0XpbqsI7XNPaPZnzSa0PCbCeU14A8jlRYjxTcXFWlpzaX+wS/oPAwoVjBjmJOzYTq5+w2NpUDGGV
kT5PjwsVYq+kLFJy80aEg7Lpy8p4GBulxNwKXYEl0LONbnp24/k2BMl5XxIhYkQEm2d61QR0DlsQ
lHA5B0j72xFn6U0X6YfCcppH+pftY6Nw6TKa9mLPBVesGEExVtJd6czlB7fO/KQz31sZP5e2Fz3C
ZpRkjyy9orClbRK/l3nffy7QK0425I4Ri9QCZ6C3G9Xa5zRr9pbJRa0d9Pq2AsK3nnup4OOp81Ws
jMUmtUz5yGlqs+4enkunfSJAgvGaTo+Y1ic+R1HbwNmM9jJbRbWOi9n65IblRRjPoDO8JdGzO9RZ
dKe7gxM4OnvCrjCs2ylXho3U4g9pIZ0zHkqk1xKHb6Wgt3DK4wS9AXPDoD5LoR9Af9vkA+ZAmaYS
Y18l7FddwS0UTcbNpPbasRPqeHt9SGqCCis6XVvXDAm0SEEPdrI4imlSH5pa+8DvZzhMfc7AM7bQ
0jfaCfXEw2hPKtSIBmys7ZorjUsXcjq5SGm7/GAMgCyiLpYP8ms/Af91wQDdXh+UKQoPxjoZ6nnd
heZ8pEFmfqjsIytg82PZhtVhskYXYWcUvzLS+aBWeXZpxXgDkrPikjqoW52WCCnwUCTUXt65tBzv
opAOWpjWAElE2Ik1d0mdzCd9KItLHtolDg6sjJVZ2h/pX71rilG8jeV0ILQnAtNsnT0XV8Xf3wz+
ww6Z1svCcFXBx+nYB7+/ArZOr9i51RCbEE36XdyikwlnjOUuAM+Phaq9zTNcr0pJLIxGivqQsHjM
wCBvCbdQ8Ed4QeyKCGDZHaXlqDIJQe9ppBz/76FdnmKSZmqP8z0wwvghKzXnVUsxBZcKKdbt0Hl3
jEPeh8o9R9aTlz2H07OTPSfRB3Gtuv1g2ACrl2oGorODvPyYlh/V5GVKXgztYz++tNeS4wt3s4yL
5NCUF6cv5UNjebd//3sDcv7TWp9lPpJPPM8AEaFuf/+LG2ricq0J22WvKjfSFr0/qbMd9JY2vLiw
W8nEhq+c9hqM0TED0ODQA9X6Q5fcysqFxyOJENfMcgtJGSpZq8ELmoC4i1h8Ntwmuq2SSF9HiMxu
ms4hxbGA8SxVGIqW5Zxs3RhfrMGwoe7oq6rm9yEctOKER7b3kaO8eqBjWHGwc030vCVc1XoPccmu
Zxu2qUJ4Uqo1F9NuuU0ZFevKUho7K8y1e5mHD3ObGB86fdrlSqG+ae5nV3XAFLvzRMY1D21ZT6c8
sx2y1fV8n2jkdU1p/ISeWDx50V0b5xk7LHK89TRZ26MsbrwOMXRBwOq6tzswFZY9nNV4zE9M2dem
nr8T7Tk+NnlcB1bKrZF5UbkzXSW61TgPV1AW0YWZWLTByx6NrprfSrN87VuIk7T1W1Z5gk5b1zSB
XLzFG9FX605Br7pOsoJ4N3jwXTW92vFQYl6gkTai6kZIe12DXB9sTU9W6YBG8leHyo9HChgHzGN4
bZhLkD65tBf/sivki3fV4MlubdpjvZtC5dnsh69iBoJJqH13RhFRErEXpJ49rKsOYcbfv4Gf6QeM
RFjr8RY4WLnX/bAtjciZbDQwD2sjDvEmRNahdWqMg20TAuLAclBYNPOTimVpzZXLdYZN3LFHhohU
bwY92vSEaaMxcbdu95K3+Bwz1CYmy+wheoOLmcPFnKr7bs53f//Of2rf8aa5JDksz1BcOT+q3ASK
zF7D+b9mkYpUzQYiFOfhqnNViy228QW1wnRWOozV1+/7X2/jf0fv5e239kXzr//h+VtZTTKORPvD
038F7+XlU/7e/M/yv/79Wf/6/in/6Y8vuvnUfvruybZo43a6694BO743XdZevx3ffvnM/++L/3i/
fpXHqXr//bc3yNXt8tUiOK+//fHSkiZ5FSP911+//h8vLj/A77/d5J9+/vT3T037+2+W90/XYFYG
X0L1lvUvs4bh/fqK/s9lKeS5gKAtfMxLX6coZSt+/023/0mGog7RDQGi4YFM+u0fTdktL2n2P20H
mRzRsSbLKcvwfvvzbX33W/+/v8I/CCS/LYFsNb//Zqp8pb/a1AzEYrZJxx3+lQqXyVpe/8upIxuy
dXXkTxt9JgdTQU4Mmt/dRiKC5Ee44lqOKrGMWm3uGpa0eJviJ3JvR5gvWrHqFC6eqmJ+kUptfOqK
gW5BtsstI72fZTL6riMuLZfHI7kG6oaMqFXaFtC0M9mhFDmr5kuh2Orn0mTxVMHvMRMtxlk2gd9O
5F2oMjQm1WFJl7KWKG5rz7qv3qj1yIpB7z5UXu3HZdOd59pD62whYdSSY9+4/Yl4ufeoFKxmC1oj
ljdvWXMQOE/g4SfBdCpv9YMSmf2lNEFDZpIRbk6Q4rlrctb5RhVtKtEb637osg2pa+siEsNBT7NH
R5rdgloDTza6xQZBIrLC2bgJEZnd1GydR1PfNSiooWCy/JHpeYzy9GkSiAAIpr01uuRzo4svVSa3
Zh2+wdGLN1aLd5gGXYX/f9yLorptVa9bR+24bt34HmmQ3FT3kvwhnyXcHWCwaOPaM8lodgykVG09
FlrjGmd+hl7VMDd91X3IzNS36+FGaUxm81HBHL5AYzQ20bAqyhmXzwsDovzUVtYGPZjYN+0XPNk0
s+xqcRubX7vKTDZwh8M1AX4HT6NT2CR1t+E6pK/GjyFxzOtEniZC2UGQHopEI4DZTXkPbhHic6jU
tVGG4RrN+cYNY3xzLgyLaTzFxpiwL6rjW2Rm/Vbx7PXspTWe9I5dYKK/6nqe+yEHQdDiYTQnjUxG
pp8rhe4OOFLvaLljv4bL+SgH8O5tpJF/RwgDgOAeEEDKvBlmxiqxWDIrQ+UXabpNR/suUs165ZaQ
BKGcaQdPcNOI+uE2VksCWNPui9SyZM2f1OtavFIRrRPyXj0aSYa7mkdxL+2qD3SvUFZkPr6onMM3
nEO7NoZfxr31uCThIYgeb1wSO8DEp95hAIvRNX148Mba24WqftQZK95YYfNIsDQgHH0JFTHkBgPJ
HQJCA95bzo2y9z534CVOBMS8sbPIgI3MCSH1be1Lw6tPvWrTjDUFLqlwlLspEzsvmtccWPHKwrgl
7HSrqOVZlJVvANJmqeVX6oC0TlXWRTf0KLVxVJq6eCvjxFkZBF9PFZkHRPQQu6golyLVns2sjA99
Z+6NwWWK2SrJR4u2b0YAeWArfoeEFIJn+TIoVbUxSkunj6mHa0CY+rrDYL7iFqMRPWCpkEhshGM4
bPxCjrd1k8YQNYJywGKp0Yp+wvmrVKW5apDBPbnNuk9dWpwe/AiUkWdJ5AttMZkmK9GCVlXd/ajf
sarKDnSKrZWCritIK6PiEHTo3fHdiIfw9g5cQoKoSt9Seattlyqnos1Ak2PcvdAOb0Xp8z6f2t7A
yF9vjYEorVYyie6dSscXF/sd2dIM8m14KI8dGu9126sCMOP4PjrhJeOqdc4wHcWj653mlGHsmAlz
6w7qY1SqDp/4jOrJpH+GTU+J5X088FHZy69KFX3V6/EopdIEdsPmRLDR8ww6fkk3BwPTAFZV3vOo
m+hyhksaGlPQF+NMEGLrrgeDlYUTFqekYLYvlsVth3tmbJ1wnUCS1ZgoHLwZo1Q0IB9wuI+Db5nn
tQYWcxfN1sae6pSR6RME5XyfuShjSFks98KxbkRpoA9i53mfYnaKI/lSdHJjVa+9gWjfIxkVxVXr
BkWrjistiop9ksdyRVAbTbah25NeW5F0tZj/5uzIdGQbozOld9deKnuwfcLIptU8uExSqqE456zm
TzlsBEOxfKK9hO8glVt7Wkbn0jUAyVXGbZHjgNCioJbuK5ZknSsv301ak/1g5fEDoV/92XnuXKc7
NZZOnIMCToEIrUXkpyOzApiWjGtrwmdZZNBZ3boiRb6cc/pi0j2SafNeo9teuW6KqCaMP9niVzL3
H7QFC7wazAETDBaq+K5+RCEmpp2ZCBKtzYBSF3+M0m+slKbUGNn1jV0AEG/Uwjq50SK5WhTJY/O1
nsaBP9eStJpku05Bv5FxmSfofXkq9XITZfcZEoJHrJpVLvG9Okl+made/AKfZvywKTNJjSF3kg4O
9JWF+b/8eH9ZL0SWyGcTkQpZzJxDMaYduzAzoDzxsCp1tphl+z7RoHKc7CPrBzo+xnJ4pCN80uyz
l84v1XDjZGxLrTpBNFfAUSAnnMTjVTGpuDldCLQFW4RSZztjGeKlhQrHbX/dRv3WxZdrJrDq2Ir8
/UL4x6yQ5QdDDMQaCDect/gQvv/BWKl1RqaXeKNJ2NDC7DOaxq3AMLgZStzQOPHcdVNn69Li1DEy
dSUy4twsM2ZMY0z3nZ5rm8yJt7XhaqTSu+qOfLlzhD540xhIixVRsxQima6I2TKWg9hAzMZaKbS1
0sJBycImXellS4a9xnAvNdJTplg2BIboA5cDOjlgtEb1KzERNHBH01ppgi+LrYrZCbZ/S9ce02ky
V5kNsM74lR8GcNdPf3rXRRHjejC32BsyZvz+NyTNPJ2teUTHaykuepL80osCqV4qIRCkBRovkzvk
7ttzab7ZsutWiKYmRuh1GdIRxZAkRDmtulwZb0dZT7dFRz9bDmolEcgpj/NUH6uRoAJOe/txTnCQ
VXE/wnIpNojH4g8NCsNaileuvRqmKhwCZa1Pr2XO+lXtD1VFP+6q6jdGrbwRe1nFH5JQ5vg0CSxf
WaqAU1imxR4B4FMd0SPM9BwZTZ6EuKE949YozYk5yzzRDgSEWxSOeqq5hJ66FDq8Gin3wOI0kigc
97ZppX4kAw0WsT0rq+vHyFj2WudW5ZJ2GEf1kb9l1u3dlAFb7SEOKBOEfk3UbDKmr1iLGflHSYXl
gEmzPaRy1yghEoAcS/7sTmgOa9gmMdJiLOxpiMTbiHSuGqqB8LW/lSoN4qiIuhMhbKkTkhpIB3Gj
VjEnKNmNN3UGmsCcdYxgoxL0EbZLKWASa4qy5dpOlHhdT4DYneYI3sHe5VNy0GnP3qFFfEJVGKNu
gKDCTRfoUAlLZ3nmSR38jDen++ufqfdu4gafhBl5AAUMNbzvjW7elLIgBjkif7rI9GSHUJh0L8+d
T16fDNwrnM9o5ae1nGLrueRaAH6nfJsIez+N+A52WjzXGwVHcq1zg8s0sqNtwscn4l7JoG1QiNLu
D600XY8sIQkLNvRNNiv13kn6cGOZXfFYKqOyCj0aX17J3cmbQVZmFbhKU082rsCED4f9yN3bCuiR
PeZqGu1Lt+72WhZZ67EncX0KH/tCeeCUzY/alOabvM5UHwB+R9Jlyao1bfpV4hr2SbNSug368Jwn
6J6VRXtR9rtewjKOLG1TVtp4k7qk+rT98KVpGuVhDAnXtBonPmvDzNuumTdgsOHKqqV3PVGjQlFK
LoG2xSiP6FZ4c68dS4L7OtHToyNCi8yTjHAlxvWHrKmndZkUh6qz5n2tZ8E8DOKod+i1+TYspeSD
B6hsFdmGfExn8VrhClqxWBf7yXNLcts5mFtU8IcsbkHpa0X5TNyf3GktcIVubgsSylKdFSRz0lyE
59Gy1MO3RIAZY9xO1uGLXKIBvn3Ms8KVCAW5OkXjqLuo98wDI3vox4q2CEdK9UWpAJm45lGmlXPv
GIV4DHXjA2pAtPdTrTOwi+11Cuwp3dTSVoGRGaexYE7BGmA8X/+FhFNFg5m+iLQkzy3n0meOYMpZ
O5iXEbq3P8Wqxy0Vjp+QxZ2A1GC1hXnJcixRsi8c3+jbj1nb2G+a1j6UVVk+0x0rVqPW3Hz7TLcl
7WIhWY/pq2sm6ic7LQqiLyr1kBBt8hAXwyuSQGStqrKBMh54Sy8aomRzN1itd0YZy8SYbOKs6tjm
dmp5kctDPaLYLiJcVhn4G0KwLy2U7ActTwE2qhA7bCerGAJl82pGZXoiXlAlZQASgtbZrIpmU2xS
O9T8bvLGFCd2PPhpgWWnjxIIPUlLUvaYmXu8h8qJEJPSD9smum+HXFtnuuN9CNvwi6PK6tVpwddH
/a0rpva+dGmXOVX71bAn/aNGxiLWFtYZwxwZH9O02teOEz12sTdfYtyGq+unFaEXwTrhKLVyLtpo
Fy2ySD3znEHsiJGx3jIJG2659Q63sicTUZrYIK4vpLrZ7pta/VjTraxXXsGrOtcT3JYSL73hThiS
pumCCpqMuchGZpkB6wuuH+yXl+UEszN2J3XLjdQ8WkobbhYhzaoh8uAIqmCCHKPfdkSB0so0OOk4
dw/Xh6mL2RTUhFsfvv3z+tHrc6lBLuE2+FZObHOnEtd525nDjd6zwFficmVzjTmmi7RyHPu9GdcK
nj9TRy7TM1yE7TbASghlvKmRZa6F7iUgdHTGgHqUku7inNuphZec50epM3sghTT1ZZbh0dRlizSt
tNunpC8OqlF0m1gH51OrRMLkLX3lJjten3RjMh6tLj5oeV3cCtrw64rFO2tu1tUOIrBOjg56vIym
v3C/DmbMnoe/QqAPhBM6Rjy/FOanEXvojRa1rymC3bM3EDhSkJvG2Ku+J5zMOIqrAqhGLecykU0G
037WijRaob8+2p7Y1C0W47EpnE2lhG9NHBaBCSU/GLSkPWp9u4676uRZ0CKzKTxMZW0GnUC6QAfs
JpR6/eoRdLvunDB/aCuMC2acsZUZ4JezqZkjOG8zcr1pepZGva7LoXwIYxMLua6+s4t0jtdn+eAN
JABO9mqsk+IUF4Qm4N3hoADeK5cHgx24r2rZQkrj6fUFS4obu+5ccrIbB7MyD6A1iQlIPaYvoFxK
74k5nPbYeA/uqFR3qLexSrEXX1WjEwWFXki/clFdEzgVenH5uRXZNp+dVZ563SqLHW6FQHi7ruif
OCjFll6YvNiiqPcyQX0Ov0usGidNHtDJi0PZAobMW4VWGtvOXe31CFkzlfjCoqAn0E7H60PfYeaX
Ee82q88R6Iwn2UTAYaJwyWphYWg0an8cag1vU41omalcdWsTFLj3iqIh8xYVUlh3CH7s/lXH6EbE
GC4Jg6aFrYZ3adbaZ/CNwnfrOFnXwraOVr8f6XU+g53e6pElX8mNURaiS2dW4Ll6iUZwWDVpl0NG
asqzZXUFYwj6RZXQu0+p06zob2FDu0Tq6He9OX/ommiNCExjM59Zm0JFBwp7EkwYcI5kUGty7pXK
b8dKv5kajVau2n8cRm83D6Y86ZKO0jRXR5cbPfdJrE3GDC+WiFFaNCw+7zQ470bjJXdz7Ajm6gws
CBbaormIQfzxZ1fIgDHm6JPeax3ndIVEYxjOQ5p232jPzggXCfzJmgw2RkWOop+s3CMkWFbOyktU
/a7iNrAvOGfHsmd9OIrseZotIu8TmYPeYesvTJd5vYd7uxDasB90Oa6brvMOmlXvw7K6mI0e3haJ
DOniKgCSvfFsdsibmjB6i7yRbIum/Vxm+dK9rJwnxH0dmpVQ4iI0tXUIcti36Y1dVDlAzrAGZFQi
6lejlzFbN8Xwaeru0whekBrfDm1j+nIYuOeHvif6ZGvPqkcDrQ8vKjn2gecgKykY7jLHwvfUchzs
QqfQdqKQ1a3lDsZ60tPiVfWaA3a8cZ1GnnVjK+WzWWXDR7MdHPbs0rqdDaJoMO/tY0sW8NQxVjYV
tvM4lf2+TbTpQHp0cSAbx96rdh5hf1HjfWEbNqS3qNm5CiipzCkYmmcama1zU3yyHDZFaTE+mYYc
9kKVDm4hp/iUqLdNZberuSY6zrLG/L637dSvx3DY/C9357XcuJJt2185P5AdSHi8AjQiKYmkbKle
EGXhvcfX3wFo91ZVddzdcV7PC0MASYgOyMy15hxTyZgkAlNdmmMG55fthOZRmeKGiwriXS2ZHpe6
dOa3+Rd1WsArpDmwWBPbtdNHwh5T0bJBVK4ZOIAi+cYMFI9XmT5iughvVZ+viHE+3ddjY18xcRyg
BN1gIlLv6U0i/6r6x6YSJNM6QwXSja9fNgRPtWQlXYfiJymH9acil1c+os8+l/7PtASZSpq1/kpI
WORRhDLycL7tG1V7LnzIK7C1uqCM3qRkRKTr37+MBBXCgodKbcwtQBCAryQpZv5NZOnfNIJWPCEg
3rPUfmmwSZ9TrYm2tlpDpmM0m1Oj/OQrFESVonzOgvIriYf5pzgeNTDpPjSMegpucx8InDb33abJ
uNIKbIVwkZ0JaQ+N7GC2n0y0kTQc9iUB569NJS9GZx+mLJrQLnATzAOZFcP4UM+zfbveAFly05IB
KxgNvDK6T3HOArllEAsQtBRoArInbTtnRJuPk286p2lsnzIjUq+mjIsb4YvSa6hrb8LBwnLZGM0m
IWb6mNf+7Nla25xCu7qB19yeYnA757LMNm0633STOR+AkmB5FnG+iUcde2OOP9AOBuNShyjX6H/1
jAVKjWgmeOL7oMqdT7z7pf05VvU5XtqiQ0BqiGqNPTq8XD0lncSNhjgaV4e6URIzvx1KGR+DPEas
lNnlNu+WVLjYrs5Sizp37HzzrVZtWnATkLJBK+my5krnRUuEkMDSODs7pQ1NEP6TeG5GLxrfassa
X4uhD44ZeVibcrB+6ISWHLPUT+CnNvOh1YHdwiKiguE86sG4QKoc4mxVgP+N7J3nuQ6JVZmjp5Ai
kSoNOv4RI4ZwlPG27CnNmlzR3TbPUKsamf1ilhFLrVlLN9mwCPdClYUPFs7X2GwApwGAkr4SeFEq
x13S28m1yDSXLobtDgOC4yYqX8fcKTb+ZMdbvCbFplBleyFho95bXB7B3xjxXnBIDNNItKcgvnST
jC64k/0UjkaXIsCPwxLhoR6Y2ENHib3fh79mzvONoo5UD2YKvJU5f4KtYDDLI3QjiK3RG6Z+D3+L
oE/cmg5f86IYFonvUvV50tJOfuuVB5H32rEv8dsXtu5AzuUGGvIOQ2pCinAGOrezgNVYKiJOI+w3
aaMFVHrIx/DrXl8AU9m2sDFo7qposggnJ8OvKZtrb5SINuL4UlU2TpMovi8S7Jfk2W2yoJ9o+ajx
fSCb+J56LpZrgIy9nfatKxXaVoMKxB3jPlEXM4VpH0f5E2bv5qwS2EUIWeZOCU2ImEDxbcU5cAhi
smih16gepDyy5RFnyMl5XAzPrgLpnA+SpYqT28c0Ua1jLAplExR6TOS0lY7IUnNPwauIX6G3Kia5
814TabsVJTlsaZUhUpqdYetT6Nun80OQhNpDERX26Dq1ibF34XQ5U73PewKKe9Ec6gWRMBJi4iaM
Wlt40QPh2wi1YwG6DQRLf9/r1FzLKtcOJhEBd3bRPOe0iB6zIp4es9J6HaMsuGtEmW7tJQ6AUsV4
MQ9DU8pLt9ysf80jfNwyBcX2cUcmKkTDvUlzZ3mcMSmSfMsREbxvnKyU31Ft4xhaM+fD3o7vDUfb
lcNUXzuNdqKu02jrjYpKpKUOD2IyqBxlWoDseU5fylS9NtZYfasx9rpKZ0+P1sB4gV3cDfxkgf0g
gddFPG7nMckfCz8vvNoIxKdxmN9kGg0/1IJG0mzkr0z88cQUnlnN1re8KiqGrCa95LoWHGkdmyxT
nfAZNcw3mp719xEF31CW5qdQd8Itte/xlvlo7kyXRCUexVySyEchsk0/pPFpZpR9qWMCfMvSeKCG
QOVWD+7HwIhecw0URCv9xEsjTblHUoItsUEQr1Xhl6ZU6QzHbQF4VD9PgxYxM0TCppdt+82QqFqU
qHlLEcFs/XZhwyPbd7VBzZ4JkoGHrnFK5bGTPusjHdVkWqIwDXBmYwhDSiYRiL9W30dpmb9EDeWU
wKimA2iX4oWlKvaFtplPgaHUh7mUhVeUrdjOel5u3qO9h/AxmclyHS3mqWGd+g8YfPUH2sF6orHs
gO7aOrWXk0A/+9o3LaSdFIiahsxUgcDXbmA5XMfGR/tmNDCWOi+hYUcDVxduHAw7EsVbV6+6GnO+
9rktfiKbvevw59G20kHS6x3qVaikCuAHWrqZlxr611A4h+5Qtc2r5s8MadPwTdezZjPoZA6VNTGQ
wWOfZIfRnGFMjh28RiN4Iwwq9TS1VV1dPoZEadMmPpsBDAfWWt/y5DGYwWsFEzRRjfXBmKBpHyIE
Jz7CcqZnOMEL6k8WrT/bgZYRPMt2ehNqb3lguFjNMBOeKuVFEn/Z9fanvHnJFJNlQSJCVMS2uj4i
jyj1MfLSju9xsWbRRhqdO42kdmtDmXutQdiEFmTuaNSYHTMYZhOtgCxqf+jOj0JLdc9BDe3Z2aBT
7udivKBHs4XZj33WmG4MJTnqICajKsGWa5ubwEnPTW2ENIIafESJvq0mG59KqV5sPp/UH56anMAF
M5A/EN8QU2bvdMn/8TszQ+Qf3RqRlbg0vFTqBZ/iLKdQOUYAQdpHq5ass1/pMtMPtZUXwyIfmEKV
7XczknczcGdGLjRoZD4SN7wbxuynb6Q3MQWdjRFvyppL4WzFg2st5gIVg1urfS1J7Ele9JqG6dCY
4x7UA5/LQMt9MHsXidVDqyQ0qdv0cztn9xQVcdtUReyiEDrJGeEmDB8MCPjD6wZZfBnQyCmNOvLC
DN4VfunPBmdwPH4eJolL2sHHu1hLy1h0vDVedd/EsYsyxtzaU9S6UWy8aMWFHnkG+9VKNjJvb9NB
STd5BPkD1IIXRY29cWoc+T6/kQFIaRxcZZ61MMqs79iKfhgZErAGzUVbs0Bq8JQTwoWb0DqmOXXv
Ubatq4qUX545342RSSgX5y89V7465IM6kBkPNsRPStQn1U4k/UICSxWiM1tF98pkBseitsCvx22S
hbWbD9W08f2vUc0EUKs1OB6z/1k286MpyXgeleTeiEYHPIDD1E5hwWqMqBkZYIEwMGzPhOEpzqfI
yJGMRjvFmGK39OlsZhYJd/psepqikTxlXWWDVCPv0FP1KbGjDT/eciw8ZoTodUGH+GZMTTPY0pd7
GxXjbNR2uBE5MK+iogxgRGh1VYhSXematdDcRnbqJk9qb1CRekezpKhtEBMtmDL5ndZtazm+UDwA
g0pwVh8E21bHb9vfhw31oKKaa2pfM6T4ioDgNKDbzezH66rWs1AN3oRld4gNYgplFgSekdyPoqo3
i5p7CUDxdS6D+N5j1wDPgiI5r9xBLGGElCP6oHqyhvl7NSxY0BofIc341qcJo7M+cz3CD58KADA3
AbR3zxAKqXem1bss2Z41R3zWO1aw9M8xmNQ+wbaqm0dUquj0MvyRmN2Qe8+1EeOVQrQafIr9ovuC
hC8PGVNE0lep1LRaREhryMwdoXpqkzNZDnQLRH0TKe03vS6AiDQd9l2rfhWTKF0EfTXNG4d1AEnm
N0LBNAPZrbF0wqgOlOf4pNMsQ52jFZ4KUnhOwvtIC1+jTvvZWUcrBHxrjYQ/EGfZWXbr0g91PCXT
Gm9qEMVEOHGVrsoB8KZ8aRZqBnjAVTEv1KAE4Bm1U6F1YDcn4AUl53XadowRUvuZNNBCI/k1skeV
FzpPm1dNr7uzsMETm+H0abbmx15GFmGT3OhtH98mQcjyy4yYlNMo7BfVC1kG4U3Q0WJqOJeooMVA
iefHEZGLi5wZGkXFx2eE+bZCwdvygm4VLVE9PYywz6g0NwoWXXZYelPLQQpQEkRC5/sa0Z6nT4SY
+7RuxgnycBnzJelBEZ1UBTdZAaovarelXcZQpg0++7b9XKRFuI9VjSQSAqWCLD0aPSNjTxHJq4Px
Ks3xEE8dMh+oKtvYCK6VHb5kDZ4LOx+/BDWleXsZjsbefBiCoNjoIHHirn+M1f5nRfzJVhdXrcgR
5ogq2kLOMGAJDgGNtoHI6mQw/e3gA5tUahS0FJjp6XrRBDOctOsWrPDivdDARI/JrqgI+NayPnNn
2iXb3EgYZmP41vTWPbksMTKkWz7mJubTP9Wx1HdZ390Zg9JtEz05WgRqujxBdUMj/27eKMlb3SiI
emeQNaDM7scke2j4XaHAAcFVGaUnwLX5FvmpVaDi+3oYepITkmEebs0OpkatkvWth5CkgwC6Ykom
MwXom9kxuB6GEa2HFsJUVx7HsN3GZj3daLjl5m7MvYgYZ8+CG8mkbWGvcNEf7YAK3TwzmLE+b4Uy
okhWv6epYWy6KoUtPo07mluQt2wAyyyemqPdbK2+g0nuxyjNYDpGDparklHOySA9U0Xfdm32JrrZ
geOF+9Dqk3lr2AZfiOUPEJOJkAY2anDuRuJMFprTyYmhioKqmt0bL4GZMKYOo3LIwFGQWS23jUlX
TTXCW9qK9FmWnpgRY3xl4qCgI4HdlsCtFj/S5XoTKChLuh48ejQQvFqQKjowAvUN5RUFJDctg5Ov
RaS2aMNTUsjkRpEh8KwkfZ1N+Kdt3Os766dQqJbR5Wop62xjcDrk/1yHnkB0OUe4RSymIJUOLaiH
CQ2BUvPbH+jIS4jcRcLUpviZUZmHtC2hcurzd61HF6OlzlfL8H8EdibdTqtept5/tcZYozSZ/JT4
IpPC9wbiJJyy/1GZBI5TOvV6B4awMPST3U4XMnQ34IJIfpqCs+YXLHsLJYJALr5aXCA8PLFPRjVQ
SCtV0rro2SEF5kdnRNE95JzqZijkm0jk6FWUgstQ4WfcRsM9Q0M1RRg2YNIAIOMnFpKANubjQ2Yn
yWPYjsFdGxBWqxPU/mYyKrsBzc8zgqD6ovd56kY4dPlAnODM2IZ80aZiZvOYp2DQUZYP/tvcMCFJ
9REsji7kJ73xfLighF5/HjI8q5Kzc7duBnBpCtWMXseJFL6E6O8NaVgqPn6bHF67eFAjmT5WgYLN
CS/G+2vS1IQpqzMP52ES6UkrlWvq2+hDbMKmmb1oN4xyMOdjZINAn84pFYT7CO96tMTMR+E8b50x
iA5qWiRvdr9rleKLQvX5OhK2jvGUHGpnaOLPHQISR1/yI/Lip7302zqFsAFqfbja2Vo9IcsuUrgN
mlD04tZdzb8ftW6t++nLvz/xYxeVwT2dUPOXYy2PUiga3a2PUns/A+KBmjIcJJklsXM3sSDmxylp
vKoBKDwkaIaoM2acSU2cY8ISSCgnB79KgY2B/qPRU8JKBirIEQ2tz6MzK/eKFMWVIHVuUIUmRWr/
sqsJ0/0wWhhbcfqQ8PLv99QZ6r4LLOv9pa37l12YZKy7yld6Jvi8yGF5xC+fDY/IU9pC6/tZ95u0
LtddH4f++4kh/FC47or0uoO/fMBxSMiVP0T36/OtxYITsBRhjk0DeH3LA5pMxWqZ/XLcpOrtu3dT
jv7vzffXJumOrveur2E9tqKgClw+0/dHUOvdV8vm+/OXe9fNjzezPGJcWq3vTwgwWa+bH4f0aQn4
vubcRaldeXWX1bBtRXstCRwQoiNTbdlSAieAeo0GBU9wiH2XjmHjOXWkXKAOZ3VYXxGfZDsmj2Sq
L5v4/eorlZhyN6gGmQnLZmo09ZVyIbNrg/CBRp2bkFjEctw1CYvP9TGlI6trZQKasqtGZ+HIU94P
qETGbqop7H8cqyNCaacrKbPbv/8n5wQxv5kyvO9b72BhlFKTEe0v+8iSxvfQ4kVd/8f6f30/Qa2B
5eyX/1EM2Uhg+JT9si+pSurXNPq89Wnr/5gS29izgqFvtbyW9caeQZtUI9KleqpaKGI1zG6/zxx3
fd76j2OhZaBTbCKP/37eIIr6Ju10/Zd9mlP3Nz7Wh/fnrg/W2lzBPdEo7sfnZKiKfsNlb3p/7nqH
XVo0zCxSdD9ebxXT+bHot/zyP9paIRBmWRb/8lqkXx1KgsN/+R/xbPaHXJVIw//+XuXcKwfoBMj0
1u81QW9xYEJNB+Hv96XVODrVrIl/2Ud1Kz6iW6XzvX5G7Yhoown8nx+HVtS0PdIt+fFxJE6w6ZgP
zrePXTpt+CNzy68fnwVC8wUson3+2KWNZXiaw/bt4/DlUGenwvRfP46V02g5dZQFPnbVUzqehFk8
r8daP0fKQupJ0f3Hj8NDqLROZqY/fBx+DrHPoqB//0msT1QTDIma01w+Dh9UTXOb1cX541h50pP1
Yxb32FOIflZVVuko8jmVn1KZiic5yCOEcAa4chJPwKASmOD9jCSIO8HL9V4LOPaw3usz1dqatSJ3
670lInDcSk6/We/VLVMSnirwRS7PnVsnuScL+nW9s6/s+EGyBOgkWdQ0SCnXZH3zuD5UrbpL1Dr5
Ej8gnujPdK6Eq0QaEccB0e57faGNN+u9YUSViu5f8P4aci0f6UJHwlvvrX1WyNQs6Awvz40wopyd
XLmsW45Z1Y9UioF3LK8hYdWldCJ5UJf/amTTa+2P6f16nKEciHGMfRWSJ8epw6LflE5s7Nd7+zTg
I+hBYaz3SlQe5PnovbduUi+bbucSveG6qbE+BfJsvh/JVnGB28pfL4H2+81sZ+L99eV+/LNV8+Ru
/SdxC6s1xAp/WA9TqVO4dVjx7ddNPwAnbgrauuumUqb5kckRTYfl9fK9zSBCxZd1Kw6r4dqAT1/f
6LqLrKoW0QEzvVlzK1NEm46W7WfEUGdTLWjyZixfR4fVQJ+rrGZr9XYYsvCgqbV5O6Uqsn9OkiMd
ehLGkyY4KZZpPkE1lJvYyLr9WHTm0/qXaAu5WTfXx63PWDfbsWjOpP4xBIfmU6UowxMs4XVjPZjl
pLeFZdrn9dH4UHr0hQZ26/XQM+yJVk7Gfn0CLuWYaiRB3uumBER6rLHmvB9ujqR1L2TwsB5JCAWp
AcLf5ThG3/4XBfJ/GCv1hUyg66pi4EvCmKT/6clvg1pMKR3hSUPqM9md8TLGtzL40nc1P3vfPNW4
JUOXech+2MY+HAI3RmremsX0HcINYMTY+ma3NZzZplAvmZJFLlg2xLsWwvVSb2/wPCGzGcbq1WrU
7zEoPnjnNRHAOKA9jIrUB5KjD8Pxs9HZ/lYQ9XiQbRE+ZeSj46K3v0CPgVqDTeosGJs3vpZGLF/S
bKsMiXWO/Iw+3jjpx3H46YSx2ICgIcdarSk95WWyG6IKAiW9v11BCt5BgawS99Z8a1sR8oR4SVGS
3XmyWliiGpY9c2D0jiF86HPquLNYTmklwBkcR26SGZBwYl0hNtunbcGKLe98dV81tNkFRWEgAUGz
VfqhBj3Q2Icus0Z34jq0nFIOfJKcWkqo72kyo7JXzWFb68lEwRLFVijrgSCShVM6Ro1LbENwMQ1b
8DYoMqWWqgL1ocmKiEu8Oii2mjjvdmmuKhs7Dkp0gHqJtsFXxdEKjnmVxd/xYf34P23XU3W0yf9/
ux7No/bH9/85RXnwvch+9fmtT3w37sl/WYvxmBgYW9dM5HB/G/eE/S+T6iG0StMi5wMNP0rpv5x7
pvIvW+esotknTQUxCS/kL+ee7vzLkeSsOBpgQXxBhva/ce79EVtt6IahYtzDScBrQ4n/J2OE5nRk
mmUIub0rfgI+p184tlddQ5uDt8XAS6M+UhEN7tabUYnLm7I2svtcbQePnu+AWLowXkQcfaVR8d+i
n9U1M+ODWrW8PtNGDQQnk/gEMnz/UIsniWmnuV9gZS17qB19ny9WgPvB0rTLVJo6/puGFduyud4U
qsagn4tPFSHVVGZrcaklpwEmEGPD7ClDFZdrzyrmBNdp8RqN6kyIFabmz5mTXEuSLjLR18w3qDrX
E2CFMHXyQ9tboG3Hb8HQKPAyGoPgUEU5hJk2bKAtKj1+kyTaVQbOFJbnXxs/lkSDNcVOTwnnNYL2
bFve0KviXoU57WbqSJVQz8NDQGNv38xt9qI64mLWjUrhsJHmntGVOnlnjmiqyoSsyiw5FfMgUIF3
LWW+MDlXkTa7di8/J6gTv8al3bh5ZWkna+B1O4HxIhfybGanGyF1yOhmTqRnMScvmTMSSovWYYN2
Vu60aqRObQ3RbTMQ/TmgpfaMjqCCv95bTbvAMgaa8HHafdYqnbap+WmKouCoc62HbmUiju6BHyC5
2jlVJL4Kpt5GVXc/dFP+VPS2e7Yl9vV5aHEFUWovbXkJiDn1goTRMKy07ClTguRp2jq9HyB5SnS0
WCLc9OSuHmazznbBEDwUVT7wJQQPodNONzJUwxuzNZ9Su5+vlZ4HXi4BzKngiAEM5fa+QbjXU3pG
Jwilol0NA4K2g1IV5wwCqeeUkXzSRJ0eoYII9DhsJmaQnV3ROog0TfXZjCv/TNH+fatTwCCESna0
puAYT2VWIOp0BmjzndhXuBXRQGzaiHlzoubA2ZONac/zc9zMsIt0HIzFcHJI7LlHkNic15t8JkN5
ENHd4qkMvZIrybFsQaFlnTWig440d0oHuCUzsdyipENgGHTFwAg86ePQXPEajJckFpNrwEsuiIW4
W0nfU8OIixjMOIig/NFK8NLUKnNgwQkjrd340XdZZgd6K/anuKUrUvvpppkc61Gq+mMS68m5PEaT
hjWT7J1bvp75KAbtZjHZZBV0f/4YsGcmLpoO0VPOR/+W8ZWphji1vvbU2THRXtTX1N1QmVdCIKdv
E3+ImMa1QAOj91T+s4Yo3RqF2THSyd9uSloqQTQWyS62lAYyVGRdy36LFKu6RnprXc0sTu9KI8cW
I9qL6s/MJFc4SY+emdbkgzHOGBGW7y6FoWtGzzPyrVtl2ZGzI3Zwbjhdc2+XoO8Awdw1ra7cdssN
umHi2C1f32gyEyc/JEAqQqK0KSyrxOtQp19iiAWIWqonZYxPsR2Q9CcU5RmdzOTaIo6/FEV1CdIs
/PrL6PKX6/pXl/UfYNzlWmg5y5BBhDgme0ggvztnYFRM5mRh8qHPDpEbgcZtEKpceTSLUf+coAk5
+6pqPAf9g6g18VLZ5LdGBZS0K/1mfMW6Y58D3RlYk+TqntBh2rliTr9NVvCYtIXxbKd+tYcOdfBH
IiKQyI53Vpq5//xG5Eq+/f2qjlnd0hn9Fq4T6WG/v5M5MpNuUCboPLWT7bMuPo6aoMKNGZwEDEXb
V9ijbmsjlhcy4UGXWWQNV8yk7mazcHCndAw+Zh8/ByVtXvQR6qJzvKy643pp2fgtkQVgQWJ3aFNi
U1gE3NSESHjYdTta3tgR179kTOE3djZtB1+1zVT1GdSH3GQJCx8LxYyw/ekzqRperSrRYwPOQm4w
DaZcgekL19f1hqWgcyJOwEEmlUV3et8510FM3zIcK59qrqUK8JNV8yeZ1mGJLsXBIAnk0xh9qbvI
8toqHs59QjndCXPnpVt8appsdcxhOX5XrqOeXc/dCxIwho4IqJRipV/72M4uFrEgh0Yv+BTkS20R
ZqKaxms6NPNGsSf7LsKDkSsCnzUXUk+lXLiJVeAlQ4sdovDDY2T7FvFJ4zLM2C32XcwWFHaHlk5g
J5o7PyGNKvYJZksHCv1cGXE17utS1Q8i8lU8Rum0c6Yuu84a7Ckz6h0CmAkD06lzHsGxSFexgKfl
Ip3QkeHSJlYv79SvU4RpOkYnuskLEiHxZmvbPIqyy7D8JbjIM+YH6V3FKh3Htx3cFNicz9TDIerL
kd+wKZJLyCT5aOW2tcOUVN4rjeSvvKAKT0Z65lC7VnxiWha/TpLCGEjql9ZyDpMZiQfNmmNv0C1I
FfC4d6LV5FOMvMOzfSKwBruST2XqOztVQEF0ugIrp6VfbEMvb4ackNCZBtI/nxn67+a45RRnpkN4
NcE7nOL2n9Mx6tEIpJqRUxxEFdYc6kMTActz3dc0MRGCrJJlNLL2pi7sg6KoJKnaTQ822A+9OIcs
w4U4+YT/9w3ENlJiv34zo0R/jQmEirsA0as/jWeTYCO+NFdGaIxVmuJqvmAPyUvbUux4NPqk3g+l
CU8YMVGcmN3XTnL2oH/EmhGGV1Ul0D3Q8NM5vfnml+aZ5h+mREJG/ptV9He2CB8JE2ANm6DKOhMc
u/LHVW9UzEobK3onWYrhUW3CN7r+u6kclNsZPc4+alXFw80bXWNJ/3+AxKpMtkPba4Z2KMnrpm1L
ErAC2S1S7cMQ2/JEE1c7sPx2rtiX0IUYQ/6NkRH8cVF6DG4VOGDM4XFBdRCVyh1hM/3W72Fr2njQ
Nwms7ls1Z5g2Wv8UOPi4rIACPD0o6Sal0I4oLe3bf/5xMLnnsvjbZdNUWHRz5VRRTpugQH6/bPa9
YwxmjPqLAVJo7amK5/4J3QVq0Mrqd0ORGPddXcDjw9XdZoSyKbbW7Wv0XGPEynSd+uY9Hdh101ar
ibgcEGhOICVJ8DnAu4VLNNbBnRo0CDVbKV5MfCduXYjibt30S0CfuvpiTgYMZTR7Xk4TFBWGztoh
tOLSRWZHT8uskcylGDz/vXgIlPBL1ir83ix/Z1U6ZK2l9hckQr/XjFZ71pkJZtS7WUqVb4Qk/egI
UV7SJIA21kAJy9mcvLELSEOclsBc0Db3ttivc522Ft+1zodOvVyWUTYGxOehE016/0dVVnBcJdLT
A+AHn7okN7kY510/UsWb8w7ECPEiuyQsildChFU/fETjrP8Ey84CvJHf0chdIYRsY8Iq3kYdg1GB
qvR2DsfChd+RHDoKf17fg7DIFBzNObCdh4w2Pc0y52GWxyhS4ofSJhOgHXqihJj1P8RxBx8U9glV
D9zJfWWZHtPLcNMQHR25U7DkrauIRbHg6S/pxNQqtcb0mqWhutOzBSw/JylhXNolpobwNFlkD3Qi
dLGTkT/Q4+lcHFcpYWNbGof9vvb1ehMx3p1VgmT2jhKj4Fs25Thvk1KRZ6WYBP0xELLaUN06C/DK
EsF1bH8WIla2hkrZ2M1CijTvr9FCZMuEtS8vhT3EhLcaCjQQYg0CBKcnJZM2gSjD90R3gjsmGv7t
++UW3Szq27v1Ji7Lb37YYpzA8nqwx6y/l0xzmKLb7VHmhBgtgyLpl/4nVPYvihHXL0oQnjO4W2/E
sd33Rg/yujzXVVs8wSnPT0NCglPZNN+EYQyfoqCiJZOaj/j4PsvQyre4z32qasuPa93uG/vMtRht
0vr+bEyuW7n8CGVJbbpsE9esC+tqTajC/dk/RcvN+hdjYe9lcy3dxhFEY9KVPYD89+SE7UCQhvRq
jAnmtjqY7oy+oJg7om+kV4e/q8XcLVKnxMBIFz/wG7eqkvqViEPIGsGPeLaOauVfnalUzkJYyblG
6ux2o++iMl/oSvyOD1MiVSQ7uC2KEUSv4FJ/34XRsDXTZSKL0pSfU0HClBI0xOS0bQKKvhCkIeDA
M9RzhrphVziFcnn/ZpKoAr6g+8kpDnQ0LGUtjnaLa1FIPBtCrcpLqAr6KFH0MlnVg8CC7gW2Mrzk
2No5l2LHPIKCGk6Ec1rXKOF0yid/2qybZmWb1z7pKk9EGNFVSUFWFrE4tkkisa1iNzBz2uxKRFQ3
hgs8mu3I5Vk8yze/ny0bJ3UVubH3z1fW/xx2QRFQZmEuSknF+I/ggCAIUViFKGPmXo4PgqunLjr7
fiZebFMz1YoNTYHzDprHx4K2UVnhbqVWZluLtcs2aXwWMJVePOgI42CkWd8Npp2upG9bjFl113Bk
yzSaB1/D+zD6VflmKOYhapTuin7iZl2qRJWf37SirVDQmvRg0G83iaIDekyHXT+jY02P5nJxi0f4
GCImwN7QC4SAzmTdTb5M/tuH8nsOxzrwmpK5+6KgtMBM6L+PNg0ARHwkzBob8Bjeau6eF4d3NDs6
JorLtFzDRj/saWQVg8tkIPEaBxApOKrwmjbjEca2/lgDbujSNLrqJq6aXNGe1/v5DG8GgHfMuuy9
mfTJ7cRobBnNZUiqgEZ+m7n0xIXZ7/XGwp/cWLW471BE0hBrfC281Iri35Vzsa0A4aK0jbNvkW9e
jFjJXjTUBYu4By+sUZ6QOGQntQznfaPYyeGffzygsv5jVMaNwrRPZZKiGn+WqKQSKqq2fE4h2NCv
sJBKroNzwipyjB5Scqc9M2Dujtj3PptkydjbsaAf0vFSRhCFRW66jsyKk8ZxniOzNt3B0OxDhda2
XpIF+17+HG2kWaB76+0QN9CSWxnsUDDHp1R05r1eMTfrdE5V5CjhTYF2Qsua53mh4aCNs5kibNOs
nHcsnPrHNBlthq+BaIHyf4mwW380wANVW4FabFKh/ONH0+dGjNWaoojRm9quoPlx67cTg2gq+YK5
IZt7M3eVeO3t8rti+1QKNHuiBeZY19pOsxrl8d63kSbCLoG3PGpu7figyU2jvQu06C4cSv8wmFlz
24ux/S8TcGn8Hme9vgHHkcsMnAqrav2Jp5C04fgOlhVfrczbGBfgab2phuavvz72GX0NVrLUDP0m
dFjdtMa4ibvOuK9zvb42MsAk1y+98Fjg4ou4VJhqVtyrfKvHPs4voxyNR037btKwe1g3erubPd33
m5t106T6f9TqUHEpZxaH/0fYee3IjWzb9osI0ATdK9P7qiyvl4DUraL3nl9/Bqm+F6dLB629gUSm
pAbSkBGx1ppzzBLRdLCmOXDyw2rYyzrRbk7S5+tKL5zbxJERQvRwxebvn1NmhdLDCYVowPnonCnc
L4eELGgIo5jChFgyJbgP2JysYxz1AE3t9jWBcuV7mJbwrtKZSayX2ojt99a2JnTl4fhoYGTd9o2r
boqqRMFVuNVZDIRt+qSjdaP2Pk3IZzyUjvtOaVGPDrey9cnVYLvbIav/vpx8fJkpj+FhORQZJXg4
zQCxrfVOfRd9+mMso/Fk9fomJeXR65x4PC0PPmfP0pP68FgOKk72HsR7zvq8qY02fdZ0/4qwZQeq
V7h7skdNfpuqWJlqnntstJoXRM14jRQFXHlj1TsFicOvRpMTAMHWac6pkwoJIA3Y8rNJ0IKk5UaA
TQVOTkVjv7SQumEKD5VZuKtf7UE1B7rkjghSAasrQlUec64GUBJl/Y739ZtBZ3WvtwlfSxQwiE+1
qLosD33fyO2QMvWvyxwwNKwtxmWSxVRrOZpPCaa7vJ/SFRV4tyLDq90yjACymFTg+jsciB25ZJw8
h0NqAu5aC7sYsI2Va4o49cS5376EGDBIjE66Nc7ceO8mNTe/DZkrdRhtqSiu73BHN7If2lua42T5
w+r470ye+X6y5lmFaYp5SGh8XRAmrsrWVtnsSSQ1T5BV9giulLVZusGTWSQ8uI8VoHcBwg3tH53b
kx6XYA2IJjtOQ43FaV7Zxbyc0CMkOFuUM+iSrLAlrpFd/TS12oszTM69K61XgGfjtyJXnVUw1Pk5
UaHiFhH4Z1WiSANvnsC29TTRM7bWdMB/U4jJwxz/EESrzz2sfxdrlg1ufV5CDBgW9ry9/i/EkVSA
xdV9huYzakKs2ZnG468Vzv/p9ln27BZjf4OaeVLzYcC2TAyBJqlNUyt/G6MsO/kT5FQHk1KZqfq9
hfakEQlMMKBe7Ja9Pwhd+9Ja+ud//2ji90XQ1Xjv/GjCMfnfl/feK32gAKyLV/0wfR+htdUAV8tN
p6KkU6xjMKLMxGDmrGF6yccso3PVBH22x3BPszHEgyFVwkziTiWKtgmCy1iXz8sFEEnH5CLumWni
yDkuz/RMAOx3k0EelqbzMHbjzbWSuyC49dGo4lelt2Ek1oH15mAbiYsKRoFbvI6SW2r5dpVw9NSp
jE2v60lyCd30U6+nFEnj+8h8a8PWXZ/s2cepzs/0Ju63//2dGfN38u/fm8tbMzgBaDqnt6/hU53o
Q0gXcTK3D/z4GKLNPhpCfYsVbMiqFVmgbFL5uDzzXcPcRqkut1oybqTd473gIH61fZvGPNBZR+s/
smaQV4wI8joWWHXdgpNnQuLfE3jnrahr6xkGC5JVQr+3SoqIUDMqxNpt9HdZm6SQGgHEy8DiOOG2
1YNmpdWlyAk7N6LW9UYJGeq/v4Ev+Nr5Vnc1hwRry7F11zK1r1eNX9i+2XUxtX+meTnS8wjnHs6O
UoMj16K5z4x4O7SmcdGHSFygQyU7pB60PYfIhf8YvS+Nui6wxQVZs4UsMm53ZoiLg6TOk/3/H2Il
jE7KKF//+xNYv/WabFU15kaToBPuul+v+8ihh5GKPlmZScdJpAqd9yEYwsdBMz8cTftm9CqNQcKF
73XW5fcIw36RDw0skii/50LPyL0N8YCJbGPheT07aMQRM+KOkF0Y3xkuEdswdoLkZFXZA/PMV8vU
oY/nlAtN/lCQE59buwGfI8ZThNf2aSjldxNrORFtxj0YjPpsZ8GuJrl93fe1Bvnfqu+jSxaxn6ws
Ikt1t7Y/IIeZGEnq6pZ2DfNLUdwHnaUwTCeEi8s5q6a48WPVfEKAI4Gcl8X611LVTNZfSxjd8mAT
x+wNddVsak1X9stdDCmm+AiH7F2J2n6XpSlZCzTv8dgDmJni4U83l/bbGZsfxjFULiy6lqr6lS8b
DkEcCItMQDMFK0sPTrzEpMkO2OK6aqLNqVnVixMYf9k9jic1INM5xO5f2J3xJjH/KxI/7myvRFLf
PY1RaWCh5Qigh80f1n3ztxaurc757XTvGNaY9te7QGK9LCBeEgQQcNf1/MRL280H9HlcXhJkjCCm
ZY5ThyEEfNv926xFs12oRstDExiBp2b4aUyX2rgIy9MUl7BqTLbDqcT02JnkHOBhih6wFTg0BNRV
ZmfKBQK9DaUm/lxeOQo5AEo2Nuycen3DuO5ebSPRHhHVHvopVxhuo7IP+psZ9eJm5XnLumWB1+2r
6lINxGbHWt+tqvlrLHJ6zUkCw2F52cMKCendXlSnaQ6Kom/++178fdo1f48O5RT1pyogFf97/9Rr
Dta6IgC9Lht2MgmfTgYYvMkMLm2up3vFt7pVV2FFGPqhuEe49/auWnACzLAotVJZVZnTX2wX5z6i
+sPShYpAdS039wRpztBtcSfg1T78s434NPizHFthlo/GHyDZ/9cnMjXB2JypF///+okyJQ/wx0Fp
/XWO7xvlVGXJpsWQfcqZwq7iLOnI1MzjQxJPyiae+vEbP/UqSR+DMAk3lRFIxACTcjTwmH2YOWHN
KiAn026DzXIYRXnU+snTP8sXhYiQ01s9iY8//Di/HW5sTbWEmDvzBtTnr3OKgCxyPPB0iPUm+hAD
Heik65yTb8nhqprQX9zY9//KM3IKyagsY6vyfNwhJJjYeunFfOH9AFUsNF8zH2StPcJRYYrQrnWl
GDylJx7OdzM+HSDmP7z1RZf2r40aEgwVnqEL9mmyFL500ZksImKvFCgGKcE/7iji89J/sF65lJK3
bsxOLfx3pUmDHVGi35UkFNesy6w1bqNh1UkXXbYdPdGe9UKGcI+JkiQPtBtzz61xEoZuaG27Jmzu
RSb8nQRduJKZlj1IoAZrjXWMUNuofhztEeqhkV2saG/gjqECkdaOnVBbd00XHuiJ1KulsjHapn8Y
4LjPnY2xTs/dWFa7YVJvelVaF52J3mXQZ5xq2sgz8IP6YmsU3TmHRXMYrZPUQtQsbbeWdFcjwx/O
yGUBckVYHfsZhYbg69yHmnFNMyt+bH257WrFfG7mB4jKHvQeND7Vj3F+47WVECyLVnTn5LRZ0oh3
tjSDzFnnPjh6sk7GkK6EGtyNqU92qamPG77WKVK7p2F+MBOcT6lB02QCNrAPZqbGAtaAE+Ksg0Fc
HEwYlEX0P8YUpHimoDPvjaC7IUvYVX93vqWc7TwLVwhe6DN25V7mSnzh0EoKbJ/lzynGOQ9Xn/KD
WG5QsmDqpqY8K7Jzj5KO8q+HIkmVvTKmZ2QAORYhUT0UBQAcW4T5KZKqChpoLG7TCLFCl4V7CLpp
L0qR3MLIf0XLS6jh3jB76pssjt7HONfXoakzuo2Be/Z5tC79IPtQhzHZ64zZt6bbZh9lJe6hM93C
ZArXCsJZLOPOz2Wgm4+V14GZ2QqtIqawHSmmp+2SrW3mkfsEaL34cKRuvbaJJB65GPNrv12ULU02
WrvEwTQdMHLfL31G0pXJ+xHRY4L15sSaT25XGW8KziR7zUrMN6VrXlU0Jt5Q2rPhCw0Era4R0HZM
veIqPqFekwkRUoCcDKvOC1wjJy8IoNi82bu6A/zRui6F5D/VpNdH3a33HXE3Xau7NoUYUWIN70nU
JOemTgirtLRnXCn5Womciv4+yUTZYNWrJRIin8c8vjMZBwIRsLZVfnMQZvMj7ghhyVMy3VEBZWuH
AdV+uUAQKspVknul1mbbUKjBk+KH/aNhMv13+0eSZot404j8x5BJSm1jjJ4VkFFeZynfutIIgFrk
0K/i+m7ybWzq2rGNTeiEGRl4GFJU3ydzM9c/l1eOrdHPVweTmWOinUy6+KfJxU1MugpZU1qvPCUB
udmuO77n+Df/e/Uy5/7Zvxevuc1IpYHI3CEe+Ut/LXN1+oWamoAbh3TTKnjMu8kKzzBkfvpByJA8
Ju58eeb7YbGuyhZogMWUXWkm96PBKklb0niY6WFeiWFwN0ly7pZ6tDX5KnJVO4mwPczN8rM/dv6l
45TO4JiSvHEymlcOUXh6VKyFNur0YCZsvcoYYNkvomNnVB9Gm9dYcSt6YVDXr1M6NuuAgJADhf9T
5zfme5AyZFfNmvwtB+ITbqAiHL8JjPbwVR5+7Y6FmgzbtEm4CztG78uzZH6mgNH97y9V//3IxvmC
0TsOeJfjxtcOLhNm+o4qfAcNkXqwXkY/oIvMk8Qa67WW+FFiEz8Hs0otq5Q3wxztmbA65p5TDcbR
TNj+VDZxgMcMdwYD8hbCi3HschTvNDazEudpWEBN+MM7n/eqf18ONhzdRSHJVqYuRen/ajIA33RT
oxgTjg46kNuZB9nJHag2pkCzyq6ti01BgpEe2Rd91gnRgHL/6UJkddPta9f8kHZtHGQW4H51awDc
akI8oRrQn8Qw/d9vWPtdcLqc5jS0rVgwLaF+uYDhTSt4aTkE5Z0tXjChLxMT/XF5pvvMAdNwuuLV
VN9CST7TxEtiVgtghbakgRLF4alGI3Et54fRaJC2NLa+ukeq2b2iA0jvKDP3YwW7suQgQqKYCwQF
SHCpJoza9ALvRgIjBJFIBmHs1DbYMEChZg8Qv7Lt8mdTo3X0JLEzi7EjrT1oxlXfxM+8hepcl5Rc
4PaZghVopIZe/mzgpgVF4Tw6EmyFP0x3AlyOigiat9ElyConXA+katdd/TDprowLmHSkLHDzq+XP
O9uIdrj9kP8lMzRKi0lKmJtE+JCYB5aVBgYHgiqeqPKtq3CzR3gA24K85mEWNBSmKLdKlCP19M18
xX3jknoGLe7XwTb07waDZ883ZbQVSErWbpr053qwbmBy7SNTiMyzbKX4SCTGJzeNHpiEmU/1xLC6
GbJwt5R8+rWcT9SxopmbzoeB1PxaF/iy+6OjohP4dQeZFhqspdftpy6pYRbVznbUSbtWu8iCQ8TB
1s5Ae1P18ZEiGnJpmbJL+Fl3M61yHTPGvqthHtyTaPyTouTr7W5RquPw0FSqfFuwB/27ssiQUAwp
mI5VnGDC7/ryg9kfCK0plFdbfy00fzhWGkxE1Mcshr75oBf4FqVFGnZCyfBi+/IV9JtzsPQu3sh5
5qpWunUS8tiLevvrJJ748X1+lZgOsqes+AArtxUkSVziWMnWwmwJKbdIUGWyFv5hdseY7svCwGc0
9Ln7iKYb/MLX1Cv0YaPkzklWQ15gjAe6FPgme55JNHwcd+kP7s7M+yVoU9ps05NoPQGkfcgn1ZnH
Q6B1KmA0u8SsBi+yfT/y1L4LUD6pGItkaZCBV6KgUO+FJGos0xz7LhgsKxk5n3NzNy0HmruQzyky
8fC4OhSVRVMcJGW4q2ack5yEPE3C7PeiIR0uKpJVq/XyXGmF+gxdfd8JovnIi9E3oux7mnvmybJ9
GifIiJdqbkhdin+hNfuWjKoHLWqJeGWYAYGCu0ifpvaStjpdwiQuP0yBbM8p8toDHPYdBUSGTIF/
VhqAbq3G/pEQf4mF06quZh393dQ4O/K0v8dIxDf0M80jBJbp1rQc7ERCDNr0lIooPvRlACWarw3f
qxauJw6oA6X9k9miXDMCo9lrDjdyG5a3wGWWo9RW+iiFm3mQ4gMc4zCqt2zWoUcSSbwNAzN6Lyb/
EOUYWBJN1bd+nTUrdw2MXP7sYD2lSZV9c8byRYqXpWXGoZKZQcBHnkWuYYtbUS0EuCqL8ZM539dp
W94rlx96YYKNwRD8oWB3vjZA50vOQqlFcWX/H6JOP8cClNtIfno3eW7N/KOUcjjUQ4v+joHPyqFF
xDfok/sqxGc2DCBp0+bklkC59WkOnSB86JZ3RAahR3S2dh3X2NX8S2+4h0nTire8IuGlqWLtUZln
LUngWOeSc+m6s+3vFoQgcqzVbKeJkOlw3GtrSLb2swTR7YmqNLcl/f99LrR0X2rVSQ7MpX4pUzA1
ehXYq2PLQh+nWvoc0DN90iAWDIuvSeNkXenaZ0Jkj5ckufI6MRk8IM1s1v0skhIDWWk6Ekl3CvpT
EUUAHyo38JxEm76nKiZRhGYvFXA8QkwI4uHXGqsZE25c2NzsA2OMguguRz5GEOUe24phoapp16oO
43WIweAlj7hA3GooL8tSzEN9ZKjMg5Zb8Cu67pmI1OBheFAnqGQVh/5VEhQVBQwvIynGPwy+f5tw
8INTClhzZBmE3t86XS6ZAr4pVMIwlKq5lHpY7/xajTbx0IjHtq3/bqwu2RhZ7C41ZG2nygGoDpcq
RBG5U+mmIkFt04Nv8A6tWP+WTgk5ImKqzpOSfU+L0n7gNAzkSYIC/sNJRLW+jqYsR1hi7li7Jh0m
97djn0bJocDgWKFO+hbaMBbKYIwe6/nBEe546FXicsidih4X/CuM+fiMUu62/Ivlj4puYPKO5oW8
hIQ2qRFlq2yI2p0zF/zUCgb+fkxu86tRk+eRXunObWVBk64yrqV4akHtNaPxYFTv/fzzc48qj6Ob
O8cZInQrpoztlm730vz+0ganvRmuKra5rVCd6jlkQGQT4uvryi5U2u5ktyOzkxhICDFbYNXigcyJ
Iaa4axT7FWnZ31FvV5+R9JpQKvBNXPCRg21u6yS2XiMR0vagbc+/qfc62PSdmQPbStqHCm4jNufp
O81F4wHJr/GQ1vBcUsbMB7IGGsT2wMDHiZHF0iLx0eaCy2fmpbXSQ9w+39ETrDn8IyBL7JKCpHMe
o9BYh7HNKZva7MRfIr+TPu3bVshDlYQHfDPGWxyXz5kefYZt+OAjDvgrq+M5AmL/q33tjyGeglje
DTU3dq6pbpSkDraL1EoScGAHWXvCLwdzaEZUT/ib5+gol2jpuvQitxt/FFG7AlphvnO0Aijcqas2
rvxnvVJ8T1CsbFLiWQ9oUeMNy2y8NlqCFlCTfphO3D/0Y3NT+jbeVE11xo9Z33CipFyKpyRWrRN8
SeBsqv1T7cQjA68VBqXwHltWAoFF6NAxWzi5IwHETWHGh1Ix8TeVcHbbsN4QC+m+9fY82u9oGwAR
RyTXROktClhiVULC7riT6G3lQ0GAr5VflKjGaKjY7Yte1ICniOdZNVbwyPAR4mwNErPnHn6x3Mg/
66lTee380uFQC87zQAINWTIWCNxjY2n/PBhqqx4KYGTqfGKoGfPRE84Bpswvx/lB6lHO0V031qUS
r3FLVDcUq9rO7pJhLQGgnLsClAiiXTWkxHLRS1x9t6musMjqX88y1a3oocfdZvlbe/4nlZVl22be
VkuV4GQpxHuUd8O6A3R0JZGWsGN3DE9dY+bbWk3FY6hY1krqQfxWpfS6KVvN10lzHxySigD56lD/
21ZeJHxhaJqvdtSeXaMtfgC08ldl6LY3CNnWmekDPtF0yH/gFPE0m/6lnzQ5iXABoLKQJcSiwn3N
CpbvofpbqummtWL/2VeC+F4L9qW+r06pj4piLNzwio3rztl9Z1WJs52BEp5GrPAG3eK56SrSyEoZ
PVuFE9y12KzuCd/1fqhQ1SwvpUurQotc4XE6J9Y5YdDhT/cWYNrT8hBVCeguo7gsr1zMUVtNIZwP
M+sTxPHkqPopRCtVKzeiKfprFCi0BeeHsWRYMhV6C7ZG2PsgrKcd/b3yuRvKY4heIitSP1v3RtGe
fz1tdWpym5OlTQF0IIjoEBnOaWS9eVErUz2UXaVzI/R0T/JhHSuFehJzz6SZofrFkMFQdBSTRxm5
CKsnG3PCJLd5USvXgFEQ6KaUpmIcOpflgQbzEJXJnhnWd5ewnLKNyk9Gmg9qVvofMlWwTqDaleGw
V9BRr9Oi164TyqNrOw3TFXBEr0ZbrdFJv53PbQJ8xrnSWwzLXWjX1AT0bovxScwGQKunPC1aUZzy
xA3PkEMIpUuYg1SC/BAK+vHFyKqaBaZFyIG65GVqJ3ODx7fbGoX9CYXzuyhrLpSWvLGMXAFvGogf
EdySesAdGivQOClNDU150CaF8sk/oGaLPgBIuRF2rBQSb9sTSjfEhMKq2ICJIF0Tm8DAh6waT+Qd
zZYCNqGWD8LzS5l7aoGLxqb5Y1DSeyG/nOvIexUfaJm9sp3Z67o1jpGPgTgbTJuVrtp3ifpUhO1f
qhvto8ap965hwZTNoTTVThN6Sp62tM6+T368KSGGrVNheTpJXBt3OqRj9t2YcCErkY8vjeDAmuUw
Ki5ZYkw7fJPfzVHTERxl1gHTHcbSSYpdZlbGKtThYOaE1iUt63RJ83/o8p90Cilaijhb4cJ4cyOd
KUkd3EQ+fFcT5DJK7J86jose2MTPBGsnTxRk68mL4dvJTi4tl2I4haPygCiby7/M/24I0jmqFAFe
Fhv1ZmzpxjYGaENB1J9fMuV0DSoT92JMUA+d2AgxaY+xlyutti40QNDGHY8kW2QtOW2jt9lIUNmA
3Y3imrDGe52rqp6lihfVpf51VXPa9qoFh7rexBrDKT8nshsjDbKj4TSI7nta4sexbPPNGksdia0A
iNP85B78YXb7Vtx6A7msMW4RnMdzzQEeWKk0r5c6xFs49CkSNVdkyXr04WEOMY6lQsmateFIKCHT
ufVL6FrQeLxxtF9DBUFTRm+6YkNc12Z3aVPCwxCZdWfabAkT484wAeVn9UYLklNRoYiqCwXdcG8q
AM1Mc+7iN5Z8ssPJOXQT++P406qHEzT2rTSdcNcE1afm049lQnGWMZw5aStsIMLZFMRqHycXJ2xg
GF7XGK99k/prVbSPfPFsbVqjejFNW1X2J6ydnlvaKKF0MppdjTaEzdWxLvHFhAPJMkA0Ka56moFx
F30jkWRTuvmE50uCXgvQ6croNGYv4BXHY2JBlmtNPVrlYuKzWfqq16pm1dI9W5H2/c1tPgmtgrFF
QkLmRCFsOOt70zolAqlAX7HcG3Nzkxgji0gEZlmQFlZOgzLAyH+GDHw3yoQ1qwy5HPCHsPw4GmGf
VYO+tQ7mSALl5xAVz7mffc8GSNtt/Fm5BmG+8oH6Ys8dlu0TX8+PqO0Olpq/G34nVqTNEaDNDiZq
fKQ5hWRjGci77xFJpR5h9PzzpvfGrkM4QOdp4l5szZacEtPcRSVK6bGp/K3PJHXbMPT02hy/QmUr
yKJqozvk2bvjjJgkbFbMzBz7p5jkmyBtlb0Pdpyf1FoTMg69sKA5kzpbo2tunYw/e7fomVI0tNeG
8GARKb2qOTqs7BYzw4j9MU/0PScgrrJ27De6TvQJb3ljjcaFMFdA3+p07KsMx0xt9zDzjAeHDtc8
FGK/3VgDweaN7bwH6ERWEXjpMvVvOoUBiRtFR0p0v0uZbm1Ty5WrqQZlNsblYaCGWvVSPYqy+DZF
6BIsfaPpJcu9/hS7NPBb0e6TqXgv1Pmkh6CCM6968hHDs2hWFHttxKjFHTZuLV/0dFq7bFXr0EAz
l/THckxK0N60fAAoIkUnJl2m2wC7KiKwHSIKkvRgUzRtfvWZbOHChjnoc9611c9IgR0nCm/GGeaT
sPYGibDDgMgjycc3JzIAxLn9VuSFvyfepdrI+L0WSGPiifVa1ieRaf0utwtzA0OQuAu3tvadgdi6
qq51UVsrxZAj3PSpOvWjfgxU5hDwN3BYIpIaADEiyMFXVvolGJvAIsyoKD+lDY+spURaEdTy91D2
3UUrrUMZBdsx0p58mZIBZ2SfsR+dM0q20IpWKqmbh7Zw1m0v975wXgnpYB8K8EDHAXkHcmpgfDCE
tuVkrTWMjptUL7/npkGXOuyhzg3IZCh81ymhNbQ7BUBLk5CO1uXQptevIZyUN7NT1kMPjpWsdX+X
DMksnswf25Ixnu7s/JQUV80Of07DHLJUaeBV4d5yzu1vblB8Nnl0i+q6ZwCIByyKt4mrv2YtqYAN
6eT8dJwpFFw0cS9ZU1Kj3A4KuSVVG6/c3j1ydht2Ue7/CMfkgo2TUAWQ2I544AzxbDezP7E3X0zW
wLYxQJbW/rEnMokFxUdu4n7XpgQaovGu+dFGA8faOfKtqPmMfWi/KDmTcYONh+G6yy3ZTZ5mWn+Z
mWPtwUz9HZbNxizj9qDjIWjKOjk4rjxmlvkU+MjcnMGmTebrLLMsg2F65Ce9W7nxhJtCPQcyOofY
v2OMoDnWSq0SjONCGKbNI7oi4mk+67A4WqIdL6z35p24NMBUaub1M8rTKs32kBNRMdjhm2qUO/j5
eKWLXUpIn2fX0aUKCWnBxao1ZDSsYMjOqoy0B0E44kiHXp2m2jdSiohMGzahCoupIS+OzzqnJffk
MYmydFdhiTlFDX9yvjQ3aIpvOgfhZuJtN+LTtjmd0j8oHxg/6euR9naVVlxs5vhDxwfRxtDRiRVh
wqKUGutxZ2wDSkH+eiyTLW2YkYyEcVdOwVuJVGilAB3Fy2ducxlDZZmZ3djskGSm9o7tmhMXO4/O
WGxdrEtLfwWZ/gELtvb6gfZlpMJ4iOqP1OHAYbYkMc5A6AyqkG/0zDL7luUCvFCcBWzU0EkNaeyL
wQXBGY36fOD/sEWHjQZetA25ZofGC1GBJhlh4pMrCK+RM+i1TeVGH+vOI1WGhTH3P7smvqvRapz0
adUxM4ZbOhrMHRFmqkk2bofEInhQMc6A8M+UnusyY94TwhrGAEkfrqfwsFjS2szEqS/ZvgwTDoyG
8HcICWPPUFAv30vQss4aQ1efUMZ/Trn/jVs22NRmZXphVXjk6tJCIwjEg9WxQ3Bsb8VehhZSMp0V
P87miEFY6eFPwzzVoV2uLKc6ui1HVl9OBlHQFrMK9BL0AQOSjMs3ZMNMXSz+40DvMjQwJE5JMpcS
hz1Hzf8KmB96NmWYZ3dPISMjD7UqNNruZzVDbHWAeyOD4E5GG7+EOCtK892dONbY6vA2SQjLCoze
QxHPGacgSU2M250D9hgBarpSCAoPDQjwQakTP5V3xgYaA+xJanS/J7Y6tRWioCPUt/wnxHySlAIx
aPJqwmfpAHTVdiKbaRthg/Hp2m17u64xORQHyNDk9ir5XxIzn19zjWrJLOaKpsazUm0/1aZFVcu5
J4ibz1Yh/dyalB1kEs0TznNTZP6NJdj2LOvbjG8w8GRvRhV9QUmY0lOjVioeuc7ylpf5/GeyZAnL
DnmoBo+paenPg9Vg+uitPwwb7d/mJq6t6rqNnWFO7vxN0axUTIIlClXu6Nmf2BXOKjaAD6NOyY6L
ACTpqvjephvUacGmqBs4xlE27rE98ukwMFShFR4XUZZiW2vF1a46Tbota2D+lNQN7jYFSIgcwPY6
gVkfK4MPrs82luVlKf/fKKJ3zzKJyUpWhuciV9xrMOFlzF0Neu3i4WstQvIyAre4N7y8KCdgLiQ7
Go7/ZA4SDoZaxMdg1grQtX7MJ4iKSqJGB8IErYeYzcdp02IX4OryFo7lFSKJuhlmDAdYxY9qIQFg
XSx2VRvMISkzMy2u9H1hKh8IEYZr2xYfQWmadKj7d7vo8gt+jX8e7Gy8hI1h/UFhpn3taNoMgphO
YyAnWRdA0BfN3Og3Fd0IVXgFXplCGjiwXJvPahJC2ZjODmgGCk6juoLzTdY9E6FZiYvOfipNvG9K
whHMIqPJ/YM0WINy9K85NbpNtIrcr7prIyf/qt+M0Qa4CSddSq+w3cNgO2V0yt5Mu0Ltoo750R8k
7j4rbY+CYeMv/VpUEwDeqdSwsbCKPwz9ta8SNt6Sg0+JKgx3AmyhL1NAJliWHcz0YqpL7umxFdcu
a6pNJnGR21P/rPb1X6pmH+OkehiYfVxIvjJWU9L/0fWvq1+Fx7bAiSRcXN1Cs2yhz3//v+b4nZQB
hOaSTURhLKlWw7Xjd+jbfNs0KHLaauqOle9f/Y7sK2bb4uRribV1k0A8OgnUF5XFLIH3QYqCKjdh
69aXMkOkME9f9NSqD7rQSAToUTGRtbAxc7O+/RrNCFx7iB7izCckPMRbtOSm2xNnpeVlomivjt2n
szHF37Iq4BKeZvuZLIgIM6y3f+waSEAIxyF0QSZQGroSz02Wo9BB4g+lDZZt7mBBVpOAS5NQjU1t
o7+c/y11RM9hLHM2dd8Vm0oBQiBSd+Uzxfrhth1MGuxsO4Bq6TY3FTIzzXZWJKdwykvCK0uAe0y3
ZwgTpinnMsate1Pnh7SNDcSTmHDN8tFMlUc9SrGrArMnq32Revi68wRGfFHoYh+O6Htu8qoYMWgv
WAg9xjGARfI0OkmwV2u43P1EHxensTkZDVo7TXt2rPYuUK9cxzHXnjn6oPAc0xPoEGeNTUGSPOCo
W1MyF0yJ9vNkD2JdURuA45QC1KTgeyYNBn85VCZAbLFvkkrcUhU+nF+9EFOKBbyN3XMUR9q+UCtJ
xdQwUTSVC6DE4FbRxd3+WpQnxwi2faLYD4Hrrh0rNE5VIIxdxykls5ufSRWJg9Q15wFcWXhEN841
x2ZL/MAIHqhuaEIJo68vkw/tqfGzc+0U4Der6Z9nwblRgvNkwFiCpZ4iEUMfdZZWQaBDjtg/NELm
FtBMuX0wxPpadt8uj+h387sbQyPqI/wkTRb1ezsY0t3/cHVmS40r0bb9ooxQ37y67zEYDNSLooAq
9X2b+vozJO976sR92A7L1CYAW5m51ppzzMJtfkmskE9GJ8WqDUxofCz3hzILShzQ+t4gwcAahzPK
LXPXAWBnRXNNijpiw2fDs/CKauOQRbTXJVRpvzaSrZA96cKh6a8jzcH6rjjaW9WMPg37Mt2iZo+n
kXAftS9ARsYXJrsVkwuwESGa7MdNNz0Thnwm8STfzS+pokFHZff3wY0+xiI3NoXbgSwCcXhuqjI/
uw0mWLwZCIJC5iFmqRDwknooJQSuryVkakyR0myu5fTQp6QnzbAvzyMekZDj/jw4afMMt/0eljcz
JjdIj0r6om5YaJhGdUkcuz2srJSpWFy4RyzjKlQsHqQw9FVulTEgE0PBxMxDa6CfS3t5na8Uk9Of
N+ksAmBSk7GEMZB3mZ+xc1j73FNuTm0hBPfc15h542ow22A3mtanNptTq5sklfPY2am9VpRUnJS4
1I99ZiVHPOjeWehQiDU7V7/wvcl41cl+med6fE3hpbzUeiY4IRvjk1O37aJLsNV5Z6YNNaGQuUs4
StNBj0qTjD9hCr07iLfl5GHTHAscTSppweXUuyujbJigRpHfbUZVq5m5msPV1DoFkBr7HQ5E/8nr
ftn+KCHhIrOlocCJb77GZZUvetn+zG7URxiuHpvnKgeOnxideWF/hQcB2HJr2RUpJoZyxW4pDzPF
rRObh2jCLIlP6JC8vEiTOq9KnjPdeHt8Dd3iL3+StGbpMK6sSpOrhKM2vSyozL1Bo3D6/6rBSJ8H
eU0mOIJNlbkJLZOW5nQZyyw4o4dLVhVxR+s4VZpzQvfTqG31tatMiOnZH2kSIS6nMUcz/FReKMm/
yetNW9fi28sogmXnPhWo3S8YSsuNN0CwiqbpWhUO8qQXxh/VaWl5c8sLb4fghb7NlFmVExhMOAWf
XPny71XSfYJzwVJcftE+IC86gxIR1SqxlZMHNCYExzOCYlvg9iMFaXCXyKk/Xd75D9xOCxvF+i9m
6gHop1tM1NQKluDwohCzsw7Vpt1AjY7WVTwWbGYd+c51k6+1LBXbzOiXXjIilCD9wMF53vXexiKQ
+3HfeQPgFb0Y6D1Od2Dewdig0eouHtKjhqrgwHDmlJY2EsbSwTbj5RknZoRMRi85YjiCVjlv1RmC
0JBvVZM/5CDbXxk+y6WbuRMVjAf7f5+5hm6wynTg3vxMO0eJO0V5xdnCpK5Hd91UKF6HMNZOsrh5
nubvBhFdU+7vUz49xBqWPs0pNlHV0H9mJ38tXAFkDgk9fD5GMABUrIi5IvOBv3haSRF3nKsU1l/Q
nd3J8/P+xECYXFldUxbz5fyF2mteHWw6u8SmX73oAhVu/5QWNgVqo/+sSAfiiGPOtDTKw2ArEBcn
Etn2WATtW+059bJQ9frpsf9hzFN2//eXKuMyWHQZoEcLUcB5YNGRi/mp1t4pqNbJGOknJTH9e5i7
P07n6/uHeKjBxEaai3jz20L9mp4osZ48eZ6ZrzIHW4NvtW9N1aKvMYttKyRtAfSKPQ2JcaHTBV2K
3uJkRkIkpKoUr5NS5F+YN9FgKgq9N7IAiqf8b2X8BD2Sribs1F1UcfN0o0s9zgl/Dfjh3GXu+Gob
YFT9NILwapTJeMa9r62VRvPXdVsCN1Aq2hbTwStoo2E1RHDPUebswtZL3jXyK8kgM51jarQOmif5
5mnlqhVldrC4yxGM/nsqXTpipWJ/PIwPsweiTw3z4KNoYKWu63aHhoTVrFbcgFam4659YVZbiexi
MWuaZlV4LXQJNfp3GaXqnXnNuJfEDq+HY+2L+mqqkFNANkVrosModNUccPFgKsa4yhqgu0rH3Dq5
TI1GK9jUBq15dTofzeyXGEfYhqTGcJ1YsiVTEhnkogwwLYiiCm5AHgjuDHT3ZM1HcQ7y6jHFVW4V
rndE0rdwCr8/kLrjHYN+0FgTS06TmF0feJd/oJfG/vScd0mGPJo6h36nwlI+XyZWQ6ciJuF2NSaq
WMR4AreWx/gEQZW9ihIzO/hq/Gc2gSNOlg87eK7Zw1EJk3vcaepJtak9DRd80AT4rKUev1hc1e7w
JCXkONvq8I2TuLwvJs76fBlW9vDsAmMn38ZZwL1PP0pV+RsOODgeHw/6VlTnZkIQZJUwIFWdC4SG
G2MS2zuWcT4sRg7qaliZB8J8GaA44uyFIkIemctfTSLYcF2V4y15ujMnJE9q2IJpED8ue6Mn00gz
aFyMfnGTefflDpXzroLzSjnHHeaHeHomw+69rQL9DI4rurqe/6cMdPnhs4HyKW61rVkU8sMOsbgr
oYaggH8Fv+Ur185BlIfnUiUybbaJd1gVflE10G7x2Lgom429iwl1o6CWffNl8xaMtI5xG6EhsPzy
KSr7fY71jolTGt8R8iwNrXWfG5ATu1Hrxm2RB+GrB/2LxcA6VZgoiaJ0A0T1wXNJGPmebJs1Yjn1
XFiNek5w5pznyyjjveiT8jdixuwpC9sMqmnBaVmnbT1fzl8Q9XM5U5yk0+0kyT9L3Zfp99guazXV
vsZh+EMM2mmG7CGRvTuUTi9ROpQXDmj6ggFpBE1yEjECeSvXZW3p8BLIDSgsg6wkaSmgv2qdn1yO
6zLuwUhrsNLEJc+sbMMpjrlkBQgzs3Fyj7l24EZ91E+cCmA2E5u29EScX1CXGVvP1jjl13m39/sc
0a3v92eSv5pt7iv9mXNVsw3EYG+Ibvkmmbo6cywel3GjVb9zN3hSuaPeOiJQmWiQEqQnVAawM1+D
giRGkuAQ8cy4rJTsujZTuJwOZ/NXzaYed8BSxaZFh73GNwr/3ZWgNU1PvYPA/skYql9U0tLvjMpW
RloNtyof2l2FIWgx0WCOzlThoLkD71nHh/lqft0eYr2EDcQ/Mf89ddBv+Kv5XzXKb99ylYMlG2eF
0F8u3MT2j/ODPT0jSjizlvPTUDH//+8/f4/Srf+IvofENpkNZttBEQsPsjpRicOEOyhjcAtwKh/q
UUl7sya3+im1Y+dK2tlmHtw3I1MB0fhrJyRlZI4DMVOikyi9Fmmak0cfRDTh6+DLy0kjTFp9LcEq
bJQJcOOnxX8P8yVHx37Z5NpAW8DTL5WWPFNsir1hiWoZNYU4IvH316Zadlt2Z/0NDxBBcGm+JpKN
SBoZ5JfIsPplBBRsnY1lBIiiNdd0vvy1b+jyV2xbe+4d+WamxQ5LIMHcbMK0+9MCH5Fn/TiE+9V2
07ybgIf8VJa7wXCUJeWueTMVYjKV0j3S235msBicZvoId8GWKR2ffZVQpiryxwvwaXkx0oapRele
p/+yxLpasT4cct8T91at70boiicHqMa58tPfHuIpxtvWj2FEf6s4Dt5iVAObpiQBQe82rm0Pb3Z3
NQxieTMIeJegC1/5064VlKx/ippyYeKIjI72ZJmxsvEKbCC2WbZLMBs1AL7efTXbpF+nSYxiYlIK
6qqb7KQ6KGAjB9roVMRBWVAw+fRc4yIFhTkNNnut+DDAFm+bCf2R1DWIs5js2lkzP0KiOMqeoQYD
ufRVJ79p4WcSJFzK+D4czPS7IVw1AhL01gjzuwiq9yCJKYpwA1JI9j4dqLS8+fAVX9gQ0POWvbLF
hxH+AkQ6EybmlzEpQZcgElF4Zvemx/5HP/Tiiday8fYgi5AHou8Zbxl7Jw9fMmBNT67Yzu4KZO8r
NfHqq4027EDPEfSpjzuZHqn3YgVufkeO3LHXGtRUYRZ8clt4CzHaOet54y6snKlG1RPzlqD4oJsa
178D2e+cvlTuCtnoGM6QiPlF8dcnpu8pb/kLzM9A7vmbEXPbE8U2rxUKVXgM6RGKFCsr+ILftXBB
3ib2D4MZNG9uqdGjjptdlIuzSjL5kx4N6GNsEostWZNr1XLAxNp1iFu+mZP6pLjYpb8zJ8F71EBg
q1iRE18PtoYGD6UlTWsbE1e7MCdrcqOu2s6ITk1C9oyRF7/5rIK4VYOOVkOyiYbmMFnA73Eao3Ud
xu7I8hzcNZtOd6iDWpy/WjTKV5+TDeczz3Gm4zrDOOXkD2rBXIDZXuxSH7nB0GxjvjVdhVBdz3pD
IV8Y8YU3iVtpFVl5ukf5PoFEMowc20Avuq3Tx/yRs8Zby4IUBumY7S6DIPI20K1TKfm+IG9i38hk
+qQoknhL39yg9Rv3ed5bB7/g0JY72iaTyOW10SjOhT0QxMpWePPcwFnQOf6I4qC4ONPnIZk+D2L6
POBNwDUZ4nKG0+I6BpXgREHWYltcG5ycMmwiarh6gLzN/2O56e7f6W4+4mVacexmNHMdI/Aj9hhP
S++ThKC1MeGAvhYdw64zXjRPoKjO41fbmYIbQrfaAvLmdJpkuQYRycx35dD8rmq3enXdNtkZrGlb
qvxdwHTsqXVTzkNqVvwJeMui9k8l4m6hpZ6/NYo62wx5wBRERMlPaq6cFG1taKS/a3RXK9d109MI
TugSgxMk+zlO3//bsBUin7BxPlkyo7gvS+r9MLZu2ah7N99VX1O263Pri+6c54YgGPEEcWR4F1mV
niwL9FrpVcods96qUdv7TNKuvbRfkbO+knqq3mTQvLS16bzaUXcKUzu5e7XKClCrL0HZPpuTmyFJ
h2bpEXlaYux97ex26bhdfuyob1HPVqhk80ZABsy05Ej+fLYVZmSeVStoSJBTsAJPXE1FuLuckKme
mU5Jq4g+F4zZxgwlVtys2MyX+kyb7YiC/cqtYjhjnPCh8+sWask8BwScO3xWR3cNiqQ8D2XTrlhb
ORFPWd+8J/1WVC2g2IxOmAmHfjPb2bo4/rbhwpokfC8jqXNngm9dYPXCXsoseIZopon+kzpdR/Ns
VE6F2nT7Maxeh/YSFejscA9daOLWe38gN5qLYH51bC9+XFhvNAQi2Cx2gdXbCM4Qsov7yPIrEtYN
q2jDdVwQo6LL2nxXXUggRul0K98ZUI1H46nsUmXVarG6SozY3WSoHkymhx3IetLd3rEK4L3ObLEh
DJHReMdvq/bIZSMt/EH+hLgxPvtoV1/mB+4CBWetkW+8VnYv7gX9moc/xFrPW0JnFdlzXSlg7g2x
Cg12cjk4hGkUNt+9L+vvSgK6qiuLNEnVHu6D2u1rKFq/lRArZafD9eBkyJSNs9L8wAyRsEPZEqc7
vYbj+jDUkK1anfRLORufB82/pom2afHr39Qpq3MyZtQKU/XZQ0RYWUUm6TLJ9P48VqgtZRm4q9mg
HVqpeWhmhLvZd/EZOlK5EJzQ96VrRi9+nyWHx4+FfoXUZGJPmHdOccCTmr7gY7lyqgJcwkx6pmKL
aW1Od3Yq0/hUw3dWetRZI1QJjqbERNptfH48NUQcnxMy5jZez3JbhozP/TDVHn4hltp2VcjCMfbP
Kn29YKmPFf0UrRLrZrLK4/Nsz4Bf9u1E358f3EgVa5MffvnvtQaE1jkpgk2l0EKluc4QgIAXf2WG
g7HSUkkQHvvqigW94WATlcd00KoVnfKvotGD0xx10Bl1cWDqQPLDNNrL1LbHTB6U25w4R8b+8kOP
dBQTYVSudJ1Yqcp1KQmmSn/QK+hpRvCXOYjHqcKDmT2q3qtRC41Eb0kmxOyPGjVyM/Gg5qv5slHH
eAf031tYgVdt9LbvMFe3hAhUBUGcvs66Lrvsuegj75ATAQw33O++qKpJoNWsD8xT9aaZxmBZYLIZ
TsVtzwfx/zzUWndNVab8Y618J43h/VGi7z4cXmp2qENbxauCRfkYqpxgAHYuRjxv7ORYozYj0TaI
t8lRg6kSkI3UPghCDvL1W1PjAEsQrEIaQNYTCwVxh4V+h2bq/AAB91mpJ6hNIt/imh/50d60YiO8
zofM1vwwEzu5NmbVPPWMgtn9/KMznfVtq4+AEE3X/z0tYPbGUIPPvpOf61EqlzZX20Usa/cQtkSa
hVgxMaz5U0oTJRma5Uk6X9ZbNa+sQ11T9c0lbikJbep7EZ8Ydt2CSrrc2Cdcx/UTgA3GQGNn/GX8
gDIua4PT0JbhKa68LyerqEjbWq4rWzUW8Y70A+1P6To3WyjjW2MU21xp/8xvX83x6IUQq4U1dVyn
z/WzW7DKBit9iNB1FcI62m7dfKkwsxe1HyXvMC41Pih2fOhJhVhFNqOXaeoQE2tw1VLt2NUaxQE6
uCUeA2hITtOhKXRwYKfUVbWTH+feL0kMDGIEv22C7v5UZ0zcTfKAP0fMY8u01Embhml7I9tr71t+
/awUXnBKO/9d5fe4c1xnqIs/bb5SxuUw5Ok98ZQWaiBcTif5Dhw3+vESENYyFu+hHo1rA9EASlez
vFQQ4606fJ3h0n1pfIX2IKGro3OK88I8jiUcTWcKtMo8p1sb0uxesqQwoaaP3T1S6Gg2WcY0I9GT
NSq98mhPYZPTOXDezyrzrWzU/k1VlG+REobWuqH+ZnRn7LMkdcgfZukDS3up3VB004kv+2xbk+Zd
NUCijKRhDma7U5QF0q9lN/YohacX5y/7qumcclofC2Ns8D//L3x6fpaj0LGdFrhiaYrkB0lnKgpx
6DU2bCqK6RETGD2X6VWrD5zNWLf3WPPKc2YoGK8GNhWrqhG7TJfzF6SilcOitsryXJeme8idZD1/
9d8/iXuGudUg3nrIjlcJEHUvSCCmvVGK6/yaow/tmbdxC+qHEBgFHEOk+MXWLsb21E9i+/lZ2nwy
/SEkmXQF3i3HaU91gj1QyAJ5DiIRpFtoMn2G8W8J5PN9HdCGLwbxw3wF9V5Y2LALYh+tpxUchaul
p38PmCBJsyzsn7nh6JMJuRYWRPWyP8pc1469belLU1pt/K4FevvUc2xYNQ4s73k1MfM6PkFJ/lsq
Q7vv6rBeJj4fEkK8iSHGMJfVkb4PYzDkIBJBpOJ/JbWefahtzfjUJ8Svee0Za1SytvQ2uNEj22fA
2U/VBAEJZDPgGNN6BJGsCi4iofq9CQZn12mHxiCw2GRR/xyEcc2HbOSXINlbOfg26n9JvXILXRbq
XtJbH5T2t5+bxCvnnra3227fm5q9rKgcDnUMhzJwGVEoskmWet1Un46fQMlQrNVoTZQuMRbPTgsM
ZnIP4BjFV9VD2baH6NyrbvUb7Qv3Qqn654i992oK/uZJr3t7nTig9Sx+Gal+FrrFBOO/3i81/LrV
mfOh3bLpHA0jaqiyPkYuNsDW62HME7MXFXr/pEqk864NbXTeO+cGuNY7uG30/Ft0wj0WlnNsIwZs
dFDNI9Plr6QuJRMTrgoCgTCLGOWTGv72wmrAruO6S1x7B2Vqm1bSK9aYvBgbtgwFVCiDXySiLWkA
5n/obv9tYXW8sTZGm9LE6Ej7vz0LY02E/CIkwvm/5IjRosmLGoDTz7SPyiZgHhx8F/JpcKu9PbPf
ayUHAgiQUU/6Sz91Mma4XY8gq9Vr+9M3s3bV4f44VYLiQ5XGsDTz8G0Y+nb7GHa3SRcec/3QppV1
byTUCoQ8LglP2hEUhrlHUcoMnO7YkZWN7noKjLrW8vPcN/FyNmiZ0sCOJ6je/FpkfrNPDrAp0uBS
o0tZ9rKDgZoHE7OoXFd8240fmebr1G3eI/2BVDJdhtKLz2bEmU+vN7JB9IALtkB4O+kW6XgaL70G
u2b6qmMn/lGvOaMwe1dvOSAWt3HDDxcD3T4aULcxgtAOIebZlQl3Lrbs+M3t+3RrlGmxZzhpPZPk
My6I3fTulm/sgGSpy6TrnXVYOSJe6w74lU6Y677V38XksXanh/lZ5+gRomctPjHEuyPdGJ9r24qv
pan72KI9/1NkJMhniXnyaBydM9UDtwzS99PFsbzsiRI5Np0bvikkQWDLVA+zzOHhuVZsTe7Y1nSO
bpG8doG4Mu0Rd62Sn0Mae2+VFzGO8NuFZuGycy1unqTI/iv0Qhc3478D9dxzFMSQb/HDvJGVC0cA
KFG/z6zhGbyQUynhgnFvD1HQ50AxDf/mZ51V/modBldzu260Vf9iKcfBEpeZiMNkZRGNwbjgWGCe
injY4+2oVu0U2xUAewhsNXtuVEXdN9Psmf4weO0xe2stXC/IBH71JXFYlaeO2xmrEdkNlFV1hACT
ZZj/BwXnoxENKoikMJ+iZK6tWo3cBKyXvihzRJT+WJ7CTDk6pYem0oTauqsil3W5qOJT1vChLhpt
Z3Wpd6gpxEscTdit+BpB6vGpKOtL4VU62e2ZN7IiKCikELUcnJoQgsZpyc4UKBnZOF8d1QPBP3f9
Q0cfl/ZjVmaDzcjt1F8Lp/uIApUV0fkizfEFrxGkc93cExGFk7QmeiHV/D862JAN8ohhYRZSXpSy
QY4QxQQw4qI29npJJJhE5NeJNDi4WXxQCaOQi0qo2j5Wgv+qU9sZ++3jo/KIDyB5gdTqqdyRyVBv
9FH3V01U2EuD2RBjUo07tGVwjl9lM8sAfeyrL9OVTp7C9fF7tfQvni1fea4HEgzMAA7zXCfRhB+2
c13bWz7hVpoSrIJpKq/T1yOukRxJAyzT0vM4nzCQD0+YvoGtTXMTr3gVuczeY5egWSUOU7aHQl8H
oy/2Xhu9Jj0fa7PuN36j6sd5qO74tGF8mAv7oohfs6T6JUEgPalJRAukUPKrYFxI6VjXO4wJ6dEq
LETtlf4sMi34qC1BaU+1MCYMFScfwSzD8io3XBZNg+klKL8KjfapQSX4yvzolqhBvnc5U2311EMV
RXN0O/OKlYQ4uhmC0OyKaaBfjKDC+DlWOO/ajz7sXx5fHuGNJcLBBlbYYqGPdr0HHvaI+mtscUeu
720DBM8GVBir1qwfDFYodfa+6yXbUp04TZNNENI5KZlmPa6F3bj3fiCVhFAtp9EQzKv1NVdOxiTg
0fN5IQVt96BEI0twH/W41ZvBtuQvsRpx2q6iWPF3JEbfkyAUF9o95lLkIwGfBnrkvmPM1EfT/AAp
f6chw3IQO13oY9yVpE6vhSOuTtbLA00dxCJ9UX5qINIX80OQt/b6kf2AEVPSFnuIHtBkEYnD2WcR
TPpQWZrqfmb29y4TIo/ZJOk2Hv2LysnVsyG27AD5pba0vUkDcD+Ds5j9Vqafb4XXGjjNlMM8fTAV
IFKMV2MfHsA81ujSbsD67BBZjjBjHTZluaowg2D/QBGkh8G69z2iZhioP1oxJRKifVDZlwbxz4dn
ywSqT7d63ERw36LICPAfFvo7Ab6oP4VDmImpyRts+q1RjeTRJDiI5lGEgqEgzH2ATT3NS5Ga770g
7TNIUKJ0xMHZBXPCmcHvITfdNHzmUX1DzsW1XR9rszBXfskpwqyt5jQ/BIryS2MkwpEcEz+La9zs
Qx3pXegh5c77sw24iQUwJYxvlk8qkSUJ0K1Y+lQKlHLCFpmy2DB9S7jbUuPJdRXoQ5X1PN9aXm2w
M2b9U+2tbBOqnN16U2U2fSD/OG3U//gZzGFTFT0kOGfERgHw6vEZ8xVBgLaORYDdU1+2U0vC19Jk
VycovkuW60WDEPk46oW+CyugOv0wouqlJtubil0/iwD1ynypFhjo5uifwA/UU9hA8YCkuqir3rqj
DdjTjKcLXMrVTGioqUPWgvHgM/0rDc81f5ui4neKCQ7mT1NX7pOtpgzRZ1ViYnUvbem6/+eSN0A8
wDt9mic0iTjr9gmhZnlnRcexKv/On9Ac6RVTjZ7WWBaRYVH5PUkkDmSJnKB5h5l+rzfePpLKOpm0
OjNggZ5Xu0vDFzYA8vFYh5lY6zT6HByojkbWhzsE7hUK9DdNmW3vo2ux3cA+RkX7pVke9I3p1NT7
7F9JAp2ZtLz8FJEY/cJwdSNK/acx8bBEhv7/hGtxbJzakIFmVmmMmhPAhPzU8PXDUsdLFYXQM4w0
JWOwUqNF1yWvRUZDlkgscz9YWbdJPbV974Z0zcgxfg3qLLkBVgB9hfohoM33kE5FcesfH3dGOum+
2x7ugu4QixNMO/Uj2mzM6TeUidD3ek+GpjoRxysVtJxfDBG9+uTWe03wJfxJ/93pk2nJ6Q6hbmKM
HrW7TYI2nSh3uA62PoBj5bj772GWM8yXWW+8iSniTvVLfM8T4oUYLf+1BWy9DcuOHd9orU2gsc3a
EQiCmacwavmirklam8EKWNDcdeWwYhDVRMAamb0XWWGq7tEgkkHv7KI2DzedBnl3WpLcIDWXWRgF
64A4LnwQVQEyHqwDus+iXBHQNlIaTENl1opjEXv5toaC+BmXr5WX55s8HxKGLeFNtXPxRwdxUFNp
L9TMQFiB0Ipe/tSkEp4eCSaQESICA6eF6HwHG6rOXTPJEAIY706hsm0U+PN9yLO7MGuyrZYY4q3r
3OeoMVS0E1lOgR+4+GBqH8qtnRlbyogn4pSQfXcGvFOidMa1GXT51iV7/LX0Pou6U/7Af/wZeNMv
AukwJ9e6XGaAv97mZ8TRVnQzEFzvTa3sF/40Qmkt1qDKkM9JanU3u2GJMJP4ykdVIIhkSOsP1kdV
uNpuploFWvqMyEHuHzqyEpUFd7x/BNxhQiDU5K8xRmKqDIL8pLK1L62VmXQBlxr8QPaDQNlD2BCr
OI8+g64l6tRzyg/HrpyTjcmpsiT+XKsATcl5ZDM3nQx7tHe9Ai7b8rkhDdidGwTsxZXsEPTW1A02
bvplUKgJnDJUWj45R34XNetZsyUgEm7mZ75uJ5ue4enSL8dfndUO59JJwq0XEAatRgEj0a66eQV6
M1mDLKIbYh9Ih9K2MtHBbmcMKgBuqs95GqnPsQZEhMVO9xptW2NyXdbsFvvQJaB2XoDCwf7dVhYk
R+b7L6lrnO0x/1YI1XuKiAxC8Btzu2SIvmPD9nZNa9yaMRLHJOhSHN58QyVx8w/8E9+5wbibrIhl
ENvBS4hNasuAnvAWW9mRrlNS4YVXLTE74mCTn5lM2VnGb5By5m6gjEUESB6h4FwM0yROv+PO2eG7
iT88r0VyM1T5oSD2d1Gbps/0h8ZAY46/W8UL0dwBwIuHAWJzGRgLLcak80DtOAT6ZFF1hX907oyO
WFERR6taF/ae4XlKUENqLAdAE+RLtgWjcAQgq1F3zZ3VVvJGB3oTx6iqNLA3p95MmmtYYCxTiFBZ
o0zR30RIdnAafGD2IU22Ly5zbc8CTxHV30T2p5/URKk6/Wh2Sp+2tWkp62ILVvHmJ3X8miQKN+Zk
oXksfVarvc0t8TKJSDPyUFTMLXESc5e49reqUrb7NmycuxXLNQpx+cvykVgibhN70erfAocbE2DF
uFq+U6203qiOHKKCV4M/BMGPV8XX4vc0Ce9FGg2fY1NFUBqi8WY4Sb3uZLjxuvZgd6YBlFz/ZaJM
oQndBBdWzODSempDAWvl20zJYbhi5rsI4LSvQYzAAazNx9Ai+lLY7FaKO17YJ17KoaSVgJf5OfUd
1MG23W1b3QxvCeQAKoezRkDJUrpEXfiZ+Jxl9Y8+gSwKBcthhzS4TdONI4cLDcV0gwKc7NrWwU4Q
1cS2jEO5HNzGvlogjZeJhF5TppgsU9T/Z11UxnNSjT/ze5H/7+s9ozoscSETAJ8A5jmtAj3iMYx6
SH1qf9It77fRQGRMPEe/KBq+IkXFf5yaiBgzq6PDx6djxakTXSsJHB3t3Um0Mr7rzApDNLofEVHL
yyjFJWVYOBQGEMNrI9DeRaAywgkrKzhB1HAG+WES9dV1eb/rmibaFppGhAC6s0tLJygq0ks5hM26
N+AYy2mz0FNapeiyyXQJNW0/dNrvIAEtrpXcnigDsw9oxCOY+XfVbAyAu4Sc9maT3X13xMBL+wrn
Tpa/qMiXF3GiDYcuB1WmF1l9irz0OfLq6irrsjzZbVqvBELclSgTZx27g3nQKbyXQ+hBgaZ5vq1s
w14Xbo2+wbLe1dKpTjRL6tOgFcmG6Ty5xe6f2bmiT/aVFMjago+Pd8S46mHy25Lwl6xzU5fXMtLv
aGCLZyUhz0zT3G9TJ/bQ89Edzn2Qf22RThObQhGn0SzoTw76NlFLlX4kDSPRgSPErjzNMRKU6rZf
vLu4GCMaXbXi6G9UrVACHYNqDV7PMs3TcTe35P0I0W0Ej9KnHAin02KSV8ZeekO/dHJr2ORjxzI6
dTaJaGiXmpPj2gmTqwjs4BMgkdHHRN+I+r8ncbZW1Ni/R6JpnwJcgHgCW6o/RG8EKS9UGkjPkWw+
XWdqb7lINn0vck6PUzlq1ymkw84XYWnoAKPMfmMxxtgMQZ7cak6pru5fiinHnWyE4lSNIyfV6VIl
v2k3Mt1e2XswR2UGrXWKUh08DUEkIcLtFtp/9cocn+FnauR/dPEi2eyXDz/OYy0yQta5SPeUU5ek
6aoAA/2qe/mrHTNqQFryy3YCDnUxXZqyRDTRxcVt/tMggVsjyNuzdtbPHT050qOSO9M7/W3UJ6t2
1/KBE+Gko2naLYsVmmdySV5r3p21LSxnQ0gB/l5Q96eQAHbDDbLrbJmgJPF28YgdONZDtMVR1iE4
ysybaMx9UnfDE3mH5s2ybJv5s4JIugaq0mBeuOaZgcaG7rDCPH8v01BeOdbbq6YzXaxKDcwZ9rut
bTtM+i38/P/D3Xl0N46l2fav1Mo5suEv8FZnDUAvUpQJmVBMsGThvcevf/uCWV2RUYPscU+4RIoi
KRC45vvO2aceuunu0jrz8eWug6Ier9uU4heqh3rH2sPesu6eNovJAlzMn3e7du4e59sl4E1LUc7F
M/2HUGa+xEGeSGc5XqEMHQQeNuoa5M2fHNvM4FBiqwrKgH0kv1hli64XaVO1cqKIxais9CK2MrwI
o90xNjDEkyZ9gUw3lAPPw+J+UvWB/9snx9PXBWqclAZYEwg49Wb8w3DCa6ufjA8m3WtyX9amKIzT
4pX0K7JI69k5GzWewzyfgCbA3JsEzXtidJ17RWX7VlqMjl1wyC676gDlkWPYFm9YXJlDGN+p+G8Q
2Kv9Js9MhE80n54uP8XIl5bhXdPrxCuDAvFkWtv3CQv+C7N5+RwpMQdralxzH/HdVdpgHemt1Yc2
qB6KQt0MaFUJubLnNaNd9FHOPS7jqh+uBNHaFD1dBoy++K5Db91kLY3dpUrNCnJ9OT6dYxIiJWce
LQ6QDTGbXI2av621qnmaEYIenHpsWIZb+ioagKLFerWxrcD/rCv9vlTFQ1BO1YPpph/ETCWvWKI+
hrECSqANL4qdXTG7mc/xRHotrUZ68mMYr0IRryEvpHe9EVrf/MnFpNOO6i4vbAv6EwF0EhDuJ2N6
06MGxG0Ln0JjztqSLfI1yDRkN6zNvdu4sHvi7FYfZ4T87LAvVTM1yDtO9siEWuH3zwG7ceSR9xfD
q9PdloaTeqE9p09spzlyeV7fdOAU93osGSvg3BQW3t8q16+vAsLFvUpK+JbHgv5TFGQcNZZ4UqvU
3NLpewqwnOHIq4xnVydBXtWV+KQtYVlVkiEDjWCXRMj21pZsCkEtnfaXsYVY6/h6wew77L93uPeP
QeGMnpys34fhxe8CFnbTTPzAih3KDPqgRPuS6T2VWi3Rv42C6n2SDoJMQYrwEYAw6Ox4DFQJuWdn
g3BRHktQYzcOWpVjXzbhRi0G/UcfC6/r0mLHbhilvSToCxt+zOgb/d5YpgnsZEYRGPdTVqgrw++T
Q1B/w0dvPPoBvKKEHvUaC5LY1UHMrj6akpPp8L9quejuzHqgh2SW13OaK2u/HHAvaU46XV1+9GkW
byjXQTMFXlhH9QdqNPBFVb5rga3iOadXK8dMVZ86bCNn0ZXquaKVvxsI8DhdDuAgEPWLGOFlgU74
4gyyquZU24a5KeXNgmMf4Neoxt6lEnP4RYCf6Gq+uegc53A6Z0qCbN6F9f/vXlJLx4NwMDo50vKU
dSPpwixSEfvTuOua+8yI2TmVTuelJAEdL58M9KvnSwnS4rtpwhlcbqj2a2cpXqcq5B7y+/ZDmAov
ALd9Ms002Cf0Mi8/LRsh3C4NK+KyuQudUDvqLC6hf4P5XcY2N0eiFYaTLFuWV0swga+CpwoCKFqx
lqG2qHpKuTa0rjn0A2DUc+axY7LefIR8LrPpY18O38HpwVfPA7FZynzLuNP7erOuRvE2W1hFequz
7o0iTVdOUjDXmcY5ilV1pdp0kAoD04KGTKjBhQHidS7vjcwAjKdJNIU/KcEqd40PFbbYVRYk7TrO
mmiXGnVD/TBpTikhweyzgaFGuuaveHHl3GANZm3NLp/iwlEp7OxT/pCTTfE5Je2ROSlfHvnrrxQI
dctzlidT/qLtS+55odkckDm3b4MwpaJJV3yDjLNheMDybhTKeMLbgjSLItQLpxS2XyBsN64Tixtq
YiU9DaG8kI7HYuzfBvjlJyFN8bHYOMWNo5DsFlNmvLGkJgqlfnMyoOY+ogYMiQ/tw2u8Uv6xzYsf
Pvvl43ITRzqRYeiBiD81D31YYt6qfPOAE4ZaZMvKvUay8JgIEFKtzVivkDJ2vdwFefTdH+Fpbmqb
5Rshu/mLGfvos5BPTqriH1IpG8Gh2XlTDNjNHAbjVOqIPeLaHHZpBwrHlYr/Juuf0i5z7+shqteZ
2jh70XfP8VyOV4nmxJRLVPUeUh95cxTN9XFj16S4UoFNrzghE5htNYkFFvoLCrWbriVnYakmCxGD
ncAzzvkIFBEqtkEamMEJXK4I/aIZr/dmRj3a/zEZPQl6aJaNVUVxY9fX5ZeLQ+7HpAxYtkkmvthM
O1sLaPZSUEOtJtbAm6oXdFdffspnGdLhXq1hMIcDJg9smDDasY9VUfY4yjtKz8PLE4LBii8//fup
atmNN0aTj2vsVtUzZuL1gvl2W93epPWYwgxKa8p3wzrQqOPiFBggsJCTSdYBNXAb7keW9zKS+df7
nVluvjWZrj92yY3Sud1aGK1xW4sJZkE4vxeTynhRKuqtSIrmSoHItAXuBNGPxvB+VIfU6xoZ4Vh3
RFRplKW78jpVw1nm6QabomORC4w0flYrUXkED03XUZXFz2FEdrJBK8jR2wptbHFVuUHyXBJeCfAM
gMzyLL/K3zrfyXflAKnJdIkE1eQEsty0fvBQcuYcg6T/86HSaO8Jy/OPqTuzywzN4A4nRnJanp8I
XA8Xb1gbcjqSB9h9IwsYCE1L/og+I+5PhrNtWz1CHXjymUNXknVPsjblYywIfwx1CsqkHgEOYu2l
P07ZLqHoQ4sT3eFQ1cOqt3EdQULqvxUNGh7darhUxnq7SD+WmzZ2slvHwDEYZ8m0zbvXS8dxCPvQ
m8rW+YBEZVJJ/qxidF4cquGhQoPrDaoe7ZURfYkrb5TBIO/VCijH4JxKcpYM5aTdRJkhDjo1SWIA
0XIMXS9+JDPJaaBRnmp9HCno9tomw419pVZw/5GuSY2ciAW6P9s+EixN1agd3NVyF+seERzZpINR
cuttEafzcUwpCqI+Lmhi2M2LUnYzX0O8Zg18VzjxcOvGOV3uiEoMCCqSxBmJaj3HlEnC1rK8bEw9
3MQhcTlmqw+n5adwuWszNeh9dkf13LrXyBExg3TXuvdNpRpsYrjpjXI+2tWVQ7NnVRkFextDprfi
mL5L8Lvu6jAYkH4V2svU3+qz7fyIrZnOi33XAjS6FnT3MdBg/PGGOgm3y4NKWIe7SUHUm5QVKeiI
zqs6nj3VTfOtbqQjmI+muMrMCUty6rLbN6+jstfW6Pfp6piGBAtJp9gw0ipqPB0R2EuiOGJfkHm/
iko7Ia+oM+dNj5W/Mhky2yyz7wvCxLdhXRlXje9P17Ze4xaMjfkJutirbirKZ2PyHQkKv5DT33Wq
oFORYy3Gcf/sFgAnhsy9GTt7xLspm9mBC/tjFIcWu66nSWb5KLTpUEoUQtxadFvppEx1yW6ZNv9Z
ISmIGi98fl2Qu2oMcXM1CSCblIqmld236VXUCMjqQ7pJKFR8M8wm3wUluHB2a29alOBH6Ciwtdlk
XM2l2dxeKkOlbnv9PIOKgKSD/Y1QtlbeJQDTXYu0MHZtQDq7rvfVEXczRw+07B4LKdkPDTGMTaGF
6zSiVu3bZn4LijWCewPNyUz6+jXKrYM14Pfr6GDtirzMd9MQjAe0WfatOjXRqtfs6iMGy1jnKMvc
1D3BfoJrOEbFAe+es1PzyTpq7b00yL/Wk+qvZzQDx1FFTDXp86ERSLPUhPYcWXBRV2K2EGP7TQ+C
GyM3xhdmqal20DXLTTPCwvoKLyFeeidwbypD5x+XP7XCfM968PWzfZJGwCe49MewC507QA/WIyWq
oMCxhJOspibn66t0IMoy7/p8G2h2dJ1o+nTQ4XLAI52mndb1hbe0otFHGacBIc0FTE9o1HYYg+Jm
JK8nCu+XMGD6ZKy+/X6tWFGF6aAPHpYbFcEszstvyx2BEw4Pj2Zug0p2FzP4caLotW2Q6JNnLoZm
St+0FFCRbn522+rs1zo21USHGC92HRnPdakVe4W+NjMxdw2K8KvEctVjXPknWP8CZS3SWeZG2EDV
IVAmyjLm2zIpw/9VT5U65d6kTN1FYNj10lKIXdmzpSd2scJOU+Ufc4YAVUZ/gHV9SirXvBn7udr3
ok03SiD81dK9VxJhHUWMImU5ZLpNwonZhGvXHMlWmAPpUq9O9XSzxCXj5DGui7E6LvfYGAFoXXBM
l3WtMGqTMDn+aiJrHENfUmwX47rdI8oltO8lU/QfS1cylNrRVMF8AbUVo2RpmLsu76jGylk5xVZo
p9m3GnJZM6vEPYJh3vqZe+4m0z1NfRzvJ8dpDrmmVOtK72lVU0WqqjJ47m1ChCITTCGZhM49Ebyb
xfEUGcG269vyukmjW2UexT5WVFBVftOuzQXbFGo2k4BdfF3uwniRDXciIfLCPQN6RN7aGcgyw87a
XZY0hdZ/WwrdcBKdFaEo/aXQTfAw/8gcUWWnqjMYdXamE7QDan5X4pNhX8w/SZmQKNn8FKPwOilQ
wajfyh8d6r8nX97QWXd2Rto89a5P50LEOIddM4CyViHd1wb2nXly0+oNe420Do6U2fBjGbOyhs6w
Sh1iB0e5zchSQtKKKTOoJlHTdqAt39RWXO2nVul2jSgg4Sb5bdSauVeKydxjHHq0HdmYVtqQDAPY
uhpC5BozWh7Rnp26tDQ9o4UogTpAdqi72V9DMiprul5Z4zxfxGBTFKabsBptLxiCw9ID0FpUhTi3
EBBpc6FtciVFTjiY13ILoBRq+R45yn1gt/6r5j+xkblG1hN/WHr7ij84fkxFFOxoLEXry5TmzkDE
+4ZlVsNG9Z2L6jbEpfnE616181Cs+krUj+k0wGlQa/vTxDEp8NPN9DfXOXMhHq52qo/LTQ9t/vIT
cY7fKDHOu4J9gnXtAKM+uYVF4dyNZGqKdICUQ//UcYLsl+2ulZTmNgnBu3JYvvAcaLdm0cV4vxxx
nGzjOdYD62TqIAfMWa/QGw1/AvcJTiAykyXo5bCgcqCcrxXuzXKD0MffYRYcvGz0/3xs+cUkUkyz
CDNWXTj8YORBvy6q/JjkY3BeNruFQMGqWZhsh2i99I5GPbHuohTDsRSHV+nw1ISaiY7apazo2sZx
+UntrIcJDku9Ib3COSZFJFb4arVnPQ0/WxCSn+xeVzhK1rk1j7gXsSbFFopGlPsDQFdpdfYjK1kt
72l0ICObFAwQ777petoneR4JtAVQiy+lnW4imSRMsx+FdMWyF8Bekzf6scpG2BZhBmhkzo74i4gW
Xn5kJKPzpV7BszWue1gx1GKa0yIPq5x8Yl9kjhvSWgFhisQGoRhOkpkrMHc142ZkK2PChBugOsub
Rg+PDV7+Iw3GkHilts232ICoD3aGwjeVktiM5XHKxHYAKnkWYddewaGmrl7150k+FEqAecCouW5n
g8jFGpCIUp+qqJ9Ojbzpu1TeWI1XkdS1Ga2pZrajwZCb1qupKYVXqMy2QQS/USUu51g0M5OOwkW1
ZHJHKoJftnW3emb2R1pw9HplQSdKOn+l1mizEsoZ32DmeJEcRTCEBSdkEq8BQSXb5d6/H1e0kcwD
TXhIdHDDlY7cbk0GIN0ycdD70nRQqJu/j8R/J2Ut3nt+CGMewVFuMZVlkA5vWz3L7hUR3C3CoNrv
G2KEWcmgTciIL6m/q0iPKBu/j4BKVg5V8rOaz0BtuNqN3ix0D4lfuRndABmO/NbaeHI9IkgINSwy
6wbKNE1T2RLVUUmump6s+4Wap8SJRRNtBd6XNJx8YEdZkaQXCmNCsaE9F2iEvNIuMfni/4IzXgGA
1pAXBB0bDnumGlPRrzsOLttAV8vXY2YU19rgNPexRmOT8/9A2VYCpzXa/9RHHwuXsc6PSlRmHQMe
xBflnIv+mjaC/zSy9yUe0x+R7EfbRSPuTPV9kFJkWQSG9pAfcrDxpTt+h8HoryHTfgSOUl0lErgD
dJ2S3pQDr3LIJXQ1Jbu2FeVU0qD4VonwtdI053JPUxFkOFjTKZLxyySMxmukXU/LveWmRyJnzSTq
LvdEpgEMzoFgWxFcrTQd78qx+tIoXccxAReUQUgJo9CogrPPe+FehwqCsIoV/w/Ww6tSxkNkysAN
sTLIERTNq3y06CtS2klMzalbmolP45eADJMA8KtIWN1Wh3amzztWZSnntWUeK/EyGJhh1rHk5rfW
YFOXlPy1mP4DAxadvSxH0aVad/PsqAfTdJ+xlqbY40gBYOk5XLdO9h3dunOF/yrbGvRbvXHsg50t
s+KdKqtv53asb7te/bukO/EfaEPT0V1AFMI0Vd1lnvkrIS8aNZ1CBieLXk2kVIXloYFTdl2j27xN
xWMkeyozXYCj3qerOE++R3DHj87k2Nd55hteprn7QQasLIN+Ce57j1nPIKKTxzolBVNfnwufLPXA
omK6/FSYI/0VdLAXR9ZITOTFoYWIaAbVh7y3G0WGiQqDojko8U5X+ttLHT31h3Vpmh6q7vKtLzI6
09NIvzcvOmr4CJFieTPJYD7hJOIKQNZPemLfpopjxQTsYsmhleXEMXM38qcO5gPl2pIVovSltQFt
LKpuxm3WAq5qBLr+2LyF2Z1s2EiYF3xRMvq2By8+35RowBroES+6XZWwh/3pAXXEuh0yY9OEpbpr
IcUsQTv/9T7+v+CzgOQ9BUXe/PO/uf9elFNNN7P95e4/d5/F+TX7bP5b/tX/POuff73LH/35ouvX
9vUvdzZontvpDsPwdP/ZdGm7vB1vL5/5v/3lPz6XV3mYys8/fnsvOmCOvBqm2fy3P391+PjjN86w
n4KE5Ov/+Uv5D/zx26kbP7O3oquD//ijz9em/eM3+3dLd0yURrRKHUGaASfy8Cl/Y/0uDNMy6em5
uiFUW+U32NjbkF+pv+PCdYn6BvZP1LXLZ2gKNEJ//Ga6v5uUboTjsq50AfM5v/3rn//Lsf/3d/GP
vMtuC9RUDS9s8Uo/kTiFqpl8BsuwDd1h2YPJ6q/XEU6hEJ1fgL6laVtvTOx+rbfseon1IAKWbYWe
FLj8h02fsOfOSBzbFO7zSHELmpLfbLIymldmiPGrhhtGjkO+TQz3XfFBKGgwnnuA5ZvGh8nFgqNa
Za5/9gn/G33VWhcFWQLKHOsrV0/fOtHcDZS0Z4WS2awNAy0eOEj++FLr5a4q1Y+grGrYVf55ao/1
0G7DyhBbx4q+crU+2t28dxIgYVoIWaoyxlNvOm8UzFhJozrHNHMHW3xthwM9wWCoN0bUPDZCl9JC
f4V2GDsJZhcTVX6d+rfoE85+n9JcK/Qb25xeXEEWXOpiEMp3sWHtKU5ej7l9pcx41lrf3gRWhbJb
hgNp2Ca6htLSBCkEKfaYo5Y0WbiTu5QXmyhHnFYo96jLbc8thrUDq2FFZzPz+kzvNiU9NPodUL7K
pvTKQnxooytdApoKFYgmld+ab4HvYNf2VZc+R/HWUcZDlUsL162HZkXk432QWODmv9Ko2xZq/eBO
6ltoUKmGrnlI9OTOGFGJaqT9VFq27VyYyb2IYGOHBWC1Bqw6GQofaUfDkrUsjbgBQVNdByszo/jd
DKc0PldJMDCimN9TG4Q3Fpm+rmY+ZxPTn/kSQn0LmEVCRbnp6+KURBWIyhSIkzY8NKP9pNLBoPtP
+UARPegT5C+xzj86NAQrDl17SrQZjl1+w4Szp4jpRfOoe7BUbCrCK5YjhGvYziucfv+DPjL6iTIE
7CAe7NH4UIqRlCZ1qLbMz8+RWb9OLjtyV5S3HSJ1miRdvbIUzvlMn4dr4ACNN1eOee+oJpX3rjW3
2Ak827W6Ezo3PFttQ84DxZ9gEI+51NQ7NhEPo0MRyDHjLQFz+cqqDa/UYXTPJcvNCg879lttYzea
JzjmqvID6Zme1fl2bucnzTGUfQi4dw3vdYseJBhYSfjRVTRNw5pNx303EiMBVCoJSBcqcxu48tzv
dLeXmcOUCwvSP4KekNTafKxAoK5Y8j8Zky44qUMaBe95Od0JfdhHbvVoxBPBH2PopQ1yb1ZUT3ZX
PKg9MrXM8K8qIMoOdgpUeE+6UeBbN6u1Uj8MJXp69EXJO7UrDTURiJB5PEWaCUzGp0Rj6sjg8uaZ
QD9PZBVBYu06DdmpR8pEISeAF+JngRdq/TNmOMq0GMRMvfrW0JzxAJxftyaa5DAhQohsmkRr3vIS
Zazo5m2ZG1tLfuyYeB+t7m+xrWYAuKuXxjd2dPqqKjynar1FYwCfNE3ejYzlbFfFJOo57Y9AI6YD
IsJsRa+JDkmsQc5foo7u1hiCAoeeuox8CWBcYfXU3uo+Qt2Oe3BMTEoy+SNybdT+zN1BD/y+i18x
k+cr8F/veUqAVOaiF0/1CP2NIK86oFSIavE7ZWN9Q0bHtVX0+lEbGiQnkbYyIQTaLYguNH9EvkD/
Q8dgN/BcWFK/0tWZvTkOKcTCpyGWq9m4dfeSYIuL4EeRz1wi+bqlxr61lKrf96z7qOKo205RGEeQ
j074xMK5ijhAUbCJFEhGptzGmwEQKQgB6ODL3qs4/7yxOLYurkWXLE4OicV1nELst0OMB4dhtjUe
zL4r1xGXAxEDGkvMVln34fDVDlqKVwC1rmtX6DbHaY2NFZR2dEBZDMhOuc5IMN0Sr3PI+vh2rDtl
VTtjQDXA1s91RvzlXOxoWV7ldXFHC+oAPRzEESuvdVt+YezcU+ZmbzizE/EBYSHh/8Eq9CUJgjfm
nZMvKNijFfDaYX5orFXDwZyYahq/tBFFs+WfEY4ZKglFrV/uFazsK/ozyWo20XaTMHJUSrLgrQpL
dZzk8WmlkEYrq3+9c2AfCdPAVr/lRMCtWbk3K79Qn7Xa2ClKcG7BWcAIiYkcclfAMJuDg4W0x55g
y8U7Bq7OC1Wfjg4DMlGPUzw+aFqnoz7VDEyUQ7jO4/R7ZEFe9sMywe4+bxmBcM36/c5OKkjAjFwe
Mnna8M68Irhm2ilakqHVKbozg7ICITACsEmQt6LVBz+MaaFUM7tcyDyKkZi7hPQqyAFoSBFyezRn
PF0QxKSP+VVYDwMqP4GtxMhI2UUu7mTsyUcYTysHK1xEtKiHASG9QWtLq4bVyRrj39HSyLpiHb9S
DUIf1G5YTU6FIiWZPb0MSU4NslWP/yG6jdwhvgpD9i+u/cxegrJQ3gS7KkgPeul+MRWcVdpMq7h4
8DPMJKCMcPmnWrvSzF5nC/2Ke+PGjsLkxujq+KmA7dUp3a3l+x9z7Ny1iU7IFJaJCA211sXfg2oI
mRb8Fu3m/ChQKNGROgyUG1IWLV6A0AttR4xVzXiPGlMjUhCZggITaLC6+1m1s63fzhDIlXWmjTfu
KHYVo9ambvKvIk0ASqY1aorIJbSzjqydLvx3HCXWukp6Yl2m16Kjw442DuNN+GUFwfdyTNdxbz8F
ijEyLffXPqQv3W1PxaRAjnPheBVug4Wym1Asim4T28N92ukXzPr/1aW2XJv+178Ws/+x0l69lp//
ePqsPz5/XmnLv7kstBVd/91Gf2exLObMsoVcNF9W2opu/Q5u3uFXdEItIguIR/5zqa2J33Uyt1xV
g/bJWhtS/Z8rbc38HRy8Sc/dgnNoaKzP//Xh/hcrbV37JZtdqBbrf3Qo8PY109acX1bauam0ZayB
P3PckXDN3iNJS65zuBQQhYXlviMhm8mk++5YwVeZSkcw7YYcjPZ60CacGwDLMQASnEuKSm635JhX
tMxaFkVWiMzXMX5Q7idJrh1plRjtbkjKu25Mnkx8bDCy5cLOIePIUewz6HIUvzi6RX5wsqLzWA07
60Fh/dJYzJKcqpH6WrXtDE0AZWIjtWjFcdABa+NJX2kklRFTwtxuC+3Y1nDbfLNf6XO+N8t58GoI
kFunuI0U8RL5xdE11HaTQm/eOOq0R6Uce8K0rwYTH0/c+w+0Rz4UiwKSjYUBQDfQoNmsDzVF5o2r
1licIoBDOKXo9uXOg5GyXMv4FEhLizx6K4bmsXCQqToTewYsz6lC3h+jBzWn/FCH6g35dA+l6hxG
xXkIJ7shJb4EJO1uC3RrjMLcwGRBWvGqlukuLyHsaa3zEKvKaz/xTLe/jV1QfY3OxMNiOlgNMwtM
LXxDV3o2WNxQfTVpoVoqOTEE6M0UkMibRroLCk4CBVtbbOgL8JFqXod1EZkjgkahyeHtsIgMtcai
xeQbyBAYEmTPEq39Id9heWP5FD4zsMD+0UUIy1qJT8OBX95WQ42FsuZprGHWTunbFIdvho5vn5YZ
waS8a1fxwZdPV1XWeXnXc/FRBcZek88bh3DG0MJnCSYOMh27tS4YnmhLooIcgzfR2Af5YeSrs8Xi
+5OHurek57dyromUeRSaeLCi5K0saT82PsXUBKkF/bEqW8VW9DaY5tmc0SFoRDPNIzGZnJwpObu0
J2jM+MFjiAGUXftbOgKqmIuEqAAar6HKd49CulmHSvTWpjofsshXCXF5AKbMp8x1d/JIGI57cCU8
FzTndshZQ3LhR6vA5OuuNbgYwtlPxoxTLn+ZZudh0JhDfxqT/rzsf95Qk3/zlw21xSbaYWfuaJam
GfIyl6kpP0U3gIYN+i4yvoLy3a5Q4Y0+BxARBFthvkHr3XUSr6HCQ0QW5wzAtbcRxpxl9HcIcrnS
5SWYkyvRMbOOLQ4CI+MF7Jlgu5jAN46+k4qzPdYzdEpeYSrgwchLKIuztVVi3DI5l5cH6HUAsQ1f
XFpK8qJfPgoAOyLGuYa0yL1L7eFuOR3xQMFRi53HgtVC5XCq4P5ovAKWX5HBJzERGiV8hcsoYhJe
qasJDBPOvuXfcwXwL662YBTPNCm8y6XSwP1cvpeUjemgi4ML3TClVKYqXCRVGAFq9YmwTd4Sv/zR
v0Hr7C3S72ZtLz9gMQBfV1n21tZxMjkIij20G3keLqexfOVSflKSK1dZRI3eZX0oH5BX5PIHc87Z
OSGOWi1Xy/J/9T4s2lB5MG/IBrhcGknEFZz6m9ymFyCvs4SkW4j8pxaYUqvwGvKSkR9pOd0rjEvy
LWSW3iyMg+9BN6Cxz1UkXyWdozf5IkpRveLFYpywPpVkK78AkuJV3UADJwczGCAboVVc7vJKdgaN
qAcfmfkPs7JDL5bfojxJI0755flkzl7Gbrfkj7SiQklmnkLhPxRZdCsIwnAt+4ws+u/OaeuXJHd5
SjsUnKgBCN1E6PnLKR0gDEDVXn7pqQ4DwEn2bIGFRwWGYYxPN7/bI57CWI+3am692gazjRxqqRo/
RDkjikYikd2B35wi5iCa8Q9ErbzlDK8zE9gyZKucQb0+tZdh7RDayuvICRMkwVXGdjrpOGDLOZoa
HCyTpnYzUePo7DP4Mc4lw33IeusAArRfUR644fpgIU6jGAABUVY+zymz+ylyzlls9Jh/XHBNLHfz
CMseyilEYAxBy3H25bQhT66/Gxn+c2BwNSwrLs4SInmWStxPA0ML7LeAt/Ll0xkhvA7fSDamO0fe
I2ycKTeeI6ApBcKd4E2JeXi5MevsFvNVyG6H472YKf7mg/21BChHLFezqYGpRLbb5M78khJECAb7
+k581q17znVsT/JaS2P/YezR7HPWBzmHb44YZ6YchdUwMlEtn02e5i2NHydIPkRu7Esu6b/5cO4v
hX756Vh7kSlvOAaRONovuTx4GowhK8tPmJjnIB6u1JhBW62Yam0nfmsVRkhdm68jmhapTWaDj6Z3
GTKphxie2kjGhc/ZyQi5nJl+Fb/pcqrvIq52rQz3osICHioNU7FxyC3OiNSxzh2RmMS6JXtcttga
OSfayDksKxcIwG9cuKu+nk7k0N7C1bWOmVwyqClpQFqn0M2pdlXXvVZReoYDtrU4Henjc9XYjEa9
yY1glwiLcEVUjEugATm7tbWt6xgjSeycfUV5lRdXU0Y/jFCsRAk3iMrwIYJH4eHJulINxBbLKjAE
WtMM0VFedLXKSxLheljOFCI5iEln4zbL701OLY4evyUhSTRKydQYuvDgqz7dLddWw1UpR2WLKE6P
75WcHsNbjvCATmKFXZiATDFFa29W7LVcDBQ+Q7w8RaxpbDfGKCAgNM+GEzPGBcwo0PVIeUSqQ9wo
v+eJit19tNjnCJiMoKMxyIUQdzO/+7a8lqTKIXz4gOm21+oJcAV/g7+VObF8xjf6EMlxUb41obKM
oawhGiVv1sv4ng7vaZVQ9ZQLGnahoMr8B2KmKJgm50QuIuR/J0d7Ut+ILVOj+34YVnqmPC3/27K2
C2O+avkGyxpQjkulMiob9AxbN+juldICccOghqYWltaMWaEU18vbawknZds6tIdbsqxjwG7L4tJX
8qsUhm3p5Ouw1pCAK3Lmz4wj3eKTpdvKxqCajWaUEDXqCuspH88keLPq7kBqVArIl6TXDoqG8Uqe
E31cPBszDVU/YM2d2DOG36xB5tRSMmJVuqx6Ju2NKLpvAyb1zRTqt6lcDcj1E1Mqe+FJJsjx127J
ZuJvrlnV/XWoc1XSvTjMLlFuplh+/9NQp0GkCMO5eXec8iHRyLZL87PScnGOBufLUJgPbpC/d1BD
qDy6Fr6TdCNs/QdMleKIRuaRupriRTRONnlkrVxzHvaWEDsI/9tlI1DLpYVokGoWk7thJDdpXQwR
GN9h07pGjfaBd1Mt/USI4BMFd6mBDFaRCNYduGa49ykB5NFXKyg6FbCLVgosWRjUxBpj4aAESMEl
UgpWp9bLxLBQELG2M9TihNzqkXrgjesT6wQV19rrmI9DxmeUEfsug5JVFzWfJAQQFrngHvGe79Uy
+ppq0oyyBB200W2KkVpVj2Y1CJL2PMHCJryRg+BMA576rt5rKYmNuR5/QfjxAAk9GqKM0NcX7+Th
sCoJk68hzON1riPRmU96Ye2hYL7PbcZoJV9lapIvO6ExHg/fBvHi+JQiLL9Y93mtrBBMA4x1YQ/V
sf408tTc7cONgSLKHPv7TKOaoyflrsXe7dEHvPXhVXmalUJR6qHiTW1/bXfN9m9OHLkP/6kbxVTk
arqr0gyzVMfSDOOXqYhQrbLo1e4tsueTiBCjmPK/rp1KIcyYlriFau5kTfG1UyH0JFnifnTYRGfB
dVQ4GpMVJei6V1+USMcHPVIFHElCBOUKncEx6IbvspooRgZplOlgFOqYCE9CZ0FTeIFJUbCOTH1T
QZrtCF9Zp7qGKL3qyZ4qPkWm32am1pNRcSKxd6P2Sfb/uTuT5biRLdt+EdIAONppANFHMNiT0gQm
UhJaR99//VuA7qtK5b2VaTWtCc2kTIrBCIf78XP2XntDYeJux8E9j1X00lj6W2jykPIpO34V51/m
BqJClXtlagwE7pJ/WSfJAymSsQ/cmEch76A8KkrvFSqWy6UFapUbxVVp2U1kdmuZgrl+Fp7N+QTU
OdKO8xYArLkdf7qSdPLVlt1oKVOa6b5ZnooZMgpd0PCKiDveN2lPZCbab7u3s+0kWRjhgOifhumL
oigDAXz2r/WyrouIX2VrTnhKVY757Cnqsp/L6mgb8YFrocFcgPGOp4Q7C/FIC1BAKYi6XxYQmPbE
glE2qT/UYv4p0ikg0Kx+LV3AEG6ob4Tb59zyyH1uJufKqUz/vIh+OlapeH3R+yM1x0YC5rHY3Lyh
jhDMKfpdNYGgdFWeMGap99PytkVp/EWYcB5y0NNbQx0fNWzbfjgx10YDdR1/BIiYPSDytJRt8LX/
sE7/rSZBcGCb5tIxMpmdWn8RH/RjmqG6nT+j5aqcOx+l6Om/mJQiS827HgbrVV3XehdVunat6Ltj
Gm3YVQaboFNTuf+Hl/SXRMXlyUGjoLHTmapQ6TH9fu208plcpGT81Ja7Pomg3Pz4+CcxHcjM3ccY
QJaS1qRk0nV6QEsRvtxHY/obf/9KjP/wDLtcizFRm4ZF1205HP60+fN2u5NWtZ9rLcQdfLbUZ7TS
yqZ0CGWquvZLaxXvUi2+YNRgcMIQ2ONY9FQ1RGsqMw4mOb429viZZtO+RpThaS5BF2zZitt5diwf
1LB9HGPpbic9f2sFktd15S+TiUCJf2ZGVB9WshBXK4X5L62tefnXs0z3LIcFJFgyZCFb/qRzBC27
Hb43xzdr5KfEv700/1DGOv++YsBCs6uppiUsQ/1rumRtWWNijO5HwIi172VyYMrGtQbR/7aH2L4n
SW5DS0Dr6JplPIMwJ/ex0hnEIsLE1wxXEDnfX4SS9b/esdpqnDNm451CihpGLyKBBQYmNMMJOMSR
CXIJ3Gxpf6lkZjf3IZLBvWgZCjZz8wWo910w4wyc0Kd6RWv9XN43sNkMJAz9DhVWdch1RkNIBpjj
hUtbJpbsV7DP9iLST6A8s61W3K0bmF2l7jYuy6eaIZPXoVP3Zxovm6x6DaYl7Vbhu6qCB79gvIuU
GdCCubMTotsTLO1WhdlfcWO0bkqKcad5C0YsyxunVa9jqmCiKidlCwAWTZEZxntpSWUL84ME4v6Z
Nv/9+ojLro/362eKHsJb4WojXFffJQ3eBF18HJcNZVhWzd8veM3+93IH9QQf7KJD0mgy/6WzG5sm
x9TkfJMznU9nOXxrtM48pwCtl2qjDfnJS7nRUWp66+uoYMaViIvaSuWtCfi+oVSBmTKeoD9cggYB
tqJPj9JhMfRdwtCzZ5vUli/rP8CGSTcXAJAYl3NkKZwgW72lZWTtEz8ch/JQGO5jOo+9r4XdhVFF
vHfm6mmyYpvlxcTV7DjTmeGjNY3SY6CKzxb4ySZoCRTHfXTTNVBZcWl0h2nJT+gYfJbZYF5cALco
RpiVIfaoo67awe8l90dC7AqCipANHqUxywRdl5QzTGBzsDj6TFIwmbajZMzjZ8COWIN1lWe4iXGt
ZSigMo6/2L1gMXGAR7BtZ+R7HOjxfkPD23jqOOlb27a89f0g9Pj7LMF1lxOKr+V/dJNKuyvT4Zue
2TqSuIpTnrBFBn2kjVYxePbEIHBlWcdRSJVeDOdBfIsXfV8SQeSq1KH1QL9zdAMf8rh+YM8oXO4j
8BPKXtwUA2l7yGx8s/5fSMB5o9L8qZ6mw+Ka51rHWLWj3nOwtVOIXEq1WW6k/JZrTdYpy+8Tjm8a
WfG8cL4fRPmSZ4tGdD3wykB/Deur2sJKWRbSuLxxmVIC6Qq+jFnMEjBwKOTTflb6i5XwTiUd9vdY
I2eOUzjFPOgrsfqgJNP3IYO6tO5u67+1HOaKTVlpR7WKi5GtrmLnc/Wi3JNMfQ8ir/Pz9K7sl+ol
KQqfUBwc3Ca4VwbQkcm6gDp5pR/PnDXhcau5MA7CoFY0jXhDvvrPpTNO9dE8rI+BFjQmBAbti6Ww
uDGGKV4+8Lk6mQHnSGfS+veP4tpc/aU4W7RaS/0oTJV4M82iTyX40+9nTyQZdVia+m18ly0zhNkl
EjQzwDXmCurwxnBndAYMh6USPxHcdh8VLuAel/qQFfSho1XCsRnr+mbsMtY+PRtvvWqwKufETI7M
zlWgjsbb+kiTZEXtmPRssyofbKHrl2juvgxO9SU03AFqPUdbACwrQgvgywyXixl8zlVeH0rDveUK
M9d13w2IjGY4gv5nsTAHy46+FPTrEbd+dOsRVhvJqeiGz3lmoK3Xg/CXXX5ZRPH6zroMKFOTSyRM
ccdf/5UeNP08bUKhfbbrvSeiQsymRiwiDKY/FDLn6GRH4tMMtfnXEjRC6wOvKxF3NbtVTlGcN+gC
1vsElCAq43KnxMY7W/Q1RX366/b4f3ZoSfnzN0PLokEw+Bh/UkT9khuu65Tv+dfQ0tH/MFH+YTgg
e3oZTPKf/jW0dOw/KDAtrkGM0Cg3/3tkqf2ha5ZDipSF55nBJt/zr5ml+YexNMpcmy1Fs2zjfyUO
1P/S9zWJ50avaAqeKaaXdAZ/f5oUOXdqNrlLLmHhXuhhWz0Jo6phkf/b+JaOx6DMnIEJvhNd6DMs
bVPrmZtKeCED5rqiYHVSRHUFIZCIuzdkCnQnlgIsJerUdCY/h3SXoxk/56pzC2dLebe//+kN/08T
GbqYvM4/7Qqm5TL7ZT8weZd5e/7ajrCKKmuiqtW35UAGWhCmntpok191WXAYB/0+12PjFIYabNPA
ubalBGCtjcl2aLJ3kjpM8NI1Z1ERnkzpngQdVJ4cDbjLaKWermc/kRZV+LwQ1dYpZKmoMX3bcM8u
GGfQc5qv5vZ2nsL+KqP5kkBGP0A2Oavhk8ZhhAQQkW1iSYRuy2ZboSAEC4cavMscnjZFp0DrUjrF
C46+/4jT+mdltp+R4B5nZuF3ozHfO6tTttGAy6MY0/Jxiqabk2kPtgiVW25yK56c4sMojOYdi+qL
+e5aivVNmZUDMi7g8iEC0FBXkFEYw7bqnArLU+nV1odILbGLAO/418rQyOELJwue7hxeSN98gdT4
WkQguqJE3SXdnOxCyzhPMDWx6hZoiBxufqmxCWxlP8Kt2XINHvCT23uqPQyQZnqoQDJCc4QCnxcR
o+0eCo9EMOeOXhdyF3SbLPUtG8cYF66NUwAS67Ege9A/3loHz1EpCRHSRuvbwn8WhR755Zh+Gkpv
H5wjMj4GcG5NTLejbauhRVxFFelO6aNYaEh7iAQLqdxEYQI1xlawSbrB/UICoDU8LfivqfZDDHH+
MLvHoiwpzxQ0b5AAKyrs8mYy4mUUOrT7Lqp9BFuEp6ToSuUlnbdw3zikB0X1xfA2Dwqga6NASykR
guM8RbjTFUj10NBi1AWxkhEKBsiBwDRXA9EeMFbeNERTjEYbepT+9IkD7jh9K8CBFV+APCNjwipy
tRKw3/jFIDczIFeWKyCUYA+Ykq/JrjvGAGOhLqIIjXpVnkz6KBsXglCK2LBJjPmiuRXOOk32t3ji
dDdJoCDEIb5vRrmjKq+3MaraPaE2AAJadWfrVuKbcO2w8fTCR1G2i1KJRQfbPEu5+DHopNAxAXtt
f5oRkDhX3IsCt32gMxGWYcKoGfavPqmk4uUZI1EnDuRJgxt2miNIG3BV+vzUdVLlWM38iTslcuGR
Yq4d3dmrs6HZonX4GROMea5U4plsDToYjZ1JI8XcMa5NKZo7BKvMxZutI6tbMMTpfprEBWTgF25U
BGDSGmy0l0C0X1GmKRxlSS99TOnPVp1dwZHiXjkO/bmeo9hDrMtEKTGupT5XkJ/MeDMCwba7+jXI
jW+lob40Zf5d5Rq76cqHJsHE2mrvul7eN13zEraZuimzFvEgLIkcTmmiNtZBZPxgRJObOhpehmo4
DN3MY+BCA+uks50s+zIEPtHYrAEXehkfUmyxcxEYYKTtFR/SA8HClcdxsAdwfWyL6dJqC//V4ELg
0n3XRv2Nqzp4ZNE8NoQ0eFqef9rhtGkXJ17+yin/MIxfK0SLG2BpOzdtToUNKSnn+gJ9ZLOECns4
jFF9aMVjEWV7mwmtEfIUjnmgHYuo3qsTqGwQCrYXyHeonyAAdOczlF+jEslxUBIypSMEyTdqOA1b
ZlG0oNv8AK/93pIWwWN1sA06cgwz7Syr5NCkxtd+KG8wf/2oKdttUCd7hXHEHAwoCZdROILL5xHl
8KZDPklvGGownEw6wdY0XCCJY8aV867Iyo+FhxfpdcEHZn8MY5BuOJ68ocxrD+3+h1oPX7lWfAK3
PNt1xni+0MHIWtyMcpNmKdr+qxWZ92Cc70RMLldRoQKkyAUFhNuj6mSwDSNw1Am7EAqvle5QHdbC
0Ur2s1GGz4BCHhWJUQj02FITch/VTF0cMwMLPAEL6W6NAR2xaMxGO56yuJDMCfR601sIIiNhLwEf
4NzXrL6izM5F0c78xKF/sqFEswU17iV1c0TKS8BRjsK3JLtU66W9QTgISK8E5kyeCq74OIu+6oPx
3qIffELQOpIdyEZSK/P3FGrcBitS9BRjEsFuPpDoahvFg54OCpjTQOysJoQ63mknid72IdWzY9iU
49FRM7mz+W0yWUa3fMaTsPRdpzIG3e1iNk9axvXaPQ+TuKTBfJzNCZtKGB1kVWoPIH+A7rOzbxSa
uKewNpUtTFnxZlvhparnGMFiAxUX6mAUKO034IkM06lOniPgO6RC9cTLQ0f3m7QcbkaJJjp1ivRr
uAzUFGL8rl1fCj82chc2TdxvQ6TRNySBYsca7q9Z1hPa0cbzWWOqSTuIm6XmBCk6+pDdqWQg1BqE
XRuF2j+WmTozl2bkEtoYcOa0UAho0O86R9ZLXynnSVWeZ7c54iidXwmqz7w5U5270VC4lIYVFy7Y
fmYN+ZP7E+pt0zpoVlJdLRnf2r4I75PYYUIotUeypGx/HICkB8n32SnUh3gGF4YsF7JFsh2ViNjW
BcInq2lhZ0c0iKsoOtW4xHQSfhDCxoNv11r9YC+VV5kH0daWDwbG43NOhCbrCuKOnGXtGcRX9rVR
v6pl6CsTkL+yMnyyRVtY1hGZaAF434RGOI2KhwwHa+TU57p6ycshPsqKx7vJBQcAWrJtOw47Ot4B
pytmtFmmW6Bxz8pA36Eu71iozlbJyPgLUK3OBTBC+umzl7R47Vtn0D26XW2kCP6m4xEE+ZJ35EGT
X8B1Oz9Es3tIZALjI1s6Z9BwmgvM/61ipYeoYxDb29KbuPn5jnPFMNduk5myYyoWVepusEgGrSJt
Z3bTnt+J2axwjyR9cGNsbAIQzXtz5LbHyLV2MWjlOrjlaSD+nXCAj0bvLkk5X0Nd+3BKqkm3/J7n
VeTZfUAUeFWctFGggTHxXaoZ1VVPIAOJa2jPmX0uVjHQRJEfOBbkNCXuaZhElWcB1gGitGUwknhW
q6OKz15BurDjJU90GVqvJt8s7NrBSxMj9Fz6d5uusQFuhdtOq++00iAbB/J+36sfjGp/GmmVMXS2
0Zgb2ZE1+lxFPaWjMyDy7p/bODkYc7kZ63FT1BFj0zjaozrnrkwY0aRETDeY89G9cw5h6z62Rvwk
ywSg+wh9tFSkFw7ipEcO6qCc/pSqfsdv+j0VOvadBNmskSfXSbO/lVapbBRu+xCvUmIomq+zyFC6
38b8B4Pfh7orsZbY9guWz4uTpIcipAeDJn/XmbgaRyv5tOnIbHrkZbNOrVsA7RnJre9KBnR4C5Ax
J2+jYj5ozXCop+ptavBpRIF50qbwm/1YacWiPYGnHeNhz/vxaVTbY1W/6kzMYnKp+EXHZ647t6Yg
jxW1Pob2JDWWEcp9ghcO/wVCnnimAWLFbBDhwU2Zx7gjw2YMj/qmL99QVMaYs4lNUYPkoUxuvVq9
zra7x2WseXkF4DbGiUQSw3yg28ufajTrM3KADeynDZlVe26JlF7keO7TRH0oG9w1eSRfy8SiPugn
nSJxemQAANqTF9m7uwrFgKkAwqEiP8E4OVHhxT6mMYNVwytB7yFOpctIx05/kq5AcCxkoUXy6gH2
H5AD6LP8VtAv2uTo1eMc3TQboKZbu3FZTkQSlMfYjj6nKrOPZbjMABFfTuN8H6ec+lLhclL3ycwo
Lr1SOXK0dZrCPOii2lX2MPSgrLXasUivCARBMRzRgSTOHNMFOsUgAYxSiMM8yK1mQ92A71ZdUlXt
HjT49tGiGApK7EVhgZ5BmLPfNZ14Jxx7L2X+FmO+vg55396XpngrLtCegreMefOVYS1WlOWP2L60
rc7FxCY+ClZR7rU5nSEoQThAbGO8I3HMq80qeAhyElNc2SIaTBX3wZ2Dhu4tjTa1pM2pWiqZDNwB
HkIn5wvlsFc0iMEHffphWWj3zSm8hLZO/NFg3E3s2bTvKnAZPwjwaI6uNkiPHttgh82TGsz5s/s4
1ul3VbNTxr8u4kmnetbtoiV513kLK6s4wT3ii0x+5FmOq3OIyXXUKc6BBBkHU3bJ4/p3fSR8hqCb
MRNLziFWJBG3Kn1voI6JKO/QIrGhMCMWMDz6yX2zlrCrEH7d1Smcmz3DUjXcz0bWNE3l8KXMVY7I
2dqHc1BzJZrVL8Q3aZsxTLo7nZK3pivqo8sMmBTqXFDjHCN0g6Bl1LJjNfd4+5udVOr3gmic69rW
1AflrWJWuk36ksuGcA8dfnZLBV/Vjjutt0u/BGiB5JPqCLESG7FMjXOKpCwPzBE1X+ZNEQOtPGge
FZYR+iMecUCN4omK17KY/RsaWjx0aDBByeZcGAoE8z0n5FfJFDtKKO/srB3vJ9iLECyLwK+AnPrr
t+agePyk+6lXUcg59lg0Mt5jLxZHVc+vJd1yoIVUa7FBOhgfOiiKT547ZltlZu2aLoI8lOZXJ6Gt
muY50TdMNLV0xPDl5F41p4RAZYamb+xZjoBBbUKo49c0HPd9nshrQKrSNiEaCquJ03yvytwG9YvV
uzai5oz0Y5OzenKpPvBmoNxpaGWIaIRfbk0kiva63PeKJY5EPpkbEWrirjbUm6rpeBkoNIH2coOa
6ptk9V3/BdMUKex2A+MQ+S35oQuKiYutsLcWlFS/T7R3lB38H7leewDA3D1UfjSck0QWU38vKvOM
11y8L/dVzCQNJACo3C3v4ljGZBTGIcQ/R3vWpOSnJLtOGDPRPWEPt/kexNd9r/dwrY3Fn1/xybY1
XjY+egLZaIKa5eQ7Vf0dXEu5I9rG3Y+pJv24jSglsZIyGZspq4mE7OCkIgHmd//1OYrFYzna6Tkx
cdq0Geney/BvqYTDTkFtQbrFLqzt+/WvgeOS3j0rANdGrNGC9eW4CDS0ZbKfBOXox5k57NcWq0b6
8iiJlUvsZGeJ/OfUj7TD58X1NWLqCOR4p88Am2RefYJLHXxVea7NZ5MKHOq+y7UkAzIhwir6teYa
wzGPLdW5KYyA8X87+xSHBLl0DkjAcm4PQ8bcnlKB3lM1Rk9DTYrYPNGXkjj0FFFSIlTZO1l3VIMZ
WXEJ2LI8jckDnJjsCa0C1FJNp0iZq30n2hYGQY+xdbkajDL/pB2pka4ChEpQOq8gWCZxsCQwmPF5
He2+SIgf4kpdueIVPb99YsB6WIcvYaCf8jR03qesPjStqT1PGFlxExCzMJjKPpBmzwBaFXf2+mja
RbqR+KI2sk4MlO7Mw2SkJ+ea4VzYttmTJX9Wgetc1occQOilFuTQAvalWiya+8pw30oMbAJ1zhN6
FOhNZpR69SjN3QSD7jrOo8qVzI42rsFYgb3EOuLp/bG+fjPQyG2Jza2U78XInQcpY8dQtXuyI1e5
dMuzI2f2sgg5Bg00F0Pe0pIfzJqcIW1JFhqVc8lkkgZnyjzUnZ+VfgAaVJjbQhfqNRHqLlba5DJa
T2Hl44QUx7pzmDYsDMdVcCJV9yNrYECOienrZu3e2MIl5UAHoEl5SkMz3Npqg9Yk6La9jeV1cDJu
2yU5C1F3VoPp+xpMW4ZbLh4Oo7jUuVMNZjethldYb8LHdZhozhZYXEMe1jGhM/sSI9cRb9zn+t6z
zt6aSRcAnRgSTHBtgtkiQgHlzziTjhcgDUR9H+97OUFP0X5GhlOQzsIyMDqJyFrJVV5eYx8rRwKo
IWUtg5ZAhE8HSmHe5rm+czhot4gy8z123/YuGNNn5pkSDwcDpqYsE2hJYKe7JveUsA33s4bh0awZ
YfcZQXSE2d+n2C1xih3sLqbdsOzbRoQ0zIm4rplt6I9I37zYxcOrJqh1ZuhZjzoyyBW2JfCy+4mE
BepQi7YLhKgEviywaQTJhfGVhkEMh2i5Br5UJgPihCZZhbRejuWtmDJyL0IimcZhOldli2MWhQej
EOKj1l2CAqv8kvbG2ZzM/MgJ6F6y+WdWC/WSmuF7lbXDgbtXcl5HafZETrdatMgtEU8xAQOBNLRp
wG1ZfFuRG+FIN6bWw4tA9rimJJN66JTkI6/7ekY+eK1m855DpvRzJ4ZphWLQWz/Q9YlRqKuTIX1U
68Ddw+LK0KolL0KlPxnW+XmlbWmcQ365PGRm50LcM1LyOShI6bsa5HqPN3w/rIO+e8gXnUqV6AfT
zTkHA8v0tUjJaYGl9n4I1HYjeiU5yjwcaCaI2ndkRHZlZpE2v1CZBthwQOkjYjU0wc03hr5eOWQ3
/9JkrIN6C98olPUDPcLeEwnhEmzxH0QxwDEHtQr+fSjfdPsUqFO9MdomeRo+hCGibZfb8K/EN601
nc2Ioeq4UMzsoWxOECwpU6LpENDvYmNngQPwZ//q7Hrfh+UHlGXt6izlcY8dchFVZMt+pM82ClXu
/r/eUaUbmAu0Q7ddSwol6YZ9ODnuZnQipraj2ZzWXwRET7Tn4bxpVt8A6ccgn7p6veVkCv0hK7RT
UjNrLxkanCuFxttK26pY/yy/ojyNAzFqRHRiD1myF1olq3ZJwEmhCChhyeycyZ7X4MSiHvESlAub
wNR/mrkcr1XuDNfCHeDSyR7YlsWQPg074dEi22e1nd6U1lARq9bXlFZjX4vhUofLDZ/rvZfUqn5g
GfH5xIgt0mZ8do/BsmeFhnZfoRGMHJJa7RjkiExvsW7bpymcH0VKm2opXkbD+sJFvTvT8xe+WoJ/
KJZgObaEYxDq3T30z7AU6istM4sHnSfIzAaSoZpk+kyHH3Nd6D7ENPU+x2mshC7ZciXcSm9CI/8Y
TRDsNbMLDplafiUSFtFrD2UpAS7QWzSYgSPDal0OlsUFgW86usYfwu1ykHAOpY69YCWMSp5yle6M
25WJFxhKjj6cPdsVVAawZUhnCaavJZSAANP8Pgro/1valO3wxWRQFYf8TtbbVKu0i2nm3zPX1naB
ndJCiohQbBtey3JuiEWgaIPcySSm7boRfOi1BYNyBipWR691rfupci1irXzASvIsbTjidTqoR3Uq
7U2ZavyQwZQMkltR0GunuRxDW8wNZARt093WwnMCZHdmgEIlMFPnARht2vyuoKfsr8s8j0IXGBrF
o0Iey1EJ6a86Svm6xgikWGNJ2k3AsE7VJyoL1ICMqunxBy8FGSBscPKRWTT5topNCE4avNN8p6Of
6b7oazwlzfCQ05OStPfJOxo/o8FVkI4hJVixZ+yq1BuhTqu20swz5y54/VlGh8ZEQtQ70FFjo7Uf
kjKlmVhYd7146926fQiK9Hs4MJ5poKt7a4mxItFRbNAZDKf7tYfaKvkR922/V4bc5X6s2ftOAnpI
Z/rGqui3dpA/Sne4KKYpd2DWblrPPTqoQvA4i56kghuaQlu9hDT+NqXZhHyS20q3m6uilyY9pIz7
9RjfjMogwmtcOPMkb21lYm+gqBpX5gk9ffFE9ZNJI3OHpOj1lZVmaLy6Q/MESw+FVTCT8mJy8wOt
2g3hL51K6jr7Xzneu1XManxl9nYZm9k9ZyVExjKazqnLMGS2y/Je9ukJG4O8H1LmXi2E0bwysv2v
8JrFjA6rKvElfiRyONWYg7Tc01a+yrn9jhAcLefyWAyFhUOpiu9yKQaviLm6NvmZm57Y4Rzwjb4J
9pLEjA3Y4S6t5c406O6bgzozBZwUdGgualPEuARbvFpqiR/JRotddE2xGzJyjAAU0jQxt+G0zyqt
vqzFu82gezc628Qewr1pTjOEYnmum0hwK2x+imLWD51hPwLjqI5VHgMOiM0eYiLGm6AOzrZOBgM6
zp1GU9BrRfPSKLQz2D4Ygy7PmqIVkc+UErpaZYX7tYZniKfSQQHme5mstjvWSQRRTiE0utfMV8F9
GZRYWx868yvdHPOlWGYT9aKK1Xu7OpJAEpDwgjfdodjrHGisrky7q6FWhmcuDwEK2idu++KoVcMD
ONMHJXPLL4PJNR61xmaobP0QJ3Gx5ayPDl1Sl5hI39cSNyLKAJ3ynSh7eCU60Id10yqGBBaox7IR
VtX+gwRG/4v/kDmXicsIUYAhdF3lEvH70H4OkYgiwLK32oyCZAQrVzM2MK34IbIm019r0VC4t1Ql
ykQuHAe4rZR7y5OyvkZ1uabpSh3uIfPjRU7EyZrPMJ7l48BYap3O/19Ve+gC7d//LPd4/pbP3/L4
N7HH+i2/1B6G+gfub8fCyGRbzqIK/P9iD939Q3DdslwDQYcwXAuL3b8M6or6B+mWtsHgkLEYvQ8+
v//Seyia9gcf9iJwcDA9Yrkw/jcmde13FTFaThuPrtCRnNAi05Cq/r54XDVipxt0KpKZFETXrl76
FmYkwM07ZWBuUDWtdVCtFpy+VL+1hUuOWwH+NwvSWzD9+NN795+UG7/rNn69Gkd3KOtse5G5/EVX
SbqYUhmFhfuVIZKfmurohS6AbVpF5iPQrGfFibkpMqnJHewaYV1wXuXycQQAjUo2zklGMeB1gM47
B+gX93//+lY3wn/rSnh9rm6Qt4c9khcIyUv//d2ir50qybIJMLyica9FHWM4Q2eYoL9XejHt6aNz
hqDTGhwHLTw9BD5IeEwhPjCjETdriqvtGHEBwSk9XZ3Ufe+XKi4hgXQzAI6gb1fblx5eDzlS3a2a
oodUgODDzfajaHt33zdRv2k6PDyI1witFyFHsi3/4TfVWUZ/ltD8+lVx4jj8tuAV9FX0/SdR96CG
aCcjzsnE0YrXVgeu5xLnp2rY5twMjYQbNgPytnncqBXQO5z51cEJaWVw0r1O8aDfEOZ95HrzrYPt
db9+kZMjuRggfFAZ08eQDzUC55zqLqwZlqRxbO/K2YR4qOu2H4ckB/ljU2aI8+zyHlDJBgd6e5VN
aWLkTAINf6AwPKN5bgNV3zqxZj7PnXIJh6p8gFed4W/hfNcb60cww2LpujujCAuSvphwNIXE0iaF
OOTK4JwzPYWU30S/viBP7xl7gCwzSPr0otLakkJZLMFrwV6PppLqRyVDOqpOuT2PhylLJ0+3it1E
Wfm9l8oHJ4j1znjiHOBBt4nPOLR6zay2d+8sYVr3dlbeRYQLXHIr1E5K/AMxZutHdubsnNEY7gE9
RbsGk/C5GCf8acSM3Bos4nvbqpKtmUIeLNLq5Jpi8LOazClKqACLIPmAOhd6C/KjMtjpRmSTh1J6
emiCOLqTIGU3ZsWkuTP2JsOyFsf0EfTlt2zOnVPQBfcWXLu9NWvQuPqF1mmrrELrzRxNfbdenmg1
VEwwXO1hUgd6jdZ4ViwLzaEliHBecu70g8bQ/QqrVHilmkqGAUZyY5dJbsDN4g0NdpBXufHWg1Ck
ldw3xJkL59RWNRa3KUt2AYO8vcZLm6Zc3xMcq/utpkFujgm8T7ZayWx5rZMLK2WAzJD3KZL9N0Y4
4qRGVKMmY/PDElEFkQ+OT5ZeM2tEa05yeEPH+qSQ3+G9JrCod1ZSN+c2gh5f9uTPJ/q+Ys0fyFLs
/bypeUeJ5b6TDd/QBnTONKt+T+eZLGZGzdvKrcodCX9yZxn2ZrDyHh8TqqzaaNuzXVzcWpEPS+8c
U5tfS7+e4vFLN7ibXITTtq8rdz+D5C1tQ7tManxM9Dp5dlOcwULLq91om9cyi8bnKImrO0p945bT
Jti0XdugtF4KJS0HOREPkGZ1loLavVit9tLQXHixiRhSS3CrTRO3WELi5wh9NEMkEhe0qZ4fW8v5
CDT7ujTPz+qclL5Lzx3+GzlEaI4dtlh73ooOGqmlztFDrau3v99StcU58+ctFRMyJlYMyS7SRlf8
lZ4wVBVj1h6Fhutm9Esg0J/qsCSx0mMP1B5HMcx7QYnjVxG4cMUxgy28kfJrzCCUOxjznRGNJdK6
2DxbbZsikB2E+CfF/18PJp0NkjkbHVJHZVdcDfN/2g0xVRQiK4g45EkLbwFn+klHYxcjrmi4t9B6
GJZ4TvqQloPIejyMSRocgknjHoLYE5ItYpgRQsY8Ji//8A4upcLvbyHAOEO3cZmg2LT/zX+TxAoV
7Exr0TCQs3HBQZBNzPV7MSGfMdWpfSUXu/fogkXPOvqrRGrixEWJkAvA4VsLxozF9zrphcniQRnm
RxkZ2h29j/plSmkHRUzt+/R9THLjlAzGdER3tUFkkF3rsB3Jj0v9pnKtcyKLFqWNiF9shJABw2Hc
ZpM8OQvoBJtQtU1pCBxVyk0e9eYW9YujNo3VQwLS/JLjKqCfqtjeIDsNJIsjnrjUvHVMUr6pM6PS
iPsIyD2j85Nirh+xKGbHpFUYY0VK/Rjjb7wFOD5JpuCutXzpuhCUciAL+kL4SsKFeG+ZT6Uly/uc
v1DtNnmYCKfzMnbeV9qYKMHd5YZoEoptWsO1X7JzC4NN7NfF4/9RdiY7jiPblv0iAuybqUR1lORy
l7fhE8KjY0+a0dh/fS16Fqruyxpc1ISQAokMhUSa2Tln77WB2Hw6qKFEUfog9p36Cq1uPez/hXDp
3ac1YETo87yHYdLB63FXgjGFGWThn20D0ZxojRTvBv1A+c+FWAq8/vg7SWXnH2UqmqoEVmUIA9IV
ZSsQlviNjOYur26AuLbSoOKNF1CRVdAPeyjZC3sYvWpQHvoRstVj7BTT1XYhM9eynhnDZgD7Rroi
eXGgF6S+CAk6I7Wj6dgYP/H+eH/cevyqVuRhV7juZmQ+8oCoAUyMOwyntOArd6aCPNwK0Xosywf8
DOAElUGd5cxPDopxMhgV5E6t2vPgovYtkhcdTldbcWTZmKg8JpDauIIBw9mkR4ae0IpdWtVHQqrF
2wK1GqDNsgniRD4qotKX7tOxh3m/EDCxa8egenFY0GDtkne5WMqJrKrtiOJoh+t/eaL+fSg2TQen
MTJtDug6w/N/HUPr3IHRCKxtMxAPtMF4Fbz4nQBFmKYnn91jXyuCrZ2ybA8wNJptidbm2llp/lKM
j94SfPyXz2Ouuuv/sUiaLthW1ABUA+tK9C/7Yd5hiWH/EhtoE4xapvZozYHcp71RfQoDfG+rnwnn
Fl8ovcJcx+dO+21feQn6z6o1DqWa5Ytu2c+WRrkeDBlB8KVMESyNHUohM78lPS3ytmgfksJ9TUgb
o2eYdq/TqnpogIXuob4mF0LqKqAx5fIy86jwK1TXZBDyLIkNqQiLYzEkpIl965P22yHz/OdJOc0P
BnSbzsnvWVrLl2S9OBPRTVPBXH19F8eQDYt6/PCCsdnFRLkT04eMj8hmO7JlNl8nxM65aaTn7wsu
XdKFqtHd+v1QHSYErwgiMGrUvTG8BOT/dsXE8cSyaBh7Nk8Hwx7oWwGI/i57zdLWPAGUF7t2TWZ0
utK7GJU/PZllldKLK85C6vvvPj2yaw6SHDEmk+SVSXv3wDnvcw49N5KMGFrOjh6aaZuDmxruHEzS
BSy21ULv7ptuO2ncHc0MHi9Bp4vktas3i16b0YLk8Z6WcC4XZuYcS5z06LC03tpKr05zvQbDE8Qx
5X56bocRAVMf1HfD+ChVNz3n60UUi0C/FdfUSVN2BlCB9uqhcMgHG6rkniQsiwsdqiv91OwVWnf8
4eGefJ4XFGnCILvmv9yla5/h3zcpgVA2fGG4Z8a/98ieGaQlDWA3JZa/ycp/fkvHrT7OLq5o2o2X
uU/NMH95Tv+nMLlj4cXraMSmTzA4/pmp2i808P/lQ/0/e6MFjpzcV9oi6+b97zJGejRnHZlK2mSc
WidYPHthuNDZY+iWhqycHwhMzNukwzesTOisSVaSY+0P0//3EcKycHGvXgHm/jZ+Jb6+/zhCuF4l
kE95QGIhFA5qPNmL3aLHnptr1jYEAqdowoxg1B8a38LyxvB30wwu29P8JubCuyW2Apw/BM9x0oT/
5Wv6n4ZG31h51Dh36SbQRcLFu36N//HhOLQDFk5NPGmZX+/rXL3wtez8ed7FYyB+6r08uOMI6imP
k4NYvzsGbcQiVX3oVolxlI4n0HUzhS6qhhBaapNXUy6HGrLIf/kiaT3+uza1+LS4saEFUIQD9/lX
Ga5a2ThN00vkCag3YiZZugie2hkmL4vnQ2b4e9Gq8hL7E4ZWBsc7xz1JwwRePVsyLMHlKyPZS109
LL0BaqWzbgaxtAPJ8BcnNa6tAUKlqNnqCGutT55P3FWFRCRiwc12MSOlQLxrjBnQqUvGRP3ihD0T
JoHI9ldnVdmWeT7Mh7rODw7sFIdZ9hEWA0OVpEJ9xHikyoebPcY/zWl0qHmyB6dXd6nBOmI1Y8RC
n7mHabeaA06gYU1GNwS8bCxly53j9xF3cXxcyDcLRphcJFOHqeg/XFd/Hti/bV2LElohpzWAcdLs
YAslE2E3JlujAT+re0oPHVtudP56TLZrcE2iOVHQSsKkKbQ7uRC50y5RHoxA2iSsnGWhjlWo4sYp
RIejH7MhfZ8NTLpoZ9NLq/BKBv2PwTukJXmfac3/RnZ/zQebyVPIQR7X9/zY8XtvCEVhhVS+zVjU
nEOvb/JHZpsqxDebh8VAHHk89imTSiqpHuh3VOhJ+YDM9W7HO6vxkF+sgsP8UE1EWIjMpfp3h/4s
2bSDU0fNfpkTy9y0TOVuJXj+KHZJQcXVmo1cmsx5otuQbVH0FIEhIgIezX3FwkySUkwVkulEH+pf
iz4VNDo8vrXRHd+y7iKKdnwHYDBQYntQR4JkM+YdCnIX8ltPNbOZkx993zHetVRx6IOMYE5mwJ1Q
r2bcvZCJt8NBFdNqHTe2i3optfPyjrkFOyczgXpof+LUG1FzABHmZDls2gsvCUHntPPsl31+rLOW
zPYE2W82m6fZHrnJUzL9Ej85mfRiQtMkf02hqsHUiSpcQwaIcs7DEpR8dGOCZFoj8jIuIRopj2zB
xbIZp0zZ1cm159hrFALvVQH4l9bPr6BN/zBCWs52OaOZSZic9mZebUZQtdYLfzEiEd0M29j+MbZf
bDFPUw5It7YIG0iRpRPn1OQvtu93u2H2SFNHFUXG+cVGJkkfrT16IzmdzYS8dFj04Vm5JeGK6WNi
+ST9IB3azkt2s4ykRhVOCQDaJsqc6VaZeIUce3ypGQ98iCEwQTCmBJ955r7opkuRZ7SF/o7CZT5T
d29Tm98NWcs77Ze92ZndVjrirLuoZZEjTRGFx7EnKapfgn4zxMrcEVo4AXqx/7bmIPeSeOeNpUGw
IFS58hD1Aq9NTgQPXs0VI6dLNYa9rv2eNGUy0S31XduwRbtdkW0NpI0r+aW69OOnpU8T/yjSgyva
6wEVoeb04lU0msZMvOCsnGQPTIghayT5dhwIasjLOdTbdgnTXnwGDXIwh8P2yPa+9xb3xWqYCZPr
8jbGoDBRMO+ok392bo3VieCcTarD02nL1exLAyUX5xFTHDRbbyRzflsbAfg5idmIpPdmS9cEH0i1
wCHJpi1NYCKGWZe2kwxZzz4NcLvbnEYcMqn3OV94hGi3bmddzkgYnE2tcbc5RfexDP2xF8XqmEme
9aIUZ4mikalKeUgVDGPPMBuUUf3vpQUupZW+FbY2USq+EkiJmZpTiohtbhnzc27rTajQfJJLQK/E
Hd4MY1yO4+DT7bHfHSt71/u7V3T9bkyKgiPTRNA4x65Od9bQ3qWjGiJKSTbElEwLIerZNLdk7iL5
NIg6CBpq5rbCRUECWDS74wObdXZUOjbspiFZ1ggbc8iOnMEhr9dYEtzWvVYV7Ut98NNDisPpYfb1
fat5yW3J3mKn6+HNJeCsetI1jY8+Gd3dap8ihGM8ZaId8H7Fhy4Y4kPCd91kmYMvef22iG00p85h
eVb6YVQevaRxSVEjlVjCnL75lIl4an1PHKF6ecepJoW3mz9GeC/7pEq6EN0grPoWcYweELjTsq9v
vcU7WL2W4jNLm31gd1Uo5MsAju8n36u2jRPR7B1rBuOFjPXSqewVetXfac2717UWa6D1x29+W92Q
PgB0IWcyLW0UCKhALbSeYbY4HwbmabrTGs89g+Ssw/zioNbfeEgcDlO83GnMHGrEwwfNp2Pg0sMs
64EAGwWVa9au1MAItpLxFZwmreXZMU5eDfPLWOgMZTriZW/EPSeHJN7nc/WWOjEgTBfhMF2bF7KA
TyWOkU3e4WDU7WI/NcYcEYz5qHS/4GBSQA7PWI/mtsnvtrpbEya7dNERSaDX4Zy4UYT3bomB5gbn
y+R2Ylsi0Nbw/5Sap4UewTCc6dt0I6SsnyUuPpUrOnVmQHjwDMCePseAmQ1jilacZT49xXPub32r
weDTo6x3SHpuUTI9pbrYLb40d3R8f0xSGgdz4QczCjPeNK4gYKdSAceU/g/rzYsCeI8Pk9QAR/6S
1fKOsKD7qv0JefYwkfAwufdWEn9nF/Ob6kW864g3YJmfph1pmwe+pGxDInOxa11+Bo9ueM1tAOv+
hplw7yU+O+kMBZiNO9iUY322hqHYd2ULx2CEQLGM058OHSbDG0bQPjsmUoA+dyjHleuC6CoFHohz
Zak2lBwPTxzEtmZaa485LINDLn25HWYnO7pGPmxYXJ1DQA5ImPWDe/ZGdB4lVdPB77lD5sokoWla
Ud8UN7nLz5YX/fiiUClSjJJjOzN1+MpJQIK+092lLn8lZWUewEW408aKe3XMVKftOlF9xXWvnQyb
bPFNoidYTLtqP0stexljFkciwvDmpdY6sya1cvUwEuVB4AnPbSN7ikTNPBNxQiK0N1ZXDFgYQWPL
OCh3uFdgW9YSbUlPepn8SlAYJProfqBPJ/cM6yLmVpIsk8SNrFKe9FcRLGFidc1NFKlzLpu4ZAM4
9S2G6U7K7GlYL4vnRN1kBRciqNOn2ZM0fKmQxm68OsESdfZSbiwaSB8Naet7zTFGNLuB9kiPGNqb
esZ9yzSvIRQ8xsOwGTQNw2g/7wKrClC3et4Zm9+PhUc0WjqbuPl2MDez6SScE20TPdHKMhsbx7ty
0hHbkbHV1pipZb8tR3mwqJvTz0/cotUj4h3rqXPJCDa7bDxonmzOdSaccF7oprdgJQ8WldTNbqfm
kLFabcy6TZ8yn0lKoxePc0ZjYY3yxPcxW7t2Qt8hoBdd09ZiCNRpHyPMQjQNJIG2HVMQ7EH1Naab
fSPUEKxFSQvK5MHjP2t3AWfxcDKKGFBXib6zIYtDxaUVefPg4zRI2L67wtoVirxi/C1fDp0oE8rw
E2TE+O4NurEHr9iH/7zVNcjwOJRzRGA7b2jJpVbvZV9oT93a5ICpdZCOHT8VsX0z/ZbpqWX/Bn7j
vOkkXnicyoFlW1seNatxFNN3u9x03ptbCJ/WW66OUBlQNvlj+dKYLrEsXdm9CZ7mkpDyyK5c8obd
fLp8v/q/l+8/K1OIZ7gDD6Ze/1oKXbs0Y0KoMnIgcGOsqNzJe2Hl89k05dEk0/xB1cZHgHCEasRL
X3NofptJOEaUGU32qvcDGQIQKX1CpSJ3vYheO9R1kHxmLaE188J267UzzhsX6LYRL9mLgQZ2xxnB
wT9U6ddUQqkrE98/6l6hHQanCZ5TlC9bgp04GOVpJObEZN2YzUhiH4/icaoe085LwDJ7ztaeSRjS
FG+XSL31eu/cPVHbIXnz6qmTBo5QLLiPnCGL0ExswvpMW/T7ynq2YnxSHTlPV5pkDaSB0ji6Xtlf
F9/rrpyoX0pggEj42Iqww1611KPmcq0sdIwYr7rreT86yKzTbHW/m5GeZcFIfuPi2ji5xEc/OAzJ
CT0gMDIpnqX5rIsqoeTkEuOhRZuCa3NMre5xUuNwoo9H9kmM1a9Kq+Tiu5xdKA7jZxnEr4nV91Ed
iPoFyaK9py8SMNno2kve0wvHOK7tlmkZ98o0XtvRLO8wgDEMW+hldacYfugSc4A1MWttuqF7EErk
+9ECGWNpjnsrJ9g8vQyOSQLhMHOM7KsiyUU0lkvIMNELtPj6XelA6uloBdzUnDs39ampiqoZg8+t
+L4A1Y2cAnVgZgBbE/uB5MgntIDyXhfoYkD+Ktp3cQZr1BPySGv2mVjI+OJaSruM3ReMA+ogG0em
QvV6+b5ghHgnIkaelzJ5AF8XX0sUUfdcH0huCGhUt9jelSviHxaJRxwku+Tm16ByklZPImCnwBx7
aR8oZPKnrImzJ9ANbWhr5gpa/+M7qDc1ZLghoiZJkuIi/nYrt6huqMuLyvktF9m9ZGZev1R3o7Q3
aTVyTCqDl7ZJjVfXyt87hLi/6C2gTccqxilv2FdIiaPcsBnjOnE09MRLQwFPHgYMw+COawkAEtzw
Mrv4LzOOKYtwncP3mAG7gDguDvY5b1Di0Z8s8WgVvU2qJh1ZJzaLq4tUdTZ6UjRZ8InLmeQ+KNka
nKJ+Ndxef/K15yHgL2an9S4KQwSF5Tmlj0Mi9BOekzlMGm/Z23CqXpiMe0fUnog/ffNr5CD4PMz5
HXlB9pXqCDjswPnDwzdHVlp2D11A8Ndszy+YPfR9APznUmrOEFZ92jP7FOqpKJ6UMNQZPGr27MbM
szg+TuThPpaD74D0Y/zcYOK/mQ15Wr4Y+602a3sVpOKCcL256GQ0XQS7wh7eV07bZQKKBbTgjpOR
c0WT77VgTnetpbuP3Xqx8yk+eo1Gj6zFFVLPKeds1IOdP7sP7XqhXCBhfgzqQzla4zmz4letGP1T
UDMGnxwEbvQUzdfBZIo4Bgl2HE5IBF9ttSwPmk2vx9XWtXNnX8rKu6xzXiS2rn/JYzx/U208lEvp
o391vX8uqe+h32bAhwlljOqhLm9BoGFeLJT+5UgDS5gyf/tLjzShcT45DXZ3DdY1AuaquZlgG/uE
TryTNuXbLOnNcsK2z6tE0SyIaQQv9ppr1o5pQ/tEIUju2JQ/lFOdP0ARoVeRE7u1vmsFWGPOxmk0
VP0jnhLjRQrrgN3O2lZq9O4IjapdocVQQKRiDO8+CkLGQyud5dlYL0lFs0tN+tGpES+sO5KzXtTU
qxvnr1064CjUWxPxSZ6gGK/LXZdOw9H2GQh30ls+V1OnNbfVLww6DLyQ/94YzrrnZfwL9uNJBt0B
FVp/YZJkHhbSrzaDMq3XPMaY25Ym4+pZuZFTMu1CkGmcWVT0c9fmbeRxDq/7haBSbT7Pi40Zt+24
UJKiNfn0SL2PBmtoP9KEcNak/TGTv3KaHTr4tpiQJqUTAcBzm51VQfsUN+9n4ZNA3gTMwjLLiK+g
L8CRpbP9qVLz71y7FJzE2aOhkc0Dvh666etzN2kQr/u6OcZDVtzhK3ZnVBPsmWUz3FITW2O26B+6
joAz0xCBtlb3LNrT7M8UHLFz01BO3r5fdUH3oZXOa+dm1dGsp+w1noZ0n06mtjMI9z6ZWifDkZSe
0My88tyukVJJXjA8G+Pk2DY2gQZ6iVTdnIxDV3T1waYvgJnbjylQDbHN3I4iBkCmkaRnJzOuihSk
4zJXIf48+zrMsgBu4GIvrASB8lJlYZB5LVr/q71F+z2RuNPNt17MQWiIesDXmsubyRBi3xt5sMHw
X9G77IoCJRj8i7oy0DmSgWe2rDG4klLcaO14ydaL5jOECkz9YjDTpcoqxsOIZlkbRbwfNX+K8ECM
2Kx4elsUKVG5+FszeOOcqeFGpZ2XuuX86BRjDbfBJhShMhFTSTNF2f82yI7cYG3YjT5+MFEbpLrl
OUt7fVo41e01d44/XbK+emf4rCxEV32HLYxD6HKS/UTZOLftKZ2nv7Vwhq84p8fpjEn5CAmuvsrA
NLeFx/jTyLF5T83ynNr4ZK1MYjRwgl2FruVLNl9da/RsTjFUlJJPl3K2/CE4lBojBrJ58F5J6Tt7
WeOuuVcLt1ag71y+nJ3rNzCCPecx8PULSV3u5+STAyJKsdwsTbcfUrP0gZsv7VWjZNuSwPE7xf/P
MFlQaNmSaV1ct1/2QD5Ymf5Mi5fZSdyQsi842UPjvgpbnSZbWZ9z3nkhq8N85FsNTfobb4FOtnpt
TT98MC40/37PA/O0oJ4vsyWMp8Ax6MutkXuL+CU0NOucKd/qeCR9IavLrbRmwnh1VjOtd7+8SUZG
M0wPjAglywhpqrH8oqgi+ayfipufyYKOV9b8jFPaeItjAlwpvG2Q2m/lUpkno0SIn0r17I44lfRq
QaK9Qmq6Tr/H3qBtOMcaNz+3u4suMA8JKFI/SzAcTAa/7KxsdwSFV/s8LX+q+G8iihd6TX3UFDR+
c9+svgCEdJuFYhraAjl86z2QgdAB8TuQAWVSDpzwL/af0pDrUdutDiDrhs8436E9fOkLI3tMU2U+
r6tDIsr+6ftdL8oaOLBO0wt57GVI8g/6q3jP9KzYJeOxZ24D7VzDaxSQX+M3yYsqSwbdnvkObHHY
ahIgnGaMzymGpXB11kP4kTfMaAUcTXTTXbGvx3CRQQvmQf7Jl4uirbrJzQIFtGo/50U2OwRg8dES
One09Ufvmtd2MvOdbf2q4yW5Mtnw6YZ30o2gB4D0YexqFz5Tf79C4Jl8zEZZnTgQpGGOwt7Iv0rf
+FnmwiExRc8u3Ro32FhQHvIM5VJCm6kLlpkKaCwel85njNq3f1KkgDFHrNC1kmWPJRP/YnLtnHa8
St9IzhO7LcjNRBPFJamznaxNbY8Z42cL1RPyYdnrVyNX2MyFcft+JzARRFOXvtt9PYQinz5mB8/J
4Cf/LBBgUcmei41HkDre6e5B+D4X1B5B3uGzB3fzo8SOvCndqr2R/aU91ov8U1ma+SMGDIriTISx
wqRHz+4t9TBgxpwpUbep33TS04elyqdDnlbEFVlAPtzauQ/Kyu5qdq5jLqx3I8E1O1SZ2g1+/swy
zqkxmD8Gn5vHHPO/Fn4kpClx+i4rTFPF5FTnuJhSQlOzx16Y2RNDQXhSvasOBXyqbOLE6BXi0THE
g6/IpKv4GI1y7oHd9++9gYXXtOsy1N3isxw14wYhRqOv0qpjXEv/gFaADMoseWkDqPZ+vuu9PL1q
dCff65UNspT0xvgpsUjcctadJHUJkmHn2/Sa8xqkXXWshSvDrqFTNS7Nu1GgSA2UKs8Yi+p3ZQ+X
WTPjJ1OJmwfLLEzYSaiy/V+q4JEO5niKWmvpt99v5TDlQDVQ2AsT/4JTdSOkKvmsUms4uQF9lqCg
8CxKqOLmgNcRbcmcPyjEp/ucFCKsyk7z6M3lq2/hll46Vusiscajh9dm51gAhrp5HfPMhnGyONqZ
WjK9JWm8L2CKnkazoWc12PnT6IgPYb4qGAIvvR/8qXv6Zv4YSHgewXzvHf02gyAJ+XmTk5h8+VY3
fDA5Ld0Z01TgJNMrPfYZklPn2++LwzA7N6U8efownrz1R1zgXb0H8cDnGhPwErLK3ytXQrhMecoB
MyW7Zmn8B29KvpbkBwqbgBwP2Z01hvKP/JVfRckcVbqBiz6CPv7326RC3OS23nu2BOkxj6X1wPzw
lZnHbkqc7N1NbXG1dB7q79usqaHGWar+RMcCnqeF0+rUo4ruUKRYtVhGkVKK5D3Txrsgb5BsaJFB
jWcQMbjRoPHpy9GVSBymx8ZtrNDIzKdFn6udk3k2lQ+/eLlY4uitb9EAcuMIhW4WNS05iL12tfx9
ajbZbk5Q5LSC6jSvc+sptbxLY7XZO3KF5ZzSReakXHrnzB4SzITxsCdRewjBl987BYSkmuGWLswd
NAKGaDRMD17/xxKE/tpKS6ICN7DPv+xGEOSL39i4qgKEQVQz1qZBKc/Wq4HgwLq7n/Hx8oG6/VSV
/dtCncrt4t4sTqWnDOnZO76rZ5/ovUdJpzGqEv77km2PPSMqrFZeMxS67WhYF9MjbyImROJ9cEtj
3xj9vG8GTte0qBLuS/d1JO3Wi/Wotr2LBkF5v0J6Dv6jqBwF8TCxHvrATtHDtup9kYSPxqnDuQSo
BFr2ZzIw8yuT5m0dYJBsST2PHNZFscYVi+lSFrFx9iHfNYZuv6plSm9iXBGf622jxFjSZeZHtvIg
3cH1+ENLGdEbqKFtGdRGxEKRfzh8pbKs5WvuCuchrWnb6NwKYz8jPvZ2/jhn0aSXMtRNS76Mi7fn
X0EsRovjuy+r5r1zWZjqYuEwYJK4mRHSSBlycqrRYWzANu4RKrUBsEUjeune/Q7SmyAGN/ILTGVg
Moxzzxpi9m5+J2dyem54WL8XN6LizHOtGBoXKu3fsXwle0KF60PTqF/NYg2P62+tAOvcLJOTm+JT
5rNWHHFCBb2XfhBzSU1EtjIIm0WFZtmmexOjeCwS9zDnNt3svPM/hlp/H4R1b8EU7LXKu/LPOepT
YBzr4ZUzdHBL7Tms7Ng+AGzEMmAdEVkqJD5hGtefs9dq+2bZdZ3TbGbGtKF0zV9kTnEba7KOpnmp
o2KZ0a3m093WSMxy0VhFfIMy6oJMHYlaCMtBZwqgzfpWrJgdTZ+8cCD7c9OY6bhxq1oL23wmesWX
1hfpBYh5F+8x73PCV92Ac5nhXgjz7E6DPX74hR7vne41yZv5tGi9ijTHzPZzO38OtmkfaA18FUFL
m2uSiAAx3HtF/GQX+La6mdartzzpBc+6/duojCyKV/Kehu0vCtbL96vUwd5Rgh7adKZAWDy2hPNS
6UKNc9oIQJCKyHihaUISTZgZlqJ7yIVgku6fV99v82HBzTrt6rbrmA0X//tiItnEGhv8rhPDPCaL
ue+TZIwwtnnYYfMhHAt6/PEsQa9gP17/nyoRXfT9Csci4g09xVMm58gc0zlqcPJviKVKNlZg/Rp7
XJapoU/QpTt0Futl/D+vaj/3IB1lB0GP56SaJ3SynbCGiFtkiEDZDRGaDGaXLO+haJ1bUdnmoa1L
0JFJ41DsGlWU0iSI/PVr+36bUBkSM/zU1lmwiTPzC/jcZZoSkq+MEd2t52XhP/eELRBveqAbNt/v
vy8zzWTL7sV+YZKDpJycWqVmsm/lepCz6+yYa5fZoV1Esm8Vajq/rFtmfFXO00hYd1gFCZz3MebQ
l5gAqCCaRD6gmGh5iCvi+Ox8/DmWywVFkoHFc36ihGcw7mfMD7LvKzPhe9ozx9F8dGipCQ8yEXUX
ft/D7fqhvz9pxYQqlB6ILW1ZbaoeAbyNbHL6Dm4XfV/qLO//eWXZQjtUikRe36qjdkia6PuVrVbS
O7OF4mjOzT7HdRB1vQhJDvtT40zf0S7ZejKg8a0tmI7ahgjc6dTiJucBE2C++LMoWC8gYv7z8v1n
ki1hKxPjmgH03Hzf2jNYqaQY52NbLfpZw65xtmxCM6Xun+zWfPcT56B8C3/l0mU704ZzRjdUDxNb
uNH3JbZ4JWR8b71uBDUJ6Kehmz8iSNo49vyrTYt0FY688CKsNQbq2TC+6BWzS2Wbj1iWJBE/Pvpq
OEZLXIhoFwv/hM4HF081wVLTBPKdNibcMEfeGC9TKCcT4nn94CbEsPRps5ClFHw6zDYZOXVXBATc
lknwo5jEpyPK5lgWOkMahTsHES3aE0Y/3gXNjrwNprGbDGt+mIY/XbAWRciGuWPo9mmUrtupAQFo
7BbRgrrMIcNJU8ctQKbxPDzM5XI33OalBp+yteby5JJQw2mMRkLMYH5qm5qbm5N+EtQfkwBC2KS3
Bn8wVEYSVKzpiRaTtx+K7HmyuGMNmF10aaCrgehIYdvYLH47HZc5SmU0BjWdoKYmWbhq3ytbFXsd
tyyN+SPrD6t0m+1Lk+en1vv3Gv41xyBxZjTNGMkdTrFFgA+15nAAoPGYxP6PrnLuyhldhLEekN/G
+1H75kPd6PCS/DHKcpiOYAwUGl6VHZGmgJd1EVaZzKs3box72MgepItSKOkr/E6jOR2Lwnknp7M7
l+nKk4wdeIbEFo9Lcmwsh1VIVExMKdL0gHwgXNsMd1isLpbh8SuqbjnGI0DGKW7tfZYF1IW2dxTo
N88YqRLqUySxLiDN66R70yMFze+hemt7l1OuVt97f36sk+pQQXUxx9gngob/bTosz2bTYkAh3Yn2
FoyiGPNyMj4pGCD7pCmeUx3aiKmt82+JeHlUtNHx2hqkc5njTJYJqo3RdONdWwAgzJD1hsoO9pqo
DhSmzaGVrPKW84uR6081xLveX9svUmNGGEfQDzaOjwriQdcR9pciaRBsXCkaX0sF0i8lIjsUX/Ba
LoEGRFAh79osEtGtliPfKUFb9ct7X6B8w8pX6NZpLNXVEujSwTGmuHzrPU5jtue5+9SKtyQvKb4K
z3yTXlZFZBQCX26L6QCwUO4XE/3hkKmemPWvIV2629i+00eFLVXu9MbnGQ6I4Cjc5pgW1NZZPLxX
Ok3pBtMOE6VbnDvb2RTGiVZtD/7PfZ/8qsaf45yrLGOa6I1bN5/7DSpKbzeyT2ZYvXDr/dYQe4UF
+W9g6oIDQKqDNRavWVs2GzpyH6j2HpVqCC0Lsh3pezZsp+Zg+DLhGJ8Jeo4JWW9JU+2UU74RY26k
7rUdmBiCKqCcXmfPYOQ2QfcD38SznjE0SlaSH8oRenJHVBmfZlu9CgrRKtPFs+ZbjCd0pINqlVY7
xUcfTLuhsS5toxM+Osm/IoCuGFe0Puv4i5qrRAalEA/YH8A9kL6bmrkTufUXoNksq2dv4Oa1vE6F
TG9frP/F3Zksx41kWftVymqPMoc7xkVvYh5IRnCmuIGJkoh5nhx4+v7ALPsrM6v/SuttLxTGEClS
jADc/d57zncCC65f1pwq1/6lXUREQ5vqC5YLdtcA7wWjCbVwyjiHvNt6PpkRcr1GqnBDcAYt9Qi8
I8SrVR5SyqSZ3KnayE8OqMq1n+h0zzAB+0jBGkhuibP10iF74+5jMk9KXRxAIGtoLtEWlI+xzSww
d7zgMDidd+NW2SsCb/YxQsg3Ze7utO/a973RIX7w0isgCgDFVITeeCwDeFQGROpNbRvmQQR+/wij
BX/ZyI9uiPcJnKnelEHyPjYXJuxk4g1keuYI9clh3QQCku2AWJwkdmdfoWWxZgkSwB0PgD/ZrMsr
h0GgC9mp0WFxmDTeFq7QNVOD5xAJ3kxZG9rFCXv3Olgwg5O2n3y7eqUYJMSvddxj4KqEsMrnWNR4
Jyf0T0biX9wpfxCdtx9caSMoRZbfLee8kv4UNzQNuWAVFZ8+p82D0zHVhxW6ySxv2HiGfk+GG89D
8yVylZJnYaZrABzgmFzke+zLxKyv3Lp6iX39luQnJMHfA8gnuE6jS5dHsC7y3rgr5jBeTcyBJJvO
BNhkdMx7qd7HCFVKDixtZdrGK+sIY/t0ZqjhnqDXrUqb7nNdEg7RIhfiRP4JTHbb8dYdjKZ8ylXC
GLHGJ5XtQY2IlR+Va3lWHbef6p27VibePs7DYJ1b38Nx/jYKs9s1iXc/lipGKmR6++bG1pizuqqp
H6O++zQzWA5YcJ+ULC+wMlzo09pHbeYZRzkVbxHUtVuncLbzWPU4KxJw7D2Of6+MHhDVzwDGoMtU
DfvTDN5k5TvYX5r2yjzjprPS9zzIXv0CtYGdlL+8JqN5F+7pqF35H51D6nD6d5s8AbJnO8CR60nd
pUV6qmxdXDxK/DgwVvj6P2fNPHtJs1LYFXu66QesoZiJcExOtBw2gTmdxWAgKrVOgpET/fciXBlQ
a8B0rFWlEXKYC1045Z4vEzJOa072TRCP2zQqnmubEYPVJ0tIMkyIGJE1fVPbWVeaCLlgLLYq4y11
nMwBtDRdhwGdoENsl9s8q7Y8u0W9LQnU21oOeLyv9B60mnif3xLJdNYlTqLsGxw9ClXceIdJN3h0
ZXOmmYubEPLbCqBsktjNZXTkXmXcOgwRuk04P7aNiqH2BS9E3a1GA9K2Sj5jo0Gr18a3lj8dk9LZ
ZPSK1ugScMt2/bMyIWuJb0PWnmlAxXsknXt/GOSliWeUzhmUdkxMiKB+dJF/7/b5e9Ozu9fRndl6
MHaynqSQOX1NKFJ3JLgS560JeWNO1MwVqoAALdygvFeGQs2WtPJmXY1mAggpTY+OiU4yy7tV4YwY
njXThpL554opKnPWpn0v8hZMnYcgpY31UwX4Zjtk2Wecc0XD+n4w2vk2ZzP+ict6ZVB43nmz82Nk
5kKneMbXEib3XuvdZqklMILbCC02DEcH8JhTty/S6Kr5cTIIAViNBUGiihkb/RsfyflGWuNLkMpp
PSU/PJTRvmTagEznVrkZvhDnW+j5d6TQkIDnBuVxqGgKIDbumAw1np52k5+crTZ8BAqod5MbQ0RN
iQSonSO6uRo31C4zhzcMiadwZoQeQKfiPMqtLXEwYH8PV8JxYHbTz56m6Fvu5c/ej5LC2kf3HvTF
nguPdeEiZfNcgdbxLJxDaRgle40DoWu8bm9YCLSt5kYhL57CMruLFtxT02fv6RwWmwAJxyof5dZq
c0JtwuSOhsH3xMmeraRdWNP9qjjUs38SY/CLqCpA31ivzWov7P5NZGT/MSj5lEmWbCtPXEmI/umC
6lm4ZsqmWncQlOB7m9dZ6BBfgMQvCYMj42y9zfrxbmHKuAZu7Za/6OrukDLsOoYoukPCDJGKqlMs
+uoY5AZYqXTaGQWH5iU8z6x9d4cH1yQWyYo2phbOYZDOQ2Yk9INQxZlMlfufpt0k68odoz3dL471
Sah2kwzObHzPbhNa27FyaRI53wyjrfa1a336wCpto1LoNnROa8GkZcOc4yGnUMMsx1uii4dE1dte
eNYlZb64AwhZckmQVTB7SK5CQ7ziuia9bmJAk41U38ONKDE1W45ERAZGKhAIz82a5rNrAGYxG2tD
wcdroQkLyrqDsMWL09U/O+guiPI79pbxgFhNgMmqz70wH6tQ3/eec7armbkagmmj0Fcji32OjRCM
MpXssVQ99Y3cuWp6mZOcnorZ7aU9qrV2+2wnlsiLDB88spBdZffcdEl39lVosT6Sel6a4G52YDrT
s0g4K+hwuohxfBriGUF6AvYxAkdNpJbV7hDCnI2QdUBOiURxX9HK6C8lut5V1uUXw5MvqKunFWDn
PRRw5JkMm7jMDaj0OUTvPL1HaUwYUp2v+j5jsJR9AMnGHEMRH5TjJg4YU5Fain0fanSCA6IhJ0K7
pCsng20jf92krvUQWZyNwAg8F0H10Mzgaz3/MFTJo2GFbwWqYAhf1X0SyNvWyX3eyvBj7r6jLanA
kevXZiCgqq6cFzxtBEq3M0Gkji7XwHqpsKE0ODXQQKBdKQFFrDc9pxdoeQ63lh/r09dHbgRez2Wz
WuuwbPC50PuBA5wicDENkPc1voWA+NFzxzV4LqLXwYynW0SRtPBDOGppnstNJF0uzXk8UnH5j0Cu
CQHhil+bHFgf3TiLTrPr5ysydNkv++EwBn55ykIqtMrNcjZvS58Cab9C7GFk1AXVTe14HaPnRG5l
boenfvbgxOXF3WRPAZqhDmaX5Ep0PfQlA0nc68lxFLrCga+zYMOnUxFtsZ7DBJoHdWVIUB4aDeUJ
D7S3xUP7FiN0ZQLQptd6rK9JmY83lZsme9lYilofx0knEcxn8fQD1ZnD0tY2LJl2CHAA61aTIuFp
2x0lDy3dngiOlv4J4dTmnW4JkcErSXK5il5DM2luNHPEUwhcEvcENR8D3JfREXg1fHO8p8el761M
PDWdaDcBWQAcNwhi8G2IH/aMDEEY68oSye1sP4pZF9ydNQUUDSzRMcZyVXSX2SSshIX8lSBpvjAE
kJhrQOzT/7pAmgL1XLrT+eujOLAA/kzZ24jefmPMEItcFRZnr+nJnmjopGlzLm/M1uHWiMKZhp/B
5GRqbsSUeXCBeej0hOjHTx1UeqCkZnBqm3Tpj1YhEu9Vno8+26AAAzyP8c9ckrqT8P0JAbTeRnod
N17eU2mVXgfDTamzlsyvaKujmQriI0Kp6F7E/YL5SLbgFNMD5dYToLQPp3Q6JuxZsBOVLB/NzjKI
yI5yzgn83jmvjZ8UahuhNSnJBNv7YfwjFH59P9bpPqXKfSl8azyKuhFbjB/yfZyZPM7WwOwL2xDd
KmdFG6s6ZPXkMeNuAP+iGihJyVu7QpMBLOS7HZIBQyzaL8xzd7nrmlu74pva7GToI0zzPgsSYz9P
SXPUbg0PxYLLlJXttij9+Btqb6Z96Y+2NCP6LsBIa2H4aIa1u/Mo5DZt01waBu4/Zh9fZOt6n10C
zm7MCuMUaTPcItk3vzvkq3DRv/XKNI4TgUBbT6SMGEf56RjZvbKYmjQFeC064vcgGufPxY9SVW1M
NR1cZyNHeir7mZGOU15TybECxnDHIQKFm+auWUelgpLrwZAzREtp5PqXPEPII4b9XATBK8cV0IXI
5FI6EkQxmi9t2xu7ALYFKmrru++4Jaczoovb0htueBEmKoJWvPSW5R8k+pGN6lrvivTibPpY+JM4
ZBySW3gOymmLfgC8nVb3OK/lvhuR6pezp+6H7G6qFawC7ueVESTmuQvMYE9eDpANBxmEIZGhNgld
lGwkUNefTn2a9LDmjeaJlxogxpAaiL6KgxwS+xlz1Hjwi6jefD3F1lEd+jT7MBrx3i9iViDqJr0X
dBgW3NLqIXbG5MFxuvwxwU9BN4XAIQupzDkgn281iNq/Fxb/YiBiyimlfx+H2r/4kPy/Pvf1YBgI
uDBa12vG4u9Fm5EjM3NUwbVwN2mMqamYn9G0dn2TfR8L5z7zo0sUFv26Mhz4fgp/vINVehuRUPFU
JA0+iQiZfqrwIhuBdzeaBaeSJa3Rnm4F6v1T2ZF2hRyIlO1+nO5k7b5h2H6NmaduW+Obl2bRY9Ui
Vcs85GaughrgOK63Q3y2M4WXPHw9BOhrivy7H0/1fVgoorJn0kOU7ZUvw5TejnHTfMTojsmSjvxt
NZfU42F8yWqPtYDR4n52hHcW40JmZVyd+E1/pZgnXDc9E3mQX5ULP7Yqp525oAXqPp5PYQ47Mst7
yv6wx6/jwkwyqiD9IdBIaHj2GzKvmLi30OKJIg5npZdFGgtjTflGMOm6jtJHl1gtgr5aoqCkSdVN
qhbJN9o5Q5umQ43GMWeMum6q6Sbop/IeTwitQI9RA8qvqrc3xChAH0JGTaEFExmrC+mmKM8z5w7d
FPq6JN6mTj4iYBQ70Ur0a7leDX0J4cnY+L6PmikeXgYjwgJZ5FsrJ6wibyuSrb34uTSpgFg6mKCu
w55mfedP67LkipoaIiwdkFhG2q4VMgDUzYr3294JzCi48x5At1/mzDqrpDqkCXdsiGiOAg2ijY4P
SODgN4j86rstOQUZA22i5znAtWuChP11X8pimw1PuiZ5mQCwx2C0gaZSFK+cIRgOuZse8D6F5Bkh
4+KrHVYsElqsoWMgIH8FbSLuRrSSzOS++wIeCVsrxfNsXUF9podRZfdJ3f50EjSVgQb+nU8DA3V6
q0mWIX+xCnvXjjtZdPF9orCNFZiX5vmH7ZKMLQRNSeZTIHWzZscZYDvx7clJMR9mkim3ls0QepzK
Zr/4ijq+3yRDPAV2yQVboUyPG8o8eufblsPGVsJIoFdIFm7Dme9gJUiQg0JlG269a0ErDv5hz1kx
57WYUpRKnYZuOVh3LQ6HhRSsJOjq6o6FZJVGeou0bdpUTrMdiCHdWcD2UTLRRMqbAUwHGieqFENs
57Qj5j5notOJ6bFhs1mV2Xfqs2bdCQ43Bhv1erRIhJI+Pf8K4SC/a+1vsgiW69hU5bFHpf4Qy/qa
gxANSNJY9NXL+b4KTjmy/Jaj6+1SsTUtpRwGq1UYuzOjUfTU3I9+oNs1uEj2EBz5vdwGFlzfhvG7
dLxdUDN7n/RNQBqsndlPNPPUOsw4tPnE+iaV951xgXcMOnUnPS2PVulfDKxlVeYR66NS+GW5+JhV
843Xd1rJBsK6ZbvrMuzmm8i6Kumh11uWhF4Nr5wUUYxgoq786SDR5e6zELuVMeofg0raYysiAgNH
xk9MlLnDIZ5SmuONLraBb5oMrDn+dwXeY9c1TrVM1KqfK39juOo+nVy9F35aHsiAuEZDCanHt60t
UT9RMtRUghBbqMoSSGvzoKd9qQuo+IQCbIJm6O/ncvpOtGixIqyLX3ibVM8Ylvp7vzIzqKc9ubBu
6R2miDxzgFUh+aSXodBkIzEtBlM7lYfZLDErtvIJYo4LQGedhy4HfqPepwmo+WhyaNpX77oQTNRk
9ZN4MMBobFI7C0YE/VFR36FetIV7Vcz21y2alrUefCqbrjI3rSsRjVTzWfYjaUxecqRP/xNsFRW1
g3a9i6aDY33XsVGc+n4gwr5fZcXi3li68FNychZBiC1SlFRU1xuiBvYmYWQrxf/jCuuSGOgpOSDx
Z3hQUSso7yB7SLuhoR+Mpm52Vg75pqErvkMgu5Yfo6AJSRCuWDljTavRn56o2d7QH+zmrszPXsnJ
F0fwi2Tmtic+kYmOCVZLZclrxR6/TVPFEDbFDYdo5x25xseUlBuYYhdOwiirpM0ZW8QPHh0gbg7r
yin6atGSM0RsHzU+DZLCEIUZ4XSuQqY9SWQiKG7fOtG/RbbtH5mQbYVwH/hz4zG47Zv6VxtBDmAN
7QhgxBAjrD34uYMBqBnhUvxT9vp9aAXGQg6hmnvRL+hjZjTvucXzo8yZ29mRy9A8R2wxU8tZIdFS
BDQ+WJDW6GkMK8P39c5y43OgO1J96XtgBqFzEu2zXv9yJjxVgrns1D3TTflp0kc00/lXnQMCIOeL
YzrjD2afOEWIkXlAwbmShfgZpe8j+/V6hnDg60UlOsPFiu4SznypNt4c/ROS2F1VYfroeg6KQdVc
pjKl71rZqDYcui7c+YmDttaZ6Wr0yUjnN+WFyLJ3U7TPGmvw2nWwWEUi+W4knt7WqtsECc0If4ar
PIQ0C2VEAeH3Z50Ywy7q4hviZ/NNOKWnxJmnrcsqwNQHg40SwU3Z97ux9IjljEjXxTUf95T/qG25
4OUHy8fPPptfhQrxp7UPCkGDKR8zugKYr+VVidkh2cGbt6nAPTd5B8vVx9kiP0hDX0Yy7z86JgdI
QsvOhCQiTLJJ3Xb6+mbog1O3sJDRYnxy7nqbCjrGg6lttj62ijx+YmJy6cNi3neak5MFBqo33F1k
0NfSYCu32gX+ntsOLVvyIkXYHscOVfxMm2pdTOkRVV+w575cd9HY0hJgRmVbjENBaFHR0BizGnJ8
ijJhMZIWOLmAGTvZv2GNzAXqX4YfzPnF8rP5jEd0IQ3SfyT21qaM5BvpdpziwlvHbN/ptNxxCsCI
323GUHygUtoh1eF+alyOj7wHnMSt+6pRj/UEi97P3xO/A5tZGdZqbPTbyH/SEFzUcXF0+LUZvs/D
gxmeci/wPqIAc1RqZ93tGFKAJ/FU3dDt7IdhejQix3u0C8vHTYdQMYp5GgzBeEAjTOdoeUrQq4Wu
C3Pt8kxErvsQYpWEcbSu7LJ/llxrT15+WzGa0Gt32vepVE8xP+o5immsFnby+PUMC8h+VGXEhlNR
1EgCL78eQlmg30yDM/KN4mrh2by2j7oJpxuXJJVstss730jLu+UwCyB++cQ8k7u6/F1Qd8zZe7KZ
jVi7Z6US7/z1UZjMVL5157jncnlw25meTdFQnqiMc9TXF3195utrvp66GJ2cYMIkutDQAOCLcxTg
Kcnz7Pbrr74+skmRH1dfz73RZKxWTuxUgf3Pr/nt0//6N8IDNFdZpr37+poajug//7W5/BRyNJPb
bPuvr//6KqeguFYBa/nySyYhFoAIO9HypF9orrR17J0x00/oDBj1dsWM0hgRBQuuBldn+hqhkXyE
MXKokzh6Uxwsj6E5kNm+fJXllIJUPS/G1cxnXUilqeXyfoXRHVdEw37iqFNUaXUqevLFNBHBK0bF
ewtli844SrXA+da1T64FwQohMy1TkrmuU4tzfhd7vwpBiymv6vHYgwQJJsJvYTokuyisms3gk3gI
Icc4DYSesEZHwwmlCWZC/Oe+y4gU28vG9unMyWAiA9vSN3m0xsvX8iQvGCdrCo9+piMD9OfUZoN9
agwoZH5KSOtAR+CIsqb09No3RHOSbF/4Pr+FGZ1g6WH1ZMB3+npQeiRcrGQadIjtEZopn7A7f6Qv
SGwNaBAG7PH7YNRoEnCB7C3iP/Pulx2gxc0gfLDQvnXJi8eUC8RMdkA8hASgAY6niJqzZnBesGuz
O7Inkn3tzN8Mh5xlZk4R5cNNtqQHmArOAr4iiJUpUTLD3HOu50XrXE1oXLyI6cZP2x8/0pS+WNNs
Db8+tWn2NCasyyR7MFo03XM/oZq2CYlYo9F7qtLwpFWH0XyoT8Nof+oZXKV2sFjmAenG4JNazHzh
iPAwqHqiFfKnGevfuk/9E1nmN34ORdvMb2Q+/DQMwNM62DLsPMyecyqiHm5QJT6BsmBwiOT91H/O
GemmEuHDVovwY6ghmgmlH2T7aDRmvYY4hrbXarfB9N3GN7AxtHvfO+4nE8YVEZvMrBxeTwyst3Tc
p+2YiISekLyMNBY2bZIk6wyrBxFT43OOeCWObsKGnFDxbJYBknuItfgywyNnNQfrYFagpL4del4X
d4qPjr7UtfUBKXvD2jMezYjGcm77QCcopWidv5hWeVG8aqtkVv421cEbo1eQXGVwnAwxroJUdCfg
uteag4QmwvJcMu1q69gmOrJFA+9uFfNG3l5zUxcgcGF05R5x6zNyT0R8HjQKGsX9nD6GPns242+o
ZJXEeJ8jwlNtrndNromXitJhR//4yltDiJDDoTNNi42JJHIbJ13ACVyeEKsY9Lm19eq4tHqNTh0Y
4VkHxU+tU2MHcnpTDCNqH38B3vvXrEQu1EFFwEZisnZqtg9FStlKL1dfW/snTySLHQuhIeJjsjLG
fBP0+lxNzVszlosfR3JxmkdHmOJo+DS8SjaCkpctZPASdhr/ldDlhQ3cbklJNjMvwztpHvHD7OEr
IujrLp6/yGdc398QC+LojLuqsGeo8y1RwNmwruoI5W8YPfv0/Pyu2PisQaTFDPT1PmqKfvoUiEX7
0fxsYOies7w5s3LBKrBXCZUdIMylUgMl0KEScSuYiVkD2mo27aM9BE/TPPjn0LpUXPZmCf9FTXBR
R8lEeyL4N/Uzd62KqT/7ztGgO3XwxwwL2N6dowOK/BsxM/3knsfcSEBEgu1ko5tsg2kPOgrRFiEO
qBmHzAhc4MC5qPy/zVs3HdCr/3/e+u0vHf8o//63X/QAuun487/+/vUPfqOtG57zD1eaynFgo6ul
QQnmbPzVdv/1d8Tg3j8UtDAP8ajp/UZi/ydvXcl/MPBwbc+VnpAuHdG//60tiSjhm1v/gDLGPFsK
YSpLuu7/BrZu/4nUv9DalXIE00/TAtXv/QkB1yiGJgUdxtsyrxS2IWsziKx7IMCie0hbzKGNe43I
KLylUph+e3D+30dKEZyGK9pY06veT+kdOtv4R4T5DfC039P4UYKsE/xwohPZy2hhNs/Kbdp5ID1a
Gctb23SjcyfjcjV+saSYLZLwYZPg5vqQlgYcTMtPo0hoDjPkqfXcp3dZ2lrwn/SRs1j17sYtIp36
LNyIzcGe3GjfM6akYQkXwhkEUcns/MgHeBr1+uF37/X1N5bg3+gQXyG1dy0vv/gjzo9KF4S+slwq
DhtY8L/h6uORIVLakRQbO/Gy62VlfSmMJtr0kfYgbLf5bR1AQh0VoD0l6CMGKRVQnsfeCtNWz70X
R+mJ8bTd7ryfMog+InjRV45w9MWsfDillrdnFm2CpSavwhcsUrRGzZvYwjFQuUlxnqzBxf8pWIcx
aryKOjbWnTuzVpbZmxFfRrDm3wpZxIRgeA1Em7raJnYO4aUjwMhNpXk/DMZ4yDp0Dgv179zVSXXT
lhNEzbY79BRFNzPatusUKX0VPlj7QEvGguTZJRMKAwMv/n3YTZpGbzmcIlUVtyg06JWPrFW9FLeG
xb7AQWx8+PoortT4wFl6yJecDaTsL11mAZqSof9jDMFbsIqhYIzzbUO/7xQYdEmqDDaAKyjdE2NG
so9sNxzmc7LEAX09jL15bPAhXEoL33VHRBh2mKA6tzNFSV/F0/tAbnRSPxvIXn/hI17jBIjjBY2w
6iXr8Zy1V29aop079g9yM8yXAQwSyFk9/gXg8N9vPU+hhPJwQwjnf7hwpFA2dOHMvFEzPoV1k9PA
BiwXPSI8Si4s/bugW6rfgL4bTplAfOAab5n/5/3JdzTMs3wYnrD+m9cBQvjXM8tnMbeSQYOtKzhK
CRxhz9kgv5no2aclq5pzSjbkROTlcX0etnWcOL8GVJUrDjjyqZsvIkZf24yVelZOMxwVba31AFfs
Oam94TjWtgkXZIvDiVjA+GQyTCWPCl7FObarHyMUThfvDN8i91xYWlYxrYNphkvv5eaN6b7859vP
/fPd50O+tqWEbm07pjT/jLBMScaRlbKrf959JjlhhF8TH1kHyE7Ju65uZQRruSstBAVJF+t9p0CU
jbErHnpD++s4NvP9V8r119+5Hxoy+UMHo16iCb8INNw3UB9v3cZs7m05lleTlhBhml5ENy6l2zI4
8jml3bJmlPsFJIMHkHf2U2OJtxilMosAGsvIMvwrMktvcTwHywMy/XltdjPfDM0rhrF4zUAx/zHP
KSuqCSiBigelbGnhjRqSq0hR/w21o68MwRp0Yil1IAPy1z4hejGaYnlIC2cN0kq8LMqw3o7jD3KR
ezwBBA8xCT/ALBzIysOuYSTdr69INn9ZZ74+YhT2q5ThdCzH6i/4xdaf3id8oRwFPXYumqAOjwvN
/Hc0Tw60pmVoaZ4Ds6nPOES+4WTPP113yYhq05+Y7iBseLn9aHQQk2TYuavU8qsd7371mpkV1Okg
npBxejh8GlRynNQGe7iMbeg8zvOI2bstXUKEyks8mUKs6y4iu8woQDVYj7apyiPQGMtTwbc6LEnC
iGtCcZxKn5AZYMmEzwKg7s4B4nb5eoi8csnpMw/u4PJXae8c/vO1a/2RM2+bArS8bXue5y67CB/8
8TUpCPFiQmPCjMh+Fr2KbwkPH9ZZa6H99EqIDp0dQlKJ7MexZJygBxMDvkUmvYmfj8FWp57tMkJZ
2uaIsxFU+Vlf3UKWVByot2lS/Ox8Tx+MNoPnWuIkJM5vKG89AkmOs3Tm58yxq8UA1mKgzusrHhIs
FE7q/Jj8by4NoA/bMRKiXkmiZuRYrmLhj7dZyU2jinL6YOy10nUI7xl10rZpxuGkmEreG0ZXrcbW
1h80Ip+XPK+/eOEWmOq/sL5fL5zLJQQMW9iO9OSfYdjor50imboz9U520QHobvC+KFfCrDM/JiZ6
q1ZBLiyXyNImtTiSxxNiDmW0D8ROBmuXzA0GUE334LvWK4oAsBQ47ghBjisICKP/nMcWzYIJpcq8
INc5yZQHq06tlafx8aWemp/Qr0JPMNIQAXMEz7W3k12mRbrFJ7TESHea+lOwTzbJTbq8KUPvUT6E
w7MzdUBkrFZtv2L6erTuH//5JZJ/5IUvLxGTA5+KndMdeRJ/XhdzJldolZn8OrjMdji2xgeCvW/K
MjFeJQTSI4GnciNBiKI0yQmoK9laIPYHP+KTskT6s0EYAmJExFcnjCCpmaHeVajZHNnuPSJeyB3A
yHWaOI2ACgyTv2I3W//Db8DeaLKs+7CJ/y1CACoJWI66okUPYGidEz8p9FA/fJGuFlgLIXP1Q2Z3
J8fyuztoak/pknjghT60/V5NTNy5nJtEz/e1oI1JZTZ/t5iQrMyuKe79IstuXJCFGNxRHENL8XNV
3y2y0X819b4+4sjirQlScLeRaees/hvVCOPutwOl2z6brY8Qb2JKP6VRt0/dQJFbmFG/5ngm7bqy
7kLEof/5DV4yn/5wD9jUAGx4TPhZPpZy4I+LRx2Ejhda8gtjYR60odt7NSma99giV4Pjr1sWjY05
O/bato3xFnhytYlClEKegFbfYUN5wV9B3liZdE9GAdeuNAh2nsc2v6R2cihJK/gppfOYIDj5Tuwd
hzPic9+KOHNJnyUqvrDVuDUD7rMmsd5mF1cqPwk/SVXm9yYSlx50i+mH6rnI2bSWZ3JB4QSe81dQ
bflH0jeXyeJv8ABEsSDw0ljL53+3vxiOlSl/ajGIGSbeebZW6JcW2WKG/VDhbGy9ibarE5EeWXqj
tzKXtMt5bj6lSydhFOCnslg3WBbZ/LOipwRqU3YYY+16XvVaLriqfInnHfroRzJVZCn1xvQ8ZFho
//M7a/6RrP/1q5C/wdsrUW840vnT6maIiXdJ4UYL6BAQL/N9FGr+pgvYNi2zy0Y39mNIdsTZKpAH
pHVnMzPJiS7UIyIMhJPV0WG5WrVYTMGQkAXYF5x0/+J/aUqx7Nm/X4apaU3T9E2bOSgb4dcv8rvX
HJeIDnDCEDuP/SmjxZHY/vPo0IjUVzmZh6i77ctHj/zsOjYZ2pmbBppeEJOlmmZ3g3TA7+hTbRKM
Do8s7KpbhLok5OCvm7vHRuHHWPYReeafQicy7yLd38VNsKra/r2M1PMlMtvvqVVfJFLYSHbMmL3b
3Aw3fXcjwd85dMK/IaDflqlzR5oSKRHhLim8N4jPHLXi/ZyH+w7caRSsZEfuUW3emvWFXCFMYeqU
duOuco1d3JVbOYynyH1WhNJOFmsGUP9ZYsNocl5sbo2pig9UYujN5k2j3Ashu3twZdu0IYY1/eUn
3xLvWz49M8SA7turMy1YuzowYKz1Wj8y9E9+TMjTnI3I7wJcKEN9yUhcwjPBHBwBnv05eiPSlZJi
ZR+yy0TtfWNctPVi+HvT3zf+h4CUzOys90Bl4gIk4yg6cIxIEXVahxZJFHmV9t4byxXgn5Ub+juF
yg33VTkdEs2bFVFUabnTs/E61OlRWMmGUeyxsvgJ7TmS4wHj4r0j6n0VZ1u7VA+0O58GW92aU76v
8Ab51jFM3QMZy/Q+md6x5cHkTvbCbe9bcnSAoFCnWkdE+09WHK2GOUDGllLZjWA72101nNuoW9vu
O5JE2v/Fzs2ZMqnbzJz3PrPuMLfAcVhbJrzMdTNGOQgfBn2wlTw0qWJ2bOWcKOVdH6tdnNKQnVsO
d9B1yjeQumt9zBjAheY72xu5B8hr5JXM6ZUZIu1hZNO8pLJYRT6hI1a4ciO+WTy+MTfcevMlS6KD
1Qc30TUIwxfEPDdhRHDYmI6faKVOBG98xOFwDEHzkScLVBtB4Fb3eCksILGzmOF9BEtT+jxNXC7h
OXhpw1cPC4CyT9p6tquLJjgy2f03V+e13DgSbNsvQgRMAQW8kjD0omxL/YJoC+89vv4ucOacOXFf
OCJaQ0kkUMjK3Htt/R1JliF+FAhyEgzeyvIb3Q9nh/QddCBZanpZgqsdiG8J4G14HQ1gGRB7FgXW
sleIt77FkPmO9qeOvnfWfezfRsO1P0AM+V3Pnek5USAUJKe+pxHgQXdUQGYi2dT1c9S8i5WdRVi4
E8MCXeKqIq/XOa6hPyQnyZvJaBBip/VVRSdh3HPti/sFeLTqO4qCrgqmzu/LZpejZTK7lrqJnrgw
l+13CYuemUC8T5QElOk2tMCjCm+jBjPMbNIdzXbXAqJVCSazeog5m+Rk+lCzEA4DU4E/utEHc6Ye
MnPxU13ZP7ZioeMR2I22KDlkvXniv/yJgzuWpRcPqcvbsOhVUCKJo6fldSvfhcEWEThcc9fMhyPF
0p4+TpCNIugpJCd1Phqc/llIuyp9rhpC1ZoxYAC2Ty0IGDCGLUK2Kmc4KlC15YjCI6K93KZnySR1
0a5UG8cu3ZgF2t0KYf3jI4jbEWUMRPdIRUssXiMYpAtDr23TPhXcu3N1v13akVKSS02KHkO3dbpo
G/4K2XiD5+yYK08FqVcDUks4MljOD40RrEOwNse0C1YYp9EFGg86OURMJgoXB5/YvM+XDz37lWja
CZwoI9nac+I8MA30s7D36eFdZ1xlcYjWpqXCWYqR0GguuvOc27zZbfqBdH/DZIThV2lixNQwrRnT
Arlr6f8Q1q68UcZqPstMPpng4/DntVlsPeP9wxXC/J5bVBY46HxRwsO4wOXW5tQrkwJRDIIkYT5r
+zMj9/yeaNb06szTsUnZgqWxyfowivCoOUriqsg6DbUVG0UEf3SoHudklUeltCvPSGOVQAAkAHSo
3nMpSCuUzpFpXKChbfxkIjf7HZj+oIXacazbznYNZfyiFaXRs3sieHDwxdIxL7OVICbfVici+LOn
Vj46RDK7LeHKn6o1mrulkcVVBc//kWO0fXwbqWYSIgFw5cfTaCb9BUIPXZZeodUnZ24wyznV4/7b
VLb6pQCXs5fp9GHMVvGMjAOAv547x1kX46egqp6Adr3P9rpeq4mIVHzV0ycpSMgK9KE60tO7zao2
v3RECS9x37rormffSDgrus3l/ngw0tH25yK9Po4jPMbzrkYReZFrpwMgWEzqoQ5Z0lIfxSiIHYhS
QsLxO+3N/30lzHy7Rtd5x7rse6guqmcroeaGNk2gdkhhikXZj0qf//2Zj//x8fA49t/Tx2/037HF
soMi4gKHzAgSIk5UuskF08pICbHcG7ldniJiBU8LmEFSbqsM87lsje02SVb745+S7d8fD3GJn817
fFn22/6k6jDKzMOwwaZw/odKrgR6YtwspQyaQfWxY3lVDllZGMe0fbZ48QJvzwgfdiavQoOl1eM2
osZm9xF5UNbcrMWxWqeehb8Z/dht0g1urPigygbhA9blyvBFhYi71I+wngaVmki7QoQIBkW7FZi0
Q5Db9hAMix6E8fdUpxHRCx8jlq9rqm82whfx8lY12I6J7DDJkl/bmoXTeemq9VR1cBRLAt9HFgxH
d8mlD6ouO1Vi69G2AW/mAfkjig4GdWOAU8ZrVN0tSI60arlPkwxUHswucUYcd1lgdSBq86rUYhHs
fOLaA6mkQTeiOaT/XqbrFUgLCXeb0Y149dhCWZn5+TKRXjzsVjDvmsiCItUCTN4MUx2P2abIjlFt
fa/N/lxMCdD7xq3RY2opLgEwHFUD8zbGepVY95oMRmsWTwvT+hkhJbXv0+IMp7FvTnCrSEA2Xse1
/dGw7WpbUMfcp8L1I5LrTzN/H2QfUJ1fZNcFo83voWtPsdKTc17fE2s4RkgMkPj0aCu3D28YbRds
vLcZUBVQFlPHXaPjdoPEd5HS15c3sIs+xByXWYEHWcYvoCEto+5pALixQqFRB0s/ojm1oXKV+hOq
Fjhy2aeTLq9V2R8QBgOmC2JADiSYga96Aizg53+2savkms1mAaRvDJJQ9bPBuEhMRXEeBShoY7sH
IlIdN2y5ZEEzs9pbbEKz4RopXXmaAHdW1BWmE+Rl7RUoN/Hx7kpy8FTKIWxUuv5VkdWSMopkX++K
oXUrYKIqWDJUMsHA+DNaTkppuKauYIOzXVs9OtVwYlQZWOEYyALqao9fi+if9nPS7HtjYTjkE47U
B/zCz40Zt1P6qvELTiqXUN/5+FO4ygIdWaiSZme52BdNAXmDTtLBY0g4O251QjL4s4d59Ur7Q6XC
0KrUc4bSk/gbSQFkJAGaBCEqXmqQcZOvMRe1jPmMKpSECDx8cj6gx17tmiggxwUC5xnU32YHWTrP
vCTWwVoDL2bPNxE3orGddaJN8c9pjQQ9bIO2iDy5Trx7mCWJzIzCQKV+cRo1UPTl4kC65Q14afTk
DHD3MhJbtnlZ9cQJKop7KtSj+J414cFaa9AWy65hoZSm9s7O6GgVYDmBdQ+w6Fmn8Zaop3WefUt/
ZvZ8mmpMefqIxue7IzfKdeWC5/WdUN4WNX5lR/GpVj1JpPE70BHar09WWAajaLnaq/cqxqvbLAdV
VGSb8SuPeiCn16pJDoMB9CKHwaDgK2BaFiWoVkVFCa/5S08vHzxXYiKvgug2SmQZKzOnZ0VlmerM
Y7HdY2MVeGR+MlvcHsMEeDE72Ub0Um25Q/03ZRWXFOcs8O5t3iMAMxUR55phUvjYJ21IT+u4UPRY
e0cVB272yHqXC62nt0YQtrTWp7H6sCA1EbLwEq3zr9xqsS0m58Jp7nxCoyw2TZFblcYRe+7RYITE
p3mOW/ncIusIpky7x1kU6BmpB3yOwsiuCIPdYo28UUM66dC5KH9udb6uwwejdgK6EISZcsCCrKmJ
37D+Ro7iA/3cs131yGb1Cg3SPQUSgoWxLj189cecJTCVz4wCPK1RfqCGPDhrfraUEPRd51s51//D
XGkQgtPtVb8n/Ggzoeu5OKFLgDrJ2AQagjhVw3IdQoJwQgzF1imHvcntxcOX11nL2VYmVsQukK26
W+dwp+SfOKW9osSDL91pIjNKAhOajKdyeYpX8880vYoyvbNb3YmufFli84jiebaMoFvvjcgu9aIe
W4HmlcQOqf5UW+uwdPPRYQJTGYVHA8EzezNoEP+qducq9sja9ILq4ikrweTU05E5s2siDzUl3k79
kgo2BYdEZ/IgmBz4ISOTsJ2oif1WjIeayK2o4ARmQGKL+ntL+kWie3zq+9yq2W5rPpIkAniMHZ6C
vaUWgNvRlsAtkmEP3xRLOFwXxl351ZnjS6+qJ10Ylxlpp2D4Qfv7G0n279lsQD6lWAkhv5FApKe3
hcJD0G+wUuUA6e6NevBZNOIlEzTpc4xbzgsz7ycT7WoBEzQ82RP3Q1/vv6sIKq36YpGtopB44W9s
0Pbd+RlOzynbUM3EmfMW6ucqD2y1u6qJhZs9uahJ9Y7g+qUDcFvKnBnaemZBPiaqfRJ98Zlr8vco
oy8xc2NV01MM/SvPoUxz/5ub4bT1GnJkiLXTH6TFLxOLq2bKl3KYznP3WrNyKF6JfpywnT25IvuR
hM0kNw/dq1C6YwV5alWWQKz90ZzyF9n29DVQpMUSaX78ZnVfWrq6yrgc9b46qupCB6T3sSi5qwRQ
b8KRqvtjUXibys0EN7SEyVMflx+LPt7orfsK4SCNDqMgXE9z8Rx1+Crmr4q8B8x2ByXMD6YeHTQ1
92NpAQfMDw3FpjQ+8jeMCm5tZq4NQC3fShdCmKKoel9Rns9Teq7N5Do7w66wzSCb8MqFyTXV7FvG
j27XGXMK3Vbiy0bzQDHpjjG3z5wOSakTv2rfkjJ6YQR7bOPxpVYg0PQxCp/4IF/WcC/K7KqEcK0b
A08L+SI0fk8o9ijgE848J6ib4rpFMU+Z8qYo4TUGp0HsDong5cG0sbSE4Zui2R+6Y9yZ8bz0JCjC
ir0JAzA4EpwxKb1U6Z+LwrkWBpJ8oz9VNZRmLTrYKcYARbuTCo5QTvVDc73nen9o5HKLtPJ9Cdfn
DGCqUeAB7O8yFW9oAC5kk58qgiAEXoi14QKjUWV3PmGWx0lGL5ifroldXWwdkk97sSEjzgpszWrj
gDTvTtF/2OGvPMI+1dENICoF1+w4TwHImHNeRocOEVHDWTDN6l6M5l4byfuqlm84oQ5Z3iMCLb/q
1PzWxsszCRbvnVa9dDa117ZSJuq1YM+4VAQ52POHQ1VnNqFLpoeLdv7shN2XtYb3KBqOWo+HgfZo
1Z2ypnpWe/iA8d8cYDFxnLe1Hu5dSbzGSF0R11cNICxMfnUq0WYPh8iJXwfGn00lTlseiFoLiGry
BZ0Mr9J+9LK66YPwmMXv8vTYC+swwTOBpvZsFzb+2fzWKs4J/8Uz+WzYdkwP/tyFcR0UuPIlKuPv
JdRAi1J/O8XVNPqeW+Mxw/KpTfJlaMR5No7KyORgnc+WM53zPL/b0jpja8Zf+K5yaxwIui55BbqE
vyA6n+qGXgTaMVjI5gAdjcvLaTTfkCFhau1lSPUj8y44j7Uuj7aIXiazw7shz3SQuym5cAugSkeA
STcVIJZiuI78am3D79ExM8M+AcxD/ZjTne/B+5GSkmNo7pJPkRmvMpIIY8EUieWplm+5bZ7lkFwr
Wz92Rn5hxHMdofFD+T6FjkLGc7Co3V7CwhpsAFpaMBokPWmWR/pAIH+RT+cvk+H1kkxHHARttiIx
V+8plzHJnJzo6COMaxQzbg1LHG91kFvdkXnV66DKc4QnyrTDawaNJykXP7K+VZY81fEcOD1b/G+a
WDEV4Gehgtft/JSr64kI6Fvr4LRnI8seD+gG/TorPTvLfCMStXLSIFEpWle6H8mKBLr9ULjepmFy
lSbiuqIEVHTqnP5o9TlTBVAbF/LpfWlaB3o4YKENbqGJ6WtT6C19w1UTH9n7KlK7y37aNwkpxfZw
1bryqcg4hRHjE314rAzj91j2Z0Y3LxltCtDQ5PXopF+p985Rn/AAvyMKZZ2e/uCDZYF10OHgpcg8
c/7IVXHMi/WJidl1SEb6cEAom7g5OEXuTQVUv9V+l5vYvEc3MCn+Amc0Z7o/Gociv8Hm2419dlLS
iY073eZCO4xLv3UyL6KEkQL1QxbU2p04WeZ8Hov1RXNSMBWooKKYwLr5qLb4aeILwIivpVjezEH/
BcQVm82CLjS8ZCWCynHDUcvDmAznaTFJj/imgGKxCxYx/oDaYO4xIOBKO1aq/nysnfqMuvYsQS7S
wXVJvA7EILmtlRcEwwcFzsE0f5qO+Tzb5ddaKp/JEN3hzXn0VhfwlXhPB+jt1FuzV/8dzNmtlydJ
081QTbhiq9+w7CXYSCQOq1632LsNN8fSCV+jr9Aohw4yfWX8UYq/nWiAGqlPOZVbx6lnNZmfsA+i
1aHIYI4acrw6X9OHg7RDL1TtoKMI1hT9nD03ovrRxNHRVjD1qw7aJFAYyQfX4JkF6q5vsUyV9pJM
bH4y+6YuJZvHGzIv+pGKr5FELkuN5JL5oM/0kEpuRRYlxjrCs9MOpvZjbsInmRXXsIfxMVGsEAy4
Q2YetjRQSgOhsjJbeH8wsoamcAey0EeDruj/tlYe3RDHHOhXPA4+nj/6JI+nj4dH6+a/p0NX5wRb
9/MOg8//1+4hiOz/dn8wU4Y1Pkmp0jWe9JhWQLeh4kA1aRSaTAIAowKP3B7qsOp2SlmMkLixyz+O
Pb4qH5b5x/Mkw4Ay44OgpQ69Yg/Itzw1D2P9AO6RXfh8ogiHN5rEzakZ6CepXcutWUNQqyLGOWlz
++9DncqcqezjOT2DrbD6n38PGdEjSpwPj0NAE+rTAEPr/37L4+Djf/73df57ibXbEvG6HM7O9m48
mj+Pt6mYkN4WZcqKvP1DJftvRkkapqoY2unxkFZGiI4b5hpWX5pPG16znABtPr7KUfjx1i0QEh3r
27C9af32Vj2+Gra3Qhmj+piHlJpbh+3xkT1+1FKODdlq+u9chCmT83ymgzKSNUiTARzB4wVKfXtH
/3mt7aVtM/0VSvrzcdTwkTX1HoGcc2y3n7iaZvHPj3189TjWaLakv7QyCktzdhK8xOPF/vvexzEk
v8ryz495/EvaYe901Oy1y3j7e/ycp1Bs73Xf1q2vLMj1RoW4iXS5jfUWsEiaz1KDQkm9UO+DCe5x
imhw+tuzTyqWhihv0PIDiTPIC0XXeIVZeFB7goE0HCyrsMiXt2Zxfir1NdQwqdq76AnkrD9ZiVuM
f1F63Q29Y1c2wciJaY3QV8iW2/IXLz1etvWoDt25SAc/SnrXlHSAspNGZoUcU2+pzTMjsONayGet
JWZVlAGRQQxCk07jgynvFTC0WiWdoiqvOaSFmBQLxdhrBrQ4iurFOsIf9UulOuDnPkUdLsvtFkTi
RHWe6uhA/u2BHSc3RdUdpH4O0/mWyeaNdspfU/GnsDqPM2KCoa1eUQ+chprPbdjQjuahDfIU6f4I
8C/BljQOO5LnGTtDNMxoOrTrpaJ4UIv0oHcbdfQrHK1nI6aCHX9vbwN2ds8qAHtOYKZzenRr44W9
DqTQ9hHnBZM9UBj/6dQ2iNMz/bUDAUu+0cTeMFzMkapRTdxcweRn5q6hYbmjOFk66C8OGRYmJA9K
jwwRZt1kbr8SS9N4vzWl8bOVPUC1XgYjc+PVxt5FJbfYQaPJHcEcgegzD30UcT7GjpAT4qzZHOOh
inDj2e1byO4qSzu/ooSJ+RGjYh4X2wLNx2y+fjHk/EbqwkFkyRsBR7Tqc3dZ2dvGGubs5LLtHPvc
4E3iLR8F4ErMCLrav0Qx6J8q9OS8FZCMTlZGWqIHkzQdRNViU8+5Y2hBRiut7jbtjYnafQ4yBq1q
Q4Igpm9CjeEcNG5Wln7MnzdWkNkRTjKyOVjKtw4vdWnQMRuifRa/afaLxh5lLB13wmBBGI2LsflI
FxlwHewuW98vgGuV8pAoL2IS2PB6Nyl+J+anlf818MbrGOaLuXWJ3eyy0rd6oqxU/VAb/V4hDDVB
5xaSxq3VQKyKxlOnwkuM6txYk4uGyJXNczVgd8Xbs41PrTVi30wO6kZdkQhWYQzY/GU4dt0qqola
M44SDxP5jJzDZK3iE5zCG1PCGINSmPX3Mmy+ktIBHNSAex29xJGeyMwfa8XwY1OE4yaD8oNVMHPV
NXMTbikRLb1h/UEGSCSZfVmIEDRMCL2Nmrb2o/SNHoIS49ZzmFxaDKAjZ6eQ4RKGOX3mFj/7vBsE
c3EFTuCEJ19AfR36PcYRBKvLScbyJ5s3pGhKQLDoh8QcNtjRyRyZEtQ6+s587/QEKLFYa+gAlWHe
pLJ0jyHuSt1NI9MlYPL3QtKwbK96ZG82VCJAB4aUVzvOvBTUZm4S3KGj/jGRAVSXJMrcKdS5RU9B
uTj+aoV35nGeQQIoP9ybJ/6I9IIi82ArURA79CkRZmaoX3t2SMP4y+BFlzbyCBW8GHV7MkAHx4D7
Mhs7St8FDmMWOZruMtC4InEDOWyWejLFEtfqh3mJ92R8kRXG2YZMIluR5DKh6CbTnxZMKwsnZ0Ec
+/pHHX4W2gC0jakSb9tGeRKnCHqvtqQMQFRA+cLvo/qQpBnE7eGwJv2xralD5LCPwr9LC5JTUzcq
LF5LPtMcPmO7gRqW4lBl/T4UmSeZKM9afHGyhVwt2xUmZRTr8YZVBhtHiPfLzPDRBjUWs58Ywu40
dhTcxlnPEaDQxoyL/FSXzi2Sn8Ycu7DyuarqQxh+mEXNAF/6NUM9An2DnFuGOVoA/5h5KsK30axU
knghAk4VlsrOEejcdcySI+aB4hiyeWlyB886BA4Ak3b9qyD8uDcwTw/dpu3ZoTEdGm+ZaJwU595U
32KV+FpdBe5t+4JR6jBHJ63rqXU3xuqzJplGNPUrEbALbanuPDXYdPDXcq+he5WtThCFjZdB+0uS
jwrChUKqSp3S+2bxDJ3soA3kiZJYGzV3AVatLjpgDgWj+2WvQbTWncmjScOaW+1tfndrpUgpFM8y
7fNijXucf3uNhqAcuoD0Bo8IUM4BGyjJzIfEnHRSwXtGbimfNg9Tg8nZSNJnYgvPiRXTNlDdUbdv
TWp4zurQAhVsA4AFofxxOvLksdxaK5rxjm4MGdFLrj0riRnEg36cyaSOO9KIXo0awFwntwGUeRpi
48M04IBgSMMpdEry2bMxMhT6NSJ2QGMFUdrlsx6S97kv74aoPqMq/o5f7wRO41hm9ifj2T2JChRu
7D62HbGVRXTrDFT/IGD5w4R+q2JmadzSrd48j4idau2+zgSklsM1KV51Z7zi9SW2cfzSE/P32rIL
qsz3luBUs05ooK4m+UzqC3gkfBYkDIp537K7A7eg5TfYkhQ2FEzjzA5P2cPoCkAUXfH+voaa+UTw
7RcZ12+2xr2lHN66Mr0MiQQBNPghJ0Jo+oUkDb4faFBFe5M1FNZFgPLydfUJzLtPM/ZTMktoAHlV
WblGkkGsmD22nG5Iw7zCBT6lcWCHl5qE4VLA169o7mrOGajnaXsb9OUYg522IKiXfPjkATJ2Ri/e
PturcRzlMRqoEGBCZMjc44WbxZheHSGuLIfbZe8XsWB5uNMH2xuMVKJ5OSiDJExtOkZJhjpLOWZ6
f2oqmibWlV7ne6vrl9KR57LWHgTUIbVvaRyeW5VxWJ26zhAGzfp9Dp3TUgFx0AdgDjQXI+52hu21
tMMnGt/ZhmjpLqnyfQIiOeMtyHsAvhbVBbueIet2pfiFGwhoJQ7w+tdgvy6kqmgfBRV6CYi481SB
Eqn9tLQ3jUwQdImQjOHKrABsXJiPoXyuxr/gWhqS/u7D8Kdg/8VecyfGlO99M4ia1Q+Oznn/XMoP
Q0HSdFw+tBDcg9u+6ck+N4/qH6gkT9VnAnW5djskzxDMfkKB+saaUuw1xGu3+mbum6PYzW9oAigy
Gj42Bu2v0O4LsettH6TpuosBU/0lVAarsQM7w2ITbaUt97upv2dyXBm0ZeK82nZ0qxRY8ojiNQKc
ples80y11ZI1pupfaBU3J3MukKJaxDMnkW4xyUFuxw/SYV3FEdwFOWC2wA2iNTE05TjHhbk9JbYQ
gDw4Z3wc6iUaBvm7q9RXs4jmmyJHspjjgcorNAhSX2YM+0KrFJLk7ZGLofcm4M3nZoquBPGAI6V/
SRSXYlKklon004zSNmuzkqEEket+NhrVHhQroO+ZgbpY5rspheIROtgEaZSVrHpK+uGs+iXHU38i
FNz27BHkn8Oa9p4ty+qxQGsXJ8aqVKlFscFNtAsW7X8flMU66IXGniUEXZdYDhRYc5UUW3V1fRzL
AJce8IC3gWatzUWJMZjA9lm+61l97NaCE2nW3io4/s8PXc0WPPk4lGm1u8B95DJiUK1CHNy3g1rd
EnSx3AmV8yNp7/Eg4oxsQxOpkHaBlVJd8OkttzaN1puuaQsgu3CzpYrvj0NMhdnHFgmRm4vxtCo0
cLdP5vFpsZ9k75px8Ufr4jebjUalNnWxgUWHuVfm13TRkGYyT0tsZi6P//PxUKc/Ek03nsPMxGG7
wBbSGru9hDLvLo+v4BdfcJtCfsq00+OVEaHQZdAg3Fpq/UdJVfN16BumgZurl2SQ6ioSyuzNvqeY
2XyNR3w58OwoGyClC2eV5wkTAvSbKn2uSXfe1xNjdgBbOIhtKjg87nx3a+NQ3al9whR3LdYfWfxD
WIvy1ajr6qtQ6w5pPYXvqB3O5GlC2y3qF9Vow2srjHaX67PxrSgYkE/JH9QsuyjLcuAbfFVN7ZWO
vCXoVEEmmzXzwPahe2WTBdknXYtfkx2+CN2kiLNB/XViPCltYVzSkZ59gzHmnhlcWXBIHL/bnjpL
eaxHVdxDUs1js+9uOb2fHVXhxuwXy2cMBH2vT810kUOcflPy75Ds9GvZwntVo9w6FkM+7SPstx45
pukZS6EGD+b30Jg6E19M2nhNIFm3rSiPJLPF1956XlaTYDFVuat9RwYNYUZnTabprQon4lu6OfH6
SUU9k8x3hPnGX2OQO8EY5vcMr5kBAdcWOZMnTa3qwpWdlQZYcP8ySLlGZmOQ/5tdKxUpbDvQ1CoO
so9jwmPa+Lo2+O2LnIE/zqMCUFD2pLSOGSR9Mp1NqyEzqWuTn3X9tG6UZouEV+9xmjSW78xp/iqG
kat8JuFtw1JeaTBE10zVTT95oedfeQ7C7UtLN/6SxW3mVU383RItKeSyzSZCCCbEaDTRSHThx9tO
ymBeS+/WzEoWjsb7NOXL6zbx7oxiCGZRM9ClHWWJSvyNNT2glSR/WH0T7gDyGO5K78B9nNnRIU1t
5NWdbrzTI5+K6SUyKq9Yc/21ok88Qzv5aDGo3SLHIV5DTuZHrOuIp8aRSbQA17OCJOBmXTLmFqBr
i0Eb3yKAQmTD0t104umtZwK00xbCR5t0Hd+oMO9ojMybsyjjG27fiTRBGdEQyEYCLOfwHL1kLCDx
rk7Lq4zi6ces6ZjqiqF5N0qmaG05cwPKR+6KQnCPiTiDO/UAGDv9XW1nZDeo093qEJiZdZXtAQil
iAuy6A2EJgvvPFq/BbsFOt/xz7blNlV0ZUhpmNlM76aERq6WnxQi7K4l1B9v7dTudS34K3QEGr00
8VxuCarYOMwrbllMMUP3VEVZ/zQUYQKPvVqPwipnz0HxRq+1neJ9W0nUMpt1dVgWBBgojAfCGcnb
UIq7pUU2k7tFJXQsK++PBzXS6l1nweRdbIRhRjvSO+FzSknsfY22q2eVNkb2HEyNzCNqZtTNdlPE
V1xoGA/DtH6OULpE9ZCTJ779ZKmPAGVUvfpegJaTOplOk2yYV0zk+GXGEl2naUakuy4bt6irbl0P
gNTWS+OtB7kflg4Gw+0BShV4LETpfkGS7S7cLIqgI9PnadW/VfMUHda0IzRvm4WqA8O7hIT5q95R
UTz8HBhpM0Is2Vazmn82kym+CRlVbp1I7cmMuulg5/4/K4Deh/gkVxOzxxhXZ5o9aBcGcUtX4Et6
SwvzYbzKtWhl01EA0MR79Tj0eBht7ZAXqnqRZgizTwy/uiam2mZAS6WZnMqSdZDOyRmoAvsZuo7h
eVHYBBItQqSEnY89+Ulz5TJh2XCZc4aYNWlOsRUS3bpW2GXSsv+WJxEqpSL9nQ7iayQu8x+fcUFe
3b4VVvxqK9Z8NUzzbhlD/Pp4YCGP4CQbyqFHbniILbDoS57dVVWgOU1tBgKW2b3QrAJqmImbkcdb
lJGW+hVJOvUW8kfL3lqFZyWAQHaEIzoHR6QXTPAscI41MTR7WDG1hfeqscvl9njQJoM2kInvjFjG
fw7Ng4ahaqIOp+LzZL60301B5gs5BAUo8sW68HMtF4+MwxA21A7oSJV0/K619RAwx2mCKaqW76iE
GsSjgyDMnFNML08mTJZYa/sgRVFjtjOoHKb7VwB5+fXx9PEV0xMFpaV++O/QgNXExeQDKwnr6GUW
g3oZevHvg2JAjZhBb/mKkODMZbfpX2eNiKguS91W2iUwXx40pbMDU7GfH4csnBH/HH989e8xHchp
VpxyOL3XuswjRDG2Wxhmc0WhRFhdbY4No2me9wooRysPEYa1hCiSyPEElfzfBweEKJuFlg7S/xx6
fIfcjld8/+O40Zawo6oIUX5Yjq815v8sMafnxzMdu5lbVXL0pyFPXmzrJ3DlhmxVM1iAIb0+Hrj7
ib3TKto/xwgGap5CvmPEVu7iyyIaqKbkqKGA77Mpl1+JTkMH9UJ5t8bSemqcvN6BE5Jf0TBq+2Is
/litQoxYrILKWlo0eXOcPxH8CHQvl4dWp91F1LD20mWa+jJtBbVd9+Np3Y4ZcVVuTveIWIM4on2G
MI5t0kr/0zKb/GJk0zUmuPcuOs0+IpcEGQC/iRhZ3Yu6NXzuDWrHwU7Ho4yZZj2OxXZeX0ADwian
gs20hofW4CJWl99YrQcHh0FEuGhp1fM11dMPnATCbwQhNcbWE0H27k6zsOFbio9xnjui7vqIuVSv
4U3NMs+hN0Jib6vcTXWcd1oohp9Juj63kdq/O6soDuKXnpntwRpz/aldoPfJsRXf1NT+lNyDTjZB
Va7oSalZBvaiKJKMd4dwkv95mriimoubLEijKKrx9rC4OZrjmVpk/GOYVZPyT0pSBgtdiJUqLt50
WNPdzs4WheVGH4DrDizxbKRRU9sZcnhdJ+LKpHVCsfMRiYn9kqrHwYgOjwq2AD/DebHpdbqrzPXK
p2XW0cmkYMiNcn0vxp2Oi283maXzqycRh82h+JuYxlMmpvkL/fS6d6qVInUamDIP6XjK66G8huQw
7LohfckKq/pWwRve2XkJlH57mnVhUEYJ8uEQxpK59jqUr3tZT+vbw7LNk1joHyQQhM95EaJwJAHn
0KDf+UgWcFZbJyisBnlKEjV9QfoIUMZgR87oGu2D/coIWpbG8s+LOeF9qTU7YGfXEKldmp5O/NlN
+X90ncdy3MC2bL8IEXAFFKbtyTb0doIgRQreVcF//V1onfdO3MGdMNgtilKT6EJV7syVjcoPQ+KF
xDsKBs6mmR3IyteXHHf6lqrs5HEuEU5jMOKruAqMs6zrJ6OXYOUMMbzUYJavry2r5Lm1J/um69jP
qrGs39qmBOU8ZM3W8DQvN/vEakuf2oTs6psmG3cPKNCdNZ/xYCXrJmCe49tFdWlaWV6un0XRzAgn
wOKYtj18AbvD/Wkr2hu43x2CNhiP+OlsPINdc2zq0qbjB0syDEsIEctzKqhrgJU9gSOVPlU6ao7/
/UBxw38eWk1H0qYosLAuX1J3ijqNOnJ3Q2ENFMSklrOF1eavyiEEU1Al9k7Gcjhe7wpRZdDJp9Wp
Wm4UZtPW9sqYrLthjIqDCIU4NtbA3KdC+dQuGVt/ec6qFTkV082e/fDpGqtvS0rCR7BntNGN1jEz
qOTT9cEWXrnvRCbfOn9m5qzjb+lS7maGGzRZKpFU6bzUdl9sq4GvvF46OWPgdWxgrfZMZMvZRTqp
+v988GQeHoWCosvUwGjXvsbjp2v4j44TUa9WqQ65Hj5XiS6PsPYaVDRkPte2WdyI2aU41U/SS++I
XUl65mGmmfihMd3k0v6vp0Bw3/gwum96r7q4M12dqUG7ouPT/uWOUb6+Pnf9wA/+2Z7Zexmlm2+T
5fCULR/8uIExluE2McrJuRchtXRNYJ7z0hnOyYQPUMnLwCD2zOFg/Pf0lOEZ7zq8hin6zuRVISXx
Zj3uiSFzr69mgq9dIshUDiWIZ7PttwRKaL2Z50cpGSxZEmmnWtZHFaBgD7Ubn0ft/+Y0PLwxhSo2
WZUU94azxC9griMOJr8zPhWwivQWw8YgVWUl1VcdPJsAwtwxyO401K/n0Og4wXKbxaDmlA/24nS0
Bves6/Lwj95Q+xrLN81YO0JXwRHrXsWkK6OmbhQMguLFK2sugVUOh+oYurz7OvYyvra9H82kEhJA
Sc9BALOeMJ4XzmDJTDt593uk0bKZn1mPB0xk5l9dZuk7f49osREJ9wArLd2MsfPId/AOplcI7kge
VsNQ0z6HX7BZDayvR89zHvoWY8T1EZufYj/n3tcVBlPgXbl3SNXsE+0m63ihxFyfa3xyc6VKgCV+
mCoqHuO465/SLh425jjTi7s8nINSYhOKHzgNBJBJ3uommvYMsHsM/U70keXug9v63aMXy+YuFU65
yn3ZHslbaKYkcHTcFBn/+oO8fpjg4W0CF3R6phGgr0fAEB4IITRDMgVpoWX92yoHDlKTPY4+zTXh
TTSCMZ+up2gUJOgwcUW2gIYUSqH5LKWZ5n6ME55rovcYrP7B53R1WzXEi6o4d89SJb/YycEK99Nn
k3l0XrYWb7mw4JgCH2EjaU+7+NKk4HmJhHMTSJifN5TmVPWj11rmvU5STqemPl0fjcLC69ZFYLP6
wdpCJ4IfsmAc7aWnaSzIfzeAGA9y6tUaLxU3chFGJztr1UlItab2xb8XbizvR+Xv3anW5+tT1w9w
SPCK11B0wrAUJ9XML6jLRJDiKTvF9FfeRv0gD5TXD2dfUiQfm+aASJ5xp86K9LUrg0WaCDcRW9o7
VWn94BYMCsrCCgg0TyEUc01Xt1uEW2HWAh47lWa6CY0Xx0VRtYLB/iyRhtLJ838Hu6c8HZaONdXx
o0jxhlMS+DfqF+9KNXwOvQ0Azyu7Fy9nZxjSr3fPMW8gpkBDKsff27Sry/3Y9i575aUkl3Dgv8/m
5bl4+dNoFO75//w6aPnamK0DcRPnzVLzI4pb+TAphm1RTdQ/ytyEA349kzyfk01UW/NTVXT/+Sz+
/89d//S/X1d5WtxWHsnN65fMyzf499nUp49uPxEHjP9qH0T32rTNfjspVPZaVdnj4IQsFUnT7rrS
/UoaVxyvQBimBuLE+PBpsGrG4XiWNl3ORrsi63O4Ljm1g6G0CyW9HL1XP5EJmyulzoFAAgWt47xc
H/rLw7aw7RfsDmxZs2Tc9CG5iZgTzLvR8SpThUlu4I75Hokn1Ulx0yxBPYNNBETxvhqOxgg9mEKZ
BnvblcR0/TCiZiukvSox8ttyTv5etUQiwo2fabyO6JKZNy0xIAFKThA1ukp6MCTdlVO2ZwWh6BMC
TYDdNXWeilHP21gWzpkShg4QzOBjZZPdJa8GEr/dYD7XTWeuqC4MvxTW3DCMnxjZVC+tRa62TijY
UpZi31kxLO1kJo7arLBnsS4+xWNskwNt+1d78l7zO6MQ0YfRlhTEgrLaXB8ODa+6V611GclhPtlC
nNGv491YUbXRTum8661+2teZaj4sO6TR15pehsmjfC9AlY+KoP4oVBxAEKZAogFetGnMmJBrLjxa
bsZ5N1tWtnLb3jvNiKV0Y5lkFMyIwsoWyo9YPjQAw1ZtlRERqLV/zmuj23W5Xcc7N6/1XZSNTAVF
ddMAVGbTKjEvebVZsesnsfFP0FS0p0c2orLT53g5FlHaDcm8lMrgvr4o1mKKOK0GGTPwOIcpazFR
+I+yR1EuW02mfIkIWHEXuY+6iHBL1QnO6rXdantTDW1zhPXSHHkZASUey6eqcuO9rQ27IfluJ+QY
UJA5EekTnp2XcujM/fWp64f/Ksu2E3c7/MF0XLDfBsDrZOYxpc3zWIateex/nCDtjohHfbO6PnP9
gusHnMWAn2HIo80V7slhwMaA0Uko39aQD8O8gGXqFUtUulg+DaR0TtfHQ8S5osDNPctOHAIzuLTs
+nmXDrl9ZpWTYM47sY0yJ1lCHy6AHl89Zfo1jMMupp/WKu959E/EEnFzfUTTlH6YZNHCc07cjTH1
CC8Q2v4p8eABiqWYL9vp5VjUxajw1z9VpoRvtfzpv4c2M4Ygj/p9sHCayFutfb+t74rlu1+f0gZU
zTyt766PrvSN5atSm3ayQc0PlZull9hiKjZEXfyRhU2+YfTqcmIIuvdi3MA00fdjZn9TlSxwB5s9
Y2vDZDTeZjfsfcvNZE/mq9v0JNKCweIdtPwpwvfKJ1BAIHS4TUsjeQ9njzOZIZ/B9lVQHnFj/Hve
4y/h6EO4jrb/fkiGrvLt9fH1Pywny8faj47QmMT508j4f194fazNZAvqz2DragL0Xz6IKPzPZ/99
TjlUxUBc2s2Y3rAVwBrnPMrG0SLepD+brthZ0bQek5GCvVDzdpmQGCrmV6Zvx6SpET+Dcm/Sy7Uq
zQV+3b1CCN/LxKq3RhfMq3K+GRXb78iNaZEcsGhoDsuWt3DrgESh/+608Yf9JdPPFvZLqI6Vm+4K
OjcwJentrKz7zoD37SpiUMGo5dqTDQhi5yGvaaQQcXlyOuoQyrR5g2OH9Sw8LII6FhuOeHicYPje
cesnccrunUXYyusvolX6ZNo2Q6XGfulS4G0GVRzrpkIowb4bhCHD6/hBuiw3cJ2YUBGhMTHhVlQX
+GX2RVLmkUHyzqZykyFkTRowXfQPnO94bsdgOBU2uchClo8iwOoSJeIs8BTy62I+k1Qt5620P4Qe
OkyMSl/IFxN8F+82ScfIeIpTVItwCCj9xR+csNSsVBN8hJW6SVrrZVlL9tSLboq2evNGWE59Vj4I
Lj/huOsi+9ZldD9G3ffyK00dh11kRTjcxFXEBDBavbce7+fBQ8uYZv+SDgbZj44KChkwZCUAmxHZ
C9Lwde6t57wM7pixERvJRjaIXvxtN/0761m5sozxgWx0tS8ca9Mxv25c+9eJvR+jeq+iiT7WpiOj
2DyqkLpZglfIez9D1f00Rn6qFQfLgPralWzbHf/SzouQU4zsRve0SvZ5RO039iPFVntlC9vZOIy4
XeyN9B0svuatrZVHgVG6XiLPIfPwXM17MxswPCu9K7z8sZqdp7D0Lmhm9M6gXTUNwa92TJ4bZb/R
SBptLXe67X1s1O1ycfuFd2+Dtm2ivNg5IAnTodslg3kn0/EuCJw7CpdwVQ3NWqLVTqQLMOuQtZCv
TODk1H7pPvitXQo+Q+y2E6kvyzfpiHAYnxJe6CLnWxpkIaNy1zgToOk28/Dh1RLQtJrYBLaHBoYt
ktGXiHFV4q7kNmdFq2jMfyIb3FHTRvfoYx2um2Ybp/17LeSbHRgobPTPMUrOVjHlDVbd3hqsrNu0
oNU448g2Ln60OgxWdddFmxotoKrxUMt6HzUeRboRN8rZtI6VedfUebN1p3wfjAUckTEg3pIUexrK
21Uvqgf2Gyfqji0wZy1hhYyOIa3EmUwkhW+gxTYpPORVu3hXehtJs75vrZwi2sTaThq6BBLbWlSu
PEbzAMnII93pUX88WPzWqKogkQj1T3CtVw12vjH6rcUuxDYNEDiuUcgKVjZmIjC9bnkv1yweHFp0
82jKpNnVWcX+PiCtSwnnQCMYkJGZ2Huegj6g/BT6xon/GsvPMgHMMGTWbYRFX8W3ZNUfUuX/yROd
bJI5OFsj37lEUivnH3q4UW9qEskxNASNoL7r8AqvaGlxMo6UE0lGmwjzaB0mQdhsbEyL8hNMnMVd
WFPMVPn6zYjVr2TgumAeqCzbl31VrmfL+DU8473EhFJFeKI8dTshlnXqtqNJqBLlDbiUfFO1EdPL
gjIxVbofImM1zO3pO5KhQzDRFCsyBs3Wijma+66DG9E0eHG0v0RBtE/Qrtj9IkzOWb93UiqAXK9l
UZ30U5O3b2yefgkePvpx+MPOl+pD2nIlwXh3tFsOQSrYeN/kox6zNn0xSHOp/i/yJWcsQ1hYTQiW
pPHGqbDa2AaOpSgi+pulzJSdahl36M9OddluqPmlmI29UonFC4xnUorZt1vorymAEEKoWnQGRiWr
/iSMy7XQ57hFXOsGqOe+Uj/CLyzqrpOH0I13Lauv7+HozGI57WyvoX+obU+Mrr46H0ytjOmhn/Ld
lGE17Mvnfs5+orpleu3pNydzOiQC5xcwhFiXBHLHibRkoA7RPFvnvqDuqdcEiaHCDM4hyHRBX6rn
bFM/hRG0gMd9KiJSoqfw7gx6jEYavMP4GGTYAOFXOB68xlL8GuP0hpMdvdTiKyRwu0bHcjX34V1R
djcztWDYbdW5x89hDPMWtjc0/E1+CSr50TlQVRj23bHlvHV8gcsQYsMK4e/ZCvmeVWABG83DtQma
QKb2j2VhyooJu9uLXN6k40tY4VoaIubjS5cUOhbgHP/UBrazlo6Fd6JX7HVn/4/wRkw1qn0xoFNL
1cpV7rbHSXbPtKrojEni6NQvTTlFRKPSveW309aTgblywCxLLxDA8VeQYfq1GwYHv7N/pMavK1mA
iCiP6wle04r796sh2ztlyb9REdIfWRaQnYTTQ2xxLEKi/X2fD38HhHLpsmzGefHOVuOVq4dWCkc9
TPj9rNk0yah3vzYq5rq2BtJ2Wb2WZo4VM8fJx7TpFkM91WHhpcR7mSucplZ1a3g9nDdFu1I+/Nq5
oTdDVXD7N3Yx+428JHwVOoCg2A/c0X6XjECKmqbkUKY/XabyYMitV8iD1LzzxliNbfdtarrTdTid
1JDeRR2BYV/WCuseVNBdFwBUxKulLlZJoUZBoa6fe4++EXeXsgvpnUKBXYF1I4tMZBYC1IgfXmIC
FqC72Pfg1sH2AUIkgqk7U+RmewTV02ycke265x5DxA1mrWF2+T8E5bnWBUlwtRQTJZjLxBy8cXnC
GHUONkU067ZGWkoT8y2jbHCDHZMxbD1wbqDIPZviGXs1mIjWjldlKeNV64cjznktn1FrNoOw44uf
N3/iBclcGgHeNz1f0iugefnAMGfeY8ig5SNT+gJNSbLnvVAX+2fQo3qOxAU0Fd2seOLaFtEiLYw/
gK6KqOoQ32aIQhU386RxOOOaAceoNk45OWQ7a65/yiCt7+3Woj8xrbDWQBTQVblhIJ8wQ+aH1ydY
YsFveXH3RV0zkxpF2xvtne0wXOyGK9Tx6Iun1emI6QgMBotqRtmQ0kF6q0PnvvBZj2WdHzKM3olT
7HQt8r0n6GBMcB/jKmwfFe4WAlgVHWOYElZjRU0rK7cNdX5Pg/NBuL65N9X8rePmV04EQGxOxas6
oC2h54to+LIR3uO2WUF/5XIGqqVjfzpG3JzjdvjiOEfwO4QQ12rx4srW28LpxyCLvj5ExnOTyhw1
vGEP0P3kWByo0zmrPAa6JvTHqI0fhWk8qp1y7UqIYn6a3PU3SUCvdD9SpwS9VRFMGN/SRHIDCOh6
cPrkvtXOX2hqud9/ZMGiCup5R2ORjU9QcZcfsCv3iYfezgLhQsLxA/tAq9RrOBXejsZFypzMXVEn
T1Fj7GUEiaIaRwUBzV8nJtnBvi/nW3oRoRvh1ncq06XAmCnIDJl/5loHWMcrxtm+DvqZGeIs/4D2
ktvZaCtodJhoazOUWz3GnwYl5H4K+55iNN8Y+kuRzpeprqnnMDAgsNmoXdvb1TXfG4jzFy00234e
zdvcr+4pl8YF19DJZf+Y7NDa2f8StfXjueYdpZ1LJHpXj+yCxcSxWhknLHOLYhxhyijdGE73LYOc
Q4x8salS2n3JVPTbIu7lIQjlqz/MVPCM+b3TsjWdvfonnhC47UDBJkHniHdSdrdBBzbJKsIvURiU
uxl/p2QOt6Zu7wB3V0twgR1pmNKd0Pv9i0sMdUintxLZBJAyjOOu+arjmBb3/uzGotyN7crB+7Gn
Xtdg1ooYnkW4dUwubsdmcmAj9K/cBo3Orqed4YV3rlYMFHhrrYxlyOlRQ0K2HWhd9RDU7Xg0s+Jk
xRG3YNm/wUvYTZEHc4mSkZUSuQSHgJ+zHF+HoKRWLWuoYJ4tzJAeDSyUr73FojmBfnS2bq4EEKtm
JD1B0Nfi3640O17h3HgDfZDsqVh1gnU56nDdcVxcN7l8TbZlix5BMiLC53EUMf9k3TGS6NycIJsP
QLm30Eh9Rc5DaDPY2i73ObhGZHS9mYxmArwi0yQq+htR4VCuBIssSyR5AEhQrWMzBiIn3lOp14Dn
XlI8yYq2DiAfTZmcKtNRa+30uzqlzRHZ/7aoeMVGotPbxQ0ZVTM6Ecv1VkYvTBNBy2akSmVVH8ZY
rOLI1UdsaRz3bE6/flZuzSb1OUNDMza7ZhfWrgPmx7xL5+Q8+3SElT41j+h0OxquzDNaJnbEnpNw
z7bfN5uautCl3UYg1uFNOA1Y1VG5z95QYZPXrGIFHcUT6xp1dSB/NeyR0GGvGmnEQ+a+dEg2hIJ9
NOsbOXElixbveBDDbMMZ6q/VfU9nLHUvc8VcksMel173wIqDPUXfSmVjuLXZXRXtAY4FmOYu/AQA
ONri20IhWpvtqO7nGT6v58GV9yr7gwMKMHeKamAH0a5rV3RndIrjflt+aXMet1PGxr8rUA4d98bO
RUAQDZaUDphA0bdyP4r6h86roaopLI5H0i8Fkx36hZ9zz7O2oGC5LAxU87Ed61Vr2CScADEYy/6s
HNp8Y8JltKT35bKA7frIPWZjvraEyvam4V2c2mhuHYy8VHCAb3BSj/9Rz8IKXCjzzUOCn5d9tkeX
m29SRenurYLgwGBF7xGDnE1bSLRZs3gDEf3sU+goOg5DcGjQecXeQ22k9A2kcB5UJMdM6y3PR7IR
AgNekI6cGZZdEfQqShLwEjt0wEmM8QZWdG7pr8wWn5pEllv4LCQM5qWmxcFZHf1NJ/8cQnSN28Dh
gOIiHLGvs4RTE06z8G9D2ktmfTac4q8cUwLCBZtcNId3nOh3uLLUlm2qv7J91kzekQQasphgUhSz
Dh9Ckwum6t1fuBs3k2KEUE9L4ypv4b6H2dLDRKp4229bRb2xMKNhbY4M3RCeGdvQDDeL/EGQptCj
wEDoy5/c5kYZ+Xe6dkG5yZuKYkx2XTgMR5+41HxXuvLRL/MTWbUSADOeIz+GKyVfWe1dj8lUqjvG
kQ5XpeUG5xBrRphdusB+k4PpMTBNTowQb7KpIdCoXSxh9h8Z+n8SH4plbBwT34ULKSku8spL0JOu
QZjhzYRhnRgH3H23W1M//O3jSQNIB2d6sH7r5Z+LSHVTKZV/ZCZkRypKe9zcSARzbn1Jn8YoGf4V
Vh9wPQ03qce5tG/BOXKM/8qT9mlQ017jiGOoyiads8be1d6rLiz2EJ3LewI8YEBiWTqdcbApxkKD
ICMo/c/aL+gTDWh79EeI9gWR5MBNML6M70WMyuQXFCH7LfzssrbPMk8Yjug8ZBv9NzKKw2Q5xeP1
Q8o8YR/hOFxfH2pOWmR1JEbeKWhu2FzuCwlKKM4I1YEFiXZR0Vu3M//H22YCPZOKCc8rKynh+YWz
M8IXoH09LrK7xizam7aP76q4CA5Q7J5pN1pezx+87hyVuEegkTORCNNDPtfzum3HgEOgM+ApCIqN
STQdRNy8CRzzrfZr41JO3HATMzqZE+E9wySYHkD96ieRbbVFJisKGPFbdC+RUzZXkHy7m174H159
Aknz7pZzuJF1QYFQ294wSXnOk+LPiCDVt+MT7O36AMdYsdMfaMAqk6cAFXYbwKSimXYPpYR72chm
BIH5o3CLp9xpjkJTGN+B2+5ipgKVX9wZfnuRw/ze+3Lv5enFDQDApIrspCMJE2ZUzbbsf1mnmvck
r+4BcW3c/NXC43im6nfvGPSfTjgsufMEWLLUba6BySbMLvIRNJjvQ3KRva83VkxcoSdr1PlUO0Nn
nCWFgqorbrEfXKRRchg2o23IL7/RhFXCcgFNodXZPqyc/M1jiJ6GBD9ie7xrquqztrMvQ4mjgT1q
p2farkGP+hhmo6VotCbvmc4uRZGDj00kpQ/N78t1W8m3xibcaDtgfitMobAX0eKKpwKr/tEffTAa
XN5wD/zm6Ku53S0vqvMLsbMRzGjRfijsNGRgn34ryiYwqecKMumQvI8lqBvqV7HwS8QGfjhE3RJO
MtRTMNwZTtIkTpu2LqslBRFY6XKNM0mUCRPw+DNy7C1LwG1aFAuoroo3kQETsbNZk2xCIm3dukQJ
Y3KHJlDxvkZwDNz+syeGnNUa55jlfXVh9MXh+CnR3TmruoseynXlKJKGJYjp2erfZJx/dhQgrOoS
DWFQ0Y0toqeezsbUnf7MVPBsmsG+RNxMWUp7mwbEnU93Ry+jZwc8pFkaz4XgbmIs6cfBeUyzOwoE
4pUKOSJnQXdyKsDK8R0J1qNOBJ2QJeN+5xvHPWQLtLNtzwguy5CGLPuLqx4MaNDf6ia/we40roGu
X6ZkH/ldtEMtrzeJJNGpW/unSeIdbMVbxhAoo/kfVc0cBBrH2kIk+51SBAlTcSKI+EV3hRIrt/A0
QTf3iF38KUjFhlwKmonbPwyN+sZDeYud1KSQuqJwHd2vDPXZMkmSL1lWiU0fxzbLcDMEr4wGdtGg
/+ianXqimhPXD5p8dDIUc1XdWh/xHOak5YKV5EpV3cWy+xs5JyT4Un7ayhowCxNANYcEOC935r4V
3/TbvzdyPNABjW1dvdHKnQP6RE2e8GRH55CVxYu9JyHs19YE5Nrp18gLv+qfaXKextDbsJ06uSH4
R94jvHsp4iIDdJrj5H5K3XwH+Oe5kQXEak10oJneoa5CESPXCUUBTTdqH9zZOnX8sBp32/yGcfQA
2u2+q1gPyuV46DK0kNxyRsXdKYTgwARsE9c4FZfYTCTc50rM/BhaukfFcoHQ+s6+03pPOXBv/M56
APrir6ZEgTRvDH4QzivE8U/3Qylvl4wx7li2byu76j9EA1ItIxG6lNZz/wmQbxdeHIdU4uxl1D0n
g/U2Zm9d/AP14kHYWbi6T5W719EIzTEYX8Aj35QzujAxopXGXOLW1NjVrAcYYFMOhUb7KkzuYnEy
fcd4ynaC+enWmobTPMElnQSRAHQ3jIHsjpT7VTuK/hW/Xs+kU3l/j8cuE6816UgcnGfOnNTDqvIS
GhSv9cEunbIvzwYVEHSf8l7HwaF1xjsTwb+RBu/aiLP3JA24ORW4lan76qfkBzVTwDWsf+ag4Joh
t0bS5BA50+fIQruf+RnbnInH+YcZsc85AiGydJpD7yznb834NiugLJZhfoqTn4xup41hQHp2Q8Uw
xwVN5CFmlgi8dkk7zDSFxqo2KXOj1dBuuGzaciVyhw1o7ifbsAr40TlDtZvKATxT88eiZdSIWWfi
KTjkw/wdGz3JJZHsdMQpsCgvzdLiOog/Yy1vrRLTK8oAbGvQlBW/XSQkCJITp2WCZckL2sJF+3s4
uVkwYNyXUNX0ZKM0oQsEEu3ExCJHbq97FylMQaCJSmfcCeE6IkHsXQO/Z5/DBeymm7DvKLDXRLUD
zeywM97MIv4pWBXWgRO8+5XLfl4DeKwI90Y9nbpkA9fQlWqUxoPTdndWT9AdvcznCBble2vbNDbh
TUXcuPkTLVbTEh2PvBfu7ooVOS5tgh3prSvH99wGDIA24C6MmaFmFYxqjHY3aYwoSQavID4wJez0
2D83dexsITGynLOVa+3gll8sEYWzXurCVLcXcYIwS1OoKDeJIQ2uguvakh65JYx0YRf8Fz26PP3g
EbTze9enIUAJBiGDeAhMs99EYf9odlW564rgJXSHF2yj5EnKAStRfHRscZdYTARM/HJsXdpVJtwT
tTZnyw83pERJts9s3Slj7vdF8tgY5rPj1DF+++Aj6tmkQHc4z2lxTlAQqUkXDzqzn2S30lqX64LM
/o7KFnJ31BZUceCChZw/adpaw1blYm3/oGp/EHR4GGKURqsg6zYZ3p+g+sFy9l4iwHEU5rnQ2Ll6
XnaswE7MivIgRZAxiMVt2fLjCooXVeEdSfPgziEmbRQ1TYnqnTpfvarYIq17oTiW58PBEQj/gZnu
0Q4wlIp2I4UN7DNjmIJV02JHuE6wKG1S23oEiBusbQjzQ0v7bwpGI6CYqizNL4hWcJ79xSnOEuXl
CKahNT8kVA6t2epCkJEgC4X6ZRIBlyNz/nZJTAoL1EsMz6lVzIRrYwq2HhEE9ldAASYfeySeMQpf
p3BbTO0TbygIJLHz7cb6w+YseGxAfpQzZhtp7MidsXDhozMaFmGXMCuDJ+IGxpNP/Qk+j52jj1XS
vlcpE+ZoDNdtJt5E053VGHETIqm2isfiLAb30lmYlMO6AYzic0oLG/1ijpRSj59Mvva9ZhyHZJ6T
IAym5G/u0hsdx/VAkUlxYSB1isbheYBiwsZgoSul8O9M+0shYhgtud/Eh5JI1n3dlGTH3fTIJCtZ
KbbCsqVCcqrDl8b16cIBNWoppqvKpT696+tP06luEdceJ5WyjDQfoNDhjvfR/UKincngMeqbNikN
qnjHT4F9Gxb61yh8alfEORxSXrNcmyKCVVow/whj1Ney5szZkImJgRx6zrhKq+ymG8UXIzSpgnNi
Nfnay5oG8EXfrP04+rZl+cLhhnuvQQw47vcY5oa1XwR3KXimvRyGbx8F3YvS+2gc6xu/u2eWMq/n
ZaQlCBsiGQxbexxeQgFP1quW7Vauj2qLqPXrQynklE1Vl5ezIDKfYeGZGVYCrrQbLh+veYvilJot
4T4MSC4E3r9sOW6CoFvnsh8vlJa2K9Me/3iRNdOBy2E59MpXtmWvGdsYL+BEEBD/xfztDSQosTuH
fnkupLdrMJDhpsCUEfszykv5jSR+yZ0XYjPRWjKlX3HG+9u7isLaYt9SAb4in+tv4gZrZ4ZDYU67
O2FU+ypNTl5KjrWc+HW32Rn96afmHrRC1icb8VbOvaQWHOKiaRZYSSIqA5GfFVLUujKNQ50ifGrJ
whEzAg+AegxQs9C8vGOfY0kYuk9uyQkuZbWyuZ3OA9Yf7apn9HZxEEJj4cu6U/gTzoN8oHA39Npn
ztYeccNHOokW6CIMmIJ7YPk0pNSw4lHCP2szUSstNGxwezPvQ8pdde+AawFNEEQ+sBUKile9fnMN
fEU5gX6k2Tw58bbqCMptXC4aqfuzXzQ0R3f2jgPZZpGQXM3YqIr64xzj5ZTOiMptBo86Nm9S0eUH
FXQvtt3wrrLZD3AG/cWP/yxnDAheF8EeSblLtBEOmlxyTbQIMP0byGq2Ax5v0xjyO7kyqjnwi4B6
ulFTu+e4iblq3Co2mGxk4zfqsbyV6bH5dfF8tnADV2WS0S1deIBQ4/SjD+ISC0EZLRP4T9mRrkGF
d4L23uOXPuf1GydfCnvm/nZI5W800dnbUoJRQN5Z5VX1NAUnS08eBScYmWWQH3qyBMnEj3H0ZfKZ
9sa4YpXq1lnDtrIdyh0yWxXSqzEe3MQF6dKhVUSXvvNPrFUsnFlPaYhxtKb8Na0zhJH6jZ1Zd5Ob
w7s54B4jUe5nR1Uj+omwQ9gjrRsCMlR5B18bzFqSJDsfkuTKGqgErkf2HIlEgptLzj+rtjFuRBDs
7XkQ2zxasKxd/dCFxUmVJo1dqFjwZDgRY3Xo24wXQh8pw1o9o8b5v5WkQ6kuvXQbd91DKzXfjGMW
3p7ccrpNTW37ViDu7+lJewIVDE0mMbBJYDsqzOqRomUUObd4NvvkZogcdFBwKs386zYgTtP8pS2y
P11if7SSN5vMjZdYI8vO7fjpRuIzsAG3poMH7eB/6Dqz5UaVres+EREJJN2t1Xe25N51Q1TZVfR9
l/D0/wDvs+t8J+K/IQSSbDUoyVxrzjFHlGNNMdyZVrr/lDWR17FWr9PSgExO+l42Uu+k+s7ymhk9
SzJPn5qtYHnKOv6DKtE+EcMrZaI7p+R3E6TP0VT/GH+KeqDIpq1jeycKR6fn3hyY5jsEclE9BHGF
zNvFoFghZoM3QYt54wQY9kCEbAcQIMV4Q0P0pgfGZzF2z9NEtTK30tfai5/bpsE1696xZshUfBy4
TI/CuZ+q9EOkiJBIsAayp0CRl+ULRgGaAHLntpncWaStTHTaOjtydtY4nGRkbnQsMDugl2fN1D4D
O1dkJ5BjRheScWLANzlXPrGToqAeWC+vuxrQuwtQf/BBx/otJCSdyT9kXgQjabam9Xlto3JTV/bP
3HQOhlf9qdLi3m0cdddktJu8g86ielVWcXJHhA8ULdqsJdE9VaAO+DKvTK7hfZOQI0T5wHQGHlRL
XQbVMsU7rsoDoWayAZPnZSZd3ukcZYBO4+pejfyWMJhRZY1gLQTvHrLiu1in5u6B6WfmTJgVaOpd
zxWNdjbYshavvW/Kz1JLvhJbfo0g7aIWd49Nqbl9GxSeByc2bq1GjWYOCmjQcd+RuEFfXp/WmULQ
bbfjOu1tc9U22RszEzhWyAwpanbAxlOiWvP5BZPi5Ch855P3AoGDOUs4wQHKLP+GXCRqClxajnuu
ZQizZBdJcskrRVhBgFWRuFudsbfX0bXEP023Ia8mkpCu6mFt5N2m7nPi3SasDhqYa8AxmBXpyjDV
X+vteDW6HGKXOfyYkuI5IlfkF+a8cE8QG1UbwloZcskoBWQ75YyDDrghKfhKCNy8YBsKVkPqnYtU
vZnCvO+E/VGkYu34xp+koHc5jp2zaoJVhx5mrdu999MHEz3Pm3QIR01+8qrwBZMWpnquD2n4KYxk
YFX/jjT8yzApLiDG+Zml45samEM2IZcNVw+ILyiB5QEHy1JW3bVEFIi4AeTu61Dpj7bUBOvyEFoj
qy4/KEB16UowWFX6Cj4NPwNKXqvCt8wV+aCvYoQ9J2nNGy0eAtTEPl2htmYYaZPqpa8xsuhc5yo6
H734mdfjIZi8ZmOb04NqaRuKkDxbpBwFxLV82xAltrZjpPkRUm64Xa9TmJZbUaluLTyn2+Lt/kx7
rkiapO+psdKKAIxOOuDSsH9GPrUWLX/Qj8VN8gZg/pjRwfXm4HRmM3LvV6PAWjG9lwquVWBQN2cK
8gXWieGBdYfSTcRE/bpDMrKaehQKIvhZpRT7ReX+mnQWs0Dubn3FLLezLr2Cv0Xsd0/piT4QThD5
Y6KU7OcRnBabcnuUGMwn2jc7M2qukzTCiYjCbCQTDQxxtrWaRq0bm4VR0gDOo6hniViS8cMyfhwJ
1TWGGaBCbXpVgxtelUb32WmOf1/LH0VDFd02nJRpyfSb0aS90LvaNgqYOuXdSPvTcSffc4fPNKAJ
3Qe6eSdDh4VludVzBAousJNx7h54jS7OY8RMNHVvYe6Ne1PmrIbHodxYbQq6XB922NLqbaXZCcfd
bN9yfd64fvKjNwLCQDKfGitgTgnD6bFIdiC2VWRMd74PaNGNrlnbfLWVKDBsg50enfHVUxDTlaTG
FksgcgEW384IZ71O2e5p0QKKAOcsmIQlqK9XqJ+mOnzLTPTeZi9CwkLEmcW7wooYU41MGf3HJKb5
6J01LdbvvN77aB0gZmmv/rTuSDGWk0rDlyBKapXQR1dwW4CCt+ZeVbJiTSCjrY7Qn3Nbny+0+Bxi
8Hl5nRSUCLozqy09LArET7NsIsBXUrbd2YYSZdCo35Tk8WzroTrGjfxIAXtQiK8vUqYHclJftJhW
jWFuCfycC5xg5SxDt1ehHj+ULQBtg2JIgHpuN0HLuMO3xYAUbNXchEFnSoepbvGlOm/SZoYtBpaN
rm3sqYmL2yhooSK0PFhJ698MvC+I2SGT2TmAdq+y1rmOjlCNlNew7JGJxpgZ88EUUxme8VzT/QZW
cRcmXCo5hSbd582I3LrLBjphDlUHo/RANaXqOdfFV2EIf6e7xGcAQxu5XvLZdQWTyIkML9BHJOhq
Me3sxukJLmEF0GjM3k4Gp2QSxflGNmN1rCXk02Wz7NplXc65eI8udWR40yZNb2uO2Pm+iXOrRqVe
IOPpMRBgs0OVWvcj2ylw8Wv6Fov3pi2QJzZnBHLaNg4M3KzzoWWDdJwlm7ROdofsX85xOX834RyM
Ey/pOOQv77G9rroZHYoDGjDocmtGhP7dLWbQlQmnmSugyo4lv9Dk+6aYaaPjvPEzn+43xktWqaBR
l40W/efWsuvO4FRiRFsgdget4HpTZsADmTxzc9kQBkG+hyyucqbgJnM2T8zF7Y6iJZm+cy912bR+
Xn/fylyv1zfLQUx2DULe+UGpblS8oPFHNv/o6tAeYJGrfzZSRiyqh7OZhRpGH+PTSwEcOrxClhn6
yqEoxgTBAxrpa6LmRdg9X1WqSJuiMyKzgmprg+jRH2hi1TZIKmOYCA6YP5nlDS+3mOrwIbTxg9As
sAZYQqcgBQp3TLBtH1G0bm2gzdn87fbypW4QjYUBSrzRXjlmUcLwT0ywAIGkTUM4InT806DxqYuI
5Iu/38zybS2bZv7e/JZIB8RHRPj8WM6DaJTeptPlj7hBh5+ftN8yoBah+JBs/WlEyrrOior+HGtx
U/+iIPqb7DoNrzlG15a/MmldcwQ/ha+rmqnP8f98LpL2Gam6++Wz+r6b/jYXLctjEli1il78DOmt
hQU/brk5JAag2yobGqIT7c/vYz06ne+7u+VmUNnFcdkM2cx+rmyEBQtNOHJaN+FHNp+w82lqGZND
xFvyZjQsPL9Ppv89r5aTy08yfwvB7sw10q/el1Oy7XWQtwXEF13FMYKr8BAgcNgtH6m7EHiXD1v9
+9P4/n38u5s3GVJVRBg2X2sGKuC43CqCibJdTZ8RYQQl0aqpj98b4f1za/nE6CbQ7q3p4IdVOx1T
Jk7HUSXomOZNYmktEkGmJDm6GFbcQAn7qopu7byhrdCtXAg5W+n4rBtHSRRhlXOdBNcU3rwx5ss1
qphGNmXdqKI0ItXkYKX07Cs9JOs8ROOxzUxz1Xlhi5oJ3Eu9bKjvh7Sj7/8+Xkendme0cXNYnr7c
YYQu8RA5ZYLlWcsd5Ri1+3gicVqPdPNkmd7VF4F3rRyDNi2F4SznEEloqGocoK+mk/UPyyNCv/au
0ux+IAOfI5T+88ysgxUelIzWo5GuS8rON0tzg5tdDWJDSaj9PjboKrhpbk7MS1UYaL3ZXTbE4aqT
CX9medbyfKxHzcPIRaL791HfD8VjlJdZdx9m0dUVhX2Kq05eSbbEmIAtmnVyLK/hfGzEB73JaHqv
J5mGsHGYiTMQ1h/LQ/4+zo5OECC1h+UPDROLY06AaYPmA/2uukalZXz/k+UBuHAkKYkTCzh8koyC
/Dthle5OSwPCUxFMogsI0cSLwqfWHtmbVJBXdZdaiXWVWnesJt88j/NzGd+tq0YGwCrDjLtbji0b
Lr8WUxwKAX+P6WOcnuf54BhV/kFV6g+1yOhWOsl4LcuNou51cyFu2sjv7sHZGlfbHp/iROSntg3N
63KoG+kKOqRErTWkHsuh5c4Y5frBNlgMLMeWjWeODV/2fx/RKtZ8AUsqaRCP8/eh+dBAdyoVPfz5
IcsdsUUWVWvLt7//fTkO0+guqR1CTP59VR6TL0rS9OWXR4zzi8/att52tgYeqHSqK9Tl3LX8h3Le
1C68WknyXD9hAHKDwbrqhWNdBSPyqrDHCukhx8A/WVcY52omldIJm48tGw9SxGnOBgcd8ff0ijUr
vbelR8PtNFCYukuqztloE5DSqicdErn8i7Lj+KRQz9MVRjzQOfSHFTNR2N7Dta2eZDg91S3z9clR
a0x/P5s20a7VvMlrFW5Dww/n0rl/Xe4QBXnLhoNsx0JHi6NBpclFqf6wPOT7WO2fKtb81++9WNNv
5FycBkMaO+LSw32pEbSB3Xi6RxZwNxXEz8ydrqgYzkFt/eSK9do0RGz5LLNiFaG8b2inJ/cWWow7
penR2msGYt7rzRTpz3FveHdFRS9W6e5Lafj7BmBq4/OCGTXurNq+sx2UJI13GfAnjTjdWhV8lR6s
xqh0onVT2HcVGTtN5nvbKG2//KE7xDqGsSry67vOSOo7r0g/VULIKK7e3FC/7SoVgMAPQW5S9bJ7
0tX98qf0dHNvBhHRH4i3+UVfGKqt48RkveTPXDI1/Qo08kj57Z9GNBwVJl1uLhu7dQXzu8HRVstN
Oe8v91hpAVoI8nObPEyNYthYHuClsf/PY5f9Uk91oKY8q/73lp9P43HKvsgnIW5sufN/Hvt9z/IM
N24Ij8/EodI0qOt/H/39Tzso1Khp5r/Nu3lNy9bfLs/7rz++3Pv9wibADU4bE1c8vyQKm+ZdPRpy
Pbr+f1728uj/+rPfT4zNtlzXZYT3aX7m39er/33v3//y7zv2wrjGsut9/j30X2/sfz8pS4zuXpIW
hlab7+DvcxR0sBXmO0Cao3qqLCvegXK3SqluRVn2j1qkvH0w+s4daQQzY1ciWYXnFh/MWO8fpRjK
W081Zt5ZjsROrXalG5InH2GkpFd9cNIeXULDCHIZ+248lcVwNcddR1jHq7K1+h4xPYHAsXIeZdpT
hJh9sidrqke6QMlo0QyNqJqaLMPH2kN6xOPXmpz6x+VWkKPfpfscn9C311TZvW4rTK15tFnhUd4C
PMNCQ2fZldv9k4eKdI73rlMdG1ZJlLHuDt5qQkq6W561bLQsXyeNPLgVhFSb+LuzIenOeI51tJI+
OVv8lu8q3SUJxrKob+fowUJJoFDvqelQAZ1Y9khPmGggoDXJG4xqAfCBhwhG9zYfc0zO8y2tCOLD
QL/Ip7fnerSXuseUsK4n8J46kU8zrlB0mPKwYHDpHH+U/vARZrx5N2eBLwRy0dJq/BOSEKIAjdp5
zXJnh3uVtLpIEe40mBdarsEKuo7z4Zr0iekDZ/cysbWblnvvA52Fj6p07zMjffVdf/whY2RAtDee
PJYFp9QySiqNpXeP/gGjUqG9UtJ1btU0Vg88GZ9KShGH9QBlNmt6N4IMG5BfmW8OI9CoyejR03IS
sfNuhtrqoB3c2W+t0Yy9FClRdwTIVJRP2gR4ZXeylnMgjWjdcxpSTMTy/mAxK92XlPWA+oTb5VVC
xFlNhkE0TjftNaVRx6fkhVq2wdKRC/+5BFUwN+mGS0Aw6dEeRbCSmf6VWPl4pearvjdVQmWOyPTd
oJo/0LBqE726cvaOoASTE5rtT2MHuBz3haONu0oo+viOE4PvbVr8CQiBNPT2HtFS93832rxbD801
K9JVN2PMWoAluFEiWgvzbt0KyRnlqSsQTIoK5UuaBfIPbqcXmBTNO01Q+O152W79iESEwt5BaXCa
VahcTOSE0Z4N7Pt37UibluAebPc6K7GTb5v+qe07//tWIn/F+aCdw2QszXWFjI2II718tGYUHTLv
l9rXvFtFj4WfEJI+rbMhe1ZKx+YQM7f0fdeCWoOgto/d7Ghk/nChANHgpfO3aAbaA0qh8o0PDO41
QYqG5LpZJhLmGvLvQUurW2OWn+6YhG9QFdUaWXT80PkI7aySNphZqs8IjQORBABWQtvYyqGsKJ4D
XB1CKolGQ39A6phhooY6yJh03sNgss5KJqZtYt5djoE9OXplRVTGzCOJuG7Ipv0YPAD3KRO8bcKM
ijElDKma1QQlYUIbCB66/tcmrR8Ct3RP0qM2mSkJ0XYeRqqIX1g+iWtqx+Wlr4JHIgQIhhS0uU6j
CVTcJA32gWBk50iTONr2UJ1etai4JRFiZGiPPqih7l2Xuv3WyTJfl5VhPtStRfhAkMB2MADRln53
rmPFKpgW0JZYZ2KjzdB6csMiuODYwXMzHnIv/DD9dLb0pCPNnEqq5VgnzIvewpjYMud0b4GG2NjC
gKzwNpw9k7qVtFzjGLjEgqcz4ib0f9N3ce9byRQFRFLITMhxWvhjFOul1lpPvlXXGxcp/pa1nXMu
w+gTrXdxxIQHmkUL+UGDRvzpKh85JqWPm1mjuGVRH/wQA0CHwjcpVNrZKSy5Kgpb/CTBF+eXFra3
Xj6Vk8tpK9MEsYnTDKzu+NawjGD61e1DbCbtPCgyr237Fz3xRyb+7udIugaRpnqHuIZfr12QKM8l
Kzksv+ixN+o95rP+Ts1cTSODV5DBoy3o1a/HaJ7Aib6+uTNvoMh6yqS9jx5p3sX5Yd2zKnjwUt+5
RFpQvjBMc43pmcQ6gTgAguZ15tZTMznyyfSrPwQV5TLRz83MNbAsWNl62eeXat515t1QRGqFwYJY
osKO7sEkYeqKkuzTyndJO9a/xhmNGqK3q3Tb+0D9fb+QayFVrzQgsU8aHz4lKsGQ1uXFH/Qrs/gP
If5dZMXUELCsnX2vi7Zh3+hP3pSYxAUH3cpvFOFjMzKwVGZEod4rOE3ZjdAcngRZbGDM+Xlr+koX
9cq1rJkYKZxo5wv1Zbo2xsu6oc8r7TkFlqs2RI6USPlBJhf7g0taVW8EL2GlO3VxD2RCbZ0IwTH8
ejX0T1EL0qUUHjBw9sKG9qcW4H8eOI2iOnn6Ht9jYOwHGGsBIE+7/ais8uLIBAp9Qv83z3veNWf+
it8jWttlBM6WrTcQPTFQGf0eDTFtoNZOzds00v8wCVXbNFgdb4HpnCssqq/klGGtynDkLrs4e7Q7
1JVQsWJ+ucswWEkgnalnHOKocO9J1M324RhmeCv6M1408QEuw+O/SPthSi16AWZjJagpJ+s5x/NA
z3ou987uB9v455YWjGqF+Q8E64yQcmEm7Wub9kQ8ljTpl4OkVb1FItwlpOsNVtNtdREy61VKX4UB
Fuswd/JNY3bZc45MGDqw/TW45ALpQalvUFS01xK9EkoU42XZE5VHD3mrKV28DFmdnW2LimQxY1xa
DR/PYOB+HpACPkz2uELzNb63NUpNRNLlIZIifIqFQwDrGG9jJXayb5CBL1dUjSVrX1CfWI7JpgQs
OIz1rU9Cb1uPZIJoYAqHKvvUe/u5kEN6lERTbHOBkaaqbQiWtm1elw3kGKJEKDahmuJYqDAyuGQ1
L5MyIU1nb+hhvRrjDqe8Ti5e2KdEZmDM3qj5JQ92gcQwZSKFv1G/mgGme84Z+8seQVH2wWebvKQd
YIJCd8NfnUkEqj5FxaMxKesI8QVv4HLF9Ok7kOjm1Tfopd52eWfLri5giLaOB6IUUalgDflkhuab
JXH35LCXdxqQ2pujuxSc0CuvIn4qz2QBt+1gP0W11T/zT7+MtvbPg0bUcpREbv84JBGZKIHbXEoP
F1peas6zZxD10EZ59UCYLZpep3vMc294MFiVv+iyeeytUT0sX3DrD4+FPtWnKq2uIGujaxckTHV6
J/30QyqjMtc/DDvE3+ZF+SkQPKLWANASNg7yqaORoDGakY3Xd6fATPVfrcPaPdTcHkmHnb/7JRx5
5RbJXqub/L3hqu9IZgaJl4mbk+qP0vSzdy4i3i6r0q1powqLkDgSaNdsCskwG+XlabKK7aD5BC8W
/WdvowtqezhXeT6QklYF8l5gf6Qmgw8xqprHUeQ/PI8CH2IGaJB+kdzDMH6l9KE/A64Mn0EvafOO
jffqAaIRfOD0hNqwfeqrvHtA4xOjQ7gOdZ3+rtKbj+not8GfYbptuC9QTNe2HGbLUlS+BZEgXCTz
6DjNuw2zAPARLT2vChus1VagwiovOdvOROxhis/ze9iJpGfTu4GVX+pk1Zcxa5Fld9ks/HzyLzFf
urUN6hMsdFsr56KVnnucmCUGiNVhWczHyAbl6sKF9tLXBl6lJNGgJtXkR+JBX7sjJNw7TXuCy+I8
4H9lz+zGl1Q66cmhtHDtcH4cdX36RSkTL01Zw6eeL3XL9Y5mYAZJsMSBwoWvrOPmZFbBixB5d86G
WaE7X5qM/7v7914tvDDH+dOrWD02k1sf9IkOT4mmjmo6dL3lNHSUoNEf64T7RpFztrWJJLPIuDdK
2lbFcklvwpJLpT0WG1NSA8vqMX71Y9KhYX7ErYMkVDQhdTgkEL0VF/fmVBrMXzuDOSl177ukAOv0
ja4TBZL72hU9lQPGKZ1G23vSj/0apa04mPNuH1h7srunxzx5IF7IecgtViGsD8f3bEiuXPpKerPK
epKG+aYQo+HgC36j0K8QhIIla6K6QJIM9aReqGVtAoeioVfYj075EYkEvonZv1mW4R6zkKZ5pvJq
o5y2Z/JbaBfK5zsgD/XNjgm8b/JtQILbfVQ5EKjsqWFOwcIQPSq6dQn4Uy8C/eIIOupaHsTPIcMU
gTzuFsSoWKmGMC/aIew3cSlWNpSvm5Zx3i0fbNGFiGRJnVjZWGTXQVGri6MRXUKF6RfCAfTEzg8t
9n//e0PT1K/KquR5+UujLt5yoYrTMn41qK+w/abikiQywHGPZ4pgjRY2QTn8QKfMKPyYgHVco8QG
4OXWjOtx/VyXyTMLdSJ850ODQ6mssky8JvOdqik7eDTYSJd7Y9f9SZJCui0DZKrJTEDMBGKLQfec
8wST5IU0r81y3JoHeUjW3vduEFhvgrIBleeODEkEp8uj3EkWmwJQJmXNttrWkUWscy/fAyCrX9nE
sl+fL8Akd9W5hVwDc/c+sjPrs+iSzzjTkw861tQOhzpcp/EoDyqu0Y8EHi70rr9PDT4KOkNbSe48
rjYA6p7qvF89eaWxdJ4SN3Q/+8HbZJqTI4UDjewbcffb04BgxK31TpJDSWAYglbKGkyIh2DX2lqM
lbEbzjP8CVoUjesUbQLooIq4D3g3INMALbJx1kBkA9aRfvk8vBmRSeHNcZsHT+vQwtfSpeJYNJei
BLcR6pVLAq1jbGeiXAp7Mkx0/dmzhw8y5PXLSCLI8wjxYMWa3d8Lp9xOnNvQfHFb2YrTM2mU/SoS
jWW4jJ/8BINRNiXo7S3J8tYyiV9aHkIO+T0tzgBNY2Mc00qFT7iNmYLa423ZAzuCf8WlmtmTVbMc
kpUXPkn1J5gf5CZiujaTgSD6P8tT3gLoVl0H/juvVifkz9vSQlGcJiW5VKbNJKvw7Z8UUOlKzIw/
4bj2RqttHI7z7lihB3JhoSZZnnyETvHckQMR3AXAaZjg/fGK4B1/yHnyPXXOkiJ5UUuFJTWamvlW
Z+PhB+r7/cNKe/eiKgLlGIX996b7FUad/sZUkIU3X7GXVNGvttMe+ixvX3zDFPuq7J6H3sZRV+Vo
FqdUPORZKFatMtdJm1pPEAIsvhFeTiCUxiomM1YT+XdXvFMQ/zntwLFs3aDFEQZm4addfcYViwCA
YPq25JKHQz2JXmU4rLRWv0zM3FEJEmuD8N+8uCa9CYJ0yS9ClgBrLZyRCmSYTESeRX2QI1oOYGiJ
INr3GaJwOKEOUTqluvgFmVdtV3rbVGnOfam51HIM46WsbWwAkrFec2bNU1Z3V9xPCA6dgPYvzn76
ASidksrYMe9VV425+lV5fbJXOak9ojTlxg9cJhtW13N51/Y432aS39S3Yq+m/rO0bRbSwWSAjF7+
E3lyG+kHpFpErR/uTU43cFF45ZUfEhxt5sU7/JOiNxFKN+02YyjgFLWKe70dTDrG7ZPQy/YABcza
ukVsH6kMScRxTXPrxcy4sGYb6PSEr7XZQCHTYNBYzeP3BuA7ploDHNAgq3pbxGsZETvRt1H7uGxU
WhIgmbTTLszTX0GS1Y9BkkJdMsvfYKK+b8xHggRi6WREPnL6YtyySCz2AifpWzHsC9dj/eXC5whK
mhN6zS3FOVVU7UNTO8VDn2QtFC5f/Bp4H3uyUglVi4PzAp4lQAO6mG1MEA666B50yIW8vnBO2qMg
pfFRgfSu9YcIeZnd+9r9d/W0LUW6huOCFqKHRsa6NRy2qOV2RELNYGuzoa6oCjwaQ3D4/irwPo+b
KIA90iZMXdxMP3PepoeB2QjUQ2a/QXelVjDemiwvHud3hvMiGIT9Od8o3NH5DJKBehqkQtX1z7Yt
5vpjK3dm6XivoTkeRJN/9VNsXnW9zXaNBwkobTJ39U3L1AKuP05ePlQNSoYF2mmWHtSwzDqFn4gr
1T1KQJT+s1/8+/TJRXqpIk0jVaC870I9WaVAX09QgL1TFOAyXNJoSh+cY5d64QlyPDqOHP1NMvQA
QfSCLE1VJ4Rs+uN4Fb/TihkB7SryaSuh75fTYByBKSAwCjeIbKh7UBlZNjrcG7TcOLvMHJ4w/Z1t
YKrk0Zzn7n5Q4xNuubYZlkGA1LgOZmimkdXuLoKqtE0JPbmA6kOajbbbS6uQ/8tHoxCl0AW5hYnl
/26HPxizwq9cQ4ZVNsiwvjNEYnS7NY7gbN0lcbEn9eimdO79++LMjOI9Aa/fwwDkQCFWQ0TNKWn6
5gRiknW9FUW/XP1kaijz6gQOaCuiRzy4+iM98rVnDdm966rnLuv759CM+ueE6CH4y0++Z9bHomA1
RAhFygzUNJrnWnDl020MKlHYoZGcf0a0y3U6YsCbZDMLw+WxLxRRgBVGg67JGCoE8t7A7cT99xsz
OzPc4W50UHt5alchc9mlHoK/OMG0UaS2u5Pz1J1qSEUCeCYvLQE+yO0KO7mIYV87UFFB/ll7I7W0
t05hmmLpchirmX7cpYBg/s+dSeH9NCfh3i8Y2Zrpx6VCMbwALtOBKiqKpLPTt/WqAOsFEilFyzmK
lDyCwLgu33QMgrUVSUjTrTbGU1hUw1GPWZyqaPi9/HJykx5THOeHJnC9SyVjFwKNmyDI6t7brND2
RG7hNfe1awca4CNlUMJVG3pXPFjGTmrmtezCaW3Oy/xKEPXp+bSBjZmgXVF0XaDyTGIhryxDFyRT
Eg0c79hoVIw9ZeGFyrupOlAez5tuZjJQseiHGSfCkSC5hZnDGYuxfK05cjypIMB5mOA6pyA//XSp
VN11E6p1zU0xHreGdpJtOW1cz6iuQC35CvFbRFhyABIXhc546Ca//95INqFv0GlMyvfYT4JNKSeM
4574Unk0bmJkAgfq9xVDXNbtKRE1j8vqPZ5DlSajgUDUUUeDaIlcC8j6XYpB45cRRFvPHOQfzrGj
Z6fFzgaSt7G8bLzguwruGj11fzLZJvIG39EpdEu5Z0ZR0I32aDFyxdMlukyv7Xbf4w8oQIINMqt7
dUj2jEUy/fBtIhGkSqiq+sqnaS/w40vLpAjoEReRGxicTO+prTFPDHMhgfprh5pyPJRzcYSEjHVd
gYFI6gnwpMF57ETZbRnsqyi4FY1u3RPaNVuC6+wzVr+FEM3PEh35Gi70qlf+CLGQmdSgc/6WxMOA
SGrWy28LIFn7OKSkpOpO1CG8QYc3g45ZbhjrdIgn8g41giMJQpdWRDVhFCHNdfhYjqVvl5HCmcey
YZowuCO//Q6LmZT6IxgXb1KozyqF/Q0UcFj54bgD8898RyvSt8577TN32sPLgPxp+OpYGNja2nw0
LgAPcB9qw0tmT/obYiN9Ld2guoew2UGzqi4dmiV8I+DzcKxXNfCrwF+pwZ6wtxXPNoj4P7X+i3qd
tYVnWmwUCNwLRfW1NacuqXLMLmaPxnQgtWjZNKPjnaj8kulrrUAURA+NlX1+f8phZVyW+UBjol8d
WgARVIC+mJdrq6JTM4u818+jnZKeFxA4Ahf9GBlcg+Y5Zk/f/dIgixcCgExZauLak6dwTHp5ssee
6nVRRsMTHHwLpWpWXzLspXdE6IxXR4ACzAjcLpzU+XJDE3FWqSCjZz4Ei6B88kk5xB0FUnJES4Wi
CyavXvcr3NcBkTuQbgxsNTuVY3KdhpRgwxyHsIthvhtbcWxDBaMXVBNWO8WIWbW7ZVSNA0hhhjVd
vKjRweM4iL8DE86OO3lPE4EraNKHJ832ot1yFtWyU8fEGZBD0gG+/76uFoyUF5XQhAAs5d1PWvnl
MS9nsjyAi8wbyveZdXQI0HpKCuNpyf6xCryOqZfcai+9xSbNmtBpvOv3H6wjqiNBVG91oknXkU31
jOKGubHsmqJsG9PAKX/EUXByA7075I4MLlSuTFS6TFYwid0ldtw8dK6t7trOxyREHpDz4HrTRLH0
tewqEgmmwnbWIDzoo82TKXdg/GIGQyqgnQEl8cNSp4rrYAuuqrewLwiwiaJxDepEfLBW/YwlvdQi
hRSF1e/R9RuPRRsk4rSLjkq3BsReeO2KKurwrnErNvt/boX/3poQmyhRyJf//2MHUPR4x3Bp1QxI
aiqgBczhBnSRNKzB1JuXUANKyTAR3acmN3eqy4wDXv5ia0iRfERzlFcd9L/yzkBc30vtUrkm+SMN
CDbqMqavJz/aNDnEipUpuvFbbqbBu+2g5w3xB17Iw/O3FAovPsb1A+I5eqdZN91bLfTxpInbZxkW
sxAEnNWoEXVKAWGbz1qpZd6/bAAv0i6hOgqN5dOvCr7ZlKQfK4b9IDWQw+hWWNw2+F1GKUj1mnU4
oUiHDTXVepPMwT7MNvVzNZXDwa5Mt9qFsVUBd4bTns1rzKyDD9XWE677rIQHG1FgGQ2KRPSBjbuQ
tSSQVFxDOsjaY5rlOLqworz2I+pnrCvBbtmFAYWQie89YvVKiJYPMdqhbSzMMfqVBEx/Xe3rO7YA
E1S9dwpjoOyPh3DEqHSyBtc/lf7c9EejvvDNhGsWl+XWsvEpkhJuTmZYWMloY5hA8cxJiqOBJXZ5
i8tmzF5pmxXvsT6dnPm6ZSJozuEY/5JgpMYAkMM2Nwa5Fr3JFdRPD4LgMrz1gXHq581yvMn+SZHL
Q9PeElE8UXClccsZpFh8/D/GzmtJbiRL069SxutFj0MDY1NttqFlikhF5g0sk8yG1hpPv58j2E2y
pqxqraxAABEZgQBcHD/nFzSr2aBtDt+9ov081Bg/m+homLGR3MHeMpEzbmGvxT4MBA3diIAqWu65
4HNyK99lJItPQwmOPFagGiCzhe+CnGjmwWII3OfrleoVNk/4BDooNgDObavoOJop8+VAFrxKNBS6
2MCuU491UYh1gow+oruxea9AwaO+rjwHPuagiHejQC4P4VJ6K8rZ5nrwtAECV6hDi5tApu2uVR9E
8vchuHIEVmq0gOy5ZoVxVYhdcopgUoPWZ0524AeCw2BK4EJfZyCChnw2hBJEs4KhSO8HIwZGMRJ2
4p0dxXb6qDhmsArGBIR6g8Nb6Br1Kqude6VPhq+/7viETpMSeCcDTwsKvhAv5+SUpsE+kIjuG9ui
EuCL9NhVlkTwq2iZmQJmiTLX1dugDre6X42fK7gFx+sgWWrJtVnZQgf/FQnaR+YFw7XVZVM/LJsK
etaQJsehLNKnjBvFitewsS5w7rHwkPkLqtV2WUY7v4AyEQQGiw+sQhchHMxN5gzF7ZyjVPJQvVFz
inZxvTfAdKxnYAlB3lqvHOXZYwm9jxB2XyKdl6NUpZJmJx/o7ZFXYh1VZtYqsu0XdSKmn6s4OsH4
XVhbaL25/bA25WEciIOoc/OQTHq9dr5mNmrCugyfbFfRLhF2eGWm7yeF02OgVg+UC3dDVOgvbp2N
h4DMIuipr5iWeEetlgZ9eB2xC98QOeaQrAZOkmSQkhxPiRa034z0KCVZgu6NLb2DJFEmHH9jZWFz
9gry1DX5JF/GSUgftnulpJTIIgSREk1Kq2oBrH8ktQ5U//IbEcLfoMLbk84NNWxwlXFDjpEEfeas
lZ4SLaRTUmVX/zM9ZBhUqOcUU6bfanCSiLfkOCLrztd1eVCkNuyNKHv023jYNK1gCVTqKRY7mb8C
Xc8zamrK+qPQg91guSezrIlHMIUspFOKSds6M2gcszrKUWjWQw/+Mfo1OvJdKFJ04wbTW+1pPqwC
W1snyBh4VVl4S4Q9Thl1+R3IwnKb1bU4kx38vkcj/76XnQcdNUpXianrClAnUCW+GKYCb1FuMrdE
YSqREK2wzE7YmhS3SRk/ChFLabZmhP0eeP26lzMmtFxk4wTuuNc7VPKmpa2Cj0B0RVkZbhCcst43
WI3kYcV1RvHZkEHePN0nAbn3ooDe2yKQEhtq+wADOJfIrYhucTFVZ0uOLZZ353qLssA4GV1/7Irk
8xiNym3iKPVzbO7ncg/osfZGO05e/U1tQw/aAEAiKvi5uoSrusLJEoUPJRdoTKThm5PGD1a3sQs1
eDcrFv+Ax9NjP8T6PYzkLfhxqlEE7UI3bgpke1l+hJNOciuOHxWN6pqZNvDfWrvLt7aqG3v8tD24
maG1bORKoWwzZ1d7KZzLOeKj3H9GhaLcNqZGcNFFylNbNEvolmR3p4qCk2txp5kXrSEwDiAjgIsN
ZFbQJutL2KixeJfKVoG/9m1NvEdt9mVGcTR6rz9greCYyvm6GMzdnoS8lyknF1qsC1O2RunI7QL9
4rpWsyMWj3as6zISPxSAOgVjS68dVmq2nKvWODumd/NehkKeo66bySLejplXioolNuk/88YPiycY
9eazJgzki1IDfJZLVhxJg5ZhfNPhNfXkO+oHONW9rzMXJNUdiqLk8PSM1jWvalsnbA5+EtXrhqhj
DzGmhG4Yb2eoiErWdUkee0t8kVxULAeWoZWMX6IpvjS2Ty44Gokp4nZN6d3dg2KIt4MGETdyqXG6
vVwPkOTZzP1k7jbzoeOQXB+NbGMOmXILbzO4bfsAKAqqRaiUko6US7tKlryd3Eu21/p4NUIW9I1b
Lyu13Zx67+3B2EBiitfzoROU9qFBhAN7c+aGdvyGfxMW2RI350YRiG4/NG4jT6vvhXC/FAlA3bRS
3pgBjn1FUVPujJMz3mGyEC8nYXiyBo65iVz0z5t4hSTuLgKH/e5XzpOVjerzUFnaGv8+6xjrRX9u
skmDeooyul5QqlJU210pmhKePbPPTog5XVIBOzwmC/2o4AxIUiPDO9gr9kMdyOw6KIgKzA9mExUY
r55EZhzbOJtFXX2vaR1ADY1kJfJdZGD5lC0SwemhaYz7eRKOc5A6td6oLFChY2Z53iGiT4eulfoI
Nju5NSixob5tuistLnERx87lBiQm+vVTGazpmdneCCogXoJuK9C3vlVr/MjEIJqXMSOjqYlT2SnO
3jRyGxdECTsF/0FSSLS4ShnB0dHL4GaeJ6cUaBRklZd6QJV17lBmicJjDb3h2bd1XIagugYTYprx
3D1lR61kOuU6AJL+Dy+m1qpblpPDcn4GzqC5q0xC+iZEAddYA2aAjCztCRC7eSIgv1Ub3JoHZ9DP
vUmIDG1BPFPSdGlhrgE4Wx5OrH19FeAVPyvEyLlpV3jKTWQObbLUctWuMexvK72F6S3zbI2hv4zC
CPaJxPipVZUeHL2tV7HGkFnaynSLG2tyGwna39x55hcQ1UYTdERBUqN4cm4U1CImwyXlQ2Po+sh+
ahQmjDRFX8SpuFjbN8j2SwwGBnFHtUXRMHBaiPs2MDpdUiwKwIotBMtzS1hMcSzdu/iSLhy1KrHb
pmAA7G+8M1s0aCY7wdlCQ8YOqAGvSpSMN7EZM0rkefvFd2OBMniv3DW2KTEcgFcH5VlV8st8D7Lc
Mh9aBOYjLyr3o+WhDg7Hde8Jwz35NsjaJlLrS1uQHgnJqX6uI/MF8wSJ02ptZMItksnGWDpnYD1W
VSJFIgfVaoBcQJia3EEO1HddOOo7oVbBzRDk6z5qxcIMCJF07Pe2Mh+ImlLhv+i6W6+YtsO9iDpj
hYdMtK7wsb5RfHhjrtPvrxErepaQxJL429jqDXRwGLe62ge3PzZuQUV7VNpvP05BstqUYVeenATp
1DlUy3vKmCJBBdUnnFllTthtw5nLK/f8eW/MqKREEVw2mkefV0hKtDXKeX17X5CRhjBtdI8q6XRX
1exL7dTxPuycaqVY8Hh7B/g0BuBn20RdWB7hQYaBRwfZrq3OCOdNb7UJKdtGau6QxRXe85nyYmKP
e/agFi3N3i74pYO2Ak4BZQGm5bFvCYjgrquPRu86KAtU2JgpzqJg9bscMHJcXOMXm8Q/alr/uuKs
xl4N17H6bxvYXhucfafXO11WlzIC/x3i1jl69hyqJpXDkrQPC6liZNXEZvzP3mRMjPyt2EWNC8LI
Vj8TAeLNg1UIsq16FG0jINCfx8SCZiGC95rsCgg9Z6U3bvuiWupzgz7eB2Cs5ZCM+JiqGXhth9qY
Dj/6TI6meHFIPk4kv54sm8S6abol9AhlewXxNL5271f+LqW1npOGsUei60q58Ubdwhel285DV2xq
YqV5GOVEQQV8o4Iw4rgyPeDDeaa4B/YLnCO1F+Omk0chBpd3iYbkA/5blHLk4fyCH7kL/H77dRBj
OzZfhkOpejMfqjKLLBU9yJJGt2klRTLkagjlquScNtrrfGQyvrKABr+Ukb7eKP7U3f7YUyKZV8cb
d1XUEQqBhe3BmZo+5+QDL34XvIxNEy3pdyVQPPbIPTONy71QnlP64furYcdPy/ri+t75/PyO+b1Z
iEp1PNgfNamLnelM8Vp1E+NFjwxyiAkqs31u3c3Ihqg3AX+Oz72OLL2K9fdmDpxK/Go3gmpEEjuT
9IhCKFcmOD13vG0VDB9tO8z381ubui1JmrcxfQrDQk/rgmM4FvHR1pC/SBRWQyMLgKeuyZVVClf4
BhEP5r0UXZlA1O9mWNcvg84ALPH6YyeNwgsj3mMgGuIKPD24DYKXaRckd0E1dienzLDzEXb6XOXq
QQF3bIqmvBRGVD9TorITV3lKQt1/cEiHzGf9DileZ2yfLFWrnpM+nk5AXrrFiBf402Tc+KQgNvkk
0dlWZ19UhxEUOznnHc2HpzoKkyfEa5Qtqk7Kdj4cmuhpfkPjSkiVadt48vDn8wf1ZT8BspdibJ3z
PjjwzXyn8jeuEwAXVFXvpAwFsBT8Vt5C170bprB5zIK8PgwNMMoC8dI3sAUIuPjBZxcK4s5WYFvi
6Vc+mwHZqAjMUtN/0VG332NbSllYHipx84iVSnPJmqG9afGURPGS84FXj6g1lOlpJL/6pKYkyYDu
knj1z6Ws/raTpuwPsG6JiAuqXhpojX2bhe2uQpDsZFjpNsk17g1IvNU8PA4t8WCl4JhoAC9ibddc
xsREZEgV8bcOixBNNB/cW6kE0DWPVjjgNhTkzXKIBFJVDfmNpHW9jXsA+ElZpfWr5gFBQnHKUkK1
67Hiw3nw0BEv2uFJKQtS+UT/dyIYbVYaSnXKYk/Z82PNHU4A1nmcCMbKwT/OsUWSV9GdT+JlPoJB
Bvur6ewj/qXgRgjSew2ugpWP1aW2K3VHy3e2/cQIVrBu3BKO2dva6Zy9ZhjZzZCjeZX0ivqc6cPX
FkWOf0VYurB4/xjBtCzQIAmSPnjqjQ6Qfcnko/Gcj5U9YJWRJTgy58xFk9GKD/fLIIxp3cWlciIK
IJZtRXXfMhyfMtyzVpWuV2+pqu57LECeQwhoO/KoaESjcgEk1WdxT7NQcQuWAKHQMYHlaAWTaJME
XyjO44zF9iTCiFKZiY9YDQEEMGP0CI9RmlIZwTd0WdFbD2vcSPQn3yThaZZQSpA3HRZGQ4UvpK7R
gBdr0Yk5Utmv0R7hkFTAsPIAue1x6mrAbmBs23rou0HqGXaWjLVUkxxXaQHbmcOO+Vw5Pjsuig5B
biYbVTjRpR/EtDfgnmI9TBF5PleV5WsRJuD8MvjwHYWUYI36hkrRi2N0RiWkTWL226z4PLOKWq0J
9k6v7JRAhftUpRIOpknHHIKYFiG3fNkUybEsrfEGIyKF6pRbHpDtgXDXps9FJ1BCj0p9Y6Mk/0VH
NCivi+E2j1wJWiY4i0vH2M6IYHTg1sjWeE+WJb0XbKq7PsL1eZ3dp3as3Ful1p6AllwqKYozb1qj
gjueeDcDslPPNKBzRnH4PXNYsoZ+UkCzNexjYCpIkWRuelLSEcuXPncXGsAo6UUqLnoQ5bAs0c4r
Y/VCEVm9xDGoI0C9cPDc8jV+mCNU4mc8q8/JZSr8aaOlsf6S6SgxerEjcMhqmm0zBNQ+oGqOW8wh
AxUYTuGc8CgGAZRmWCdHoUQM7nBHLE80JeohTaXUB8DaT8QgwBXHYryJG2I+f3DsnQGX4i6KNaQP
fabWPteSA171+Y1f6J+DLvQWnR7bz/MfgD+0n1mJeQtKcM5CLwbjNpAqQn6UftXJYS3tTm9unbgh
x1oHm2ryrRMizWJN3SxdWq771NrRcMbauXtslIcKtcqniMjvkIdZd0p8414vnOrI5cCAQSOpW1Wg
KlbpbN1NZXRJNNrfl9pbqnvoXQ2+cpjjHwOxjsYEmRxqTEgx/mcrOwkM9DecrdbrYENtUW9V37uE
FdG55uCUGOUAhqZOenHrPRKUIBxX6hCWX9oCIQWv09LbRM6kfqyeixSYxX0ZJhJ/knQ9bC6wlWZf
vMWhpZ/MGr8PjBiDXddbqG7m9lNMLL3La1zJ5r2QHAhsBrvcdrDatgGsl1cALXnbL93JCFDfFN9f
ahVGiwqAH1HiPL4hmBej9KW3d13uBwdFUzXkwsb4EUW4ID6Y2SXVpvE2UZIMVMWAbPMkXm3wxGcD
iORucs0LxpnpzgE/vABGoz7lVvnhl3H7YWpUqMxaf58yypcYsxf3MfqMO5topMZSa0ufLu5FDuJa
4L79TZtWea5b3wYFWJvmjw4AW/DoMQpbOXrMa4F86Vv1gUhU8YaloL/Rpr7fa62UXu687BDq6GLa
RZq9tQYqyrIgkEfGBjTmK0Xm8ZIaHVZryNFgBuOOnwNQknndK4+aCZjSGqdn8LX1KapVgPcyhVBU
xM5MVe3ZRSkNNy+TtaAN5tKGNrgJe+SMl1jOPDlqvyPPJm6E5jrnYkSyAQJS+F4moFdzcd9orf6Q
lW24hu5n7FpZmtK65sZg8LoYDkjwNLXumTaDJdTH/DCv3hOFXCVkstgg4O10+ESx2cfQQkhkSnZW
CgQDFgBaWBlm04jjTs+K3/t4DFbiOfNBFir5G/ccrLA14U6igwLvVDjWhWtGF9WUWS3t3poShlW9
8g7JQKKgDAkkM4cUa6ItyYtL3UIr+cw6zj/GXvHsisQ8AQwgHpZ1wqzGaDkCTIGLiP9UkmU7Vx5O
1og+rAxhn+aMgIviGcnG6qYYquZSTAxr1qT1K6J1YvrBZfQl+4B8hDmSzCkmsctSD6jroLpyKvWu
96uiqyuAAS+ubxX3aqE/5Ior7qM+vlhazeiLacQmbEOYDIn9IYbUv6uczLx4nneGB/nFT2VUXELi
YvnxJS5JC8Sxqd+11PkXpQaYJAVaBJOPZWcR4laCIq+Ltq5clKIjASs7U451ct/2lX7btA7YI57q
E5A6ZO4dw3hvE5t0ZZW9zplCZCvv1aDGewOXp1uv8vRtF6bBMU2AXfdjUm9bbwzuDA3B/aHDmahE
RG2jRUP6SFxBYtKHAzkfklLjUnVUYyyE/OaVnKbz3h+HQh4aVZ2ismO423ZqFITmPaxiIfmt58YU
kiUmveoih9Wo++tNVzXivSkfle1M1KkneGs+lo8zd6diLin8HBV66epVSB8XuxNYRytmC7NEnhSw
4iklFHhIykNNsaJbUsPnSi+875kiVDzxVtcO81LMKPr4VOPgVmCWcKeU0RM3VnnG/UY7dB6+eKUJ
r8hvcZx0ku6dbBc0kUlUD01Ri5tmSk4GUWix7DQ8yWpLZAfSwNWDTyx10CrUIQXO8hrI6ZuSPIGN
4lSYorUej7vrMR5hAGOwqloWJrY+UQscXUPMw9hUGXo7iJToB49J1oB9BZSjSNZKrhgPWuEoNz4m
Wi6iovMC8LqJFZaCdvrFUmxZ2GJhOK8fnXzwNqkL03Ea0FHAdCnZhNDCwrZBa6x1XRvEFcm92MZQ
Vg9D5wuFwZ0dhqjwSxShZtOr3c6G+Nitg4wqPiMomQMbK9A6qa19kIhqNQ8hfk6WIQnC4ljLEUXt
BONvlF2AeJLr9UowTZHV7hyj9lZzsn6wKar1OFHvO9ce7uxG/5YH47K1avOFiq2zi0Bwb66ZEGaO
oAyco1dPGYgFMMV4ABm7GfIepo8jTXqFIov5XBq4hWSWq+7nw5pKDDJ+MrOjhdZzFZjrSrTHwhzC
g0qYftYYFAdAqOuiYj4IG4yojJChwqGBg6RVjBx6RpUlhzn/5Y6gV1ALPc5HqsyGOegbrzxYqogp
Goc5/Jk3iNoeuqKobuYjjOOaw8SqCBn6pGH2JFSKVD0nUSvEbZ56A57wVbkva1XZV5X+YAhZ8JTw
vT6r6V2O9xJ7dQpQoESgStZmykhB8Zn68L2FytqBygS8M3k4b4BnGdgBIhhnjBgGuxp1vrkrJfV4
jvD/vrl2s97lmy0ru744v6OloG9TG7mZj/yYxcXY4qgQTtRkhZZBrRsCbDd6FkUVtcl2DcTu6A2U
KbTye+ObW2AOzYl67JSBwPh39gIvXIgkGHfEApKbmWbuMmgc/5LgLXKyC8QnAehe5lN+V7dbylM8
evmO+QVDyQQIpynfzufmDeiIOwPiLCq3RYL4p9a4uxQxvKHUqGAiTraa4GbqWKml3g2eYNmR5ndQ
IE6xZHOwD+lwm+kp8DwhNA5RDnG3p0xARZkLaN1onOdct0SYaWNUHU30hGEMlm+mqyFuKykkoK+S
VVhF3qEbgvYlY/5oS/wSwsy5zMD/NOuPXkXxgK7UPbqVSRip680aTcUHu0NwmJgXSCDqNDlqMyCv
kWc+pJ417UqrAjJPGhu1SrmJuvb7Xo1o2h5BfoiT3rbytB64ODPxTJZ2sew4TGb/HNZpuXNwF1mU
eT+cr9VTSZaf97QyvQifKpVJQHg9FSaYzE4s1taNUWo38qpQxfXuslmJyGy8O1F060Zzw5v5/LxR
FDVkBUoEW6gegiAhJQihhi7Jfe05iHNlT6FSvCv50G0xTwdmGA3Jl3kPu4r0unc9pzHykqhZiKyq
782QLHdNsLeBuRV+hoq8L3W12lHiEWAdu60yZu2XKXQ9CYUeT5lWdWfddtpVbNRiZcYlyAVvetUz
GBbzgN5FYGDQ7mZNl9yHBRDO3j6kqucc+tbUz63czHuQeNKzVWyvB0NknJEHwogoBOKmzezZ0Chc
zDhgWc7ZvGqMX+2qz8+mkzdbtLm7NW6AlGcm1VyR+Cuo1+viebRce+HljXmMBkc5pUWlklrARGJM
2ucp6vW9HtaMEDKpFGQm+R0dlH1Oot8DlbjrLKpbQR14sAjeq84hkQ+FBj6N7+6N8JaBuXgxAby7
VE+uNH0rse6nKfEvfdVusMNTjz2hWrnRRmaFWryxEsAqxGWBFKMesFAbG/Cw3BgsoI/zIWKmtLLB
RvNC1muHLH71IyPeuG4Jal2DHorsLKbF8sMF1cJj27X9vqPC8+OU7mLKOC+ERWlBsJNhHzBzfd+H
ZATnwG8+18cOHqkIVwDGwW8MwlDr5/o+DYvopkuwTCVzJBD2s4yDZ0KWH3DTXlwLdPMxAxeZWsGj
yoLA3KmuPp1M249I5lLTsBPmnHTs64ORJ/2NiVJ2ta69Jl76JujDsunv0ABLzgCd75wx0c9GZyx/
CnCpMkab6a4acFoLQhcNFVmDmhO8817m6CM0CVA3mtyMOFevTOFK7Fch0T9p6bOI8UL7AQ6t9uTY
kp1oug9mJvSnqfh+lMuSkiG64WTl36hcobxg2/6N6k8ZwkQcEqXcpqNqX4RcwqW5eYQN4D3oeekf
4gxgYeZJwcgycrbgUqplXPXa2ksmKCSdJg3QRGhu1ESBSGHlKoFeCifNaK3vxw5xy8YszG6ptrFz
56Qs+FLFa1cDOc27+Rx6n/1ekErBFkyey/2BmB7xSBHlYNaZMrmlF2MqoTQbwt/Fivt9r++VD4cC
xY5qUL0iJeh+CShGqxkGBgQO3a0fFceiN/K3MbUd5stwegidCX2Yse02ClBZ8hCduAXwClSg1ECv
Gug9J651F6cxaEyw3pgoWZGJaVAJKruNNsAH0bfpCtyQgJccXbmZD+fNFNao40/eHaK2/cltvA5d
afZwzUS5qdCHo5dBV+V0IIb+pHg2oJJZO0PBBCOuMdIWJZj+3KvxRPnPpol15RwijHZqqDZhJola
pJS/y4oB4XngzAh+q6vryGsF+Wki13YNuKAGMccKaGJzyNXgn7sbJaCQ+F5dgiCzDjOEplQJCFRW
cwbGfvc1/nTz6bjLWK2xynDb8W0sWZcodq7eF7SvZe44kAjNQdzPL1hSKc8oG3v/49xgTXeG47dk
KjFyA2CkLfPBrm51lOkWYaR6BxAQ9TLOsVTEX05/CTwqzHHaPzIZNXdWiputPF3hhgzLB0Y4wOqN
zmz6ggLvXkMi4L0xSRiNuuPfEUPZwH0yewX6J36va9BDTKFBBAJqQBfGkeIiDqvbbZm3zqGy5DDv
yAQl7q8Pil4ymlqj82Y0Ppa6sMIsipVOijVS0A8Ut02D0nOMcfhQsgT0DVjgehnfqbYsBOmZggwP
kX0NA/ZbHj8GTaN9UGAE45kGFejgwlpbDUlolHOKU8kSbY3DV/9EdVNyCF3tY+q+IJ7if9NUB9pK
UX/2UlbdCZVMaE7xdK9jWrwODJazA9WVLb3IPXmTpe0alBgPVGeHA+Isyg4z0QGQslVuIw+jB5Zi
DsWPIbm3O1Z3QT3K2Uy9p3qNwGdQiy+VrlHVjpsPN8I7E4mcYGEgFA+eTvtIk/IZOwDniwg9MmJU
gh9Dp9FWmecGd2TPQEkQvJ5sFPQOEK61nd2ds1zxjkoEJHAcC+M07xGG6ycf06DtvPfjXPjrOT82
rQPJTHxwh2zfkcHamZE13IyDjZ3NpKZPARVuwABe/BXxdQolAyqQE+Iyfjyo7yx6h4WmDPltqVu3
EXy8FZiy7laPKIjrNmwWOo17IF/u75AXcfCQRiR+DNzgtoRwPJow4p26GQ6kuhAYtolTe8AttH8B
WwimUVO4/kWUNF3UGdJr3Y9VT6+Eyv2n3/7rn//zdfhv/yO/y5ORVeZvWZvekaNr6t8/mfqn34rr
6f03Dk10JKEJO7ZhGhpGKIbB61/fLiHqz79/Uv+PiUByZXXwsAy7QRZASYZ7FDyxLsBm/FW3jLNL
av5fmoY/UKvVXy0How3X9ItHs2dx4hSYTwVl36zSLuMwtLPHrgpQIjLT+itFgVU7lMkqaP3ibFGA
xsyqJcuRCPs2VyYpxt3Ub3UJdbPOSyZYAzIUGal+qcsFHoo9zVuea6ip+t4HsMS7IYwiSsN+PQE8
Q2bbgT9/pZBHwPfAav/7EIF6/TgA0bm+ato15M2ZsZzmPTr0EqE1w7S6EMl+kHaL+b7+1y83tp5v
9FfsT0CLk6r49fCf24/85i39qP9H/tV/3vXPXw/5o+8funpr3n45wKM2bMb79qMaLx91mzT/fq7y
nf+/L/72MX/K41h8/P4JSnHWyE/zwzz79P0l2Q5UwXP/T7uRn//9RfkDfv+0yzP/t6PcPPzfy//6
uw+0CPkI1fgHujw6XjTCsnVHcz791n9cX9H/4aDQ4oBZ14Suauan3zKE34PfP2naP6g221SJTZvl
h23TPOu8/f4ShXFsui3bVjVDaPqnf//+7+36er//vJ3z5T81c9sxNEO1DYGwrWsKFbjqr808G8Ox
wYpAHInuF7GTwl0Aas2Ua72Dx1B09fr8f3n8P/cr+2++7w/dKjIzA5mQXhydCI9Tx9iRhF+rvrWl
h2Cx9v7T0/iTXvyn30ZVVQjb1VVXyF//UyeeRIRVXtqKo4CoKkWQ8gJBR+Gt6e9LY9T+5sc54s9+
na1ifWSr+JGrPNCfvw8eqSkpvOKos46qSChZ6b9CsY0sdRkZ4aIBRRN6yWok21qm1brzQc0rr2al
7OIW5UECeX3UsfpCrMfPVgqmrUmnr8wAle7ylNevGMaCaDGZDU8IUKniAlF06VrnsEuX8n/hwiZG
8k9IlVdz2qQWZC4L766FRLeW+FzDQ2E9jJsrwbrfmwsveq0LZMo71n1puLDIIMb6ClWJFj62TArP
0t4XaeKM4j/w0YVtS19cifK6fkoyvsqvVHoOs1eyn/JD7OKV9c7a1y8q2YXYe9Xy+aXaMyG2hYuA
i/3rR+3+za23fr31kWWO8WTLhsx3utam0t9hOOJreukdVVJ+lh0F/7/+TlX98wcO2stADdqkL//6
rRglu31hjoL1FfgqXAJJBpHAypYdygb85towIXt/6UT5USvNthpOUNlXpGfJER7kM3Z5HlHJc8BQ
wuAhiITnzxN2YzyiZCrk5HTNdqQuKe3HdLyL4IUtqbNjVwAY1kpWXuJvZMfNQkXi8VcZKmY5sV6j
YDeFDOGUpativCBDupK7oCWNEFskYWK1oWKCpKxDS6GoQyPge+VfoqmCUIGxwDSNVtQsQp52jHEc
qoxHuCRYTWEGwd8mSr1VbJN2hMIAtooezSA2XslNrpDr3bJ0Xxjha06b7ZoGAi9NbLzEyWuDzYfb
XaYxpawSLhKkoCyEPNJWXRZNujMwFKywLm1TkBuyS3A8ob1CSX1hVMZK3ghPe5XtVKfyHfbjAiLq
nd+iNBi9CnGR97Mfl+joWdg5eDTMv37suhwUf8QG3wdN+8dTl8POT8PKiCEPmSiEUc0S02V+n1WU
aw/rc/k0Wz9dZfKn0Aq4TMejelxv44IeSn+r0mZBryjTZFVSYGpxCeepvGhauhnUZIfUHJa2ylrL
K/rkq7z7wDe3DdKVLcFYQ3OSQ0ufVeu//k1/3n1+/KQ/jJR+pSdu6AtxTPG5dYZ0rQN6KQATRozL
dYjpXY4Uhqf8zdfKAfF/30kmQbiwmm4bf/jaeuwD128NcexyJDnJAFAeAb5tbP/6183R2h+/x3Xo
v7oKqcOwZD/+6YmVGvE6tm3q0StoifRV+dRyIE/RQ5uTr+tfTYzvUO1Zi/SE/RFnGK5J/V0U51IU
2wnjUYvabQEhKq3Ldeai/GAYmFyFC6ZXzDeyJcrfK560BRWKqHXht9kyVt4RN2YIlV1DVAzOoLdm
SV6+wuzINcq+kS+s7rXGPPyvf7Su/uHmukI3+akC30/B0vmPs1/cuAGwd41lLwMhTbFEeg9yuux+
A9zcGkajvA0hlBgL4hJXz+Xw+yPMGOVkYKf8qOpVTgNyumjoj3IYwGEA6jYK/aQH6JoKC0wlWcmf
XGOSnkfZ34yyf2ya889wDNVUhaaaliPb0E/PLlMq1aW3DUBO0J0V2TLAeYsZCgcw1wfoYbwb49/E
DeofA4f5O12+UHMtAnlN3tqfv1OPGvrcOBwzkPRhmC0NH8NOjWk7ugPxUeLwmTDTyT5u8krJXCiY
6CzrFenFhYUPmXy6f/08LSFnk59bsbwqx3FN/tMNHfGbX69qLAWqIiOagBMKbjakyUFKmKgYEKrV
GtEJ3KWYgRit5UxUQqeWwYY0iBG4E00984XHcMr4IcfnhbzCPkN8grF2HldpAXaAD33N1MDAKgez
XPj7RGcCqRifKxI7fFA60T1ozzrmIV58gBa/USpnH8XFrvG38tNshb5kMB1p6vx1w0SFg/hHjuyM
ap2DDhK9w8JHVk4WUJSISV5j/9REgJloZlaqg0rhshgGK+VV1R4yWdVlwpAXPqrlRX50TrOTvzSI
WtkoRwXwMk1WV5OVP7zKd7sSLIlcnV9rSxlVVSt7tLeMAdts4OIZsQXvkk9zoPlmUgSDIlDGG11m
y6BaRyG9AhBIwNCN+8EuNMp1i92uzXxFoDHExirruSrYDUF4GJlf5UX1yEjLr8MfZmcFKsoO+jHP
7RtdLbat82CiGRhxU+cn1hC1WQ2ePcyjuK0omYa+lLqU86w2GP+5bVbKFN1haGNS+6XvVqS2UJoR
S3VAVckx92CXV0S3yy481Bo47ThdFi4kNtKCOpiIruJyyhoqFHZoOH+U6L0WSJqObv9iR/xbn0CB
r6eBMaoTS0W5gOSl7okNV/cqb1ad/6uET2RzvXMoS4g6uvOKgTBrjmhl+NKgt1UR43njPkpk7ZVg
V7zKByRHHJhTUDUwJWecmf4fc2e23LaWRNlf6R9ABebhpR84S7RkWfb1dfmFYbnKIDEQ8/j1vTZc
1S3LCrn7rSvqhiWKJIBz8uS0M3f6jw5jcR3ajEq33laEtS2AtSQ4KhAux1jDZQDjs+rliLG/8j3U
LR0Mpybf4+JKYBqHf87Ukl3DaOtT5hvXkBPHp21PHXPCmY0yODPxU8L2PdQNjChlP3GUWijYcYE2
0msl2ioes03DSKvhfvrBUKb9aNaPFUvXQCpgf7WnDths0XrUnGwGPLFqhpqOL/JgwGbbzhEZEVbe
p1q9TJxNWH69UtmPux5Ot7BcAHtZ6/jsbsLC3PHY5+S6CVlG3K6DxBc8aSf5ShOfOaiIAuuos6mt
ckMeCwcAr+ZcI+mmsW0GDlc2rqn8PHOIzNiiJXU5sRpVt45CTBlzBivqguSjpR2pV3fTGI/S9VP+
UUeZNOBewUjgOaTr0Pb8KaK/xuXoXMafR1+PIysIGLit/OrRNemycBgpOpAXLH3u5XSYzrgxA98R
Zwg+6X+8yt6a1zdSmV8r54P8fYU0UjohW+Q79173756pLCfGWsStQ+/EYpvk6AH63+hR6H/d2BUz
RBg4LrmV1zOmYNQ8bmP7N5KRCxxN6fCua78WSHERGNsaieYVuV4y6UFwx0hMaSMpEuo9QC7pZjNc
67McUzmbPRyZqCMqoG50j9JrAd6aJFQ6UJ9drCILgxNOleVXm5hGyyjxWE6o2e71u6wlERq+gjay
434pelv1EB9JyLQYA9e60o7CeIK1hIXamEMHX8alTQ8mZ10Oxo2RW5v4wsmyDnX9Q+dIjrPtJIfy
THHqYK8HEJv5CqWPd+8NgPio7Ci3bye0od14905j7xQ1lgEaBndE+yT1JZugEy/zPZc2rKE/75ke
p13B4ZYrI7VHnEKLBN797N7RW7pl/MlyQ9m4KaGMiWvrb1zs3peKSw7acX3Sy9xNaUL0bFZr68SM
M8Vd1vhxKpr92QJBHAJqgMIbL6n3TZ9tgTNWdkLc4TGnCtp0Zygfwzp4X3KujNC+03qE3rw3Cvuv
fn48Xb37ZEqeDHpy5Wt5PJD8LvkjVHlsFJC2ON2mkcnLMRkdeO0pctdUnG6vANY2+MT8uNgKQI2e
yMFmw5PudKgZhWr35RYmf6Kpy8qwv86+zr02SEGOAufTzAeQYArwNxnzM5YHp6lJDj3OvNTR0OHj
s7oT//o1/U61dxMzsacF72cjRsRb965vcXMm2SPCCvX0X+yW5At/mjIqCxniscYBOCh+t01mSOAR
dxH20Jl3iu3kc0H4AL8aje4nVDUaT1JV4q2eC+a6Kj2MornUe7/bn+S4neu9jCId49vMxG622D0k
V3amQGH16T6Aq90ZcY8nxrXBz8S1O6RXkZ5iSC1ziT+hU5M7WBTCsLqttrIyaYnFIh65ZEg4f2Pg
2HZMmEnpoIXRJZep2ZMY8PZBe9rIh4AZ7DMGK8uoaUURdK61u3jvsok6dVbinOYb7XTHWEuvM/lT
vJP20OIu7iaPaxMGy9teFh7D/baftQQdL92syCEnF/ik5Tz7hZuVD30wdJ0zMKIG7W7inHBETPuW
7m2MIaqYvOdWWlqqVNHo9ZRvsvSbTFzZo6FrWlvJ/6A/GOJBHdfXmLnbCjCKlKnTGGL3qxxqfFgt
sHywCwdxbB/toFFkbFEUqeMoRUVC3bNW2lUdD0ZmrfQmyZFWRPZnRuBn5tO9vQrWyyBXzuazVXBe
hEydmwUOFD7UO6DCocsjVKI/YF2bT3HvrTVRsx6fGNe2ShsLE2xvwbr+cAsvsyuR6bphiOtvuRYp
f/OFFx6XEPr7pxDPH2srfSZZPBOdyDZpcbzKXs5Dl/4p6LDs33xtrh1ZoUvK1qdV5IUQxKeJIiY4
XI6K5+UKU12EKV6sTj+T08q+OqgVHWbDQHew928/vfvaHUTklRSDELp6L3JL3XitXVpipyM9d+sU
dzJKi3dMsDTDb0tEcj6SoaVLMiEcwvJwKNYK3GWE8OKYqgvSBFfExV4F09PQemv2K2ie2vrJAn92
Ae8qJp4Cr/IK2BO2xluPJCVPj2A0/LnAx4VyoCd9RoMxlTVX5lXijX1/+zlfZqDZZM+ERMuDsNF3
/JehVhtOVpum/ny0h+uqdx9TVpXReJSldZuMiM/i5bev+HsYxRVd3yXlYEY/E/LPgzty/vR7m/Z8
pBz6EIM5s2QMql0xF2L39pWCV/aQsgDX8yP6bGCceiHBjnMxy6AdJmgYqKiNnuBrxMnbmk5zk5/h
PqHcjF0pR3sVOt7a7OLdxIASL/MO1ck99CJJglFduXLDI/CFpi/O863tsrcdPN2ATCXFEXDc7G3M
deiUD+WYPzQYV0uX2GsBRWQek/tWakW/d0z4Cf3rA0/tN91G6zxz0SzPHt7ZVxsWVUSC2x0a3JSO
2Qo01epnCjY2YJ+4NVS0NXc0Qm/0p+UmlSkgUeS0P/cLzUZYXvBYVGavrsx2ba7ePu+9m2vk39AP
9act9V4mkiRFVsiucmRRFC8XOrROxRj343hkdnS4kj+4LNLo7Uv/6ZoChk3qXV2W8BrZq8rwqFA0
bs0ihgqw/uiXHJMK7678TjHqmmMmYKLJja1D41dl2B/OAeymPBH7lQ6MPqB2qFgXVlruT0NY4QD5
NxlqqnCeehR2NdIg3PfwbJFKszqIPm8pTaNl0tii6/ZN5e0NHxYLSvMD9uJygbM59/cAhffNObg/
01SQm8SDAcyxDKD/w5n7PaXierYLtIReIwpYxPZZeoP2AYcq/0yk2bfDmSe3nqrpS375LNkwOo9q
2D8BP6/YE12T7QlJlAWe++IoTIyOyShHnI5Kdsm1xXDKN70SoRAVKfeUAnYolIhhjqFYaGM1f0IJ
nNcOpC09Q7YeiPelnDA7YPDT8jwRj8NxwvzHFv7mzF7Jg5JWZfoEWeSfJ0I0qylxCOc2GyhBiun8
osZA5o86skPreWsLeoRm2fsYcCXrHmMruEF9tgajd+7a82WDm7ZmiChn+vFt3eK9+iiBAwRIFAjI
9WJBaQSdyo4er6Nhk2lE9Pq6QCpRGZxm3aTuH2mV5vAjKJc4DDPaZDjn26pjRo77mMMpEC6nH1wq
XXNsPbenN+dOPw3fa+sbP/SUoo9MUUaNkHJz8wxXjzyDkjgOGkRTBx9hRt32xZNARLf6fpFFunFL
Cl45/sUl2w7oDWckzXLKtlILoI5/yI7ZQg5/9dqQr2fLoeV6JtPMUfQqRl/hLBA+ul6zddt3pGi0
METyimppP9j0ZNQVKUrMFClcCMD1c01EJ4/C8t3FucJj7dL3vrkCyTIuH9/eut+zi5T4mYGPkcEC
hS/9mrMPJyze8HBcZjaaWxctoA2DdGkN0cLD21dzX7N3zy/3YmXs6OpBBxQOR3mjcbiEyUrwKQ1T
eV+VhgFKFGaYw45nU4aiAEewTAnPtE5GhqvZ45Ar7efVTKbH/bRJ/7XNOzd+VEAGxKdIaR4+Wsau
HP+CZJnQOh44y0fy7Ex7WStsV8JSWcBz/bVhJxzrq3dJlld5t3VOVm8/uvOaUHBCgpAsuGn5zguk
xqRyOqOYeTxO0HUpJr+W4Rq6IgK3pv0+UBWVdCshmQJAi3eXuWIaOxlBpKEIyNjgrLvWV72B8a77
hCUB1JO/Z7ckuZJsCT4zrKAHOKD1pKz7vGXY2UZJrPScf3j7gYJXRQfpUQrYwTt9kQyf6q6aYKcc
j3bQLTiNqWC7ZCCKS/kqmhzVWdWoG37GY9eZkz7XiewvA1MUPZJ6UFRgAikB521PsnPSHIr7z+mB
YqvN3J22c0/3C7TUowUr8ImZjP6jQSjU4E5yqjrbA/7zd9In9MJsB3wC6cca+6bvrjvQIrJ9Uhpy
MIrk+wTrG3VD74rspzqQyyl8uPw8Q+s1PkpVKJcqf9Pr/fU0t0tuVaqjp7+J7geANCqC8Vh1UMKM
B2/wjHkdR/iKEFKWuq64sj5+bf7kY/wG9srHcE3TAeC3MJ4LLPhMw1huc83CqZmgVHW0CEw43VIu
IX2aCTVL5PRccV3f3nP3lTDI86zAIhiwcZVfliKZERSokVETCNTvHPe0VeZOOK1SZ5Lkav6LcS9L
minPSKGSPFfyX4k9CbAO88StIrldS76OfVaeTv/OkXWcqMNKrh057M9hczpkp68t3QZG0q4+tIMo
1TZXtagoG0+wqRBc+XrVEghdfftR6fp7RYvjG9i45y6uwkujVubNtYVdejpaE2z5AclcLtZM5k6q
J52hsiQq0Y0AGNT1uzPQtWEB54k2vwL44HeGwW6o/V+bebpW9sckST+Hq67OlyS0cBujrFnFj8oI
SynofO+uxj8tvkGJxQX8IokDW+uS4W4Md6XECXu7NtFkRsu8+oIsrLFdkr8jmDjJOd2WEFtJcaDx
XNib0kPllvSM4s2QTZJykSLtw/QgtFFpP6EjSh1kMDxqU3oCTl/QCDkj4Q8C8kObtFKYbnz694QZ
26H1LmPqmnKqSkTKvOlScqx013bi3dZFeDOaYDq87to/0+NKRYPwGcyQqsi+MaNqSaYvSB/5Gy2A
17Rr6wCBGWOlq/qv9Pa0Rzw2afV1ur7rsmarlGXA6ui6La6HoBgFyFWfrmz3Q+JlB2U9I4ucIqAj
T66KD2W/HBPjClqgGghss8GEUlIXkbk2W/edYom21aYqdaUCAqlQzILSc8r3qUZACWcSJC7ZO3GN
BreRHBtgaSom67H+p0ALYa3KzISTuwkO2dCu7co+2oZNEhz+MloQZQdbdkIZVrhjMiRD1QlC0nz2
TT/P3Vclt1BQIhBRvYXATWn+S+D8hIguAF1gp9L+cFVSzJMvWUUEd6nBmMDoJJKyjno2VcZQHTFQ
osE5lhh3wTo7PepGHCuGJJfMP0AMAENOpYPcY/kuspjw+WwEZ40eO11c19al+gNWbL1mV1T0SNYH
ZJ9atV+9p7RKKa1MFKgOhD1Xcp6k/rWzeFHgHDp96I/EWLSJ8h9VmEKqhXXJnxTfQAv3B13wuirw
rdC3barTzJdpuGJu3X6u2umYkkMeazr/wS+AC1WmohQxtSVsz+KGoLDeVkROJO/5pTtJmAIIS1iJ
2n3hXTPyxi9DBvocjfN/EDnDfSeYQBpXmeSMiXtmUW0FH3XAXoLTgQg6arrkYC6FU0x9BMNTFp4I
RznB/wY9xJC1dat6HMU9Ok0+iI+wi7QlB4DWEuyyOPVezQiBr/pVh+w/+gSv1I8A0/hQYpRb+Ss6
4rovqRLAxtU0/VO7JuBByUamtO6lgVTF0IFgxqTRlEeVIhdmKeW14JdMHlSqrQ/d2wvjjAM8A9Sj
pHRAUdnt0U8gowgR8oxB5pgDHQrBuTYZ87p5XCzE4N8MLQ/HaYonhk8BVyG/ytTDmrZcV0cDHa7k
pU8Wz29OMLnxFKDpykkPZIaFW2XySLPN6IUc8eyQ41PkqUVcAeiNRpEOKjhDxUPd/4UTIehF1XbQ
CGzjqN3LFspM+kAUSvsL7gUkMk82/dvM3UP9alt0oNqKJD8BpzZCvvDp6q8M3Bmt6UBz0GNewPiK
i4pSY8jimuOwgDvYC+13O3E2MZJWahyUnnQxCMruR2AHZFryiecECpa/abk/byQP2Iq/6PfDsOz1
4Lyvo9JHKJOMhIN5OvvmOphOB2CXRddXwX3pZ4ee2XsW3z6zyLpxBdKCGGtQwXYkMcpD6UFOZ/4t
v0knybTIpKSWd7Po+eAxhoVdK6nUNCmBDcMFb8zgum8Z/TFA/GLZ2YHYdUP71gKqlgNfgz53R0hL
L6gt4t3uvMWFu9r2RlBPVgefalIqYe7dCFJhkSoLLICSE1pqlns4saa5i+/fPU6F/S6/uBsBtQVD
C3MKytr8cpPMVEIxaVYFFwKYQFQFwNlVeljAeUon5dQYwQ7C2+VZC+n78muAFKVm/HS+Bjch1kMw
r5Aei1lQI+0d18tNl0DYMUcHppFsoQGPOsY+X+u9ZFyfKLgz1RhkZJAUqGgLC1CNCSJ2N3ZuK4N1
dm5bRqlcknI1QY4muGexJHgpjASU9c/JlTK6YndmS1SzJ8Mj9LgrIFLHm+piZzNRXpD3p63+bvvm
ToBH1eS0mAXL0pWNzcQEjlfmgMPeKcWNustw8DrAyZkojZEDa0kwU43n2+wa3nDc9hk+/G6s7Z1w
UaGoMtGq+5BJXAANjuppAKuxwEwxgML8VKKUg1mrQiDNPhQe3NveaYUoxiOtIjYlf5CqQ3AzMiJl
RukJoZH2EDD03/CnlkEc6j04Roa06/lzXBQVNqnKQyssR0CCY1Cz6M0zjtw2KShKxR1bkGJ8A50X
MkRy4uSaSTXZI+03FduDVZzrRQ3KOgnQhLqVTonbMRNbaAI9QPA4W5/Mgv7cHugM16I5WTuGCzGY
KLih6XZ7naa7S/knc/E7WOJSr61qbVqtLXMJ256FBrSoTKaTjdgqTDYRDEUFX4kQVNXifkVZywmI
yRBGlHdIu6r0UxpD4DFGw/KRbnSPDpfUmqDMKyidzg0UiVvF2zL+0q1SonkKsxXqV46MXoMi9Q/W
N3gtaYDxA/2iuDUIl3Tesyc6QbZ/ccoeRjZ0Rp1BnAO72n/2h3yKzJYSB8LoVV6mfEICeqAqBXIn
stU8vxt8hbd8iZW4U50nOaeB9ahyG7Qd9aB19k1OqUxVn35zXIj/OX3pN3nKslfS4ErSVIFx0JyK
MyVNYC+L788UNgRbek6R+URAWHLQYaCVj6+zL3y0AJwTUFg9mKG/klKqQMddTiNiplsnPcEda4m1
3EKVZZCUoeDUxuO/moikNqM4ononl5Ceyz84X69lY33Hpfw+oGAPn+NX3ysxPUgTICA8tumwOf1Q
MO6Wj1QuG6VLBRbIDAnlt/0b69Vr+tR7UqzO//wXhZfny3TB37PNY2d6H0hPmizc4m56ALTs0TWu
97JZ0t7YVVltObuq15VCvVS3nt9snDB7N8J4+fbNua+dJp+ZnJaD6Plk9X9dEGipLubcjiwIIYyO
iwI0mfHEIeShXEaZ2nH0SUrUTK9cUlRNju5AyP5b8qDSFQo3ldOTCFkBaWXgZUU9MilKc7QZpVk9
mnf4YZ8WX0X+1MRE8RiJXJwgNC0xiZ5eFZ5SX1EO/oyslATgpzL/w6O/BoYFDmlBdsWOzOAF6FrM
edanEdAUh8eM9MAZB4JkB0pzUt+C9fT2Wv/pgi/cXMh+ya+4XHDMCjb9O/+XkAs1JJkhTOft670W
Zzx/QPvXrXVsuM/bwJkXUJOskMsxVyZI6ZqCfPXbV1vSBS+9+OeXk6Q902LxMHkn6+LNArHjclqA
4+7iMerF3pXUWsutoMRVDhthsZSadE2U/oijO4HLgP3SrTIkiuzltL59hwvs8dsd0jBCDxBNxzA6
/XqHgTHk8N3Dc+a5T/OUbYXlOXZMTykiPgl1s6GoxMqxOPHAMGLv77Jj5nT46FbXlWTk2qqEkGQO
7xIIzHGdedmveZkvVP5smq2Ve1oae3zn313HQGEroEQGGNGGo4fo1G3g9TABNni3un6UTpMgKFn/
9hPbr4qAzwhzNyDRw3+/PjHQTAanSjgfO0ASYRfCK0rnqWi+NxSZ64FrI93qceI4p3cOtZ6+H0ao
R5N2YxfeQdlMl7G00BHBePLlUkLODMwS4RAq4RlXBxeDChL39p1brxTgkvdDIdmmcoC/FeDOTQ4L
So30ykLM7a1B/6zihCWn5L2nE8c8w1nBHqC0BELKq9FOquRLoaDZUuDKLSoBg/GjrBFEc4W7JYd9
rol98GvlGCjKpKKMvLz8tnpifBgfk7vAq7JTCj/1qyIahSiKG/G2sa3SfKrITomDrtTbqIBBci47
qcIe+pZ2Krt08frllM1ldlAZA/ejuiJYqw6nPl/CbGlLKbtk2g6QlTuP6tvB+pMTJ4chTalaL6ZM
0TOOp0rOUL6yLqr8uD6p1/Q3h/oF5VVMH9svGMZdinz5yplYbMmNpMQTYGV8SL+eIlYYR1yPrxCJ
qA2fSoq5YIIyLpXNI1wuzh8U8III/HYe6d7yfDp6Indp8XqmMZKov8a5eAfliMoqKgtlO6QQle5i
Z1Qdr1onxf0OGMiyL/hifrTsal2e1zlTHJKJlhDshjZU0ZF/7rAdfA37hVuoAjDVZCnsJselV+OQ
pSM4UJjY5TdWwCC+R+fS7t+W4lc1/rMHfHH8YqjpPPviQqxYZ9R6IZvx90uJicmBBEHy/uhrvIrM
hWZkA/+a1LHYL/wbKwvMa9dw4L2KwbJwPl2dghI30rFhu/F8g8o4GM9ADYQz9GG3bouDi/ZShp9i
lxas4Xpx91Jkqk0wz+DT4I14TSsZKAEFby+R9doahZaNBDi0+YTRC7ORXUEamac9H1vvUb6HInHV
tCnPY+KHj4TdSrUrHSn/gOOiHVQRkE68kuaSW9Vkv31nr60lXrkDAOH6nvmbr8iZPjEgb6RapjQ3
yUfjPSRnq0uzs9Jo1R/ZSpfDOHrtUgCdkCsUfFeH6VaI9ORmW1VvxGd7fxAsVGUAJcmFHrPvb98n
ayVL/uIg+SZ9PZHrOK7tRS93Pe1T/wJ/7rGPmt3I/EXfowyk/X4Z/hUa7F7e7mB43NlWu9N4H4Bb
A+sKf98uZTJ91+zK4e92uK7zxNtG5XZgxvK1nj6nl3ZrnIf9FFa7oO+gVHofkoIZ2J3IaXZ+/KER
mhqfVueg3vpus+0vzTYayBVFFRzmJhlNmhYukHEBfia3rrJXjDyxyX1aMJOxhHY27OvE4ER3x5ua
WZHp0O6iqv+kp0jtnyUziZ1RrxiuhW7pP5PIlEbA9Vxio+yI5oKOmSf8rbAe+gYCfWbdQ1rqz+1u
Po973WTTRrRYwyjKv0ZDuG0RidPRUhWfAo174JFscHq9hWmT6WDxH5+Om61fN9CbEzXxqRNJHNeF
j6dvtyd+j+a/4YUh5cFx5i19mt5GHqqSqv66qwmy5rW+cbwO+2VNSTBBe3R7kovTZ485VQ0R+KVq
i2xr2qeM/TIsbpiw1Jr/jqe/JpJtrE7Fwlyih+jCSMHTB2IlSGy7TX5ud/Ec0QNKy9jYbGPyt5Mz
0fnIEhsD6YnktmdZAofpaAbLViRwYHRMEZ7XAxsFBSQDDqpV5DDDkq2eHe9QTuNeP4dXJqp0wyfm
mh89mFi1FczaYRI5j0kHjGUfl4qLLIOhg8szgC2Dz7eamK05fLiGE5QUl1u/Y5ho0OzgqNufWRTw
xANtFXAJrzuKs0LWxk2xrfZ0rPnkKTcfPB5m+JbODmSwP297YMBk4Fxuz7Zzr4LNfFgzR3LHXL7d
NQ2/TMP84BANG3O9mttmazFxIrcud3mRMjPjcisJm6jXPZXDI/SmDJSkA+IBDJlMDLLXTHvdQmMy
NgTKketQ47zCOtOSzmCdi9y7pxB055a4DkiCw3/oq4PWoLACUsi7KmjhAOh2FjRbknmnMB8qgqee
n8nH0CO30yfpnFjpaj7iZiFqTL68kwxpx/RvUfmHdpof5nzY4J/Ghv/lCiYQjiNo76MOGS4XhRdH
n1PkWTV9tvU2+OTVJ8qSDxS23nVTcF9V2Y+6Rsy64F4ieXbdwzmHzvcT9IJbm/XRX1J/2EvgkhNP
xSk5sRHQC5DOJGkcDHvt3cRcg4iy6KLfmP+uSVglnbGL/OZjRLbHg90N1kuWMb2FY2QnfeNPXxzI
98pqb5zp8Sm2HQPBrxAv1sHlLp7aXZ8gxUxG9KZ6J5m1k+mYR+2O8bV3enKtiD1orjR8vI/Xcv6g
g+LWT06Z3RrUD+q2ultGX+4Z4E6ZAf6JO/AQ/OzdeOWuTmm6QQxgxjvZGDDrjFdLfw7nX+pPEPsV
ZjjqdHSQ+zG9ld7qRdTUPVyt9HayEuq8mcMWknBVTsNwDssnZhiIuOukeyg9GnMD595ENYxIZpTX
MOwPiHdN+m/Y6+0dwuEiknpIiwSqDhREh9tF0Wni/bxvnYf4s+dPi160RwuuMA3T/MCg3y3zdlyo
zqUNCZvXBskQyRLB3ObMkD9984LzgxTq0QwPIldE+HLmztjgXIPkOIsws4F5pdDpD3uTu7CHapVw
jKWbpTVhZqUSstk1p5kkJTO6uZZ224XLybP6zVxOD6QzaD7/DoXudgqbReeNroOGWJ5Zd6FvOVXd
cmfOhGijmLRsuR3cJyZaYWeaDVxp7VZ6Ns7QdLxDikFHyPabbZd3OxdtLv0rdSRKNKmotPEPRT3s
30d8fXwlEGA0KPs9otKk1lzvSzTBmMRXliyNijOLEdVTbxywHdkAaJAdNzl6xrrhSPSXuzN99ZCP
7xoCAUJuHUVvyO60uld8SD/3DlLzE0pS+rvKLlSXdZuOt0soGRhzdDzm77IzIfs+DggVA/+0Ixem
6sTUippnUvD2k1nhlubuLivP+9Q/k+JH+6XjMUgQWCosTix8F4/HCrls5mrXed5hSC5ImUkBGbdV
5XsKwWHs33j5D+mHOf83w8po3MU9ony2evAzDgcUZEOz0QPkyO9iCZBVs07vpm7ct11/ZIbMrh2r
Q97d6sI89tVmjAN2mnO8KCOz5kgwRphFHJ12p/MkpSBbfrleoOxrH+fOeVdmH5m8e1uyJXrgK7CP
xIT63rVcCG2ndJmMWRr695c5vZNh1j1lwfBQkwePo3FrwJ0GfH1ncWgkhr1RrZw5uV0OSkIxD1VD
sXm3mL2O2tzWv6+xh1rA2q13E4jLyflWaGpq1b5zlocKEKcsHvbRoLzh8Ajp96e4nh+qyYOWEoeX
PTexQ21P6jQKoKt1jo6/d62bIM13OtKaMuf3/mH27saAI2r4l3SVTZB7efGPoAjvh9D5wtQcNA3p
SdhDdno23WQbcFSwnD5Cz+S5h+EaH1AAJBMNiAcg3TCw0kivc54fGBm4k5nUssvIjzNsNOvhNj9T
whN6G++TDqdWOHa8+xG3a3k335zlqBs6QLEMafcAaePd1cQTRTFmRr+5juFhogoMb0vrROx8A9O7
nrobxr3FXWgXCnZK4iNbLs0qSxzNlzupMomv3iOvh4FDdxL3E4T0JVuQVOaWmdmSekYXLHZN+uR6
yW51FvWAUg5Jmt3KsGVzv2f6D3MQn8zyewlTNH0fAWM3nUOCg6OngzvvXmomF0+nyj2N28FCq5v3
zD6+scrLDyuP7r2cAeVx+j1skzv0ZTB71GNwAsv0zqZk2uk/6tdpmo6yZS4yVA31ehipWuAh5+mT
X647p/jM2Ld9r/PF0vA9Bj6LLioX9lyNDzKIMkH++YQgmsfYn47R5XLTUCSlwJQeQkhgk7twxkNz
p6MUjuy9Tjoe2dbE+5MAl0N/PNfBfQ/P1DDt5AJIhcdNcqdzk2Ag4FrbWsmw1tlxrvMuuryvsTwo
bB8XXfuivdAJqmB91BcvBxJ/xEoYKYUZGSP3MFjd3oicw3lIbmV+kuF6B/v+hrl8rMB8lHEsIGHJ
q27XQJMpp0TfSYi8zcsfSeO9k0hMFEUuH784h/en2HpoJ/waTmOb5HdS6w66KKzQoUZ2h82c7OlB
B15f1SJWEo2i5OsZQX6+dIvHPjPcSMfIqWG5y88HF7tySaloS/5qTqgY3g7wvSqHfxVXmsq/nosT
3KCQg6ui5S67ZNClt1vdmUWs0jf9JpOrglWS8WbK0EaWCv7Q+xFowLx8q4bwYFQwcp/o0ous99k9
fMM7Zozd69HaCFyO3Ze3X2b5XWUldylGSZp3WRFEQE67KzovK7xX+JQRKMtzkvMlb+R6mgHzvym6
0b2VrnNeydOWCVObsgnOCP3ooUbvMCzznwNPPtjNvRPj7WCWirFb9+3crLuBuQjejBvXZ/sx8/Cv
yCf2+dEPgHu8AhKa2qnWDLGH+OV86qk5MyAi8yi3iQzr9lKFpNKtGUbkxvoxNO9PKd/lMw4nTH0a
tvtiC7M/fYRRMa+apDsafUarHM1mJ6hQ4/C28SeCMpcSUOiHPZJiFEORJIqPOvcy2zPyIxOhtB/O
/Z1MGySCB2n7cw7zbPF9wkXW4kRuehs7w2MddaBKzS73cMyNlnzT9NmKyG91Ga5neIxgmUTbkXCO
h7oAnO+/nLERvUGc1oD7l86XqPK+mPHw2LWUE2NwT+yXz0SQlX1hACyMu+urG2VrPxy36fV6hK4q
ZU/Gz7rj5Zttoz1WJ4Iz/3vi9/Mqj5nkMud7EgS+5x4StTYjXHKLdJpcXNYORW7CtczMLdl8hRNM
KbiVBwLP7+docL+kM6aC+Sswiz7oa0qPuZ3OZ6b1kaFOj5EBvSYFl62Z/LBzSj4wmp0knCnCW8gv
dxaJ8Hg8PzbmTZG7a3N+r4i2xteS2o0nFJY5Po7MYyaxzIDVz1PHyEwYNd931+K7whGfum0ZDAbB
UMuS3foIdTZCFAvK2ubI6rhXANXnHTWbX6W9pJ317sJkugPRk7SUNJa+SQc6wutNMbEyKmeXKsbc
WjUBOc4rdZZG98mCv8LJzc/m2H2LzuFKmtEqhk9QA6wUs+eef5D2GxlkSF8xhEnbrD0tkd4cjHuF
cDICnTcxUXCiBZjuShgYoZImNfIvx0iPTTd9h5oRO2HvZ2NnJtPjEl12D5fuoYyVTa9Wjed/MZWU
wFLIkZX+6tLzD51meRtpFXyxHfNhKEpmGELmnzf5drTmnbzfojm/6+ov1wS3NIk/okMPlgO5qwLi
2jhfKAn8Xs3jKkn+luMsf6sLusfCpSXW3Gd8fVkkTGjI7+T/MFD0W3mdH7SjVAozq20n15Q5W25M
WD99dvhamBI3o820Op9p7uNjy1Sr+BqzovEWIvi/z5P5kFRkT6GTbjoopRUrsUuyP71Fgd2lg9S5
3Q2nWO2KeHTYaP1RRik+Zz8chl85cZ+sZ4NRQSj1PA8OCqQUdUmNAaxBszx9biPP/jwz4llxzDnE
HyK5sPhVxp5AcDjKXxnPmBZF3Nd/d5B0IxTtp+ic35a8HDDak7wbm00oT9RWE15oOXyoxnFctTqS
I4EZ57KjBanaV7HDZEycCzzzopv23mx+PufhlzmZH6L0ejcRZMty52oJgprKo7xmerB661g1ya22
dGR0OaS6eAbNRBUQicYLAW47r1vXv1e+AoLDgxdAgAyxgMRWvl+O9+N3tFdL6NrKPJ7mcvckq+dB
y6tFCQ0cRwLCGuc9psmrI/qUFwXceZQu6Kt293Yi7pVmVihgQhKFPjWh1Iy/SGWOKqwL+jO6xb3i
k4GLk3UWaj9QUHKuyV9CRSP2Bcuvsf8gD0LjOUim3+7FKaa6BBU4qXQtoA1MEIAwevW0qo5IefHe
+qu0tuEX3zsvlclqUVWvpuXTr6mKAOyWUFcVGglZNo3o01LJU1s7sHcVl1EMfAMgHxLw6QrqFbOo
g3p7NV4r4fZNeF1M2/YYi2W+RNsoqS/mqZ6XOg3BJ0vdwfwooCMCyhCLTUZFEvjC21cWl99v6VA6
C+EeEnIE1P8r6nWa5v5s5ShgkvoJHFgeZRF0y2QdAwHygixRT0uztZot/U6hPlXwQsCS6IN3CncB
oBgj9xhSSa09efCij49LjxFFPILrVH/3R2z4te4J//k9K03+DAu5+gWT3ELAYTz8aYyZaEAJGTXQ
Au5Kh0NBqybFzQIRwCOFQXqTv3ZxLsIQ9m9vrfYA9RZCcb9ucFmr5F09kHwxn/Qq9ZX7nxUVBM7B
U9A/mQM45fSzo6h4+r/Ag18ppfdRrbbjUPlAU+2LXZj9oOr7E5bWduj3AjekcwDCHRofiuVpdMNZ
vPT/FT0N6TTlCBcRI+JMAYDFp4SlmvQfCDX9Mz6+3MHLtLlFOSqUjIKfFl7SZ2vuZiVUqhBsH60T
3WlLJ8fT2e03PUREqgQghyD+o/FsrK+P6o3FlxNfn1wPt19aKt6WXOXpf7shuChti+Yqz/RfHBk7
Ny3HH4Ofbcjqlg2aBUhWd+PbV7Jf3Z3IBBt2o4A+ixe6qprKgJGCOAcSMAcvq3fdfWgSV5nbsgtv
BAXHLrI30i+LEhZApFOQyCvhZFSF2kY4DRCJeQBIDljI27doua+sBnSSEd2DzOGjOuXXI9Hl3lSY
5MgWRsmUrNDEVLqr7y/I+0xHjWGmW3Gl6WcMaU1voWl8q/zb5Ub+Q3n68HMDXhCnvvj1f95dvtcF
vDvtwpT6/zeRKuDfs5X+jUj1r4//4/Olji/X/3HTZN+u/2qek6kun/1Jpmr47j885MMJaHrkEIdq
hvnJpmr43j9MbUkUOL6DsXtGp2qF/3B1qChlg6bRpn3qf9OpWsE//MC12dHIpc3fA8f6f6BT/VU8
PLrYQ+yLQyW9z8SP0HuhX2AvsYcYCuhNlPY7+0LmKTz9QQT1Ff/nPP5+iRdKmRYhzPzAJcazexcW
550fby5QePbFdXU5D8dn2/AfMXvO1/orEvrfqzHjzGRpIvtlP05r9Gncmowbq9Hs1+v7ws3fMUJ9
k543cZF8gmHl5u0LvsBef17Roi0ZQ2kCvrqqXHumACOacipzhjo67PsjFZJmdizQyqllbqrTtK8g
pL84PU2F8d5lktgln+6VJJjw+bTYE/apLlMOnf/x7Tt7bSksmjbpB/A87vCFdrISPKdiHk+b4mw8
lk5GriNm1G13jLXXTPGOs/H+7Uu+6IH4z2I8u6bk7dliuDbV86Y5nFjvfjt79PNm34KY7qdpQwiw
L1tKcundunaMak3ilTdG796+g9cE+vlDy615dgMtcbxXVzx0mTHqxDzfnhkr/fYlXnSG/3xICBKY
tmEG4e8MEEnA0NUwhh0mPBUPs3n9eoUX2OBaaQK4Nt34uXvX+92xYQxtRKl/jNNJlfof7uJXB+3n
XQSmx4RIk3Jr5+XRrV244FPQTpWFtsO8ScdpKa+fmuyQXqN35f+i7rx2I0e6bP1E/EFvbpPpMyWl
TEol3RAyVUFvgwySTz8fa2ZwutWNbhzg3BygDaAqpSGDEXuvvQw2UZpYTSI5pk7AAgCDn56bwr/G
nbz75w9jLSSM7w85paLlwyY2oRMvw/U/XPYgmnxhDQUJS+pEIR3mY7EPcDrPKmjvLnGcZGnWzGQM
3b8ylFpXDMr0Xm0IAzkGcCJkM+JvNt76ZnL0ISn0sPyJiiMdg7vIM6un+bmv5SmD20oM7dbW6EHV
yiGXYyBu+p+/zbdD838uLTwKc3Fv5Mn+Rjlp2rp0bWC1tbRnJr9ELHUp8lGxsc0+LJphV8fVOiPB
YI566N3OjcnTNZEngbzznz/Kn2mv//1J0FtbC6+ZAuJ7MVNEHg+wKqO116z1cSJtb9oFbXGpq2Fj
YWhhmck2/pf1/c3I5X/f1MffFLNtjqFvh4IFsSdqJez0TH9KoVDj0L6ZVXJsYI41s9oWDJYzQlWb
lNQNB1DWPjZCbPVMOy87WlrFm2DSzuYUYE2K8xEuIcvDvzReWjKv8ea/dzO1iYK7ar5t+yQknfrR
As3RGZz7qdhqVb4P6obAtRkCwgSxHoIW3kZDwDhxJvdJf5qc+F8eKMv/uyfKp8eC6OdBmft+dsyx
7xNnhsWAG6ElsWG8BceZIBjfejPH4ZQX8jDMF5Q/6zxyoaZN8N2jjZhocyYSe8f+MFTDdjKKs4QP
3olNUABZQ+XWquR1HNUKYAKLMgm8TigQyTDkoNTTsLXJ+Zub4OwZA14OauO1xb70hm3eLvg085Q5
fZhwMF2I1ouxsJf1IWU39AhQBi/fj+YAKjevRSd2JYjdcr+WC06oLV1MH06U4fwZsQMNJJNs1enp
0evUZmxAXOG92dW2QsYTB+rWirVbd2US/t3cDULd6j5Bta/iiSyo02RqW9fTDzrNdBAjN8H/b5ys
oxOw+aTmjWv1pwyEJRPFmRaeQScC6oSvAVg5+oIAC8BE8rh7JXYq4HmeyMUszxzixxQPMfZs6eav
zSRPFuEKqdkdlKVtO6DMxXZmgogxj+ZRo5mIfIlh8kW3zP1y5SWhyJW12JSrrUnEFhkPm9yZ1qY1
bBtpHzVeaunuA7NFVMVc1rzxBQCqG+NAOABw+5gf5jtViKeprd45wDZjt5TB8Mrrdrw1FV/M9p9h
RKCulHdeJx6iW1HZT8Qs41nuYTEaH7t6IBc2vgcPuojMo+0AubMFDo/xphfktfrawV1yhMZs33gX
H9iI43lXiWSTk2yV6Yy+tABO+JVafg/b7zldTkiIh8EUbFzqp9904A353dZN1vqAGNFm2S8r91fM
3V0OoeWON/kdzvxQ/TY2Elgnesrjdl8HGmovstBZIoT9HUdh7y2XD0c2k5GzH8/jHqdUd0Y7xROs
P+kJjyIbMQhbQS0DEq7UKU80emrtvLxdNcw7MXd3Aa8G0r7RgWbsQIa5/5jR+BdeeVnezAPHnBeM
04WjwJUYCFftOAyyKKHppmPsy0MSLMv47DryQObpIR6IW+wPUpCJVukouxOcQcddaQbntHT39SjD
AaR02ZM1zOqzyDm1CvJdvDP5Rk0KMpwx/e/jh7xTiKWKva4JzOOcdf+r6EiV1bL7ON2YKfwjg0Ks
0LapPxD4tyu1x+UnzsD95paMXU+Kd7T1fS6L4167PN6Msh0Zt3qnQuUENKpVTCmbAoiYCA+Xj8RE
Z1V45BYZ3aEjfFDnNCxZnMSWo8NmgQ7zvstCkjA2hIQRrfT7tyy8Ug2yVnTuxcxNzAd4uLhXeXWw
WRpLB6DBsfj+aTiReBTZyxvhBsIV9VljlT2tLdQPArfAUlFrCYJJco5La8b/bg5rMEnbJYCnGiCr
qrBFRKn0NDTMHkaHQhLJh+PfvuM45vVivljiTmtmATxJOBsO8qBshd4a90fBVCXVtuNAQSvG7RB7
/qoLyL80WVs6dqTesRW/6IaO2TSvFRI37Id2y2KWLsN5NiNVFJdWNxnerxY5Zx5zypri0Y2xooBu
qcO3cc0n3+jxK4JMYqiN4O4uNUQmstBok9eOmsEu+JCw2uzoFLEpDJjXKpzdZTYxOhV8JxzEnNd/
Po//7ogIQCYXna3lBd+LrrkloNQnhA4lCZG8viR+gkmYY/7LEfzbrO57PRX4Fi7YNDI+yeN/rqfS
CFyl8QNy3grnWKTxbsFQWkZUIq8uy95WmRy+oD3JVOwHc1obLbJYZOoNq6LCL4vSM+Lxm7t5F4yI
vXVunBO9WAOGnMaTxIIAEdsdDluuL1+8MT9HkOlTSsh/vl7fdDv/XUsEvos0xIdb6XyHc6WVxuTY
+gG2nOlrpO6cJt50UPaMMXiijrhZzG/UMmEyrePI/7UMf6vy1XD7j9kyb2yYIiXeRb4hT/Rv/1Jd
/W2hhwAOm26KaMDdb2Wr6eQqt3I3WOPrThSkPHSVDO1y/hgl9CIUOtj1bkCZ8ILpwlI174knkWPZ
+xLv4X++Un+7sv7wUb51a+NQaEXn8VEca7z1GlTZcVW/p5339M/vQ9zKX0p1GPM2jixIllhh36q7
IW8SzZRWsJ5V/lrr9o0L779qodMY5Vrh87A8dyVCT8+b1li+wkHow8wcTlN7ZwcasxsKm6g9aPoA
lS44i+quaoZt0bNFxP2/tPO/E0i+PQjUYtB1PZdHwfwu63MxE869lgzkHu2ENhEG287IUzlgrtw5
GMIA+I6J3o01vuQx96yVObtfNkXMIFf/fO2WS/OXD2MZyOzxVXGs72islnoWZAdGjYXxNnbxhnn6
aeliiA7d5OW/IQt/0797um/BQDeg9cPs/vMegJjOq7K8CeD4HYre2rgpBqWRv67NaWfVlDXyXzB/
dFt/9wXZVqiC2duwjPnzW+ZuOxYy4S1rm4qEQxFKVfhbwJZBPTPDNLdvFO4Vi/Pc8lcWUCOZxbY3
CwLrnGOkssUlGCVOHhZHu3GOk6XQybM8ZnPvTDl1TX5WQbxO4X9bsTxkJcUhQrE5IZux0nd9MWwa
NWxUU4WzhYklJ+k4bCi5dq0QN75bnAc32M0fouGYK7THMUOT23R3xpQiZA3OSWbd+LFzlC059WTe
E5N3/O1i16b3BVnH3uAwnNfRj2eH1utPfY/aRMYP7D866SUEnFfB4h6y8VlecqSeT4kkra295Gxc
FNeW328Ub7rgF8uBvjwTSwXOdJVRZ49oIIYnQatQihvNwmO6htol7xb1ykAPMM320dDnnU8ntzx5
fcAx3LV3GjWVhhbDDTIGvvZ+qXk597oqXGpmfc7JkNPWGurjUqZHEWe/Bp5VCxjH7scH7YOgpruG
MmngAjrJvGNGvXXRxDOBPRjGQGoZ9LBGhVjtymHYlAOqGYp4HLof/EzsHEPspBJHDbdu6eEduxgn
kKZWp6fluJlaYi/Nt6SJHnJE0GJFp3TqiLjNcdn2q+DcSY6QwT9bKQb8482IOh4O01am1croxS6i
uMiBhGoQMR3ReNI9TV66B04LJ06xpVKMZhkuNXQ8vGvZo5sPsH4U+kcZepXYwD0/Tx62Nm18VJbE
yoN2UDZ3eiEegmmEwbita7oFXiCZewIvibHoQyt4dMibH0bCVbs3C6cXh8az8MRucaEm7nU3cjvi
4SNV9bbwn9qBkzVxQjugq9ATSOjyYGYT3LvuWLifbvnGPymFljOLXV/WK9nmq1ZOuz7P8QlmFOYd
OmoqW56MZtol7FfYfH22mA64kXXTafCqhHeN6I6jgEainCBr9b+FbHZGEUTY9fIAiGCANUUB2qYY
dY2QuO4698ki/jdtafG6N2Z2aK+Ly4Kj+hGFrwNptLaOqhgO9RQfLXQ/C3YRJ9n9PCUhgZKnEsil
crL7EhhmQXsdgqHn9KYc4k2rw9lEkCZ4qb6Zc0ZLKLTsKXul7rfHbaeR8w5YuKxbchB30AJhjw7b
5ZlbCpAi6A6Tl50nqg1bL8gOVsAiEn3/tJYRjw+sG5OeLvGpMdCatFoPWQt8VngnvYOpU3GZNW5X
wg2iPTJaCm31NMUQkeTln/fwv6J3mEW5QPEWaWU41X4XMDLJSnuuD52W0B6XrqWwx7Vp96eZRmBZ
aku9kWTi0fP4xPa0WxQyrRU8/PPn+POYisKIj7FIdgDdMXzzv2uGK73RW90aA8QYrG56nUjAG2eF
ToX8lzLH+iZh/P1mHq7AlkkEKSKh79/ZKAOtLDXhw/dNj7hJkEA0yUWHE2P0AUXTDXuzeV8Qtc7O
7uF0bBoOGVhGt7H2hVfACjHpXdPEOGD4T9nAzmWZRz14Gns2mFhBawTaGdWHS/b8FPSH2IU4ZuDg
N2JQl/J2RX+1qvRtGrDd0VztnGbJUU3dwYHPw1h7j8ydw3y5AQAHdc3DlcBonGgIGR77JtIPtw8X
tHh2/WGlyBL1pnmnFEyPqsBlI+pPcAmOlWfdVBmQBFBE5yUP9CgPHY9n0arbwJ13ZgnSXsFujCVs
lk5/CzIPYsGjFiPWz/E4SFBUkAc6I60QL6k/xyvXnW9LY7ol4JDUqGI41e55zLJbnfRcE98PrCju
7Lk42617k6n8qXMIJU7utay6yLbAC5fq25HGJxqpsCb0MNGybVccZceSL4E1zOhhNInhoIMb6zcd
U55SaRsOHvwjNOz4sV0AOKIzTQz/UQ7Vm1nE7Njx0U3nvcuGjsUQhGT5obXxz2l0LVyYgI2mR6kF
R98Fk2IDIWr82AntwSGlsaCUq1Wx14bosXKpxK2mJ8qDSOhMvEhr2CTQI2kXCPuEct1EX1EzbNid
jupZ1XTPSXqM/PIinahYOZzwC5xglhVMomFr8TkW4K4T4qGR+pYzyMooE6R/1szgMeNjgFnfG5Hc
Lidao9Mjts12msaVD1qULw5jLIIOIoVV2nuyboFfiQsA9LJcKtMEYyXx2jscLHV8rFO1zVqBWSMF
eu1dl+myJ/sQO/JzHIyhXESjtYbUibcKsIAp2kNS2sccyHHJ6nSafL+cJTB31pkzriNfoAPKMwxL
OIMpAibtfsFAXC94jhRNecbX7/Kzp770WD9kKVaQKeelNj8Uyse3NIcxNnzAe3hGJ6W4erb7hCHI
uayg2Pu/IoVkHdZygFVyV7O27AjsxFPrKblKS4RRnm4tQleXFrl1nnLffkz1syHFXdL2txbB4b+x
o4Bs8W69wEopx9PS8Dlte1fr8sMGuIhVf7XdZo0D2Q8XKqMdd9WqCIr3BFNhbNp29ZTfS+k9N1YW
amOy70yk2Y6Ac5luEhW9TrARuIzek+sXFxsDvtJV24HsU/ClBRtQLOKo879GD8xggY84zs1RhJqb
cbwTu5r3BFrgVqzU75iAogIfrTkXXW9XGdYx6DHjCDZLdzVVd60mP4jYvrez6GgtvCVK6eVvMTE8
Ll09uOe568iYjd32RnwuZUrStO++0cL61Z59e6R0MY5xcbH8FFigAxIwiWc3hnDBx0VZvs8mopPF
KVR3qF7t+Lg0b+ms/qWB+0tzwFauezRUAY0BHtrf5oASALuYOt1b+4GiMMZzmvJowUQ7uzwvcNI/
nx/fqEHLno7pIKMu9jVk6bTYf67V9cSNoWKWwXrAokmYGZ5z4ibmBumkWi9F6fLcutV+0sx/OU+M
v55dWNcGPvwsH0sO3/02H5l8fubaylvX/kTKUYPfKhAioPmC4mRQAEFJiRfL3iz9PXbSM13lOYmL
fdL1XBWE2azd31fj/w294POPqa1PVcE/3xkIf/or/z/xFCB1/GHd/IWncHlv30X/Pv2RnvD7V/6H
nuDY/0HqirP04tqPs6/Nqv5feoL5H5dMUA8XTw+jF9uiP6WJWCJdNSP4zxIPa/lM+hyIA0tUG6Dy
7z8zIShA4IPrwBrRUSX8X+W9gkcsC/n/dN0LeYK5Iq9lA7oZePR8o7C0KgmGOGGcQgAG3UQt0XKO
zgbWRA5GouPJsERwDUCjSAbCRB9OQddelI52qiVG2IntU6VN+0Lpl1L3b1Eqn/O2v4kJD/Rj5olu
nr9MDln3lcXG52KJZ4hDGicHvVJvUg4T5ituvQvYlZRWPQ8whFc9oUyb0lxs1fjjmIPHJ6pSmQ/C
tz+spH9EZIx4yYHlFtU/RWM+p350pzT75zQfRdO9Igl+ce38ZrSsH3k9bbq5vgjshQkc/2lSlawm
aT/2Q7Id5xSSbHcnBLpCP9Lles5h/0eF2azGyqGYru76ynhzBwNn4C7eZiWnF5MEYGrb3QSkefhx
loUlKnRJnjnzS47GVjVrrcmh8BZg1yOyni5J0RAFEaA7JjJGWudIsLqWIAe8tLPU3wpy6okl88SE
jZ6FP4PMME1yeshlAwmCjvmKn8VNOmU/eq/ZS7tItzT/60TNHg5l4mLrQbVqhwFlsWtu8B2Ge4hT
gVNDav6pIucSaRb9k/vaT0jq9YX6SXQobEEUd279IxPtu5LRoV38AWP9RRQCTbmNE+agKQ4c7UuL
aCARD9lpweULxI8kCcIR5q104l9jbb5bvf6atkj6h+Q0+e5VeMGNS/ViOdojCgHc3ka8d9znTItu
7DZ4LZPutdFO1oiviIOmp2PKo9nxEMp4eDSJXiP5y73OuffqIwtaR1WF+cL0JcUIkq4WU4l5eGm8
QguzcURDRcmRKm/cJM2MRUvr38VD1SEVLH9wnGDHO79CM2l3WjcwwqsJTmMdr4TubGvy5UKJBM8c
YI85DbfMz8ptPswHBQQTmmN0nhzggFmDD+oM2j3Gv6spGvY4/K+TNiAFKy5ixOoJ0yStvx/t5tZc
yItxvM4rlWEx1LxWgX7Rj31mvEXB9DKL+NRW6tPISH1qmKhVEXfYAILuG7Vlvk/tE4ifTh6mRfc+
jgCWnmg/p9TTV6lvHWNrFQ0DsQMQ48PZth54iPbGGJMXZD97s9qD8tyqLrt3LFjm2XQglf3ZLutr
kvAKQdGFlR/gPDdRz+E+hvuG85UpHio4vYe0n7ej1h3akVUyu8mPyHNuUGaUvv41Gla9SmA3d8m5
TRmLpmJ4kP59YMO2buucBZgI9Nd40+nDXVqMX42AJ0qWRmN5v+LWeZ4qNMvxdK3TeSFMo1UTSIYz
f3rAVeBXOmsobCEgl0G28nPrabaSF8N5HqMZdqaFm2Y5Ps5d/OzkPUZpP+t+vpet5+Ca6X0MSdCs
i9F9CMhGz0f8e5SB4oP5YOjPNiQ884fmRs/tMsjI4uwrNWhMjOGnVfKDyXavaqb98J0XUoseHLN5
TUbzOhfDijiNk2H16B+NH4nWQuN/0kAsKFd+dkHRrwZnWLddBOaRx2tlqV+6Rkah95VVE0I5x4Cq
IeOnpEKX2JP70C7pEeWijlHYpIfoPYijyFd6DUvQTZtohU1RD7lH2wS+PJnM/ypFfzTNfrIJ2pFG
IHphNCfxnHBF+jEsA5kut4A1ckdfD43N8CtmG5qEBxU92WeOfenH5X7/yjz5gEXGtYwNgAr7K5/d
R3dxJUFK83PmUY66d8qS+65KbjP2w1WDViXXEP5F0WlOMOkteYcAFTVDieM8BUxDqoZckoDU+W4j
neFiexYEguCmHisqNJ6Uwby67vTZRhGKNf9ildpdNhRQOjEAtlNG4SpQK/kjj/FC6ccbe6wfpDtc
ZQe/vI2KawoAblX2xkFNgZpqhw4aBXz0M4mmd6Nq30cDR1PXaG86QUKph44JggVpEuJav9Zef4tj
dr3C2K6DsoS4iOEITGoTArut3HVmLoaYLJXSEGzKhnw0wQfde6DaX9ksP9O6ooc37BHruNuy1NFu
m96dW2J+IJ17D/tHeO8OKKTqb1XUhbHVnGKPjd5oLVhxQbHFYvdHBX9o6+gxoIDP3x1sf9W4Hmmh
/n1hm3Tz+O2GevORpfanh5nOcseavsBDtuZ3gpk0DNoozyZxe9JgfPk9QRV2/5Lm9VtBWu/CXOfs
BbMax6sYXZxmky8zPxhZ+kL4Ggkkk3pL+/YSJ5u2s+7z2kXJZ/gvmIK8+GaeY9enE+PAwALhotWb
7xByTrrUrmKqXwbR3VVVHvY48UW+ywmV2dZq7LGiTfBT1vp2nejJDzbKFYwOoB0H+LQ65lXwYMQ+
wBzmHmnW4uBDtmJRX+t2vk/r8sbT47NFoF04ad1xJEAycZUXGoVFBxllmBr2IjRc9TmjCcUDqa0J
xMw3RhddRGDhe9zGq0HBRLOa5pJUIlv3eU3VDMIeCPsqjRc24Us75FhLTonGNuzsvdj81KJs13tz
GsqikWEskKU2Ct9vEUygoRVDVK9ZeBZTGPXy6kJRl96HYVNF+DWqHAqUyq19mJbTg487OWL5cDaG
jh0nxaFPJThKYN/nV/V1LOt9Xlc1FQNqa61LMYnp1A8m2A3E8mjx71rZbfLpw73BRriIkf5+aRoB
eYudaG4vytT2ZgIUx6B9emiS1ArnkkgbQ6fvbKDWuzM27uw3YixwCkEtl+idTsh49alhaerq6WsD
yGfiHLdCBQGyzLwfNeabSuqRUOoRT99VnSNZyUoycVwTAVBTXdIMKwPD46DzLtLkmdHa9rlbypv2
06pehVbd9zHljYp0fhuTiZEx5KqLzWPS2R95hQVCkx6skWfMZwq4Gp3ywYwe2yJ+Leru4FXxei7s
jYyKnanABbTxZxInJwmEi2m4nNnqZnMVwAMSMQiJ9YXSFa9UBmtgKVfZaNtewhGxJiwFkk8NS+rc
zZ9Ns/yC5oY8OjqIjl51+OyU8aaJ4nXokmul3qlIMZcbeKKlIutk1N7symRVOcHVj8Vzicn5qKkn
3Wr2M2YRfmpdgwmrSK95NJNfY1O8ZwHK1PbB67sfXge8RvF044wx5BnghTwhssaoDo3AnspUOTnu
dPQJnAXd70ts2AVznpIzvfTPMu/2g1R3IgjtZPiZ5vFri/q+QR+kK+sQZN0u8pCkFAmznMQ59oUR
hFlpAcIkzs6Q6OLSicDTXIQ5fjBmfeva015m7a0WlFu/Nm8qnXKwGWskwNjDN8WLT/QPXtlw0N2x
eFTJstrY7fXiTfagUW3DvIdqL82neDUag1oXhbEN8vgDAf9NMRXosdN30g6eWosqNRrU1mmGe5Ul
FMO6dx+XDJ9a79wXI8Qa/9ae5V0+FBdCaG7GIbrHKus2wjGhycp95xCYGKUxUkVLjqGdfRoMxwi/
azB4ZzAx+kC1nlGgXmyeUb/VaCcf7ch9ZgpyKTrzqW0pNRwkWYaarwb6ZA46jClT8eaOTHRQYIe+
lV4nrfyg8fg0q2hrDYySHueCsNy4vgl4prHdqlE42Q8Kol2M5aEwuvu4WWygdecihhzQK79LbNKG
0yTJ8aOwXsTgbNpYfEXKQ09sb239rdGjW7erz8UERSDI2pei1g8xFpSrNhteUzk8RO7ATERD9q09
ikFeSEP8ypPqocI5k7ASfJT76cUZ2icVE52Xe2Q6IlvEtDR21sUEW6d3JdSUdsJ7bIs/ehQiQB43
XhLUF4RUc5Q/B0IwLmK2qMsfY0bjUMm6XrWGc0uNfDcULo/4aG1wlETE5YiDrZGuTFAf/JnCGcMC
61QHD1DSD4LtFPX9CmY77iURAkSTLrBl0hD66UH3NH0tCrqZTMUXM2vHfSS0gYbKuTcHG6vAQOgg
pk62cqRP5DLKnlaXJUPNQlvBKWOPRnJmjGm66W4j2+Z6BPYW/+WfQZJCN7EnbzMGQLteUv1qU9HA
sfWQENlojrXZqbF8KeZtEaHaHbXmVuDWXLYe/2GQvTIwrkvc/KLm8XWiU1s1fYWyKK+8tRXhDS1s
Ha5n85wY9o/SJgmh73SsLWPt6k3aR4eCd2UkqAtrKpV4bvdC1s+K/fVAJMIVwBIbvbIqSYloYf1g
cQBNBzFpbGvoFnt91/YeFPUYZbFv+PNGN2u8Jwhw9nqSOrKwjdNmlzuVhQUcUuPR5ahVmGXtLLc5
OHp7TVoz3Zmag5GzieJQVDjcEKwLzcprIEgKClHuVueFPiaJIZN6r+1Ct5QG4ufo2CqTWGPIA2El
mjA2cTbBWCLAqnSVGmChRW5j1zoqSeBNY2zxWn+sKUbzpr0Hw3gwyvFLM9AV1a65M43iRyI8bWXM
1Nyw7bkxoJGDdC9pa9zK2uGZ72zS64a7LmCf6Z3kNQ0qhq3Y+mWxsckYbm6Qtqbl8gRV/Sq1Jf3u
MD14gYGPYGyRrZ0PPY7WOkL9yWcW52V0ZUzguvfeqL6ioCHooI3HTd5ZoVPyyHTMUIKRowb3gwQk
F+TXTwhbsW3d44XKe62cjY0Ru2xxunOfj7TUczR81DMV8hRwwsVVYK263qvhyDWCeMPs1Wx1GNHi
4uIsRftP5mn8mMWmw3BNwX7UxjCJ84wTZ7jNU1aRV8gbJ89s1KDGI7GbcEm8nZM1r06QvGVp/ZI6
HB2ae2h7iGRtI1HHK4yeFUJqy6VcsUmYQP/5C7OUeTPnDVLkZGfjr7AyC5HT9Jtfpo+UNv8yjJHT
QoMmplpymDyga8trH3DExTC6KD5Khq7r3Ef6xbDHY0FMxsYU2nF0u0eSFLH9TqwDXgmNqERYmz5F
W8X5U0aIfIdhBKQw1gYaZETbOy8y32u2/8aGYcnZoBdMzfxNVMinway/0rapqaDMp5FDqSqNZ72J
SKrO7Kc5xzcKzZkUiK3k6Pp3uqH/wq0Ra4xIRPtGj911kxh4h480D3PTrnS9GU6NO2joRnvzkLJF
h36NGtaeq12eW+55oWDHFlejcY2b0qbTUYldbg5Dr1Mg1xDhAm3AO+PWazEuALqaN52d3GNRjSa1
6EcerIJpR25vqfqMVU6s58GI42vvz4dZzogYqwTffDqzElgdaj/BMqae6Xszwhh2Igp5Jc7KEtT+
pjoXlXOAuNTgFgeo0vJERdKdaQs5FIZbrev8VbrszoQRviqhMCHwfrRB2YaRgfleYuQYMuSZF9Yo
66jkvBdd6A/pWD4GVX2a3QKIBcLe6M9VWBqk5+aBdRAa7jpJKdHMFvNX2gWfbuutRZpiZsOoawWt
7ME3M6zyfTjdrjniA15jDGt/mY53iTFIAVJkTAh9rSgDEksQK5aUommpv1tD5bE3UwJ3UfMajWZF
vDoxoJD/d3llL5YxPQdOX/mrPKApXb7XJOKf2NOi5Edf3WhDSnr851BWNlHxamMn5nz0HcByswjU
SdG39s5IZ0zp4hQOpahW7ZlxMiXB7n0JV6OAGfAdG5xmK2xvCNXU//CxvsDuovkoCob02TRafKT0
QUpgGFhXi+MWouuUaWWdaQpmifGasUnojj5j39DE+7Fd9a0Pw9gCHOnEtNHz4FZL9dtKx1VPpz7m
4vh0xuB7xTxcA30XYTQD3zZ9sZTzyKFGzdQX8bqPqzAXHj3R+Bzl1W1eONSpdt+/eL3mhnElTiV4
KnEM+pfUMmfdZkuV7pIF2cXqtcy8s9b7r0XS95shGG4SVUFmWKyF59smr95lmvdHvZveSdbTg/Lq
QADJdP9+bOXRssxps2v95odX1ZB8G2dj4/KwGhvqHDeuKNys7NMb/PaQZeY1ky22Z/jxm0H+WKXr
VBXWKujND6lGefL8Ty0zXuVc2xurGG9gX9GkLj27ObjrmLpIc3woaNvJA/yzdPdLo3ke+q8I8sAa
+61lkEVjlLKZASFzBGrtLTuWjlUIXXNTY5pRZNEh0zu8/XA30Ygbyazs3c9w3o3FW2+eBl17yjNi
CAAy78vSWHepdmIS9ink1YiCYWOQoaQ73d4qmxP9Z5BR2AU58KOdGpt2wB/DkxVWQ2CIeZIdeh/v
F5llT2rCcW4OojDvkss8/KptqBXkFtzMufVqpAd3MmjYGVRGU80Ok4Kaso+TLa9RZcwcOqLXyt2I
iccBadm6U+JJCRvj3jTxwxrrpXVaJuqc9yRRD6zdCKm8NY9HY+pxHIFgSmuzqXIKg7br1h1ElUNv
0NyZhcJiWmkjkWAz/XR20MnT7qzsIvXgdR5sk/XCrpC1xSLIKF5srfEWTuJO89lnvdZ313bBKcVW
/VyncKP8vjvOvvkoU+3S902A+0vrhemTF2GdWnB9m7RbWSbA4WQg//YA1FZtUDxYU9usvL4HSCft
fmWLJ8/qgEMyypCBhsNqFLhIx9bW6zT2o/uuTWl1blsNjg7mgNLlrIinz4K1Xo1Fdud0+TXxXEJs
IvgV4/iZ5NWJ6IhPo7ROQVw2a1vCkJ/1aRV1bXQ4sA9l3GCJt19WHxRTt2M33QhuNcxw6W8mjzCB
nKO8TptPAGk4AjY2kpah3VW3814O8LtlZc8rI6YoyLs7vSZbpiz5iTZ9xpUZ4ILT2Jytv8wRZ5mA
TWLVOgRndC32FxFGx+zJj7KPNNo1e6v0yV93Gcls/8XSeS23jWxr+IlQhdgAbkkwiaSonG5Qkj1q
ZDRSIzz9/uBzblQje2yLEti91h/tBCNziFTDUf0SpWgynfbQuvlf7O20V5m8PwY/G+5N3nvKWoaj
aMND3hXvseOQNmhY97mkSyz5VFPcncssPKA32rnMbVsHOGmz5hF6zcriJf7zMgmxH2oTvo4RzBrv
JyfuTnltn72Kc1baw2aYXiZ/EtHULje3SbGjxPWxtruzUSZvtvErEyUjT6NUHLJSkqjM0C4J7wAb
Ro0wG9nJD/NdbCDE8zQzWxtPzc0dvadyCNTfPlTnvJZRoHL3vdThLjCSv/aQ2QSAzdzLZp5sPatM
9jV+o80Y63bb1OF7N/SE3vUgl+tJrkZgEPMrjZ1twhC2txOj4OXdq9geLktGeuXcqXX/ugvJVTSm
EnOIlxJT1Wm58zyHvNAJTMPssZp8IktBMjea7mERxgfxE+ZdlpT1ockPOfsD2NEDMFy41V1o303V
MXan8+hkj71qn+Ow6KJReUsUYA3dGm+hv7j3Y00oWFLS7jhJ5jwdeIfaxVNAgseO9wDJr464Zeb3
nIiXRLmEhWi0ZSJnBXWGa1kS568NHDiGfRMkoNwPwyns7VsRLNMWequmJfhoZuQrpcpu76ppqaLc
qe4pAwq5QckIMNhV951UOQEm7Weekcw6EI1BvFwQxSliExSVUaOzOQob9adS0IVMT2E52pwZRXJe
Bv/LTRtFkqx1Cwcj22e2LshELjeu0z3N1KtjA/CJVG27i9dXd6Yk8NgdObO7NE9XTC+OvOqoWJc4
rVUUOn0AsxW/+IP1nLggpd4QnhNdeNHcMZjpUL31TUKaK9hL7icgwqM6ZHlFBSjhc0341bUtj7Ig
iEEY1jXJuT5teTQTeTcHdfvIv+zUiwaArr29dqddueQ76hlfPF4h+T/pbxCcwnY7iWHTESDIe3m4
tX396SqiyQecUVMIwjb4TxDiUduH77Gdn2xUU8W8a+HU9oSBEMiVNf95cc4I3WfEtegEo444Lal6
tdKeo9NrISWqijjbjqFOtb6zaUJ5nJSzF238udBRLVTLKD4okMC2/Mi0JFu4wIbRT7eUeDxEKFRy
ufcIVXHUcpD4di0vlR/5MzBBOSXkCE3xt9b9pwrvF5UBzs0ZKJZEeJsnFe8nI9mZY8UVz7/GxQ/h
idXGVBhFZRFch8Kk87lhrh4aNRD3Mqm7SU1/7c44ByXtX3OoPubyO1Tpx4zEPHLTpUJnMx6H3HsL
mwfYYMxU4U/v5QRuGg8d8QO8lvFOd8lrWqhwk5cx0ZHZcFVd/2qOw8G0x5eiewKKTYG5OrFrGvMV
489/bov8RjefSxmm23JoT5gZvgLl5siwOD9NOFli0ojy8urdLOAyrYCesH5W6FKGXB0bbb4FiQ97
GQZUHSeo2OlHCaeeK8ZiGhucb9t3XTDf7sv1i52yqd5rezZS4LKaLTz4mp2YDir2K8R5BOjy7c2B
DcRovk0NR28wh8wa+i0xk4MQENFF/gwAcCVb+RFn/xS5TX0LtfsDuPo4kMy2WZpuwWaxnBcExYuk
jMkKvsI5CKLef2xkP2AjI0PLVuVm8b0/YZVs/c4/OhOQ6YiUYhdrOBwkFVkoqIgEYeqJxA4r8iCJ
Hj0EoXG5KxobEiU5Qeg6m2CpHlNhAKLCsyqo3KZXz6HUL4X238KF7a4R33LmcCC3DQZp+exKHno4
5m3YAi+wtQwAGImObZhjhxJwLCNheB5906fBEJmvu7YvqIHrua4gp2tmIsOuf/xp3cby7C+R2Nhb
/2bO/J75A+e+Gbyhabr3gaGynA0cXmH2mr++Zjycge2Up7/r2XzLNPFiQ50gjV7+VHlL/FTlMdI1
Bu/BbyPsX/KM5NvcMq6loF4sT79YivZSpjdX8rQo/Sdu3A+D5EfGCirQvoXNNdlbzYs5QWoGK62Y
knRkiO4OWw+VO10WxcNobgDiYMbC75HNrfaL22yhdu1sQeOmf9INYpvSYhJqvYRQ8y4Tm7VCKZa4
+xBffgRiDSnLTkRDLVGf6ybyhuyWOWm6dVzKJktTUvwJHO44X87I4Sd3jmNe5pQLQfFTH4l6sxOs
UvnyZ4qftakeOdZl+G0r/1tY8tZ5VbBTHbRHkT4403htLQK13dr89RMayDhs0DNHpi6PkxEkkSkK
C1GV8ewb4WMwLGTEyfQz9di3YvfemZs7M+2N3RwWxXYahqvs/R16DCTqwcXD7ar18lXq8SebygNq
ooseF1TGbRKRkU+7bk2+ajGO3yQ9I1X/U3TBPXukoc9lirdRgUFvF/L9XCnbdfGgg6Ekq6oE6mfx
tY8xLNyplkx8wx8/R/1uNSgZHAo0uxCWYxjsCzra91nmPDvSIHuwvdh2/KlL930OvI5anPlmLw4A
UDsciX0oEI+iVu0cdlbEfMy6E4+2VlCYWWbRH9pwNwlnnXVH8izt09SuoUXxZSp8osHdGZJnuBJY
fU97A0tID9Qg0+AM4PLTDojvhvw1b9BgYBYGjmmfplC9CBsGt+9ewrqi27jHNTsEVz9Qd07LxdgH
1R2lAhxw0o/CNv+xtXMOnAXPdL1JLGs3FmELGGaBS04vjQeQbXfyZejA5P25fDEG8MHM5Hzyhgen
kSeg0+eqLJqolSXXH9wfCmWq0pl6Sb2ghcVh9Eg/jM6g+beq/ouH6o821N5JAMuW3kqiIMW3mmTx
Z7xWUuF/5d4nADARqOdLK96bDvIAgwCbIU/pck1wCbY4SBHkif+8CbpSDzlG6IcmCBoMMBrngQdu
3fMDdCfUq74bXOfRx6JncZ5I7Myj4NUUjKVYznHtgErLkbFadjGDi/60PHx8RQKbk19MeEXPUc8y
XY8w0BEUQJymbSL2gRF+qRBsgEyubVEsFK5MrAeZvGkh/9QEsi3z3rf/K9sFGJzkPahq8WjPhJQa
4Pub/RQi2YzL/D/UM68sQcNhjeepi/BUhTM4TLLKZYMXwzGfe7W0WycO0i0SUELYfRzovF2HAWK0
NoFt7YLEUDs88UKLvddNd3OfyEjbeOc7238xq+SlsedjwCIICiIBHwk2tswfBCDbRaDSVC23fyXk
b1x1u8Yz6r3pCsavxv32JCEZpTVQJeC5WFFmDQa+mAQ1t8gX5PjGrnnWS5aDvrhU3afz1kSDu0Gk
+Nyl5mPsE13rdGOBBYaIXC7PVww/rDH+B90PHuEk2SvKJbBTZT5bjn8L+vYjMav3QmfI9TIXc+a0
XKfSdveDZywRhYjnWTdjNNG7vPXsgr6Qg4MVlaWOdDAIJK7PUuEfq/GTmc3Rk8WtaqrrFEPC2eTp
YgvigjZR5JTc224+GKt45IU7mkxF/tRcFPZOjljgVVpDznXvdS7A6sYd/alfLIz8+ITOzH04htsh
ddyd6mefGacFEnH9aofg6maOiYKXCN5TsEdYZTVFJYBZW5a433tChcu8o3wPjjgWPfn5OrzFdMYd
Q5jEVLc0Yob4SMHL2GVq6mI5vR2liWyucUkPKG+ypT6WylGRmJNwmwBzW0JvS/I2CUzIdwUU3UjS
0yno3Qe5dK+y552WYR6/XxYqjJu8BtNK1a4CsLL4nfhfU1yyiY3gucNk/9GplKAW5kQ/fHHGwD/6
+9oAk4Sycg8YwIK15Cx3Vk7Dw6CBB33Mwg+WgoNN9XDOn0JpfBOFb0dz6cSbrE6taM5ykhkK40SB
FjyC/R4bfUt+7fTXHO37vFK3uOaayEPvtdPxq4nJ1lbFZijR3bmLSVxrQRqAflZNPp0wNH2Ednbs
uGO+B3F25yU/Je3VCA1k0h63x/IrOR5M9q2tW/xxWwA4Ix1R/UzInavqb1gZCRrlttzb/POLNC7c
8sDD6fxhB/11SJaMolAXqBQmNDf+WmH807jDLzmgpEMPbz7vlcjLCjPqreypSBe1BmLjZMFs0HZ6
OpvjQqZ/woWO/30bShL5m8776JAvtPi0N2XF/hx6T0vDbUwuWr2ONRDU44OLAXjHECVoTNIvXl0+
9JN7clJKjtOF8SdN558kL/KI5fVxRHTSYcPeTFX9aUzB2S/A9XwEWSoPHyqMcqBXzPOzb1CkmtZ/
6m44BquQLnWMbNP58V3pBLdSrajA/JvpeFXMkB9cJTgYUFUksxPuwom0TS8JATT9DGgqgbcC1+5b
7Hl+Lh6dmhRHbsiGPiyf5Zw9OQmpmkupvTVy50EtytgWDjjYaBIBHjNllWx/GyRfWFmVvhRw3bbT
PNcp/64t4z6SgU72/WDve6OyCHwUXxUlFVvhWuaZfr4a24S0DjGrguHb1lr1/IdJKz7KLyl0CyRI
6x3356EkT3JDhO0pL9i60tjg+CALexHej21AsYLnPErOj6c8xPuljIGii+Tb969WndE3LcBlw1Vl
0nv+XZ279+28YLRv+hosgoRNjypO5GrPsWC0S7HIsd64+2pCQSkyhfrTQpZUGDZ15esZXEyoDrKE
fFLuQemcmZsIPphX3LR5Hf17vjPMYXW+aV3ePYGvn4NYf3TIT7d2SiAg4cB1xFE2wsupSzs1byRh
uzgA5puw6t+miaGK4Dr7lcgASW+rVfBOyqvvz3jUeiak/FsvYXVqrZJ8SQ3R5Ft1tA8S6re9qvut
GT9FmD2GONsTK9NXkh5Mn0+szu02SQqttSiHGozEfZWd+LXQQOJeYG8LxfCGfJe+K2++a8GsuGJQ
UNVoYNOE0cjOOTpSj8M0X/9W47stXkCDzU1sxgb+BLZfAmDPVtJgg4hz7jP44KFCZFJnIuec4nFt
JbQiB9rWzYJdkzYsd2HHljo3x4rDEchvJtxcOHdFYR5nRsONWQd3nLrhfiiynDjS5FSIjiqlgnkv
QRoqJqwCCk/lYOZPcaLDi1Mk6cETd1VVz3vbIC6rUfKdYX03LoPzHOuqeK5EsI+NFv+9qyEilo9s
CLL7grmgC7EEt6G0781kat+JWUGVH74NuDfR9DoXXZrXDKPbWxebDQHTA16mB+ZFjxXrSQ4uH/zl
S6+VbTg586PwreLDU/FjSfn8tmlkuDMbnH/mQO5f6UAL0LHcnhiHYXjtGFjeHedL794cU12DHtFE
nsdfMh7cbeD19q5awvYaxxDJs7d4+w7TQBRyOpC4Mqd3NumwAkLuDhwTkHVIildCrY17xP7Po2vm
r0NfYK3Jml0zZdPOw0GI+WooXmnEq76V32YvQCbLq24OWZOHLwZnPzkc4j4P38zBaV5s0tlfJwm5
OE3zE88ZL9u+jUVLrEtu7to5zyMC26ZjkfQzDBsQPgjUUJ/V5NTnpSHR3yuLZU2cUOdxkerslPhS
TcnTk5guX/Sics0PoDOiZv1/fOGr87//GtAa0dHpP9iG0Z3Rpvn0pJAC6WUEO/37YDjCUoQ68bnM
3Horub22beejMDzh622IACAd5t8v/PugXIEnea7HrdPVEO+psIezGPP//1DQjBbVlSSFKzaI9Fh/
N7N9cYp71D1LZt2M2rOIiBN25AfcPiptUrKe6Fr897tIr61bihX8xjjw5LuLvhsVOxrxzQ1BoJl5
w8hk3tCWey25OXL9P//9inTEg9nI5QCRfIcvZskwp/vYI8wU4KZxl5tlXBY78+6VnS63qhP9Tlig
NzQHLLcxcOZbl5KIUhCN7vKSuULNjOapUt6HbPqimoarM8ccBUaOhZiIEQQj2UO9VNna+MwXtLOV
eE5V2F/jRvVXQy39VYqVgkMMjE7Yqh8Jaql7q7uGRgy6nVBxcf33oYVegyzOfhAtXuxg0qdlaKEr
1g/l+gdG1AxHJSaenrm613Rsu3MJT7dA7DTdlFzj2nO2hmnQeJDBEGahNWJXWrudiIvaAkzTosVB
v5laeE1VI1HWfRxPPG2eRtzHB2AgFkZrTWkxmiAqJrYro7fRtMuq0Fen1PoqEEvvJpcjxJ5rtTdt
Rv228oerWj8kceJwt6xhz3bxkxkjMR14oBAX0MFsfoqsRX/i5TeYsofA1cSkyJG+i8EEWVziiwYC
3ASjkaCJKGxwRWvakz/t7svGk0++2cunNCv3GMr9+3+fAes61ylgAiyPKtPiYWiFeGj8TDwo0ghn
DNJZd1OxHx76GW7EYWjY5bKBlzeb7AmOAwNv5kWmoua9bbX7zMpnEgkVfxc2EhYdtjIy3ZLBL4RV
Ic+CVORilH9w6w6Zb/6EwuqjfPHri7fagByAywRFjecDq7W9H2xKb/wBySXnIUiznWXo46CsK1ev
9TY7KU3DzjQ8lKWozpIE/z4b1h9V/5YySj+l1kP6AMIccBnDWuT1eANlYBNahaqBRl7XBVX9KFXQ
ocfvqx8G6VcUptg7jedyQsLTdQB0cZIEpH3AS5Ga92GH1N1iRFwCc3oPJUJvJMHoZZjr7xLfOAgf
e4WCrPqZnM9Uj6DZMgz/70PRzEftzpJsLr5YPRsvc16+CZtPfF9+DK5PpD8ptOxQVIc1+sNVUL2i
0hgIqwZ1Q5pZf8zZGXZT8r50sD5x8BSjItma6PqZz4twMzmM9x4h8XKSdzVmqzuF6uBOOxQxlTgL
uIM2mF+hADNxjecBmoWIXZ4sRv+j4qaImhxfLMktaVQrbM8lvfGPhhBPpQB5cl10I05znyMk4I8H
x1ojP/Fdnyewj3mAu12AneE0Bn8A8PpVhTs85l4dOZIlyxBJvolj9q7S7tWxN8uPuKmKg2HGF69h
+02MA4M9CVuJ96t0M92lg5L3WH8PrpWPj0svX6fEM/ZN0H+43uQeEs99ttR8gxT/BnuUxPMjKSz1
EaJNb1TZ+qexYiPI16+j6Ob8EDslDUMMUMtC9sHSm6Qd8T4RkkN9MpxTmzUrhd6vhXlmFo0hEcBF
m249CIN9Mtf2ozVM1uM4z2iTve8mBFPpyrqNYozh6BClHdlEcM1mTZWNctER+Q+lPY6Q/f2wmydb
0MoQM3W0Xk0ixo9WNhn98El1ll8V8T8xfr197hPa57WhPpY9A6H0m5NTx8PVM3X7OBVse60C/dDu
JwzQdEiMmOCInnTeuZQ4LoJ2N7S6PpVBc8V2hGTTyY6ZNGm2gQkJCB4Dk5dmUlASz2sbzfiQO8l4
WepqP/hFvgsr3WDcQE0mg/ZSgiBv7lW6FA8z89M2nN1gr4lXe1ir2JJY8FytYq7pvxgB+NYPGp5G
JB3jjDCBeo0B8Fp/FlRYHJw53zlLne8bwWE65IwU0+AclJr3cy9/yyR5qvgOIbeg7u0kvWteEFUn
kq49wSRlon1M/dI+Jpl8cmva3JRDdj3vnexzzmQYFUP3d66RhxpqNCKLZWwD5hps02JEqmbMVKhq
ephch9ac+JY0+qjLyaLwjdzpUu2Chcs3qfNwOw42+GANdR5riQBok50Il8npvq7QT0EKkVaBhIzu
qjtfsVWHWYiEOHsF58IcINSPsJ8sr/4ZJk4pr7TPs6C/pVFPuTl8+6Nzrvzl1/GzIEoaNiAzaA8w
KPu2NGbmtTlFxuO3GHKycxrIX360F9i9PFpgLgk82q5Zu0cZN+UelwFoO7gO+gn/KIMvOU2gbkHU
zLAILSuFTVKJ90/4gW2IqRyZgGYXR4FwLE2k9VDpUbmy5lWSfuSN+uoXw45KviJ8UcfFEed2znZE
IFh4duePfCRaPvvoy1nusbC/Gt4qREYlTgjb/WA7r4F2D2Vf3fKm+cGR9VGvGveut9gGZLALvJxB
Pxf/ITlBiXLwYlqDCl/CSymdnNjN72O/PNR1X+CSNy7aF+musfqfHsEGUGwgt9i9nZhDqlb6bxZb
xdkFPKHLKT5MO6odf7NK9pFfjPelgCTW7fSUSvMu7mMq35v2j1dPD11RvcQN0cGIuTR+h6F+L70g
Kr8djuOd6w8/uvV36LtWZbnVv+dTdTCo0YnqtkAbGAQ0DANdKvYeK7Zd8saGD6UKg+wvIvKaKUF0
Nl0CqTF0DLikndR4SYlPgwA6YIxCnmeqDhIx2XdWWO1M6ARtBHB2GIyzFku/P8Fp5T0/Rm2zL9YP
jod1qyNaskRSVTlO/Bi3zw16XOga+TDO/3V9kz7U/UvpZDtz8F7MGbE8Fugu0xjVxfQ2B7jSaIzm
S9YoMj0f0NiPeZbqoebU1jQOygBAx9FbEnELBp8vey3bMqs/jmjPSUq0TZqvqb8Lbo9scM5xMODC
6qO5CM9tmf2adSeusnZI9krEKW+68hB6+UfmrhlpS/UVGAgVtOls3AL1tbTa6hh47OKtJlpjYSLO
xoXJ3TF/OKnvuMTHLf2c08YpqAvr/cuYLa9Zpuwo1QXB3xTIkDw4vs7uV05TPJBR/eoVBJtL+0M5
bg3WUb01pdiJzvxDNEYZ60MzI8ovWw3C0BR7fwicLQpsSsQcu0A+TUYTKoj98GxbhbjA5q5qC5ZS
qD0OkRJ1QOsnrxyTUbk0PemSr2Gb9YghjWrbOLjne569ncxBH7UJ+9smCdw14g1WWWIa0CqVU/MS
+GC2YWF+8SCtHP2DZTsvPeELhI4xIIWszEtb7AEgZdbs4wLrXCPbMPLH7jgOwLt4mbOrIetznixv
wDWPrlCrmEmzyNjMcyyfCOz0V2jh4QwHpG1wBxtyHhMfFpfdEqUkBr9Onps8Hq/KknLLINoaMyWD
rFA4txq6ztA7Yfuat3PqcZmmZ5bNuLe+p9nCkS/QticZK3xcCjcSo/01+1O2j/W0gDHrx9HA9wYS
nJLGoj6sVD+Y9uxvpj44kQlH9TKWc7RotsUi4jxbmJVw2mfoq9+TIv7ynfl5IVUMEKzZ8VPau50k
ZYJ//mSr6hIPewf5eM8c/oJe5t2ugTRtNTH3SIL86jWDbvpwfJ5WJGNi6yzWq1V61V4MJMoYCbuw
tCQoVyuiJVjrruCdo0bYV5OdLBJ9G0EXTEQgL6fQnL9Mc3kB4nNws6SRi58SdoVeR5Xv0Ic8mZb3
sfKIvN0PRNzJwPsjtH7sS/xSTTuTaEwxFooirCzIeBXSqCWhdqJKq/yWqOlU9cFdS8dEr6DzsuLi
jK6D6Q3So9AfJm2uHGJIiufOPIZx/aIzyJ04COhqb9nuKgQ4MiASZSivta6fXR+CL2iHmcjG5Csw
ZWRjedg8EzNNBhNwVHTMc8l7bQLMXJQ4x07c4JKbeA0tuJKLV6gIj1UW2z+TYe9SL5yPU43upLdy
svinC0VF2X2ripOLO7ae0xEZut0yrxR8/TtLBKhhGuy59JG9S2I/8CPOd37DzyFxg/bYhJ9hOnNy
FBzt6LodnkTUyKaLYNAxPlBkMwFm5MY2rnPlecLPGLTdgQ4V8n8GLjUcKzgq0avbOUxv3u3JI1/2
id0QCERXQ+Bcqazj5KcARcyz2rNhXNB/y+1iI7AKZqiwhYK/NMWp6sphM9ZevZ9AADw1HUKZPotc
3sSc/inH8sbZQ22JXrpoNoP56OhHs0ObUjH/9+UTUpmbSlkdO0SiHf09/uwifS9T4+il9tUu9C2u
lld8KqSEgIjhycAtGOPwpGvC2ozUxKPgN0gAdSEF+2UA4+imvcVSDzMfFIz/8a3IWnydGtUo68dO
UdV2NxkMR4QXqJjW28Z2FN6lsNkGIDWsScERU5K+LgGTKD0JSMeX+eT3pHfkZeedlBHf9fU2R4kH
d0aGrSvaMYJx6tvZwnpKgRCNSkcaF729MVaPvQg6UDiG92kU6PN6eTYcPvz7L9PL0WzKbptytd/p
hp4ywnd4tZP3O4ei2oNS2GcaMUu/eyTlpL6oieiP0UPW4njJMRsOoSEpY2r6tyBukYeStrInxsF/
J30DXpMv49qZqf8+buK5895DP7kNs6pPcY1u0eBafR+A0vcBFWeHZqnEe4+OE7a0ce5r0VDEG9c9
YoBPe55gX6thuSDvXDdwPh21Fjx6RIBWjcF3zHVJW1Pmb8hMf/MC33+1gxfExiOJMW9m4pnnNJk+
RFziREmGd88gY1gLs9lqzhmiXenmsfrR28UNLuWhKO2TkwTGm6+7v4SKor9ZRd1F6rNNAv6vua3N
P0lucRf74PELKca0QJmMHsavkzAUOTW+bODQiB4TUGM911HqODJyinTeL4wWMEw/pgt3p6gYC/MF
CKv1QEkQX0k7EwiTdYrMEuqoH3C45PxN05Q/gzZy63UoPj2vDjcsbRmS8nBLZdidiyQrknZvRMwZ
dxJ94cZfagfjEgeFNZRmVK07Tj2X58Ysgq12LErktWkTGJb/1HP1MYQqOEvjY4yDT8vU9RlrwOPM
4hmtrD/KOHWaezHtCyKMB40SK+xvvC9pHUlmhkYoxYWoPCjIO7aMiwDGRVcLLysKri4aQXZD31w8
tZqHlgyZ7Wj95xIRcOsXc9eDJXIWda99TqlBKaLay25O6m9B292DUEO+HRt5lh4JriRSEwzL3qxd
vgmjlQpC/upzUuCR0kUItphkb5lp30/TEmB1mul/sZa73g//GywUnMsMUZAqyUOzGLhtB8O8SUyB
YzOzrqOO3oHxPdclodRGdvAs/ZCNNiuLD7ZSH8O0OCuPx64qUlZNW31WmccdUy3mMZ/Kc9exqIhY
LEce01NhO/M5axgZPWRz/Rz8rWfYWJppwOnoD1uCN2Mu92mSLdwXnO3SevfgAxGvDPTK+uYNviFa
iH5M4Khw2AMFyMJ/WWqX7teOztHM8j+qPMe8EJK6TSPXjuK3ZdVvkm0wgR7MqY9c1BuORWY1Ue6n
/dGcLspPPmeFYQo/YgZEcFgydSmSIEVZSPuZrfLPvHDzUzB2z25fJjufONq7MFXRIrq/Su2p3vuh
qdE9DOZlGPILm+pDMsFAzD6Ddue2WyMGVSQxA3hB9HYkMe1VLL4sBlghjwhwGKbDZr0VOudiF/aD
5ydHlfLkU0XFF2ZU76zfHSJePLr05KrSI0/DbnZJNt7GpZSHuayeB4tIRDwiWOtr8Hka7zFF4ZRq
kwdVAcLBFoTbJnbJqW7pqXV+ZnN5SoR7V1miP6ZLcylTpp+g8FhO8Cns4245k0ZyAke0cffSA+cR
NKllu/5d/IVO7PxdVLx3S4MqZh91j9dg1k5zUg/Q/CdFiBI6nP8DeSKUINNk99WFHYXFEzrflSZx
nls7rQ4jEmJW+YqSuil7n3oolHowvkEGsgyLjJtdyTt29qgjIkK6mn2VkoJRpbhgSpntEbZeRI0Q
sZnmy7SynrEOf1PDOTuVPs14ro5i58w9gRlN4e8GufwlpqsueecLUZ+rUkybeeSRJPBBF0MVTSZF
4OZCxvXYN09eYU1QqEiA585HYuvybvd9bolKnJ1CpUAyr+lKaHaVZ9zhHO22vDc8OdLtNiSbIUAW
ZKRQGLrpjrEIfh2isww1gyEA+gPD5nSrzReayREnTdLYpWjal8TO94Qy0A5Jl2+VJijRVW3dkQAe
WR42+WJARRfEn0k3p/uxPuEjZFhzuQ2QTSHm7N5qE/RXVMOrx9CI/wEmLTFXGxbv6CzwfvnbCc3M
rb0xCTJFAnAVXFr2BjziMPW0JnljCkXF4Tmu28nk2bQLyaOoRn1kRmKc8sS9N7gw4jFiwQb8wZXF
j01lnChgGwexNkoSPXD2rP3KbGx7WKwduW4lrideghWUC515xnDiO/vWonRDKh98D40Dn2ZTy6Tw
5D4FI8ElY/VNPiepeMlrUqiXoSxJkYRW2VBrv/HGyscVZ5xSc8x3fccqkdARgFAKgwAHoUfI8CWp
15pnvF7bXMT0C6ItIVrYygKsY74mft/ykJSun1bx/DnPGMnjYjUNwGCmZpxFLV26NQW0IcKAAS6w
SC1qQKbqSdxcxf1j7wmG2yWYVo4MJiX9pFGCiPyeoO2/FhsgDPDynRCl7e6psBKcoTAUqFAic8SJ
Xs3YEi0NW9saIA1eWEeY2tymSfeZAzpCuT3bFIkHc0Mqfel7FVl0ZnMJG+bWjuY0gft6i6YUwJW7
AqEQBnSBui9GR7BNTJyJYWwek8BN/8fcmTUnrGVZ+q9k1HOTrXl4qI4oScwzxgb8ogAbawLNE/z6
/g6+mXEzu6qjM6IfytgYhDg6s87Ze+21UFhgyGVyiNkqmtyx9brx00Q+IgBrmTKz5oCSMU5KLux1
b4hZ+fNMIeY6Q+ZnqIf1xCSy12itAcsuXfH0oCbqivAjLUtMzEPXTh98pZplOh04wrEwLPXIkT58
I5zardGxmI5bfLPAeeRCARBG32kAIBOTk4ytVSH8jqmZA5K1MFRlNesfTQX3H8ufVRhWayVNxyDt
znZnaiOQltP4iSBhDoPFMKoKaLEsE8/5434NU+ntYbJcJwbmI4jDGr3PfuCo94jVbklMawX30TJJ
njrgImLFNJRRF6n6JICowAVWEOv1NOt0REjXGRUDjA0V8OJ7O1jf9HxWa0y0pcXN+4FANMHWUM0/
M5CAA4mh8TD6z6yPPiqNwB8Q1pWq0wAt1rlGAIxQjxvatvqmQPyJ6+0jb8AQ+WZEMIMBuVoQW2z6
e3Pn4/du2PCkMnfIuHpeZBtkjWr2U0WtNNR74wQg+m0Xq/rIgo3PMxOiewufeGZTerqKAs2oDBts
Z5u5Z8K36aZJdr2ZWgcT4YVZUlkBYWbkuxA0FO4dYbdleJbBvzbcPKqgqyAt0gGoDPCBtHGLAExk
DdMOVzwAgR03w0OpEFaSWfI16W3IR8FhdKwf2bAj4V0GSzPBz896bBFjNEbDlYFRJOWyl/UIN3eG
qcZo3vs4FY4oLZhEgXLt5AeKJxUaA9Osx3icZ5U9L3DW2WL6rwfsHePiG4fesGXl48kYuqKqR5kY
W4gG//ooBq4AoRK73wCuEcgxyCCzw8AfwN9Q2p/SQpnkt+KIPJ6Kw6IGQGtXbHFMqDQRNcimXa+z
NEp+VEtqHIJaTOBu0jgAWjrSagPtSQBccCWzn2EZoqj6rCXI0YXFV2YTYfSEbRcpyjrqqFfpwnpa
d8JmTLYlBGX0gJgTvFNtlAFA7rEmPYP4zQwUwAQDJtwYZw+rMbGQjoBQ5boOtX4HeTN0GUpDxGjN
2LAtrJYB5EtOJttXLE8dxmvW3JNHbSK/WNmboPM3+DM1otNRvVY0AOADdtz4p6tp0G9kiZW+bQ0A
7xBS7ANW5RZ4+zajdBHfnrD3wl1GaIEy1DRh2wuI0uR+JhlmPO+guqu0u+3c8zadxFo+S1TdHhkq
G1nLn+kFN5rKjnsv6IS1oFY+9NyGIqvoMb3BZeOFd6zV4val9XLmxoT4j9uGeNmotrsZU8TkLqug
9sRgRUjSYMKIJmbT3oft877GFDohEOxd7rGjDcJqVQbGc2G1sZcp0s6SmQHyQbWx/O5kHsISiW+A
ajP4GL4YigKkkGGNyBnkmKzBv3dHJt97lRBI7R9rTPLz6E44AGC7H8W0Z31frYoammxYDFaQpeGk
MoGlqTlOgoc0NGV0S9l/vOcwdcyaXgndLsJz3YPheFbyTq++rJt/m+Yat6GbjMk0Ugb+KIjXtikN
gHLnlQOehfbGJ729J6yZLLlfZKlA2EIiA3RZ2RlaolN7kJ74eceezrZdU2pzT/GM3Dw2N2KPQx8I
C8uEoJ1lgcWtkZ25GrJGt+R00pXJuWfHTiRKyYIHk92tQQTnSVCYa/iP77iQTnLSgLOwlB8La6Jz
b8zQTbt0D0EtJmbRd7VcgXsqTKMxdJVokicD5nel2lSxoBGOaozssjK5acHpziQ8D/xqY+pNwcgI
bXbk4cPtnje8ZM/g6hv3ZNQpujUbBO9pS+RKG+c/IEzUo6KZhAiEaMgqIKJSolHVCm3jCp+0XPT7
KAF4iBmFOLZ74EIK81zmGnbGOGUcGP4qh5HRkbqmWaSpAWm43rKs7jdFqUnzAgHzWJ7XStRsVbmL
1yZBnBIRistH3XB7GdDlWq1sZnkfe3aODOnDqBahhdWSGOWj+jw+2149F74H8QjS5HDREU3EfA+N
UIkLfmfflGB9t4zUIyaT3UdlzuoUO10XPmIIa3eUBgJwtTiZETS/CnThI/jE2GrpFFO+w5hEvcCU
07ePpan3bJzsEgk9g+gq1cRFGeSww0a0TYHzx78BVSXWQR18lymQmlqD9dVWVbhaNCRGkjBXh7AN
JRvI7j+D5KZOYlxmqzzf6lJ6W6q3/nprH88RRjbcB+2k62kSLIKzyN6EgdJNlKJfyFKfT81oMzD6
b4wW7RsT8G3Y+HI8hFi9GD6Etym1entVq4euUs15p+Xf7PgDT0P9Z5B18ZA4UHPTGzLolCpkXZkq
zTLN8PDfcZ4M6+x5XzHVdY5UANXIdWNOrElFbAyi7Za9x3Mqncsmf2NU0xzRW5gR4weVXEGQInEJ
ao+xqpQG0IrLAYGwIZ0N7ZiqrtGf6c1oZij4lHJT+TYgPwsNa1rfFGummmBxEGrullZeaC568Mq8
zhZJGKqLons4qZmlMzVHjvZhjWBawW8cFayeLUFc08TTNnoAHSlH2qP+8jsQynEfnhUAbC2bUNVU
t1DTYXgvrX2b7XWojnyIoZy6Ii70ETyHUdCsB217AvX+pRhPvi7AO5oq4mPF3rtXD0nAOlyha2vd
0Y6knM2X9SVX9xGXw14GkTyjOUeAR1vXMVTLBrYAuwtwBjTcfLlHzlN9lVR1QzwpM6vPEe/ehO/g
Tyda1V2bQJ1V3NWJ485QnZaJq310AwInsbVZYVO5HW7jotsUMhHBA1nfRUWzYLlw+AHt9BEB/M4B
FTZaAZJZ85epUg+rNmPJr23CxH6/o4PnRNpz3yrSpJDNSWwYcGBhxE7t8LuvTbij4PeJfLwzNAWE
QASd+OFnnRbjf52jdHzNVuf7tfpn/lFBdMqW5VECFa3RTf2D+FTwef7DG8j9o/qxba7lY3clWLf+
m/anOPP/9cO/XF+p7B/59d//7StrUmyRu2sQZek/0IRKhiwj6vB/oxf9j0vzl2VTnf/z7/1yjOrI
nOqAcUwLmVxGioVk4y/FqPhEwm9iYTBBPwno6N8ZRhX9r9w8TN1WbMWQFP1PAqjiIyLADcvU/xXl
UzhO/0m+VzW5riKpuqbB2WtLJhn7s2ghO5dBCbeg6oEacD4+9+vKWUfOvnf2l8/LZ+QUzvqy5onj
lfNZ8P4CxZZzkZ09EVLOJRKfc5w9szhXPH1+Sq7pHDMHTTBnCXKSfzhQeXt8uNtj7mXOZyZeV0OY
DF9n3Z2j7Xx8kAPxncQ5fn98cOtwbedyWa8vey6DuJe3L1yEwjzF/fy0xbVIhthQR6Rz/OO7uoP+
6FEXadwdvAninE+uTPS183BZ8jrfnfNtOkvxWUbye/S3RFriHXm+O3NE4/nHN9ghUynd663I20e3
TZy56nwnvP7+4A0xgs78WzyzbfW2H9+Nw+gnJZz21IR4UJ+vSjmSCfaBJCgeHx8iwx86p6sOwAW3
c6XP8it25537IcoOhbnzQVHmXJEzQRzi3BL/Ea4avc4QZ0Gvyjcb52PAeaqTDWF7wwsx0Jk3F4o0
w3GII8F4J56Uw/5V+Gmhc1fHRT5+nrguV4EujOw+qGvRdHLmGOPn6Dk6Hht3TsAZBlLhp2I5mCxZ
ibE4wkMQZDOkEtRvZdVhl7w0TJWH+qQt+7WyfK598sJuG+wZy/UP2Ihm/ha0IZ7n+6pYpSffAN4N
aIZTQLA4KbGQoN8XpjkbEMVSv8n21n/M0mKmBFPciUjr1XjC2ZLAf4G3daZOunHlfl7W9m+P/Nzv
A+fK336sZlMiezsNH4xbiS5KX/7779PZ/x6hR/HhZU3AJyfsROfa09fjANKlsT8OwJKX7rRwRJVc
ArjXxjtQd8716ex4ZmzE3qsvOpfCEZfeXa+B+Ign4cnbPufFGNaFZKvP2YDZh3Za84Aa5tXZTboM
/Utx6Q/f3z/bj+33XPQ+0trTFaEodUa4ZxwDp8M4GRqeIpH0wLlk4mIUInBGFdfa8/Ky5t2rEDIl
4YAoMR/xhKQY7lZXxwtG75ncRqLwYgTxueiRopsyOHpnd+WDC8MaE7zLuL6E7sVwL3z2GhGvsy6M
8/WFcc478eU1mWH0iGuLq39yMhV52FAz+8q9kC++QFrrwhWXFV/nl3+jzOVZfGtK+CllGbJWyVwC
uNz95YLf0F0qLoEBr1N6EqZWqPDXEP29Gqm+yryn9XlB6sxAXHB94ef1nuvxZr8eRbchhh6ileQ5
tDuE7+gHLFyi4hgPv+OSRB60CxONuNJazH2XdESnOyBMx6L+CkM8WHB5rwyx3A4pvrjg+kIUupOf
1gBDPUxrQ2Psbwdr/VguOOPprF91xxAX6ZKw+BUXoZ3FhCemGfHK5lk8xJHf42Tnwnwh+sCr8k0K
tx/73l5ULJs+mkvUwlPUnnj80R/I9W+dZNQcGRR1zsTDLEkq3fDI9S/r395LZ7274ouiu4jiPp3Q
Ez34et1NrRNIUJBXDoZr/ColuPh2AjDWE9W24yx6y669GCxNArYfTvRJTEWme9Bf6vNq3I3RQeHu
MLpcxO2CLktZREd69RtRys8LtUfmeL6MQubx19y43183p8Nu98oNCKJX1xanvF6NYu+35V/fC11K
ymd0Jdr5IgorOgud7fgpTmOk/vaK/asPiOuT29/GFjcqaDbIh2iBT3EXWX6KRhUPNtCvx/fbVgxP
iGici+2sX7lmcqCTVc7vMP+dR2hYUTw8WCNRQFHS9RX7zfm02FyZX5hdXhX8yq2YWi+c8crr7npI
ndPpsPi6bnxPpCmTvLiQ6BZ8b0d/J6uiHMwuq9V5ddrtRfN44+sXBWwd2vDa0iLXgQttAg9SuYp2
55IXqpl+VIgyoLUjcvZpuKKiSPma8IX9a3xGzmZ4WnyNNxvRsiS72W3GYBvd3e63f4jqFx/S6qIQ
TIPX3ZeYDsXJu92r71UuHVR018AZH06b63jDZ1eXnpMsB7t23k786X3IuZsrJmbjO5+LztTyiC9f
tUOn4wIbrnD92hwOY/Lw2xdfhdzQ2TiTD3tnGjgYabg0dK3O7tX9Rab+9tgzLdBAoUtHEMd+Z/pX
56AfjOCJcvbXzKXbUK90HNnhC7SqqHmZdnktZUQZX18WHUmMDTFGxAFuNaOLeCEuyTjabMYbBoxo
nc31CzY70WOvYyr3utkcVis3dmbvofOWO7NZ6Px0zpbfn7e383kV8gkf6e777HyGMNGBeteT3VPu
rE6yu7Icnt2nuxp23vD0dDc30a4MPop+FU3eOrSR6fJ0c/hwceJn9f5+hnrV+RHXfHtfHE5cZbY6
pc7h/bRapM6QV4vN4kDuHEg0nPHX4euwubu7w5lr0hkPpxXdLB3OYuesOO/n8/vqtDq/b0PnfUb3
g0GTF5KzOhwWJ9I7nA43UjR4sTnQgcThw+FrYTlPt/J6kWtyRZlSh9RzymhRvPPpPFOc1fkkkhAZ
J6OksyFjllMOTwb5Wpw2G3rA5ut6IFnRH68LTG+OP1pw5mGzEEc3KQlTpsY7jA8HckFOThbHHqMV
w4qUSX9xWBw2lGtxElW1WPQumeLClJZPf/PUeWSPknLAcBar02nIvw05YICKKjudIORxqIXV6WtM
oLy7OZ3eV5x+eJLagZohBnh4oBiiRO8nSkx1lZxOjZ74kOmA16szDc8/RYx6zl2QA9F0rxNeuR2S
fQ6KMlh8QGKWuPwrr2RJVC/HfmueFyTyyqBIhhpCWUVM4oHzdSVIlmoaf+1wFb2mKzEcxXgV0wzD
iDG+IW2q4iAahN5JJ73uDu9vZ8bvaTXLnTEn784zLk5NL+gyom1Fbe42YrKgYg8HZgGX3Jw4Yzwe
nme+c6ayOPAqjXgt6kL8UsbX62HTOiffOWHOp5OAL3FF1wdzxAOIO3/iKHp2DtCR19EzzjYHIBmH
ZFecKLIdOHdOQxbZM7lo7gyhZLntotZNVwp2qh+cNdle/eGiIvnfv9+2FmmIBzTALkqppCNmli/x
QkygTKivOfXKEfJBs+fiwx1Sbs675ZzhZHDfzw+PMUujioH7m2/G7eOVYVYZrjSSXUaU+FQManFh
2R0SD0Qp+g/s/RDtZDbw5E1nTbXwrB2xJMP/ISsz5djBz8y1KQDEaT/9Fvj3sJxbU5E/jKJkd+Da
rj38Em+xr7rmqJ36s366RDXNscagLpjcoD1+ledA9ZUOfRGnG38sfJ5O4Y7uY3ra4Ut0M/GBqNK/
vfYdhiGD7AsguPNF2Zly+DVX1tSaQiPMvC0WTr+LM7wTXOaLc0VHBAX1xzOpAxYfiW54434BR4+L
ccn1vd0mnW9gjOZtMN5Y3oBFyJN69ykIfTdiVhLpVB6K8m47RKyPdm+H0oh9i6hEZaQ4PwhUM835
TkqdRh4MgMxLtAbcjmTgS+QO9+PwUDpMhJDoOtQBlmUxeYlWw/Dyqgugbc47PTZ32clBNklNMEeI
eUqkSNsypG40N2URtcSUiBocD1EjX4fQSV36183h9nURB1dfmfs1DJ18/BZ4KZ1E1AX1CFXW65Jn
esSrZgEcOlSYwYeizsX/nJxxmnh5Or/DROiC+RzDU0hGbu5ru4epVuRKVMNvv/zNMUmlolivrplQ
F8An+ZrI7gmRDOf8/v7bwH/0VkohEhB1LPIhssaEfmZ6lIfQK5KBM1sX8nJWeRIP0hBP4vGb4T8G
1W/OKdHvaeKZe5Y4VZ2JoSVK+PXVu9CO8uhoUMKdGQ1iTHBvkajZt5RC3Vw2OCtUTXkFKy5HAk9U
4I94evAGPKc3OFXtCMbt2yynaujQloMfhKg4t4Vxg/6EHiXR+052qneYg4lJ3NvXchvO6/Gsdrnd
QB1OUeNh7ooLiwYeeKIJceXwF3ERHCYjcSwcik9z97djkQ+RIWCVnMbze3pN36G1OURexNHIG5BZ
8bnIOjgEBywUu2ksARg/xH6arZUnhuOFTlK4WLPpKhChemIgiwEBj/IwhGwC9LP2BSFPtE3X1bIY
R7P7GD6pkVheyXxzKhY0YrmSeqQkkyJBAx6ghtfB352CijlUcS0oYz/KvQa8bJh7CGa6LH2FYUbM
Hkxuu9AdOMJ6g5WC+e1bci8DkhNrNzLGn9g0CFMOQ3xCeDKGFtthf0NC4gHlNVmWKFjrtV7Pn8l2
rRuWi5ZVJhKnycTex+/pshwjJzpSh4qXeWgg0TdTVzSvaHLRl0NG5g+hIJ49wYSRTvTvrpyjtI0A
XZd5rYZshYvyY6KPhXnfh4HabdpRmgzhWS5xURvLNpkTey43HvEGmTGWKG0xIuYVSL8yMebxzJrU
W+IA6DOlc8NzvtFdXOMu/JQ898OzhgqZE66kkTnmTjJuPDhkHXUMyYVXDls3maquwmiAx3GEX5O1
GK4iZiXgWk40BZ7Mu97FFT6Ops2I7w7rYTJ9jLKpuAPIQ2y+dDflQB8ZBSPTKz3Z01ymdc+nr5ie
5OXubUwJyE/CGeh/j33X9vyhOB+h6FEgetn4MQmHEZ0zHUcc7yaPCcdH0SgfI7Y7ZE64sbBMmTX8
IWQ4XjuCoYe96LEdDSZYYUoPnrtZuUg3MKJ4txG8xiN8rsNp5hZil8XPlD9eTac8r9n/jkSrL9my
fR6PrUcLi50pTf0yjfH0EFaLI1Dd8fEx07Z4f4UVCqPYcT5nv7sUprP5x/x45PvH+RGz1JG3vL87
3/PcO358Lo9e4rzNj59Ldn+ufrit5Ynozb87RnYuPd03nT6PMHJSHmXczZTlA9uaGFyDEexHY6t0
MYkQ3QxCZwPv3h62nSmuBh6VDp93PO6hVUaTUNjHbu63GQNKASyMQBHaBK7ZUdU/1Jx4bMVQ+GGs
84tpcPvz/f29/d5OMMyIg3/8vL39PMR8KTrv7F2sGcW6/u5gFsTYSOGOwqDC+y3ZXEquSAITIR/P
vQ9hRRQ7O1Gj1KyoU7Zk+A3Yc4oN5PIP+yRnY8r7JmOiqDZzC5Auxkw1T5fBmz01pyLfGOrjd8Rs
AUff3h8HMV/lY8DrgfeY5Mvukl4HsLXBJ3VQLiCuu2WvOdUAYh6GBk7pNfGkFCKh391H9ThbS4R3
ft5HFOdN7B74ExMmxeRVwj2YjQGvePchjFViJKuc+i1sCphqRMmoOKqC8n1gqvzbVvr75v78Dvqf
V5Lv2ej9vNqcD2OxBQqp6J/t97/95X/+3fS/+dXDwjHwT36CP7/9X/+lbtk/nPWfC6D9N3RAYPh/
1QG5D67Z/yFtNqy6cx2l0Z99D6+v/LodVOWvsmpyAGeVhCNDRlbs1+2gSn9F1AwMt6pBwqZoCi6O
vwmb4VzgTEOXFOPXyfCPwmYoSkho28mmrqumLP8r/gddQajtT7pm8Ksr/AlZVkUhVV0Sumdf510E
wPvf/03+H2anP+GKkbgNVRYLoeAJRB0q93BkpvHhrvSQAASlAuF8n28HfbOVDMgZYbFqhz7+U8PU
wZmooCoIDr97BYQBULxb61uphTBh4my0BpXnB3U8ws1xIWbfJ3okdWsojmeP6K0kQGemPJ/qvF4/
AnRRpMaCvLnrjLny7NC5HPRTP0+UKXSAQxkNZ8dO7c9ssJIaOKATxDEWvk7AMiScwInkfmwAFZiE
t93jIZvzwcNMsf+CmuiJndTbZgt3+hIM52MkEejURe7Tqta9hKZ4BS0YYdFAfbLhzS2AOSzTp//x
ZKwL2pOVpkqE4kaam+Ox9XyY+RK5AqfVtQkK4wSiPdU0d5RsKEudhWCOMit67dwnRDcomgqITb0R
JSeeqrZ5oKhqxsNbW10lpfPktoUfOQPALz0KqOH0msWaHc/9HmCeqQJHi7oW/FUaTFOi3sd9aDcz
W8I1rwiIpOBhQ7cLV7gcdu1UlTMDV4FkAOeGBjW7A/xvBvIAf/GjXeRPHTM7fBv7m7xrY1XetsRT
S8BX4Gp5DguJMI7b102WUZyJ/LEsF/mkJGJq1hAm6Pq2Alg1LIhQlAcwL1VxKiTDgZAO8HLA45VM
q0pe48AnZElBG7XER88mor9Zq9wuFxbE3s7jVteAXAp5gSQaLINJMU27ct/kcjFGBsGEVwURz1uY
Z8tUPPVI46pPfBewHsA1jxsFfcDr7amxujb3D0UqgCRltzGKCxJUsFY0tgbTRzwoPF/2ta1lQDgM
8RdygvFSrSVmXUmmMgHMxhDoTPUaPJEEhsKToUaTVVXaZj6rE3nQXIwawF55ezNjVgqZJg+rFK0C
nVg3kCe3UxRl6F3GxjB/spBFQnnkA+A0QKS/WTTfHU0F69l4TQRb9zMFy9A9BZaBwLQ6ul3hximO
IBy5m+TWewy/DFx7ffWh+xHBvp1xCoTkuki1BHI8MiyEaur0vrPte+7VNjto2G7k9L4ESWgtFPsR
rwjEEAFHSjP17305VOwUML7vQhO4K26iuxuEAOhoLHhlra5Ao/vw4hJ6rHXjAfEl+zatAKbG1riL
N0mSVSMV2ftTrsAK19bPFcFmMyQj3lTBZNNK9TeAiPd2UC5DvTSGtUrVoqgMa2Lq9sTloSSgH/qn
AE9az4eHLNw2IHgSlodEd3FAz21JIza+9b1are7zDJA2fRb9VzCOayOOCPVGTVl/2rI7QO5FVyXo
kIs2dlMTae8BLCBeaWrqGVY24ABt9A2JEBNRqk8DgMmTXJWOkmT6k2dST+DwQD9AYHsbfQOgCcIJ
KJVuTCz5oHTlRg9QFzYeBKJnIPDV7bPy82WUvpdazM62zdlmwr00sWPj+mihhB4YOhaDCPcaUW9u
QuiD97Ckj6eWfcl3iaghwVWW6102vqPPET2hCkWGy/xwO9RF4Ed6sHC9myOlt4333LZEPManrAEx
BR29T7KE1URlxpsg7ueahAhfAQ2CZh4yAmyVYmB4ftcpb2UNfRREcscuy9R5niuYPfR0p5pYNG+6
drjfwbdlECwDXkYOFR4feGStYBKGaEFAIjgNreIHMnRlbauPkQ1TmmdUlj/hyg6aCyg7QPbptVJz
UG8+rEmVMVIZLRAaPuupZKX7LgfylWswN9lpN0PXZS4TPQzoEMWO9AE1tiFVT8dnxum4MehqNInj
pEYy0EbEN0dNy5LB2gA58WxLvc0r+QDZjD+Lq809e9jzvA7VKdG2E6BpLMljFd+0TABVVULQ0cSz
2mreWqtLpsbguZRtaxlwE/YedUIfY+9S53IJxxKMQaCX+5H6sJjbTOhLnyHsQOVgYrdZCMVgeoTQ
KhOzReypFuTABL+d4iS3iG2u3hgGP88+WtjKg3uUHBC/mQggspItHo/EC2/lzc1D6PJkGTzfE2zF
pIpZ2T2NRJ7EfnQJCdV2o9xCtc2SiOoh3r68zzTTsiaBVCpDVS+48T6jhfV4dIgVR8iW3WxaTsOv
0YTTEDzSWsra0ovNON8a8SMcWQTMEWB5n8c1QFnYdZNRDRDPhZvaK3Qt22padKykpvKgFJVgksN5
T0i4o6SmNYKBTB0il6m+oQGGN7ms15UJ32JP2JoWQROeNKvU1CTUTAf2pMm8ZwHlYVbGT+B3WjEM
uEEN/RAIoInw3uArlKEQMh9pt309wQ8MbXo50qEGlqoSMZac0G+gjVg37v1CjQfBRL1ZW7jEWUQo
AHsCWB3aOCA0QuvepWwQ4UVfMriUhZJnE2aQdqtbtwYgensDteqPn34Q0NV+cmZHyFn72yjJ5HOS
QFVwy9et5Y8VU65clGMvmsTtNrfVY0LozEj3zcJLYbknXLap0DIyAONZ6QOxu1H0NI5EFJej2obP
vVK0yOnAutu6kUxjVkWqjY7LgOBsz67gC0o17u0+SgOzp56CLFUKx4DHnfCGUJ8ZLRDU/49r6/+G
C2c0fNk6/BfL5v8o79c0+gfEDuf/rpk1468GYr6KabIgtZFP+jtUR1P/qmmEkti6LGl/6AT/sWbW
5L+qcHarQIVkWRPiFH/XAlatvyIOrCsSkf6WWO4q/8qKWSGhPy2YTVWXIeQzDUWVNJ08KALP86cF
s9UbVaOGqKYkhTwh+pI5LM0+pOz5zXQFaDAUgaPgz7Z6iNiSHs1ZUo9hRhkMwSa1s+dAK73cqLd6
ViE7YtrDjoHRICpApHXy8EopGycs/cE53wnkFk+3Cmk9MJvAkitl/adq/2PD9pe0uW/gzKtZ0SuK
9Y862hSIDYhmGqohGbpmaZbYIfypQGHXV4acN+K+qx+T7H408jQe+3UDVh4eDjzL1QA+/1KQpXVZ
MQF5NwkV6TaDu2/Ud4N1ess77qt2Nazu1RwR1p6lujEk3P/tEbTfItCsLkoMzj30Y4YMluX+rN76
MIe/7j6QCfSSl4nSNPCIJp/243FNOnhWKXkIYRNBS4qWbeokWFYZmsFBClQ8zePPUGGPINfbprDu
E9RjvU67GaAvWUuH1g2y7AcLf2hzl10GD2FdX3WU07zqBiDRhpWxLoNvuY0OJXMwS2i78cxn8W7V
0jSRZsaz30ZdtdHK7H0Az0EU/gyq+4qlAAHqpfuoLDQwCiK+c4lFCoiTook/9FJ276Y0eZbBWi+l
NcRdGzXDmS5/ppUnNbelHpRfSlhvlag7qnk0zTtsoxD31XG0rd7jezxJDCKibtj5gnieqtpOTVg8
1PqseaK0J6kqM6hKbFYbohaieU0Wv2lyJCO1o+wk6OKbR7hTpW5K5BhqthAMPp7jrtHmj/KxDDPU
f217BWvPI4cXslxnajlw74N2JJf62NTiUREuqxQ2ldSfQ8O2K9Ln0qrCPWJkSUiARUBcbz73A3nd
q8npbgWrsJKn91sztdjX2JG2N5S3W8ZSPy626Od58EBP7DxkD3KbAHR3lOe5USvWtOpYVaIl8Pad
EdeH4nlbE1PTaNH0DsdbErewr5fjR7gM8nxaAXFmaRKj8JyvRGEUcwBT88yozZlp38aZH6AuP1jk
Vra1KosdTr7sy57beV56SlFMEe47lbY67HOEz2KsdbI/lFQTc+ZaikqkitSvQXQ76frz5N/bt4bV
XYmKapc+pqCIh1Y7WDVyO68NbQkoaBTD5hWo8MwUnhXCTBuzOc4L9Rzo8tGsw4Fb6/23rwL5ydhr
lPk2QRS3CNUlkbwzXYkORppvLLCmLjsv8NSsSQL6f+IviPxBKW5wSdR+gTAtkfTmWYmIlyFwFyZ2
VidR5J+KgfmphhM0GJb36DYZ3AcT9CnngYrxiV2bzkRyuw+mNZb4OsFtFLSblmjP++N94JvnOB1A
DwTlDZt8vExVeWFRsq+7cGH19Vdi2SX0opbC6t5w2juRDlVkb6HYWaCw8wb5hNlAcBjT+8t31nQe
69ehjVett6JJpocnopy+/Fu8QvYHUTMA+Wq/iu7VRwAlJABj9ad/aoBrZHM5ssP+tz/V+lKcYimg
fPqS/U3Luj6RllIg7xSzOXapto0JKbQRRrrrnwVWbgspMhC+50qLz6GtvzXLolL2WttCago5bCYv
7RLpgSZdPnso6Am6zINyIUNNxTKoeH9WLEjU+LmW7vYkJO69M/NJGmCYV7NdkAn03L275vAGEhcB
kA+J1a55uDU0nUiG9uAoKscPygvSBcfcmNkapo7q25L6L6KqUNuykVlqB/2mzFQk03z9RzfyVYiW
x/1BZ6nv6PLK8l0eF/ohCApiq5VDXeMCjZN1ZWnXppA2VW8x2Sr7m40ARRcVR7bObETSywM+FLkp
J2hfw4t//+zzeH8jRB4mjbcQ5S9fhzF0YCwfjJYHc07UY5WuoeXRiq3cK5tMuW2Jd9tjDnJ8OUgm
t0hhB8oWXi4hxAwf6FLa23DwnIgq9PP7pwIR5Y0NSSHdWfWphArpAza2KbNhdLbr+k1V9QUi49NC
fc7UIFwO+mRlxPctnK3DTl0bpfVR1NY+9K0jCiq73I/GKTtT8/l4qwTyu39OREPoSfKm8HXmgEM1
2OUVkOsBhSPYO8yJs/Q7VLIEPlGGliUoe7dPHm6saVNYVIgCfKx9Wx3fbWUpVeaeIBNH0nMhQMX6
34gPsAqub324CM14EkDgnSF0m976eXW/LQOECYndmadtPMkQVCua+7wvYW2HiWwhJrAaD7HVTR9S
skwj+0frCbNCdGJVgjLMbiMpsJc2BEl60XuVqqxS3S+QjZfXlj+YwOPYtMmOMNn/Td15LLeOrFn3
hW52IOExBeidJMprgpCFdwmPp+/FuvH/0R096mEPq+qUDimCmZ/Ze+03YS2vgzt/2TGgwg5IqqfV
/SouL5OaZ99KPH7JlXjIG/eAj83Oo7Pr6fcTJETHjF7I5XmsFrErVbLjsVjpWXgA0HKY5BP0qpO8
zHN4KIf+XVT2g7SKYxi+JMPyaPX9vSGTZ9APw/zISzsruzPpJx1Q0s8JJkgPybkMjRdhyQedVGyP
g6uGKahk+KZXsIacz+rkjtVbKMJ9SjhU5zon6Ie3C9Ey8meVMWvIs7PWk6GBC37pLhkk88kZd1CS
2TBP0VYZ8YMddW+t3bxgEgR95JicUPO87Tq92QBcc4JuPU4NTF83ZfUcw2SriJb3cOUUMMICqImv
9qx8fUxofmDQkL3TvESdcUjERlfqYpTZO0PJX82Ov2har2bisBOwhruSz3YGtGVEHGoZqSpNfE3b
4sNy6teG2Uld5n+w3Z+sqdrGxscIbmU0so+JTsS3zHFPO37SEporc+vZ6bmoprvBdK5Dbr5UuXtc
pHboLHKy6NflfIiy+TusCRLM+/HoGGy1+BXNgi8aP86tyq8iJgiyxtDudxqx4GP4HDcwmtwwBjS5
3MclqAFnGlYLzpxF75+H0vn1HMUqbAF/VBY7wsW0fD6ZUr/Pk/jqFdjw5+rKmJYVS/P6m3LGDf9+
8dmKznNz+zobg7VKtOiQafMGOPq24KdYXNAyMdd8CktB2LOLDdaSTyDysXqShziV0XGyexxX4l3k
y7PSW+4ea/dkaO1HQq1iCoKDtmGKrFkD+qO65L5v251TJR/kxvhdFN2VJC/MhrYrSu2D9JHSn5yb
hUKn/qgYkIXkMfqaNkb3mrArAp0hpMLO8Pr53FlN+FBKS3Bc2L8VjlyHu/8CIxj1QYTB3s6GQ+yN
j6LJWTCrA1We2hfd+ADPKL6f2jI8k9IT3FCO2VwCF+R8zcIu6Eop9+Snhl2rdo6I7k3h6RvNHF+M
rAkWxw1xYWaYN3NKVy1MAD0IO70rB/zWo7lrnPK+k11/NCq5T7Uk5Wd0kMDi6TmThBgtLUuyCa6Z
ZbVIK6z6MRvnZ9odqr1lMlbmDX7RZp9ZRKTn7Bm73BXLJhPxR9t5r2KO1DaS4feYtRj7/6HXztmb
1aqMaSJjP12NAbHPSO0qcv/qKivXfBzG0YsodPvEXjM00MCM5bfhT3LxBgywuv6iworHTwutG/CB
1Xh8NQGwrkXWDduSLM+S7yS2R/x3iXXV4OR43rJbhug7qZtTjZ0whOkKXBSY4NQvfxQnT0trHzDI
F0E18LpSO4aTMye+0c1vYNjtyWyJmjH79TI7nwaNxBoUuB/qNdYcs3hxPa6KvjNuT+O6hc2Hv/NG
qGhRenQJkwuBRl0vH9upt5Cuy5WqQxWUU/iX5NqliLM/sTCtHwsuvBjKhjaVX5Svxoa3flom2IiV
KIcdSQ5410j+Qq6qTfCwqIr8IspecEXCdkn01ZKKcMdIi5OuJvMT8maRpo8AZtnKpy0RJniV2gmv
m4VrL1Pg+LTxQKHBfEAkgNprCH/Rgqm8seNNUQ7vg0fjwiTW4VTPVGj6oeEOq9D0rtW4NFvGVr7e
2AXEjuREpkW7zmLE/EvngDWZ5KaNs+kQQ0/EOt06dy77lbvQnbn+M/erxX2JB7qB7uVCHYdCCAzG
kSVsX1KoTQiQfdg2Z2Ns/cyiS/Xy7mZDKuFDKcKvM87TICyBSEN2KXdxr1EbNjXrfmX8VZIBVQ4K
p3M1wnfLZceAbNmT6Fj55IDKtZiQSshlfB5NlypyVvc1MZW4HbSfto7PHeYl31qIpYenNwA9OMTF
h9TJBqodpuQExW37GuoijMWG74ob6g8sxMPaueSzsxemgVBCw7pYe9IOIOZlfjQrbdunlYP7cCjX
1WI/6VbI3KaEWN40l8GiiQRTdFEcM37awiVmqs6t5HQQHsL4io8QjUuSP7gd9JTZZMJbX8ra1u7I
LIkDVjvnnEwrEnA/GQ0OR4zoAVuRb8a3V8hm16jFydnxV+fWyIioHUjsGQe0C9QKJMVa2kmRhEpy
Dj+Z0LeNpRLjVau8B7tZ1FYmRJdoQ5g+kfGF6ew6jyrZRhPg+m6w0a/rDL9Hl9tgZMszLCjp4AZv
HWvcMVZfjcywWJbcHHDVNbOmV73Ap9qY3VF0mDXdBI/kJCGqYDJrJG5omw/K1SxS/bqdYdDbTDGg
slh/cPt4p9eMvmqnWVfEw5Dv1SEUaooLRr4IO/hn3GCf025NrZp+mc2yJiezwB8VK7DOzR9CN19P
3R88qu1sACaILGzerQb3zSsfGe0SUVLfW235Iezhy7TejWGQJzuyMelWZtAlbkHGXzsRycmFXY4n
eJ5via6z0Z/KcqM5JU9cmGF7y12DUxU3feLu9XLE1DwT7jQ5+aUymnvJ7A/j4UjIANZjcqYl1kfJ
biURtDlWoho/xyOYRrBX2Tx042Lj/uR3ElUfU9YcvLnaLqBWZjN8zUrV7uojK5ART5+BkrMRnzPN
xGjSwUOFap7jJdFOYFQIBHIYwIZkChE54QOyqAMTiIR/m0xbJWF5RAb6A0A1qkqSAC3+UG/b/dGy
dn0/vdjzm1URs1N3hr5RA6ognWkint+PXHX3pntDX2+TBPNlnI+8kLE6JnYt1oSOm36WeGj/tPxY
yb80JgjMlPIp8parN7nHMi7YZElZEUdOGINNIqMSrVw1NYtafOPQBibSw8OePPqsfQUgv2VPRwhu
cp4WFgRxTaBCpar3MZ2vRuX8SKVvW1HSCYKDXNl8lU42yWN4yyE251wKCuoTpIVwPWXtr9nXryIi
QdlefiHOviStzq7E+siL4cedxN9IiuIWozjJkML9yy2swkVFuWBRGCVS6B+FGst1dxurs3UNdLP5
YRjNPBXNBJChS6hwrt5KZFGjRa21xOfXgmzEqHsa5vwwAAzY4U+9n7wCDSYwHVYj96Gy7s3exH8P
RWtNXkFFYPs0r4uGcVZjpy+Ga+4jO/mF6e1PUYeki2JiUxW893L8S4kaWDOa/C4TRTRS2YPKosSe
U3VOIr74jjeTnzibf6PU3pWXPSj4yRifMfp7CKKc2+VKnIHvGnKVR5Rl7BGFPzgFUfS0BpBd602T
spADjH+J8xYZV3Uew/LAdyUJcpNOI4YfC/Glj7P7Pk2vojG4YQt1Fw+mtcXUih+9RlHSzZ0MPNN4
jvT+FKXgWMxu2Uh2tW08ryAqwBQ6TSCYQQvqZ0FYvK+9tZk8w+74HXvOi1prsSQpHfZS1LFlk8BS
KodvToRFv246MFuC7wuTc4TDsrmannVopIXGsKZSjHTq4hxYQuTepWDhGWp43TotILeFbvsk9fkO
lLRgeOgP6etspxZdZwK3iQndYFTdaVZ3bFhAe2btP1B0jm5F2AptnNKidjW05h4g937xkBnT+l9F
trwMem/x8NyOb1Km0nR4jfTpx7wl1CYbvrFkbXC8+UsvfiZ7QjYmZ2dXqXFlM5enj0Cn1mnxhdXQ
OY1ZPCblFBDCo9fkYvXuAG/bIa3WFHfA6jkpNOOudsYHN1/2+RA2K2I8Cwd+U2XrD5jLpxVH5BMN
6ZZo3J8stHVaOsyv2XNaicM8xWg9zRHhp2Gk28wZvuUHgckAM3IBEtaDsQT6cGK1TFc9dhoEwGpL
FmbsL/JWuQw8JqY5jf5SCRQW0BhgALCIiI3lKR97tjlgAgW86P0yyX7t9v0f2MuHG9ZhCpOfwjJi
34utr8nhxbAr4179zWTxLOl4/MVbVSSEnIFOrSA+vcZu6AXuHN7LaJAblXGVAuh9hj5z7azbCtA6
S4Qhq74gibDyoIMRBqHRuxTJibZp57hs8cq2XDXacoehnky+7MureebLmYTIiATlMRbH0WoICWEb
mOnoIbyL4VrXCUDfxpIFVwFtTNgnj9WIe0p2j6bx2xehR/Qr5UX/T9tIQkJo89UctSKDiuToB2BQ
VzKD861ieeMUBhS3jLhuC4TPVCwhOYcUYwWBhOnYpJBxXS3IWu1wKrlo14ZkPyj0el4x/XnnRhTk
OTqQeOHWKZ2klp50oNZsggbOVjB0o3bQKBPT2bBWaXyrN6gOfNfxkBsW3omNFan31FDBpKVqQ5BN
TOBWcaBMq15YY++nAYaTWWd9EF+7dhOqTvqZ1ONtPBdwv8gCD9G8uCWcKL1Kn2k6GImBf1gxvTmV
fehtISneR3lckXqlgkSigVha3mBioNx0hMf2FWKDW3liO+p8zGiNuPHR3yWA1Rw+5W0U5XxqeN2r
ETIlvak6VGVGN0jh5BF0ujJsCZSyX5DJEJ+QhMVn5xXWuu5ECLTD2dZL/xst5RB0g/Ga9i9aFx48
u75fVH2WOOmPIaBuXw0JSpklJxAHQoUuxkNqeW8q14AgV164qsc6WEb7MkWA+wcuK+Uxiwoa0Rer
aMl/Z8IegggwfNsTBlwvb3YHnGJYaIZM6g0yu76jW7qsN/VvbampTZYPP2zhwU31lNwuiEFeI7pE
Q/+iQeM5jKM34Y3X4oYhjTSysBI1/MC5QCXCy81G9EhoblY01Wstbe5FT2kOO4SUgErvNmOfUX2O
JL8D1vGHhoAGSHJ3ilgMH4YiDsUo+2gM1eP8dIPKabpgbJd7s4M5PNWA76LFjDmHtGMxkkzhZQ3F
muLtpwcntlEtN7yQReg6RI/uCcIqut8auXUdEQlSFJfSSH4BbeUvjkNfoctM3+qAHE2YUfzyf23h
wDfVq03yA+QJCTSUN7LMrFeRv5TZ8CjT5Zf2R7YVkEtj38byCZrpR9nkTGr0nzrRJ99cxp9Mmw4t
j9eqqj6cgq0my+avTC/rtTOhOcBPX63iCfGhcD/6LP512hCKAcC/bpaEAQDi6OqfRsa8jQ4hhNfn
DnGWxUmN+ZUEqW1kUzHk8hgvAscw01TkolKFNYzqJlulS66DmiLkVOYWAiwjZedh469iq81rT08j
acQbsEinSGmSNuuOoJ4esmVe5I9118OoV1mxVnPzJxuszKV5YBeebLweypSboYjuW9IKkPskZWj4
lqzORk2a8WyW4Yaa5DxVyN4qhM3JRej5/RIliIaEu1p01kex+C5sbnmdx9fOYWMT//FRwvVCpMFO
sARXV5yl1fOsjcVGDnxOhWscAYSd6lsw2cLBYvSbrtVWAvXPqiw1CjhQkPG4ELtl/pVSYPIYBs+H
As3Q40XXgfHdmiLOOzp1oW9u4Rm17JJXDey1b4B/I6U46bb5LYWTDXUZekjgyjSoTKdDSnK0wTxb
5rvtdG9upb1Oo3q3M+NvzsYPguh43S5AmGHcMbXxfIryOB3OvbfNq3qfRm92NB0KY02FUbODmnvt
dew5OZROT6PeSVZMkPwsg0ubmHZbp3M2ADeshntcZ4LYS2cPkmSd3IadxbAvknjdKvt25AnlB8px
v4ok7ZnhofWu8nRtaRxsbOrMfZ2tSGf2VhzsO6du1kUxvmh8G0kyIyCx0NNzKasbYUtzNlSrW1A5
n+Xg/DmqgBc3OYgD+IC0qvHhTGTbMkn8Wa9vFJ3wUphAJ5laARhOAzkRiSyTjHsfoON4G4i6008W
S6Q0DbG8bTb86HO8tXIuKS0hVECS6gPqfpMlVDBmvbGLOllNVTmvI2Fvp8H7dexQ2xguWceZdwAP
xy5MHiQSzVURNc99mn1GxMyjjSSW83bfO95faCT9ShcayZikE9UmU0CYSEMQGm+yYuGlP0ATgrfV
M7wlXeSzHzj77Kv94DWxRq8GtrChGGsHMW7jdnyKdTFv7WXmLZlxv2plTbcSEeVdEgi0Sgk5XOUu
dBMTlYjvehV3TlGuC2VJ34X0VqYejdOsXWIP5DnhzZw4471RknVp9A5SnPG368hEN6cZo7w3POqV
+97ZxUNURFAUIVEytgyizt7rWpryijvdH9seJJ8kg6dlyh93ox2ohdQhcoLu0ghsKuJSfLgTB9Y2
7tjojNAqvWZnL0ka6IlAYGc9tHLpTyFKGQUD/10m2l7LHJMF8sKEgpAUWt+hObilDm+8J1DAgwCs
jWm6M1wCKvrqwPNJAjjipsZ86y0C7OzZGU4wdL7b2q3XquPLLRKNRYh6sHWARPB+6B7s4Yn4gCBp
FfRdE+TS0Bdbq5x3mZZXW8LqEH115MlZWb3KZ/OtndlVLDVY8bHlp+rpyzwvrBrdfR8V56RNhsOw
dHchMLyheFyYIgROCCSIftueGspFl0M2Edk6Shk6swR/K9MFF07qMVmyuBRGXVtV2pMeOy8Ex0JU
i1/aRamN2zF/hGtyIkr2iJDQRX5W7C1V340sbgMVJ96aoAlGkXf8HrCUuMZaJXyUg5kXm4FuNPC8
lyl2QJfVqfCrNrtFJ9JbUt8T0USmj1rK00J5yWBJmtQgOpxYt7jPCmHjJckeJDOuDe9/OJjDXO/C
Lt32LW8uyUgnbS3d3dDd4+UBPoaLpIfb3prXdBin92bUA4FI5+zqtE2Vd2mNaF5bM1GF81xsNY9S
ngK+WbPAuVEItYW1TQzuAQXIpq7bkk22bW1FI3znn0+pTg00/bNp33G+LFu3u+UCavLTM5Av8/5B
l2cI2G6TQiL3up1rhn8xzKPAKsgj4a/NEpaSOboyUHrE41rihYvnRzXqWRcweAsshXHuNStBktNK
vyHal7x4Gb3hgoIk3MVyE8becNe5DTAIbyGyiIziSYPYTPEa1IP9V3gUHX0PAs9sSR+Cc2jk2pF5
L9V/aWhbYzEREBe0m6UTrkk7LAMZ/xAeCqpKdI+6/lwxCSfq5KpSDaa7We27GLruaKKHbQ1mhMlD
2nZvVh+lr401H80QEWU2xOZqiAVDHLu/Twhh5JsnKJn40nEvz6eycq+KhD1Cz+5bMYe7hCrJq63S
v1VrEA2t+jiV1pahPVOLqCgONmF2Zi3eQjrgQ5KSLJsMsPxL0I1Gp4+nQROPpL1h3VlAsKcj4QHh
s0gGl3ovdC6sbA2z88mvs5Dtxoy7wGqyXz/2t0twJHaIeD9i3kDg42JaQiiIVcXWbSkCl8xT1Ph/
pFe255iIFs/Th5Pultjn1Auz2vwxm3BmpI4TDG2EHVnUH3zC2W4wKKxIKNI0VpNRn5wMF4kY7Rew
NzjPfmzQt9hFdSz4YsYj6Ke6fs7CASeTZnn7KFxwSDaJPE7ySMGQ+VDG1DEaVbQpFouRyhDfIxyj
Wp/Ek+H2FlyY5ssqFFvyycZFqop4BV7+aSJtkvqsMgsww+ocpYRnTfq51kzA2IPYZciym3kTs7Rr
GKDMevtoeyQDL4sLEXu51NSSJICvS7KP20bfedp8MJj8TN18dfNun6p8B2ewGtWunsILYscHhNx3
rpu8jRGc5B5ld/ZNxtyqQR5bEqCFrnn6K4zoxXBismkc8nuIMFfs4VTOZHDMLG4b0IZGrQc2GEyB
6JVoj+zJYW/NQnsooo9SLm+EOL02MnvnWWCz8RRngorpH/7h/TR5P24YEjsq75t3oc/P5Q25Hc0h
93cvTo7W7gqwpHtZxOdW5M/5UP4MkbHOVcoWxAufxzLdCR61LVMtlB/FQ5l0X1gQMKNppHakU/mj
sfy5FSIQ2Vl+cDXz+7kzPb04upW4h1SOZTa1rlU0ZieJTmr1r6XEGKEqmazDhcvc6N/xQAQeunU9
Dr+LnEkS6S4v0uwfW9f+dIR9AQ/vi2Fkym69/yvV8q72MtYzk52/ZonYRhoywtTqHmCGmata0xmv
VRBubb6DNiEqTM3Xeuy+AuT9QZmSTxGOd+rSMST1Z5oHDJ+FWQcR7f9iMJuFT/slUj29DSD/Siq2
qL5Nb8f4IAF7rzPb2ybmTvVWHzQ5G1yneKja5j0No7d/zb2aHL0FImlEE9oD2zqInMmJzJqEnlyk
98BNi/kWiWkhbk0Nd2fX7bBeHHV1DIJcSuPEZugQiayG9HnTBsxJvprGCDCuauq9zt4+ascjeq2Q
btnugqbKwPuTTb+JWLv4iznegwfcZG46rP73Wsn/Q5AzxKj/RbX3PzxGj79ISf6bVvKf/+Hfaknd
AF92E0pKS9pSGje94r8dRhLdoyRWgf/iOBJlHzrK/6eWtP9DgjxDQ2k6bIlxIf1/taSp/4dOJtLN
YOQxBHVs+3+jljQQbP53vaTOS9BuqktkkzfOmnX77/9FXth3fQkRHV6h4517kwhFbEHMSlx5VDet
PdmktywB1poFNVPdHQyVDjurKLfD0mOFrMS8Eah4/AKHhl1MbABr9RMRWxZoCdHagP1xQrDkWXi0
Saa1X11CpoMljcqd7cq7bGyHQCVXO6MD8U6uZ28bfZj2CYqfDqaTTrQEAQvcXkTHPHqE9ZC5ke/K
giywheAshBpqVZguZtXsY5lyAE3kjQa2OxHsHP5aXfpsacQdxSHkHYfCxJUwdsvQPRcpnHVr0bZa
Pl1Cdg++kvPP2BMD1tQDzntNsbpH2NB3BD3oIYuOEdUPUGkEPdqytiPT4l8RRlYuGCpIb9m7aYi9
xEM3b9XYkRPnaNoGxdtOqMbcOJpJurNjQ5ApQ2ctQiNehRNIwyzq1yKedjw/JHpzKLRMiKwCdXxR
/lZ1c6eE4+xAHbIGtBWI/TL+wFZVrJPe5m6hWFn1dS4Dlqt4Hczo1JKX4Uc208dxRq0dLs2vymax
lR6pSN2QbzVo3C3s2jp99aYXkchLi6LRm5ks8Af9Js8+Cc69XR/2R46kgRuPCXGX5YelYQyamPpf
waiVfXLH0umWPGdyW6mROTMfUGEr3LuL8TGKx9Fim8qkP/HNmvmWtEPOKa/2+y4D/gQavzCqr2Zm
lqBOcTSmDPW4G2Ovlfxw3PqOQpPaEQGagGvUi/AztDZNVz52GMx8oy34hSctyJ7w3I9yiwp9E1nz
uR7+QqntSNl+6amYUTGkeyCavtlmqxIXTSBHDGutWD41fgIJ7biXMEcl4fA46+OlRr1HQgV3XJ5u
F4SHzLA55qXRormXlzH5axP7pAnzQ3Tih35310X5mkcZ03AFrGtWDPRzYbzsMyuhE4DnGNQFq6+m
jUwwr2dS3M/dgPuWEUVEDzf2jCOcxv4U1fIyM8Jne8beMCW7uvPExU0IDCijh9LCxyvdN2uM+Xx1
4MIFoZmj+RgrJlqmodGkMmgGt8mQIt5PJG+49eL5/7xls+ivSiPwSQ5bJbuLbTiPihu30/+6qPiy
sxmlsPWMyw85QXtniE/bnrdjNM4BsTGvdoxuYzpQn/qR1V4dWX+riDll2e36ND+bdbIBdm+OtyFA
cZzL5ko+2r4fTkVoMmFZGt5sqfRVq9lnlbAfs0ksC/smiCOG+HWuvzUquvJRB/q7Q56fntZ8NVyu
PKMT3wYVUNRi4as1wKzHnkm1z+L2wzUxe4iuJfrrKKiHVh2RbeSrQSJuxs+qNfbdTOGcyr2higHJ
md/Z6lMMbJDN4X3seGLZGYY1RxJGgvu60vceYpw6jAxfdhTLPIyG1p/iQjyokQRYJ3OOupa9pJKr
3GZDEOcz1W58C8DWp3da0NUU0QLmOmJqd8q+aIxBQhuU9kmav3pumASk4ZBoDeZxMB+T/Fbq9Oyt
iftp/fFBSYM8MH2IV5On75WFkKTgMQziaXpV5nwZtBKujxaxsmRnnSfGF6LATd6mmo++/amxc4ZU
VfqzxCu9S7/7omZzb569Irs4AygFzXLvk0atWI7yB4l/7BeWH3mLFDhDYtJz8Oud81RW5Wsyejbe
zPHODGS76mTLr9+GNG457geOP4j3LbGWJT4ZmMgpxd7GqaJzYhYHlozHUeNN5dYt0bUjVqrJHkif
3TNd+DEQXtKfID/JCJUldZCnoI7CQDQz5BpNkC2b4ruRw4t086/EjqEDjFGy1qC3dsp5mNyv6PYv
c09/Y7vyFurGK6FFDFf46zUDncvUWSdH1Ft2HwgCkmntCL62HZG67OMeoN4erSix1pyohk8qx7Vh
/GsP9g12/iHTbOY49p1Khmgk6NqnwnCRryt2Od/zYoCKaFgnsCNAQoRisLbwVgpaLgONUNCmzeu8
OGhu24l3eqOi68+NKT7U8uqJc56jPo7ss5kZa9GzJ1rk3mnYhnml/ZkUHrPWttna3fJWuSSk5kt1
LoZ03fVJkFTJs5vNn6NJaJQZmw8JB7OOK8hXtsuhU6FtmgzvNc6KejOxfCWBc2WROVc7RCrNTGqr
tGRmFmOPrPoUhnd/GkeXk7mzd1njYPSZWJuFhlR+jxRXuExgF43F3pACIVm8twGFcEHYZztW8BJC
bfaXAiFC9dD0N9exbbwM1nzH6N3alBaMYNspH8JUvFBdAnr2emdNF3M/12xHoWJvl0WyIbUY3yVR
8t50pli3ttutqugHiyjbBJQEetKt+rl84Nu7TnVg1XHG3Wb0+S632hYrVE8wIQeEXkzPzkLgUxqu
4nYAbWwKJt0Dw56cEZVv9ogW1ILNdLpPSz4WDfMcYQHZymES1ePaCty0eUtaQuhIiP/QZfMoh/yZ
Hd1uuS1Oq0F3URMcJuwUpKVF6OQNjvoRxIo759si5BaEumyv+yYtyF91jxprXszXy1pECUyFhHYK
2aNGaoZ+i6raunXI6cPNGZiRrH1vObWsNjjeRLkygXsgNZoHkuewIZCxRE6jbl+GQjQklul/Tjvt
NPSRE/4yPSIWLiQ/UejOtRSWudKT79xVoE9abTOli9xEZMWsCfH+0gTjSn40c0YqA4f5wQ4jccoF
CvMkSw3eYiPXRaetjExd26ih5ph7VnPpcNSqcApiT36yk2QbDXujJli6izLJPPp2Y4ZPYghr31Td
q5hy5c+oeIMqnaA4GLfUYczDdqyDPS3QK6fVzcFGMO9SofRJe+1KDNFGaFjBItzfdhNL+OP5QUo2
vi7dUOAu+FKbch27HLnceH1gVCBodMbHi8c97t1qzckwzyJnxYBCwctL3MhR912SuRpYjMOlwAia
h99mG/5y7e8nV6KsFoBnlnxmEgI9fykOPMV+bEc7c9KSDb0/d07DRI+ZBmFvSokjffpab1A2aIqc
CpacK/w4pMFxcSv2pXU8bFtt/ootPvwcNyJ/WzeN+zqstxQEw94N5XXOiVAzHGbykaazd4pW1JBH
teTtqiGYw89y9Ug+HUy/XL134U3u85dFyd2iwpcpKr6j2LrDcMi8anqybg+XyIlKna34w5H300Co
sZjwxTqVeqCq3telVgTzZP2kt9FiV9+3BXFnBvuQtPZwRXATlikfi9TSHDuuvZ9ZMgWlmEu0Bejy
3YJYD4PhNQkH314sX+Ik3zJpeubJZ65jKeYL4NoZjT4R9sT6HPe130h1xtz6qWFiRLXA3tbtw2Co
dIrVmTMrToanJrpR3z0ev5t3L0OMPtnfii0UBTyoGW7TQ3qzdhfpco6T8bPWeM1q7C5e2xi7YuqY
xWXiaWqWKztkKCbLDBCoGcBlWcVfik+4c1hH6bd9RyqRgQ6ELlIYyh5WLvLKDyfkuOTyXZkoezce
UgtUXfTcouDaLSLmJQtNfMBkEaUge1KIAdJYkz69GchiZk0d6n5JOuIqZg7km8w82pHxOVlaHjNA
dIfZMvm5ndfbdqq+CY6nfpF7W/3MYeautJkCoGM0Zs8yD1TtFJuxKctdOzDs6+rcuO28s6DsiHjR
RnQbVUSY4ezVD2TYuNwhWbnSibDdzdE76b9wbowowhLGwYEvDbOrPq86Cm3EbuFTSB2/KSTTY61M
jlbWFufGci0/LWtqwirfexNI/dkiaEEmt2OWkpkJ5DwlPE0RAjRblr+TdDiTjPPUGRU6B+3bmsqG
RICu5XB2rvSgYh0WJyx3YtMXxk+JSRQS/6a3BVMgr2DQQWiPnelzwJiEHtLq/2RiUdoIVFl6BRir
ycxXm5CQFq2VshlGAjaYVpRKLDYcI9uLtVUPTJz5Z1Hd3iDqfEkWRcJoMjX4xZXVGAYGwWiezeS+
/u2sFo3xwDYzn9/DhKz53BBbEgXgcdVk2BnRuJ2Vg9y6LHs/NatwXa+t0Zv8xlK7caEUqFNGwWQS
BR5rQZxK2qVyrHfNHt21VZaPguzPWo0cejmGs2lMH9lEPC0amiO7nd2gF5R1zhvbsYSLTM0oQdot
slkQCwiyE5Wt9XSpLlE8/idH57UcKbJF0S8iAm9eVd6qjEruhZBrvEkggeTrZzFv9466W6VSkXnM
3mtjobhlQ1qRKWhdCdNo955eDhC96sUwBNauKRU7wGZ4crTqotcWR8PY/bYBOvEy9paia9Ilwr3n
kTt2WQN2X6Qz699NTWR6yEdXbQxmqfJ9gNJoI/hIu3s7Hz/wgiMKJY50XURyTn+h+zBQScUlZzvF
t782crkVcdRsp9jCtVEZh7TA8VFVurcfQPs3srqHo3dgNk+em6nupLLnmy61eLgNUsVd7GOmx5zV
FqiY8lF8yUi6m67Xbowh0pMn6F8nUR4MJz0KnENrEf4LcKICLRhesQ3iwqiZRegeH8yBDBYyiaNq
Yw8I/UjjoRgvED7lPmey1nrscMTKHCklhF1h+dXMRV2Sd6lbON64BQPHZN2VRDz3HEyumeQLVggQ
pxyHSJH2EQeffoyqjSKiXOGo78xiKx21Ejr6goJHDaXJtBRMLJciJG2wshkf2rF+UfhJyMteU+Pb
S4FORyT+xigsggM0Iqt9v/ZZEQ4nLfXNVerTx7so5WYhcj9EzEdtDRLbaJ38Um69jNMlc9qXsvh/
HerWC/TY/xRuvEVvBilhztraRiH1JB00xbphbSuu5QXyIXclYu0V7R+WdZbzOnWLSnwBbYDjWYrD
4LsoZ3Lm2aWPk0zMwi6D5oeeFlgbg0NaI/VbTuwzajbeyMa1Zd4jDvP1hli+EQs1TBq4Y0X1jrGS
Qhs52aryDAYJ/YMMM/BuRU7lWUQrL05t8k/pnwx6Jse0Zhtht3Bcw1ysqzk7mjZWQ1zmvjeoSUr+
rhmzfgnixsJ5QZgTY9ClPpEemeNft1E8oe7uvW3CyIBtm43mga1hR9Fpj+UVkgTquQA6k0JGQmua
hTmYOtdFUxtZJrdQc2hD62JG277x3oux/qcLHo+irNSqNjvcQzhgmCaBCSCUrgjcjxwpW6GcfSFe
3aB/d/uwODQ5Gzffqc5pPebbqp8lqjWqploLyPqMvyjLqjIcnzICDJ6yOvxJHXNT58MjtC1q7Jx8
80jGF1v3ZrTHgiBTHY1rUq6ESxPTgUAoZX0fpQUsmLVv6j38IgVshl7oqchHezF4fMvE8NsF5+Ha
rc391KVXs6n+vIm5fLXlqLXxOQhC1/o+IgslO/QSqwpDrgDlJ0JWn/EAKzWza1+tRJkLK5cs9QeM
G9lfHOPxSpDpgytGodcysPcIxcBqH33p/hHhNLoH0l/TmFspeGCu+FGgabBoVNz9Ub9u4vazlcQT
k/XhQmDFHIkRA+QFx3bCh8wBd+JiC3aHErXglbuXR94I36RZ0KAaP7rKv/1cQ5uj679ZQKq5pfGh
oIjnTBs2AjHIopEZ6qtqi+GQEKyWxsXAV2Zr/C3PcbgKSJJhpVx+yMDZ9IWTLYuy8RfshD6D2c3k
mje/yj8tYX9Y2bWb7DeKdA+NQfM7pM3DyBXEUDN5tGhULYeDguSqpOjePWrCp8xKaWHEPZbuc6Gn
/zpT/4ZKgOCM75ywS0GUsC3LfG1ZGINNM8Iomg0HMB0/dmRSKekvk7JuMomwd1PK4+3dVkIHi+FC
5XQ0TAqodoKqvftW+qbPYu///xzpmSxQjHcMaiXBc/661LEoBdBJnlIZbVGUotVFG0XzY2/9lIar
0nKmsXnJQiFFYYGIlXHnU5d2wZMVZ2DR+7RbwIYCL6emVcv+A4Po0WeYElpYnTjmw4iL1RtQHYBC
6oaAcDa8i5V4FShbqqkTq8lgSZrwgac2NNZkjH0kyqdb6J2VV72JEENHZCOuLsiJwB5HLBT6yEnc
0zz61jv3s3as50Gw7W0lmNJqwJbNeafR7WG+rCvMfOY8YFWHov3RSxZFVR+x0XGyn4TWQkX+fRqM
e1BFLBB7+l3NT5bhrJ8dpYPZuMeXpU/+gTUO3oafvm0/yXbDqTHNucygWQipTNjNMFwrVUwZ50R7
02UbruR36zI6HM26W9mzRtmzjqgillFrQdPj6ie81nkSQ7Ori+jcVhud6eQ0EH0ZGOt6/rqj6d9h
2KxNJV/qrt7GermB7hGwaiazzZD4tPoUbSBZDlRB+NpC1Mv8Hhzu+mDoeK/NdGCI+Ihb+1F0iN4C
xqWLOmmRywFWInQOcd5QfRDx9+Gpr6kb3pFTSdgDS71AX50kMcNrJtBD7L4QtYmUwJ8VhC4TQRMB
pBVxddr6mvSggL6q4SmPg395VXyJtsc0ZzFGrrihYn4ZykIFM1rfIgauguSEiFVzOxiTtaSqGhdG
5i2DSOIIFTSnHdgbpymveTm+2xFaRp2jQPr6c20QwIcBDwpmqWArBfvJamnTgoEoj7D4QBpAPhs9
tpUSgAjWYKk0FHyRXj93TXcyCmTf0jtmnZOsSq73WZK36DObSEMLEVkGsYU7a+3K+FcFyatsebE9
1shFw902t/DxzqkILLXrASIClETZW5sw9xkjS06cqmo2Gjiep260LxPWmTVDGGaNDC7qnm2B6Lov
LXevuRcjfQyt1TBNlKC5AWW7lL+ELPrL2jXrRUek0aKq9U+7ch9eJeWyaFpE78RPYH6izyZLlqlc
ApUNNeKATzO0yJroiZ9usvFshSokxs14QaVGqVeFV72f7UihPKsRUlM1sT9p31w9uo0ZcxZTGPqC
95wnwHiqRIlObsjwQvUl5hNqKLqFje408dpG8YMzf+u3WkRldNa9SCxw04k1H6jlOPkgvA315iZo
J5OSmNkwA9qVyGINRCidDaLPtQRXJlQJZyuN3/Ia4mxof+VBw1CJA2tBGfyB5+IL97uBAVN7dMhr
F7UFYQztp8VrR5xmkJYmx/KjKvTr2DbUy8CbVrL1SSIsAY1a1ivjCuHbcj9JJ15ERPjhGUG27SFt
ToxZuFIlVKdOci9r+1vlNhJx0dfrqpcD8x0YFsmEI8ltnJxIlWDbuc6fFZEjmCGiXJgFvaIfewvT
VOQDjkiY6p7SuRUjUxBEloqs6XVpELpaOSPqm0i86o3eLLOW9z4MxXRwtd9ERJvSRIk/dEwBzJRY
NX9wASflly7ovhM2a6iTYd8xP1Rx6TFXqMAfSZeYQF29qcxt1jlGh9gZhpWd4/CMlIafg07SMeq9
WeCjywRMM3nKhsHehCHmEAavT7h2edsdIK69W/2G2leTXRJMdiR1VnaWH43UeuSeuZRRiCC0tEf2
M6x3G39K1taphc+EWyT8nSbvLLSp38Uk1QiRUwKNTLrRCDtWY3Fkx8eSKT3tJR4PU4tg+CqxMly8
P44UI+eH8VmwFlSSqST5v9VC1tlLqgWXUMOQNrivWafPO7YCOj+gvqR0Oxr3dFw7xSZDGL3nXBlV
h1vCW42m7FaWVVMRivQnxFqvhx8tOwK9iR+ENzIMww83ht23EepwV3zEKxUijzjixNd97hkERkhz
RXC03TKcl/Nv8ICgcWn2dRD8UNr88XaQoT61YUddQnPlompfBC2jkrTzdrXAyowBd2EH7sh+Plkb
rbz6FpssQGEI/wXuWLNuV0W8L8mTXbQGDYSfOi7xwvsyMYAfN4DNm7Hcm5q2jmUQrPrmBzvihw8V
YKnVHqGGKdPY1NQ3PhLhZeUMu75yAZF6BY4a9x9R3tpSDz9VOaMeTGatkyT2C1BG3TlLLinE11H7
NdWYSMdCvmAI+MumYTtm5UfgFQ5RnT2ZyTbTFdJGVz2B8sdMXvGnfNQgLLaAR7z9OPXkmELwwNNt
7N3gyyumhR/b/SEdPLLBk8+sJMzRR5m7FG6nIbKkyPKDZJ94PIWGh6rC0Io5c7LAloESq/X3htVB
KvDucX4oObQbnXerHDoT+kImljXFlMoK7LFqdhyrD0BxMJ/KDEVUGXDfmiYCKEhrU/wXBAnB5AlW
3brmoWtcljhO4X+nNnuPdtBBB9gopVy++VTql6Jutto02dtJS79CbrV1KIt/4B8RR04GAx3EIIzs
IpDJlsC6rJqzp+If2dIKVz3fpXeCq+dWCK2ziBvTVFtJUOmGLhke+0COXIAhnYw6RPggdpk+MB43
b0HGOmMUjruUmOTi9sfVgpdGBpe8dxnyVNkR99+Tm0WbPjppuipXkl3uKs57bF7uayQ0+N9070Eb
AJaOPPnkOYA7QotPlkNhK9o2XMlM67A+d8wAJ3dpmP5naGZvQvYJSYnNa4rDA7mRi/PQt56oND4y
x/izK+4Qai9uYu43jxF2Th7uUnH90pEJAH7xs/SgG3I3bsqYLkwWGDmYWfWmzoRdL7A8lfO4ExKO
1SBkz9KDn2PNDv2Mps6qo1XkTzwIIv8tfATnSx3NPQVLxBJ7so6WxRvlZLJYpXn/WQmS95jSkV36
Z2AJE2PEYBlXoHX14AbySeqbI33qUyeVXKXheJNR/F1ZODVZQawDz/6JSws0nnOyg3VotT2CXIyY
YTJvGBdt1r6nDaHRlZc/rJJJVguS8DNCDbUIdUesgRxBhCAQEH31kphZ7TxmAM0oE1FsM/MyR1Ws
XKNKlr5d75IkUDdhIB/s6mlfzTpiQy8PugeDu+Px9SdzLUyU/nYGlrL0rukO6ly+rnSH7FB181wD
P9+TDQ6TNsz8djjw1ynO8EWkat48RSdNGjb3vpvma9l1v0lQ8vQ4g79XuXtyEghwSd6T2tyORzux
radec8U+7kmx7sPqPIbTOdIl2TwgIMmSdJhPjl447e02+vbLcSB7W/sYfLGMYzIVsbyLZealny4b
QOFai2TUEM6OKXuaHipRogb02LTBq3Ri/dm1x6gsweCwHeidodvQOuyQQlRL7PLuMh+IQdJx/qB0
RfX3MNJ6GTRtcqs1110MJBxU9wJfy3KoWS2ifFpHAZopGUU+A/NTj7KJaUIMODPKNcYpDujZtLFq
lGlym0ewTs3QwT446j5tKNNYKT3tUI3mFcHn8IRtYWSHV2a8te2wCgDD4XqgoB9QomH3OCX1oF/6
QaJlNjMiJlz5oM2fOAOOlkOudVVxmk+1g2RV8DvkCWOHtWgB7KxNNltLaZVfuYZNsSDsNMTJPZER
v4qs19x3dzmmlIOnDdkmTU3ShrnO/IIpsOtOu6xKX0uzdVHs0RbZ2B2ehhyDHgS0z9r1hyMX/FPe
zQIRiVSvywXCvS75dE0HsphOWm/fuMssEJ9lkTY8gxQ6jpNt8sLZNfFEAoQ/pHv8hIfaMdHk5O5b
grkm8qzNOMXers87Fh8FClLfVsFykoj5TTiqVlTyb+cYn2hnNsHUUgcwEIuw/nSi38RwC+gR2n8Z
G7NJVu1GJlSoeKMeRtACMhQdrXyHIdksmhyVBr8EY5wJSAI2MK6a97osl2WsT3fPR7WP0uc1EAPH
pF6f+7C8cO69I5PihvRZCLpDzTBN7LEr3uuWX4U1iX+eCbAAzOx20EE7I90uwRsuFJgRLMLqz+Hf
REGop0tDmxe9nl5vdSt/LUiafmpd48dEac8AWX+2G/GaUf8urdzbYpTSGejAYU34OBJXjHRx4idq
Gb+tC7/ZNtgcngTUypXm5D5DVK6z3nstfU5cgrgflT72GBU1goqXqAXa45g1+bLyg3wXdvu2gxth
gbK5F55x1F3tWeTBn68KtesDgtYtp3lP8uEndDU80GG+r/VtX9C2hKQFxwxb23HYIxa+xlW7r03a
ptEwyh3i+03hIbfXfSNZqoYlsICYlVZyWo0aN6enEd+GlQxKcBIhPJxZxBVsSiNrPzy/dZdxhfxQ
cY50eX2i7Pp1Xo1w6Pah7e3gE7x1Lrsdh7seO15wVi6HAWZgqimvOqVd+GW6PgfFoG1lMMhlOSbf
dRf8Zn7xL8GCv2jEdK80a51jfpfFyAqcpwoPBitpjpvloGe/EfsvLZn+wjaZdpJjGwl7zwbQvlS6
ax8ya7gMI+tPiYGRQ2z6julT/YpByxS1FzGk3EOZ0Sy1jpW1gu7GQ0vqcE0kr+nznzIgKOucuutJ
t6fk2FvFTyjA6DZGHy1hGx0aRhBhaXwVTQcgU1YkYLyh5CLIAig8QsgR2f9y3lZKaEs8z/MyM97j
a67X22nI1pOw2A0nGGLTIbvl0kJjnWc0m+4ZUjE+o7ILN4G+xqowMB5DteIbxhelEct3yBpPajua
iuWrYrfvefFHwwkIlhLYZwTwNcy9EnzbQtdDfdk1AT4S6MGVuQBgwECTcMkcNq+X9dsWCPIyi4DU
SLaWx8kakaTGzYuocG1C0Sxxzqb4GmsQKE54k4jqML0uR6lD7nDldDIRYo8EwxOfc+4jGwmPe/cq
6KPN8F4NJReeGfzmTbblmt5O4YRAj9D7MVR3eDP/dKpEHBnPvcXyNxLJNQe+J5Iw5rmnq08yeRp6
A23+kJ70lCzmEr+2NToLX4fWjDzo1Ylnwls2rtjls+M/p5H8VSn6ORXwJ+ogHJdFalXIvmer8U8/
57IbGUyvRKqRtY4p9tqrDrN3B4wbn2JWsagt1LqjQcTjgMktzlbKFFe39jSqo9CljxtX6djti2Ee
5Wod5vYQa06YZhRZk3e0XOxFKiBYW9IdByLEiMQkdp1HOJ8SmDsrz6atmFVJsZL1Cd/CEvzb3WZR
mUY/rpl+1rqKGJqW4ZIM8V0YMYjqJVbxJKNLHGW7MvtE3Jy03BJk/WcFZfFtF9PNK6X+61Ry5+Xl
R8sdfc2pJamch/IYQESPRn3VtdGFPUK1Teg6ZkcPDWhb169dYu1s3X81scvvFGnXa30o902k0i+h
5dexpGF3azJHKwA3azGCk2Vix05/unT5pQz06CCF+EaqtjRz39mzhuB+U/FfMjq7xPCa8ywvC63P
MJv6p2qinRpl/+XX41vpGdmOR9p/yjhNsblm+Fs6+xG5imajZrLTTjy/QI30HSfym9PX2jpI5YuR
gZvtObx3IU/gGLbZc8KGPu0Yr6FWZ/AyhWrBSMTzemMVBZnJ7DBfMsuTX0ZIP8uu1w/GjS7FqSzi
9uDZWsczV+SLAhH6PmxbsXLJLl/U7Gl3i6qxMHf05SV3oXkwblKHKWFip5nZF7hxLi8bEXdo/SMy
/nU+ydJqq5RurA0rMZGp5N9IAKToGbFTfDHQJtG+jNkEkrtT4NdAijBIn580yE/+wAhb6eLLq9gA
Jbqvtj7NgjKbaSMm10brJD/aGUChiH4/m729aRwHzEX7U5r6qspcVnI+oBf2BYxRoyfU9ujirPAQ
uGKtjP4LsdK802WLJ1HtEDlbrwqM3qzvG94IHEHDxHEVWcm5BcQ+aWFzFNhD2HM1K7b6nBPpFn6u
D8fLR6JUFue8Fv6mccuT5QwPW8+36BD5kKPa1wMqukHFzNGbh80lAA9UWeh0ItT34kM5z+XQ2wu9
Qm1HvXmUdXkU1GBTbW3Nerbm1uO0LAaGnjXqvKN0xFEojuy48da+22iMoijlEk0cfah6pI4TP8nV
BjGQMWyGw3aRMsB1PHZW2pjsxyBYi1KYez+Ztl0zLwqSeSMw6wMj4AqGznZdOHQQzWxo15qbgCMe
ScY7vm4QSx57Vxl121zzTvag79BuAdT3Tq0V7rhd1KEdqYIEkqUQsVBCIrDp1j7NtUf5ppCbpFX8
20t0+tc8zcDfeUdNRws0Zv4149csIiYjKeMOIEZPYWjTR0cvY7ZRlAAoUCT/iqaIhPLtL4SgBtDK
n7TuGuSiGasrFaE4YZEzyIeZFpdgBiXwIkO3WLtedslr482yw7sCYaBQkXLh7up4ulZR/BJ3waO3
/aOrol2lczeU8Utu/wuU3NoThItEPYA6v8IGfxStc8c35NnjWyT8c56MD6CER5iEjBvwXGSX0PDP
adCcVWYdptY4MPzdaRFbCY9+onG3scwu+nylmLzQoTWWVvHVhLembo8+kwUN55oWQWsMs3fNNVcG
EzyFDQhUmuMO4LHLfZ8zV6sfoZd9mwVuMFSABLbBGxlmVlgiaFljDMnKlrfK2jop28yg586MKyDS
baydKLNfLFB1XcPkOVeLPt6GHn6ZiXrXRP7IAGhH5//eaOl1tOUdWzDDbhx7xgFPpmf16zr/TvPw
kzvln5tx6Q62fHWT6BmBCEsHr0Q4VB1sJthZxMNq8YTASdiPtTq1CuJhVh3ImF8JtXOC+Mm324VE
ITcGJ6o4t/kenIMWWe9aLc+2iFY93mDNntCpTZtxhC0GDiRI2qPJcYwPbCbWlyc/0o50bJltXHJb
fqZBvneb+K2qp9cgnY79KBn6jf8IGPjGkXtqgU45iXWntG6mQ22NIMr5m1F1CJpw4VT2nzMrNYm3
Hv2UyfT4NvjaTasIiz5ppDJhd6+18tRm3SHCAam/94l+ES3xYIbtfoCkfYvr7ivrzpY93BDMfBX0
e1mK6rjObtPHNAHOqOpnGa/HiKlAM6wg4B54BFd+RIRIR78RgYEKolcFrlOl/Q3b6B7n7dXz9c1k
5xsxK2dIfOowk4d1e8O/s0nCnejkaaq9o9v1aycgxckcdiEkfoRbC1QKRFkAL+cawzJsARhAUrOP
mWQCytok81r6C6bTmZtwpWONyjEw1Gb8BcSNjw+oY90hKqkx3ljxX6qwY5I+gUTyV3iltoCr7imk
vlZoD81l7Mbmg6+/+Y5682nCNH6N5JM8AnUJlDhXynozeCDnBxCt2rM025VrZus87G+mp97KrLyQ
C/L/1wPEUuFedsVxNMWH8yzt6BqU5aVU6a1Ph9c2S859Vu3MQN7pRhaDiQAHdGNjtHf0eLe4nB55
F14V64rWPmvg7PEkvpa6fBAJ86anK9uVcFj1i14ikM/nNY17zMfkpmJevOrP6LjOCZssS7aY2LS7
tOJb3ARnPfc/5mPE712WGcbT/OpHucjr5JEM8W0+SQIgAYa1sL2l774P9SVqstfBKfZRu5b+oh27
B9z9AJGJWkQ8GtTB+XBWuBCN/oS23m8vTvmgiTkNmCUbpk6ZO05Idhg5NGsCFo56zeY0Sy+jTG9C
U/v/RX1p8lpFxiU25FlI/6NhZubX7Q4T19lmBRlfoIROa8+wlr5UEPL4cfij7LZe2AA9rL5/CKQh
+eCccI/cRFtcWNzcXD25uSjGoj56rZv3IRnOhsvJiEGfDfJF9hDOcoLYA/sE3yiX8hzH5aX31KW0
tP9/sLaF3KzZjzn9vdDO8+sJ5vezZ05JVVYO9zYv91bPmmnIL0N1z0OsgNBvVbPvVACJOXm10uhc
tJzRfCuHnyB1YQHW52lKT6FrvTmjPMMnvs+/gPnfL6z2pPUb14puKIkO6NAegzW+CUBHIxcdft13
S0Wv+BNZDmoNvEcX5/Jwnz9RRu+fRu9H1fmFpvnWFfazraKbj8I+KAqqwP5G80/zgeqID1+ik3bI
nNoLxyv2x5vu872ke56/ltvhVjRfDbDe+YWrZHrLq+k6/1CTnVxo31pTbCw1XVk5vqRS3lHofvx/
6ejeh2kOlLAshuNXpKH3xPM+BEhMp1k5lrwoWX2Xzbj3zPDeDOYm9vuVweSa6Z8KSNLTxGc8SbTJ
vxZk5wKoKgbql/klEJaw9btjb4Qf8xPFe3U2pPHW98NLLjdpn55NQx1qcW2t/j409reXlBcqqTu7
gZszpVuJ91+hn/r/Y6P3j/nTGznjrjSRLzDB9WHOBjVwGz9/n6b+lmr6G5Kaj8qhevWKi8jtD+Qa
mzF11nwyuSCyp1SFDxNfZsEDOt+Tg11sZn9CxhNZp8M17PoX2SU3J/rrOZJtXJsAOve+jr2Iv8bi
8//rtcyiF6l356GBU1HZ0FWjzSiybxvmafPmT801XIdp+GiKfyrsnyl07/aoXeOwPScD392RD5aH
51ncx2KrrRXy7PLk+f1dN9N3ySOn2e6xUc8y6B+gn260u7BldjH+XcqQ+WX9/2sMUIO2WJIIVlih
rOX784UgfP3/dbrmXutfwCr+xiK6MUCgzvucfwq3K985ga+2uw9AkLPEv49R9EIExrsZ628FH4pm
dFF7y0cnQwwj02FAMhMs87Z92J753HBuiXnBmKngDgfoUMRrBO5bv+FveNRYlotqBCQdX/aqhx3F
j/nyMs25y1pZTfnd1S0pLxFwquji0lGxPMIfWzhryQkaWdoNDuG6RWsGt5B3i/q23RTVdPICAlQ0
/SRgYjpBtE3LZJNSk3p07Kkjj5mnvSCs2BVedWD9cXSMaR1o+SKJC6rK7Drf7E1QkELT/sSyXlQJ
4Ylu9GpoiKY0w4YjAG2hLk6WNztZuuoylO9DavzKXKNOMjkW65fRLr+dZnwtLO+vHfrnIn8eteDm
hvFGd62n0O5fUpPTNgNXYvkbuzJAiDGZim6O0glfsZah6209kb9LVW0nMe6UP+wTlJWFpF6eGaKo
5uotKElvZOQlp60/I0oBg4SdfewL/gJSJ69UJJWYi6VCXkk0DmeDvSgDeZzy8mKRRFP57tFLjVM0
Q8LSXeOBYJ6cZ51FHnkf8YVLIjkzQN3mIVwS1z2OXr/qGFR3+iGBqBLGOJOH3zqdjYL9LXfeeOqT
Z5GsberhFm2K70ZHOxKHLuoRQhOjqYuNbqpdjFhGZyypXHo/9RpFsK2q2V7enWf5XwgeXXThixGy
QCbohrLTZJbbiD92qJSX+J4jShi0nrpe7UWi70f0FjUKT/yv6/l9nitKZIl6EB3Rte8rXDNmH3Ac
qL3TZ+eImsN3vtOgvbkygRytrpgNkLzWm8DhTGMR3tfPeZldfESI+MNY5kyoOmNeScQqAZ3EwnYR
EvU/EZ8i+FU3R/aPquvvloYsEgRUHbSzoNlk6pFeo5zjhm+XvRcKxFhCZdBoyaYe1Qm39nayUYg9
ex8JdLTMrw/QELELB392W+4dZhOuY2wUA7QKQ1IQ/HrHuXCN0ogFtL8xOc56/S8FzD+rKztvkwYn
EJ4Lz4133ZgtcpaU6DQYJRC/yZNotjBp51fJfxeS+EgSzkSKkbsm77S/yiJbdN64ZROMnI2PFy8m
wieSmY/SB9HO4KBAo6vR63sFk7FoWPOvLnAZ9+baCt1dohJG2P7e0qCfGtOpZ3gbtv4Ok9SoFq0y
V6ZnrzuFJShjMhPGLeQtePfPsP9XfkJAR6iWNiuaEGqEF2mLevT3kQOZ1jbnFKpdVejPGMT201Ds
LBFvWiWWhqO2Q5zvOki3gEIl6j0UpiSImOwVkR22K3tK17AHXSZINSXpoP/69OBQhJFs+tzF3Ny/
FhJXlAJ8TpG6Emjg4+m3T/M7wP+a6+X5t1BENsP/ZtmpaclK7+Z746uWtRsv0E9BEK6q1agH+4TE
HqYKCQPR5NYP8Vazyg1d/0cJbzA04muR2fjEbylSpr6y954038bn0BsvKPs/QgbmdFl1D63TX3v6
weHRnyp1atrxBS3Z0Y+KS4+6oG6grNVvucjBhreb+VOQ60CEtYAk6OpncBnVOCa6HFtdEcizpKbl
mTej7mwdUcv58x1QcmZVsJ8vvA4NJliAVTR6uyZjYD9o6yFsYL6xXG9uflaz0UmLU2Rw8w3ms94m
Z88H1CbGn1APWCyrvcGrriDeWNAig4IOnUhbrC0G7SrJA2Cqn/DcPotwuLMwuUAy4wjUT05Noi/w
VTS4TyWnk4VjZy5NRcSAY1rjNj4NjrOev8yNvnRSf+dJrjXsL4XHaQoPR+HAUIONg5BGgf+fkAAQ
Nvway2Hdd/bKTbe1rZ3oSJ4gXIWrQkVMOeLz6E4bdNSrph5hTgZbbqCV1WsrfFKzSwj38Cpv86VW
qOX8nyfebM0LNzyaZ3bpPYfBLDl31fesqVAIGfEFb+aLcEyyq+qLi2rt41g56zGIDyTnafGVicBe
2c9Rj1iwQsLf+tCSvG1q1M9Jaj2bfrPRgdCl8b1mg2tFa3gqOOhWHQMrrb0N4fOk6AadeqO0Cf6Q
+Kit6Fpz7SXNLoudIwJPJmjQlCN/V2rQ4flSW59M3lWXcFjN5WhN8FwSeoVzCkIJkKu0WRJEswnH
fmUV7tFlMT4UNtOtAWx6RswHCtYxPqa8BcGAZ1ptXRgi2PZe65RfHAVegkR+7uboWJZp4N1Z6b8l
U7aXBDab3/OHyhfBXiCINp2dP5KsFycbGzlKqty/NN8NOsu50VzpZb01Rmv9f3dod/eIVibLrXdR
64cuiTea8RGG8c4GbFo7zPHMo+KjUtIk+jicnf6rcP7j7syW49aObfsrDr9jH/RNxLEfCiigWrJI
USTFF4RISuj7Hl9/Bkr77iOWRfHab/dGOGyroVAFrJXIlZlzTOHYdHSA6vSY6vmmAl+knDTsI2VV
2ygCEQa/ZX4w2wwtojXCjuGD2Z6HrZFZXlaZ2+U2td8x4xCAwXDz5JWF1vB8y7lWo8LUoSlHbdHB
wgfpqLN8yAlYcxpbHhWHFWvlqeP3lCT0RiSVFKgBEcpIokgC+N848tcyzGOz+JIqPugPvESE4EZW
letGVF0z7G8ioTtUaA6pkEH/1ekgqG6kqrzjcM1hEgMC6RgWG6ZkVguwtO1ESgmluwTmvus3YbTh
DMk9qfbnWC3y0C3Ry6ju5aPmUpoHf8oMbXm+G1PcMbKZu4OOyUnJCu4jTzD0bRsMG9NkQinqXLUX
92lrXCV5ukvk/nNJGy6Z862BI2LCURmRPq9reR/6OM4NlgeKFMlWg1xgdKdcu0ppjTOreIDL5IbN
/NrWNX8voyITPSwrOWmiRWNzPZfpcSiFG90i18IoDVM7HFHCA/aOGz2X1/SuN0yMraSg3MvNozzQ
quobL5dKJwufDc51kAdSjIxi+L1l7jI/7VFJcpYHXRmMbkTZZtLyXXozk5Mk6V1QSjQV1WtRUNYM
QO2M2vTKosemLd3BGtjUk+j5EVo1HytQkDxVVV8z2n3tp8e6KE5RlG/jKNtlwfipTDj0lOAHImtb
q+mWedlDJkQQPrgSQzYzus6U0QqRxzAykyrP5mbKaZmScpvzoZ2K7TQj/G5SprbUSn1N5VjxmDAq
4hIUM3WyXDvVcd4zy+9/VmTwOWapNC52pqDQFGBYvJk5CYDPXf1/Tf1QaET/nvtR1l/bdPrbtkm/
5q/NzxbDf/7sDwSIJOl/qIZiiqKuWRKHiL9MhiVJ+sMCecQImXVhMsyfqGA++CFRAkOM5uQvBIj+
hyIbOv8OS9dSZcVU/h0EyPKdfjJME2QJxogOP+rCKC3xGfZWEqVC8E6nSLnLGFxVGBYoVQYGAvwc
FRvMp7uMD2Kg8oMA88NO7he+Zott8Q976u3rP/7+10W1CzvjWOzaptPKYjvoJl4ekpNJ7ambJBTS
liPNKhrI5BkI++knIMsvLictX+ZX11vc4n6mm2hySkdTFYBJT/sh070iQqA/K17Ir+Va5DzFLqGc
rWm+9/trvvcVMc77+ZJZ2Gm4rlnCNpt6zOU0puhUr9MxQfZBm+XGXrQGT0rNDy733nO8BLgwpB5o
ApjzrZb48IREh5zeUYZHnyGbUG5Ow6Q5ZvlYGZ4oBPe//47v3tcLU7pKyQTK96W1HeT42Ux0B+bH
rsK8i+9sKhilRBps0geI6T+CyL+9cIDl/HxX0wryIk451pYZ1K8+UpZG1ThHQjaDBEZOv68FjJd8
7aO7+tZO8H8XqvL2eswcqqrG/gOigUQZEXiT35uMka9i0LiChpBZ2uBqAo7TQXCxy031ZgweB799
6hR8ZujCKTXuubzIPrjj72xXDT/yNzcg7aUa5b+5baCnJAaGUzqys3sk48xdznsJmL6eC85YJqDM
1I9uw3J7f7V/lk/z0/6R+3kKZ8YStvg3SQM1SzP7LIbWPkWXCkzPq783lWmPUsyMW6M4ObtLB86l
xcoHz/3d5X0RpvKcWX9FmU3aEJKX4aoH1RmFQevqgkCFwnDaVvJoY/PGyqELKx/d77d8pL8WgHoR
qYpAJgQrlMbQ9Dv4rlEiaG6gj9Ocxa2opSjDb7OLy0BzYHwjg4ZpQeMhJaBVEwODjDn9/tG/sxTV
ixjWV7lkKSkpL1JTZ4lhM5P/xBP0mQ5+OR6WUB897nfCpWq8fdxMnes4/wTGNs6Ma/xc9kpF3KL1
58fFCYbjeolh/aCdZgbcfv/tpGVH/WKJqRcAKvSeUmTWvbFVBoNCBWLK3NwXpfU1U7t9WKGtJqZQ
6V4vdxYA1L7mTguoPP7D61+EMpFilKmL6GqB+X3WOQAid3dL7VVmmWvmXRYBamGZMWpzEuAyGuG8
11h6v7/6Oy+LhQH28/6qE8Q70jhpW6mwHDRcjmmelr1llHiN8HwH2AOpdvX7i717qy+CmlGquEUw
rLCtoI5iwPmIZ+QSR2B4qzDuYn1P1+ReFhVmLPe6IjgzVIOP7vM7AUyV335VfRZGtINDu1VTyevF
U8vj1uqAaSqR6WAATM2pCNV9xXj2x3vnvft7Eb+YGBEQJyPeTYAml4PlKOLoCQxgQPsBi+szdrLM
bn64gd5bzBfRCk9E6khiMG2T7nYgnVHz1hm4VEArvR+ffROlWCTva4X5ShCCLSYvgD4/WEzvhCzl
ImThZ98jKaVAPbOQqt7y5A7FBTqP+2gqn/+zNaRcRCMGhBmWHcbxnMHNqNMiYqLCmRyizgn/EOLj
7OE+t+/yO01pnIwRlN9f+p04qFwEp0nIu6Qp9RhWs7WvVNmhbrxvYPovuVzJrzv20O8v9d5OUS6C
kqpkfcPQZrzLt6Vl7Zh2/yy04WaMulOMd2YiHPs6PdFsPxW6vJ+DnbX94MrvhGDlIhwx1gfKJsDI
T1fpTiW4apcmuk0FuoTpWHG5V+d9r93kxe0HF3xnySoXIUitzTHSwaCBDfOIOtoyNgcqZXmkq6K4
Dek1MtEdQs8A2rdh7vs/vccX0ShWFStFTOlvya5A71gWA+sCwjPu8RL+wnnd6uXtZB5Nhq5qjNHY
yh9c+52woFzEoi4MxF6DwreV/Op5OYbkpuJESn8a8CyikL5nngb9tfLBe/W9lXsRhQRA+3DJCn9L
8eZ8vpI4AuCsEliQ+1i0YfJhmvje8rkIQHj/KD0jNLxN612j5S++TG4u+5+x1PNI2W21LHbWcN19
eKLDpvuX72/5IuqkegbNVE2ErRgPXgEKJ/WB/kBkkJqM99gJNi7knohef2gLY3bAIPGDlfvOG+Vs
Bf5Tctpr4mRW1DS35WP5KfomoL0D3aKv/If6CCSKts1/eKGLyKNYAqqMSmi2gql6ZsEEUrTVGJsI
gmnfiayaytgbHIJqAQElhPMPLvvenb0IQtJk1Wohdx3J93aG92RWFG2wQ4lCMmzOz/P3LPbt1hc4
Xs67IPxPr3sRgsYZEaaiWNIWUvOe2W0gVbemNVEbS9atJOF8RRtxWkzvVE+LdRq1xvTRtd9Zv/JF
NCrEITVbPG+3xSSe4CjvTO1O5Rpd0HzGWJK3Dol4S0svTD94rbx3lpUv4hCo5wAITkXdbFxb191V
et0+hPg33ZPyfnRP5XfezfLyjH9aq3OIeToEBuSsSOZk2lPpLpXvcvELNxVPPopwI+Vnpt4Rxdjj
dGoQkVqYDaAlWInTTTdusXBATrvK9aV1HDmWrBwIjFcQB9c0Z4IPIqO0PORfpOPyZaxShqpKRlHe
dktORhg0EN/WCztLfgp9aH09IiumTSTWwHIYgCSVIYmeiM/th0ee90598kUYkwa8rVNhkreqBcqr
tRw46RuGxiq6pvGJOVsHxbWTccw2+f8RHcbznvuvN3WG5p//za9finKqIXC2F7/85zF6qbG2+t7+
9/Jjf/21tz/0z7si4z+Xf+XNT/AP/3nhhR385hfrvI1aHt+3err91nRpe/7Xg2/F8jf/b//wb9/O
/8rdVH77x99fio4jMf8aEPr855qkxT38r5//+T9/7Oprxo950XP9NW2/1pc/8qOGKWh/KIqhmcjr
RENTJMqZ/4djvPyRjszX0jWQoTKwYzbQnyBjBZAxbgmKSJFSEUXDZDU1RdeG//j78keiyclKlDRT
tyRV+neqmND236xXTTcUlTLp8gF1TZV18WKD+XMQxhQWv7Muwy1DsnfZrfSIZ6jVguFclY6+fk12
2Y7pnoOEonNVeIOH3mNv7REVHfrXdgsS7Sq/ozt3nb7Gr5QEN+ndjL/Ly3DPEHT1FcMhO9/SU1xb
G1BCW/hwa2s/b/vXEOEHQwd2sEud6qba6V+BunzHcv2I8/ZXa6H9bSRQCPf1XXtodoLbEGhaJ3XB
GdrpNrmXb8rDsPZRDypucSvb8jo9ARq6qdGkdg6H0HW0wc7CcvPr4obZrNHmT5qb+WB646G7b7fV
rXCtvMg7/AndwcMR0EuuQKl4vtNukrW4o0hk69/jEwMPdnCl7Gmq32e3AgPKL+Z3iDxLrbC3gw1E
SrC3lQ4Q1DF31c7notguXVsu4xKwYa+rXWmdnrtjtMv4Z4Or8DTtrOvpnlt44Dt8p0Hl+tt5Fe10
W1xr+/waofiqdNNP/h1B3eMD2o19l9nGOluXB3GnHEKnt0U3vDLv0E27yZokxWlXmTd8w+6nBt38
qG2KneRarrAGNnv0bxjWXwl7/8nYJJ76aQZrfsO4eot3nQuhobExAaMQhcZjgdOGxwqQ7zNuRgqN
+7227Wzgle64p8NcjgeIccyOfGk/TSjFGMTWV9rjfMg20Q1tGjouq3hbbTRHt2O+F4pGbku8DbdA
sjaFF+zlXX7XPAlX2dE8cYUHy5X8lbgOt4Qkk9ueeJGH3vhW2VTNKn4NoNo9wOC5HjzzOw35dtU/
WLfBanxQ9u2n+trUwSF4qC5UbL/5oCS9G/EK7fladMCZ2lDUvqIM3bW57Vj6OttL1zCW71s4CGEO
DnhjuNKqOPLzTmQD9HT1PQMaoouJc+SlTvmlWUmr6qYHAbtaZrCvuGmMalATZ8J7VYuOdDf6FBRd
AaO3yC4PvTvYjHlkz7RqncoLnTa2g+Mps1f0bG9jd16lrrFJX932LkDffA8FPIiPFKrM3VOxRrhv
rn27s5HBrAW7R8vqVU/Zcd7nbnvNjHXA7DP/xGvMMmKmH0/ylSpd62ggkvwA1hmmCS0I/bFDDWC1
3wFcMhn4PfUZaaCZao/KBk5Wuzq9wJ61x3FNr9ZRsSvBf8RWPvc3GKp/RjloAovI9vwenGkmx4vU
bl4wO1oxBr82JXtTF+t5tKEf6b3dBXvwjwIicwUKbJyfpK9C84r3pYI3ShqVK4XSp7CKTuLjADe1
85R4Cxx8Ain6xZQ+4Wq7EkFgfQ2+FNTnIndurgVjBDnlguSL1xQ7qtVwnU4OZSzQA9HnWEYLJiEl
x/TTboVv2EMFq3J+opaPppqCsxOs8/oBeqp2G6lOF+2ttXmgjb6nUqK6/shAsZ0/D3wmfWNYdhoh
2diPkA2+kEqssvVwC5rSCSQUFntFwv99Tc+cG9oajg75UnqYMs1OiicyEajGCZ5D/osfwSxyFeaS
N1l4GqVV2++YhrnX+Ttf1L0hH/PPVbbNHjpa9GhWmdPdLAa1ONJ64rFGhP5k6J4RrZr7BGMK/b5N
wIo8AKkpGLVZiS1TX2vGIsTcmR87aKSzB1M22U7W19Jwpk8KYK3N8Gn4ZNzzTOycxXHV3iKDbcoV
YFemam8S55OxlTSb2RbwrCZeNq+heQism4B27kPzIN5ACuhdEZaI4KLX93DP2ECuyT8LJ/O22bxa
lBpXGZbKDEkyHv/VOIp4rXaP1XWHFWzjav5wZK4udxnzDuxRW+VPRve5w0UDVbYn6wiIoc6ML0zj
e8jHcIXfRg5mok50O6yntb4MOR1jB6BReMe/84hv4k1oaFj6ufAYJBxbd/UaVZlsHfXnbMU/6zDO
Az4+3LLtVkFr5/qDgieW4lU6k7FYA08Qn1fmkcEKTNvgEDNB4Aj3nHmyL5aKTo1Rt2P0KKKyva7b
JynYYmreAYT/riC1qcoXrf5sXWvJvtvhg6iKnlOtO6butM7pR/tzv14PLxjr6XSJJRuDSgjvD8H8
2h8lqNJlyZQCcWZdHpFEERttqPyjQVxK+IMbLNPQQcO+02ENMUnwyYfk8gLFZTbze5Trrp5kDxRr
hmOOqOETzFkB6G2/zj0BaNWu2yKstatn8xa1ATRspz1WdLFJlnENX7XHdDcd/GvNxmPzGfThlkvx
UKF2rNMD4vKmJlKWW53grD6F2+65ZJftu2flNGzUPSa9A5pajionfDYqp3qkhi1tgDU4GMuvkM0q
kmvgcQeYAJTcBr22H7LQChfNF2u1hL4MkWHYaObaSDxkd3G082cO75tWe8AOKXjttn5NZ9E2FlPg
HQGBYcLC8HbhjkXGau6PKjOekMg2kfPV3ITjCktgFFnAF/32xCRiOjCx5LyKtS3+WY78t7LZX+ep
bxLb/4csOXTSv/eTWedbjvoo+TmVXX7gz3a8/Ae6L9GyKFXJsqT/lciaf4ikr9TbVdOSNXJVUsg/
81jN+MNg0M2ANWlqOp0/Utw/81hN/YMMV8bHQ7T0pStv/Tt5rPm2IqVblqlJGhJrMBIS/h/WxWFU
URNw+XCHbZRM064q2vshTpVNYyzzl3mPXgXTgj5HBOH70i4eUrT40l0eNMamRvXcwkjdtWJx3bQt
zIjBwBQi65jt9HtXNdj3OflwWmczHIwKugTiFh1etbzKrAz9YDGRGjMwzUR/3j+H+G/ZVWLueisf
kJAuJjLBg6Lns9t0zHxOc4TKaarhqEYvSs67H3wo6lmZqgy6ghq3YavYJxlAoKbBdpcBcuJjP/u7
hJFrdCBMhKqygf8krh/iWPk7TcrrrTwasIiVZlejPXYro+u/waBjrzM9iB7xMTE7cw8J34oUCbqR
cGVJ9N2Qjo8rCFwtKCr1hSGc4ZTMiF3v5SS6Y0JKxLZdEVZKVLbeNBPfhdj/Jg/KNlKEBh2sXG81
PG5BJCI9bP2TyIyyiSvJqmnl00+L8fTjEP03wGonnInb5h9/P7c6/vdsbYiiyplosf4wLc5E8Evf
FgOEBsXrNMsiiCRzH9QR8SprMKwzvCCFyWnSTr1qsSNfdzrT72q91TFQn5jH32ioZkCTEdWVsdpL
UxWvB7BPy2ARuvRJeQIg+Eh3PgBYmvP2SyFy5oyZdmWB7bPZ3khzxZkIavIa7c1BF/PvJsONB6sU
ntoFRKD62kmfIVdMeqMfY9O0ywbMCvrjojCuIgMLAz2t7d/fEONttcdgO3KONyxN1Q1D0cTLNlhb
gIdNxRQTmjzAzitJcWgXAGPg5PpsmrD0BKX/BgsOxCGIVxuhLpPcgLShoMFqMCmHQEJrMTCjbjxh
z2pn2AiaBrZvA+g7vWcosE072lnhBGg/AGfOG68zSbwUCSK70EGF7Kz0oKlZtTbvhqIAL7r8l5o1
oKxVSiFZgphCNB7mocCcZSAhmAI5gCAzZcy7jc6w7Ek9mmpKVAAcmSHHbpThRMc0PGSi7RovyMYD
J7bu0HnOqFKh3sezq6YMT8/p4DKrdSgsMWGCDW7/VFSvXaLUn8K6AR6CV6ww1OOhAnHK9DHjaEh1
msCotwFI3y96D+xdr+rqg4L1ufb180pdHgwnewVskKlY2uVwiSoEfL4QCCOIxNkdjIgjWHUXQpbe
lMtUWps10g5vmBAxYrPVGDGPDbD8xtlENhSZEraYJIId4aHiPA6isqskwT/BJGJyzdTgH8wsbSXA
eXcs6vajkt7baPpjXclMSGnMS1EXEC/KSAh5fQnEXGWfI6YMKh5/S7h3I/VNSOdWs678ud6el5KO
jdEVmOq4WAhxIfnD5DN4X8W90/QkpnECyRiaahO07VYX++3v94C2bPq3t1oTNQoXjIhpWFEbFwWM
uFHgOnQ9skikSARbLD6xxgTFCCdfTA3EdxIn9KaBPI8Xo2KYGwNVoV8y9C3FxZ0fVru5F1GkRGUG
RVnglBIRqQWmoU15yhxMXJoVvXUAHUCAgH4koQMQi3wKp1RO3eiVQfSVX1K/7L2IPD9Dssy4PKRd
QSh6z4SBNRUsApHwPGAsnbSJ5fX9cztlTwHEWje0yltpCaSSkn+CSDLbccIYvYLrraiF7UEwSeZ1
rDlhBbUbochfhSBE4yZ2noQGxalKcBe/v6vS25bLsgI0hXFOiMKiaKrS5QpAkjIDvota0Pd8ML/k
BBHPaJO1BMW63tEkgfUR0mFbpVnF5DK1bJBW8xMME/v8WcEYzq5pzHg9Cms51z6qs/7isTMaCIaX
0CdbkOPfvgsiVR8DdWIG/fzZKj+kMKXhmAM1by1AWhdUbOj6Uu1dX5/sMOwwRNYUeWdZi8+UD0Ot
qa07w8y/pVn0BV78h5vobcn6fAsNRdaWAIBhGRPObz9hPzS4S0GvsVs9JOw2yXd4kiF8TcT73U2i
pMpab2sd7ZGIp/mCTNF8TOcAZAeeInzzxXBaG6OGH83wUZtAXjbFxabh4bJlFJV2oaVebHDdjPwm
G+D2SUV15FMuPiomhbq+YlwEiU/FXaxEeCKFIj5GKiOxzPRMa8VHyJEKUsWZNcC+J4uvkPQL3pQa
itOEuuXq8ecg7Pa9MiNZ0Ob7D5bl22rl+Z6ayME00kWJ5SletDlaa2obn6l6dDalYIeNNaC0lY+D
ZVVkYLBkOWz1TukL5Uaxuu+2prTWB8FR/sXKgyqoSpImmrqi6BfPtcJbpuy7mndqcTdqVuYZWMG5
ZYfnuJZFK72Td213hVfSApNQvNLU3IHPjV2jUoMyhodUm2XqxGn4aGCYcDKMwd8ti7GwMmlXGc0e
GWtFjrpPl/dfqzQZpysFP4QPvon1r3eTdNmEKEpCasmYZrxdobNkDG2eskJNjJ7CHLe5IG8sjzbo
1dAVL2SbW6wDLK9qsdtgJMNLJpB6NDVaDun8fp/4PpYt2mnowsc2wM8HnY3lFZ32KhASsdIkq5ZL
ui+ST+aEUycChZJZL7UG/1tlMkoIrAIE1cNy46Xl/IDNRK7bum/QYohIlwuCIihmPMPCmmP6dSZB
ZjsnKGlQvagg7rBBiTmCxhYe62gIpmq+86cmQNYp0XUbATLXRfmtQ22cR03jRAkz7XIu3p1DgA6m
P22GZGuYtJfEqeLzTQTuKFWYVhwTQMFyObvZMN/7lunWYgLoWw1md1pe62kZuLNfAzIUihs40Qis
tRaL8MywBUEWSLK0JzrX0m0kzWA4cf0q1Co+BhFO8bjwZHbs91ADAX14Agf15WHXIyYIJcgP9lt9
U050sxS1lj+I7vQILre/jjsi4U4hPJmSchE8ufVAIWr4nEqCL5WYCcVBqqy9wPHqkH1D7n1bwc++
ynLzWRtUrBZGqnMdeB0FGkTRNO1aQ87k9yDbsPS7UxJrdhMDtETLfYtk/0aTrMd4WSyZyGNM+Aak
RINTTSKmsTAccOA+TmrNm0WD5oGYEoc4GQzwqCOD8jFQmJdXZl+CwDQ5dBU43tq9b0pOOUGL+iCo
/Gu2w2ylIclEFkRwGGG83QZW2wYFbrtgvJNpvOoaI0NlXV1BcqJFy3cYh3B26yH4KuOTB3AROy19
NCLbmLJnE8+WdTlqj1qKIaO+5G9RZniCikcKOtYP3nraL7IdnaRM4thsaAzImxfBJ+ULqJgudpg4
dshQUOHRuWfhWCbUbzo8X0M1uAZks5HMOmGEulwPFjpKzDrYG3F3nQb51x9vcxVxLfrZ1ybdnE9x
CoCI7TAf9T6pPXAMBe4qReKoxvQyCoCmxlkd17PYBW4DaRYXQwMp4edCa3k8gsjwyxh8Om9BkDqh
N4jza6BxBCsW/Q56FORd6rUQgfBOUPM4OkaQTbvhCzSOYI1f8a9CVTXpBnXbcKfmuMpyYAARCNJG
BFblp0KxzrDDhPlsAMtb7NrkJloQhuAZESvfiMrEyBhvKqxIhq3U4aN9XoEiIhOwapNwDBL07B0c
IEGWrwfoaYepcJVgskcjjQ5k64CrcSVh8AJFI6gwPbNQoGT4GuZ4JFkGfpr5M1XnDkiVDgYcF5VC
x8rez0XMm4je1DV9jaGn4hPEZ82Z9XTwmgCn88qc3IQUqpAgY0hy8hxi+7aSEE+7faoC1c6EpyyP
1b2gAFYWelKDJsEyI7HAEwf5d6nRkGKhXHUmpbkNG1IrXN/BaCcvMtmtWMOjALU7uTPg4xWMx3bt
h+0DSfjnIVk47rJEkSCq6/U0SJ97eYISXACjxf+zg1nXbgKtQUYkDG7FADfMuDrY6+2EEtEX70SV
U3+Alqzx2abnuJnLEBZwka6R0u3O50vwibQSqLVoELeEfryPUBuDlwE4XRZkGPFKyYiuAg68Tlqo
jz0uAJ5s8UI4Z4tFYsLtahsYbUaGc4qUOdNE2YH8yK1HNn/SgpAPJtg2HTik85I/hxYhp6dQWvlp
XoI3YuubqiVSzw0uSl2IQD6LAHN3OERJAxkiCnvUdnnj9AIVD2t5IU3L+SlFst1Kteqdd3CNA+BK
MtngSbYeCRu2qT9jD8JdWz4xJ0tGrKLXYOZgDZhNBJhUbqrlYzaqfiumvRNlY0U9k1cJVsvPXao2
qxq/DzvTiWXWeLIa8tFc6/n6Ik5yJDJcsO44qIhi4yR168YVQDNkR9uKyjDtvDB3zlvJnJXP5I6J
rYCBvC5HGjK68SSVsMsiIUbnWPdrZm6VVUe0gsKi76GqIzPUWuWzPMqHGG8xp8740BGP8zbnXH5d
ZVTKB/M60YPsVhOG6hSPL+kUHDgDcuhURdinGqTa2MK7ZNIQ2er9TYCln8MXTzGXQGKt5hZC9uoq
6TtpM6pYa9TaUK/iGcp4HgYuFraGc46ko9TMrkIDooWsuxfC6jpHo0xdCaKdQqm5Z2ZZma7PhS1j
THPPAq6Oi8IgHfyaoU+zkZ6niCKDAJtknZn0UOJoadssz1Xo0blhEFOyUHk6hl/hUxNH+kqGOr4S
FspvBXnx2MKhMSJZgMxautLIwWFsA+wvoobrTeWSTQST040aB0AKKdRPmoVKxdMHosZWKZlk8sNx
nS5eHEHJwxa1l0AEFnT+jl2JHHH2H6LGMpG9BUfsaE65rEkHqysbRsPZ/hg1ICbM5xtjnl+7SYYT
sPwFKlLCWhlvyypAyecH9L8bkQcYstHhS+DtqsydZ6ltSbG/4xjrNssuHKSOVa2IG00PX9UpxUuB
tx5A1OaZJJCVWfA3gXNgjOOWUu3v0L7sOthBuNlWVG2WMgwQA0S6YKquAes5sZoFN0ZZ48GA/3YM
xQEMbehqjORtxIn6jtAToRVItl3pA1o2sfnpeCx4BwKrRC49dRAwRiuyPEPHzk9PxfqAvvST0kk7
/qItVfWnc+XHWD6gADEUYlrrlD08LcWkRCl2q2Sp9WREQUGMpBU+o9xteXqaM8H02tzkvyL/1hqL
faj1xiYo5y9iGM67th4lG7T/6FhV2LqS0HxDQnQbYQ2hSygkIzMCl6a30kK5foj06KlJ1fU5nBWN
eVTllO+/vPujWdoGMo6Cqm6uz4f6cwj4UflQr3OoffvWCEqoWkC6zzs6Jw4IWHC5Tcj+zqVuMRHK
Xs6VIHyUGmc0iGQA12PPkngxCHIqPTd13CLgp3bL6/Ic7M7Bsez1u6TEe2FIIJYs6YmcaXSkUeWm
YX4sKum2WNSuCVJyT6K5W6T+1aipeD8vBZpzxFAJI0QfTDZg/v849ga5YKec79xGijHjLMyXeElR
xSS8yxi4Iuxad2LLgjtHkioiwYBxw2kQU9q1WuXKqqLnOlRlt/ZjA52tuZgzwGjVWdypwnfsjB7E
Tl/8iLY/HvCyXc8xs5drVywlwz7f0BYLlpU4qm7YpsBt2Rnn4BzqrPVAuvVrK0I93bbrigPUNtHJ
ADIvLOp+F1shfgrjnKMAbvajmYKoFZOn800+J/PicuwYYzi9hTQ+tfiCLrnS+UQyTovgFwoxjMuM
S48lZzNxYwqcyEV8i5mUq6jmluyquOQVCjWXZnhDlFNMwwH0HTVxDsuFtl2gxJ1rpGAmRyojNu8O
v0mLY2oBIUzN7JCaxYHYbJzkVtooPRV8Td3Aguyc862kwrIgARZ89gC+F+gG5LvINWryMZOEKwR7
Gv0oLvctftgmkuYP8kppOTe/rQeQVi626hpNFIk+ztsUOEn91jCtfmH2Ml5X6tIjhTbqsLzAQDcL
dlAhyR8CGOtBBoMvjeMvQhxCIzTBFQ6QbdYwIz467P9rdVun3k9vSKLksHy8tx8qhDQIakfCnITS
rw0aT9kqHJbcIBos2gsIi61Zuh/MpKbPgzscL13390eDX9RJdF3EZUrUWKKqcm47/TR+qKBS0mLI
G7bfc0gHgrcfjem7mqo3wzShuR4q+9w7OccD4sS4mfv7tmSdzhhdgY4XvnemsZ19lJQqA0cWx7t8
Bq1RTdmuBl5+a8zd4+8/9NJvu3yYVEYoilkw/Q1zaeH9PDNJE76dQO+3mGrPA+VIQALmVFOjC0s0
/IPnMwR7yMXilVMd8iCNc2BHmyMJMuGDBsUvyoiY0VMElwxqiFScLo5WGPgNkzoNMDr7keRuYod1
SW+tczMHupPhStKUYmXrZo7dBVbz7Pz6UIvlIeuiY2R0ydGMWnOdNdDSUiwesVM1MZYeb39/y85F
4ov1b6qqJGsW43CmIV8cq4qoVaMuCqmHGWPkzTUpSF1UGWrw5sfBXMZ9koXySQiwe4p1EQOsvieh
EPzGFeuy8wYD142JChbNCEL4yOg61Tvyha5SIC7PndukVAf0Wf8R9ZoqY5RFG27bioChlupLpe/L
mpw7Csx2fY6+lalhn55IPyonJfQQRU7B6vm8fPMutNVuEl0LRqSQFCgPcvOuzAD8zD1zO0BSGLGJ
tJ2ROgY+AeYcPELyZcp7CpXdMCsg1MMKaDvvfavH3BDAhJ7U9+c3e1QmjPmA21+ZWITgaE96QUe/
13AYWiJoKXWOhPM7FPMUXRsnqfNv53iHctb3fv9wfhWczEUzKlJMBfBmLYXWnzah3w1RHlo8nHNP
r8h4LZ9DuDKA/NHJTSFeXw/GdsyeW63bSx1haqg44yRJ84Qp1OmDz7MshovFQkiSOGrLqiyql2dw
em1ZQlGVLto4a6B2R0CKarKdOai4MbPfq1rO6TV3DNEBS9C1+lsDqRc7VWbyCoqVqjSsqhC3xd9/
rl80naiKKlR12PZ0SC/3fWXomCoyZkN7tFHXwhQxaI/1VNGJC59pcaMrUGssZ1FRLSsPWPBXgOHM
pTVpBtN7wYsHyueiNpl9KZveNR/o6HJKwoDAgS/CuI+Fi3vQz/usJJH4/aeXDOlfC6uGoqCSU5kK
kCnHLC+pn56zXoKbEUy5svNCvJc4xFu8rp0A4Z1TmmZ34Lwy2oiYaKgszkAiFAew9u3VvdgDMzSi
J9HHkiLptYIWIdZ8khRft40BYYI8TBHhXtKysTDuEkaxXZ+7PLEYP4lzP1L7CwAv6xS2qnYLg7pf
n7v9A9zQtizX541d10dpzsgri/25bgG8ItKZosxln0wczM2Scv1I84RZgOdLQf1cUuwoPBJct40K
Ompok12cU8JWGoazhoDZ/Fr6XvgViKdCpSeg9d/OKbnSw/sOOiMk0Q5OecDB/Jy+lEOXQOYZbkHk
X59rqrmKlsoMWsjL44HWI/nncsDAzSRy5Ca4beXP5xZUbTAT+T+EndmOpEiWhp8ICWPn1vHdPfaI
zIy6QbkVOwYGGMvTzwfZGs10j6akzlJXdy2R7mB2zr9mDWUuKxS6fSxOQJ1GgJaBrM2C1KBhPBD6
Wx7GmSz6xnq0MqQ6LF0h9fTHvBefobQ+K5/gDO0nVGpvp0HOWtGJ8jBQP8cBTaopKUdU5VbNfvsA
tstzgRWcmKTI9AJzVIYgfjFUXzslzmPWP3h5T9mPnzz4zM730d9hQQxf8tQ9aAcVXcPGYi7LoWmq
eL/t+qUHpbus05qdPjF90R8AeV01LTpMwk+ipmCclOu8Pa6VO4t1ZxKvAG0NsBg6qyf6ASp7Hs+o
DhC9rV+UQ8TIZHMdynRpjth+7H2Y4MonftaJkmnMDhtSZrWYSYaxcXZLKGllcslid5v+L7d1EzKx
SLwXztTuvYne9EQtCJFr1GeIw//SDsu37LyUHPeMeNVwPvIxjrshto5j0xb7DDf2jbhjDnEEAw3J
hC+Jm6vLJNMP01fxreSiltWaWMpcpDqI7JpOtcSeiLBhcaDtFsWGtbAJBDpP/igWAmNivScGthWT
eeyhYD2z6Hd1Kh5TpD4XnIj125I2h4Yk6tExXy076d6oYzy2Pbv+Qjr9ttSKlLqk3RAu5VHZ4G+Z
o6sTYTmI6+gLcJ05REW4nBdrTeaJizvACk09/RBRy9ThvJmHPfMz7fYcKq6mkHKu0zqinKhAPEl1
5DYNG/Qh7GnmoT6WE2cKu7XymTErwwe7dqEQdEvtJJ1X61U79LiGgOhL0n5byF1upMBwqc/dcUqp
SFe8kOyVsP1NeqkaF/UkRXHn7RnYRvuVdqlp9IyY2fyob9uFJqsw2W1LvjGjzZuL5pBVSOpwtQsw
uDI/bB9GMjEIJEUx/0tQEYxZxPNequxzezzNoP5GYQyRWisY43fuUS8LsnRC3gonZ5VapwSrprxM
myH3+vNYmuG+t5BdZhjoClsm/FDO0UzQwFV0q8GUIBJdOY5+1fcA756FCueT0/OTUwJ7wfI0PvpI
Qjsc95rmXkUU9JigbM2GdjkuefwC/CGQs4gTupYsGkR6xkLDD9WI8g+aYnlVfG11TV98xvwSEAo3
kFIV5YZL35YZssrmCPCdxbiAeh63sTd+5s5v9sa63klZc2K7a3FVSgwuDQGBn902DEA2wXzL1I9u
9vu7WweRs05H7lqsFiroMXAP7MUoHewQgohw0g0e3SCXvJLkuk99dV5gj6x8WjPz2DtW1g/cAl5i
bQFihgp3JgW09FYNk+dEg0+6d1fPMTZJMv5apIyQnCLqCJ4kbJnPn84pZCqV9R66Rnc3sobeedsh
LrUOvnpNAcTUifpId2O849IFtSDrbLs8toO4XSmqkTj6fV13H9LW9HkptIsm1TpIY1kC0vnRnZ36
mkz+e94mP93FUzvVr7CfRf86hae5Db3BpegjaOmQdUOMNdPEHBy8F6bPruoBZISt2k07PDfhtSnM
HyUhIvQIpP51GdjS4qSq9uOKpzZEHBYlaZwjqOg+zTt2e8rMTLsg3lGTtc8IiR/Wu1La3IDeB6uq
pxCR1T8JAmV2uYyXQ52qM4OlujhjX77JCsh3hb0aYSH/t+Mne2andhD7HbwsfYyDQ1bwPheB9dkB
nv658dKpzS6hxXDvgK4XhuQWz7itXWp+llg+N9Rk+89z8avPMGRUszc9D373msTjRzEgBq0sqJ58
8ghDXDf4YoqvuhLNY9t8Jp6pz9tzp2NwQql/1eWUnlNL2zcvRM667WMNJ7k10r3YrxhMnlFYy2do
moi8HwerJyvR8Su+1JWbDDcxgBi/jDYFTdtzsR3dPWxFFGoH8I/tbcXcG484zcYsLtqBtmhcWgQ7
Wkp3raX4l6QZfSnrN5XF0fZ1GIYXdaZtX/yseFbzN+paQ77QREaJt5BybF99WmGIsKt/bZzqaMzv
Sdt85BXjyXY7uynlpZ1HSkjdynbvhl1yJt7+wzP4n2iYBTeBS35wgvRhrGVN+Yl5dcaqRQ5eNhcA
NP9gN9Yaxsalac8dcef/etE9Xf89e8Txb0iaGJiZqhRlhBXbM+qDfTPawBBlrF6G8G9dmzwTJODT
NBh+I0jusZs5WfMwp+vewmwwxjAZKigrtXNWGgmK5sUpw29FMmdXS35s2Ph2h2+/rWaiw9JyTfTI
FMwdKgm+Vxkd0RxGmey3CUpPU3OpezaK1uuMo+gQSRo9vR5Q6SfbT7xzPAeUz+hSciY5Ji2m4Rx5
hg+1ZJV/8R3r2+KfhC3HQzDpkX5WcVhyFJA5NUyeVclHXYqvRmjHGAoF8iUmiN32taWkAZ/7hOWv
5Y5bUSjKtA4y6HHkKFyEgqzYruhPaoXFRkm0WbYGCq7nCWmU4E0r4jnalLlmrPuUjPLxMFxso0OL
Yu++nWljSf0qPXskSHvCO6nz9paFTwp5F5ljq4FGlJ++/2FMnfdzGqdjOYcRbi2GQODYbWvcVqEN
GG/qnpCykUNTeTYNQOZv1yJscEK6hQjOwGCwykT9+cfstwDvEuCOwnr6rJStTyY/7M43QTlc4Sga
CuJLXnMPLWG9Ux6I7kYYmg2wvWujacN6fTPx8M8Me/F7WqMTq6UMmDj0NwLwKH/xwWucCmZh+017
NU6SvKYwYY4/EU+khIXyVm+wtSR5drItqGNlfEm3B182Z9e3vqe8WCsOGQQIwBlfz2UAw7q9hwgI
v8vUoL0YRXlXAWE2K04+VJk4rKmfhT34UTz3RwvjlYcCeHvPDcUrDNZIMUNB2YU5jH+oUzkXVDB/
czz5Q1ZtGDk1x812wKdOR7AuhW2JFlSa2tbJ+pJA8d5XJUeemUOU7mMf5DWoiBat84bitgqsUZfP
rIcUhkrkEes/bWNHaJh6ti2amLe3oeqMk484IFoyRxB4VP/uQaB7GYhzDQp+MEfvfZzF1SoL9+Q4
8t0z5DUDitwvFp9ZugJvZuFfqE27pxnWiKDKzrqNUcojxjpuj0ao5C8/0+npX98iOL85fuQLzYTF
yiQgTeVrMJr3Qv7dFSON76uIYRLz32QcWpfJ5SL3zfFX7WJ8CblZTg1UW1T3zZuY8keCRDl4DbI5
zIXfZEBJR+JJ89gV57rtea7Wmbooh6epnqfztBIUG6zxZ4vx1+zmsX3MyQDt1olmFO4P2a/GWTRb
q+Bsm5xIWmNh4yRtiqA/bn9/uAy3PsDr5K163MTXP1pPfN/oH79DnOG7JoF92oxgrOmpqwqFGjqt
ztvZkxfhL7fqPikPRR/sF2KvrOH39kraRvPD98YqasZlNVDRadcQb0hZz47VLsEbP11ZsVEicGqc
+mA8aFEcK2KzvxLJQPf0YH3MTP7sa8HPDSpGJljsPKs+OnCMhssU1sYQF9sJYQ/BvQWRuXIm6/28
5Jft5ytSm75hQ+f7WsYSnWXt7bZBY+4LJMlLf0r9mPJzPlrKX/m2VnFCAzt3Q4EC2PdXPuznwCjO
5CJ3+KiQkTZJd513riBAs/Xt3ezNX81GyqOTUU0w+MFFq/HXthJ6PtmKGVOe2wXxNUw16pmOcO8k
qfcu6HoMNnCQWbiA560UNY9MsKqX1Ji/lhUrTe51RyhFdRni9ltOoGhErxxTiEdDEU2AL5tYlRZ4
uowtUKQ+2G/kSdYcygkFXjd2zB1deswWOtsKpLt/hJRq/dTKRWFv66ngGAOUCnVPs1gvSdC2jjQK
Zacgtvt92mm0EZZqEGQN+1xb3VNWSuw0QHT2SM5XlnWXoR8OieEVkaeEfYzb8c2Pk461H43E5D1Q
El+Te6n5ysz4zRKNpuws/MgGYDXXaU68cuNN1n8bDn+DMU4nDxH1DTN3bqE9b0A2W66rs8PPPKTI
I1yRySMqL1RcdbDb/sGiYiNKsgk/NgI6Am6RE20zwJCNc2QppttuSD6CGZVVHAwL5fF4wjJ7BNzR
9BySb/1te0eWgk7i2BAf26DUGMNPkmz1JdBnawY0Nfp1J6nz/NwW1ds2Ni0uZeHK6F/oC2csXKd2
d64eKSd6GilVP1ppxj0QiFcHy6K3BN9LDNMnI6jEPTmFElnlzmTY2klRRGZrOBU6OK9E/muoM0/3
XSaolm3XoKTK77GGNbxisydjdVh4hA6SaCxkX0uw196EGW8pIZMGxofZIL21DJqXTrsBfLNqaJez
8pvb80Wr4j2LPcapFjmWkUpy0Cc44x6Mywp6zp6hGqJ2RlmUq4XXYGWjczwO98TVeA3VdCk4/CSS
yuftY9ZWzzSrvJ+z9NZnDO6uUwsTKr+9w2Lr921ulE31BgWfgPFTCEYU7HTUusBx5Lw7TtZ8pcaw
31clQarLrI+znvTVMGicouOYnNdV3dFYM18nx/ZeFcGaDl/G606OSdpBDYDVAeksuPlJJ4Gx92R1
CYYWYZGc4HKDIiPoCWtKrbgymC7GVbOwxCkdjhUuqzioxU2FuX0YnAlXabqEu7XB9oursivK+PQ1
d9W9bMzhwZsd1JKcTCWlaqdctsHT3LnfXU2CO8CU8+D6/P9Vnj77i6BuL+M2LUaru5eMD0kQXKRc
fnUUhtdBTCErT8TRLFqx59nFn+rn3i1tpqtC8xZr6lSWyrpLELUzad2ClTf77bU+cdVmCS9JoPaJ
Ks57brKX99S+Ou3e8qgMMIr2ubWJk5h9Qfy1RTxSEMPKGWtxnp6fAuonj6Od7GVJ1uUqKxZ571xC
eLl5nt8L0eJ+QK96JYaVY/zBFqo4jsHonus4ZBOoeJ4JdwdTq+X4ZHT6gOFj2TlqlDe+YL3v8eBg
Z3JJczXKWwWKMNmUe7meScjvIt/Y+Me9FtxXIuUhNgLaqLu6fxkdBdqn1Mi3Ec5079XDsco8rryO
YGPSSChPyVBF0oFqxcTOuuxds09yPwRCVXwtw6L/trRUI20Xo0XDRktT9jG00p3Tk+zj5MN06m3k
V8IAlwfyPBtGWxz9pv5r8wyhNjgMc4qreTDoNJyAoRx05Cczl/dept9i2N2XagU+g0p9+OLFLZ3k
YC3EjCdxv9BvsexRdt8LxvqHNO6rj75FNOW7xq0szORcDYvzvtSkcuYs9IoUl7Iv3Tdu35T6nKmM
PO1/nwh6etEBRwEsPaXBKTHjo9g7HeLi0lxw/ZOq+VQUHOw5IA/8io5vdWj/rK2lOCa6zm/ahBJJ
Nf3u4/SYhIO4FcTld8n6Muegg96UngKVGu9E2qHJsfnXLz2Of0kikVXLe6I7daJSsNwtBFGdGpBb
GgFd3jtrbqlnDJmRlzyIgoKmbiftkXilr5KGeWjc8SEfTESOZtm/jsiFfDIFzDS7VyLMSROBHOfU
v7NI1YdZGmfaK9OnMl5Muqmaai9oMjiOHVHFDtXsZ1P21WUqqDHxR1p4bJrJpooaARIfztkkPSoo
mvhQ0BHxNrvYK0va0VBz9aRlzt2xF01wdWX/6XclGQadb56alqj9oKJkJfGX+abphSgNz36aAY2I
bY7vvWZcrrxBPLCW6C+jTu9JVgbP1L6lGcDc3MjwrsfcoMkxo+gVIOgkC+a4FSRHyF1QT5SGa7tY
4V+3P3iyPVoq1+eysPxr61jp3i3guDJqH26GuRSRzjEi8xnEtyXHxo1ctjxZsuAw6ZI7TxDNg+uX
tdhBSStxxuVNsdCFrobxXjfpa7fgChh5Ho61LKu3osT5Y0y+PlcL42YyW8vFM2C+g5wXWhX0obKw
vsSLE9+2Z0c77V/Kohy5TVxxVL35i1AztLsmHDn8onekU1bsDAqAHoM+nx7LIdX7TW/iJcSQTzwD
g2PhaaYgMFrMcHnMc8z8Vhy/VXlgfmvga8IC1UkeV+JxUenz2HrJReM9g7tbtRP86KkzDBhOevdM
zZ63PhqXLsu7Z8Cj954CKiiY3Hq16Q2fre8LSoGnTc42qCajHqgZkSn58ZcCUXuUV285Evq3zjHZ
TEaRnxav52xcGJXqsqruyEHTW8mGAkonotYMrI8ply6tovSZ6XBGh4qVVsbNkcLBMirQQD6BOker
O+oKLn4YM4bywYqPQVY1+KSNmLYj89KHMT0frjKetZkdh0b9BCO2UbOLyJz97MGTxlspvd9pnsuH
Wdfei3B6IMThwdfx8lDVOgPpoeHNHVAQLAHvQ+uYN78uCNaAsac+YJ6eKcTejV1c3mvYg/v232TN
4qnKtDjV3qp42MQOo4nkM2g78eDKTDxY1fuAKOSWu15114pkPKOe+Ats6v8ovksWKiEEZzf7wJ2V
+gi7C2nqNeYpBMK4Ga1iGUDdcdaKWTwnS4AazumZcseud5LL3NAz4C0/XZizx4Ge+EudWB9yUM5d
oAk4prg6Q7o0G3PJn0rtW6iTKx2lrvAfRejWe0e1fuQPcQzDhF268nySRS5iDLpXxoD+dWmKPd5m
cymHt2lCz2KsKYcO6ZFZixi2k5X/gIWEiIMgKM4ONbQHJxvlcTSSVcs1ZQflxvrEglE88VRjd3BW
QMGtzxU48COkePxo65pYikJOl3bp973Xls9iIuxplF5xcwyYUy3d8Wj7KbLXRX5tiuxH5QZAnyjM
YSsHtrsYk+TqUB0n3H3ZyMNpCko4sPjU6VQ89hZYS8GSrzSdMQgj2QwT9NvbNEUxjN71ww2vSshK
QMNkv5cC/JNs7AIIpd6XkzdB/zMR49FBVeW5bBY56O+9XtXknmYc3qZTsaqOIALfaTCmqX7uH5cQ
1AzxkYFM3PxBfaX9dcSzaRSHrDWt19Tzy6jOguFgAMkfwPzu0h2mx7Atnn02mW4Q+S9uZjCJg6kQ
qrSr9nFD7Jpm/u4EmvKOdgn+UDsDB3ykwicnNnHb1iAPq47qWPRGGMWq+XSc2rnlVQZDx4IqZ6JN
rKr+Dk2ZeqDPqqsCSq17SmNDhADjtFonqV/XXX0ODfPCdUAWiA96sO22s7naFsBOsK1grV9xI51X
F015w85YEIKKypVRk54Hwv3o9JuSC9DvfiPdFsN77yZUpFZodueimZ8lEE9UB882hVnCoGHvtxu8
2fIjl8HwlPcTQxUNpbMTx+868OnXHS+DS+1QWsLmsdTBDTdAW/3sBOjTSI/otPEVOSU9L3ECkOFm
rxAq6VMSQC6t7q7G4PdGz27IMcFji5tTsBr0AmPYUJFqNeHG4gi+VMU7UoJTgBmPlMa1Ums6sHdM
J8scH6agPglmrZfWJPpFlSVdLtoMdjTYJnfDofDM8p/ssGsuNt23rZq7k2nq38UiFmYMB0U6PAys
X1TGxIdMqLJ2ak6pZG00+RJB+a0KCD3OqO9CD5wRVWDUtzoZsvv2B9fgHhTT2ipZQLOh9jsOhO3t
lHCqxyLG9qhK85Z4tnnDScUc2ri/obX66wD8Yii8gxPun4Pfo0KOO7e59oP4EogyebbqBnXohAp9
mIbsVNXzcqCog1JbYzSeDUbn8qPoaUq2wrY+/wOXbv6nRAGLkon5VISOzcu02vv+B5XedpL+HrPj
k8ljSKOGqXGVxsP8BC0QtSHtb5vVB/9AHo22852pBH9Lmb9uEGjnOZxhdf8XyCCZQEa9b5pyfohn
+PBK06tW2jB/5LXvpvU8KWyk2vwLPsvENvdex6LWLwF1FzmoTiG9ryqTVHqALW6vNxc6KJar/h7w
m0R/dP6Jeq3K+WuZr0/0isrrrOKInDkkwnqhO6R7rQzr2tQQbl6HZL6iz9hY9Z8t2LtsP2RVVZTD
rLjiqgO2DDYKx/kqXPtjA11rJhPSgeQ7dbq/F0Fhb5+Pwy5uEau6Ro+kZN3XnKzV0VwREGXTfI3n
jbwASusdMcmjDAAnKtEyna4Fk783/fkU58bJFgkXUkaAuOVDjYzB3Yfmk7ZisAQdxDFvHxPRfGYN
6MjKSHN/SoQFaOELwyAYiZx5NRevQTdVTwHa4n3q2t9bHGycPMWvDTNqU59sgSU49sX0adeED/3D
M+P9p/yCq9F0UI6J8P/QuuUW8KyJJjbaUEAxFji1q4HiFLSws0u3biwfFX/Vc1fYD76UTcRR8mpk
TgZZQfVXEue0BJX0inSaJhqpNaI99hPmwfpdKNw0du2oVzvNEMSVRR1t2EOstHNcpuZtu31IUPle
BvqznphwCPIJzkKQXBOkrbGTCBt2lWrNPXUzf6tYwMk7Q3+tBUXbOiE1hgtKR6VAIpbp7ByXAxFC
wzdGXLSjC1uBF1CmHWjbOBWS3vYyFbTKG/oK0HQv4ed2SQPI3yjY0EqI8rIBtZs1gsXP0p71gS5d
d+Iv4VC/vT3GOFDZMagGkZ17wWaBU8Fv7JfPMn3A5hJfGzu42Y1bclk53ak0sEcD1H5JgxLdBx6b
WdFJs4Qpv9uFRQO51kA6QzEyEKQ+sixtATwLezhllv5UGEN2rAPjwcPPhht5wXCQMDBOJCZ7pfPk
1x3EuSpplUJIBpnI48vmcDSaqJ8PzpSGt01g2wXW76ycv21/Eqrlm00F7vbm13n8Pqz+kFW2iMaR
s8KY4v02tMbre4smG32V+kPMJQVwnTc4tO+sMJInP902fC5mlZ7pkaFMyP9ghhN4hxp6CW06itJU
Iehgl/Rgf+pmsKOOUaxaJcNZUX+6YobnWTGpgO/yWkixp+VjOgAev6Ur+N3GiTyMVfpV5+J1nK0J
z4f1M8nxW23yG+033yDgjkBzNKdC0BgGkku6pxiqp8fCrd9Hu/+jNLBqxzj7TvfLNSbnH05g+z+0
q0T7BRbuULSPpm+H/2at9FKvT1MnXUi/UldhZ9OxKkgIFjWJYo2PayvIl6+2IOtnKpI3i3SjjYaE
nojpRzDVSdok/6xiaL61Q6XVr1Qjz3TZqKIgRP9vJpfRuApUZshu4Gg2XwGzK7hxZe21Sz+H6Szv
mwTi/z8ptpTf/6V/8yDObZIJrdDjuPh3UWebQtpldjJGma8fmialNy+ZspesyH/FljGcTfuvjffZ
KLENStxGuwyIMcKUcc8ynxi3xcM+In7aiLlzX/09xfGPyfcpBpCwBIn7ZAlZ7YaVNGia72Wt6RMU
Cm4E9V9Jdd1OhTrewUo3/yA3tP7DHMlvz/b57pBC216w3a3/4+6UkHYi7XqI12b+UrSe3FtqzMgl
WpKT02jNi1dMUe+eNjByu222e8evFAdPopJLsQKuRVK8OVCjmG9Pm/ep97FsIGKOyiX9+f9/Jf8p
keRndnw8aDgG8Cb7/yaR7CpKXmMT6V9quOciXi7DIt/xbTiREZbq3Cwx3g3o6tkGcjeyITzQiSFv
pTEwsaRgWZowqX/4mVZt7789JjY+T28NZUBa/u+a8tYqp1xx90amWXnUVz4GDZx0IKbnLOnCQ4m3
4KxiCxvsvDTnxlyhCjt+pwsctnBRt3/4cYhT+D9+IM9aO4AofrD4z/8eioTfd10OVbWqGy38Nb17
KDkNroZF5+qAjSh2+4zOrq6OWpdCBcRR5o8tAWOT+6XI5HDw6vBI4S3BJSnKfFXrL9tjADbzUArU
EZ3/TYqaSB3MansXOQ5xO+khHwmfEC0Vjh3IwEXRO1usqkA7/pGYrExD1twKNYFS1gtqoGAxn0yS
dS1R/85VAja6Hon8iq8brOxX8MZrLso2xOW00O5Xo/7ct0+N3cZPU0UOm40ipDbY7WhMw12WVg4p
YyQMwpcSmoLdt5PF98JNzdtINBBVk7XxPof+BxQfprEl1uc2H7uvdTp+ymrsrxvfMFiVeRBg5eTF
cPQQHXrK3VfihYaPqU1+uaqv4YVyefO4tIBI/Ov22WHSr3eDFg3Sh8a5dr+JqbUj2x71N2vovoCF
c1eVb22gyFBKvQdW9L8nhnHl+P1NhnbNWA5kYYaUqinY+Kq0l/tU6frehssFS5px9Oc8jfTiJ88O
W7ZsEQHLASZy3cQI89i59USHuqKdT8vEPc0SQQyTzk+n+6mCkEKxZJUPmklORy2mdNfticK2DDTp
vQPVY4JrUbXsZmtIiEfnojMjsmb4fKoUOhSh00flzc8pCvYdf4KUK1nDQTP6mdrWyq4bGbrUyji4
ToqwjhUVQ7TVB/MfrtlURAzawYUxPUrVcJqsIMRbz0pl5fl4WKXm4OVbTABB99EIt3z18EFUq7iV
fzOYxGJBibrZQ4Hca7cJoKfVJjfkWv9xJuHYuCAN5K6pjHdtV59pxwi/6S02afXY4cRJZvkw9s4P
ITPwS5i2iX0KxNG4O5bmGOzhk0PrbncHcpl36A4oOl1DDaj85pl0/khZVgnYpgUbTE3kBZc27kR7
r0ev+9pyYQwoQSPXCPub9aWoWvFHDpfF+E22R31bj7f5HvAwPKnaeChU/VMJbHUev1SIlKjrpYjc
zHrRxEQfGoM+Pqp5h92coOVBbxT5JcXzIcyJsYTOXmbjlfPomI+pdQ8sfSpCNz5uQgrszvxubJI8
1bI8J+Y1tLBjwY1+utLzsHYO7a4NiBPQ5s92xJxZWs94nfJHt2mfk2EwryLFUpUZ7tGEDIxaQwDi
L8vDUjD11ZPnHmZlv7eWpPXOSZ5tJe+qQ9HT9IV1xHbpHAfVnke3nSLaHRGOSTRgA1k2SUIVsI5x
nKI82US8meVk9HMiyS0t71gOFJo6IeE0KGFOrSHRzwzDl7QB66Hu8mdlPw7tvJyU7tqjWwDTNmFp
RIMCMfLVfOlWcNHCdgiFSvWWMR1denVtX8IIxNMJzi275UbysWaUKWe8OBIRoxoHgi6r6jYs9YMz
ZBc5GtklLx8Y7U9O60zP9KwOh2pJ3iC9x8v67c+0cXp2a5M82R/d6rQxCAQUfLWXNH2S8FNJsy4a
2PMh4NLlrRXMwTZGq6CrnaOVOzgmfVTagUNOPepHII27p8gayWQMqU0N39VHQ7PTwjiVWHTvSVvf
aPxLXrRtt9cK+6JDzEKVCkzRYh7vknJ1c8G6KeID8DkhWnQIHhxi+W96+LHNU5sHTa/iJhsf9ytj
2Eor4pTbDu++GX/owQZKgUjfuJu2aX8vS/OXXdViN9R1csmb7L6NcW3s/jSNzkOE7wanc70gKYWH
+L4NqS1II2iku58LR15HHC9ZFe6EXK6zMJs/Hro4W1U6VdFStMBaOtE+uMtE8E4sHkhTA62UZjuz
IrOz9Ex1EHSPt9PJbFHTDnq4OEl/SVelXhWU085rNUZTjZ1wQuehk4+hx68y2IOHy6shcDNfDkWz
cLivt9R/S6u2KyAY/ZecugTmeLi4gbchJPxn2xD+JUgRZ2UgUezWUwnhgD2SLuahKNxmpW2pGnrY
LDNGFRCEIAM5Uu4NUdsGRbDm04Kc5pDWHd9n+9uopu6sV7dnte4ZueWRQsYJeKlt+VfcmtNeeO3j
EObiyqKxdwPerNyzANFWhn4grXgV1bfUWZ6b/NfQKjrlJmpYk+ShmoPu2pPKQaUM1Z2oV0amo5NB
F2zUteUtXiNdkhCpN9lpuz5U+7xH1LvBnlscXJZC2BdJDPdNnFquh88NvmjD+cHDc7PfzPbJNLwV
FuNfmrCKdau9fItKyK20etIhc7FpY9UqF3I08szge1w/ro2rMBCRoy2GwAmWy3Y2WmQwXWk58R+I
adzV5ZA9CURx9QqArLmM3LPrDEHk2R/PvUWE6cJizdxaf1YOkvHSAEUh7A62eU26yqUTZRIuYgmy
X8vgeId+aTyClQLnrOr8x2wWYYTA8rZk0/JaBPnZ4C3nyCdcBLaPaPFo7CmtsCr7huk8PJm1fjYN
O7uVuaLohq7E2dSkBMWliHCi0TAxxYQu+OVpU684ZYw1w8kv/Sgw8/fQeoOj23OHyM7GJgPF8veq
NAP5WI5D50aNk1DxNISQ24j5t2fGnRuEVUvyu/cAUP33Iq4b8mnkr6pIBj4MiKsWdAo5U9qBVA4f
RGWYk/YPw5Iiu0chtM46VYVBKpzm9lbbP1U7Vc/OS/i2mIa4t6v1E6ryXeQxyQUrRLVdnGVbCEp8
DXGbs/zUdKZCkrPcmlUSKtG376ug+mq3VoVPqrlWwZMLVv3gBtMTQ8l4FcKxSCnyqpOYVXKsaTXf
uz1iP3SOO9Hk5bWxxGMNNrZv0u68Dhz7TTgXB+XXrhH1gRYaFBlLf25rslYb8Ctp2u2LOcqfRl5f
1l8rtMrSbAfXyu5+FPxqzWJ6NuP6seRaU0tioY/kbCCG4NOIaW7dlFU58AUxJOdqJGJjGi+osunY
nRGc5BCmVMvU8XUTp7i5+TTWwcKHech8zkgkG7/rZr5vEFkvwZLT3mZVd2R+GZP8fZyS4YIA9F13
jFJjQ1zS7PwaKmGdQC6qqBXBCjYfELxOj3OD6InAqptnmWA4YIIX8qtmxGpKbo70DaZDIOOB/vvH
TcrVjQYRxQFDWeJmVz0v79vfN/DkXVFH2ReC3h4yKu/PaR2ft7EyTdp01/voWZYS3L9MySIAjiaA
yTTwq1S8U4gr0qNqsG77PqZT6eQv8dokrlt1cEiIPOZNmj2ELJWnODS+J3O5Ztv0BAS5ZXAs3Jzb
3UeRuQm9PDwOAODIZ2LDOwcHkeXOc1Ut5z9Oh00tu63RTuUhVETM42ZEzZmG+5LOqXy0k/ZQTXN+
xB7OXS5zxrI+PW2yr2nNvBt4Zm0CxZcE6maVjiQTkmxyC6TxrxTIQje0awnjj3Y/bAgRXeL2lMUz
XA7XudBDetheL4u4r7+mXp63uwxTy6kSHQowBD1E2Old7sDibJkecwAvZ3fGLiiwaVYX2f4Xd2e2
3DbSddknQgWmxBDR0RecB5GaLds3CNtyJRLzPD19L0B/d1mq77ejL7tvFJYpmTQJZJ48Z++1KVSb
Ulob0aFXXj6dDEmmCof67dZtWlaRKFKX5W5mSWNaS568mtiGGPXO0q+8ijEcUW728EW2XUJJ59bO
cfIisbaFtlt85FWYibXeGul6cL5iCQTBzyhwj+nqsjxeN5xaiDiedYG4thiyza1quUf/n226kXsH
NtypZTVrCmHtF8WssrP7ECbVHUrQRvgNzIFMrWJhf61Dszph66US4ByYEMXtKsrNpZZCnlT2OH7i
LnykPbZqeOkX6cjt0DIis0dLZCvpDua6x43b5h4okNqNb7B5BSvHBjxvBCkQeDvfoXwPP0U+w5Ou
odgOE5LX7OCy3FdL/7HTqwl9K7+Tuba8QDSUB3MusueybNkuFlfNgGWDY1t9gPg3o0oq9CTaMRla
/6DDXF4uyGHEYNOl/nDjkm8vysK+Or3EWlAyNUvt8hvMDHXSoJ1HzJDvY3CcQytZV5Xxak+puDMF
EqvcrV+MGE2i66PRsP3ktYkRORCct+z+0u7HTdaWD6pz2ptq0hjdzlry5RWUbBd7I2cfcnOOavQE
Hc+/K233ZmFFGWkiV7YfXLpSPixSQW8UL1UCdj6c1ZwoKuGwgrSzrNMC6BpoXZ7AmTz2eCqOqhiu
GiIQ1Bzht0g1h0gf91U96NfYZUgyAzCmDBQ4EuPkEJG1vlz5S0/KpmFS1/E1ZJLOZx09gnFLzrEx
7LBjpmunte4Z/r7UgRlSn6IXlf5YbgMj4YiosofFauTMticlRjBCpBavy4DPzJq6cGPFgFR00Azr
oshmb4BXnuhIZCBVM3bFXYc1blfRrWnMcrii7ngaHCXPreBAP+Td0dCKdqfFYjgutIbYDmBwxeHz
YmIYbKPYB43rrh278hnL9D4Yf0SBQZ9bOxrP/SqsBI2QuVdKRyM/TL51j0Yw5zAQ9rwCkay1ggZz
HYzbxhrnLOzchY4zzwtbQo5Sth67gMHgQ5V5E++HpkQ02tNQzzREMDibvnewMA9Vp+87jvA3JUeY
mHEQDAq4xRY8ZMPNaLi0M5I37F47CZ1jRlos64ou7Uum22cZJxqnUW7w2m6tDb2B8xgA+wDg8KLl
obfOxvGysE2WGjPzOHUroWY3EYNVd7pLZlBTqxgxwf19Gu0uofYPzgvoI66w5gz5p3Jmo7Rj+6ja
bth6nco3qVbQzlPWK0e+57TiPWoMlnIBJHjTm3Z84XxHqm1fPhRBzUG1N9+WAWfwmfJQel7TAN9S
HLHNxh5BpEbBjX4/1337UJoEaTRJfm4VowGHmxtVActAhJhmcAk8QH66rnXDAScn7YMTzF3k2dli
oLDaTeou7tiPVMxB3WRuoQocQeCXmanUw5MfmdY+4xzUtqJ6U8E3rZXswvkuz1qO4P1puXWW3noW
kfgxqR95wOFxzKMzjsP8yvHqD8jW/9RAtkC+OEyaTB2+wgf6JNHSrT80OrthVm8x+VOWhD+MeUwT
g3c85ethxtosm/+C1WP8O2/8eD5maqul/C/pTJFKAQpn0SfN1eQB6/oBfR7B1NCUcEmZX1TK3qjL
ztmG8FFp+SecsabYXNVmwDhEVHfJmMbA/P/oZF7weR87nyAVASN5hmnjEX/faLSbBMiMMEmRMN3P
OBExqCTTUe+9p8jg1AbM1NwZOu1Yb4LdbOlzlIduXxbJROQzZIE2cNIyp2L4FtsnzaPucSsNj3sU
Hwe73g2IGe9rlNX4g0HQVmGy05BvNO7J6VBXjo04jiGcw1LJ41JDeM5wn7JBzc8BRSf1bvTqrISJ
aoUe0WY+7EgOBmaZPtB7NI5Nmp3ZNPNt6M1dUk48OgqKTRs7GnBt5zrZLSIZfOViViboXUo5d5e4
Ad2GMcoYuujRGoHnKknrdl92NpWVbMtznFkHWE8YhHIW9xwcF1TLLj3DS7nJBuQWNPDYg5w2vh9q
0vBid7UYXTuYgqeydp600T+YWDAOvizzdW21/mo5o3sIYEWAVtlvv1oz0zAOefvtajRWelcHNwMw
UHWLrzj1+4ceMy1C1mpT+NgOZJzfmGEfb6252rEoewrTTFcjZJxVVyHwY0rTYeFV3ar2xkvYKwdJ
aC6uOEbRVqG7OrSe+I5PGwfAXK8mUYFzHbSUgVxpnblNtBmNFiJtNLDr2XvTKnLEkIT0dGBW9xFr
pVuk7lbvKLilHTA1SOpt3ltvjUE14yKbEQIDaYdlPnxGxhP/Yfhrzq3vD1esiyGImYdtcfl5H6/Y
lGVI0Td9A/7Qek5psRHiNGgthb4dhDujGhCE8lLiGUQfzhL85X9rIKKq59Zpjp53pbs1gLPWuImG
bp/oIw75Sg9WTeS/JhwVNsB6yu3vG/uWMQ833r94jykDx4UZegD05AM3gP0/47QPPG1Bq4Vu62yD
saOm9sdrjaEsqb3yMbWpblqNcyAbyLDmNL2bchSg8Nm49gFocaFp56pq5DoZ5Ks2JdDABEZjj0kb
NkYciglgJ/Dx7k6a5UMQRe4hdI/LfMCrQXK3nnJwMICYsuxhxVSaW2k6qQIdSKngoekF5rs374KT
fNUmTrecHpAWO/ptM/PCEP7NZRe+7iQa2Gu1w1iq/Ma2v5pacefJ9LPZxyMNckn2jffVq5EeLoDK
tmElSCiGNlzr+7jwjXVRg9BrQA397VCo4hw0HjHQXma2W+ljps34oKb0rRwvMscGQCTvJBU+Tk2Q
RvboJLTIP+UOw9ux7nF+OD8ZsNLBHb9huM3olwGnjl+isufYc1yMb0tTRMKmzGN043MXetcUfohA
/N7xh8My5I3m3pVVvBBSx+pdZS5O+JNJ1NeC1aJbird05lVNGS4wZK5vR4ShjE90+fBbzaO3qEE9
ThjOW0GpDAT8UUUOTEM6cDrjW5cWZDGrwGa6Y+2z/GRRT++gyIrV1GivVm+559wK3Y0Mf+bS/RLJ
4NglaIQoEIfrxLHBwDj91lyPTQCzI/pbW1QvYQwddKmrxSwRc0taVXFMD3UmKvTodVd2oR6WCXpk
zpiPXF8bveuuIFUgjOjpzzIC5WiyoAezZ5pT6pR4HvICpbZML0KUQdZ4biYG2jSndlbo3Lfg7w/L
Aba2dqaZ40idfz0riG5HLV6F3XAXsgHqIFsDndnFLIOJ0whlQTLPicyvXtRXe7QdbLd5eFp+u3RL
Ok5V9xQWp6zhX4Cxuxob3Tn6GToxnCYTLoM9IygaK2GQEmZgc5RRyuB8APFfdDcQW6BKuv0RdTA7
70zVKCrsWoxv7y2GKqBDkgc50d5a0iuAUlhrx0pBGhQM5usbw439HTfQZUmsiOj1UH5M4DyrblaA
EsY2V6XRLA5wDfwbb7chwgTZoFacCo/qCk1AHOEr0FtytnywJItDsGqsEBZg8EVOkL7RHaPq010c
b0GFM7Aywms5tQQ++E/QQv4LZB/MMLahEdralphKl+rfscPzyBa107IOJTbNAGQWbwfV5SJYWpw6
XLZNkbTEkc04U50Gd24TpLagVoD1HGohSTaYO2a2Tn5PHzTXoGEpDZysWcWafzdIBbXB7btDbaUP
5YQ6esqCZ11yNKwTbCe1E1xkg76MWQ4+/C4/Z3n9XRtGhJeei/EwGmnoe9jP1x1dobsppN9nlbr2
5Hb1a1gN8bnGS7LUAr6Oq7aFRnMNZf1F+aN6q9oL5Rz1wTAfMpE9w/oMARWV/saZtZ6VheNWNFy9
YVIh9evodUodY2GNtnBKnXwfRnmzcUv4x2nXXGQWHvOhEo/4XXdFNDcfCxvdMdPDP42ZFyzM++Xf
t3TLt4WwbKEL/QPuairMHiYv12sDTAW3K+3beLSNq6Gn5aYDEcG5wq936TzlKKLpa4jt48mh0Qbn
rT/1JYcqqWhcCXZ9iR3tyYDWqdXAHac0NTjfRPo5tuwfrjZsOb/npxplNXcpMuHMPkCOgjERc3jw
bRVsBOaajdfjJNDI0jhoTouCMRPPmvZVKiU2NBNcBGZhtMtos+wLV6KFT68dGQy3jUm5Ek/uqck5
tbijZxxUDBBm7njFoW1DJHGrdSFbexulTGHmzsjyoD3rf2UXV6eiTR/6HtFuOF/3lvVc9Fry5iDD
NXpKNLqfdahFM88y2fdR/mJPHNOWHoGb4mXSEl6upa0N5Xxd4CnICrJNYMOTEg9Mm6ftolMpEhFs
K5SEbi7H/bKe9DNsY2nit2a8zkz/tuYovI7UHGczMCWo3fWipSrBUmKGqdfWGFebpc3Sj27AwTPZ
pAi4gkldTUEvc1nfraxOzyLwia7N22c/KrqzG/xojecyZvNQorPQ1606iBBomCDt3mZzUWfPKuNF
K0Ky8rowabs0dOqqenoZZFeujarALKXJHXkmSwG5sBWhrLfn0Q7vl/HjMkHViq7fmlp8hLb2vcCr
us5Kicw70Zl0BclFjHT1W6blbwKckaj1tVkvpuYG3TDzSSkw8yPJyeK03Uu74t6b9TpLi072+HW9
tj+aLPXXwCmmVR4Gyb7S890Uijvmv7QeFY1fGvuIS1RPosiI9RMFHK1Yy7opdYsQzdmDXA/d61Ap
tBzSeLOgTubgrK2pmvXRIS9G0Y4I4vKVaodJRICQprfaHCjSbupJBAxMVyKrzIAeF058s1Rp/1dR
Wv8P5WSZOorZ/z4o6/Hn+CP8mSQ/61+zspZfegvLEs5fpu/plmd7pgNCcK5Z+591Q6gRj7CD6x6q
XEKxDMEj81SGaFfN+gvKoElcBAQ6UmNtjxfxX3FZDIz/MmE0+r4gmIVGpG7+3+Rlvdd6eqbhsU7O
r2OOz0Ds+UGeFmES6lMdLzoNL3/NjfpdCHO2CURHoyhNqg7Uwr+8Q3dvC/Kv6U0fyvS357QtB520
6eo6UMX3p2J2Xc02oGavKu+b3UwUxN4ayJA6GjqK6DJoL3qqe1srGb1VYRV05KxuQ4+tXDV1/jpV
JjQmHcpOhePh9y/tvVp6fmUuLktBO9jzdN6O+fFfFF+jGpqAgBhY/NgwGb3q1kYT3qelh/j7Z5p1
1//sVcsz8RwcYRx2Ksv9uFe5ZRkyaa3k2ojwtCD9/5sTY8mttx4xddcI2Cs9+sP/7j3efn5OkJ5w
Dbm2YDG6H/H2RAb5+IktubZaazoyZlNVrD0NnjOuaHwSWqZ2PqiymsSUPxDpPuAf357a5GL1HD5y
x/h4rKwMHD1K+Tx1gnHRVeyShfLRAVjQqueNU0r5FV2vfGQ2sYXnZxyjunyQPsJV0yXVRk/aA3jB
GWuNOiOIhkcG58mfrsz3wrDlZQrXsy3T4Rxp4Ot5//m3GHGqsrDCdZGyrwoVnlsfoVTGYQWYuQBq
1sxhCAxzcrEn4d3cCski/PtLw//3Veg7puC6EGgrXfHxc8qCrI1QT6v14AeHMITArIvC30Ol9mf0
lGCiCfvY+o6InfBlDIZCgEmLfBnt9bx4gE3knLi4NrEZaydrIOoRPO6RRBnEqCHcHf+haBN3hXyE
mfwosmMw4wzS4mmhQ5h+jwhFjx4NMnH2etO/Iruo7nWHcV/uqOwImQb5R6ffUexEhM0133Av78A7
lUfS/2aGJ96AjMLej4OHKMEBnfXxT7uw0q3XauLoRi8Ic5NV36IKiJ1ArX3m1w9uKF49VpxyZCuy
OqJwGEBShHQub7tT3Ze28TmyqMgcmCIV1a/hWvQ8baTAFdERI1Oi2ig8jr9SHnItfErmE2BL+xpp
wzlIqQELXf9bh7fL8uGuqU4bZvxIPwITb7mRHnpHTICbKAHt0vyuRyPT15rNUcO6dpxw4MW15D9T
T/nWq0tJy5YFKieuOJ84Yf7+IhDvdcPLpUgkN4u86yDjtD8yHAfojiYIF6SQjGqx0ZNTCIz6Rhb+
Z6PrvLVhdP4aJWq0iqLiMFqACkiiiGNkS0mXPbUoKVB3UfxMvvhugFvSJbZCH0tc6rDal9RITugb
qKbpE1uV8Qi+kEC4q5W5CRNVOElUbzHDhwLHAh+9I7Rg7RHzQtabXHdcL7cmVXbrqgcgjlBZM4Pm
fTiqXUy6GZh58VKMLh8wVVSM2HPb+NYrpvpq43tExlrdxUlL6w9q6/+wwjmuR0eZxik15ccsKBHM
HWtqW1BJYPeN6ovKJ3PjYrbmAMznTjIwaDiyDdSfEviM/3TTEovJ/cq27OkfWaC0TmQnJE8tqqI9
RYH9XNLrQCLvjRulNWI1DfoLXZDuloiqXemAUsW1dEvfQNt6kYGixxyeFEnvf1hN/r3R+PNl5LL0
sq25Hw1A9eQTuklLYZ3YkHgeS1c4QPA4LJtmNh5HgqTV/e8v3X+XFHNRYhC/ySVq0fh+v4garl5E
WkD4NWG7NfTVHUXAdCYadB2UFaJjm87+759xSVr6dTeFFYqM19N9PnO21I9POfTgAGk/2IxWQNGs
RIqMwbwvhkR87lXK5z73XifAYKJtmzs9ml4HUTonokDp49L+TRE3zIZJGX0yNdiiGCcdhEOxzRKc
F5sere+203bKxevn4tLfV0Ro7EwER+sE70ZOV+XcxXNTRAcTA9dr8Fztyu5q76qIHqBvT6sSa+Ml
lw3WckPksBfqlh5ybNPmqm1uVZNAIM0a1rXALRhHU8GcNF+jj9JvPDt+DEMVi5UR4Z/oykLfZI7q
t6Q97N2+LTnxuuGetCT7OFnVWUtdZs5TdiudSidKyPG3WosxUvfLm17lsJDoPv/+I/jXDg//lkqO
87ctPMP+1yhHD62psMZRUNSNGK6sckZkICXSlUZrhzVFzv25cITPkKLgi8Ym3DKpXG7LAubXwRUE
KNVh8rgIWfM0PDVTEGx//zKXCu79lcJiqutUQHNgJgyH9xdnUiOei33SZVTKrITefn3f1j6R0D0R
LcKaQ6XREuwknXdaiNPFlr1NCx6ugpMXND1EdxyxL3yH5rBuR5dueOo/+ikRXZ1TnLB4X7BehIis
S/eGap+M5oqGYWOhUSDRiEnLDYqUnNZz4UP4YpRPstjdW04rB9w1q8Ht6Ea7Ogs3lVF5SEaPmFyq
c9wK+9jrQI4nZpsxBNQj75UAMwlg9vfvkfFxFWUUR/2DWJ+j7LKQvn+PlGRSGXBmwRWsy1mB9TUY
pldPa02S9YyM6wwBbddMmzwUUOiR0q9oz2V7O2QvF8JlXC3dZ1/iK3Y7F79qTVA6mgbFidSy/1Sz
fVx4TeLXfDo+uAs8ez5PvX+1iURzV1c9ETHSWzWJTLARKLxjsr2Mgwa+xB/8NfxSpsKi/U6fSoO3
QMxp23j9GrSJv6Zd/0MDWvWHV/Z+GuFRs7AVGKxrjoV9kQTA9y+stqZm8EqfyFyY671P+BIQyXRT
WySaS0qT339qH1fd+dmwqNg4Y3hq1sD3z9bzAkI3BrEEzyvCaUFbA5D2HqX3j7GPrlglsz/d8v9+
Sp6Mw4vp8tzUqh9mRZS/qW11JK8xPhwvuavTG6ovmpr+DgJK+roPsHklzIGi2lxJMfYnq6XUFFbi
H0gHCoAcXMFJk6DgBtrWjp36D++J+a8rmWxA31+2BMbLbEnv3xQJI4O05QJYRq/8Kz/5OvthNy6n
stP4qW0mWIcJCoupu6tdRhWdA9ichVwB/Rrt+7TnABpy+mBGl3xBvEAtzpxQYvTXE2Xu0vnMHA6C
aesgSaBqLBCxtXOaeqc+uhMFfKNAlWnD3e8/66WOebeKGZ5HN8FFQGbM5eF86f1yTo1dsL3xpAiT
B6iySdsheKQd+5yMk742Q27RwE/wlPiFXGddJTHLOQW6hI02efOFj8L39y/oX5c6q78u8Bpyqsd7
9LHIQFyRI8TOeQuc6gb157CqDZu6BvXozrD8txYSUeryZ/4fGgj//liJqwMsSt3AYm7wpO//+1zT
fVymaUHbiqJOl4gCytYqoVVNLM+ikVxM7mFQnFqyXj1DwzBRkOETznMbMJirb4oYd1nTTw+Og5So
qHN9WxpwQB1jQswFBAyeY3WPfmqifZuprddo5VF6cxHudZ9CJXAiYxBRse784a38101lzgWkcGj9
cFt5H1sQMe4GvVOAhvTSZ3DdRUemDTtaww47k4/NeT41/f7T+9A4Z7kwkSjMo1PXoXDlBbx/P4m1
SJiAWzO8A1aDm5J/G0yGwEHbkwFmJ9BFXSNFJUZX2llg6/Ckiji29r7TcrSwig4DkxMeoNJ1B60/
twwb9kNZnfTcjLdl1mW7Sg3aTiP8KMySUzg46X0QlSjAyJbcBhlC0wzHrT11HM5KC3XT+MXAY3fT
2N33bqyKh8lS1wGXZE589k+OIjh2mgtY/mIO6+Ewm894gph1HVgP3ffMQBrtSSJg8+xo5EG2Iaw4
xVuLDrxROMA9bJmXUbfulRTVXuVuekxFtm2ytjuAd/qM6Xa2nY/Vpu7j9L7yBNzAGvtQEETt2UXy
sIUoSd97yMVNbpFrJpumQkOoH/gAw11G0NO2zbzyuTORsjHjoeF005vqWY6+f7AmIwFrligYfW5z
YUS4lUyjNrFNPPfvP15h8/G9Wy1wjXIAcHxaffS1Pt4uuA39As8blLYQrlLkBrDnNFjboddVl7Qq
7rrUPFppON0pBgl0puWtLsxNZDI9aiAcFUGyHnFaXpsbzcX2RGLe9NCp5OjB8T3kWfOQ1VpywMEE
fDJAOqHFc2Aifmg4wvUJOj3UELs4h3hUqVRTXOJ5fEKDaBjYKaMg6LGnhRiAu7YD6sKiFdTlxk4A
mtnedxMU2C1SWBaxuD6ZvQ+jxyqTh7ydHlLCw1el/oM+O26tQFN3nY+kfpg+D74m397H/18710tD
+b/vXF++Jd969WvXevmFt661Jf7ygQiRdmNymCIRgVXqrWttmX8tbQkdpo1FTMo/PWv/LxJ6BOM3
MifwVvKnX3rW7l/zz/7P//Fuja8/fP9r03j+7V8vYqJJOc7PTTna6YajOx/KPDm6rStjxNwhQ7O1
RUznk+Yl3cHCzbceey97KlvR3ea9OC8Pqhi2Co61TQpq//LPl2xW5ikYA9tYaNX6nwfi+eew4zsn
yying1vr1zGS1oFjoHaaZI59atozkOs/65XtIMAPUiitfJvMBgvo2eXVmJVJDiM9PIrD5zCe82Rb
rlxMSH9oD8H6/bDnztocQb4Hx2mEOlTj8xv2Sw2Qa9wYFpHrDLW153BmcUU4vyDPJAFCF6c5RfOX
pA6tnRpj2mfwj0C4t5seFPKpb6LbKRYBRhVF2kP3krOIzxPknyWQD4kmdevbeOkxYa6qxldHmF5f
7Vh7jhyFBC/TH8emvsmRRnhV9neJ8AcJAXLndvTvWwcac2xuTNTTq4aTih8RlwryqF2PhriPLOuz
1pTJTY/TtootvGtxnqxTFtQqgnlPkoJJVeNrBub2tlkN3UBDvoD9M2KjbiU0CcexgnWStOcBec6B
OPYM11BKLiFYv41qWgAM4X6aPB2sXjCsxrJ9qmSPURBRvgl/kqYMqk0rvinaQ9UjfY3ZArcBrZpI
eXsvtI/EmiJVs4OtkWvf3UaHhdieK8PMb7x5LKEpLjqQUNu0tSGhGbCEEcPukyLDdh/QjeVFEtU5
px548cbQ5CsgKX6aJNjtWNxQTn22MwjvVUOpGbXjytZQGggV3JLP8kOlyCOm/FsU3+pReorghW8t
EU/rIbnNc65EMV6jYDxlrKWRWd+NTTbg2xh1YEub1tLYfJJPljNjYIM2PBD6k2UGA/yoCjiPQ6EX
Dd1VAwH72Lbs98FjkdBlHVrg060X3+iYOkgfz9ZqVhAZ8SRmsD6aH7RSbuT+MJhKaziJtk5XJlws
HhxRQzz3BSycsgKt0U1MhbMeNzJngDPjJSAZVGtkJK4KFEhbz5wnO5CBVYGcAf7bFiOJvy5Y27Vy
IHLJC11qMWur9Wo4GgHPl9kzKKQxH9xRuxW65IytkpbsymI8MKm9Wum4Vdjc28Z5MMrRW0+R8clN
cRBBGsOlBmecK2FoC/cAbAz4ffXgy8A6+g1JFIkUl3lWtW0DJPZ2Xqj1aEJcQr/ss4CcizZMMJHi
O8C6zCC2pLOI5ItYoaNtjbtGWLdoM+N7qE4XzNQFfmIobIGftyCEoy2yqu5LyTF0wtFlj166ieL2
EvWgOcARiY2cUInpzkYYxrrKpuZGTbfBJICbFdO4wV9xa0+wL7o8eU0s/FV2NJvH8uBuUgY2Gv/B
toCNAqmfRg8ygklJG2flq5uaavYfTEfPKp+6Ebut7Z/9zL8x5vgVzy9RLyAozCZudMukK+PVJHUO
/qUMw3smctlqEuo5GVyc0FxMHTkIifCR2OTFvdMXu3r2NTefXZSfRpicx1mcPHTigLuBxm8TP8sU
7nmLJCgW/MNCAAbOGxuoXamf8gLyoQ2veG3uGW/rJ1PTriCrv2tuDj40RMYXkZdnV3UNSgVaptbq
n4wQAx4v6kKt8dgO0a10vWKH4BXqoA//1tUQTtJi0pC64fnD/UzxMluVi9W4nmgx3QRBux1iLHxD
af5IW9IBAv1vhi0QfVsdZmL72HceyM2VPCWDsA+64nbvh3yt0Fmf61h+Q4Dknyqz/9EVZHAoS9xn
PcbWqs9oeRKAlsM9Y9ZRpuTwWKBfzgB8gzO9y+xgdNmFssY/54MO+0v8n0edzDI3EwigmfYb8Bkx
ciE/QJ9V9XlPLSQCkK2y2OBkzm9SU+Y3Yv6TY0f2FjFFTLZD/SVHAHms+liupYp82Nn0HFz7e0Ua
1M5XtOG0p0I27FOyqG5HBAG3y59kROONdQ49solbdH7wny8uEZKcfpx93o8SpKm8eoqUninoMSiY
5pNes9y3OExPy7fmaOYzmlbfLd+WlXzOE2IEQi/D1pCX5lNep9UFzMH35bsqcrUHGyaAafrGE6Tq
aQXNTt+gypE7zkHfHVBHcJb8mbbZZSfaHNlp+dM/3xpGmp1UbdpAlGivUj8wrGOqWiRmss+18rGq
uQR1i0jmiWwECaHnpxfKr3Ha2Z9czyTIpU6bi0WC3saJ25xho18dkqEcwATabJjhdB0JmMyj3CG4
1ytegsb/7DkzLL0Fh30/tip9NRWwhzDvvMdBF/nOVKVD4q6T3ei50Lbh7PCxuFM2pVvUK7ud6ePt
dWDu9HfTU8GGeQ/9IISLHEjUXUNwTGoCpgNuk30bwIQi+WzDEO3HVFfuDf4Ahraerh/s1Dp2I+tK
T/jog6HkTxkDX8Y6uCra8jkdO/MpDPCFB1GRP9KNpKhu7AlhFqKX2DWvTizxqiSauvpZCehyNN3H
huwbdjVlfg151sEcV14xPLMall+H7wwbVoaVtq80Kl+yfHoYZBEf9WSOL460H30HR2Hwk3vGSe6O
xjTs2Ga0T4hKnD34b5+RmQ7WAN/WGosT71QgCRtRzl0Mjbuso/wbHizgKBxBd0PMxTxIRN90ASAM
D674rJXtHjBx/YMPU5+v2fq+UGju3KqFvtt4NZFOWL8aaV89+5qLItlb2TFy+5GPnzfKID5igyRN
g0lZk9I9QRSEgs7aPkA6TDVR7JpUend96/WcTtJ432jok4iBURstMTl1GBEjha8elMS7KR3DnTBD
88qEm4w+VfwdxhpNCZK7NuFLIgvYDkMPHm8YkZVNdWqctDFZM4BNjlPkWCcwrPaJ8IoCFH//QhrA
FzqEabKyOrs4hUId4jjGT5oYNzUF4UNorsvSci55nD/3fVY8yWI4EqikZ1p1LYrmWg59sIqGv4WX
PGsUkau81fD5+xjn0BYxZnL6c/hD1o12yzg33Ft9QcYWgdkHpys+FURwkdeEHkPKk1bZFWSpAL8T
2SpMIhVFAtk45Pjk0yzrg8x1QlwS7Z0q9rCplxN5e8RHVFN/2+sJyncdLmwH/kApdc3s/FEJER/a
5NWbvHrP8PZz4kiPoqJRa7M3p0fDq/bdECarViQECJjAODFnvHgdY3ZHIOoqHTLgTRDGvXudyLK6
rRLvW1M4uDBjjYOAjLcE38BqbaqBPjSTS23QWI3vB5PLg55C+ySJojwQYffgs4WiYivukjRhbUjl
o5Ho8jYdiOOqLa7U0Sm9a3/xWjc9T0nwKDVsWBh55iWxvyP6ID3lnv05dgB+B16o7psseDGF326W
4llalX67fOkQi/pVIbHOfi+MCbqJPZpPjU5kgowUrVpPFSc+uJciBXakAotRDwyUm3YyE+LoohtM
udot4XfdLqw1d205JdzSsG7P1mR2j9hKDfoU3hc54oYAA9w+Ll+Ua68g4p/7rvEvmpXa16Q3H63O
eYlMzbqTgtnYMKXN3sZ5VcRDc5e6dvmYhAIXwpCU24rwjgc4w2KEEx+iSkxRBt3IFNw6UuH66kTF
d5tYWD/hdwNdF9swbX3GVz1lq4bxPrVK9x7Uu3tvlVjMI9+RCEnZSTiGRQcu6P4SEHNPKVEQ3N1G
5VYm3VnJEEqg2zx7FtUWrNbPknfojNtCJ35Nl59DLBUbW+niuDyqtbhlTX989IZkuDOq4fPyU06R
2vtWo+aWDKyg2KFF6IouvwbkZF5VuYtlZvP8fAPnc+tmXM5dIJKLrvrkoqVpckm3bR5GF3P+i+Vv
qyAntXH5KRQJ0N29LKGo/t8/j/aFh5fv334mH0Fy9Ya5Xf7u7eHlX/7nd1RgMDAq9PPyV24wmmfP
Q8cZUXhVjeOei/nL8q1tJR2RT9Br0OlDXl4eWX4GUENbvf2ObUXe249XLbetVqJ8Xf6T+kRwTyXH
GyI8QoO0AP7j6STyq5e5bw80jwLGJ/T1LkNGEAfn0ERib8bZ3fJFa4oYFnoegqwbMax4zXOaiehR
qXy9fNfFpvXkjfvSwea99tMLlr7uqRQoNl0wfSEJzkbokr+tHO9RAtQfaYHeL9/BMyKmoAv6w/Kt
zfp9dDJYqnL+2a7rxsdZJK04Pg08MZUoDUDuFLXBwkObSJ68cuqI0aV3itVdGnq5GtA2DFwNeaEx
G55bQ4affsVCuS4r6zFv7fsQOjkvHVmJZZIXUBjtbpC4FM2IdLOarGH96hr1V13ICwf+QxGan4cJ
lwQ41CtSeuy7K9pWaEqdn+P/4u7MdiNH0iz9KoW5Z8K4k8D0jZP03bW4dt0QUkjivtO4Pf18jKzp
7qxGdU/dDlCVQERkKCV3utm/nPMdYySOpckb3+5gwEACPjL28qpqFT23bneA8IzCVoQkYBg8QhQN
RxmPHV5zzRPEsWMgSA9wIvGvSDRoIDkP8GNCzCqzFajofPpJg1apurVXSsUmn8UwWU3chLoy74SI
b8vkEaSRHqQQSD2WxIQgLOLVTbsfmVecmBKfgmzO2KJYyq97abuLTjY1wyYd3QfSqbFHFOu6vB8P
4dg4e87osdWWwO57izmremcmAwuSUTz05VH03ZVbB3bs+GIX4ouJxKeRNEEqE5f2CYJDD6cWnGhQ
S7mddRGeRZPvoBdhnLaWOYjn7BjrrMSSHqwFHSAQenlqzKLyWxvsxDIi3U81rN/keUQZsNhEpB+/
Sx91ITFYE91TlufvTpNBB0lHdrowl3CmkdkZAcxzexyStfmyVBQRClWtlODiGiJtgzBbbuzpK5+U
1yGk35kZEYULe04RCLLLCBfIPVcFrym+lmHeJHezWhOL5tRHN27fVXvudm2h+1q2fGtp9a0kw5dV
t09qN+G8rG5NVX5rcGZ6kM2wQqqnMGnfiB48LZU+bWcsShuzKXz8bVczGvI9RLYK+61+Y8X2iivg
A2vM2aGAZb0JWWFs6gkBfgbVuOOp1uX0TsDpVxSx9dQ1G/+yscukelQbPiHEYWMVbptvKv4NSMIz
/7+iE0LXbroHKeQrGQevWayemgiGYxTjMcl6lU8ianGkPubBpKIXI6dAady5ZJ/toIFfc80kNDEE
/wPZ63ZJK3Cs4jPqq/fFSlTwMgwJVECewWJFL6kLNgRhGy8GgPXiEUK7pCdunK257Hh2hxO0WNYE
TBu2BYtYBM0IwtQKi6Fqxz+FQuAULDMvQcbk17i5i6n5ZtolEDtVVKZ92QR1aoPiTy4hJIBNZ9iz
p84WN2Mmt6682spSviD5KkEu7lo1/Iry7DWZ5V3bAcLhZD/khc3mMoJI3G/qNZlamVoyjAWxoSbR
IZ4kST6bHQtjYnyrSZsURNGRyOPwSSo68an1lLc1BrJuPiqgLe7EvOzxv/A+sYmEwq0REmv+gIk9
KnVJjLxVkZdusmRKOqZwFR7HXte+YXiOEpZzlyi7us1+1UJpGFhtLXzK26z0F4qR377LARRcnt0h
qO2x7b5R5/40rkkWXOVec3SCjmbco+uDZpuaQRhTGs/Qso7Yy5/iZnlgfw5MSFLm0g56RhahNFUQ
+TuZbHek/D0iVIGSrve3OK40JgDKJe/XlX2oNS82r7e+pE86oGu/rua1cmd5a+wdFRsWubxfMx8/
i1PQaxil+eYSE4zQRKcc+RwGhL0sSoJG6H5mu452CsEHwCdOCUu8jWh7zIHOVDJhE3dq74K3neof
9vcd9wX1Vt5pFO4Nfx7pzyM/l2qEE+A3DeJArSKdGd1bzuiR0VLLT8b+pE7wVte2/ZzhiH0YV6iN
8Y7UTj0CJ0GOlqC76jueqgSOuqshQCZX674taP0W+MJZiYndmtEbK76BNMUjmBQyN0Q+aPzHOmRs
DBv9TKOmbY2SbJEybWNgL2+FWVxztaxe3KE7y4lrwxmtZ0FCBhbvxZeFE7j9okGrn1JvKnFixVM8
UM8T14qY6gDpmqgF985kkD3YmNJUvcwpJXNYA23906QLo5NF3xZkwz1kGBQ11Xw0a6I+MHBcZ5ZL
fi4ZZBZj+ULQAb6fjI9pZYeoI+XRtrT6WWOFliVkOtUi0K3lVSGytyzWuFSQY4E7kYXWl2zaEvHe
8TsbhQxQn44fhYzSGbu+haEzEpxXdzmXp81kreMjP4BC63rWcB2JeTU7tr1b6by07Mu8oshipIY5
FtLn1B4i/KtW6ivKyJKpecziottAyLQYvS3PY/eQYZXGx+CWW5VlXiucZWN1XB+NCpDfgQRv0TPM
WUw6MRaRGWdp0GeUHxYV/hKzrqwT7SCxhadjo/lIJYm9VBltUfkzolY66IUD07VaXFPLeurABxQ8
ytupzPnACGYk+EqRxhIAOgnrwm4/vhF190g42wsTXHvXSnqatkupz3SSWpgScrtL7Gak49IaN7eL
SwQorE1fddBYipCEorjwnF7uFZd8hhh2/0axxQHgtrbps/ZdyZZPfQHZ6cTmQZEAtWfXqbZqQhj1
yMyO2B3BsRYrWPE2kJHyO8xmD72WRkFGDgZgMR6mVCVnYfQtiTGwIVWa9qFwcR3Zj0WxJShmuO8r
7TRJ8YD7PIIsiww3Rdoai2xbqd02tniXpIFB0m3jm2JEtkLQB0MTQvoWZ6rO/RK9QAt87kkKqlIL
yZmYXmybPORxaV5KxX1nyLY6tZPHKe9KQOuWcRDti6GQHVYm9oQSlLIgsz6ZuBKMpjQn5AR+oafZ
MRzGqz2NzT52zc3elG17k69fmOkhkbQ8BvOK6VYIT2JlHm/1nkgpcEseKY/e0OCYEzKtPLJan9R0
xLoyG2+moBHggwf12PVTGULXcbVt3rDcrcV9HkrQkbpN/I5Tf0rNZJao0aMPPbEtLf9ubr1ajfY1
sHLcRKI/iMJAX7d2+VUTX2TbXZtBBMxAFRJqkO9H7pnUpK9RcKLWrXpvzeLJ1cg8UCogewNnMq50
mESqMqqb1mJ7YDmH1p2seziFwRytUxXyAnP3mejCc2dzxldyvkvcdyXnUgthJo0DrsuQtStADDCe
COMbO2f6LuTdUDFwEMxMyiSF/0Ka9kbh0dlbuvvUxyPT5Q0jqZx6rP9yHRyyoQtsIoqnt6zsBGxC
+8Oy4l/6HG4y9VRZy7tSqvdk1UOQSNIXe6CprBdyYsgREQvVf4LUZTN37W3Z6x04ffRTPTNz61TF
QMAVVyEL07HYjetftQLcPK663JvYO1c8/Rwia+yrId660WXUor63gzL5eoWaktCZQ9oKeTSAC2xC
5JH7ckgvOiHP2zDSHxlpM4fmqM9jDYCd+yuz6o/Bae9RYzDEcLysnu8prPcGaLO9U1Ma5M0TOSE8
cgvTOxbSwu8m94fZcbFNVI3ix+OqVY5myU7aKN9bt1URqloKdK06vZ2jcFcP3BWCDtU3FhoPe4qJ
A+gNZpZZdktcF6L2FsifuJ2JH+DC9hE/6i+sGNkmKWu5HHHdk06xKbZa17NtsJQfNPqO3zEizJgB
+XBuwNVoQmzsTNeDqBvoU0OTa01SGrnZVuMCwwy75QDr+ZiC5TGU9KKqU3mqIZyTKlhCb7TltiFD
IvkCzjRfmiH+Hp2qvxfRqR7Jcug6lXd9xbQrSQHMZcWvsK7Hk85P9jm5zy2p4xsWSi0HRzC1LUUu
tptNq8lP7MuFX+vItgxagX7tp+J1QVCV2o2tMClwKq1jW3gkDmwk6TcJ9BBkvxyIKI2ZHUJf/WBc
YW6IfjNogq5davC8gt09JEwiN4LiKKMfYHfW7LIGpOoy98upzbNLOrTmpmjgQWSJjLeFEhItBx3c
qgG2kWW7XblMfqJVERkDc0yItGlhwEU676qd5g0UkcRUTDNd4XlGdLajqGgYtiXvoSoPRaUnxyqP
jyWnuRL28kgiT7zRHbKUxcLhYdcLPE/Jw1+xOQNm7+OZJ7WqdPkv5TdA6i+/n18YwWwMmfVikp6Z
YnDB1OqPqN+cxHwimWrYKLMDEUMXzS43+6eekc9mpXdrrv2pjeFjbYNgi9LxqVr4rDol+I9wMq5J
NKoXFfuCl6LSqKIBTBuLGPBVcPljcV3M7B6oU7hvITv6RWl/IjB5yonW8k2zZBO0MxK935WZcp4J
n+EI9hMje5wzmwDssLP9cElf05EdHq8R0eXgBYDHkNWlgpImM8r8KML2u0jMG6XuPzuC1e60ikTM
qQXAP1UA/HKmqMMgLX+y/NBNHhNndAJ2ypbXWi4s02dUw/lNMjIQ1Zsft+TeSWFNxYTGRyLhauao
0JJoISynuUck0zT5sq+dJtmaYnlsGpLehyzayhQagwnfMR4bsnX1X3UL14BODpj055imH3W/fC4D
ed/uQnZeO6RvNJWGpw046C1Lboe85QXSUVXrtMC3JbOMRelf6LE/9UbFXgtbz9LMyZtJH98RLfWB
WICBplXgi7USfMSS2Eehw9dRE78n+A9QNAR3I2Gg29LReJOeX8oED6gp0MBNYnCPv/8xcIeFyJEg
TUIPWBqizckwXdJnrnygayPtYFqoD2PJeLpk42k70tqNFbmymYxu61i8LhZsN63NdraxfJJC3ljp
ZY6Ic0ry/t3Ro1MzOgTejTuDUd22q6O3dCAYTqlDIor5AVi7/iJS7JIWs3JoF40uMtW3iuzuo3KG
A4Q6cwPnd49B1wHnjj8sYX23YDAGnbWv1MmX0H83esgjkkYIprEbvc7xBB6tA/BvR3u3sLUNN3ay
0yT/GIfqwdVtBEFqtpOO+GJMQHQ0GNdS658ideI2Rl3s2BOstn59m3okPsifHbo7bnbGB8j5LkI1
a4/U1zOZG8SjGTvbUmkeHWfvLkVAJdochDK+ZKyjXIOfYSyMdzgtOVj98gl30DMeRJw6fWEcIFe8
QRBoj+MwbC29Q9VXr6NvI35tpyeFsc5tV5J8mMRs89w830vaPzpEmOXoDK+DwXZ2KkMiTw+FNVyX
ZfwpWbpJevJgjMav1h5ukiTNyIZZ+AK0J2XF+pzkunFX4VWk3SCDWmrWXWlRa9icFGNh5Z6w0hkf
L6Bu+nfC18jTIKONfSNPFlEbp2jQuRdMrnF0/QdHC5ntqhi31YEo3foXpiWxzwY3RhY1grFQ6Ay0
79ZtkH02uk+zBrgRaSwK3Dbxp655l3j4NybaVJCA1i1CtNsGFHAw9qhlXJtVjN1uGSyiFG0IgJ5I
tBmly2DF5UjJnJu4S3HST0bpt656WVIw0sR4kkmrMkPFg7BZOL9JT1vKj5GYmISoqap91VcdCpcp
+V6sSUZnAGAo93WVRr6+lCLICV9VmZXmGZTKPju1Sm57akMKh+Lwag6t6kMvQ1QSuUyySnBJg3Ob
YYXY1J4+Spx4ZfqRZFwqD2rUPSd0pji/otmXgmFCxEbyXKo/A3dFAMr5NUdPOcfDUzxQ6WaECLTW
dG0ibmfs5EESOQyMJPefubwiDoAECC342LNcsCZkE4goT0KVv1ZEM1a8zxGbwD5vTCi2wHN2xCRy
M47dR9M1yT7Hzclh8m6G5tMC3d5DJXIKMaBAPYMJyLnBzVbQqnMlPjlOcbKJ21lUBp/w4CMAnB7j
KT9F4ACN3sngA4dnhN4CcUTcrDljmufSqNcxgbfuZDvnguHLRAojsdA1SEB32KHNhnOYkWJmDbk/
D7m1rQWgQwNOk4s7EBg4KJi8umpllJ87EgfdKQZIVbjWUUSUsSJqg0nT4iAvMoK86krC5tsPaled
lGzoPGZcxcaqo/i16jgPoWk5NaKBPN7ZgBDwvtQQDIzoWKZMT4jZWL2VpD1TbxCFKo90tqnHEMZB
vQmZhSHvHXSJ5JxSr9NaGGT5jXKvZ9T86azbnmYMj4ASQVznSrsjlIsRpUNP3YzlRYtIMCCh7mHu
4Ii5jhlY7NP2c5uQrpcWO6vOP5M1AhQatDfNM9t1mVzohe+BPygBlx6tp866QMiGDdu2UhCPDqaq
sFfJLplrnw2UGYPZwS8HYEMlX9mMaTQLlma37ElLfNLdgBQiLK7AzzydRRxyoEI/ptX0JJyJH36g
+JuhElFUKFt9cGB0KpSqswtIQ0l/UsW9KqB5H/SaWOkYkXloY4G2WOMXeUNavAIeuKv7CsK+h9RM
X/VO1KRM/DwIXETA/UZvkApa0IXhA6A/XqyV8mJAnBEuBjStPzkk5eyjQVxQFL/IsrkPGzfcKaLC
Atx/kztY86RgtyQkHTHW1cocnl8WkxNN3AaCL2BPrTyZo9p7qHyJ5wytgNxFZNipQRLewGQ7V53b
KrE+hxx1Llecs5VsGqltOu0+p29kXxF1iDyVE+w/Zd/azQn2Z5CLBqmuaT3q4Cq3zgSkWLFcEi/5
KqPbKhQ26Xa0aAKX/GThFSa0r4YRA/m3V+EojZJlwEJxoLDwSZQ8/uwiCTgZEjW9MVQf+xS7irKP
UpvWGSkOtO3ssZoMNCIs6n1ttFi6Z+nJSO0rkvcxEPhh05ojsYsa4EPkz2IeNm75pL3bCS6nUNd4
u8FiwC1jyicQ1tUGi+dnJ7TyQBsR39Z0qyd+czlhBrM16ewzQk40HIFMSgveOBx8O7c0sG5Vb3Vl
Hrq0ZAuXaz+jIryKMhTp7pB5rTSJ7wV/tc0ciKaMWPR9Nqq3Q1JiaMoIDY9lA1XESFE3sqIzi+hr
Wuxhu2TOflSIzm6mCny/Er3EqvEO+jUMUspVP1FYJGuaX9RIvO2EEYRC4EGJ3Wm7zIa1iXniPAEU
PdPWPKKcfGCcL19Fnm+nhCkSC0XyY5N9kaGW7nQiVdPAsELQzcVKalzAI8e6mwGuVL4woB9TIqs3
6hTRBtQmZWgm6f9sFbApRwi7XsowUgvDKLslrZRdToH3lqiWQB0V5nKK+q0zEWWCmPocenDOJyPk
yLxTrYb7qq/ItswIDTYAck0FZ6Gjz6t+ArvP0tcnKa7In9D9Qfi12+5YD9wyLU6BVXN1N1nVsFXj
SOWjVu+a0QSPENGEJC03AWov8N3MQNHrABGrmC0UjWUdTUW5y/XtjMiZJEtBJnVo3Q2G2NuTyHzZ
MNdMheJT7hNoPc4TrtvsBUhMYxCivQj+07geuIzaotsTf34PLalLgK1lJb0DMoY1CB6PDZ1enjK6
1of0uRrFpYQYrCxDkOSLs+ONSu6Je9mrysAOG8OlZ85x/RAq45Z92W4JWUbNQNGg4WmvpDFcJ7RD
eGKbINfsR7lkBSX8ewc1lyPaZYIilyMTpMpoDn02TDsQmny2LZvILTP6SCfB2aw9ZYD6Nhj/cQdX
3UGZAAmw0DouA84MMKS0RBrVvyGVS2q5a8b9QE7J0m2qCVJl1ZF53kvhN7FDoJzpvi4TXoP0p2mW
Z8stx12PkgCPIEGPEZ2RVQKZCzM3iJO0oiNKH/B2gImV05pb0J860EKyG9T9UpKezibnqqRDuSll
iI+6t8hUi423SHcoPjU8PNmnnuGPpjC803XqYmnncIuFS7s7Vp4qzJPSNo+jbOAAdB/mrL0Z8tWq
Uh7uHkGgzs6a/l2H1VtAbJqF5kUaewIlpW4Mh+biLu8d5ZVfDAKmLao5ldnXPpzsr1qb7mcNK7eV
yC0WgodBrz9KFHNKUx84fnqmOGqzbW1JD67Coujn7E7GNttHxBGBPZSMPwAatdR92ZBPEOltNIZD
NR40glJ0u14zTtVnXTnbdTLuErzTnmP2Pyqlp9to6aGbzF2LKGTuSTg0ayYPrfqLLONhn9ATrEto
p4sDnr90DzhD99RBfBRT/lCObrbXJobVgllcMeZOQGUzeaxrD3yUx0ZVAivmAW5xoMGxfIgb4qvz
SW9oUHnLIw0WdCHknjqQKB15dJij83wMLFHQkMjEIZ9W3HV5gawhZKDikMapMHkUzvDVGkhZeGFQ
cN+GVU6g9jKR49bAnmfUGGc3hbbUvsYZTVj5+2RzP7XGQ8/NlSOnAHFMmWEjIsdqQLS4W6ykAcMk
rjCI7e4FJQu1lEloYFdylTl5tpUshXMKn00RkaeSL8u7HJmGzPyExAsyJCd2xlvwemwj0h03SFXu
28GEHo7cOJ+0s8zaoAWwc4SIuTb2zQrSxF6DQ5//4lM2Dmwls+GqgtvSLLBpnTMe7f6sDyhakibL
j47ev7Zdkt80tvWQau02VinoIrwQWyNmYfGrW0Yiy2niNyT0jHva0rOap+z/LooZ9v7CZtzDhecX
wobvYxVXMcV8YKPdbGJ0HVx0w3AA3puy2cY1YY3mRJhmvTpksJcxatMaSpua62cDj9Rc8yfiVmNO
XR9mAmMh5ZvFyTW5H5ngnjtFKEe3VkFULZWv9K4/l+p3KX1noohxbLmrlfIeD1W3U+rFPGjopYoQ
gWuc19c4aehmGHDpA+pFKy4PdjYiUe+XZLOQxYFSdj5WVbIKDM19rzE3UwEbONR8iB2IX6l/kD/o
Hrs6cJrIdHa4QMk9yMbyapXKWQ4M2FVHeWkcFjwxe34PeLWvJ7iPlYxQCfZsHluUBaY5UjKr1ihY
uS47xQzw90Gw46XMXcRLIXzghtDgtI2qg6tQgEGqRuysvc/kfvmzoWReNiEuG93xAfTsnbI0D5oa
scACItaxa9CKLvHdej6pFYR0s0Ytk7DbdyRXAfxSOdNkhnpAX444rDd/tWH3aOvG8+wCLGYxF5ga
JLmCloseHilgTeRLnFACaoCtWDUoojlATCc2EaNxZfX3S7ycI3UmyGyCZ1/AZS1Zoxxy3fmEyuNh
oST1pzaZOzF6wOZ7MSZuvHjiI5Q4IEailVnGaTPM7mOmtmqQKc2u17PDnDu2x1aTygelIUMVo2y4
95BNKbUq9mNsVBsVos1mcpt+s2Ad9S0I6ZTm9cGqUUGlSTX4yeC4jEuJIop0EIyNm+LNl+NjKskl
1CIvU+ExRnr1PelOh6U9wZLX7Jes1W6M1lvatg9YK2OxjWcvnxkl8VYVDgpO/ckAzYoGL9kTEEiq
a0o/K6M7lhkkbhC+59v9gqzW7E7A2r4U18k9sPr0liqU85n1WBTBzULg0A0wB3FAbETIhQzhedoV
E3EtTfs5a+MLAk55Wue9CWvsMDTlsR/6XzNSOChtkPeNlPjjuU8AQs7aq27BRtUwqUG4NlifMsQQ
qtpu17Nm+r0VVKCIubGeHXOhnYfQpmMf0zVfo/ZUpVyoF1kFaO20U2LzqzXde2ai93DJ2cSZ6q4p
062jSVZJeD/QJ//dKf7/qyNKE9iY/rkj6qH/2ynp++5vH+XX326+h+QfmF785T/dUYql/bEanTQH
khIzLExQf5qj1j9AfoL7ScM6v9Kk/sMfpdp/GCorVlcz1iheCtV/t0fxR6i/YU65jm1omKicf8Up
xd/4i1XKhBFC/aXyhVSkznhI/8EZNA9Ro01hJPwBuyXaWbbWbBqL98q+qdcgeglUWGWMpzJna54m
uKHpk80vXOMKP3XH00Jxh8q/BOPrbpk8bVTL3PQ9w7q3rq13c2SR2FltLOfMMtwjyWbDVH2gRRAz
0Bk6IREPPvmHQQ8rWTiPxngTFbYvksdoTXMtfqoPQM9U2iwYe2K6MjOo7TdVfI5ceCE5R4IGIwJo
mgo+WinTYYketgFWI17MGxSMWW1t9LZFjKHSkaHRWzfk/gLqcX4hH8Ztr6L4bCkyB5znnBoboppY
Dz3Gq9kijgKNctbJoh283EDL6Av4+eAT+kpEzAWDMysjEs7svAgdVT4VQHL0i9ZgXuFlw/GDlpmf
Xo129DkHQs59usYNbhEAPGP12Zrv4Uz/mpLshY3gouqYsgd2Jq+sHHJHYlF5H+Lb3mqu2ZokGQ2n
CIEwJ3GQEVXNyuOsk/SnpYWvmh/xeNONEUOf3ot6nWESEnSn3Ns44WAW7GiH6apIzRsQ7QsMah1Y
UcQsZjeeGJkeko6YrkEt30sXedusR9dw6s4GC4S5qu5ak8OhOzWyvl2m5Lr07W2aMRZf42rgAF+H
Fgw/r0E1yAMxjuc2DC82sOC5ve2maBfNSrBG69mNEmjSpOfvDqXrPqwv6RwTdYY+oDbOiHFY5xS9
N0/y5NKJqIaxjyz3ygjnff022Mjv1pe+jKkpxrd0NNi1KlwsM4xcXhGXd6xxz7Wek0T4jm7iVi76
kRaH/bSXCs2X/NRzutxUTF5kh4hTKufMTY4odc8gLpjuABXDbbLotxhYKTTT99TEB9KFQZZKxqzx
MSGCLhPo6SySWFEw2nEYaKHctooM6mjxTYsJWhUHPR2PMU07uynOI4WnIDdbiXA7lSEKh5+EHgnn
w85GIs6X2DvIIGjE68s6Ch17JVDar4SQaVGgMgt93pRDJZJLyQy3WIrHjOg6IKqeo+X7mQie7DQm
swfjuW9MZj94axkhrUb+/r3KVdJFkN2ATbuk+byVg/lgacPBHN7CMTw4nQs8mEFSaHkYSfBc7a0F
v5KhX6YE/BWTiU0/LK+ym84FG4K00vmuXb4dpih8nkJU4ypMAYWmP4/9yrQ+SLZYCSnrb2VVdLJK
rlpEvcUqPibaHU9WG79K8a0Saj3ivxUMynpcXoxYPEN+LxqzXRPd0QrPxLtlr3kdq2UxoipfF6vr
dEN/aQmGmolJmFYhJ9ev6nyn432f7vTkZ1iebCyPevLL1E/K1KNynDdpZ5KiUm5Q82xa+R6Kl7Km
8E4vDjsTqT9W8QWWcDG327CvdoWjeYV4YqIfa7d6UrIO/KaXwD/ooUW49G2M4UPuRoK1O2IFU94H
mhGmlRmj6YG4Ido3RtElG+Nsb3BQNSsQHUhukd8jHtlYw7tEXNtp/T6cP0XH0AlhroOTBUqqBrc/
bSXzbNWvu9qDK49UGTrSRKYGkCZXOrsYGqw6B9o0BSPrgRqxJtTxQMQSaxfeOA7sScPZxJFmKADL
8mJnK8O+QhiMiPrCWHNPAKSvcXZ3JQEHpP6g49+qTravQ6KChj4YE0wSxatA7dOuguy2265/rTLa
cwSrCVwU8tpP0zX/J7TMahz+TzbeP+8mEy2TzmWHId3+B9QAw1k+hKSHrdPAvTma+6pVnowi3uHh
wX5ubBhqM2mm+ebNpX8PVB1GTjmcnCoKALVsEiNF6Ncf+tbcW/x+7Sp+T4ersY8PCc4C7+dNlnFJ
qGBh7dZaQ/d4nePoOUkWEvOWXT5wmS1EKRkxmncOcsnlpa6CIsmBH21QxW0mNd32DRpUqkYExYGa
cjpxgjDo32l49TEh+4CjbxsyANhpXUma3OqC78KxLgixt4NS+MgiPLV0j1X0ACf4tN4b9aicGyJk
TNz3v7/BtvcQ8qbUag4H3bys3sthS50dyJEGkYOvQpeS0Kg50LmH4rWxogtcHafQubycq1OvFAHl
TIF5PxdkyQ7ptnAv3MPn9bANyWhlEkLpne/Xg6zrOLA6Dm2bw65LjqSMgaqasTVLjHvZs8buV0Ob
YVtHSyj3ixFfUzHeqIv9lGTTrhsJDJT9CUHTfpDZPbfqGSm2N0yc59O2YnFn1/kehaKXzb2X5ikL
c3PTWToJUtVdSpACfICdMfNCDrQUfK/G4jVcookTH5EJ6kq4m3USlCyScrHT2Xl119cVgwDeAqGw
MADRzHn+u8z7l8rYS/Krrbrqp//f61/7VdXsA6K4/+1Q/49fPVYF//tv/5V/+oX+8nWxvv/92/M/
+o+//CIo+6RHpPLdztfvTuZ/fg+QUdZ/8//1D//2/furPM7197/9r1+VLNndXb+jpCr/s+NfE6Ai
/nlBfB2phD/+y1/4OyJA/AExRIB6cznGLXX9JP9ZBWvOH7jVwRAx/dWokwX16f8F26p/gBRwVUCg
jGygW65/1hENuUJvqZ0NBIv8GcNrGKyq/a+Uwar4RyoctTl7esapkKysFWui/9Uhb/Yo9HDOP4QZ
eQuN5jL5DuMb2/3k7FA9fLEkFC8cBMSu7AZzHH1iIy6uGz44Uj+nQM4PXTsbm6Z6Cd26ZZZlIPuw
UHoO0crNNspt77R3sdSpl6Oi3auQ3NACamc4rD1fP33rlDkY2mLPCgOV45qDNTbYo/Ow7260cAzc
ODtxdv8yG3KLQ0t+ZVbZ7EqH6WuHRuvMfpkd/ngySGBkzpEKbO5j/ka2VYwlrhbD2dQcBCl6WHHR
7soIk6VqYKAuNcVmR2v7JiMAaTB1HLv4cbLRuExDrm2zrnoixeyhr/sHtdVPdTM+guIe96bTfQsN
SvnKzuTAI73iF5sgbixcfsR36Biros6b7YU9eMsJaWNXrUQXqEZ7jeN4H+vDgMFe+ezs4YHRLzdh
4bq04/2hacx74ss2BdPLTT5X0Y2e2L0/JaP004i5AArh/J6IqdiPx2q1GSO+K/r7bE4P9ax/k+JX
Y52IUNBBX8kXJT5GOFb9IqEGk13yMCTTGtgIosVqPZUsoV0L3GLjspcNgVDtMNmLoLQJDcVxjY0C
ZQzw93ICVJgzUozdtzqFg9uoBuYY0Z3iKnsHII5tqeTwccnw3fRN6WkLLcEUy5TxTtPvMjWi60Fa
bpLiOrYm6Q56dSDv/GQXJYRMJ3U80taY86GyrRsL41x6KHsAs26szN7Yks8R0TjNZgtAviQkPPoc
21ycIi3FLsNjOC9xh1Au24aFNV+IItxYCtjxycKgKAygM62TPUgJPgZ1iRbld3kyPedx2J51xl9q
irWDzF/SyOrFeDLZMHqprOu7sCASvDVJQ2GesgVQ72M+xkJp69UO+AcaXZPss0WEvpx48u31EUEF
SbTcrqvyF/jqm5jHyxHaBdX8fYtPhataJ8FnkeqGEDyxAl9zTDTZCZuPtRtKSpJEHym29X0yRB2D
OPs1TKvlgsmdruvb1gtE1vI1LKDmiFoddpIdOTeJDZyiy35sPXL2aZxs83idaDLAKw2WJ7Sehqn+
qJISdBnyL6NJXmNneTWQT1ONL8HQKc+wpFDXQE+yhXNbE/aCP8Ef9JxWxlD8UDw5C6KAKYseMTHP
/jKIrRjDfVcSTivcuCSlt95NFGpGzqxwFCPJdxgVO2RMqhxQ3BrzTdOs6HSsrYchzgIz/3ARy8XD
jRRsIKLFq1k0soGm0lvweB+7Vt9iVTE9VOYz4pk6sGqUbY2mR76I/w91Z7Ict5Jt2V95VnM8A+Du
aAY1qOhb9p00gUkUhb7v8fW1wGuWeRW8RVq+WaWl0SSKl0BEAI7j5+y9NrWJHKaDGvLvlYfbRLUx
CAtXg++oAU7sBuJeoQQnuvNWmjX+xdA82lP+YNpkgmDmTPdDCfGze8sj8bs1NXMND6GgRJYvQ1A/
IdlCEmr5P9Mqu8d2gaSpan6LSY2rSpMnk7UrUvGLCtApdzgV91Wt9m3il/cGFZQ55Y+Dxm7ML3YN
qRZjZhYgGdwVssF7r/lWiAjdaZ+eU7PVkJYhfzQD65wByVTJk/LzdD21rHOypuUZuC3q1zTf6j5q
/WoeroD6Xsla3iDXeokqdgmTTB/tTm0N4W2Z5bU09QfmlPavktDpU46FvPc1ex0OaCYdZhFePGch
VvaxoVjfhq7zHEoywUNcjHvTU0xpghs6s6dMxy0ced0zMC8T+YmV7yAjUmTmZGMl6zhEATlUz5jA
m+tCwtSp25NuSrbYTkPiTUVdhNNZZ3SJnyvFUf0URFwxfvIUhYi7fadAU5xuYhbHhSxIZs+b8szo
fF9VJMplLQNm4zlAd4lLbiE0MKmz8BTxU2kupOhP7msSsRgGgYGXzdEfM+TZBYhRPO3R/rsxNEC5
0M34aFi9Utt2DsFeTeetrWn4GQn1Wpf1Yaz6fGsP2bbWPAbic7IKJgBcDJa3noSB9bmclgoF+7os
GJCaer1M0nJfkHdA8SnnhfC+0chN8/x5J1aosxWMr8CXlp4cik3YTfdjb0/LVDGWQ4a6j/JsC1Dj
Rg/KOwAB3qZPn0qr/jXq5Lbh4yjPlYciM6C1sS6Fh4xAYmMKXfN59CryLXou3qRuph09tWnZ5OVI
RKRAKuiqbtMy7ZMFy2EhwF7AQMZHmtXXvaf2aUCvNkNcd0xi9ezRnt0FLQ6DyiIRzgyvbK/oGbMy
C4IvV6IOYTBvMafZRaKilRNlxYZRAvMFpH65Y5J5Z39rGUpvG9VbqzZVd4HnfBsclthJdVvI0GiR
LaBzEih0A6eTWGG20v7wTA8+AVpSsVQZMbmq9s6Y3GMm63gj0uoZMem0gGemH9FvDkvDPigkQOuQ
GFjSLt5aQlHZhHjEzyobFEd4L3Nlb+SAxQd/aaG7ybYIrhMtqhm5ZC92PWjz1AIhSkIOBZPPaWWD
c5Ej/QWyC5e4jx6mZLqbuivChEnuFFDwsBkz3ORf1SaxyUS1xzBd5llkbBA3DYueLUdluEhus9MU
Xvu5uI/AZRZlcRXOMp0U9ZGX3PvUUQEPOZ6z+gthOW8hwgdHJtfsx29mwTrXp74OwPRtepPESD/+
acfdgzmgoG2YqpoojGiN1L+o1oJFiBIL8RjjwLSvbj0/ZQDeWs9+2wazlfMmVf1rmGjfPAitK6Vh
tdYNwTOjQ5MY8zQCb5JiL+AJNkw6mcisq1HIIooliSPZIeng6DUMNbERS9HG1M5bSJWVe/lLDMIG
SB1ZN3jJHBPg36AQc1TIRAOuct1v1RoZXxR7a612xEvqejdkIaFq96JzXnsRnOHyJ2GtKEnsTY4Z
FT8e7b7KWXZBSrOPHgfIYcShWMv7SrsJyvGuKMZZREDrMEvb19IaLZTqdo8YcCJtZ4x+Dnn+s+/2
tih+9VR1SIans+tQeSXJlBJxrj2KMn+lwvWqFr8VEyGiJX5XcLtdXyZr0fzoO4izORJyHkg95Usc
PSgvvh0VGV8B4pEx/cFZ0JitsscoO3iYikiDbnmhllgwnAMvQEylrgu6Wc5Pd7Su01oc3Tj/ZsM0
qYrsPtSsI7AZ9VRW2XNnoL5NpfVqplq4qnOEJPZIol7XR2+aM50ooeZI8x5YlI07BlF3tJA9GNEk
Vas8L3G4AnJLbLGAUNTcyelhqFpvrTPHGfXwW6xL55BpOkrzqFjXJUMlHKd3PWHBSCX0b505HrrA
TB+NMUgxxMy2F9EcDBpVnZjeejGc+/Fe09atXSdXY0UdFnQaDBC/ssh06V+6FmYJ1Sy9tDuzBjSl
4WOs0X4gc7TTbZk27rpicma58cFle44MyaLHigJo1XXxj6AiHxGJNpU9guRNbw+rsZEutMniAJw6
2wBD/q0FbnJMcpcwwIknnlc6aHVKQF0M2EIP1XqNtq1xXJRuZLLOS/2GUWa7dYuWuqidqIagIFW8
R4HJcdEb2EaqZmU7NQUgxqkIscIhZ116QxheWyEbniwXFTRfsyIOOekOJLgaC13GtPU1RAR5Cb96
mBTetr5RqwyskV97v6O62OfC0vaerT+F8ejdDllBNgP+jaB5ziCp7yKSrCw7KjcSgsPKKHqai3qT
LlqjQOhim8WeKcHR69NmJVoudnBp9akb8m9Vrw55NeHXy9pf0fRNQ0AwJt+r1LjDv3ik48EYayLZ
EV/eiPSAJmE+MBrU6o3eopNq+4EhQscwzQ3OhoneImEp346ozmd0jLXkaON5iGmhFyaqHJKkqX7s
pD+j350Tfxh5As5He2bEu1rgGJ46YRz9ivim3HTpxqHbPgb4krNQz0k56mdg5G/Y0tGdk0E8RPft
MteTb7WbmXssue0N9ge4JPieC8kVjXXUYJiBXoUza1aZpm21Usi9SaADu5S6OzRJaCy1WqXPlnLE
OgZEs+0sfaWRyPyMMIIdTbmsXbBmaQCgE0dPuteMGpxNijMLT/Wd0IZvXqiGFWtrskpwb54AeZro
R7MGU6TRBO2CAE/64EW6TW86VIJr7LKvICmAxuBqZCCEFBSibMb7yFviz/B/Xw3WHlq75WHPzs17
qzJ+mklBgCCJUzt/HJ4JYlK2fmv7yBgyqGFL4ZhPpdfNDC0LrePWyLLhAezkglj2rd3xeQAKa5Yk
MWyYRcL5abFDWGlPhuB0Ytc6Mk1iojvor1gXTTGgg4h4lskRrizziDHC62lSeK0xs9QbIVjwNbfD
Nl3vyU+7TmMVbTUbEzMM1Z3TD9Vd1+IGUymm4IYGumMe27mQwEc0nERyFFEoVkWW9WDFBqCBHfov
/aZDOL6OoPHsLD+9Fd40V5PkOXLBPnOyWBIhZyz6mPaco/GBJbfeKM5d7+zGgXhRLseF7bW00SIU
syo7u9Yw3mH5aMlTWitovtf3UvopQ/XoKYCOg95rGQ5mgxm8mzDXJFeVh3EfMU5PQiE7qAylGBfP
elKSx5k9UD8WV0AqEiAvgbno8zujYBtSec2hLk0f8zM1jyvCdcpFgNGdva6iuYdqSM88YBfhdRWV
AILZ49JvfOw78Mi5ScqPk/72GGgvA+uuEuWiTlpzIyKG3J2N9ElL+5Vha7ssZQAk0+4ILIfgUiQ5
ZQAnSafHHU7Ow8QTD9siHk7DIlhVJv5R1YBXcVuv2cqyraFfjfINJF1nmjedbh+ngV6+Z0w/erN7
GyzMmE4DFm9o619uW9tbEwjJYrIyaGcpOlD2e7hwHhS+I1aYFR75H7QF7wVsi16jd95nPFQas7yu
44DZWIHzEDm5OcHzk17TrQ0nlUvBgwW+xbA2Sv97G5dHnqzX6JXSfSHy9pwq+pLT4KPK+kHE9rVj
oLFgkNRsNSO+gsP2PaYss+tyWjUsDwaKzMoeC3Qhytnq/fBSxd6KMfDrf96o/P8qO4vx9/+7vXj/
o/0V/tf/qX78DC+ajPxnfzUZlfpvi/8BdmdygNRuHif81WQU8r9pEgK/VC5pPQaj7n81GUGUGorO
os4HAs6YXIh/9RgNi0m7resuiyn7IGn/Ry1GwXn9bZhhmzZjfHZntCotKfUPTNIpaeNY9lqKxl59
tzyljtBxoH4ZDV4mmhI7uyb1tFeTfdUFYXBWkAWZp5rNlQNVYx8hhAXhoO0izLzrAk/BOGkMHsP6
ZvRleEPDejNNrvyBrBb5LQX0dgib4KS709LtbSYQiHMXbRTrzP+A1zlW9zNWg9zEA2IqAgPydeIF
106p+i8A5OYMTv83UvivV64sCXvcoO6znQuwOk/tBEc+3j5aixoUSdxj3aQVNyMQsg2cI5ahLMGx
jRMAgW6+8iLE4WgMKgxlA8kZ/g+MpwldvTzaBpNP6nTf0a2qB2dZ+i7GV4vkPDVWx79dYDd/neB/
ZW16k4c83P73//ozDOX9tOkGY6RUhrQsU86k5L8xU5MYAV+MiHRZyvEsmsI4ZCFdkhbKoog9Yw9O
j/t+Jpl9ftw/p17zcQndgiRHXxx9m2VekPKbSMs9Hreo8JlubHoWZSN2mIPbYsZA7hqIDZ8f8E8J
yF8HFEon5UJY3AmXB4wNQHR2EPBCCzSyHarj8jYw2nZB+Gb2xZtKX/7yYlBoWgzqHnPOjbhMYFCD
E6k6AqUQekNw0NMxP2f1eOsxM6D1ARnDzHi4dnGuP0qprfVMLUTTWSe25y8txvXrmOZ5rQlsoAUk
lz4twi+u14+fu23DwORDMG1UiOYFPFg4ypvVVdmyKYpob2n4bq00P8iuG5YpMuxN7pdXOSHM159/
DBdRGvPn4OjSlPP8AXqxmHP8/n7BdYXeum7JfeKwk5IUTX2WPTSiTR9oRi4D0cobA2oXdtp7pibP
HtPLhZrQ/zUyT1ATm/0qVeXs+eGvbacnd8I2HmjAf3GeHz9CB3k2i6ZLHJAQ1sWN4RpMBto6fZfp
0zAv0/zEnfHm4mmbUXbjwsATeduCU7fSbZiI7LbV0BRUtREfDdTAmzT3jLvmrVD5A1Wbs/n8/C6I
/7yPkoRCwyQM0XBoFYv5ev/bjRtL/ILYAdOlTzCn2WvdlmIUrYKNNpVki3hBzm6+9T3gF1Osv+U0
lx88PX3MNGA4Vm/UV3L+kmPoAK6Cw992KUwNNOP7tBe4A4o42TIWEqj4551quimNcXy1saIygojp
vMQ6kEy/LY91Nnw1FZ8HUX+splwi4AdsLhKlg/2/eHW5pReuNc6h9zU8j+Ee7UT9C0vjyieOz4/1
PZHk9VtrovQL4u+hSp+y0tMeorH+IllB/MOZKIsYSId4HII9LtcNswgLAAROymSD54brHihB3UPU
6w8sm3gOWpFtIbecLE01p8jNvss6uWZLaZ2miAlWIIutF4v4JoLiMhLZ9NI3jBDgdF/JKdpIa0Ka
PpLIHJCixjQ86m7ogZWb2gfRJ+dNjUA26liQSOII3YuFXKyCOQo276tIwveXcvGmKx5fhoHY1LWJ
C/vzkhprPTLJ9Etx36hmNXKB7aWLMN/ycejUnnav1f1b45Zyx7B4k8/ahN42un0gp+rkEBS51Elc
2Vdmei1pkZiGdyXxS45DJO8UkWhfXCTWrIy4OF+LR63AXEzBQf3y5/lCOktx8NAfzIbpNneL6GDM
mvGaNnsMRvmK3gOOz9RGsDI0D24BvK0LTWNrZtO01SHiY0f5lrcdsmPbwnwSGj8qEQb30JXLTec5
mxCk8a4eRbFNJktbpkapYKPIYiYaz9Zby7u2/eq6gAB9ZGxtH/GBFvu0iYPnXBD3leB1gbimp1BN
nOkY9VnN7oXEvKoidDYos/7Bl2B+fLyBJwvdOHZpaAbkMET7KBwn5B6EixukHW0D03rq8i45tXX3
mtoV47igULeN6/yCjxTeQ95mkBe7+4yXfu/04yLX+3s/cwiuBgj3+eJzEe3G4oNbm0JS4RU0BI+P
i6d3TVyB0sMZ4pJhI04nbyX17yFFS552Hd42dEqG6lOMuogoqYooiuBS6oWzNtLwLYEoepdrQuy/
OK2Le1WYSoHuIk2TtB9OzL1YNcbaavVB4neLp5IowJyDt0KfdonA2OhE0IWIbKc5OZJtNo1nxN5V
2k/oXuGBg+X6+fnpXDxi57OhnqLkoLPAG3V5NoUbNYHZ5nT+CsPZjAAFecvgdVUbGHT7MdZe246E
rM8Pasxv/d9uCkp/07Z5KiAqYNZPBfLnTaGcMAlQAAEY8gz/liTjYW35WFYY9otHoXU/8t6MdkGV
dvsy84/u/ANfnMJFKfzXKcwnYKJZcKzL2sJKfa5UD/pJ+APH2JlsKf2ht0u6l43bnYYiWxtWoFYd
eeK22e0C4LZflZcX+xBOQYDvknCMlKQmv3x+1Mqu+mgkN0No/S9PsHJCHv+VmNzmn7/YWTn859uN
pMMmYZ3/U1DJizuBdEegTFUEX9pGrRTHT63u0bMDt1rR6C51l7KmfhWd90XcwT+8QBKtSDuAZufO
0uo/P+Ze7+n8zkTBYVbdv79C+C7Ris7S+MVLnHXYl69x1qah3UbHPRcdfx4r8SwV1cIiA1b44zIv
0+EGnRphuf6znnYvciiho2HV3vlJmOEE95yr3GT8qzne+J0pK9DvIPkZmEywekMMt6hOHPfEzLc6
y3oIVtLz7R0zyxbVf+eeNJlu3QrjLtpicRsnTbyt6eLmEoOLg4agpwQcfca8ebUDewchpOrFISx9
5ypK43UhgC80ClGqDu6vrwEFefgFvqMShCLgi33cFCZOXcRgcdreEH03LgdavbelYCk2zckDUIl9
2vPL5KW2YEKCpOg2phO/OlRSVyqxJsAfyfTFJ3pRcHLJSoTrEhkByVFs8S+uJOCxThHVYUAiD6x1
vR5ubeY+WKGfUqeN1q7O1OXza/fjNYS0lbsD8i67gA/XUDglwZChUQUq0D3abf+IU/pR58+fH+bj
5SNpK8zVnGFYkEsuXlgURrLIAoKdGyNin2PIB98Ch4Cmh44nEmQf6FYNbzZkpP35kT+swLyljo2m
UhfcnNwqf164YavbThcDGYGYsK6ANSwCUCRXjpLDksmqfuhbC++Js/78sBdhZBQk9AFmnRfPR9dk
y3px3Gm0Ehw4Bq94BHcaAPhbWAkywFgr0qPVDJgFbEzOacxKnAUlfKLK7TbNwJSQctNYo0W4+eKU
/uGt4JnIQ2iO2OZlXzwWOmA3XiRqf1nVWXqA+ElGsEMalTa6dBKRg0ahvsdlnpyDIIsWo6261eSX
HWxDgp1DTyMBciKtsbdvRxLbDzFRkAvHDLvd5ydqzkXmnwsqqhOMJPSOBI2py6uFaOLeKTUiuTvk
Occ2RcPr07p+0/AoQUy9MkISuIoGfimOYvyyKh12LH8l6Rbe6zoA7I46HpZOBjjV7vIcYRYRJeHE
nIqZnLmbfLKYQ6PlRy33nOit/0UV8vE+5m0G02zoZNHzUi6qaECaBZb+kqlONT4aU4fhAEJXYzXI
y3R0FfKLdePjXWyROMg+CZAmJY+6uNjguzl+FzBFiqfh/S52uJP/J3exhY/Heu8VoF+6/FzQnA60
oGZRiqMFi9Fvn8eRsqkvqgzHPaPDOSRHd+KjbqfxV0+gD9eERdOAeFKuX17o5cXbN43jC4O2Gk8Z
eL39Y6qHh69f4sdPjmtOUt0adMKQSF68k4lSYd2UGM7tyReHBuYXE68AInoqZHaMgubX59f6x0/O
ZufOdournGrauVgYVaCFVdS4LiM9htVaofdLqXraC18uwXPh++dNxQKM/NRgW+18PFJjgyfPI4fE
DJFl91nV/VUOavZ4HQSEm3/+uv7haM7cTbRcnUVXXZagac9MyasHDxTk2N+06RolQHYMBmC3GEi/
yuozP1T9KGt5F010tYKVTc5v8986IWwRw5DRKzIEfVgkwzyz8EwFDC2KFtUc1F5ZOTodIuSRqA0J
JM/kZ2LpBIAiB6zNnK6BnV3bkcHD1i5eu16cGNbuctcPzqLIUJOPYOqy2rrLG+urQM6PD0fOmF4+
RjfKVCS5f568N9aZZ48wkc0GZJyOTIPVaepWCYlyez3AmqP7A1QGIe7AHn5Zqv/Te2c5LjsVupVg
+i8ueVFOowErQAMW3Xpbe9SJfaVog+3QLyO33xYYeTZ6Zd7rBOzuZcCUqpfxz6JtxI2sCV3/D68c
esKGYUv6Wbr5sekWp5E79pYLwzlvr3gziJegz7V27aMddNEXu9gPj0Q2J5JQX7qfXKPqMqJTwyXb
SY62aKrphmYCqn31VKT+RsT3vUWpUowAtj9/gZdjgll87fBmE8w9l0TUBn9+3m0RdQSxxB7KXiW/
EaNcr3jV0cnNR8KwQFSuookOjNOmwatZZwx8fZ50jvtSwog8lV1eH8PsYbSYhZiTf+tgPWu9EOoy
SkKQ0Azsp+KrGYHxYUPHSTNXYgl+v1QvNzlDK2rH8ku460EBAEH2t4ObNjsBoHLpNmUAh6ewN0WE
4a0hfnAQ2Duq6ItO3IfVkpNwTfQ0lKqS7cjFaqlHkcMeQVDSe2lwjrzh1tEzICiuE31Rg1xOseYP
iYPNwX2IocWHwthjT59HZe4tMI+3+/b30NBNJatlMpnBTCmAOsKKwrsm7t+6oMbnRAPnENldcHTr
5lw3XUubJwY0NZE5I9Oy2c1AxpvCMI8+H9QNS4sNlqClGQAkClLZ+N0ArrWpa4zoWVZcW7GpXwWF
px8qWlRyRle3TZzdI/F1N+zTjMMUAfj6/No0PpReXJZMLHAhuYwvyJD+89qELlkVcgZejnUjN9Ty
NZOHbjWw9722fGM/FKmx8eMMD6JBQ5INbnCTOeIqq5P41hzDm4JMjc/PyXyvlf94dHFS87YBjbVi
ib+8YWq/x6UdsEC2Vd7ss8JBM2F9d1o5bSsHTjrNvCva35AuCUVY0JI1TsWGGra9wX95K4V7rfxW
34UtgVV2GOR3rLcvYUb+YAKOvou8585Cbz4MeX8vdANSdySyazppKF8t92c8juYt3ZTApG4MVdTt
0tk/Ckx2V4yJ9xL2wM64avtdWnUOhem9LIGtg4j70Ux9BqvDk4w6gmUPNmFXQOJaVarsFin10hxM
UyPXYcLBw7nA7O8W16Np/8pK2MXJHOkKVuCgTR46NY9kAwc05zbs2P7WRfZowyO3yUCAz4pBj/kW
Pfv6mye65EqPQ3NHrOm5CJpzGtjazRDpMY1PUDNZQWfZ5BYyvXJBC8U5iaKD5Obo1xaRAL9glfTH
ybWmAzBP94ioZitnuLOm9Keu115aUI+3XVmGt8gBftvJqUOtfkhit93EKZF9lmPF1zky1sUUOcOm
QYC3VAAo9ih8nvvZ85UOOfJGwFsHByHQEoYDlEnMyyfDaB+DhNa6xlN+ByhYreoxHh8JKCatrDUJ
k2neSoKK7guT7GyzAGMhhR0sWhOSWqA0dYjc2IY9BW2FyDH/xhQ5kIws/0X0WL7Py7pa6jSgrmrk
P6Ksj6ZdyYVtKXlOSGA9sQgXa5GY5yxJtIc0e7EqmIpWZIszRsIbQkHUBkOZvfGE551A+l9NhtDO
tBwIToFbA69Q3zaj75wjJ36IqnwEmei8tU1k7QkuZstCE2NgwgccN+pPkW+tzUmo674lvMq32/I7
eL64a8Zjp1c3WkDeRhT2YlskinzNgL0QZrgAlg3YkJzOF71hT2zRQb1qZRg86EHOlTqE+bEoPWhR
U9Hh5xz2nk8end24+Bgn4eCrdoxrYUffhDsOGxsqLVTZcdVpYHEdpB9PWQUgn+dOhJnv7EC53Bg+
0tkSqOoC4Qd0kymJr+Ok/o5EN792Y+u3pYL8FnUVos3mup7HeUWm/7bT0EXZPT1Li4DgzjtljVGf
A2O4t/PI3dZtbu9hVu0QvYz3Ezz1ddKiLrRMZDkjYL+EaIlZGHgAI4xxvDyLEFZY1d0Ynd/dpAQd
LcoEKPfkuMFOKCO+0V1oEHWPcO7zhehDTTuDA0hJMhmZzsO3i6dPTeE6RC3hnp4hSFKZ7VMBhNRQ
J1CQ0/jqEfSxhcDx5n2Bza5LZzg/n8/filqvnwrdMilqa0GPz211ulwYBDtBrJMb6/YaUUC5zHj4
k5hGEFUZcz2q8KlToLEyLfvx+cv/sDXidKhREYiQLs7o8+J0gDHz7rKYLuI5WW9MErAudQJkD3R2
GTs5SBr95fNDXpZnLLY0HA2TFWhuHl0OOPOqTyrbg8tUFGQiSA8jcWR24kDpIbdzknRhDuspHB4/
P+zlB81hqQoZ2zN1RBZxmaobOVo4qYbDTimW7dRhwZ/rcYeu+V3W3X1+sA/deo7m6qbLgHmmZ3xo
y3hJaLZ1gL+8y9r86BqsKqExRQu9TUkCd4g2mbAzbAlRHNYAAbk3jCj84rl/+dnO50BUnIsIAAEL
tfefl5qsYtL0BDLu98d+HJP2Itp4KQNjTgejEuji6qv29YeS8v2gXNyAOdAsAUL686BwyqDvD5SU
nUZz1YvSU5tHPczsrl/zyAUoGCMvF2jwAj/9mZEFluGwuv/i7b+sKeezYLTLpUvD6eO+eMBxVygH
ePBoTRFwhkqsBDsTFDcVY3PYwqlLhlyfd+kpgdO+icY+PAckyILP7oET9+1mag002jM64H9wbnwc
wEq5EGkIX6w4BEyQvptD8Hvfs1eF095YPdHxVfuQO85Zd9HoSSP9VadGjhcZOkW1n5gnBYWmPWuR
ARyXSInbz8/qcrs6v2GzIkI6M7bl455JqwzIg4Tm0mYIzl6LzmBS+vgYlyLaxTYRbOGA7taxrnsX
+v7nB7+sT+eDU5PTnZFzd+2yr4C4vQ3zvCX6uGf0nKfszvwZE/TFUYjQ5uL7e83JR6wjmOOlst1A
HHVxR9SVI9G7Thwog2Ino+KQ2+6dZcc/4DWQ6fYGdxXwazZGZ1dkb0ESYZf0zW/0x16bIPvh1u0V
e0toW8DCzMB7EaqbdrWu76ve889mCvLZ68RVpR2qYPrtJ2Rw0oMvN25p02xl77lKwl7fFIhuF6af
2VCddHRyCo4do9lHVzPf2EJTvnqEUcauke+ywYuAyG3bSRbrMCVRVnkaYw5uenyhc8Bp6Z35WBfE
Yf1KbLPe1elbZOrpWoRetWSE+WrEECWMyVg10nOwEWZnr+l/kz7fHUpbvnih1+4k8bC6NX5r9Mk/
VUG39RCN+A7KO2HhWUnMcpPTjzxZ6XTME5Lu0UEdm8D7Bu53fkqRm4mlkLjmauukL4Uu8XwXL4rE
HmLrJHIKjdAfBrVXrJbrpC6LdeFAr1TJndXTUNLhUSz10NtNBqzdcko2QNaJC+vmaBeUc7ticNYN
19CVdKOtHtn7Bh3yBi0WrgqrvB90+UCWmr7cuT25TSAzb8NifMhaUhcm52QMdr7OISZvR8eBTuHf
YUf8ZU2AMEsXf3JdPA6Ru4Zu7u7M9EqFBRINZoxTZ+OFjoZtbgD7ms2TM70SK1gHUb6BC76woGGo
1nWoVAyUxsE6TZndzax/dQ76p0DhzAvYyaL6swJUjNTGVqGvbInswG3R/qYiJr47BGUqA7Gwy2o3
6PTzgsChcDT8cNHU3n1SUO16QRVuEfuzDZfjShWphYWeJDUNbxpZEWR9F2qAMpRE26ZNfzRp9DJ3
4jdZBmoyBB1Um/ZjavSiQ06tuacy8H+zscgWUZZ/67oxXMaiy9fAwL6RFvksSe3eolQlSzCGUoLV
4orowabsv5merE91MK0qA37JVPMRKevWdn5k0C53FBJYeuIF6Xq4JHXvdy1mUVcUgObjgiwHOO0A
YCGqKjYVNZB/4pPkIrEhJujAllWHODxNqmEXZlBX1NQvoVPOzonrOArrrY1IYtWExrMeMeDJ7e5s
YjPZENt5QHGmFpqIrtIRJGaOkl6JIV5O5KKizB8OpmohLpP6OFr6dm4ULHCl1IT8EU/BC+U2fIA0
wz4JhUiu34N7vq3y+NrqKeLhj27CBiCzF2jeWsizVOaaFxPyJuOozdy9OzaHkM1cE6vVNNEJatpi
a8XFY+GjFqmMZKNU8Ig6h7lciIftp+whdmgZ4eME6qqd12hXcaQ3G0dpRKrFj1oVTTeSO9mp4uBu
zIYbu6jfvMzq7xNfAs7mQmPn+uKDre2a/pdmju5WRSYnD5k3jDC4uF3DoKTsC4iUBKwB/IyB7VN1
t6gEAoGFpXmLysRGqhQMq9jDDNwG37oSmhPcz2LJCBUrfrutK0vbYrMENqeC9AbqXLAONPfNDHSi
asm/uMX39FKOxWvQBv7O82IsBp2RnmUIdlTPgQ7E+i7RZPkA+gaYO+0RRrzA3m0desZQOAsVt/rB
aK8t5ofLsa3UHo5Qv4h4R+XEr5N97LJRFv6+66ADWLn2UhUJ+O9CePs4mOpF2lC9RsFThI93Zdak
OXcW4xPo/MjxWfPBVk/RjA3oEkhcyjMXapSIMNnMbPTZ2s/+r7LZYeZtDUdkeKjrduubUQ+2dCCa
t9V5DnebstOfuwTtTT206jRZsTo1SQNeRne7w5hKPLV187P3i6scsr4Jw+wnj/NTUDvek2LZWqWR
86xSbedRmumeMxMO4CNBr7cP8Vg+hAlZi92QAQkEpUlCs6V/iyeSC70e52gNPR5oFjEHteEeuwDH
gxHooPpo2C+BmxLPYhMvkODDIsSv77ZlgJBK1SNJDPOXUhblwU7ccDPoY7EopV3cVQW7cBH6D+9f
MGmzE/BtdRxi96qqMftQLpm/SRLyrj3TpeUQEHc2/y1FE0CIGgZJVoJ4D8mquGWVxXXU+TSV+ZtU
+hKwqgb0oTLtoyOEQ+hlPXDHFf5zmrBiSr1Ndo4dBc9ulndABIBERWB9nvGNbiZM1/cT8wwiNCe6
G92vGtLPTjRmfzLmL+9/6q0a9zC+SEL+rIFQD/J3N//+Fzhow+n9Z96/99cPJlM0bZkxPP3te//+
mfffrb3/xqaprsa8GXYXv+b9hy++l0+EiUAOP2TEqeSTzPcUGQ1wbb642dgcgcMYmFbfv/77n97/
lNnZTTtFxS4ytYC9Xp9GtJMa0JN1BgQJirELpjw35en9y1//Tmrsb2IFvc379/p//auREExS+bhx
4jzex3qRvQb6HKRNntFtHncQiwsF/R1qz7MRWnscR9mrhpuXhDJEd1CySC/jCb1xfJzKohxh2PI7
vKDuaKt78tZ2M2ffe1G7saykf6614vj+O5wOVpc11t4tyFS5F/V3x5mk99AbWOCSkhvWm4R9sIdk
tvJyb1uR/1QCmL2SDXb29+8HoTDJQNf93ftfRandisyXt1Y1WLelj4Bi/q9Rh4Q7jDJs1tMpe9Ga
BuW1d07LcriLJqc81ziy+1IE9/r/Zey8lhxFtjX8RETgzW2VvFfZrrohqqd78D4hgac/H6j3qKfP
jhPnhhCkIUESZK71G7IdzwnK3Q+ofkXbsMIqD0jLcMxz51KrWYKjlo9QwRCn3mauHFsQv5OuBdpG
07kTMKJodqWdwfyku+ZGq77qfztxX/wMHFuChEFawEZhdx0qTrDTJrRo2aI4Vdt1+Tl2KKPgNP9z
yGBcWiYcuD7PAbwK99BHTLm6TDOXqdIHb9gFfJ+7DQdn4QXW8GVVKEW0lpNcYE8V2z7WXWwOzOQp
chrnQRpF/sPWd3P3caXWDw5Gt89W13irSu/ErtBd7cT7nwh0n6ofKLfs5v55xF4bUDLvqo/uRa11
9bH21GHPrC9chVEhXgHr3K7Qc+WjXRXl99HDAaEeUu2Cbqq70RIlx7S75gdToXQGTrl5afPmqPgI
haEWOO79Oodp20YSXAbk8TBW81ffUbQFpAZ1PZcqPZTPOIqClTtVzuANrE3cVxZzqZOb6hYUj3ic
2/ZaY+77mq8aMZ7sVRq87f1o+JgLBfSZS6Blu7klgZbumVcCbGG6nTe1+zrAXXuea49tu+mQP7jO
PSHk9ZbZSneay6ouZmbjw+mY28UyxXZvVPzbBUSO1iyaeAg3t0FUrbkMewPRtelMadTU64Cl3K8L
qF18rVPsUebKNvKve9U3wHlOlY0k6o9lXP8oMAAGn2u0SyeNmfqGIsgPCONktw0ZlOwABrNCSLyG
X3KvYyWhg2bCVP12VCmucV02eFL8p/HczVyDKWd2cGOdE9yKlULBSir5+q3D28d7m9t+hRIDJgOS
yc7Ur9l7nPV/dTcVdb29HOPG3M6l9+uYd39rHBlBvclzvr+p1b30PtC5YN7crwU1PZR4iJpP02fe
qtN13wZzr30vkdp4agu12DSYGEfxRHTPA+PolJVxxO0IV7zOBYAiUMdFoBkVw11sAE8T9REial+v
BVOetSJR82qcSg6Le2vVR8wDuh/CSveSubjVjbVX1dru1kXlGPZW18oDTrodrjPTqed6qJMhJgin
4jGW7TTb/2dkcx1lDD68uuZ1MCQAXLs0bQ86CJ7bruJj6zdWVvfYqdUJcB/KhlZTX8spL86E+gyA
m0n6UAnMcogw+GOVH1LQyde5WhwY17xNwkNHIizEltN+covU3d92Gz94qZDn2M8N5i7juH7Nzbbf
37r0Vf0Niwo0hKeTzpsgD7+JXs1+9WHI7mOUQ3ircRtWYn8Gmu3ubmdB8vh70JbG7tZljXmDX9TD
r92qb38y/xK/KpOmDJgiVsxd/7lMrzSwIXPIcfwaVNqRJiXGvL2PSgrYoyrR3+2tTh+ymoVIp27n
Ic0ViQogYg9Nf3sbmKYM2HU4Wf2rDfGsSezKzX7rV7FI3lcsSG7H5htlVyMrH+Lfm3vfadoRQhhd
ExW56U53RsekN+/UDWleMowt6gusDVg33caHTb3Juk/CEpq/u9ggo5gPCl6j0zd7+wYF0pnIyUe/
+mQFjYU2wPj1/boN1qKPtoxtdKGm89iTDh+Kytr6PrbW0bNH0xD9+jY2mTLjz5JGrKv53BD+IOxa
yODe++0DBC6l3qTr2/gSnYjEgKLpmnXfr18CiVHeV0MCNX2+ZltxNVxBSxzp5/0m7M1Hu+80poTT
2BqPZbZXyH5167NVM6CaYhCr+1gD1Q8WGUjK1a+xuQa641aereax6RpkEqFeWuE2jxkv57UwEfSq
9kYo8HAs6/Y61pY4aazy571uEPUa+eD6sU0i/6jXcm3btcRIzze8o/nvXdb8ay9y6mvSZw1iEmRD
VRxtSON2IWbS7E41bu3lf0pvu0lnuUcrU9dz02xqPx8K+CbuXc6HIg7hAdsvSw+VUVvt6qtHqPbI
snStTGef60NKjk5G7qzmvvwdygKEIgzdXLHacI/C0m/9ogTfXDEVco9Tv/PZ5/bzIT8yfzv7Pw3n
NnOtLnCc41TrfgjzE3c+NFe4HZfolxWkYRcJhHtN483jRnV5bazOPWkiXtwPeVC9T3385Tl4/6RS
XsnpyGsRKOOpV8SysAptH6b563zZWkEQpgzESoHsicavm66rWhX0y62ertDi4YYtaJZv58G4g2sf
her/dk1aO9jHovL+861Uxa3Gry9p2lV95bdb1WW+ReYU9435W0W8zp535zvnB/Xfvtmmx24SypRN
/EnSWl8Nae2utSq0r61afIH0NNIi+fD7INrG4TgucQFyPuIaYahRN05FHJ1xR4VRY+JyM/Y29gQu
AhuZj2uSWarXflDSfe+NEpoR5EALs6cP5E+R4wtU5QCLJX0e3OIp1FxiTs2oH9M29BfDkMS7Urej
9xDHF0OUwaeeSGx+QaFiAsKuYq0ReNYJin3LzD7bqg1s8NqV/gcQsQOQheJFuk5yiCMsxVCDCM6x
QwLW6rBwKPoR3T+n6M4O0vi3MSGRUj1Gog8wZEmSZwITT0bYYj8U9wSIenRsEaqw3lwNz1bko8ZL
h1nEuhdJjFtxNiJtUvaHFO4UjmDTx3mfNeWvT4aevgtbDOv7oflTVFfTun1qMTczGgvWTehpKFlN
fZGt7g+/tZkPomRbHQCI3Y/fupn37y3m3aoy5YMJ2X/5W537+W5nMXMvX8ep/nlv/Gfte9+6UhLs
7NLd/RLnZsj9M+B715mT84QMtHjx2225D/l+lxSUXLaYKW3ubX9d/HT77kOai6vaeS5HxV3/NsB7
lVs7Z2ySpWn2OB7MPUybW/X7kG/nGgd3L+Xuv43qz0GXvVnDrDQxjPgvw5qP3c6Rlxqwl6H/8b8u
55/vcq6dRzVagskbAk6o5QzFh1brzALVSlyyOEOhdRiGrV2l/Wk0sbn2bdN5K3Plu8Dv628usLAb
8yceOri7sUR+xZwQOQ5ocThYNhU250R4e9cUoK6wfxB6IT/HJtjjaCf/xtppHWe++WXI6W+H3OWT
6QLWgWIQ7z0Tze/RSM1lW9XjS94zrw5aQ/wQpPq66eRIoeF82YXfPMLYi1gZ2nOmBe4mB6+6IQzQ
neeCuQqLntdfI55Ynmbzw8pDOBaWP2DKPZjLIQrMw3xiZLK8ldVLJNWmYc0DFHZI4JdzxkO8rwTi
zAoJT3Q2hLjOl0hypNrNl22POP91SWe8ZiQlHhyQRz81f6EOUff3dN+QLXXehhwfnqiX8gT/ZNz2
0k+RTdbEZb75zSSKhPrL5XaXzHhhV0n0lxKSnMh0BDFrA824CCmQfRPY3t4hUYEeUC6f2xqydF2N
0V+aixDfNOLpeyVnQNaB9yLUjrTa1VDnbhsEsrFC8oWBj7iMt+pQL1U7z0+5FgXb0QNLMhot4s+J
7N9ctSlx4m02bqhp56zGPiepecbmychL1PdhtzqTELGPjDbmX3uhYYWc4Ednec+95tVfaRFjh1Jb
L+HI5Agf7+CoyagCQcpbNO/MYSOGyX+mQ4MOuRM2avcJcB74juKGpw49p0OcK5uqqhHqHLr8Y3Sq
jyhm6S9q49GRaroGtJhuk9RA4kPTmyNGh/IpMsudaoMfGpEHXcaO2R8tHVHQvvbcld+oBuR5lPmr
sUDvua+WvBOjBf6QaKm3ifaWoQTfawYej/TD/yB5Bt+ULrKxWkPJHp9QLyqXMXS5465IfATJcG1s
DOSERM5ytE3rN9WqPW5O3qDvaW9cBM0AMImIF0ryighs8FqLiR88lM/IVf+ldAhY4c3XHPNQbXjR
GiWi0via1EPxLNyhOkMUQlbJwE3Y9NY1/OmAnBDR1w9sGfP3vMfiAAaRPFUo/j1aOsoSDAxNv0bY
lz7J1Mem7YJPFwKq1vrVSzHpw2rSQcxp2hBM0ha1a+1NOKhHo06D42AfiMca+LhwBBzYD6yL0eGc
Dqky/6lFjfJgFlm4x4wF3UPu67Fm5rMylA4fke4isHx/bBGSedFqaI6On/ffSEpFsfNhB33911hV
r0PldK96r4Lprkr+4Hl8bEvU16tB6Fstgn6UuiM0BCdK3lWdaYD0CePq5SFra+VgWYo8FnbZMx94
cXOicSYaEu8JfHDUuZsKYwBlfCpRd4ebgRY3LPkqw0YNyh3i4XHhvddJdEVYW72GORx0E/is5RfD
Y412DQKY45E0MYgGHaPhSkgkSm0CoccUwLvIlXinq4P8i9Cx+9BHWvwe6sCGisT53mjozPqYHiwJ
u4LFd3RzYzdDRF4y0zAeNfD9rnwsKTo1vACfwtdsRPEe4tRVtvmDo/sb4dj+9yp2HqukghFm4eXi
2sK4YAFpbkprEARP9fzaRfFGN8MfmF4np9yLbYwskgywDVKhQY5kxnyLyjIgm6gHxSqbbpZQmHjU
nY+KWEdevih5+hLPX6W5GJ/gQj5WaFN9wBJXHuyKZBlGQijV58zlQSYZuzLJrkHmlR9jZyKimkQ1
ETQzPyDMI1GLL3aYmuG0iRx8bS17MB2rGFT/NlRiaxck46kukMtHYFZcIO25W6SncJQV9srIyvSd
+dS4kIO5Y1nrPDlD+J6w6P30Y4TwiIGXB+Nfx4mEfktF4W/VEjWFRd51l2Co812OJ/jRrIpmoQol
W0mXGWGD1sJCdVKxS2ILqTpnQosH9cVu7YMy6TrpajAcrCE19u3wqvP3PXsVAdUy95xdlRfRGR77
stYNrD7kUrOy7KNCFXk9FiWGadOuKMdrNxKiHPOh2GhG02yStks3I3aZV4UwdTGq70o/1C/zJh1e
7HFy9Roy3B2j2HgFL8FjNyHKhtGQJfpV36GnValOt8EyelhAWC2OIy7xLTPDnSNLtKYrbEEexsJF
AsV/iAzpv/PTCTBaMd4gvPDCybPsAMCBeFvpoHyaleYqbQPzYrRAcDUbx1qj6Pd6rct92SMY3YTJ
R4DNbUkGqLXRiy7J2T3pk3JZTNySn/Mlg0e6Hcsy3FU20mmJpthP5G2YDdgwZbuxdp6QdH3Gx3dE
GYnQz6B8JCQGoFTgnVeSg1MEfjHo49txuULZW1sxaR/XjReMq6RU1VNnsLyRxvjdAGD4iI6yc/Ya
3DvrvCJVneffrKZsrjz3yW++V9O9KydgqKqV3KpM12+7iq5tOxLGwcS7z0uPZ59VX+rQBdNI0uVi
JOoZCGGZi6UYwvCFrHR5zQwcBgLNf+LN8SyQ2FzIyFHxwnhRnVicw1TvT1aAsbFRnRmruVV4bO21
WkTYJFqkv1pwOhVqTo9KGuwIzZ5SXN8/opIffFlXKJXlBQjWY0yqFuSj1b30cfTStdVE3Kw/But9
iC3zEw6gtoRoI3aWXzZAqJEwrUo32wHtNJaC7BLilG2/QlJSWWJ+7eznTR/nkMGityjEqsLG7mSs
UN8YKgSz/ObMlC5bN25hAG4FowV08cXKhPwwNNStJGGH7bzL5MPMhnaBrIlyQeR11Voi/4bdCqpe
2PtskSQDp4GOsO/iJVZPFpcFEYYg14+wa7SjXYQJAXaSLmamlXtN4Mbikuj8wkVv01ads3RcP1jG
PcgxpSqtXZ/q0cLy8NW2At8+EKYgEKURZsz9uuZb9e2FAIO0Q3fcQB1a3YqxwKMSkYdjY5Txk9U3
gJYNXccCfHKFx5wiiIbyMy/B1iQ1uUpCvS/cTLiwYZZtYeUn6xzr8INPeg3KOSahbWzgBts06YoX
MomWIPoC0O2/OBi6oueg7AmwhyeX/CkZX5R5ay9XrjGq3+Thh2gxJAgt9bInB+TUBXYyJzFY5n6G
r6JAuq89bPBad3q8OWH+SrD9FHittvfLFMyzngCVz5OMHJxcqUYyrFtXzz7tArKal2PUmwcrnILi
vVlIkKBCrOT3CrXzEHGF+qRi1/iFFZ3JrC7YNOgNH6Jc3TQOQnxqgtCT3ljqqUz3yCeKTe4wy3cy
H2yvaqE9XCEUEmuQsU09XwEiqHYJor2b2BJPSgP1vKi07oRpb/ESESslduX058w2i8esQEqT9yiG
1UWSbDBiQAxD77u9ojcw3woSuVig2lVpnhK/WqliBMwfoAwSxyiDNLHlrWXFq5LX4OQM5QoyZAqK
4WigPqSisaER8+xcVfUngM3xLWlLrItboX+ZmfM9jZJzkPjDc2yh/tbnT47PTMFF0m+pmZiT4s+r
r2wCPg+ILYOBMXGskkq6a5AhkW4yTO7DKHf6ttzHhIJXhRd9uWVXHLM48RYZ2V60YfOFVDplVyrI
SI62jyS7HZgWySgsXFvQJgspnOaMsdWkfx4im9/2YgkxMyYcYHTrLgDbYuNbwevWU3+4HRFuO7cv
vk7UxpykT1QEr5apULzL4CGNOfbPSQ5ADHcMLH/KwcBVpG4XNUSMc9hFX0WDAmQn0MkwvQ77nhxX
zq6ujXUBWKnAN+ngA7x7CGqzPVa4ujxm+KXssV4yeDQPJmZ6hrj4iWI94gKO8GczMLmank5prBiP
Ajll+5FJKK6LITmrUbPrZz9LT4rMA8Iq6YReJXWmqSwP8BA8D0wCn/3UWko1c1/s3lgRa2gXuiSB
PTBT2aIhlmCAMnofg5dfcx2uuqPYwxHMRvVg1ojrx5obXGBsnstO08/mqLqPMS9VKAfjTzsnhuM4
w6FTfb6OZkyXYhUUdX/sffheRuGP66y8wF3FjSTddECMvwmdnPUIinOFEHmy54vWFwMDH1Qkrb1C
XIRayCMqRSe+eWbjiKt9kgC6gmYdvkKzBeVdHhM1wAGoUsxrq7fO4xi5YL3qVN8r9YfBo/dDfyw8
tOULH2hxJYsBDzI9+SQWx+Dr6gRhGwco782XXvndiiKYik47rFJ7kEzjEp2oNe/ppPMb9F1x8BZp
R4KqRUwbWomxQzo7fEJvVx6BPH52rVe9MRuBHx15wUURGIYJbRRLqwe1UOW4vlc7INfGqxdpNTEL
EhwaPA0nMZ+AwQl3gZIoKgstVt9dmBpLBElsAAgm+Dmz3UGLbXe9DFkDTJ9y5K6YkqhT1+heLYq8
6nbjVKx4Q7e77yYketa8+Vdencidzxzlt839WF0AxUrt1llgSit3kowrujy2JslD2ABXRL2ye1+y
AMnUjWH79g69Dyzr8165DDIY8Sa2nHOsdRovuYsZ+gq2oepGkfCrR1uccgD+QaFpew0Q1ULF8MWF
EUiAoleXLXY6C62RSNd2LXiUKEU2PBiohurcwVMPVa2b2BKHuxqO2ynnv7it1I71cnMBOdgd0441
mptl7TpuGx9Fm4nQGyv2m+Egvols72OSj/HRLEGvxaJA6KECEJWhtLcPqsm/PZ/ClxY4+9Q/hc7g
f2r5VumM6KAL1Dj9dByWKcLcVt7Hm8p12wN0uEnpefo4b+Ko6lYWubEpeZoeULWVRtke4Lkx0yjT
oD3M+yngkrQ07E0Fo5MCwzdXodH9rKOa3cLMeE9LYkhooDdw42JxaKbNvDtvQNiXC0XFe0TrvbXu
qS3QnKwBjcMmaCSfEFzHfyOI2+WoliPwumlOhWDdo5MAuUnsoRW3g35WQRcVwzKDkniMvGTYGgno
R6NEwu0hlr11dDI8pdvRvxSglUqLNbaoVGOPoIOxnz+J1M9XaPn/Pe95Tmb+Oj5V+7PuP8d0pkDV
w1yceOred9ty4+ca9J0/mvBS/T+6qUMGH2sSnd258f/39PPw5649Af8rUpLtH+edd/84NjfIrWkK
MpeYle0t0mDABuOfUc4Fv13df+vn3m1Sl4+9bqA98E8Hf3Q11/3tnG6KjKCU0O/xkDhHpm18N5UY
BWAzra4WLnE7DfuQpZWgsaz5CknC2vguSuDnqB7GJ5BakjV7jeXw1FQPf4BVVz5xHy+WIWjIPctL
9SIT4lRzhVB4+yQQ3ltrOmiW6KG5UVwvecEr53OuwDw1eOBPmT4Xg9pwF+W46kWlvBNq38w1NOIC
jyZvvPOIfQFzX8DlY+agD18gPOxCNYtgjOa2ZhySuPBPJWjP2+iCMAPoO4YfxImQxtZkuPNDmT/l
jkGkYBo/Mt0vo14kmIuZyUazA2NtZaX7qiHSPFdwG6RaQgzWr8Lz+x1mBgYvfNv5GJl4zvdGb/vx
UYEFfEqKpjpi1hIt5qZx8sLDp/wKrDxZiqpr921MCLBRUut2ci3xdoFKyJ71Fcs4QqObkXT2c5RH
3+ceDLX6mUWDeNaIRG1NxzNWI7P9dyfh5zZ9L1k9Sa47jnKehIf2uayAPrPG/PJZG00VggGEZqrU
/sFKauOEnhuGWtOFI4iw6EG+flQhL7Cx0fKdw1/qCtRkUr+maeuFz0qZN68w9YJNWGAlIywxvva1
f537JqBJqDoqraseFxg+94WzTPpx+PD9cDHXkA7YPpF02HGZ4MLRAENqPQfCq0fDt87TH3Mk3b5h
0m6vvKLWNpMQ9usgkhNYQe/LmWTMOId+Srs6BKpSdY9BGnpfiqPvjMju3vBATjeNXZRr2SfxN/D9
y7lCVcIZNvm1HCKbexMWGe4v3eB+JVb+xrwqfrFa4hSe24PWkaP2aYvzXA5MG18dVcT7ponjp8xH
Lf7WMJocIxLPvRohP3JVZqwFph718jXV2/bTicxkZbmd3KZ9Xb30afg6l3vATGGvC/ucR6NyEBqR
MtSovK+2Q8Us8J33wrabdZ3pIaBdRXvzPWU7V3DtHqXzvnCP8FCck4rFN4to7gtfzDlFcfqViJy1
cULDYN7cZB8Zc865pReIdtH2XXSwqt49uK7yXGbuKS/r7Bn7iPS5GnOUiDwUt+Zd2Kb+Xujlj3nv
trFZlsXV2O1vrZIw2gUeCo+q3lnFY5z719xndlVOfUZKU2+SKBaPbW38OoWrAKFSSiZ7Uw1i9AD/
dUMs5t7nY6b/1BZ19DS3QYQeSfDEHJdzBQcGzLWN/roP2co3aQowuNaqfs/jQrxjWb2J+jx9lgAK
nqAEEZ/PxHsphmgf50Tv590sRjtGq2zwilOpXzAbTQtuak3y+73Nn9xEZG8IgtvnxlY+5p67FqQs
2eRxMbcB3FIuGpHL7dwmEdprplTtpbGQBmI5PT29xDvk5vKY17kEwceJIGxka6sygxWPDPGeagYe
jQWuiXMflWWtg7gonit/6J5aItBzIxsGwT7IcI2ZGznCH5ejpmr8PBhs0DHXrjBtOc6ltXlmIlK+
SVMzzpU/fs6V+pYIOhKj6mLeDdHOXYgiHG5j9+38VcBVv1i1qF/RrnyYa+l2kfOiZqURfUVSH8l7
/2cDn1U9jm0zHq3IKZdexnXMpXPBvd78acj5v7fScBb3glTrgXHM++0AdDmNk3D928Hbx0ohHlem
+vbecNJhIPwVnRI0nw7BNKJk8FrCm9OQmq6I9lk7LJNMg11zbxZmTbbRyuTjPvJbT8RCrSW8OaZz
fzSxWhNB4XgQt25gS2oPbkJALdfQSgxIJWTTEjXX/ZWvFc0HoWEUvcZyYeqZerC9ITwSwrGZfJs+
uuygUmzsmVj9qp+oLQU0qv2N1rfDu1nEC+KmzmuvBzujwB25KUW4ULFseqitQJznjS9rcZZmHq7r
FlT+HwVJomsrvADwA/l3CxxccBpiTI9zAYF3cZ67MptCAfCEe+O9+/mThjzr0s9NpulTV3Pl+VNI
5mWJ4hC6Qf8u8GIsLtFmyGBs/6tFNQBvC12/xYuX886l8yav1RbyqUNq8d8FY+inCwtYy/KPgrjD
XagoRf1ngVJX2iPUA215737+RNSOZw+6eqs/CtQegkfl42v2R4EmwP1odcXa8d83EcItCp6axr2f
Cu430U/h6YjSFreCuXQeOGZFrOjqCS70764AoBEuacAf3SvPnzB+ix6M0Rj/LJC1/OHYER5a/765
CagJsjHt7XiUQ5MKrBBAHA+AK1jedOkpfXrFq5D5ji3iq/S1fMnPOLx6MZZDHgu4S17o5dJvhHeR
QiELxlLmQlSvXsoisy5eF4ilx9LykmdJu8QKTrvIMOqWnpmPl5R1wVJqlrwExEQ5W9hdZMW/L62U
5iL1YaSeW11wFlQ5mywvIGE1+jOzi9QCYwkTLLnIkWwv9lsRZ8PM24sLtBL00l76wvHPSkCw0DMT
7wzb3V1KYdpn0hzedDbrnBMu4toCA144riweOJBz0KUh6jn+cA4ayBIernxQ7Pp4lUK0O8uaNzL/
InH2OjOlFDvqPCNF4KeoSUjZFCsZ5/k5DQS+h2mecjYVupnSx+e8cepVWg3hGbZrs/LMQTmlVdWu
pF14J6p0K8LGzkmmo8SaTcNuPHZ6rHTAqgRZPFIa6qdA1OrK9yLC2+aorVLf6uFNuvpKeqnkE3l4
Q+JP4TTEbIinvyGTAAwo7Mn45sWbXuXqyR+dr7nMASR9SF0e2cNUFVmacJcqbv84l2qtF28I75mL
uSnCZtgotU62mkt71/MWCrGxNXx2bRem9fiICjJmdK3s9mrv2a+slSFANRm68dMuiaLqIZHqeNtl
qTpR2rz06LWV85pX6d+WOlrHuW5SRV+sSpvTXBY74k2UcXieywylfBrDUt1oRZSsRerkq7IEkQ8G
yuZJHjaoJGIAPGAUY+oPRWtPRlgkvX6vYODylBRGtweV85/qkRLyEcWtrau4p7mfeRMMY41wgk+K
s686/XGudzvZbQvp4C+yAu56rl7M5+a1C5tKqXCckGV7jBCyeMxkhE2j5T6VCHG+FFHY78pUjZfJ
dLzCJcpN7PhbMwGhuCh4dV6GN32LuaWafuma6SwlsjZbBSH0VztAVnFqZxtjDGupyaEh+PZVRUUY
thoNhjIzYf0a9TmFkXAaEYxJui5dSFP19pYj2wsOPHhkJnr5PYjHa+naxWvhJN3GEsDH1Dwc3r2Q
ufBcodOwEh/G4VTAtTzCpsHZo87L7/mASlzeke+RRo9WNSYx5LLiF6kW3+aWRY0LdFm28hrkKaoC
ScXzxE19rDNu5y5Ry1jI1JNkfnjhlTWWJ2MoyiN5rwr7bD4lhPUPeNn/cfi2+0/VsGJNZ+cJzLvp
WKDo9DF9iv751DT4kCeFRziC46lW4/H1Rz2LayEKrazvx2/n+Wc0eJ20K2MwsR2RCh3ciudhzJup
ol/7ULPgP/1W+E8H8zENNZeFYnTK7ar+HEsxGsPeRhDlVvmpydXz4BTFVZ02qTaSXrezQ54nP0nS
RqvKMklsVYI4UdpsGwO8QODiU5awKlkgCrkkrkVAUBXBk9EqAqnegVWeEgZP87ESibRFjLwj+Tns
KDu3x9oI/meqaMGx94wfFmuIC8lFfdOOiYX/zug/61a1VRC9XGfgKQAYRZ3ygI/LooREuUBH6hUb
uWTVR/lfXua5O3UM+1Me6ca2kOO1BhGgptoBXAnhoNIG32dFhYQhm2eE+VN1IVitfHZMiZIaXc7R
wBinjaq9VNDtD5NuuAaYTQaj3l/geyHcbNlPQaTpZL1CF00OBWBbRXYxbbNtFFVimSWVxuMUSYMY
o461r7QYu/s4+tl6mixbvONWrqr0z7JThhNSmkelJaAuhkE+acY1SrOPvjXDs+J55VsrehDBefQ0
70XhWvk7HGrz0mhDfx3dIb1o1c8YdcJjnYYvcrCUbao0wTkXerJIAk/7CLp+l2FPDyU+qLc6FocL
swqahROAMVe5vCVBgIdQdfvLvMGSizUs1JGwt7A/K6w3QAQPJXN0PW6sc8NsEqSt4+4UVZVLMmDD
ZvRL85tmjysENN+qHoQjUfDIZxbpJzqk06jYJpW0l7xrd5gCRXsoJUUBaadzlyV0lAeplP5DoSEK
S0zS3CQur4aQuQCLdjz7TB8+WVrBmRPGR4hq0MK0CKCWGIVDuFQ1+G5keUoX8SgLSuhfYOSPhhbF
r0774pl2copDR+z6nOhQkSUn3q1rN1HCU+lZ8ZOqlK+FEaeHKjpX/XPodNE3WMQIrTa73oIYgKPP
38imIO89RRI1OSL3LM3qoLqrPIjLb5keq9u4O5MuDI5pyHVhfh29Jaym9u5YoPjqeXBLXRWKZW0o
a6vPqkWeNM01I/65wfethP8Pb61tB+fRbEHQNryTfRmph6Yx5ALIYP8ekO9DKeLRM4Pgp5mlPzVv
1BAlV+xHL8YiT00P2eD4+CQX/barMP+sgIkt4UA4y1l8KiPeAFHnqZ6S0BnR+8wsgmslxDLyi+5p
OpK2/PVUq/2ICcofFUJXD9HQKisrsT5lqamHtCxNuFwPSgi8pMxK5DYDZuxOadFLqLg8BbXiQYPV
eDZILqvRUHx3A2k/dKgM7Eq3efOUpDg1AhBRU/gwkOssW0id0I2hsIbGdfpJc5xs54QOVsZ2EB7I
a7lbH8elNeqeD82U/a6ly9PDruOdIkd37wNewt4KNW5mGe2mDvVsE0RVj+wPYY8BMu6XmlZvo9t3
sNg9A4GZXJ700FtpPOB0ZdwkMnU+nEg5NVE8uT2N/ibutJ1DnvOF33/xmCNmRKI2wA7NaCV2qnm6
CaZPkJdScr8y3SpBtlMC8iOPYJflQZH/w915dLdurWn6r9TyHC7kUKvuHRBglihKotKZYCkd5LSR
8ev72Tzu27Y7VPe0B6alI4oCsNMX3lDfWfiN7cOqHxE4M5zdJEjm87Zt4Lun4xmnOgHvoC/9wUzS
O7ozSGMAiQAExV80F+JENRuXQxVGWEtXFRKutKdCaALbDgAcEYKeUf/JZr9FeeApJjU0+7Y+GpLt
l6DufzPpFJIcN3cPJpolq2Yo2l06uZ/VUN7gtMwaUUXjd1K3qOzexrjZa1WDYF73o8zASc6WN9z9
ipP7u57D+Bw1HU7UWJcEnljwBeu8dh+pdbfBku4Nivb4MNQ3dWWnbwABtZ1uEeFa4CJ+wPSSfEKb
XNFxKbPp+gM2NLYPIKLbEmG/aHQHHprYeS1aKPXEKh15f6Gu58yZkZuvrEuYgzjXWvVFU2flOJow
6PUCuwVjVJ5twSQdMlP4YC1flLm2np1Ef7McwJ+qJ7EkCs7C4Hq2gxFbj40E74deeus4ELRopZ56
xTxNY6HfeDb+pPOA+R5Cv7czuG871n8ggpVtij7s9+E4dj6PodipI9bFSV3GO0dTExgKg3EjcouX
In1AdyW+FQgsPhbtcXLa4aKJao/GveHT+YGYvJh31xevaG7cTveOk52kGyjcqNovSXNWSCACB37c
HqPFdnSrn0qVfvUD7mBlqH8gFRfe26eUTrmpdNbj9SXpihf8Lm50vDzgQYIC60S7/Gi04tKpfYKx
mu5gdye6tREn0Va7yscX7n3JV3tjbsqDi43fg6kBAY/xtX9LBvWTVMD9EGN2mlwjBLZv/Ixis9gg
SWoG0ijnYVKKL9UGq95KNAvem1+tiOctxqYXarYqaKv4VoWSvScwzg+TrElyMGt75Blh0Xntkyli
a2PVrI04Aw9kqJb+HNrGLboXyofioNTXRX0Ckgh05yqqMw0IjJackaTolNQAKdYuQeO2OnxOLBx0
zC4/W5AgCJx5r3U6WWvJcnUFHcdJ0ekDjNb0kUxfote6vdOnzR5O9M6IvezF1GvoGghdrAF+4kUO
EmOIvXQNVgg1iF4/6JnIbw+W3bZrnRYpQCyOUjWLTqLM0hu2jb2WaS4QXJzUrktpjMyndh6h8kka
B1VEtNzIDupWuSv62D3YWYpP+xw2jxj77XIR6vduOrVBbBHYEiqfE1iQh7m1W1p84IMAsma3A8bP
WFyiH+ieFDTSXyvDGPwqL7OHIUkQneuitUO5bdfDwgo8a/SnzH3MF6s6ebq3vuqQutSAL1o5Am3L
wnMM9LXvRbLu8/yQUJ/GbDl6s7RNQm/pNRONc4gMVLiWiippOKjDkcjbWuWlZTw01ZRvo2ZqD24X
jTskv7ENpea40pOkeNaGLjxoap36Y1pDhyrHTzSBSPq9n702UFjMm23LZa4tbAz36DrQtHNb96UW
JyPJqttYN9b07kZweE25miJPmo3qj6gPRUf4+enWjRANwL+aKqM5i/OEJ0gwDwCQ3aSnXjvU9i5P
8QikwJMHhqJ4O0xxUOsGHgdQywnAQ5fntnCxLe2pcrdDvFN0BSGRNs33o8zwYlW9uEAd11Jm8XHo
D5bjHUzXiO47u6+fDR1zCpdCBpvRrCj2W2E6D1hjl1n8wwFd6At0KTbTXEtIrw4HGE+stMYOfXFL
AD3tOAZQmbNbr3wXcdk8pcYgtpWKLtv1JTZb7ctSdhn+rDweyyBiVcrNIhcvB90UpCYQmOtavn47
VMJcIzN3BK2cv7W2CGgvWY9YBB4WD32hTqmTVaUkOaVBOCQKrvcvAyXeYRTWd+skQQ4TKVCGtiaA
VhGDnB3Y4eOfvwDrA9Ro2uJL0MKr4iUflRT9G2wky9ld5Kls7a9fleiHWhHlh9SJHw2JeaVzqwQg
KEHQNNrFHscjyYt3l5nJA9OsX3ehJ+5LVCAXvYdHm4bODSmCue+VIg2o4bY7r6+aPQ4+XwChkwcH
90UQKrrFsHTJA9mve2oLRN26InA8qS2SdPmm0xQVvhjFC6dgrI0OWFxN3z0BjRa6bbOLleLmfUjX
iUReKC3PtROZhnUwvOBaqAdszvvP+Shmc9yHPfqHi3RRzRDG2EYifDQlwHdEIfkIet8f9L66mUOs
4SvbekxmZbozrXlfz9KosgUQUQ2RfosYlMCCSHH2NFW6xAvf00iP1ganLmJ/QjtbNHVXTtSPH9gu
3+WYB25rZjA2k55y1zUXG4L/po7qdtOrJoD40cJANFEv8dV9g2zFDZBSlSqNdniEyaMEY+Sob/TD
KGh51bPRN/l2zJTbTl+ydQkv6S3NqzWZ6/wZNaO+WqK5udfDGAWaCd9Rr0IkYIqd7Dns++ngCMKU
goNX11HN7Nhki9GxXvWRgl7Pfn5Dc02/naYBlA8I7AV4yPPQzUgA1pCUCpx4Aq0w+n1mA31DbNxh
jNEbiofuqW/Hd4Lq8Q5hNyegDuBuaWit9U7JHpCK8R6zMKaaEZXFJzVA43R9QT+2v0HUHKAahwHi
SPW2hV4DWChXdovaAQ2LTFjeoFTWCBeO4Kz5N8sYf/RE0RT1QhTBcudZGUxlk/ZdtqPB2YQtmFr5
EioO0riDaq1jb+ofe8wzBEiCEwVPGWRpt86YvnSmoIwx4zHv1CbmfnGIN1FlGkfCEWuFkVpz9PI0
2iuOSzYzWRqLerDoX3tNl7ymlSBKa6bObw193qS61yHdkeD940a315dRKV9bHHrWeiIE+o/1/BIp
cqsw61vTm7I7KwuNjd5Fzq3bcZgR/Cw3Zt1V6x51IJCA7hTgHRo/kVW+Vp1ersOitPxRNPVzi9lh
4HHorupOf1vaMLkLTSzR7T6aduMs3hOJlS7TuL2pjdpbRSOom6hK5fQDxlO0yribywVu2lSd8HZM
d0oKyCQa0LNsYs0OmpHVO7f3hvXYz9BbdK+x7jnp82DqE3MHmQavE4qg5lCeaQHN93aLD4prAyvL
bOeMLE2A+7vyUGraWmnz6jZlC9fUeE90CVSOQ2dtupN+tBS0XeCf+Feoslrnyt5MeKiuRcyY2vp0
L516ZitCoUoAB421MD52qoGakVFw2jtLdtOLct/1LKgFAOcmk5JWYTRtsJuE7GbMIN7Hd0OtnUdR
DMWqMEY4wRxhb9LGFxzVG5iszyiDiaiZsD1KuGO3JaqqgWKx3ioNIIBVT2JdecYTD3TCZr7Caml4
B8USovKWOHeSWnUAzfPUTMbChWLoWDgWLWvMiU7eDPkNsoB3Wqaq5fyW8qtdjdtUhnYTfeL5DABh
X0nrr14vQIFLVDQNMr+Noc3g26x9kFdxglX9G+SQr6gDLd1kgpDWJIcoUvHQqGq4p7R3mspxRA0G
oVoFTsTKJGw4FhD+Eq0FNRBNt/iYhA+ofG9mb1K+xmMfz2eLLewZcWt00dJsbQxRc1HiMTwb1fJI
+yJdD9SGT+m8naq4R340Ge8LtbDelAWL2cYE85uppdiUg+hvkDi2gymlUe5dsLLw7lQrwm06pGnA
6eOHmhahlFau5p5dZ9SHJtBBFRxaoiv2nnx+MAZ6rKpSIPUc6kAbncW6NDVBSbR4bPLKbKymFHdp
0GTGtlf76uyE+ueUj/Nrqid7N8vxIlfT+TXBQhGVyhgZSZuM44rOXEyQ4chpotxDU3Noku8k7rLX
TEnDDaxQFdFDr/IrCwtnMQ4Q+CgYwYIqrQcOjegMb2hrliQck9a/xeEAPWt4A2hOhlQpHyYiBYEX
htXG0iW7xfqBSaWz11zVWvWaqT4KijUIz0xSZE4IRAyb8odSwX7CdqTboqT6JUyRvGC0DI21f6l6
qXqWAuZP27h/cbXJ3ZYV4jtVoWQ+CGd71ykuHiGwNrY9f/OhjO/ZBmg7e+1W1arlrm3MS0ugUjHM
PyjDHMfKCZywao6KRR1JS6gKjpP6chX1FjFaCovRfoaTXR2VpLKDXFOi47To6spUonTT0v2/G7MO
Odmhkduq+ykl+p269r5b11kt+WfeTLEUYY4fi4Gt2RMzRI5IPer9o+NUiNrOA8rccpslsaag1PRv
Y61258hIfi66HRTTc+xQHyycuLvPLSj+/QL7tuuQJtLyftvgmbp26YSt6zCj/ucW7kMxF3UgBhBO
VZ+VGE6T5LpKA2NiGe4sL9V29pxNpN7ek9039BJ6a5upk36ol+UF7iw0bQRkjpHRPCucCn7hgqSo
3Fm5S1vXPLSutvjoRwdZZlPbUQbLr1rzOUsKwBtp1ZCmPLvI6HwonX47CPcc1c01Hk0Ok6ntemeK
jtcXwxHAl7z6prSEeTL05HsaG4Hk+CRBNhM9mto8VrFdn68vGtVaQ1fqkxMCWXIid4NqXngrFBW7
7BiSgl2byjkE6bOl8dMj8RfoXdy/dV3ue6Jfdcqzo872o5cs2aVMDka2vHdRbHB2G9Sim+RcNHG1
hlbSnjNnfI16I9l0St/7gJuWO2KtYyOEExQwnxbAQec5NqbzGH5MVt9DY+EY0gxwRWTCSBJXPOWx
qTfXektSCrp9su+npGydMGcSX4sQNxB2WtzGfdiiXZUux8S27wokNaCdFHSU835/jY6ZHrdZZ3TH
0ujQYYQvRRJVUcpuk097su1dJUX5ZohFRl9/FFSQA9E1GruSUvsZ6jZiSbYKXAhCOGvb4MwMUWe0
bkqDcqTtFOXGSe3xxhw3tUWUIVQdkZw5XeciD31qtc6DF2fgJmgnAWWnfqXOGCjnWBxieFWQEpXq
UUnL3WjDrbKMWySEsKm3nPSIZhr53OS+qQp3nE32ZgGUvyG5zm50CuGjziKEsBCuI+74vqcF6ieb
xRAua76zLqOwXybdQ14g5yQpFmj6ER6fKDK8RTZXkpME7O0OyS0i6g1synA3WOIET7x8zGek+vQB
7khZzR8E5zAzvOY2SxomLKaS9Hjax7aKzXdaEMjEAFBA/SX5hn0RQpVRY3TAJGaoD70LamCwxAhD
GlUvPpJO3KHRWv+MgRnrIozuwWCnQZHVa10o3XtJOdknFUvPbehg59W4Z715XLwJkkjrmA+NU3+g
hLhtFCvcVVr+7hZwxBQgdQ/RYy9lvdsw7m8atCX3AHjNDZR8IG9KRfDYm8ivAHTDiuJ5LOFvzUMv
MXhqufIyJMBbkX3lsfGRGIlxEydI0Tst57Yjwmbn2vESuF6bbTyNZgfRP9JABtUes3waJIDIcVtt
T8iFvn2oH8pxbj5x3v0y0GB6K53GWUE/rfw8DMU2FW1yGy4Z3DwoEYMZO+sCNRQ0r/qVbCj7pmp7
tE1H78aKW6AjwO9bT/HVWOiQEMW0QXRLxz3UmIAvImaH9Yh1jgdFbBOqOisygM604BO47gCouxEY
FHeJoKCC0LXeK4wXeYDbR+1BUDVa9Q0aRavw2FaJd6jaLjpeXyz0Qrb07OLbeijpe3azd5yT2jtq
8qu2X8DECa3csJ3rq3p6WZAJOAxg9Dg0jeiSV2CW1QJrTXD00wPK1/A8TEE8k/Xuzq2y+YhesRno
WkHcrICHMVMzv+nc6TNqYc+Englrlob80jFBcpD3NH+8rl3jgbbAD7LR90nMOxAzMYSNbA2F49h7
E9j9Qju3k5fu7RnEOmC0+JRZSk51xznqjTfTZrSrwDUmZ9N37FqCQMBXBJumrvfGwSR6bRRWfdmi
XRA5pkGHsv2h98UxbY3o0UoBsPVOrqznLqblH2rzBhC4haI2PFMiWKQ9MWqkoqMl67TsfcslAmSX
6R4ycql9PIRPwL+ZmXXpwCVUv5bRwVKMtqqlogGyqALpqKKhWZFW05Zb+jaEc1OPHUdtpH23HSKB
aV5OO7X16UAxbxJdQ3YHxpXqvGVRqRzRvNoPEYSKqWFZ0zga1kMRybUo09GYwesRFHSFubHb+NtU
O1TMqhk0Aiyh/8L44X+W4cY706DXbuq25aB2+Vd96Fmd0ZWwSpSZ5V40tgWF69hEBNtDemHufikL
//vn9B/Rd3X+pe3b/vM/+f4Tb1qBDUT3t2//uf2uTu/Fd/uf8rf+9a5//vVbfumPDw3eu/e/fIOK
atLN9/23mB++2z7vrn+OPy/f+X/7w3/7vn7KZa6///HbZ9WXnfy0KKnK3/740f7rH79Jh8Z///PH
//Ezef3/+M2f0alp//7+7/e2+8dvhvm7rVJiRkPMc3VTl/bcI2PPT/TfdRyIsOG1+T/ix1gBlZXo
Yn5k/e6o9OJUfuzaFjzj3/6t5YCTPzJ/t2xDczxVszGyQiLut/9+XX956v9jFP5sRk9cyl/5s/Qy
TjxsLzafY+O2jGmfVIX/k+79gEPqQJ9s8Zt1bIuL2mmDv4wtbq6Ke8EVZQ2/5amkwpEs2CnUIl1V
CbodXgjslQX/OrX6a5lGKRIMaL+ovXIC8fwRjumH6agDciTGjQK7LbA+nLJe28l8crFhFiU1ILV5
1NPofrL0nZt251ERIGmp7K2cGtSTUrd3hbJ2oa3iOcJVObpwA8toKRkB1Yrb3kOcSD1KN8m0PI+A
cen341IZ1sIn5+zWpTW0Aarqg6+iuojtDyoQeskfsYvs4NntRagzpJmoGFY5GgzU473L1dKHAYML
KRQC9nUqRj4k5M/GGcbTzfCWDuHFbiw0ZZu1y33qCAhwM7Pn47SUrtMw3Jox/8Qotqs6Gu4THB3A
tiY8I1OUPCh4//LSZk5nmqY6upg9JxcfBcekDUBWIWaL0LdLKReZ6gT2tjlvZmPm2Bh/wgyKtioO
v/LG0oKnMETKi4MKpTxzwFk549HO3YLCjPmotjpd0hBn5BjwHCwxdjmeYqtU9cosqIOq3l1j5Z3f
6PxlS4u+LXr1q+v1u2LEOxYd4kRJPq7PRbV7EBxgOUeXKy+G7n7Uk90UMmTNNHRrFQLGpLNBaq/W
iG6gCteDLfjV5kkqqbk2O7CNA760eKOQreNMVm+GpiTO6lO/HnjmbpivJqtc14uONh8fOdW1G0CW
2/ZhlAOCnN2AJzKuSs19MPtoPYgaDQMrB9c/n5wG9OJ1JNSGC3TcmR67LV5VMr5VFBnESvq4IXPH
1sM1LjOg99U0OMdW6CVCbmIvFPAeLfx9FGirh1wbyq3e0UiCFrgUJNgp1147prJGN/1HhOfF4Frl
VmlAKjQjWvauFtOcobZynctYUnGwLqhVxLGvZHL2NqWcfQtjNotvgSSKq9gnFyNIqMn+tCi6n6eI
+2g5ktNyEXShioNRvkvNmiRYR1bOobG6MoSGQqdyFBrXknnWvWMuYKbhaOU1EsH9Um5UihPBIoce
GdCY8sePHAijZ8LgUgmrKm+LTVIg12rTWKfCNs5KPa3k93QYEIEeFgQe6OrOTDDETyn2Fsql6pKP
LHEDrxuPYWHvyzS8tIV9gY//GI0m/C9nv7RcoAo0Mjdd3Pw0mh/EihR6NQj6KnZrw4jFaxJyQ3nM
JhLucyd/jxC0J9TNPtTFvlCcTnzUHNiuOfbzHvR2J/ZzPI8Blns0aLicSEXVfLm0jpuwMimdIF2R
rjpra6DsTxGWtb4QsxlEYjkHqurJtf8wMQLsBlS7Jv4BRCGGlh4IOdFN2NPlo4+SvLGS81T30p/C
0rt1Ax5N1UuWSzHdITjcBtfdqDW6p2LoL3i4p35Wqd9FFwMPsXR+k52ySFqkKE3mLKTwUX/rIpZx
2KQfNOyYmYYarZyxOcb0l9OKEMlmT1Uj9VuxaLLK2681ExbgDJ+r779Lu/P8NoteyggstZwYfcZ6
lZMHClm7arEqWcuxq6IQqbiJ8ksGHHpIPHpONntcoryMmvVqGQBk9LYxDjMBnuKytZXWEmgOKF0H
GvNW0YrnqUpg0HdSr6zDOTpqX4zeiANlVsD2WBGqG30ajBxoa5DqK8daplMGB8RoX6sGDQFqa+Ge
MvlBTJZxtH5Nd7cDHWBjqKs4mM01sC3ph3nbBI30gOzuoFNQnRc2tOuuxqoa/JY2eYlKwmxcElsD
9gxc1o/V5iic+COKkBRErKANJnGZBvslLzYx5k5BawMPU5xtn+uDrzfRE3WZLWPkrRSdH6eJfZr7
9AueJXrMUryg312Hs46Weks9zBd1Rv5fuBtVuEc9XuqdPBaWklFrELtnicP+y514H+Xpx69NXS5q
NAvUGEiAPD5RN+C65K7InoKI/fNkmie5GQBxkDslV3a9dDC/Rgp+zij0ZqXlqOyKiJFXFQ3awfC5
zDmbnYsBnCkRcgVe9RWGcAYyIVbfrV0ze4QcuAH/vVYMprtKx4qZwGT3WLPJQALsvBt0lseUqYSu
NmsKFXSOg1VjeBejdC9GWGUrUn8wNxzegJw/NMJL30LmhGgY0QT3Mg7xx3VpmeH4YscIOSfxnYqi
H29O6XxScGQCAvzbt5F1MUabJDiBwGowGw2qpCur4Z/QjGA9GnyrlGSfOjNpcNBlYsn21PdBzeeP
yJmrlfqgya1bQzfNn+VF5SCUhgwBnia19hDN21Vo2Sd71D5RNV9POm+Wl+kUzJAlPWcMcDkVx8Kw
32wQFYh6hxd8LKmQzpcZ9Qr5Znn7S+2eqNVdtMzZY7yGbr4IMAbjVuRFlRF31nAiEdRRwaShwO1O
QE9Xg8rNWWiRO4OLOCUGAmnyZA/c3tVq83pBgj4ptWAtL0BBOFzE9R7HSkJIwg6+5rRzPYF9Kzp1
AYJGgabML1omb0W+kONvzMp+tBEzR41g/qyAYBVmznHtvsfhUm7hDZhrJIKQjbZPBdvflpPvphBB
1Ovv2Bp7fklzkwFVLzWNdn+WU0Mb9Cc0A95zgxt0Mh6wkcJ1cmrfmIr1dZjkAwHKS/E/Hk7qzAxW
FZXIR662rDuEtor+CcuPOGTwxWgHFOi/lpLHkngUpws7Y64a9/iNvZoFv13Lgwzw1m1sj+fr4AGx
wmAFzchayMcsn3VO4rGaaEnLoaGgQRyhUntfohypFo6ixiUiSezueL2WZZGhlWp+eCobCSMUmlyL
PMOu11EnBZQ62kAE1iwled+DWtNcBcwDCcwqzWjd0R/xEa64m2zj1/smFJJ9xR47pLwYpAJhjxm/
eyJNPlvp9We1am7dJDz20Vj7wvQWrD9WVc3VZTFvud7a9Y4RYiKItYYDwgkai43PNZPoy1mG2+vi
NuTEbvBNrabxC+IUJX+bIDT9acvxpeVUbh25YH59NQvP13u0pBSBVvwEzLGObtl5766flcm/1QL5
Da5D2rTtsxl7u+t9uHF68cLu7nqYJ04IwqUffIPwpEFX/7oK6Ah5Pn0OxAeA5w0Woyjk3lQTBK0z
LbyABXv0VOcm7JWf1z9ott6Naznn5bpEbVx54hHnoKb6mNEWdpIInnd7l6neN0jNVyMji3AHnKW1
bNkULRcrSwqBJT4HjH/96+5wnfWRru+GnGJnxaMYCgrwKvRn+QsEzDzAtN8rs/VhmKgiXC/k+sbr
Q3fkI6pjCxZAf6oQErqe/MxPIje6QpFubfsMvYcubqbVTGiuZNnWdoZIClCSxrCXQAZnFLri3Yhe
XJV/lHuo3PbqWjmqdL5TxNI4jnJwPZzSmEMGSISgOFIR8qMwdau7K7I42rD0xw6ZSteQAgIeFl4a
o/TUKTtwGzeLaKxjgoAqmGpzD2zStyhHoV+2FAEFDHGI0TAb1ArDN7feXldt6IHbNRMBOW5ao+TZ
APdDYDvUM2bFfMKjmd14kTNUztxrWmYvbRUgtH9dWKnH6sLOkYCyslTIUVWg5RRGr6OAws0l6ouN
XM5U22A/RjCP6OruorrfJ1bjBoiU8/vFw/XH1/W6hOVj4ZZnRCDEvkZEv6hBvdTOhc7BSW6RgAwP
mjjKLxd5ClRgKFeVfU7b4SPEAD2YZX5XDNZe7lxamr/Q0d8NRb6uZsu/zmU3s/xcz9ZK0+ysJPzS
YiamOUUEnvxG515k5CdPFyyP0xW8UECXXDbzJcAwMORxXNfwdTfo3HjxRRU9mRh6hohorQXaOyDc
yhRU9ujIbmAG1BFgKM3XLTmti+UNfe4xHe/CimShAYdB/xaXlJCK7a4e7CDR9VWjF/QkFnb9KQrf
67RjT5LMrlzTkXlDLypTrZ8LWOcO/m4yMusTCZgQEH8xL4A0+yvQlbfkiOUpLHMdy2F+Lw3lltBr
/CUGQ/kVF8czp9F1NEVG0tTP5TGfojXw5kvWe6c+9jD9SD5EznjLLdwhLrS66iqScUqt5EP+Q+QQ
iY/qinr2AkuRmRzOzt7S7Ataxyd7xmtATu84JiZG2GMS9N5a+9Yxw6frUgl7lgY9tWcFPNqcxh+h
DDrkJ8Np+5ADY8pAKJaBfYbMjFxahNatBJcetaL81W9WUIz61yLL2+dqKt9bN9tWKMXJkCD1Js+3
M/tocKlKjGpGPxDtjzp7ia7jdoXyzaozI7J8Yv5rVqqH9l7GaKQs+WqAlS3Xb61rX2Oy71i16tHV
YWwCr3sAjnm+HuDyLYh1EWiMFn3ckJxDVjVGRONWo3fvtMolX5KPntRB7gQNzUgLJZ+VXeKAuEwv
Sdxe/+b1Bn/9KuWSLmkQRNSNVWk+lrZ+klelQ7INihjnSKfEWFjmVrXLuvLQO1lZ6WkY7z2ZEsv3
ciYvtC2dvWIQwYmRt5UVcFGXq4pTeOiWjDNk4Dm9WUv/4/r5IRvg7EgUtj/R3lypDY/qVz4R67s5
caK1iprLRonBuVCsFMMLODEGamRXE41LlKztOqgte31MUFfABypmNds5103F6KaKlRuUUTpwF2sE
7XB+IVn1r1m2Y6tPVnOnyUBBPuklw33F0McHCZ5aXbOTCkcsItjWw2WOU/GaALfGnFK6ub/GyXbL
pp7bwG5sIs5EMT6hFtdUsrelxzDK/7QgdSgyCWbGNftt5nmHTbaPDksbKBrrCph1vYopVUQR9lBA
dwges5kKUDofEcW4sxyI4cMYNeizyiluZghqETmRdJcAWwFZuylP1nWRbJc6uT1jIAzx4E7dVt6G
TNwKW8aeeBf41+ReFkUaL1lze1+LwwF3nfjXwsk1dftTQfGPwt2fC3V/82aEsmARGahUC1XTpWT4
t+rsmMSaOcUeMkuVdjuY5k+8TxvqEoX5mYGRoNXzy6Pw/9cCreZisvi/r9CeqaX8uT57ffuvAq1i
u7/bDgI49h/1VOkI/6tCi/z57wYYJoyZdQepfmb7v0q0ivq7qunSv1llVBCm19Q/VWnB3v9uUCbS
qevi3Wmg2fD/UqY1/+oYaRNqmp5BVd6yLM20dP1v1oRujAA2xHFosyOY1tgCPQfz6kXp7HTblM1L
u6g4WQEbRPVad1aGjDGzWqxFrYCnd9WVnZrTJusRr3PHVd5+KpG7rEvRA7swDs7SnXvnUxfFx6RG
GOv2j6Xe/0TSaMOmuA7rBNsM/XXBwXYVDxQLtZ5s3uCEWQEADBB+86sS9BjZ6Cp1bNj+z8UciTVi
OesuUzaa92q1FGVL+Byr4E/j+L9YGPrfHw2OgSq1cxy0LZwKHcP4a/269LQI7+cE3uiUL743bRRU
EBNrOA5Gu0/dyPTTmB478Y+5TFDSYYRWSfeNx58NTRHhHA//7U4bb4eszwKTljHVyE9hqs5hbA4R
Qeim01007GoNE4qU1EgXW08plf/iRmS5/0+FeNvAptkAl43iDoRJy7T/NsaW7iVV7AB7jEotD7Ta
Ppe1DhU6me9dIM7ExToQqCyNDu1FnR1wROnA1u5qu//zEwVU/PdLcUghTGoqFq0gzdToMfylJ5AY
bbXkSTFQWiwOxYOtWuNLNBoQVeILfR5nF5tmvyJyM+Edqfp2SQfO/NDI1pPtnWzLXTZ9qtBgjoyb
iQ4uZlkG9eckTiM/Et4L4pnW1tUuvZkbD8NmHAcHMEejrzEHaJUJXZ9SfHhTXOwoVZlBXHrimd5l
16C8WM7qXbo03qYXbs0u72bU7DwoU0StIaNsFQZDnRQ14nyxCn+2vF/wlU2M7D3Sq/VkFM/Doh4w
bQhfb0u9S94dlKTUEMq71kX1ZcLqiaIYgnh9pT15ufhsaoHskdum+6ql5adlgHOxJN25WezdRA6L
QgwOhIj90kTGJmSW+oljin3vCn2T2aBAC1d/ijR4nT1tQN+jJX4CXxXkdkqCNC/LFkwbjd0ufZ8a
M78FEIxo4Xgp75Cpyo9F3r9PtZPc2C5wKtQRTb9Z3oTVlTgw22uQzSgFewn+KPH02mA8vY1sLblv
peWYDajdFdNdOKUcb7OD4nJRN+gbD0MwqhlShhk16NBYOG3bCmsa69XTG+mIUx6RingXsJD8Sh0d
2g/Wl901DyDNwSRJDcwZNNyNgsLSehgtvFqQhK09uyGmVmPwHxKvNIkNVKU9eRkl3Lwg/IduuG5Q
LHdnNLJok76LEe05wxrDG8fMhrWLMbdPWe2IrgJEJqQntlndTJuyzo6QjHo1jS7QhUBEqel2bEUw
tUP9rCRgOhcU4IFk2OEmEt2XMmJf4PSPbHBQeHAc91MxZGRfKRkrSogwFY8R82a0Zr8n4Yd7Zd7F
ZuVtYthaKzTM4Uyg831eomHYq+apRqcCCJpKfj54d8rSPoKpu7joHzZk3i+J2z4orksgFEb/jagz
W4pb2bboFylCSnWpV0ml6ugLMPCiAAzqm1Qvff0d5X0jzovDZnuDqyqVuXKtOcds92ODODhPJ/Iq
hXG7Mnc9zt/DGn+lYPmuLgg4vHPOVXNynpDB5lHTVkNkesMv5SLdc4naVTPP8cZ70dFkQL8ianCG
emWQAD98pEiAdhMhSGkcaX7WZfQAeuxlCmjg3l1RtOfIgZocb5JOvFl0fWC6mAEAKD4Z1vi/qqp8
SJCdBrQ2Yq5RxGI5MO60kWnYBh41nA0oeO6cHDyIqltBzidxyKTdNgOjcoHYbcqNmzYzP4mAWe/a
v83g6SGW0oJPU/s7pTZ59B7xuZ51v9TirfWGczpzmerbIt3pPQ5TYiRjv+7NN3qqzz1jT7Qy2BDW
1vvyNIQ1vXlqbEYnbWrMO9sBLck9j/zbMad5mb+ZeY8FvUwfO2J6fQ/T3UOlWyjkM/njIWjZQNig
4N4wEHD1noho6uxufS5KYIWaMlH+j/aj0Flvq5GjYJ4Da1rEPaqJG7Ibqp2CSONOjhkVnvubz2+F
WsebKsfnMQ82u1s9RsmaGb7Vuy/mYubIV3gMFN/Vz3Db+A2S8Cipz0NMykOO9zhaCG14Sfrro7r2
pNYInD/Vo7WZt7oi9VDCqXZQ/+HIXN+wsG8IhNYRrm4dEkXtiyLXKHKrz753d2Xh9btxG/8IU36X
W5e8jIwMT0MR/1GmvHfLPGo74zMuFtp8HtKeuPsphc3IVLO/dH3lbex5CorxEk/COEEGT4OlLNe9
gdzbRbQcUA61+9RMNtJK+p6lWL3JfK6AI9HC9GLjJmtnbzfTn47aatJDi6q8nMaDsQzI3fT5j0tJ
HbaOFu9z6+8oZv3ViZvmoV7kk5O2rb8U5HHlOuNC0rDd05hPegBhxM8FRnHoA+DBFnJGCX4mRes8
zbV2KnVHHNpiOG+5e139ue6DMjY+JVyjTkt2WgkLHy2j2Oktx3reX8h0LN4YQO9q+bhWk/dtuVem
7FVKkm4aNI68v5pUYiaOgaQ4COXa3Cd4+IMMCWoIL7Nevu1W/5IFPctG9x5LbOkAiO6gX503+xGV
9H0qcI3MMI/2McT2rfR4Sf360eCuCbaSByEZ4aZrUwxAFUwYAPW94TTu3eSIE37n19IurrRYzQhK
TyR70ZoXs2NIps85g9keyY5JHDkRbc7eu5NllURTU31qSm/ZrEoTEIEwfAiTnA5SfvfpfH1dqRmI
XryvVnE3STTBGNXLh8IY9GOhoa1xm0BV+R5jlYj9meKT77muPAIrt/52vpepXjwVdKZurKR9Ys5Y
PJnXX8byDvhnjFggrsO6A+n878vzsOqUhG15/Pc/6oicQrfhH6ixEXaubB/+/d2NoN0b2S+vhDyE
ijCDYenLq146e+mcbpcX+vxGod0ddSYKIRJ4tHVLbB5qg8EaC1xF22o3frLKUxdnS+h5CK90bDaU
Jo/MnF/cPhYB4MX5CFQbo5pxr6BP+Cu+BZpq29uiZ0TOxcSwpE6xW7V6CwfITYL9oFjyd0U0eRnj
NBFz9yHc4rlxGyM0SSvx62p+cpIqTIuR0ZnVPWEjWQ+D9beNuz9SuXFANDX1RXLJsRcGHYkVbd3B
vNwW34NcznoTnJR45kcivc4LHSktY9SdS/Uw1IW+qzZU0fizLps53eODgDZs5z9TRmKl0WOfXX9G
t8DkkDNGQwz3xVlK21z+TnCCI3N6ZTXlu6Ym4hcZmyILhaswe+ivTkkwdQj3bIsBkqnnZRjzpdJw
D4mTsZt1pXlKuo9pbDLuAcuXN/UV2TLdb7L0ZCpX/d9xVHujT0iUWve4Ya+YfvCSZjePj2KWjwX8
83BFpXpzJad0dQaBBnvJvt54kaLqWXdle1OIYnyaZPmSkKvlt13/a/c22r0veJn4XLMcVXSjXSq1
MOJ1v6fJ5QAkmvZWFQylnRQn9Vr+bE6fIe+A1tXq9ACMnDlnbxdXBXpbBK7ePUBvo8Hd4+LGQIJK
+2lO2y8vJeA1X4gLtEX5d0y2+k7MLbC7Ib9dsD+WDK4ieh5/c71sMbdxUE0J/4ubVZQGkny6RDd9
YVLjFtm2b0v33ulaALOLcUkHYANyHh4HsQznEUXCdYFuO3KC2WFzctWYYjaxEWztfZVW3b7U6TM6
S1UFE/QdXwA2yjun5hrCbD3PPPd2Ntd+3znlV0+QJ6q1h8khAygDY82dDqDIMKcOBiCXgonpSShH
/TNtUJETlsZLJzXAbroTPq9dD0bhSQwMluMyYsPVQsNp67smmU9d15u30tnQcbb1nw3Z/NiM7q2G
5K21vPjSbwkSFWdvWzVsqpaZnQ1kH4Nbc23/JGiXMRPh2KjaQBYY2Wy3fURHB3y2stQhKe04cDxV
wCskekPlCsN4g72RRqNrpze8z+VTR18N4lQZyKU6jY6q7ouFqYILCy8CL25HThK/QSfF8ugIcdqW
4qYbmAtpa3qzzVrGBLwK8jKP4TAVTys82pR4BAtV3oOr8kNsoKakzVXvNqCMJ2Th3wYGfVIKcE67
8l5ePWmdShnSesld2msRqnzt2JgF5ngGlaBWh7vlChY0yUIvwCF8GTBZ+aeTYjMnO7EZpPyWNWYI
bPXWXB/yYX5pFumGjgnLVRlo9WqPKR4yZwkj6WGryRrWvRwreYLZuNDOrWGbIfJ+LfQaEiCamC4X
XTIix6jZKVMH/YCJNAukRXhb6el4H+XZEyXihsHd9qbpBeOLljBu1FvRP7oU9osJgTLNxhsas3Ak
mvpDrl4BD9s5kAu6N136pGnf7hEIUeG0uCf6hXl4LbO3NvXcp9hZsQqBfCLwO2Gwx+iPdxUtz3dO
SUCBzmXPPHbcU0PbcbCc1qD1x/SUbANGNYGSpB8+ymTXLgZrxF0ji0zEac7v8GlSuIuc0Y8VZRXf
xxUpSIQhZA9T9A7u9R6t85TmRE+bPz3szz6vzmIr73B+Mr+pKNZEIwlimePf2HxkUaJircz2pPGA
RWrRqWcrXEE9SV98L7RqyetybUtQx9z2uv0ZxyW0fQ6UaVwZhDQ/Rn8p4+fFLjhBRcY4EIeBYx91
VYFHdo1Pjxs3G7UasXGsPp4QLDsaWHWzfc1qLbBbQaAyehadWa+5tYVPj+B1QOt+L3m86uYobfGH
FtPORqTkT4Id38q0QCRGMK80xs2MMszj2dMEsIyEcAy53pXV9M7AYPM3NnpmEDlTFvcxne2L1zuf
gC3vDeVezKK4BVnybNv1fWx7d+7VbwomAO0D5pV+DITxjneipaPtoBcv/qxSHIlVvwx2PPojGrIx
zyh08vVInDOXU6xqrlY/09OCJORVe62ynjVDK31A0BkjWHHLpd3M0tbP8vG+scrnuE8ehQmICpke
LiFu+vA11pJpQ9weEJJ8xrYC4djRlu7VfcJg3F+c4bHiZYQmVal5fcAGvBAlWhjp7Hu7/Ba4X41+
2unaj17YCDfy/BFQtxXQXe4DYsXDeNN9Y2mfqu3BMsDdlgYH3fgA+zU/5kxnQGLe6GAJc0dzuJcO
dagoJRmHH7Z9zn5s5i5JDe74OVr2MfHWqK0byWSQ16DVJqeqPRI3vKBrN7wQi6tSjQAlrd0yMAXi
eaoUQoYmQUbGTKDeqXIKbaqz0E6sGohk8xE7hLK2PYXi7BwMbA2+QXp2ICRutG17L4rmPs+IvJ/n
XdEzhtpIrcEB+Giz6HTPoR3xXQzWEsSeS9VqbZE9GKTGlOjV8oJcQbHQeDZsVEIZg+HcdLjHoJBY
+zZIm/rK9S8ILUZ1hzujH7Jv4Ag3M64XnzTKu+snq0srjvAwRMSwca0nQ76e9/PYUThapMu3MKcI
dQwn2woaE6iXKerQ8to+uJLhkED3O2H3yLm4OnZFsu/G5Xve1FtM5eYOSu08Ohc+0hsVIMCvVf05
N7PyZyatO9MKxDyBjRDeXw2kqYbj0Zf4N8K5rUVA4uo+pR/K+yFprCADLwgRSVMMIZUrXvpBEe7b
/OqT+jPR4g+Tyn1FgPu75csfso0YY7LnorH/lnn6mC7GzVjqX8QPrOG/iMzcoUegmmlfbfIPbLpH
ZSQWWHX9A4PipyKkhfIXY5pyIEvXSKdW9MLCbjV/uZqJ1+LONYAROeVPPNDLaSzxskz6KZb6w8AE
AXLEd1k1AK6R4QfOUqw7s3YisIwXR/2duVwEHoQa1DHZYTadIiJW4TZR28WquphcH/C2hrwnqRR8
f/2k5jGIob5nQ/OeD8ivbG1cwzopT/i//KQxYBJWZF/Qk6vD8piv9vsK7408rCA2cS9Nfd1xtXfI
DIwxdgBjP3aOFliA4X1SnQyc5vBJNhaUPlHASeOX+Lf6VmVZyHQqv6ikcEmFNnyiFO1Lzjp7Mfo/
zrgNYbdqw96WDYAIfjan5vpUFbJ70S33BFPTeADMdq3nWkBypvdedY13m3tF+sKH5yBQHOzTvz8a
a00wmC2zw78/9u5aRZneHDMicYK1ktuLcm0rMvtRhCm0dFeY82eDpkCgMBwwAuxM+o0BGQDeEze2
G5P8BSQTGFY3w63eDTY62QCPiFsCRHK07XxkAwCnJWVHtdnZVsCF5nZF1Die+zJm2RlCDT0FL3tj
9NnfDTkd7rFs3hnsx3tF4ms0zWb93hbOQ1WlzhMT6H1ObMt5rtfZX64/1WWMGJpZo52KTNv+eMYX
6rL6ve45pbWhFQHmCzT2tpzfZZ5dxODoT5tW1HeWYhJoWcb4jJjklFcecJRpGm6yyUaJtZmHaiG7
KMUkghpa7w+byJ6Mxb5oEmDvslpvcUbEuTnJy+zoyTnL1gOgPuHb3XKXaU5/UT3XEvtKdDBarBC0
+ZMbISgDHEXz5oqZ575YI3njhjdSsL/Pev8yrYb3yOZOESzkV1ZwGv1HpO9z7CZEinoi204pA8aX
oaiPijn2R94XBjNa/SElTr3brizVzdN3Mzbso1KaX3mOeCUZwznXk9g4CmNcuRhfg63SuOm5eQZv
g2u7chMmyHNoc+uF9V3RbEUpd9429G1ub6swbb9nxYJf0bIFG36ZESYSz4b7aRERyM1LPDsj0Sis
kNsthzmZLwz/2j6/6TVCQTIoN0ixzkMqiqDYGG+u5rjsymk7ZVNykdji2eHUrxGv2IHdKdxyCIOp
W12E1Jd9DRWp7pLfetNa+E99ZCdue0+gvb7Uj1be2Ph7qR8QgrooKWpyliglaBGieIrlau7Xpm2j
RaZAIYrxme5vd7vo03gxEm9PHYlxrO/v1nr+0pg27fq3pnFF6A6bQ7+WNLgW3MVC0Zwk3ZPVyINm
4WM3vOljyiuA+vmU3S6Y+wbmn5GxIlwcymsY0zUDPNV+kjHwMlSHBcygXV2bu8bKhgD5juV7mh7q
DHx8NNLmbh1Hxs6mVx9cJf8sqcITm2OOLHX9Bc7vcVqrZ8u007Ajvck33AzHtGuMx7SkZYoMvuEG
7T71nfOK8eJOM2ctcHgKd5Vo78fEWK6Nz3hfrtkHdfA78SXz81RN96LSP1JoUscxs6mMwXOQgdfQ
gGeMkFfpaRgIFd68S3mtmpLW2tuJAeIRWWukSn0+NsaC38mI79H5SiQxjBKSpC19MZckQ7TY8np3
ChyM/AcoTEDr3cYZTniQeV5c8IVdsZ1slicnH93zllITEvAUFKVt+OwDiL6FVybHvqUhSqOcy4r9
5nrkaw2dxkGdFLcmxgmkDRV+aKDIzQkdKkwkb3zW3N/ROteZ4x3+/ZimGLZTSX86Acp7WCjFS7/S
DMbuQOxQ88Kb28/GcC9mk7c+Lg5NaU6nrUUiBM5sCSp8vfR1cDAaKgaw1687OsDMi7wr4SRRRyoh
cWL+Zp606y8DAc2ZOQomAYy0zOu/DQhQc2quP/O/PxLIROAGrv+pdOQBmG+oDSrdO/N67w7TzTBX
BGJ1ORp4oOWMRXhcsHFU52VNo05v2jvKxJER0WNV53+r+RMWoHuYoWLtxq4ndNdAlpsNBx3drJ//
LWquGLKs1R3OO157DZ8BAufXBBgnnAb7Na7my7RBR9kMAOSZ6da+btNH8PSq2a9j/15fprLpIpdZ
b7CCbRGu3UZVru0lze1TPrQuWLxM+ra5HpntDP7Yg2fIpSSMwsD2t4z3Wf9XGM6LTVsywQeasrVZ
HWZW6uAXr6h/KoliCwv85+CZA8kOuDllZqEr77GT6Fwelopiu7FpZNcupPvMJfYjtcod2hm22IWy
ddbmG2/zzl3+vgIv8KsYLAWUB2QSxu8kqtuJ9jBa5/IHKCdZHngWiqSxgVNyL44nmJyTXvjtpBaf
W5YXmrF8Luu+u6JdbotRAGnrxJHJjIl9K8kPXgpjpVlIRoM4iwuFru8Obg6P3kqCV5I/b7qV32yr
5murXGiFQgKtJDMAZS4/4zQlZ04jaBIoTO2semzd4rNZ82eh12drE9AceP/y0czvzS4CSr3tiXuO
kHSgzUwJ25lsh/lRgsi5LCpifYbp2v4ial2frB2EaBt/D7q2cQXQeNdkW/y4MGfcsFcE05BlQXet
jq3eoWwuSBaSRufS7bSQeMyscA8XC1PHo8wlTMK2IbnBqOBrrOaTwznHJIC7+mhFBMmLyK6cH7gF
V1TnPmu6Luonn7m+ijBevqTsLtE1gN41T0jRq8qazvEKl3ZIttNMidVqpSLsNX3U+3LxMedjRaXZ
PeCxUUQ2harZbH9ThNq76DjN8jqmF6nGwPZS6Ordzp0nr0hI9jLLR4tRvf1hxbdTqiVIaOl/rARB
xQUBnKx9r6reDKXHIe26MpiTZr0z5Z3dBnWjYX6aYySzuTXu7W7+LRMduVQKs2kj8y8pyEBTtJUK
0Mm7ajLJxC66QHppvRv6tjqko/YRd2zmQ01vyG7rqyZclc9dPZCBK8XlPa/bOBQFAxWLmXMJbZjw
jYNb1DddRnYO+1cfOo2hQlORaVMBcYy5+QZ9zawFqA99TzFRblYz6rf+xgGCcQJhtcd2pe8JpGYv
+/e1YUqaU0FO1bET9+0GdtD/96Xu+vV/v8t6wrR4sQ+w0uvTv69rkPFO//sjhxoTVXowfoy87NRW
QAT+++2/v6gM3An6bM0h6YhQGP79pf9+W5fT2SHhbV80JZ9xmsfVqZmN6vTvd2zXn6gU78kr0fcN
ZPhU0+rDCqDQn+qhuh3KmaY0FhGdRk/kWDbPI8VDW0EV1eYeD8lanA0LhIoTz8m+7rQvh9CcwLRW
hkJD+Tg5FZY0x34atSYq2/ihknKNuoTihMbkT0tOkAJww6OUEkoEVcq3QV/vUQeg33PXiwSvhm4P
1T8e3syBpaxTNnKMIRczeFQm0x6vEX3ZcVQGuZYGKLRY/2kpAP1kcLKd5hk/hCqauwpzPld+3KbU
lCzAB3N2+5vZ4SGFWedDOV6iyeAVbUo7VrnrBqWJ7JrHFULn8tJPk+/MZGIqeAw08kTG/DXDWG3+
OPUI9GFzvVBUpRdmcK1eRKEftViRNU/2KMB7Qi5QbMhyPnOiP4gxVZxLW+huoB6asjt7qckoWsU3
3KIlpYewA5YtvRN7nPC2UNNQtTHVo3b0yZvq8QQOQxjb6V8PBXnUrjcNZdN5HZZvBEHXErD+8mqW
LYqYp6xzF/aLyQo7ol4L4zS0Jt91isddIitvj8bm2etrxC7Zhncw5iaFAK08pAY8MzJMm3kHC3QB
I5/SKLou21Ys/792+X+xQ9SRdV3+/y316yL+3wqHDzZHjk7L4rqkRd+z/v8t7H+/AAOOg5lGGqXa
5iGCMNbHSoK5zvV217cl5gGGhGJVQM8MqDxpTyhM1Q1hv/LsrTHXJBJ81W1imsd03Labqazv9AHS
sqZrJxdPNGhX7IKapW8RCdQHA+KK7zTgusEcjnekVtDAokGxs9INbbO2/jUqe7olipvh0KR+e0Wa
h7cFFYpQ9BI1rXJu9SvZqyabamFq3GsziGiyNV/tzQZUXwsZlTWeDfDFEOPU95JaiGgRCSDXiOEX
sRbnbL0FmqLBgySnEvoDLYCRaq1qp0jr5tdKbNj1St5ujJNNWBhE8NKSoFOAmzEo1faguYYb9PpV
UY2L254exvyLZl8ZCW20GG0drNmwGGRM463VjYSpADeKzVb6yUfq1SrIW49o17G8GatiDox+bkP3
bnU7YlvScgHtcYBPRsrEgEFHLtopZiAWTeNUhF6ZvromLrccdf3e6qarMoZxreeZL1pd1n6bxky9
Z8xqI9kc4EhlQKKsEyaGUR24Pf0TfDD46jBiFGOk0vmmXY34tUqO1V44nYNPbXF9babAZg6Y4buZ
dAOZBf1InXck5ZJMT5Armlf/lJwePsf0K3uzPGHSZyS0cCYC/XZ1EPY17d7IVJUdTPWEzhk80dog
k9hAGEAvaL5yoVymN5lgaAOYOIF7WcDA3Rkcl1XqOsflKCRjOCLieVvbhZE/OPKNpkQ+5VgMYpuW
dmsGjImnnYqTa2hRNXMLEAcXnK2/rPUNu+rfYY6Z7Cb5G2C4JdqcD+59HR9DKGfbY3YRv9LaUFHa
0wvq7SYPGhZCZLbpC6SBa5NgtnflQPySCcD+0FqFyeV2jIzqTRTJs2Un854gmRttbJ2TR1Q1pFeL
D7OpmyjHTO83ZnaY6i2FldoQ9wmBd83Wv3E5Gj9u+m6OBknEuuyOeZ3+btwNiGdma4qL11a69Xnl
7hkbChYL3MdwsrwmTJeKcIeO2fVmbWCi05JohCYk9ak66anZhnY7nEnlIMmHPkY1xT+2JBplMp6s
VjwvkJnMjE7N4BheMBsbg0E+X2nTd+R5e3ZderFllYag4UNyFJ+ERDyE+o1E8ZUDgqhqdj6XuyTT
1TKDllTB1qA/b1Q+anZauNRs+BbiR1AjUAjwUop2u3AoclHKUZRjlXSZp9zPmrix6KscjaqknbJm
zIg871WiiIClVTLQ3R77bju3DcmWdYc4niTEkJUdJe5QhCKRDLNKsXMRzfgUTAUXXWMnq0tuGWUE
epoVs9LwVw3vmzB/KAzOGvcqf1bpncYM188ysBXWgLJdb6/pcb4gkJzE7RJ0qFe84WifD/aKYi+5
xn6XS2MfNH7Wog/E9eDAmPoFFYdlwYd0UXZtDg9kLzCdxPK30d/yXEseqYExkJmALy0qM8PjeShT
sLfaMPYI6ilZtyxk7ZHu1fGIdKobA9dCRS+KCb5XpkHOcvQVtfyEzNgDOi+z5R0chssS0IheWMYi
WHAA+N3WO4wK5tG32o6cUMZYCEr9tmhRoiBNGoT6spAtKh0W8gZWt33xEof2v4zzsKGTklaKtnYq
AS6l6wU42rHtaE7aUKUObIRmlKcNZwPap6HIVLA4Kclc7CXS7sEyenG4rqR4MnyWR8+U8HXT7KzH
m3FY8sQNCNVENwkVtXHwcwCBfZPEfSCxgvQ0bASq08A/ONL+C92V+dktOK3vvHPrXakjFZWQoBql
7whWf9bj7mz3uEVpdfW7wVbnAtJMmyLBw6jjAc8qdOZTzOhaLkPDglws07nIljQ3UzmfFaMJPkTu
81Y2H7aieEL4SkvGcOis0K7YuncLRY4Yva8E+zpZhvqeMZGB5K2c/fR6l4iz9gzNO1i16bKAHmZw
BRJ7Q4KU4P0IDOrkzbvSBwc95DkpMdfbQHx1AQfHcQhG5GRQM664dHY+O2DIZ8FzotmSDgW7o8m5
TkvtpjIBaU1euu/VZtAVqiRtc7XS0/d2TmeOkVfyhnbbwj7OEQ9T7YpDQkDbeJyQdIg0asYYtEgw
MO/urz4UoyfUYZCIu6/1CGjcyuKcn4w72Dm0dRgngyLj77MOT2ush2geDPw90wdW4YdJaKHrZC8D
Txsme9zHRXO13DuozHId9YTBaBaagAVWbQUEhtQC3bhlXFpBv4wFGJnl9rgNqLs6s8aT09Vyz9MK
EWE6G3ZTMtO2ZoIqz2mX/ZptzOi35olDD5ViIYgXXxYTvmBkrAz+8h0HyrOpPA1gCWYNwIsYgzmo
nCV9WruBOOJ42W1LzYbb6IdsyuoIzhIiPNt4TYXxZ+l45qFIStINjBtoqfTPkupt1DPjBkHa/Ui8
WcQ3MoOyjF+6uUaiUoVttiU3tN7LnTZmyCYQUY4Ok+q5L4PNbbkS0g4KUHHwu6462GP2Z2kbpINS
u6WZdd6wjY1ZXoREuKdY4kiH1dc61PsOkv3Qo3cegJcygN+lOIQeh4k0qARtyKZvx9H7J/u5UUCx
w9zmAIFlk5vVy9Kq0DXKL9uiK6Sphr5W8mck1823ABxTaVvsTU75l2Imf4IABG8pX+qwk7H0hdRe
ewPUUO16+K3dGX/F+qcAUIgTKIhjDro2e+7yghBfWR0NXH8z+KSuZpN4mSxZ7kAVl6wdqfa1DgKM
n+VwhPa1xbHKA1cs7YiHe3pIPeulIpKKAoyo9qQi3N0e7gxV0kkxMKVyaIKIHd4a57mf4q+qwDnd
mVqYKJSk9IQG2lWnFHO8ov2SkrJKK9cqX5dOn86mAFXoKoQO2AUXtS749FEQlRsjWxB8vmX3B2EO
87HuM/RuduoxWVqjsWE0R8/lr26NYTmr5b6ZhYi8apY0KFM6Ks3wt7ABHmwSsHopHGBjw127UZAp
muErk6MgV+KhmmY9yCRaIvgvt8VOXjEIW1JIriPtXnR2Tlo8AONpkgbevXpB6VXeZIsxh+yI3KI1
98INNmJ88IhnM7lTC5NInbGUXv3E9RKfUA5eT0KUEX0h0TRonqBRnWj0YBUuM284dSrmsyPF1K+f
HdHkO9drU37R7jXazvTDE5v3vjsY6fYYlwNTce1xgp2B44YWHBkjTrGENdZAo1sQOZIIGNALRm1b
oYw2YJwuV/WreSpmC/7GPBqgmNJIesiTjUbsCvZw0FAGidiJOG5wtpYleyl1hv9D/Tjl4yUZ3Ve+
oxXGitbDQgdGkaFC94mc82Xh6koM7jOo9ksmr0OGqCHqaN8NA0PQazNmppON+HE3dL0I+nbAnzJ0
warKR22WQaJZb5Ybn5bc+/WS4mNIax+0Xsx+8OF6xb3dclDRBH4exuQv0D1aKIhm9GR+U6lX7ZpR
pwFCBgQc4NZExb+yk8qBCSSSmKgr8juKwyZC80DDH8RZudyKXB2W9bxhjd3pDjcbytNDO1Uk7Fq/
enf9kDAeH1QN/61FwxKlqqVYBB1sgQxzaLfEFapyE+mOp347D7C8MSvwDcsXjDVggut4cvX0fUGe
x5PuwMtBb9DRJ/WJEkt3fLuD45bPNXQrItz1MzPGaW+k7KpZzECn37UDdU7iYUKr8+v+3YVaPF/S
ntgaFIpW/DksCCG5qIkd9KfnKRu1M2Aq6U8eKjRrzG/JR/+kER0wc/p11tg49pI+zzNTvYjD/Rsz
ZCi78Zmb3MIpSU6CuZwEt82oTocPtK68QDi/PrzrKmLP3wGE+8tM624uBMTLiU5oS45C/Dk2OFnX
KSVVp1ccX2uDKlvytnV/uO8rv2o5tTfK0MByTuUq0a0rJhb5gazPgym8iB/V+I6H7mGKh5OyDTg0
TksbTh2KNvtgtejHugW+5mmIOuIVbVMhLteFQpz2QypLIAkpfTVBD28xQnedXmC3I3Zjvr9t8atT
oQqNybEZ3Ts1E0Q/FuWz3l6JCor6xWvwredXzTI9VWzPN2bKF5YWSwz2/rYhdpWFep2O5B8pI2Dc
wDOQlXm/ZBRhg8u/B8HZT7zdmMPy3uhMzsyWqxbQ0SOvy/Vu52vhQU3JcfxbGTT0BsnYB4XeDRr3
gy65GmxmeULwdhysrWUYJkPVtU+rN8DcTY/X/5hNMuq0l2xpaIjG1UVP3V9z1R4LlaqQJjbuNl1t
YWFdh8ikOKp+3XcLB6OFGdnicPSm5qg8Jp6xXoTkANMcmwhYyJAupephVQ33bOshT9KvcSxdPvYc
cXi5RonIQYRYxi1BMlXkquSpsN7shJZpvFyqMv6u1YgXPqUDPa/JS406CpjxW90C0cvSYg9tNlgF
qMd1m362dnurhiXdqT6Re6o8lI60LhPF3Bn4FX6588oIdi+m6kOCpXdT0/L7uD3CnJQInBSVzobC
oXVfJeZonz38J1tiWLTa13XL2qruhJpwX+WopbV0u5gYYvBnUmrRTVpH7ScfFnTU+uPASCsoNXGI
S4fiofauRp672XUkvezixZlnivjmr+z1HJ4njaRqdLmZTt9tXe7EuNzzwN0JSLckPvhxZ1i01a3v
RLYPnSG7XZ9UWJ47QmSpvKp0QzqR6t/mtRCWJFVIcK+gG/LFMnfKHi+DhyMl61KflEOaxBDZHeh+
furRnii5Ws/NH2PbioMY/4+kM1tOHMnC8BMpQmtKecsOBoONwZgbRdmu0r5LqeXp51PP3cx0hwdj
KfOcf/U+FLnsdSJZaOfRUlOX3B+o+4mZ8llaYRRqfoCN1z2I3/uo3xh+s0X/0vr2uR5JRc7SAa1A
gFAu95+hWTzBcdBLlrP0ouw3psAAMdbd3Tc4KLoMJtoID679m2tzy3fDbV+q1D4Dv6zcuP6R+vhI
KFpatsK/zs+J3cGcs92sKPFzkHngKQ+pQSzpCu2hG8Oi4a3pIrVxc0Ymqw9WXtJna37xhB0l17au
JWDC7fX8gkwirpaNbbyNEQnAA7DvosO+aRIsoXx2sw6TABZ2NK0kyROXMWSv7AbHKLS3VuVs0RQ4
5DxMV78mpxMedtWhEYu8TZckxzCljESKHLaVBMOkJRinqD0kZ5zJILQ9E1i+i1zrGnfyRcsQIGvh
R47SsBmKPaIEEG4+txfKbagTMGl0hGEZxc0gt2FRuBQrBMjmRrSivPvgglnxG5rtPiNHqOROj4R7
dYfqJEf3zKmyBqJcOIIMFteo84WWtnsj4iWjaJBFbrpYVogMtmb9TxEyO6zPlkreMyjpYmoOoUNI
oj/UeysnMKu0j+6UvaA9fI1GAOjGKEI+Gk2JCfNUnDfb+fA0zOzzvy+x1mtrWRTTcSptAsr6l7Jn
6s2LduOSkuuN/s4LCIuupjvt1W9+3F/7HHERIV2eFvKDM4M1FF8s0phnLosnX/6uNQWEac+HKoix
9gP/h/asg2fXK4JKDwKH1MZ1jFPASSekHLahu2tsehXy8YmOfubTLpk7F8iHy75AhFSso8B7xV32
o7mnLLVekXT6Szcr6eatye2djfSjDigd6ADm5cv8FzHtDFFZy7U6ky5RX6xL1GOLOQ44KNKVaPq7
HPNfXru9q9EF6mh3mY1/Y58n1qjEMk+dUz6JL6sKeORUeg/iGGV05RPcjZx90L5GYc2iEv1cePIc
jzhrksQ6dlb2XqbD3XL4U1c0riUuhByh7NrS8+Wl9XIcY7lxsB2bQgT6yYt/YwxvyjoILsKdwuLC
ezIgaYMLz3V1NOfLShBLuASsXUizvEIJf+cpnQcuv8kEKONUcj2lxg3XXrhipH13DJksBTp85BjJ
rgcjWPYWh/REraPVMRaa5tNIOgPXev8g9zRfQGs9I6QqshJHVsFPIzcecfXXphhjLTWUwDFU9Yq2
cbsod9ZyxMgST8yPiTyPrb+Q7eQtw9FNEFFg27AjOtOI8s6Za91LZCAPcd29F/X8EiYy1PazmMa/
+lBtZ8017yhoL69FQtYZOleHKNyOWBAt2La9eZ3TOKJ+fMGGtk8DArqk9ZHLYaWbB0enk8nUmW7h
aoikRUNyE7ZyliY9H2A/AxRuq/1VtvZW5e0vytqEc1+s7LL445gIOUZuNCN8Ej1jr6ul12TP0agq
JFCndizPOfahPfHSPFqld9LFptSYu5pmfIkdA5dE4dP5SC1GPsl7nfO1DhHoghvtIi9tltFjCAyu
5jTcJ/hLpWFewjb4zVxCEpDhSkv66Hzj89iD6xTDosdgs2p88kZrQcVFEn7bc7DRgP9w0hMUZF7+
0vVgTv6orYj4OGiyesIQHxrfYIrXH20MAWmPyR20A+FswrFgKjxirfSadS9eTVO95jHAmt8z0BNr
2OsUwVcN4Qb8UUdFZoNb3epKkYjDyQELse/6/GkbiLn7BG7Acc073Z/BMtNhcLvEwMDRiZuCrJKB
zlM6olY09O5YMyKkAmQAKIhoKAyNuhZv+pysSFe7eRL4sSBjzm7/uTGvspFTzak7J1Xal0zMYETA
pyJQAaIipRqPvlYRMgL6qFyjTWyRtx4cCcUvXlNCvXOu3BRrbymDb5WIj9Yy7lOSURvHJ247Yytq
/pOHvIoh1aLR5GbJyKRnxXOW7gCzFgHw4BwsNgLdZlGB96ZG1K8Hl7Q4nFNJ8qJX7trqXkPq8Lwa
YLIC46BEgp+au5Resl9Jk3QiNsX3gITvJZjmU29bfG5O92Db2YW0TSyjjkVkqrDMIQdnwx4EXQWQ
E4nxzGBy1o5srwaFbKNK1pNiF1auiTVQ3FFn7M22Jodz6p/FWBQvSbssyuYRsA9zKa0DZb5bcf7m
4ghFQmdDhY83K8++usK+Wp3eLsPozjxQQBp294yHhaiDa5lG51akh4K+Oh8x9sAXqdvWMbebh6Pi
BFoLfrb6TYX5mCeYOmrRzA2UbNmO+py9HP78Hdsol1AQ2l9G7txFHz5LS64SVb6UzqStgyHbd3F7
LFX/GY2k3GAq5ieXzo7Kzj+ec4JY4lDB4uMa+XdRRg8v1MZNBRIUlcBU7H9bzXbPoH2s4bKC+TWu
gUdgjcb66dTE2BvfqKtx750yxJpZOJ4xLqLuV1qzVa2+RRTDC0uhEgofUtXTq1VQUKJ8VCEgnK7T
g4oG9Br07t4a+pe+zp5Ztm5NihnhB90Y0jV91l2AbNV4dxLVb2sil/0p3XEFiHXUtb+E89xFJy6e
aC9ZWj891V7cgtVb0JqGSAtBrznu/ARfvmTMQ4YRVLecBl9UgdqJPy/zmx6vdHDCLUQxtmnghtTL
eXcNvPSIcKAgqm+wx4Pl6Hfg12zhoXbBI9lh+cCLtXxKAqtXdjJ+FQRYbPwiPuMEBeCR9idYRo7J
CLhZR25eupm9SMAHqG+lUu+aMLcQjIGah0Dvgf8rLQaRcQYmUkxZF2ZWrkvj4ff0IArXAVtS5aKp
8k3uIE7DdLYwnJM1FTdnQgAn6uimtWwWVT0iUQXbzHg8HG3aaGYqUWNjPSqAyjwtuUAL/DbAOyit
MCmE8jqY2L+R8rGkENqkv9G+VOI5rDHVou+rkuAWef67aDTzRQeYXGiKRty8eSWA9aWsWgRUGpYx
ZjFSHeRBcVOXyb1z3KeNZWVRkdZAAE12VKRCoZmoQDr4dwH0yGZJmRMiQWH9ZHzQR/qWUiAZEo8F
jNWlpBjg8CyqDc6LYj/fOLFN2ReFyJY1mTtbZxyNPO01KGS5sO+yxYHt99ZHhiQSZ279rNhgaXqv
9rJV27Q3P129PQvLebU91rSwwTEYK8uhGzUlKYv51DYTePViFRMzaHTtMyk75JmClzJsM+5fr4Bx
aIc/HhxrkEhCX9vqKIzsH1fv1u+NUw2NfrLK4QIK+5ooziJshs96Qj9tNdpeDuNSTeBqBDaxs2Ur
k3bXehwecMf45qbx3htbwouRgFUNEvRKXSZvYjxgVwQVQK61MMmN9TBN6YexrHa5pX3xRnMso4wv
a/NI3NoyzpVc+iN29GI4CDpom9q5TqNxy5JwFSXTbFmhTIkPtGjjmKdSRBHFcPKGwuZEjQixPIhb
7eW8RFMm/qlaiEpnvo+Qt4NQUqQYiwCq2bZeetoesAGcmVO5uz5lZw27SMv2BLmveRFWqZ2cm9C6
c7aziHVEuSj14nbRvtFC8NrmaGlzR0MSwK2798rUYDnG8ThM6Gl4eketW8sOrgX9WbUorf7cuina
yKjamxUNJClGeSrfbDeYOGSw6NVl/zvm6jfEJuPARi+8RmiHQkxQ8yibPWW6i5yjbhnG3aHHf18g
Wa7pfV7kEqlVGo48U6P5xVv6d4qrFmdhenAzupuINv8rM/z75NZqoH8OxF3+Uzf8FSfstmWnqRet
hT3UTAvTa1/dRNXfuypsl1LiwhjodiA2km/RL+qbIVGSRQbMSkQOF/KvP2kVXCxCAlYi1k5eknW7
TA9Xjo7pNTWw1f5pRHXUvPqMqutMVTINugIFGTFhkA467A6I4913yxdhpDdz4Ib2gRGKPtrWyECC
kcJAI7kRTHuqI6YGukGidWagPaH+U3BLj1NK0h8KJzihc8HZhVKdfTjub2XSvWjaeDERBmP2/W5L
wqNI7FynqfWZxPURXG1RudNtAtNjoYPIcZHgicrrCS70Xn2hHmrqdo7uvI5l/CsdMyA5CDukpIxA
9Vq6q6aMEoA31yt2aAy2ulsiMrVhHAb/s8hr7GTaFv59YWUpCUZN+0lSI02H8DJoHaYzEvxwQRDE
PvEA/bUw+qfq9tnYOvgWbi9pDz01ChqztYUgwa8Mxhxx7cxg1cjwFETsQTrl7pnrUtOcnI1UbQSN
78ozeW/T8lBiBhgNDUNQo6F3xekyu4g1Zst6ZEFB0QPGY52mnCxmnYCmRc/uqzwFyhXtWIGOouXN
qigzpGlwxSMnyXq0m41gMfSCdG91GLoHjNUYfRzfvXSJpFyM5rgYl/6I/H1Mp11Bz/ty0Lvl4OsL
ZTflKh/FRU+KL3NS5hI+FqhGFM3OLSacjJgnQTOM7zT3tFXhzjgh6ypNyuG7ndIAZQxFulGA0ymO
jx3qpE05dYf0lxftPdN5Qmq0s0vTj2/gL/rejH89tE1Anw5/42xM+TWCZTcpkvlLmluSjrE2SR+I
TSRJz7Vie4iNnaEbG4OuiwVEVk+2aI5iW/0j7HdamSjdUM59haHm0seyj9Wgdn2UEufX4HbXEQFX
65ogtUXswOXirgDDdsEOnCktN74zUJDDExZZNC9qanqZyzc45X38Fmcdy0TdZ2ArPXduWlAp4KPm
WBqj+aAwi9hY9tvBnG+3NtxMsSHByi3OGwoxlsz2Roy2vyxuZZ8fgvHgFmW3LnDzpHpD1pVI5kQ6
7u2Sjgu0VIBHGmmJmkC8bgcRxrCcE+wnbE3jgpLwA5FXuEpmq25HGSAGtJ3s+1PNE5Nr1pdm6ZdY
tOQAEekRBXB4hN8NC1dQU6Cl38JG2pRWFJtiFXeKF5lzJrL4yy2q4q/UxG7TVyulsy3i4AJV8d2T
2RsYFNkQTRVi8WyQnNJtq7xeLXKEiRsf9mYzLCkSw3dlRr9hkGxZLXlJAjEsS8vbWNRzLswBOb3u
Jc/BQ/aAF5ECMxpY0zjfp2X9ESJKUfJDZoa77udSJnKWBe7SpYGYXXdSGKd5pmbIR1tTPeG7joTq
ugvP4V6mH4YSMPydS2UMtMhAQGSt9T0EIjwM8iOf6mjjGz7xDDRcsRi8jCjbwMxY2fRaslMzfc2Y
tSI1h4Clet2ZyU2nqZU9gf+G8Z7cBurXLmNdXqpO16+67DsCMmp9WXYAy7Y1Id2Bvj/hcl6XllWc
Z5npQqPC5qudMJUTlJqfajfy3r0q/GBI4LTNKBqvJ/Q0NvWnKCbJcE30c2KZKy+McFhEiTpmZrGt
Rwlzw3MfksyX92aHrcFoCQB39UN/dxzZfdW0eO+TLCBFuQNDtYrsSZPJyZVj9YHVw34JeuSoshcU
ArOWugHK8Dofmv2Y9jXFfNxAWU3PDXsRMclUnJ4UdNwWyQUuJeE8KJHvn72McRQWWn6cXDrahUly
rOPlH6mtiidqErXyWkM70HZa3nyp79uJEqDOLO7kx43YLviIYxqS1cC3mCEl8pDoPF3Xo2oc8Gf7
3zeZ6E/bJOvGIG5ln+k0VUS9d6hE6X9lqfkytKL/QG2svWQ6GI879OU9cKq1E7UE0fXl9EqcIhTv
UFkryxpeKwm1ij4CcaX2VesiXrWV/zaWYHwyY38eh703vpGnIHGD02GODA+AXoPuooEOjMV4s+eG
4f4sUvh4J+mwtXaoR+zo0TUi3g1TQDolcjdH9otpEKd8VnW3bvjejEN1AOADUKxssOhmqSKokRqh
25JEr4es2Qglqog6fqogG6Gfhyez1L5GUhDzesTYKzHTsuhNIaUD1m2UluKWNd7iJFs4DFUHP59e
gebJTyXfmGOeUJ5NhUeU2QY+0N7VeIf4PeEDSJnEv+RNvDRzQn/4lnbcgF5gACv0xUWaMfEwJf4e
DdmnFH9ULK4MZ4KTjP8BV3yKqcKZvWZqTxSYyx6HjgZNBSKYvF5bw88QGR5fgyIXdJouU8MIOsK4
oBTAJe/vgCofjaOqg+f5F6PLUNPpxtmz+2ajkJ6OBtHBeVpd8gqhGRGaJchstJhJ0jYi6Un/jH3O
6rlrIgT5N3GI2FJnioDiBIwkmpMZWrxJQTuTtN6pczzwTtLa4G2HmF5pjb+KWaOvcywevCj55wAJ
NciCSBfufyP88YUTmQtEltkqsABuRelQiMPlXpbJGjOK4BomtIVebwAGmdHA3DqLmljsxdQl8cqL
ZLUSI/hkPTKggGIt1DSqBQpvgQEeMqUaunXiYRx0SkDKiAnUyGPyyb9FPqgD0sxh4YPbwI2y59jl
qdJIracqe6FbfzvhY2/N74bG1phGlN2IztpZefPwG6aNbNDXZqkj0KP4ZlkMNnrpNwRj9Pp0jrmt
WDaRVWKOQ+qSEixtE6GGIBj7uNtudJMsh97nDXEoXg6iXzBXkq0VgimnqPdJjOVDpCgjhya+A5Y8
/Gq84LWA6OYNbvsPywGss4arRg/DpOc7WtLvAyrGVTDka2Hc6X36O01KW1ptt+F3K3wTt4bpnMx6
wG+avCA0JGm7LeyFKzd60X7XeI52peG+oRO39sYxb4wPlXCoowa6I79Lg+otJ+/hkqhqz4WFXgKE
vwr+0fr040V8k6ZqMNn2lxSbbsAcvSYJgYWZlK4EIM1EPRSSJgHkMRsv9OCdT1Uh6xyc6cNqEYG5
fS5Ym/x91jS7XLI+igiJXRPhw2ADLRLsSlznO97+vzlAtwU8Cxv0msvqI4X7hasi0bOwbITzcfuO
eJG/QFv7qDObq9ZI8nNQAbT/pSIlWA5iES3aOnz1w8pZTR0t4EyNhGzfEuXh1CEjbV+Xe3Nw6EsP
lnbiZ0sOmzetYILzwuYr1YydXTe/uR1fHeTes2gX0KGMv0neOapp51u/vUsvQd7pEjGd80Yhq7sA
MeNqT78UFu1lU3D+EUUSlmSmzUpLoZGmYyXKxQT/r0+B49pa34QdDi0fBbc9Mj4lEWuRquVPh/mD
MgtjFXnur0WYZdH47UKHvLY7lHbxm8f9sKD9HCOQ28w6S1awVIMOi4NtbPrP6aYM509jVS8lIohF
SHkb6cPraAhRDeb7UAU+4X59MPO39Mu0qGYrmtCQ1OTL3CzvtrDvWWdi3g/+AnfdhT5cQVJxwE3G
0VA4c9AYc7RX3aKxMKKDc6aA6Yum1iEj/40mgVSRj7UFWqsk0Q6aLP9twVccJ6Y5qhrWDcVetFVd
iXdgbrSAUGJzOAuscXTGoSeN0Z7NbG3hQUIgIXHIGh6REi2T+ivKvJouKf/Dl/Iw9P5j9Ky33jQ+
nKk/RA3FW2bHAxg3nwaFJ/s4rn7hZFkfm7xclOt+LEBgoI52tJnsNI2w2aL8UQWPlxrXUx0umwEX
ptfOd5WsljjN/iLz40Swp2s8ouyl7efFIjEGPZCGiY04nCLDYFdnj3AIIFmc6cdWnUD/TkihcP+4
zy7mDO0K54TO/scLqRGBn+Tv0y94HqoHtaLRqhw5nPSKDHOJRVICM6iBUVrRmUlrkO1OzWvfJ6e8
adewWBiPKrR3U4cjFwoL6Nlf6f1pqGZHrUc21ZBgQLBm9WTS82/XPdKNesqfjTrh3/+n2cNXoG0I
2zjwjw6hrLYmYdsEoujmMu6HtyhCOz0GTynYHeM1IX38f5AhRTxGcrWN0t0ZY/jgDjsx7OziOO+x
4KIgrdl4TOtPHxBspMe4u7wS5YjM0cfGJGmVFiLB2Ed2Cey8qKny2pPHdoRbpFxerYn2WOFLJDCd
ujrG0PSBGMJY8YFdLs69h6pK43PpvvVeAFMuESrtAGv/As57jjXyziXRLrGuGsGMwN0xXtasPdkJ
fdM5Lv5mQkA/FnKVF58JlSKZllMhELpvFt1ENBRkwA9UHw/weNveaa/5f0YlagbYrlaZw+wzJpG7
SgfIR0fKG2kpn01Z1wf8r9ycSMMDxXKubGAhBsR1Hxe3hLK4eMo+YFeWVp9t2bJbKP5HPjJctSaX
qefX6MetvySq4YUryIYwSEmbtJDQAK1HkIAbvd5HHvEPKtt6OpxwE/Yr3Re4OEgIIPdG3yPT3jOM
oGS5JBMrCmVr54r3kST5mTF87cSglsOf0dXvKmpwK5Do91qPzYuj3OmMYexOYcIf3a2/E5MD3jdK
bc/VT9v2pq7l2c/GY8udiJ1reOXb3Ym2u0ZG+IL2GOsdO7Nlm/cmxa2R/sh64+Apo4sMaa7BtxLT
OeUa5bkIc5pTs9xf9RP29qF2WWcbvpimAbZv9oOfPl3Eyn7f7IIEokk0+2gcUkQv4W2KxBsjzewh
JVPoIePSJ2lzaNYGgUuDb1irzogOsSJMdWr2NfCL7eFbnUoWXJQeLaKMbUa8WeT07AvNoTK8gMok
NJgV1Gbn3Vun/GYXu5QhprvZ8rLWo35VgsbGRaqeRCkBKHcMKWLauGkebx1j3OV9tK4Vyu3Mwy2L
hTRfMM7caxKmlazxl6MziaH0uGmTpWHnv0bhXXMJvjhizhiZoZaoqlpGhiUu4JcAXWfZ2nekfjd3
xmPyxvwxkMmaafTbMAK0XnuxvPiMIHtbiIwhGYEn1PIR/9CVXlxsg+HesYI3YSGx0k2u+qgYTyTx
vU4piqYkNrcEmm+FwQgqR2IDsY6uXe9Fm+KjrsyHl/FvKfuCtM9dFGm/V+T2F+hMV9jW3kez/67s
9loAUPQNeIZMefMtAuOCwf8gtYx5haejQeg0Mss1GqUr2sSsPjkQWWZziHzxQ4LPmQZNSgsJs58z
H0pbcdeX62mq0JmQeO1ij+pNZq15TFEW8KwfMIu4Tnwm9/dIpBhWEcPjhXduuqwvWTvtzVHeglwr
8GyXL0ldfzMeL5KyfdRxxlSJLW1ATx+qTW5O3E2W9JawZhfVjx6QHf63MIvw9/vUrPd4mU3CWW2+
Ut84IZUyl84kjkGsvfVRjqDDT5dh4L5aQcqZkBX0j3SbHsmHZcIruEJ7TOmbO6b3KkJjVBUDWKPI
cSYxCvb2xdEPpv5PYuuDQ+UFw73nMhHrvctMnr5XWrNpGrRQIgmWpL6+Q38TeBKyT+YqTLGjraLi
rFySjtAUkAoQtOXCnEgCGpnE/MY7ke5GMSWKj8Iglk0Vv9JIn9Iw/hqLDskNl0d8TlFB91jHFh4Q
9tLS3B5dfrGjhfmYa8l3AJqIpoFYWhwQKHV6LWn3rUQiglqBpAGyCLdC2f/cQDZEy9YPmo0/B6M9
Fml3bWwe3bqgNHz4JyZwyzpdtbBZuEq1FcGI47LAZEAlzG9Shq8uMq1JVu9hjd6goD1WpEz/MM0v
KqYpEtAZmgY8RUMZwI8MlZsh4KifmRU4a+GTFBqmAdAvmjjlYRVwJE2gSfwbKdh3GkinhWZprx4e
bNPVvmyzPZmk9xSYUCm7fCI4/MiY0/AC2JsCR/uyl2dr1KNNH2pvUZw+8ZPeMpfnnKwZ8gjMuxm6
PT/T+mvFmCenqmJ28H7wGBEv3zFlNGGERb0OkIVq6TFunWhTSEj24hFa0Xveeq+lVwH3DcF20Lql
UeCiJkb2pWj4wG0yfWqorLfdyFitp1+C+SaYk3Sqm6flyRrChs1sMN8m03C3vdc9PHELtfZTN4k1
U6gqVm0Y7Ez+GFsn5UAa/pihcyuoRpl/59rU/vgiPLvFwQs4CzUUgcvOKG9DPJ5UKlB0xtbaDPVL
HbFiQWXiBSywR/RsOvbaNGEP554Ju56Q0JEMBE93xR9zFKH+IKD+2LkEY1X4FhJ0Wj4xuHjG1LZ2
+ADQZpu6VD+YVebXNsq4TTObiK+Ecm2KggyCfUredApDm01QjS+0GT1iimDtiqsineJxTReB1/84
PrdgAk4PUqEdFJksK+lYbzaKBGesIIOKsxHMHD4hJHDXnU676QAoTQ/KyrGLc6947Xq084JY0oXw
hL0OUtrLEvoAQ/1aC4eWZkJaF3ZlqJUU/zrmAobMXUfVMFMcw75X8WVHIIKjEofaLOmaAAdQAGHx
1J40P/kJjaHCbdZ84J4lW5CNeL1xCuMY11xJYZTvg6Ef6VmllbV7SNAR4DrQfdT0UQ9L6o+obT24
DvZgqB166mobXVJhpf+cUT6RAGP3hlZmE2GwDat+rWjIMTiU3fZNdujAVFbIdeerzTjkX0WgfWBe
4cwCv+gN7YIG41CZs+4FO/jSn8R9HqmaGkcicnNtLUYb4w/tOVAn74VBqxzuKQ4aehu0mKy2gK/H
tLLf2HYOaah+8CJd/0ufaMyEzMuZHek9/oxuwaEUIU3G8YNQ7KSFOHBF1l7lAKyQgTdCBM/1H2DS
Ds3Uhk+MRUN27sasTqksP+yU44/yQGbmsdnMv4fQ6/3MhbetuZc5EA2b8k8dZrdRsU46QfOCvvtk
h8XBcZy/Pk9GhVVsIUT/QoAQ6iqtPUKqz9xcMctj4L+y9Oz3zifGpm1autPSsMpzXE9IkKu3SMz9
s86PF097m/q3IYsesooQ+WsQzAEJqvBLCU/G6AcNticCQLzWOmARD8W84sXq4NVIwGzN8hkCY54e
VxvXY2Of5Ay2+wHt56Z37PGAuJSJ1KUPYcH0G0WmzzUPX6QjblXGd+eOf2xPmqt2rOYoGbWu6/8n
CIPTutqn79rmQjfuXTk7J8m9X5U2fDFzoan28dT1x7HPNpOBm6HToXuL2n5jCbiNrsqW5lyrI9vo
1tF1juhQJ2FritZjwHPQ4YFfJKn5T8ottywYR0MSs+fYqJpfhwz7fGiSggB1fiGQ5mLV+VYWpIRq
mnnx6bFz7fYRlCgy6XRKDf2UIDZKkV9oQ3Tm4wDcDy96KT5bLd7PcAB5kjnRE4heBbLjSK8fY55h
j/PCTdA2DTMb67pA5KQqZGJqnKiZqbYcKEuARUU8Or+Ksvw3gDD+CM4PaZwvfUZ6m0fepT6tDU2k
66nKHy7K6aFuaSkv6fBIY4JN9J/BZnvKCe2eqfCn7uNMIpmXEA2pSLnUXkl/rQJ2Z222CxiG9u7H
+U+8CnZNPRATmMxcS8RjL7EH1L33JMSLeTAZr1hWjthaxiFChMmNtIiq/CvNUyQA+XDvQ5J9dJsH
tGDKEUn028PCrFLXWqVO9t2S50mhI3qLwVwWSQx0T3R/7FE81owLI0IBokjonjzjLUCzSNgAu0Qz
7H1bJ6PejeIVB9Ld8xtyaVJoTsoSUwErWBRguE6Nygw+ZDSieB0G7cUs26vQvD8JNLvsmX6tidyz
Wb3vxEULB6KhlR3Lr9HXvlwkjWPNCzpSV76kuxljtMMX1nTGV5Y3N8/O30TfXomWnXUyUAf46x+9
ty4Gzi6rEJcM/c1qiowfaQIMCyt5OBEYRgDZhrMUrqvCCeveIw1VV0hYqW0x+ERsyXaKf4Ku3J1V
uTEIDhXkg7nuboRPfZNtO/Nl8dmr3JXfGPbGqxyCj4OvUJ/PasfJCcW4CxB8+NZqnTXcKpZH+r7V
Xehop0eHYNBF3lrjKsO1kAHe2CWTe34VbdOvm54+IrLOJjOvdhylaDA0jUwNMjz9WUsx2fjn3ty0
+kpRUJaaVWId7MYNVdyrtl2AbsFvVdQD1OUvwAWBnRMZNRMIVoUWdFGnuCka6b+YDbAejDeGxZmf
YkTRsROzR4Np0twpfXfrieQGzvMdCXZeOz8XQXOnWOs5JmjF9JJLQRM6SY7hC662ZEVkxq5qyN+M
s93YQo/CzZNgePKhAdAwxVstQo+AIS7Z9xXeB4G1aIj7mslXO9TFLE9ke2pl/RvY8s2kxkuFxk/n
579QFhXJnIck8/8GArVYOCIxaS+2FR6Zav5mCfSC65cZlvIcr1arLuUo3+z+mvJPVnEXHBJpH0vs
qLqNdrqFwIqC8ZdZbiMchFkCEzT67HzcugN2Vd/T9mPxxxya5FvZJ5rnELYGEJC21/FrIZELRcAD
jWkZwK6mpVBcKrrHy4Gg2sGGAigPXuN+6gACtIQikJP9+0gHDphjg7VmTsWM7E2bUXcvBPefq+Z8
sPgaGsT3B9yyQrNAg7Fx+ArlR+xGII7tia2Z6ihhLZFXBsw3pN34BBlj8YHy61RMKkRzdOgjpuLx
7qJmL/OEHKm+fMQhQ5nqEQeQbOmPLc5meWxm3VRv2j/SD7mLOFnbevwT59y0Sf1JU4Zcl7H8E3rh
TYFc1F34baZQDZ7YjCl7T62dMz1n0LPKzxi4qsY2sSBjnecu3TcJD5JCHGarf1Kz/xiUTzhJliwn
UuwwPRvsXmVLvroAokxCbCaezX4trPE+JvN8zBA0UeKgE4jhAI36DT9vtC3SF+38b4MmkfkEGqYd
L1qAKM+p9HOnud7CZhnKM5S8cG58bbK5hAlQAibouiH5T7pkhoQAvmbDtR4l9aaYDflx9x1W1aVV
+BXwwWuZXDGq3Yi++ULycacN0dlnNr24M7/tUViKpo+zaOp+Qw1lndY8NVasZRQUW2FZf3iXjk4w
vimiEGcm+Wr7DPJsS1daC356p9j6pRq2PJFvdWavO7e6jth6iYCUFACTqud45Q/OgV2vqnFvhYG+
7IjDFeaiJMt0RYSh3ZezVYM/pyTZcTZYChSPURuuUqpTF7XniFXTyQ80Nmu3gUHRmZT8gtvSK+Jt
9z+Szms5UiWLol9EROLhtbw3KvkXQqYv3iYk5utnoXlRSN0zutVVQB6z99qtCZRaNgbi/pw9THgr
X7r5k+hmcY+rPtux+3F99U/Dvk5SlqNBBWrKLUFsLKgkNBNqX48bhbspqsFmghzAMhllUMOYOzvc
TnrOeqne4+jf+C2mCKIKbAw/9jFPkQkaWvbQYBhSuOYXDXJqYmj+cx2ybQaS3dWsNnxg257uIVG3
jiD/aDNNdcmSNtx4OU94D96CwetQkblBB7ziPCorcHqyYIka4vcMi/CF2de+lggJ7eTFtsyz7KCl
WP5wkEJ7eGYZ4uVXBWDMa2kEL1HMEJySL96Vqfkzuvq5ANU0RMFpUOW5aptN66SQtrjJkvOgVQma
VYs2PDvjptimtrjG1CXPY1M/WBQqHfSX0Sxbn3Q/P7GY8jPxLXgIQQlON62+dkqwkKmHQ/vGgyFf
Fn1/raKOfgifUQ4/Fcw0I5+Uza1gqGcD0sjkgGsZ+5jRC4c4IRcHz6A9tywEEYUQ6IJekMmsH8N0
YxwW2uYjSNUjtWC3ZqFdrmXKUlL6R5hyOHFzjZibAlN6S9nIjhRvLfzigbwBkKhKe0xIwZZxnHmw
AIyNlTY/Ont3rjuGAgYEdIARwQkV9dY3htdY8AlWGctZA2uKjbtAy7oKkT7WXmJttfmCTSZz+XeN
YRX9ypwRytsFvPmXp8krHWq8tiz5rer4eZw0salqMzmWTPhxe4tHHg4fOLRQxftjvh4gtxzc9G64
HjvRcDSIDaDKcZom23ih1a7jaHi1GB5fSLykInc1ZnYjJ0yYRtQKCIaKIJKzI5tzsCtQHqLMrKrY
23Kdmuz29nj+W5YILRkCkF56aruKBZ5I/Re/1xnJdorAO8vnKbvWsZ8rVRQracy90pB/6mPMjNm/
NFH8JJiH4bvVdE7NckOtjUEupj6B2LFkQOu4JVQ+H1FFoIztCEqpYSaMw32ZBTP+u/loMQYPYGIN
TqNa6QeTicsCdMAtqdka6pa/z7vxvTB5KNd5sfWYCoS8GKWqn6oCVQpYBGV7y+9iNuNu5kM9YqQ2
8hANi+DDHhi9FXO5rtmTtyt1+k5WQaMKPjLKcYiB34XNGxImtljINr3omhttVYLnJcq3BEIeLJtq
wknLl6ntyDptxY+BZrWoTExURYAUhctFqWhPAUuHa6hzIpHZmLOdqigzZhCo0ecHKiUUSPUouIgq
2A4B76vzFShqzqiirhkTAFxp03/PfA1rEtpS9vWjS5z/SC596igMu7bYZs4z1plTOhbt1mKbqwfp
tI4ktbk5r5hbaLyHNCFaUY4sXrrg2SkL6j5LPGGoz5adX5DxgmDeKvZSQLQzPNgm0kvGi0DEG2DP
WUyJlbEArOMDiWFvvRkLlKnqN9MBRsHkmMu57ilF24oFYRuw0NpXwaHqBo8MkPaMP+biJNzQarTO
uQyZQjjEVYjReQfsvKxHWpxJvmpFnJ8s8eMW9roianeNn+TRhenVBqI1q53M1dCpXUsTWQnRrLxS
/1AMiZjIfJKbEvEvbbvDkIGGmkpiQhmVWekvsE83D8TaY80hKv+uM0cJRLMMi8gEGGX9DEjAu1n2
o7AIYLv7GJhHzHXAxAAODJe4WWwHNwZwVqBnw5pcd+gyW0VGHgNDeiYRX7WarPZZKWPiZh0c8MB2
zh7CWLYmHIgJ7896dMITEIVTm3r/JbxBoctawmH4wsneL+fuEsTMifrwZlkZ8B/d3qRZTwD3+IK8
hjzmfPKJM2KlIwCwLezSf5MGqOS5ZXHzaV0L9187lDzsO22OX/rXNNAZSt09u8C0o7Tf9daSKEPE
To6G7gQ5vZ2GnHIsJJq4PhUTdbg+ggni6GuK4L30jW9CjXlaVRQPkXydquhzaLRjMgB9slKEw1HE
3tlKN7aWY5RkhR45s+wtXqnhzgMKaoCHJRFQAmM/OvzAm+n7PQx/QXlehlRPWTwri2alHgZ2w3R/
mJXQixkpMQ4sEFp5q3wKCdXX+cEO2QS1x6HiphwG/4xQHM2Hn3x2ynnT4+IwCMTuQ/KfnRorWXP/
tIJDRjbVVqu5TlrhnwGLcvoZZ2GTktF5xbWzfZA8M4jnnpEEtLJL090HEld0WQU7LdHeR9vkIahh
Z9fZNhXNq6tb7sGNBXxHGFAsbVmmuxWBFSxVYWmpa1bjrayKd2RGFjMnixZBmk9zZmTid4/J7k9d
Wz1SlpZF5aDby3ZUx48K1WMw5vem87D2V4xA3aXp9hew7VeOXgh5fvMezKIvf0SRwaOUApvKN0xf
ExF+2hl4GMH2F0vrerT0kYVhT1Sk/j3Y/XmKq+JHDCShuUfltHfL1ThjicuaYR3JycOMts6qgUyh
fPo0BgOFnO7l4NtGXOnoPMj4M4bLmGerwQbbxe1+qTkKj4aJVCsdWFRbTYj4JfXcW5t0E9YPDtJG
5v7GcEjALX9zYtlvUd7LG+IUhrpjkO+ddh1FWXzze2u82QPq9CzxSOfs2FIbGM6NmLKmjrzkVrPl
hkKIld7XHffUJ9led7vpBi16uumUpQcAaO+I+j9t1GhtdPj7L7EEJBUGLAf3l7vDGExMwUsWzUSG
pHlgkLAWY5Ot2yx7DuOEXao/Et+d+Gve7wWWYAINVb8PhXXubZ1LE5S7KiHQKJBIE9xCVqE6wvr8
X5wk9qvd2PfJHY+elrxXSenfvNTIsdENzYlmT56LtMPy3vyIrA8/W25Z878kYUPmoX85ZorI1yy8
F+M4PLBoOxuAmAXYL/zHqaQ3pH4YQQpVyU8bnUFWG08OIVGYwz13kaaIy/M08NYpFHCjd/R9T0bV
Nrbt6jnFAsO4yFO/CAvX7JADeFqHuvfMVZXumQ70qyCnD2PMraFaEtU5kuzkjcnIP4PWWFfzZU8o
QbMePb9f2vMLTXAQLFnvoS/tvIMo3WKLqvvcGcQYyyHvbrTWGdQDxHZ6PNyQb9F5IEmyrHggGyGa
mfrAa3LNwLEZD/luvkFXyVj+YqJAsBbbzt5wXGjgIessYDqclln97aesl2qMqHmXOpcTUfeIgfT+
V2i2vUYxjAvMt4Dqhc3dynLxi6zlZshofPPpJnlfIvxXaUsGXNnFR0sQPtKAEWlJj7ppTckRXh/1
Om5+faf7MkHQvgzZnKvn+s+56OINUiR1TapwM4kI3m2H9jRtHf9uM4bECWzVfkJkT1le/CIh2Yww
oae0MpId5ca0m7CWnku7vugVDrqS/32vvOk7aPahA5EImeC0alTQbLg8M4RivYd9Xoj1FNpf7sBw
T9PVmVZ9HgnBXtF2ruj0uy+RPdk80ArJsl6CgwmcCUlYRQ3dYKRe1Emi301FSmfB/br9+xGoIDN1
Xyenw5w9OQ4EUQSZUGSLvN4jKpjhhKFgTQeVi9ii899PUWmz/PVBXyfBG2Pocm04ybhiuCit/O7p
E3s3QvJqM2XMMUd8J2uvH7G3e/54t8OaPtq0oUP5RLrkTXXlebBkdzbdSCSPrgW06B7buRG3ycVv
YcfgVXv1OlXyW7Tg2vKJFHjoUmlPq9zvwcoSz4QZXjPRsYIXQurSNIa6Awvt7/gU5IV/4AZbJfOi
QR/ZaCY4cxtJiAdh3md/CA/GFa0X4zasFxM6zTtYGYliXtv//aRzQEMcjE/26AJ4lvZlAobcETS4
oqkO1vjH4nvhW/bFJTCiQuJ9svthOc2cOrdW99bOWmSPsDYAq4WIG1dGocQu9Es+wMCnvaqMkx2P
yR3UmdImRggFQ3SfLV+c508DtAvCArppiVT5mWgyeRF+SNoaTijkEsS81dmtGSImKjrrkjJnTlvJ
o9nPEeZSqt8x28yfh1mN4pL2DMhQyLx0pELRQCXpCWYqoaSaOnV8yD3GWsMygg9V4mYf67NRqeY8
RjiuAAAtXZ6elTUPmCdtPJMIChRmoNxnZpZNSG0s3RErSbTewcb85/xOXsqTZSrxoxjDDfvkOoCI
EjP7W1kguxee7/wY0yNOQY4NWx8VzjF32DjJGLupAPKUm7xMcO7wbFykxT754pFk1lEXiCf12H7S
K6BJgeNu9RBFWTzG3gmzK7o6g7PRZd3iQx5GD9QMAJq9XRLGT2nTfQZB8Rl0+aWBnLTIufhXucuy
WZtSgHfYs1CATQkA7mE2JRj2tjBwRRNMp581Fx0TZEXQLMIbV4ns9r0Cr+/W4HQ5ui+DShikuug+
chEHyxBbWtGhdx27YJsGNlAnfIY4+THF+3ThGvhz9GnNzmLg7UVHDTXWone6G1JHcK88YoX1wPvD
ItfGUqGNIVoeLUNu0+Hb6Elrb+JvG13cgictYFL+H1im+3USjl+pmZ2ZUaEHLENzZ+QxLqt2WHW8
ZklwxxI2xpJkdnQpTRZuZHmyIGOtRoPfXBdEcic82KqCxpixMHAWwqAah3293/GQT/u9yFmmJIwI
SyiJxKZMS1nn/H1oy/Pfl5qoPzeKZgl5swaeik+b3ngs0EbZsgVM20w3vPIs3TxWM5Bfz1gpDrrR
z2hqU192ETwUb7JPhGegrKYoZdhJDkjVfyNHjZdW2I8rNX7VJOueSULFk+e2+6E0X0MDMhTAaJa/
6HMwNFmtimcM+XdpZzoOyv9cYOESSY7jaeHZIJBBq/N9OTuZeIqQl4MsajHknKkyWkuRsy+UEPDH
CSAXpdE9BN64GVrsEnHr2JD72Ek4xBQiA6RA1GBtrAsk5rhIUg+xj/+IcyTIVaj7O4vZHl2C4uVt
x6j7BHVOQs1U0vX3lfkSpC+RT1tomva062KGSnOOVe3yf6ED27NDpeFvqe1A8i/zRLj7hJI3Hrw9
Sx0+It2jleiNc4yvbD6ylg5JryfTeSha9F0TpeD7u9+SjNglS6u3IPE/K95Xu2K6VoGucxkvLEZh
EaNMx0oy64YAKP5FLQVV4uBgn79UPZ9R02uwz1nqLLuuhxo8XwaVu0H3O1uFyRhi/XWtOeO5e/Av
eFD5WnJBRTHRF0fOFjMWJvtEW4myocjFZrwVGQIZIjZ0GkmWdVlpoXAIfzXhrBxVQjD2BCshZNVL
kORg8DOKlkwSE+Z6cHH6pvjC3QhOkjB4Hl/oIUuDIoTJmguKMbsB1WdZYPH5RlVOYMqsGALB0DEw
xBiv9atUmHJbieDddTl50oiQxkK9BLQQoT+hzQGms2wr+x+EkGLtQqRwClXcZ3Qj6MSNX7KDLadb
GHH7hS+mjMuDK8ut1TbfsWC6kneQdQe8SqNPr6dDf3biL19WN0LfB7RX0thEZtRfNCPZ5jg88lH1
5B/hxLQbcdIRrXAs5NdS54Ezjr2xaM0AoQokhdqZML1jE/FKFW46k91Lr/EsKCl6V74Uw9KZHR3h
gEsjGXQHxpIJiYnnENI1Cutto9CHBTYlPRz9pV9xDHuqR6NmTL9aNh3o3cpVyT+buRxS4yFHXzew
JNLTA17WigdKhMYDRwG47rWNUSdPp5PRD4SV5UxqOxbC5TNDkBuMCTLzHLgr0mXIaidcyXrAMhEx
xJyzsDcah4u2cvD6EPe5TEeyvo22esfEONeVKBdM/oVT/zKp1trksXgVxMNAAkcC6pJoB/g62mWm
u3YcogIn/1mWCQgjvbvp4NC8yPX36eSjc+7FTy5sMFU56/g2R2OscPiBGcB6jkxpi9+Lro7k4x7B
sfC1m0gMzkE7uvr6F/F/2QbU7qtJ+ZQYiBAKD7ckbCfp2tOacTn1EbtcPMk1MVIBxvXeuxJ8Ga9w
am6zyF7wyNzMcH8eqj96180TppKqPZEXs4nvfmPVZ23+IjvjTAAvItisvECLmVYau6clhvvuYDDr
iX3dJhOPIIIufIOnZBzYkhnLsAxReelEF3LaeevcuSnQD8vBtKGyZeQh+C75UZZoPketRq0bnEmo
WWeNeYcfhm8hZkj4nPRTSthwe+VUZ24zae9NZX20CuQQ0916n2bgUnpvBQsa6UGR7+EKsE0rEmvO
oN1Bn9VN9d2WONxKHylfgi5EJeHMnDD2NllKttmsiL+ek6IlZimEO4QXQRdxxC/GaXjmU6RmBeWL
rbE0D/zkhbdM0mfAnvssZfqZa/ZKRAYZIhXFF5HDeOjBSJiY4zq62rDtV8xZ/yP05rs32odMSOql
v2e/wAFEbsveAtLQBZydTgZ8wdJh/2TaDQQQ7xXiiSjEhKCNQ7mCYspTyjklutLZsYZsAc2UtsX4
NUT/i51j1HtUZDqT9shlVWYTblFVW5PLDtv4ULNLjdKdqbFtTwc00nbr4B1x6m0/5Uwoqd7SqfzH
+hk4tI41oyGMfekH2rQYteajhN9Txf30NpF8Eds6KXrTvE3xehaPK6hk1tpv8b1RReEOha1PsCKL
84AOjt2Zr26ONmAaNHBB9LFaAgfHlh4mhzLQ3khs1gb0fJSDek+4K2ZgbBbdPzuMVj1ooRMpjZhM
QC/RCCOzbnndbAUlHjvWbkT9Nf/a9qsy985vK+pk4UvMHr5NFLXoaqCv1GFRHL1QiH+3qn84uTCo
jXncU0UvpjjZKVvuCb5uvjQ+XZRzR4FDbV4Y3oHuYnDPaPghFe/b1nwWaL0wgSYUlRUEohFcmV3X
VHB4OLlcxve8DJ861p7TXTRMJaJhZWYJ+qC7DnOkCIxXNt0JCE3cEPEL9ctnoBfHksXZX+yAvZ9X
PZEV7DiFb4YYDp3FM3Ryk2DXTBlw35zrpnw282CPcWudYHTHl+0+x5lrLGIN2X1CGl/KoZTywFhM
BsQTMrrWc7UD6OrVK/G76mTIOpoiJwBVfM4cj0+cFQjJCtiKj1M8QaOI92EnXqtS9evJwREyqxOk
xsTMi/NfM+OTVRN+a3vK0XtP/wmRiM3Ytg9toK5E3YbEhGF52aENOIV58ZMyEF5VYJyqNj30Ofcc
GXQrs3H/1Xa+89z8VZThuYvSe4u+BjfmpqmJPjblDQ0epBzKm9NErByxQxnSykMvqUWnPnqx3AT/
n/bD8ANFcfbQNUqTvhViYWAEAb22y/MEb24Yy6PTAWvSdYmyEP+qE97DYfou2cW6I6dQ5hb/tcKz
FqyGTDfSnnxabegJ2hF1/KvU4cCz1F77orxardMtc2Cp0y7jpELFCR3RYaszemqbTsCrXbUt6oFE
zm7YtgPxOwReLyvcZAP4f7r2RalwzKolTtj3EP0Sud7fteeAnhswI5kL361eR5P3Oy3Z8kdB8voz
0hlfJWW2h48CJlFmkF7BlFxHHcBHJNiIi48Rw2hr5/FJZ91k1tuUpV6QhE8ESDIoqMdTE8x38QCI
PUsoe7HWzND5wYqBWpvhOk2AwHNicJijIdXK4c1JsKz3BRaLEFcUon5WYjyiBeYXMHZAgdbMkpJ9
zH8VSZt/8jL9XZmcAS30OodFPKGe1ULMM2imWazAJhInNe/fRMEBUeQURQrtv80/rWAxUQkofGyz
BiD2MXUAfJh4pWVXMuMBirnyP6jwW//auPq3A8F7aTSRvrRQ03Maevh/toGFxSpPIITmrl6eIPT8
2mN0rfGcaZ37FjZ5z7Q8xOlWBgiqWjrwoV1pQ3MAcTNDEBkPqETd+9ww1+FTpSETy3uae8NrSJk3
8YgOkEnZ4TkLJaOjZ6hHkWPKRY8FD7Iuc0bm7ckZI8iMubmbkuk/5F0ssBXw9U73r9pIIwODPY7O
IzMpWVbfXQH6piDew1f9V1xjpA5tShkvriKWFwaThYJnQVjEF2NkOev7oNBEesi6GlvCrK5Gaxv6
fMM+mxeaN0tb6rR+6FQmQcZMM1kU2KQf5Sz1a+GtbOk/B4GNIjp6al1mc8PMXVM1JUTAZQDXMrxA
6nxvtOTJNEA6pcYneLicTbhTcP9S/TXBq4gQ6xtNe08C9JpBqBgcVdzR4byxmU4IjM29lf/Q7qMz
52iI8mnrlCUsssR6hZzA8jopwXC0pcuQJLlo1RUGGlRbe3JXVUF/nlBGeHUvlnZ2db2uXRFv/8kM
6D5XhDzoAYoCi4hcAH9Drcud1lqICw3BZGpQiHWGXZ8MLOzEuhQwPckzWgd18StbSVo10DvEEhbX
TkeknxN802q9BLWpLeJJu+Vs+sbZFKEzph2qHLgQJ2woMBrRysCwJCWFXxIX8YoQPwRGmXhlXhKe
25rnzWhY7hZza762eZSfkb/uC1b/9ywfwwORTyz+o4YKVHTjIUSWdOhReA5aaDDoTqOnuOjFDRLk
3w+Rk58mlt4PBl2p2X3CZ+y2ADq5PnjchEwNj2HTvBLZ45wDeSiNsVrDH8IhY5bRIwLNx8a08teo
DN4KLB4Xo3Y1AovZb4ZF491tg1Um3c9KmVZ/VrprHzOz4urX++SU86JxOVlUbOACSK3CCBdon2Rz
BgcdWehT7QPA8dDS5zhANlxcxkvlvbO4wO5Jz/2WwYEFewzF/O9HJSsEW4bmsc6v9k3K8FoBBloa
IyPSMYWN39YoLqlGlso0+gszry2OzeTJMYcOu5iebES3DaOSeSzf9LGGIUl0zd2P8Y9rjAc7L7CO
ARCPnEzYtQOt7ETcwQhzmkmUTOPu2IVoUgu9qY9aMeKSG0Oq+ya7UBLoSANKFM8acwIVdch5mW9r
fTWupiaozs0E16cHfLh0DBsqqgYTXzadXLrpyrI1GqbKQqIs2R3kaa7YwEQmc/7uJyAoAYt4YT+c
NDj4GFgYSzeqYmCYBMiDx+iz9EV7GpP06gRKO2tpiUtVynuISpy181B9tDAVUGINcEtRNDkUxMuo
7rdAUoedaNF4e7HbIJSsvktZRlfSBpNz7bXAoyddvCRRsNI0dlHhOLEG161kD9qPBGlf1ufRkg9a
dMT6JAF+KUG+c1rEJSuacab1UAZ3k5R7aQqx96XF860xw62SfYBALXBXHguolRIB1xDn+FUCO1qI
Fkd4AkpoQ6cDLT5p9xGdHPNIoHUQDfFOGO6vRzD8v8Z991BVbvXOY6WUtlInGnfS1c6LCoPVq1xr
xEwdk0p4pNX4NM4AD7gYG++m4dFdFw622cIjAM0zAF91XDhfYN43A6XsvzQ0bsTwMBwQKBgmuqAz
mVCo9tDFvMJE9nhGj4yOGrUOGZpf6SnkEVUDvUEVj5844m4a47fnmnyEZTulWPxIkV1OEJ3eJ31E
dlm0cm+pifyyao5iR890AjWnHymM/n5ojFpfS+m5yPHxpSy6qju3odfe/u4Whzbr7ycjRxUeRkGz
LGgq91oF/bxvde01F61AxV1+EmP3X1P0RyU1+1nYo/08YArXpuKZSZ12CDGRLAbfwnNlRSQR9HIv
GuMR9lby4/bWI+pZcIShq87zH3v6cNZ9WwCs1sa96pBuW4AgqGxjd9MnI2382PWvWSynQ0eoy8Wp
jF2T28H974uhfcQdatI+76znObcbYaNT3VFlk4iJk3REQfbRt8pbUvMjbjDs/JhNBsubuVAzSReb
Xz87qptAlcpsHfV9WjOYN9UHmLLwX5pJLvzJyjcihA+IHYL8iSoFYDYNYCZZoLWQPCGVxeO7kyOe
VmNjXdkIWnsGe7jUo1+zZf80/z1xEf62CyOSchJn7aqSR3pi24jC4/dUevXj7490rfzPaJBUN6S6
rBtWeM/B4MoNcj04G4UePk91ap0r9xTV5iN1dee9RSC9sWplbpuI3F52LgcxpM5Dq+zhEhgxv2v+
c3arhC9ItcLBSEpfXKYvnj0YhDLMGEHpAoGp4Vc1Ne77v79tDNA4kuUGjIEGCVfgeO+io5/O2sI7
NXR/L0Y5rf7+nBCRN4ZCgNk4wLeNVRiQz7K73kb6d5Sj4+iSXN0dJE2Lxh6m1cgQEQZuUn1mCfGr
Va9/J07hLIcpcs7GVFNCAEdBatQGWOadfB+QVoholk+e1Vm1VlYPtb62YA54kbnN6iF66FJ8ZlCi
1o2O9tiM7foD5yomu0FhMyzq61jz5vfCrx//QXlMlop19UceIhJqIMOc9BIoSSzD3d+fY7ai1J8y
hmn9+NlL/aG3TfcIBPmpWs70OEHK2riQlBBJGyeofjpHYIG3a/yLu6BCTjE1B1phvcRoiUTVq3d8
mPUuO8AbkldfSXW0XffArTvazFkb5BbFlG7i0WxObkq6TIELJuDeXCjUf1uf5/GlAwWyxD6s72r+
hjigDPSJY7lHP4dm30XdsAGX62w1RvijOSMfeGtedNYjsWrUm6US80TY1dJrkQZmLD5e61Azt2xL
5NpvdP3MwZJyllZya4XJcA4H7doHfvOMaO851Dxixugian3uhYlAXuRak5+nVsfyDb94Q40IB4+D
H4s8P5LaTYyNTG+dXVovVUQpRa5a81ViW/Lc2vqgST45ZoS+0FRv7oxF8DMPPlrUDm+TcDe219hf
Bblyyy6LXjiRq11jG/rFtlCx/V1dThCscOLHHxHLFlQG6VnvlXs025oxW6VH39Kpzqj3tRcrr2Cr
K6IsJUPRvgR4l1oMCYJ2Et9GYq/GapL/MWtHT0rSQ9go84BLpt2Gw4jxqJn6t1zvNgkofmPwgmtd
EyKdaP4Tw2PjXM4/eS7pfUGU2+guKiRHmePsI5r9v1M3QDw4amI6ToATV7hn6xc8Ai4NbFh9mGnx
k4fT+NNN+kzeoc+kXUf2o56YppdfqURlX0kvfXMmPj4j7OSjH0izau9DWPSnaf7y951ofXWqHBXP
hMdsLQsZvbZY1KuSmXUvoJeA4UZLDsL8XeIIsGyXtxj8HrkzWnNqrcig7beWURt8/l37PGLZt3aB
f9HZEF/bCjxi6zXBsxXWRy9HudQAVj6NXUNjGAjvKjpiiMzauulqPMR2MQLiVAYerIFiFZf8RmOh
ywYxtjE1BMZnm8lb5sf0BWCdwUerN9b6rDMb/Y7LJt7qcQ3hiP4iUXzqBXMh8Iyolaya0AJdOQa6
vMZjXBJp9PZRCnHHNwlkKGG4uRV2Ydd9/jvmrLYq2HWTKQO511srpiXMtzwP9YB+sEFV3wckiChy
bHtbWthVhijHcKgIB6vNeE9nNG7cCacz2GC6g2kY39tBeJspDbW1GMudzA3jxbLwtwMnFscUQ56V
qbxZ5LZbHSLhDTffglgBPEXbkhxHXcPDZeybq8kvglZdV+u2iA1GkKRBsd56hSVRb2GtPsURYFxK
//EdRiqEMt21DgxxxvepP9c+1M8hs3QgeoTYnfQqaDddXPYJWfAh4TglXIvBHhtWATlJ9JlhHkll
6uZy6fK3H7G5XU5K0dglScuDLRsbfR2SeLML5DyFQ1P7RGLTt8xNVj4y97BPv8DshcLINz2zgL9v
NAAXH5EpX9DLPinfGS5trtSzpRiIGCIWJL1193xSrC3c8jvCzLyIfX98Vz4hMHn6MDxJGPHfK/AD
bx/HbG5M3XzvESDhmMlWlamKG2vQ+BgK/d/YWXvEl9bD87qncGjSjdbH1T5OtOz4952mMEPGrKWR
EYTn0YZ2Bvk52kVFK85x7v+nTWG062r2jxkXYUvydbiIuis3hzh0TiW2ume8SRM7qD2V3TWDDA1m
pOFkiUMwfhr5nNxHEGq6JNlNE6eIz0xDwzWGwG6BrWkmhWE8YnFWHzpJOAyc6Wr794RUxbeeDQEI
W/nDxp7LcEwdeWwc463AP1Sazq/C+DAULcgsoAHIV8vz35dc8+At+CDpdIRG96rStpOvikvQ9y7Z
BUZy8zA/6i1ye6KENh1ZXA3CpCDY/f9qBPzQ7zxRIWtvnGFtt+ybOxKqa/K7H7pfzLOiId7YkK2x
L07uzRmfyuQ5Y+H5QGCoHmpiOWaFqdzFQ/cSTW73JPzsToz3+GyVU7DPCs7htPKTy0CDslCt2ARe
UTzD83Cunkyxrpvhq6gaLIW2AuXMhQyDgwwPEcb7tgvkyppZcZxNDn4aszn8XUgAAxUzhZbP2YFf
4bX6tgjGcKWVlMRaqQmItsol76U3+x2yvgORmvajSXVk3kOKZ9p8mWx8L7Sa6DxbI9v8/egCoC4d
0Iuk2f99dr1vMZAJQ21XpBopPgD4ilReequFZdw3SCm6xuIcjazT33eo/OvVEPbx29QkydXWbAA3
Qwrynwi+zmj9nYswggnGotUhrzkuM7S5G2u65l+pYcOGqAcTA0XQpWE7B/EUUhUbYjW0/VY3KpBB
7PQupcbQaMAbiudS2o+sXFZCH3dlMNWrYCBmqpDpnTlyuOQD2hRx9YUrl0RWzJBOWEVPhktCQjsW
4Y/dORdd4fOYYveaIk69AWH46HD9viOdndaCzbOJTJWnqvLCI2BVXmNgb9n+u4/MYpcYNP2XPTX6
rbL0F0oe/Oc+6v+/K9vKTGdDte2s5zXlmzNWUK5M2BxekjFxs534EBl45st06HZRquvPAnf/hohf
lqXMVoERQQ1wJ9/f9CRCQVszugPiTLxGtnX8q4PIqC4vzJ+xgGssmDTwpnYdI43IKv93yInsmh88
f1/I6z32mOa2lT9AnR0zcKayq58CpjnLEm/GDSLag+aE3fzghzdpFeUxatNujb0HWHpyCcj+ucRm
4i8thd0KJ05wnLyb8Lz0OGQ1CkST3tNAtE6P6qePzu0+woLnNex1sFm1vzQU25YQvjeAsE0TRtWh
njcIZW6jKQtFufWkxzvDuX/sgul/3J3JdtxItmV/JZbGhXgwdAbUepkDet/S2TcTLFJioO97fH1t
QMoXISlKWTktDXwR7i6CDgdgZvees899iyty7XedvlOajEqzKsy9Z51qnO63KR9uHmfyZHgiC0Tb
KJMKWOlz9dXz/ZVIrfKLjxGTZkCZ3zr+F7eH21VnTf6QWhNwsvSIrY/J+ROTENwnkPuuCZitsfDW
91y50aHurXARMIh2ucxwedUFUnuu1FUj6H73gMIOA9XXg4Zn9zBvApFG+zZU96M/6sdMvevws53C
Bi9FkavgVObt4ktadIgdYdIsmgBrwVVSWOouUNMnsiuyrZeiEphLLY2KCM1s0FzrTKAeLDLHF71i
GNsh1Py9OlUx+qB76aRm75RhVI9+jZ64coFXFBplbX/YSiNRKXLk4bqSSJD1pN0Fkyi45I50jCzI
t71MVJS4wlr6pA732oKyB7D1Vjg4jc0vmEFa+mz2s43IhEI1mpbqsQo8uPQBoq2EO8+t7RRHE83l
Ezr+XZpVYMm4lJcjLp+KmaUREMExDaiZkYh1ndXZVCyL1qJNh2Xfd80m07l5Szd4TP2UKU+lHosq
so6ZxkSt86T60iMAA55xXwdtdDcmfIpeQTvkUXilXWgeymm2HQjsEVbq2etWM2gVV/2Nq9XMBxCi
33uc9+uA1dKLbb6GtVa+UcjqVg0N6LWi+NeK0g9HJYOblxpu//UnrBPDscN3nRbwseZ3DPoQblkt
fXtvwAe08848+CgOIeKxpJkfUApU12pso3V2QYhC99rXVDSfdDgtK0jo5sLJ4KXppA28lP62Gups
5Xqmeug6/ijhxvZ6MlA+TKl5RR2tnL6SGy/X1UclwWzQqeSgz5s2WVRp6J6bMavOwvH0h6LqX+ct
PGyoQYXaH8lqz+N2eM3qRls3NHe2YDniF9umGW+R8cM4csCoSFZGnIDEZF8vhW8u4xwTCXXiO810
bdjDAUSYsooRSEQIVaO23ZhRGx29wnCY1lEMStPmUSIBueIuQC1r2hyFdQ5Z2l3mLRtjZMCojBFI
f1U9ci0rXwXX5eorp/D0204rjiVIlWe1S/0dJl8JDsp9yDHlPhjmKVBc+93OoTE1ZjgiRSncSx0w
MQ1s56mL/Gt6hMU1aQDeTjfpZYbS3s3jd8oM5+xrHkaFJNp8nSQWUpeUXKCbpq5M9uTaJPtUjXcy
1bNl0ZfmXeqCUHEj/0HmWb0spyM4+uqux+DjqHp+UnWlutUDP6N9marL1KQkXfVjd5Pb/bauLAP5
Gw64+VtpEMRsh0LuNG4ZUEqH8kbJ6zdfdYNzCUreQjH9jsUNBqg2yjMGYhqGHpm+6FqHxXy+xppx
TWqPxOBhGrum0G+1tOdPKav02ektbCL8I0yl8B4l6cTK9LyJfQRt6Sg3NQz6eOivm1F6l/mBnHt9
3dlGsqgj/Y7Dpx7ng8VxYSY0xt6e+b5/58LVn+DoL8DVyZ/GhSCC9pn6tfHa0CArMiqASZ9ZkHta
ZRvUWriit8aU3PDOne0KrJK93HuloIDYhM2NcLoXSYWU9qtvHwSRYAdg+y8SIQQGGCq6Y21fj0Co
ll2IJm8YMnEvAlK9q5CplhIyUFZVSEZB/DFPQjWVEDIvK6891uxYoVDk+pBR3EhAKMKPco7bLjuh
G6V7OhEYbkRirod0Z9ax/6KMqrWTMtPB1ureS9ixrIqV8dUQBouJSmaPgfPSh7n+1JgNa4o0ArYY
dB8D8T+PMOm0TEyEEUe9RkapPGik/Yxk6pxU7C8hKE+bQq7SbrFrZMzHsiTZWhb0Z0JYqIji5TOV
FLakEoR7rtN3Fx7SpSsiIjlNx9qUHt2RCgTuweNW+lRk/i6JR+U28ipxJkiCO5tWj2a1ZrHvnTzV
Ty/JExK8vW5XUD5sQS3kQAnZ2+aEANxaY8x6hMNs1MWHZeXBHiaJ9sDc8Y5JcnmtmbX+oBbOwRzD
pQtyehdjljnPD9gr5RriFGRg2QCUs9qz5zftXULvdO1WcU6TwKWk01SflXaXF2b5JRX4+YPKp3iN
136XRP1zGaGE9RNxlbia/zAEmG5k2uvXuOVGmjTRQ9ECMMaU6Z9CffD40liwZP1w06vBADaXOK4/
/6QMjDeukfz45/NmkTqbsgPRpLWCUK6gbvFD/+t/GV3xFEjaviax0vNHlxmjSdEbXy/ROK3QfWXD
l7gNrLXCGLftjap+6c3zvEKtCu7wTiBXxjgQIDktgJysRwEZHSX+lTMa34LT4HPmlB4g4BxBdgi5
og48sIZDIS5lDczC6qrivQJCElY22UjCHEDcUqYhVEWck6lM51OHIqNn3xeyRvPPKYHoWDu181I2
pWdEq9K6SazI+tzUwatV4X1WET5sqOQBa3L1S2VX8SEGV71MiYJ+Vm0Kn6YSQJhCU9nSsO8V8eJA
jncCj2DD6eTQiGHHjtUfI9O85GqkHaHjujeV30XbobfhMZn2CAH1dT7NjDjJDq05KTe15BKLKr3M
z1spkjBkdeTsmAUAb1m19x2LnJ2pslZCh9Vv4Q87mwBGi23G1mfFR1NSapV144H03uFjLtbV8GUe
82sPx5xnMhcPhh2JEKAOcZV0UQ7rOfFeR1b551i3mQUwod4MlOWoLPGgTg/oli8GAPype71zC/+l
ayIN+l8Q3aJb7XEnmfBVdd3bzucxfOTyWJXqexCzoOTmoxxRXY27MM6AzxLty/QHEwzqsgRJw3Wq
UxIJR5YrUetQGK3T7mppAPc6j0oIdm2KMnEmCLYTN857DX0tzGkFEcXwGjUkX4lCDBsf+/Z56PTh
jJOLCRzq987Gt2ya/XtsZLemxoCjclGSX4oLvTdo3+XQ4OfWkMPcTmiu9aibnYf66wU0vnU7xsNe
tWz7Bts69McaXShUyeW8pIFdMixi0yFI1wn20Ce9I3HZxSqoa+cy/5SioDmqpvXcJfByjaTuYC5P
dtHWk8chjcr7uDb2IlHaFz8Goeb1xLEprkH7OI2ce/hr5Hqpsl/Nm10P7jfJpjIr/airqlAD8igZ
jiJFqCenFdEldDigbRmnb27GIBN7GFfHRAs2fuvDRhq06FUtlCMl+POn3/7rn//9X5/7/+19ZJcs
Hrwsrf7532x/zhB2B55f/7D5z81Hdn5LPqr5f/3Pu77+kv/Z5D99+6XLt/rtu41VWgf1cNN8lMPt
B+i9et4du5/e+f/64m+0Ufkt90P+8Y9Pn7MmBTJw++GRt/Xp20u7L//4JDRn/nxfP970+7+9OH2A
f3w6fKTD20/v/3ir6n98MsTvCOgBVQvVsmwMCPqn37qP6RVd/51lneqotqna9Aul/em3lNAC/x+f
zN9VXae6w0uOajm2Znz6rcqa6SXF+F3SMpcqzwtWNoyDn/71wb877n9+D7+lTXLJAir40yf59Bug
u+nrmT6Y1A3TsDXNsg1qSIZhqXzQ/PMbfXVvevf/IssF1lQq3x3ibAUkhRgYPirqwTDjm8DFzXln
KtKsdxSB3MkGMla9R/CrTIuFUuBMc0mBxPbtbrzSNNL9Xw7jt7/2r3+d+dMfZzq2JR1NCOwousOx
++sfJ6bbuu4OX9ScLgBwvdIhE7yWpVy4ANLcq1/vTRPT7/vzYNiUK62pXa2qjsWR0JwfDobXJ72W
jD7JuRaG4VVthxH9broqz7ImdYVs3rBdj1lqvCm5WzIiNkUTUNNUk+bRdyZ6QloTT1EaBsgBIo1z
F2A44CI4GCVfRaEjNy08IkhbYls09GYYzBBqKiKJgrUhjYE6SZXnBn5rh0k9Ej7Ud8u81+PhGtel
M+wafhkTnog6b/vHQEOYWp9CCGG7aCns4ZOTep/jSyDEAHFyZlnPWjIM4mQY9qAvS2qWT9BlwQEO
eM2SfdaNb3amrI0G3TqRwhQWe68Bf5BrDcq21pHJtmjzmg/mxMWw6G1RA+kzpdefBrcix9nQpw4S
s5WclSLKf49YMtvqNA/8YNeWyqVNDBe6CnrTwXo17aoFgW0oYVO8qYFCBf1z1VoW429IMT1IUNUL
I9YA8YuueVdNXSm1ZWTRywwX0BdC7ON5OMhL51k5Jgp6ruYidIy0W3ksdqH+JbJlMeibZOYhWk+I
oo0lNZU+yeviApZp7JDwV8TYrIpWEiFawD4wn4hgCAxyJaG0lftGz2ymGq5XjLUgPdEsB8ROosTW
wDQIKVHrZIbPEoWjsx/sxmF6HqM1v6qzEdC2G2KW25hJjnew6vy8fk0r9gLjKNX0bNUkMDMxMfML
OlfVtk3cZTj3DWCAkAX8O5145HRVkjsK+1IAM8Xh1zdNldJ1c9IMplHt+1QXWqvsLeo9DETeBiKM
Fd6QNiUG95iWnUlPILUQW2k+YxgLUQVZb9WVPeRc/IFt6BxUNBC4uauUjl/QAWFZd1FZ6ZSmuqTb
G9ZoDKfCzHV50mpbhaPMeekArCECBUdOiFaOOwcyhLBq8u6aNhVTqppaGKQMo1ctap0oYBYWyo52
rbZ6q66iEkvEqmZYKohTKho06R7QqpRyaQVJN3aomt4YuglbtZKmXm0tI23aNaOXXa3KQXfjbRm2
EasnxApUHWvJ5QKtoinXFFLwWpYDl8JWNSsr+KJbDtRSPSBECDONMC3yXgZ+D6U2G5q4pYxucev0
ZM9uRt305cqPSjP/bHnThc/9N8do52YRJF8tgEYcwMrFJxlkWQCbXIA2pxDR2TsgtAJArwgbeyHI
nwfXEDjDH1ZRZcVZQ7hKYl7na8POaKyYiDGL6wqkhQUakMgxnyJuNC1sbvS4teQBGkeFTAyBLeXH
WGHi9uY5A9yZxeDa2kveDK2kmGSW4cJEtmhelZlQjADlTqqF5EiGASpW6OYJSTN5eyXjtrLPWpSr
ACIqxwuI0BIhMTYBxWgUoH2cYjd3AloDpLyq6X7EQenetg5dUW2ZFKo5kqqbIlhgWgAIwXj59Q3X
+rvbrdSE7Zi6KoQ23f7/MvZgaelVAMegh4uJP94YKUMPK+yQdonTnpj12ne/3qP8mz3SqjE0oQmA
sIb4fo+D6dO9S1L4mo4EzKcq3SsoKipjwzDqZym15rOS1LgGfr1bhuufxhUGdFWXqunQE/thXME0
U4jCZLcFi3IKnpa8xRii3f56L393OCk9W8jUVA3ByvTh/3I4vSqiT6FNAenFlEkCaIk61fAxZK5c
qBnOil/v7vvBmcGS9avuaLYUpipUbsXf707Edh2zEMOyWuly40ISZ2UuJVBJU1/9elc/HT92ZTBH
scg850v78fiVqqjqhvOXoDJijF1f+yInbeGvd8J06/sviZ2Yhmox1ZBMO+QPh6/n7wb4ofhXGj3v
BZlUFPZG7wmhyMFi3Swa8VgMxvHXO/3phLQFH0kYkvPfkbr4YaepEcksyDmIbtlfJ6TzLlTpgE/r
c6oMbcTsHjrWr3f5N98bu7Sn+aUljZ++N1AXQVbEfE7D9JtHmgPcR1x9CoJtB+3fHdS/3ZklmP+q
NH657r4/SZwYmfGA4fMq7GuYAX0u7hHPk+BUqdHm15/rb04SR1ctA6nAdDNRpz/lL6d/5EZJrHfE
VjadUsFJwm1lucl/vBNmjbpuSVWzCJn98ZZV2I1qYZ+d5P++/pjrnXrqAO78m/vFz2eFxu1iurAc
OsucF99/FFepNc9I8BC6TbJCOb5rUrGoiPdSJ143q+r7Xx+6n78ljdNBA6XJ6Gqxsvh+f3qNVwCe
GZ7FvHuhBvmimeVjWqX/5n7/8/wax6ihc+CYZWsOl/T3+6lzxl4VyCf1aUNZQ3726H0ZZgjU08Qi
fEXXCX8cAgQP5jTiqlel7OJsG8VoHe8dCkXUZQpjcBdMHtrTf34MTEvnXNVspn/WD8c8E0XREiJH
nPRQIn0yQwbWhV6GjgKSokKB+J/vzmIGxL4Mg0v6h7O1IhgGzyoXRjT5avYkh9msbQBJTinuTN//
zUX/88VBT9vWbckndDQGou+PvBdqTmtOqTnQPVZEwF9RZP9PLw0cboIlFBe6o1k/3aRVtw4q1SVI
QCmABGZ1eltG0fuvj5r46XPwzRiQXHRo5qyrfzxTkewUTdczxjUdNuKqO3d6T+KIvfQIZSh9Axc9
s3FCViTKOXp+j5bTHMmp3JPY9W8uGk3lmH23Wpz+FjRAhmNzkf40YJicGnUuK+TXlXWSargeS6hZ
epw+EGiOcQwITTWBicFO9tdjCTbljzSJltKlP6PTAichS5u8nEMKyq3riLkIb+bD9f9tmcVgTKaM
9H8psxyD9x/KLNP7v5ZZNPN3oTNJUOnYGxa4DE6cr2UW53fOelVjSBCUWXiVV76VWajACHq2QmU5
T3nBFNyPvpVZhPM7VRlVd1h1k6qgM5r86++6/LW69fdVFoyR35+4jOxcG1J3HMneKOH9ODrZIJpC
8i243ulMErTniXGAKjfmWg2YpQf2/hFldU3qt6j3ge4AfZDOdYe9ujCRf5NMu/AcM7kLpgcSH3e4
ijBV9jYWh8aJKNwAazaEee777A68VX9jBsUZdAOWqrLX17EXm3tb9DoouOshGuJrwSoE1jEApM60
39Fa6HdORjQtnIB1p+YfGm+6tyJyXmET4ejAnVTCqN0/u21kL2wtPvvoKhZo75ZDj+p5tAtxb7Yl
4bRWg1PSVe9DLQTO6Loo5HUSeupIbIcU7rNIfATrIbgeK02PWtS8UUIT+6pygaX4OPb9cYwPlSG2
UxFsbw3OsM6ndUE+SWJMDDOrhkTIm9Fx612iSLzwAM4X1NA12rZue6PiQ75RTSjgwdirG3Xs5TYy
BrGknCAJo0V1SI5HBqzFGl89A09NqiXnsBXxhsZ7sxS4CxiHSPBoSqtGytdaS91LUA8q3mPqEMPq
O4lYFHJKuau6hu6VTchlaaHVMDqyFUp7G5eteVZIn1gYIYXtOlFXQmSvQ5gUREMGTPTcGLWnjA9U
QaJdX6dvUed+6SI1vUQajP+aDJGgF+7nrEdi6BG3utAHkAp6FhbX5N3ijTKKmwhTeg3WeJ1Kl9Z5
b4IHishCd/DCTuUR3GzhBqVzfqshoNvX9gTFiCnPjFQeloWQ/VZE+lsaa8AlDeXDdDN6BjlVnBhV
aQ1aPsyCZqU03HSd1i1uOsha6zjrFVR6CIeCfADVQSAAExbM1wrahrj19ZUBDHxF18NiAZwew85q
3yxvV2Teq92Z45EC1hTEqCXbEDvTbgiiJzUu8ar6RKUz99ZvK7yU57Kzz+k1nvrhycbRko7+dW+a
d43gKkiQxQtb1ienQZDVI2kEKzDVy0oFTCiA2mMkPetoZEOAaNO92F1p7MNOb1ZYa4l76kh3IX/W
WiGkpfPeaEujsSGoG7mNIMC772u/2/m5uu10OAViylkTWtKsDWXC5rdD+qRo1qq0E/nqMVvP/SU6
mfRCffCSiVRd44VE09F1xUulwZyRfdxcQl+KCR/+ocBWgk4o26ve9NV15zl3Wf8mlaHeWYaenSqY
3GpvQMfDClVSttE1+7YOjApAIlQGJCRLrFi3dK78W7vyX1s79/ddk7VnaQ3tWRDFxYkiiAQzvlhA
EG5HJqtL0vbkma5QRYUPti/g5QK2m7KZ7HYthfJbzRD4raIPDZbPoc2ce0Pvyw0LhmofeepNK8tw
D5GkvU/TMlkrg+hXQWUchJvIra3X1WF+0KVWHVJ0rosGneXKC/r6mjwazNjDxR3N/qJMXbUyIg+i
iIZsrRIt5LVpeJgfIE2HeI/BUlY9eEw4TAFEGiRPXWNCH/a16joaveo68Mt2P2Z8MDyuPhVUK66d
Yx53hrvWMo+2NrGM83M4KS9YMntU3ogJU5fQD3VwzP28WZqkrGYg/nAgSbFF35NeFDNCLRNwKFTf
uM8KIsF9ujYLR0+UrV3kxrnyUmcxqOlD43sCWFImgLSZaXQApXrfzJuu0eonkhWWYO2SddDYX5pe
z9DRd46/lujcx20bYILNtfhk11V8mn8CK/Htp0qhSWmTP4I8jputHLCwIy4K6kOW4ahq4/ToqC3F
tJ7smXXoJsFbNuhfsgbbIx1iFKCTRMyXPFQDIvHcqMiQECBV2yQ56iK3lqB1qPjqpTgWNcyj1oCY
Wrut/uAVU5EsfMxM7AhREBF/S1HvvaIHVurNg/T0chsUTnTMReDsdFmcDRU2UDQ25q0XER1n5bV+
VCUL2s4oiMizzPZcNi1ta69LduPoPc5bhsyaLVMrBK/TyUGu9bA1zIImG/dEYjfrHm8sJpV4pKeL
CTvZiVEt7wAKjYdSBzPJgoxIJn5vNST+BcCuf9EHxCg1cdpxn9pUL130FZl5gyGLWr1Fv1ztbeNm
fuhagApx3Q+IshACVKlKP8OXmB5LjDNd4xQ4VXvvZn7ODHRgWn1N4LiOBBIEXIIoTg53ZU9GudN5
t/OWasLviUYt3xg0E5a50jBIjZq2T/DmAnnhCqWYfINe31r3Cb9S60Z7XbsQOWw3ohbVBfpzYdur
Ku5QznGiLpnzDqiWQms75MYfdVF+uwIi2ss7wBj35Ob5RwPoTre2wzSjTh/GK9ty0X5qsbuKCh18
ntsM8qxUvrsbmux2SMLi2w6NMTMXBBPlV0kKJ3WBc1nBJ6ovXUOkLNMieUFHOi4pLkX3TsC3a2CY
eQpSmChRbwxvKOtEaW0caTuX+QFojHvxcTS1ins9P6Plp6Ed06Pulfax6NtmU+f5G2iSnkkIEZPH
wrL86tKNocNkQZfnQNTadvSNz01Sy7Oj6VD0bRw6emv7y5RTcjlMljB8gHwfRtBt5k2qRBLRgxMc
581YGw7OYK48HeK4TLjJDmEM+yxpx828SdiFvpcN83Q/yUS5QGMSWAY0fgZLvLZWv3cz8z5o6v6a
jNrokabR1htj62beKlmNm4WF60wk7UNorudn4yRUDkow3KpdeFt7nvkeZOj8ELMoNxVpmfsAacPa
1GX0gtJh1YS98W7EZO5ote5dI7Qdj9zeAcVP/7U4qrCr31tyl5fULpEHgxkpc3rHoaKsa+wClzRn
iPAjpb9XW9ehvq92xDWbzyNzrQ/L7pc9mtSJM4H2Kwj7rcSuuOvi7tbonOq+tl1nl5UEyvgFVGSw
YZ46tq9ZR6UNxp61ZVHeHQNuClTr+yWBNAMBvHm9E3FkLUvkrM+V4A5sgz0++YWoH3JnwJYQrdAp
j/ug6JNjZnSyupp/nB9w96THUijMHLwRtvCoBdgDSmNhkjW4+ro9Ctpldd8j6HTV7jqLEjziXex9
4I5HWJRlRIS7iYfzwIbu1gw3ZCr3t2NqHc3KVJ7KFgx84kTG0u9VD/lFxfGVvYZkVo0fpf+HjU9M
mYAyLufgnVZlcuk4CF7Dqu7v9J65xzhEF50vGzhEH3/IJuduFxH9NRWnN1necY7S8Stcp7nMD2WQ
t5dioi17vR5ijeIFPTGNzYSLWSiq8Zl0rfHadJvmgav6Sksi/cnChokOgJiPebMRpCHjanU2sdbr
T2M+flYxuP7dfyJSDMev/SxBCb7g7r2Xqap8NuCAFo0T/6EOxsoPSLODh0r7zW9EeMUEoMDDcgVf
jwo4ectXQivXReq7H7LXjwrdVhgDrTyVNqO/G4HQ8B17U0tFQG1tzces6ffCaJL3KKdjE1SmdXaG
qDtZmIwW8wsOSdzc8cun3Duhf9D3/lDwUaGjPoSOaI+hEbD8nTbhxpSYBbLnecvp9PKSRyG4Il4L
uqi7ndITQJxFq3JUIQUF9FcgmEyPluvzmDfEBdGdOSCUqfCqiW8PX9/zl22R9nsLV+f8PlxCD+EA
JVIV6UNWD3m8glrjAVcN6qVH9uy14ZbW9fxTnERfkgJBSRn41nU+PYgB6gvoIjF9fSn36Km/ptGZ
6pD9qQNhD9AVQXJLb3jFtLvtekd5aAM6jWblQvyc5CpRBYEmmFJeC0vbmhJXz4gIY53Lonjrt9A5
4jelTst1TQF+CyU2e4wipO3Ty6wEEYDC+cZfIwRRt0B9yumFckD6Q+Shf5FGPU6G1kuhuI/h5Po0
YwDlde7kBy774Tl60Mqgvct172jrfbbtiSrZRsDHsfdjH6WLJT4LTzkZqAGf0MQz0XO91diV3prr
mNWBhXoGSl29rBqfy1CEsNo6279khDCiGPfLxbyJmi+4zD+pbXbruJOIdXrb/FCWqrIzo+D1z6d8
1UeH2fn7UuCbla0wHyHPJDucoyhCJ5dyIIS1wlEUbuZXVQbohVb4cs9i+aK5cPInZ8vOjMk1i3Xq
T4tKJxQk8YVYjUHm36Z+X11DKV8OWUGaoFL72zpl2LpqVJWZh9JWV6FssnKlkh9rMRpUiij3OGjI
himdWIeLIfzt121lgrAEAgh/h7LvilxI7jiz5lBEpyFIqms+UHqZH0Qk0lWkDNWShqt7iFN3p3Q2
wKom78NTG8nwRL4UMEAnPsxP/fn8/JPCQrPzyvzshPQ8VSU/60ZWoOFUEn03WMZrQOonhnnOXDrG
qyTDMv/S8SetVcaTg9N642H+qXaG8RC6hXHl9OiJf3hhfsv8QC+EvMkQMRHqs2iAGFtW29wfH8vU
7k5GmvSn+ScUZ/3XzbgJqy290a/vmN8PswSYdKD3d16ll4tKCcQ2nTY1kNwH1lJ4ASfXyqIfun3S
yAjCVdHfqUF28SIMJqrm5VvE//GTmuHEF1Vpncw2TJ4INMf9xtRUEf5wE6B0nd+lV+juimGa2JgL
I63sp6hAMuu7gXavjdP5WsLsJzINfyu51ifBwggmG7N74i/9FZqs9LknaIyY0so9lqaonzp/201P
10CiDmC7JpUDm9ZkDurJftxJQ6bPBc4PbpCQfZiybsakNe6r+rUK24RcgjG6rUZ7M2+JyNeurdy7
n7da26pPZLrTUfeEQxB7oK1ZBrHGiltwMT36CmteJ1TghzQPYk2NxnDZEUp1DpvyqiyibJFaTLau
JGic65J7fDhZHQGwehcrvW2bBrCwZsTvxOmOeWy9I2DIlibr0ZPGuHceLIVcFuhJ78TCLZQu1Jcj
cQ5LHU6Avkoz+vtax4k8PRhujLper4Zt5ArgPNMmUA20IW2mr2CKY7in5ezu1Rg0CCLWSwIX7Fax
JrIzTPldHiGRS72uPUNzB23BVh5gU2w9dB2GEkWnDoP5CXvdGyqOccOVGJ3+fN4nfhUn6eiuPLLa
WzijROuFTFSH9qNR/LvOtvM3+g85E5VivDdUgso08nFLX5VEPw/eczJqT+WQqResWf1dIVSEwbry
RFSZ3BUtCTl5HHvPVVcjQMlCd4/2W7DwAwQFjFqesqrs1sLGp2YZmTxxKTFSTg/zT/NzQyn3XZ4n
e6RGH4Xf53u+I3HbGhFhC349bLVBhSVijTfz55o/IUr5eiuz6m7+9H8+P/+U4NbTvMSPj/hv+m0f
RMGklo22EEhq4qF0/05L3YZ0on7RJf1wOxBLSR5zfzBas7+dH/JMxqvOLceVVxTaxmg8pEWDB8kl
zaW1ygsJimGyfc0PsQaPxfU7ZZ1wup/mB0xm5rL0+2YRQ4Ehw85s8EUY4BIdSwXZ54JdY0WOZsm+
hjbkXMMqUzZVDDdqnN8hnYrYlSE1VgZrlpOJhXDIT3jzavxEaXOyx8LsEdDwo+aBiNEhAs/vzOkq
9lT0N56kuiCj3D7QpJVfH+ZNFWJPyZQgfetG0lh+eMv85grhKkMSI4GBGuM6MHq016yB5i18Wolx
Nf/YINcAETQw8vE2Sggd8eNYAihqWYta+vXetNvxybfyg2y07hYSori1MkHhJRifXJe72NhNiajT
phYactkI8HpG5MBHaJJ7LB54YFrFWM6bma+0JzvwnoNIJvfR9FB37tXYNOiBK31rJFK5xquNY6uw
SUSewAuYYMJt79lyYbc48obecpYtc4zhqkGDc2qHd+5/47EmUdJhj71fWbu87AmYcmFntbFWbEtS
qrnAy+hxqBIFikykrroKz0YalOh1NbJe6gwZzwivvUThVLnqGRgy88Tegcn5bGNIvsrzhtzW1Hrh
eBVrOUC8Zs1bHDzL7FFhadZVg0OFJEB/glv1S9as1toMqO0qxWAvSwsoN/i+7JLIsQBAHmq7EIrK
LtI6ltYWXlXuivWg6MtaDQlad/Lyxk5ZwpDD0O1d/kgFedsp3NYRoYNFyFSwU62NHmqPiUHYbiJJ
9NZ0F3JrqqcrJ/YXQa84x3FQ2PFoArY1hmei6f6wShWuVB6/JuqSUvQUo2QDNmhBwOmY6IkI0Te5
RZ1Aa0kNSZnUoX9sCBfwFaYXMRkxfQTEjK9vU7us5GFSPgRhjpGFxYeAanN0av0lR0XzLExC/EaQ
PKfOeU9H3X8w848CJ/NzH1QFKjrYNRKx2KJw1WpfG3a3Bh4jNlJgt8uTpD8k1P3C6KnWmf+WWlTi
UYiWHTjYg2+fo7SRZyaif1TGyCjUFO0KkkW/rzqd/9Q80bR7kOYQ7BAPr8ymqs9+9iUA+3v2nbpe
tBWAIgqo8YUvOLl4taeu4XyQT8rgIXFL51VZXAeBGt4iudPIbtMeO6Szq7osl1jcW0hZdryHdIKH
Q9v/H+7Oo7lxpkuzvwgd8Als6T0lkWKVtEGUhU3YBJDAr+9DvV9Hm4iZjtnORlGSSp5Mc+9zz2lL
GPlUB9p11y95xqlLVQINDGPOLpJPSgzsVFfuDW7BvJUp90vgffnaVqhym7K+GZ160ENOX1rPMZ5E
RZYnN3w2+LIdldx8q/IIjD9uWVv7p7nuqAL2VrA1G/0DELX36qF9g75AjpWnZCHDbw3Zcrbv4dQG
jfsCNOEnoyQP5mpNimPRdIBGz2XD1BE1g/xv3ejiVKQQ3jrcw30mkOJK6JNxFQL/dp9A9fxJi/Rf
xrCmZxP9IVeZ7s3cXEUKdpYhiHoFMze7qmOjJOGEtIVPHZp7a3DUfjSxuDiALskNHat50Mu6ebrS
mw9X+L+lU9eHqsDBluZ6O+o+WIxUghjcIADTzWBlmns78nBKfVNe4EW+yi6V29kEB1u06pFDjPbt
DFWKb4D460SxmDlt7NkeFokKnatR/cGTEjCgWD2oIjJk6WIAY6PiPg4Tn+jnh1TKfMEwABuvivTK
JzZy4a7C8L1TJ9ZWOhk9liW8HItZ9SK/DuYh9aVcKGseV+2UHjPOH0CjkmJDk6ukYuZITjAg9HyV
rLlGdiu78KNjHIBcCCYU0SwFQ55dVRljnZJVtwjrtHof3fFnNCYTHqv5SJshpiMEHCjNzF0Xzuo0
A0daTKn/EU/cSq0kbpcWviKr7yzgCVh3SIVWy240Vq1DtKcKOPdQ9D1Tfdnl+DBcZBSL3k+TFytj
PrL0jmlFStQO5T5lOgdzGv3yomiwaqE4EvG4Ix7fLMImf6XXZ+Ag5xkbejHsaExTgdscLEaHF2PG
oAloFhxX3XwnavtONTy/MLg13420JXpXMlJtpjn5wVFf4FS+uBJtXd1Xp0K/UjzdMiK8dtFbvloz
rFKnpIHm5k87Dl0gWLvngIGNFw9Q6FWHp2qiLeYpHlm0Nak3KGMvsuqc6Y4xK48JkhoBiKaIneIF
kV61Ki1m9vuQgpnvGwcOmm+KcZo628meEfO2nTlNufPG0v5fRIfD1TQ5UhEpavcBbTiMbDSwfZ5s
SJqR8lhboMedaXGYHRkyThILKE1sdAdkIylPdxjg3uxs6I85a7x8x4QhpjcwnWyGUvT7QJp47Tpk
X9p2b8gP6ZmH7rRM8jDYV6FcNT5A/qi3bAq/8asr3gt4z2uKhvc2oW5Bk3BjIDcnIDzFHwqDjW9T
k+C8+CPRoLxLp5lu0m6W4YiKQFXgE8cUY6YzvDpkuxcZxwsY1d9CTFBHw4+dVTOMexAbwzmjCbrh
QhNd++bDTEeHoWa4R9q9N27lIRGzzBUzGta3CmciiuiOKd+FyEmeBsVo7Zwmfh/Bgmzt2bdWo0WO
2i+hfuVdiIY2QMsO2fCDY9EiiprfE5O6/DDpq92i9xkVcoNqanfglV+rGYhHVEiQWOAGYK17HINN
uXcC68hv9Wq6JlKZHjEh4NFiw5YSnSMVbrKy/Szm547Rd+HBrWtrW3fEuMdNn5f+dRQzs2fMRdQF
R9MUfnojLXvbm/1MyNl/DsOZr75ui30fQl7L72Ypf1rsu0+Uo7HJGs6byvuYKWhIQA0LFeO2eO45
cWGui7yWuzGWBhw1BD1irsEUWrm5yFhiyeGEi2i0/4zjwHfHLMBTMt7CtI0/wghKnUYxRUA5haZh
/YwimolBNb6DBIiX6fR38FW9cUK44nHh7MzB9U82cuvUi+XRCwqgNypcN1Ht7jqa4We6h+Nm0Hp6
IVFrrnRplXeXzkbbGQ+aKkE8MT6Gs2VZefEpNaz8b6bZ3ITbH3Msg6uuSPTGhxxDQIdktV1+b1GX
fVO987MtImbc/3QzfDe0VLeu9g+N7QQvpQGVzY5geGS5sB+TYedLW/8hKV/t4YnYd/zOT+U3YkfL
H9ttTFbu4RhcVY25Gnfp89WoJ4A8NfDF2dZ5IJTXIkrlC+weVMYdo/fVKIb7kPX8TnAod9axSZia
L2EUr8jPw/9K8kdbgwJJp0dI8/zYMS388Kid0X7LzHMkW1AzTczhI+/ri4/8qQj0JqZMRou2ty51
HjussHNRw1t3oJk830gy6/m0DvEVPl+1ogwiEvhhczDTY89qabjea9lh4U0UPeIcTzgF1uDCrag5
IUNeR6PGWFoYzBUDN2I7p0wXB4M+fP0rEvwrpRG/1i484rHT5a4SyUE6lb0vGGMKi/QWMM90aIQM
YFzQ57H77DVQtVxOLQ1eMTP9mXceO433yGaJU21hskzvQUcs8zA7FtWNRqK9G7sq2NaD86D1nh6b
oIa5yqDyggO3uFaB+tsGSNyayqPDZ9dHvwHFSqeVQ0Gcxv94EcwYHoi25l+TvQrAPrp982LnQbl1
zAhF9GT0S3JTBYcHuz9+vfA6oz9mTgbKRdfdLkwMtNqGf51OtmODJYsZe5/CIjqUcRgeKpC7Sweb
Dyh+MZ0DkFALhi6unBKo/TvGeP2qkn/9S1E45UE2YxVkftpHd3V16yK51c18aUChLtt6Bj8lInWt
nJ8GnKJrPqXzas6frXc7eKciN53i4po+SwkVpSsaL06ya/Xexqfwylu6VWp52XYngmk6BX51oyL7
zXUHxOyhf2h7JHLhYE5UZWp3W0oczm3ij4cwZhCtakN0V5ojDMe1foMcM97kjoC5bazzeMwujdji
vGK4ONf0WjuBrtNy1y0quU00dVs1WJ8dMMwcBNuSZ5Um2X/yZIzax3RXJlobOtQtqz+8M/gKzU0W
+RF84ys9+WI/fq/Rq5QalgSih2yh4FJGKSLKhIrZStevfQtUNrPiS+Y5L7ORM+dgJ/sgZqDYICm+
NKOfWe5B4DSwFjdZ1K2Rapor0fuK3fAXEXwJbJLm9ZDgOyFZ+YuQKPK1uDnnsbhVz7oN4qilsDRV
x3gOlij65FEVAyriyX6ZUsHJ3wj3sd0+EmA6S9lW9ap0ZnOjtcGb3O8IkOJdKoxXZ2Z8s0+yb52l
zk4K8yKpp2UTjPXayqtzI/ubI01xwST7mNIOBXhiBWvPL/awzopjLfK3oWVliUJq1tWEDkEL66nU
4JFapPIinxPl2BVXdWxg+k3q9iXX2LDq8qOCvbHOBufueUhUcWRth17oPV3RVWJMJTuKgKRR03oT
+n2CTnnKUpEjlWT8dOTiyHyBOo6ex33GdrMNaOE/2gajaWk4h5gsBq/C3ZM385XJ8YVrY7R/Kkzd
Ks5WRGHfp9yULzQ2X8jw+Puu4nCyQC6eLOqKyqUAHrhgsg4S6uzsCGJ2m85mgyILrzemv2fG5Vto
9DezmLCcJzT7dGxDsMx7sfP09BgBt7yxiPzmAnfi8escMRqAcrdSYj4YTMLCPnqVa72F/RvfwLig
uI4UA4GY11f1mauvQ53akSzj05HpHOdM/mzjy6R6K5ihWwoYAms1FUcz2FaRN72D49TrwvH+CDtg
WBO31tKj8VxRNV+m0rdenMz9ZU2ltxhZrldWVjgXnNM72Ch0JOOcsn37BEQHG7Cd/CMdBTchIW7C
th964Io1o1fsItfYhwqHWESQIa8rUJmm+fZskW1BOaHtARMzyu5bzigRNFFW0GDCaql8cHMV6Ua3
NL5VPPBSLzA3XW8etbLiVVpgNMymZyXI6QUIF4O6V0JmKvc5GyKeQHubcq+vHM63Ws0XrCBQZnMe
kA2TUIssCQuYFE27GvJq3Ddj/DzYBNClOn33xPQj7Nv+V9+os07+mDY0QL8K3lOIii59xobxr0Vj
J9XaYbzlJAJvG/VDuypICb7rqvzo0lRxUtcBxYP8ZFDg+j4JmjGUMduTZZntWWQdt4Qg+2YprznK
JDnZ3OEWfquWEh48ppJy2BvmKFFYxIzRZn5I0sXv1iqqqu8coo6yyJK7FPZnoxiqkSj7qqAWF9sY
p0M0tebG8CvnPmUEjJn66x5hY59B1WJ771/NIJrebAqaay/W757OBZQH68/c1eNr0XkIFt3Y/GU7
83oaLOfuN8CmBwV+zyYWV04shc5k3fg7UTFJ8uL3MA9bM62tUyc4biSpkW+GPGeqL9YNQ36xg67P
vdqMrJ58kJYLYao/Oktvc5gFq3GO6i04ULVNWbz3k4woPesIO45R4/CEhYPIzKqa4KPpO4oq3Prb
kt0NG7qZ6kOtRYhmKH4MYlr7TuEcO0QHjaEbSmNqxCvT4rMVqHxGbkgsPQyme1vuc9WBkx9X/8Kw
qkP5fAF1FL0crMb60pamXIVleqPsKpId+Xy1j2CbLgNDwvxgyuxAWgydSdu7//FPapsph1g0ziba
h8aK1dtIs8esjzXVmhZupT2av7Nhys6zMy5CNwk3jbe1B19vHDFOd2Ma2q0JdNgyEiRbNZCrxOJE
GU3RlS12XtROP4LoG1a4XA0yNv/xAoJbu6psYS47F1xT729ZuKs1eJJ4D0YQgcBYDq/PAt4H6hr9
UltFv+1aGLKzZFIrakaaGIW6xQ2MvaqFP0J1GNDuJPRDVWKt6775ZJglXHd+Ge6qtHnUPfzY0TAu
0MQXWDriPaC8dWtxKArKlAZs/7RldsXJmsVAscanKkll88T1gnKmzaC9iACLPDGG01Lmg7GmTVWv
ifTZr0EOB7vizGTEa39EE4kDq9pDWFML4SMXDQxnWvLcQH8paMlGMws81PaNGp3f4WTuROsJUAzM
ziT8ySFoenumG4MXBlEle02NugW28I6rJr+ARudvwROUwUqDbIUO0LaP3GY56CDcJGUWXnF8M7ti
ucGylzGAuRGpyteLSg53wqAkHbzwxTWmN8CS3XJI9ZtPpGEfSv/UebTh0vwsRbobTASDaFsWkOA0
HBzSqCYGL5OSIaPUEmMnUZIG7XZE5uHYUSYA5UQMqh7PBdO1dt68e70xvpYwRlGAdM02dfnJc91c
gya/EcTkx83Ibeyo8hNT+DKGpPbKKg3zkAX5Z1Sa7cWtSYE9/56J4yAMM03GEetiO4Sm+y4tumJd
nfwwsoFmT6muyVTax9RidAwr42dVPSNfroOhMKkpaqljHBojMZyfWYZ6DcDVvJ1q8M0jTZkyplwf
VOKvk4cX1IYJtZrEXdV1gLyXq1aS1oiKVXOEHqwXZWyxdXct9jchM7qyyCWEElvLiIybOVs/5qgK
TpU1YemmSLAmvYpb1glMDmOxBtMfGadY6M8hQhewHP4kM0N9tf6e+7lzLDhzLkfdfaZEExDXsdCi
K167THwsWsqZoSVXPHsnYmL+ww4aZ1eisSQabOWLjHGiLVwWvBkwKOw57cEtR1idZPMqOlV+U43D
SLFcuWYznuOpPNXCqd/ac2Y+n6x2yY2wJsk39k67Lj6tAjZvW6iIWq9Z4OXhKJLM/E/XcKKVafnO
bnDdP0hBk2OcWafatvN3o3DZYIOV7oB7aqhqewZZmDe2iVWoyePWwUWd3Az7g2l6+dqXYFiZ4RVL
5r36s9mzmrpN85O+Nh3PzvhVz0AquaYtLIhZMfcXCvof9MD7nS3HY2jnCc1biH1zrY6zU7UIAlhU
yg4nWPlkf4xGQ82GJbLthq1R+nfv2QjO2nFNRf+9CKS98Z26uWC5bi6WUTQb6CGUrhZmGyuf6qL/
PXF6GgBzbF1yh/6P8Bg+o6XoLxK7nK6sBTSsPW8fGmDvtVAX7Ut1oemkLoZszx2XwUOc2i0neBTc
JV4DbpU7Kpac8pPKxCLFWtD001nIaRX2mbn0g3ZYuQX7iaUhaDtCLNOgdi6pbyDd0LldLBwv9jd9
/9Bsn3CdgFWhjcBTvyR7+zOt6Zrpmlm5ybFPBWvYxbck+iVy/YtnxJ6bRmT+SPOaP6HdmkTI5s+B
Fe6f19qRb8asb41Zu8uqMNL1sws82slxzsU6/zbZ6XSxmYK+zE3kXsQz86l7rghmjh264Im/GAOS
1dLLblynqHCPLc9Rb6wPRiRelQHSspAQeKgbUhPwVbcelCC0OoX93nTcbxYkrIvodH0qWWzsojK3
zkDokDboRtKkJe8HiCBqgPgl3V/4MsM2cexukbeq3xO/Y11urX5NImdcu86+NGico39u11wBYrat
+pjNLCZ5916Qp4R/4qpHEAOtBTLw3YtIv7YT31nT0fKlNqYOfa0K2oBN+WrYhXNggBmfSIpeZXAn
usqanE0D/le0tFs5lLqdtLZBDFo5MdKCuf30Mzfy5uawIoqkfY4pD4dBCH3mbFWuuZYH+BCe46IA
t/+OdFMQGbvsepvQpvOqUv+vaJv20SsD3mOBqUbFcplZDjosF3VWJe1XZTpqyzGtpxWkL51l/Ji8
Xn6ioqMGTFzMVURiWPp+JA5HyLjMQbs0ul6JMOvPVZZtnNZ0t0nEBcDrsvlSkR5YwVh3vxkRxDCO
qaYLRKGIenH0g4nmZW1CKl/mY5Wu+dO6ByNIfhsTlTCnbfdjyND/3A71MWGfeAZAxm65cssouzsp
NnCIEDOINgbbeAqWR0Po7K69UG8S0JrrombakmlkRGBEsFeyt+rDPARvOSrRmcXJ5aZ0zdI23meR
IlysnRUJVPe1Fr11d8cC5eM4lWvPVZ8Rl4w0CvXF19Murnt3LSc0MV3vqFtfHmuTebLIo6PkOZ9W
84reYbp5ChdtgmwWQI++E4SZ0GRSQ63zYFFG/otNdcdp8b+CDxQ3ixM13EuRbbkJpoeU3wXNd985
gltnbePnFNKIXmqssK9xTJTJDnDwJoDUKAyvmlhuG3N8YbVx6TIuhsnDozWW68xJ5dHobOPG4YRH
LfG3pQcMV82glGVTxFtBNXethxIjFQfyyWxTNBJUD4useIN0p+4kGfykGm6kVJ5C2PFzKsHnwrw+
Ji7kXuGD5xr6Sx5E1Qsth1NtFh86Fa/j85fnpK64qwCDfF8GwYrRF3EPhTEeQLCsTaP4Plnd4XkE
v3qGSa6bbN7YefcpNNy71ycnXZghgZtiI1p32kQQoJeVxrvXdkmzLfJqUxMtvTnBFG55DoyRzflt
ZGHlMXeTbiuPHamqBW2/jyaznVVicT+iADy9E8szESotKYCau6//Ttm2WZTPBxvKCBqrbCfYvVJj
M9u5BT/7O/1Bwhum3604pK781ncuMhXvYjzWONegJOLO4mRYnf1oIh/NnXWO+vg4cSK/q442HrI1
yixG3d79WtZHt+WAB9FC7ll7uTrRkR9lpfatm8UIKNH3OkI9YdDcsQabUl2582Tg7NO4O3uFd5pt
BtDtStxzmztcRVYUAbsgw7ox3AlnaVjP96nPystcZ2QDeY0oJL1th/p3tA6j1Lx/vZgp4XBNGS/M
faoutGgYou8toEZvbcNjixUNMeS+SSj2uWC3q25e2V54K8NpPNsgJ45TkW9ZhM5YA6d103O+FxyE
bsr4Tcy9e7OqlmYB6sv9NDQ8wx9zO4WXUNfFnYoDkvW5/1tUwMKs8kdHzf5uh368dhstNsnz205z
199BRuG4n2NuFZW3s5/fE7KsmDsagmr30NLDKwWG2pLD3WimxSpUWt3m9BeiVX4bolGb0au7Vwis
5iXFlOMmV6ZkNV0k1WwSTcgaPMqdu5zH2YNfYhNZxT2In/F3JBdLq8lJR4YUW9k10tiPz1Zf0/WI
Eg+nzQz9ONE+px7P2amwtM9TMfyO/SZ99cx07zHX9WIYcqesKl4NhUbFGM8Xwo3yPghjZxXzafbH
/sL+9sHeIc5JOhyYkw5f/HGe3lt1rVt+SPK411GV/T1vOAWQd+a+E8z9HbRQxiLMwJYb2qv0OT/i
FVye+WuuABzxd3SRwGbW/Fba3QpmlbHzJso/TGANL1E57+QIXRPlzo2RBn23SFosk6r+m5QVM7pk
XbpGtldquwe3T+i+TzmrNtMntujkrsbr9Z4W8oVkQn/1Be15kz0EgnbgMi3CO9vOXfQKAnSHR2MP
oty7MwSOozxm3CGQ0rv74HN2U0LqwseXjpIpZTe2Gn0i8Jixo/ERUTy/FWP5szJaWqUzAUa2GOPu
6c6/duy7BEI3mR0YdyPOjVvCBAkRm/vXC4L9a6OsrdfY6/pVRqZmK1zORGkVnIGxx+8FmycNKv4s
caVhQ0o1v9v0BZf0YxRH/BluOW+anY5zlaZtZan5u2ujnAOF4rNmFXtX0QQnES7fwWsPK3NkNfVg
/y2+3paXHrWVKv2T+MkNvgzF0dJmLwgEO/vQp+zmwYXgv/mSpFSBu9i8ucEHgzAxnihe+CVyT4Z1
3r5+QtcvXosSHmaTs1rL3OQHH/p121vptsUCsMxnRic4SsbvumYoD1+ZRkQbuwszntOFacXRCvYH
50fNWcvruQq13RjvzD5wFhXalzIJzLvLmYxaPFfAdtLWck5iseMK2AAFrs/xMxYoeeaoWlP9SKvw
NXOwS+I3pafs2ify7P61se2rrZEG5NO9Kqm9VA7GuZRsbMNJE5HO3G9T2KhiaNO3bJi7d+jQJwdJ
Go/KWL0zD/de5BbkkFip9wTsP09BU56//msvYSsPDK0fya2od7gTxLVdkIJf7829GKlpURETeX5s
/PxJo8Aztl+fuAmjBnJ5FW6+3ktBvdo4kOMpuPJNwNOstz2UxvXXZwbm2u3o65cMCPDeYoKbJwus
rV+fKrVUcOg0FsKvVwNmEE+Gj87r6z83bBNnEdi//vmmLFFffav552cN6z56KSJ7/8+3JLl16hA7
3vOnYfJyvNOgMYoMrW2bEemou/vXuxRP4Yi66tvXawmFnSQp/ZevLyCj7OZqUVy/XnMa53fUJ+Y/
vy9GIxAS9qo4fX2g25rPiHzmHb5+BQzvEpCoy3H/9aGRJamJU2fcff0KhhQ1uHR8uf16L9mheMNA
gdx8vXfMYAxHvQvi9/m9N9Gc7sw67VdfnxmtLdUMt0KQUXcP4iXqOoZwCdtGRitWxpFpgRrCPmqA
rR674aFply3LYPL25D9LKgdGeyArUNAEbxviUnP/Hgzck4og2FP9tjeK+Pej1Rzz/XSeD1+vam7Y
C/I0wREJWga+V9Mj4M/H1CdISNPohneLXXTRAwqG1cSrztOJY3pZeaj1tJ7IHL5VqMeV0Meky7LD
P0uZFZJcgJu208/nuuJYw4DJvcw6Glj1cK9qWVxrsAqbyDEFJX/EMGOR9Zty5tHVxqXxxlzoanao
e8jKjTeuG1evuvB3YdCC9VbtEZ5kRLUAu00CL2hPh7pYJxLDstmSph0LpAUBpa11qYxsmze+9U7Q
F/CSnWyhAIdUasNvznNXSBCPrIl8IEUMIJN7nKsfnk+pLY5bY/v1Kv/fXbLlPutT2WtJKQzEMM/n
gMopLmj5rwfDyJPHIiwGt5AnQNWm7C1mcVIGRYzG0u7aGqY/oKa8BWFdrjWtpqPmOuLoiuGPqdkw
yTwvcTLIf5CsFsWDZcGx4TAXI4Vqxdx2n49/ShOgefWMvHqWpEhSl/IYjxMDAQLO8Kzc5hiWFOko
yfwwAlzoQZh321Eg9IaNsAc8xDhcw/8fmk/khKQIBWg06ifhcTKoXiqXOTsK0qQZ3WpD9cV7bwDw
14Gr9+mIg7bnAfzkbsGbPlo2QE6Z15zsgnvpOe46H1yWWgTcGyrxIEjZgnNl7eEZ7ySYMtILlBPZ
1B4hIrLLNHu/ggD30gRHEqD/dJjdKD2nHV9f2ua0ULXbgJ0M1R6MC8rtpo7eU5976lRwrWm9MwGn
8xe2N03KtRZZAcWGD86hZK2Saqr39WzjyHYJ7fUcluq4iVGy8ITi5KjXQxURmgbGbHYjQm5B6tPS
4yL2SJuVfp0v6yn7i0/PWWrFfbTXCMClwZoP5ih9WK5PBzRii0uG7G848LCfUaksRyNEDJNBx5ST
fZh8Jusqb/wetDGxjDY6TeZ8r/laE1mN15ojLV/qnSdUeOns6dqhwHQttQBQV74JIrJ43am8ErkA
MQ0oOYPQtSh7111y0gXLng/wVGfz3Se38mo96f6lWBvaH25F2qbnwoevGYzjDrJb+oJEFJogXDIm
iCgOht5fJk3yB2gCwKtMadIocfNH4DcZMDLrmDvKWDVGUTxQgLSbKX8qA57PkXYas3X/FFjjog7O
DIxCZNQkQgIqlPskUfJBJ7pf2O23mUe0YoB2J5SRvEpP7eoewvLUy+osPXPctnPqLHSgfzNyK1Iz
WBpW8AMWEU3E51fmlntu2sl/+frCgARWMmOUJCGPukU8Kx+Vgnc3k7eKSE+WwoOsVY4woIDkLEf6
3cGlba36UckgYzgsPWU8zLJhaB5N504X8ro/fddam2H4LWG89awkZQYvexau54Up5vExQgcu89F8
hmeylf18k3LteaN69vWOoOJhdkyFmAlfRKvwjAQl2Q6sAfGO4BtQoyDwNzGN/YeRhorIUz7vyiKp
Hk7YfgQjsxAd5dtglG9yluO7o/WvubP8c5vOmLWyybjkNCOjLjn4UTBcw9gA/cYjhI4BLufs4TuC
HrmK4DOyNUgyGeesAUiQKqN/RMwpsqtwvSDQ6VC68Yb7PGbuCxmq7eR13T8Iq/9feR+2/X/lfdx/
ZKTZO/Xjv7FYvz7oH+iHAPrBBJRvgSLzIXc9aUz/QD988W/0+hy4HjaEVNdz4E79C/oBkNWktQHC
j86n5YsQFM6/oB+O/2++sC2PFqvwQuF7/v8L9OO/Q5xgAIAOCaCJ/g/IkRGnCXyFiSxy6fxQVD9i
Rj5ji7NSFf3K2/8Nomc/wUT/iaH5z6/zPwhCWQONFFRxuAXPxryMaxpHwfg0B01viE+G7frfC+ZD
5aoe5iQHHZWz8UgTxDBn5mBDFcwc4Ap61nviU2ixHFffHek03ENb/SOrm/7Cpa4/J1lvbznJT1f+
FDV8y2IM/xfeFZ/L/j/8FE9uyn+hdrWJhFbHX3hrWfEftw7M7hirzsDZ2trlnmlFBg+4oFfTZgDR
98z61N86kKErn2rUS2NSJCQ33PTfCAUyXRC6aZb9wnRt4DcKMtJdUdIqLjFCl8NFlBNNfGZRaMEu
eqY9Z2ycePMgJiWXeeA2D8CCUYUd8/sKZSpBpI2U5P7ZY53kOlYD5hL4yOZLZiuiIE1R/GFtnt5c
pF6E8VKfX7+SYt0wqWRvusCDzdyNYXE1uCIOrPJdbCwmGUyfvUQ+uOhiLSYm00Ij22Fgas42WGWJ
EXkOX1pSL0cUb33MJWbWN9WOKSpsUidtYD2vSQnzcTIYoGBA6ETxkouif0ycIW6ZejZhkoyIFO6/
qS2W4VCIz8SrrFfX78KP0nIpWHZ2J+4EHNxzyE3/BA8ScOnTiEdWAK3uIpsHYxUmFHzWXQBhcjHH
sX5pw+wpRBlwBJHmaFwT0wEzbJFPlIO0ZUteBtFD1YUo+WycSOSUCDyYkkKMx9HsBwz/blPQo7tO
xdic+PwGhmCcNz8dZZYkjwmuztdMqulJsHC8j0IyeqacgYmsuGa0nhTqPrBsuCm1UZ1jInNsCWnx
148VbJnKHjySsl76a+QI2S6wvLJA15x72EdillzkL3RA8WF/Nr4Ofho8Al8DYfpE+/zq6pdBdU1c
d3KXERQfqiutO9L9s9ozwZL6WQmn24k+2oVpwr8MWqnnIjaZwEtpe9CAz5pfdp3qV3pmFM4JwMKZ
qMLk7KbS+RiUyu9O11qbOcoiyGLau1aecttFb5TDag4NzZTAnB7lZDDJ7LfOLy9LPCwuQxNvKhr0
B6dFQ636bPoZ+EzhLhIe5Xvu0dMhaLFDEy4Lv1dRJo9Ba9pUETsmMFB9bCrfVyeymfLUhYl/NiMe
HgvEnJxmC8TDb2Sf/aNoEotCnS1PxiC9F0d7Li5czrIvtTFav9p4qt8k0uHyZHX4FVajlwZ4Pvpk
sk59AlYBrBFFpGXfxcGtHfoKVEkXgdFFnWz8qmjCHw2v9k6mG9v40AS6WexjJz7c/1lw7F+qDHKB
3ZnIyXmjAS/fSzSyn6z+dKTVPqEf8oNZTRzhUdLUv9pUi3pTyKK9DY0b720rb3ZGJ+gR21MUX3uX
+cwhHfnlNYKZOiMpX8hB8zkt0yEfHOQjJ9A447yrM8F8uxGUv8O+h0UhSNYIl1pSNcfVewVdaWeX
QcsoYJqupRXlW1Z1eWXOhjZrW3KPDrVP7or6AKvOABAk4xZObqGpmyMHIm9VGoqkk0OTpoFPg9Wn
ys61bTSfNsHZVzW6hBSneUhPFkYYxp676vdkNqTVe90/YsMefgPh5uoG6/VBvVt/xlaafQ4TI688
MwwePlW0hz9v3YTMi2bBSKIPzBs30qppTOAVQWfRbVdNsvLqNt1QpRz0updF871KlbNN/p27M0uu
G8m27FRqAggDHHA48Hv7nq0kUj8wkhLRw9F3o38LVFZVZJhVlr3fF2kWYRkhUfeicT9+zt5rc/O2
ZhzUL8SRF/ug7f0XYAzoUYqwS/rNiPiKaTVKJboIOFLBOLAUzMIFHYQF6LtvE/E5OUFQggv2Z2JW
87g7qEHqQ6142masteRwsNxtKVOzvSzbmIjWuC2Z5efxs3Yq6udSW8tIGwTvxYDzjOtfEokF+8i1
QG77I+jhFlf21cCSn68DaAy/xhq9SseppVvlSjJSGfM5fgwDx/wc4AUcDCTxy1CgQiLrFBfTNhBZ
FXmeXyjWFlcFSHHHN3S2tdtmePZnj2iYLrc5Knv+kZQHiCqFqZ+HQDE7Hf3suWTJ1hzrCn8TBd7H
ZCTO76xIzL0yZ4l4YnROyEc8xI9Z8wpzIKWl12lATMX4AVrDfCRKludkFiEb+JKC6boqvg+TOD6B
nYrPfm2z4NZeZFQrOVbWOedccpgLmWxcM7d5qyBRaVz7+xoM8xFTTP0zjWP0F5xni4OdepJbUREx
eCj6Os1XvLrmemhM/z0GgvKmArt+avDEvfSYIQ/5hG1sA4gqGHaUXEg14kJ9pn1enZH2SSJa3JI+
UBnvQMsLTkNGEr4C+WbuyX9+9hkb7vKeZRYfRebRFMB0iZ5VtjtPOepc6bIDZtqMyUOkVLOPyiWh
k9PJGWQKrrrBQrZSO07w2NT0P7HNFBPK63H+ZNsQxpJDHzFnsZaDUp/ovUCaus8ymtBW6oMxY4yD
cS4wDfupS2a9K1yTRyqY+5tGJJFtNLh17MdkLUXCmX9TN5bHzOVZUxW6oVUJcvBH3pJ9kyZl/mOo
+/xFyEmxMODV84ps5hM5nMR1kYyv+HOJsnFQ7GaL9Hqi+W5HqD9jOyMlWtjjuRYZKLPCQ2sImGhY
R5OOTqFW1F/SHS92UlUn7eMUKEQQvtMh7r8TbFRs7DGYjshN4L8PZnlo5sL7LUqMykPqDHt3kNEl
mmXzlidYqgw/bN7p6xhoAMvxAg4EShTOou6xIo3rMUscXFtku61js097xMMxJ/a5SBHHQaBH7lF8
zJL2HVtU354LaFMXuCtEhTXS4w8ENUqDmK9ot9LfxCacBDwTHddKVB8tdOEXlLbO+2QzIk7aPr41
iLQY6rkNchsvQn4nRLP1VKG3RkMv3uKSXFqdGhqFphPv4mkaDmBO1KOt223P9BkiCDZnSjN/H/oj
7LehK26J03X30sC/EzRddXT17D86LlbhWPf1S9Fb2IZU3Z9i5FZHf3TUKc5cfd+mpfvdJTIlIJ04
iA7oXQrmCaHot3bngOn2lWV9pOHk/+w9rMZFMOhVKMbughfIPpRDSLhPXtctcsGUY33WEzwEtTEC
cmxl/s1tg+5n59Bv7zvA+th5fHizZTVeo2Aad1Yg/V0KJ9MBIjADZqDRN7irEiLtTZBv9tDn5F5m
eKvwMGclNCc9043q0WYgS64wLEypVpCIneDFIVWCUEhCB6Ys1Fs8KvZeDMo9Vm08n4QDWsyPiviQ
eVNFA7UW7Q9LNj06Qz9Pv0OZrV8TNrDH2qW/2paUeFPUOzfyC+YTBALFPro4ZdJW+CCERM4nSpvo
zYNVSadN4rZqob77V5IYhNyaISbOTS4t546Rwlh+5rXnvjvCa37MrF7bkfIuX2tfytcQ3s9bWjE1
4cxQkDnXGs1bmbTRi0IluqiE023r+4uAvxvBWUjC/6bcpqM6IiKW7hA9jw5qaXKQk6NF53ZnWX3z
yh6Ubnn4waUSH77GKlOzaocNJ3+8Wm7cgRz00BUxQVIPVmubvLymr2ZKibK/pHATfmaGbVwSessr
UsfaVVJOWA7dBH8Pt1yxuKUlApfKeemTdrGCksdXGMn87I5QRtVc650yElxMmM8OmPasbS2qkmaH
D5zkmhA9+obIEifdLBwGfKkWN/bMBlTiPD8avHgKOZvb0o3E43hTegACioomueGeMvWRvrEtdrWe
x28oh2baxAIq09KwHb6NCN3ZwV2ceIjGQPEPVh/eIAmWH1lbI5KSYP2xm5vyES8UXKbSFu5rbpjp
N3Oux23lqeCtNFCLrNymnk85+ZMvJv27NaJb11zBIim2JckBHpWsh9JEyIFAbTmMu9RfRmqJa5L7
NDpR/qYwhFcbEn0aIm9TRPgqCPWxtRL9XGdQlpI+8wkGhPy3krRNTk2VQLwi2eKJCbsRoKog4UkZ
8h2+RP/AoUhsc9+3dr1t8RDacxbFW5ra4sW0ZlSeyCcC48jhAfbRFAusAVYJB0h6x37uAuD8taLh
NAkPb++IyhG2hE86Ba2xFHlJP7CdakuXd0GPB4RURI+SD7Erdl4rM7zn1iVTCAMwgUDrWhVAuHU5
oh9PkxGwIjcR4lTMKkkGfd23sBKqJow32psRSnVt4OzrooJWVoV+/JhXnXmwrIZs+jhrUf2mycmg
4mUOjqsTdWMLA6evcC3a5B+UyEwcyPddQQVm6W2Ph27J0ii24kukT4zStrU6UjbaFDJCQs8zNrTe
4zRwb8y0qzPlISF4UdN21xmu1MlB8bWX9ARfIqRGh554tnUso/xWdPDk4tKxfwwVGVbKyHt7zSQh
OPktJq01Gtp2Q6CsPrh5Qi3XoS7ZaUPY56ILYmtnz4RaFIWrdtKgXUBqUXTRIzMxZy6gjiDielWm
Ux2rDhEDDthEPMyum52HPhrWiXTst6qQGj9paw0AT0RwrUrZbFwKaZDrUWM8BQIl/5+4TRG3RJP4
aVD8JBBhym8QVJPsWnMILVf02etTEHeQYEbUtuhtchd3Ty8XRlCDjm8ZI3YPLYec6sq8sJr2I1Wg
u3LNBFMqpxf/PWwigrk5k4bPXZhoyYy2Se4QJFO7OWZ3V9ElYq5I0beqDKf8JLiR2XEdGTgmLdqP
AI+6b70W8cEok1SvvBSdOSzMjBN9ZF37qJbkslWReAnKdw613+zCz3/XNSQ6QqRyEm2glQFOpd59
SKrW+WxC2lMrV5LZwsENNuQyKr/ZtXVH/1RtpKztXzwTnbVOY3s6KqvUryywxv3cAZiFmorGBUVC
/wDvAOxo3kN+IhAQzSc6sFvjEntnG2a0bioV3uk8QCoi4+xGje2+VbpOrh1oFBoJHJO/YdOSu9Gc
mKnl2It/5CEJZTvkchzROZaSxp7HYfiYZKb1YCVp/DDMIUYR5vqU1mAKLXc1mm3wWtmIYVaRN7kA
xMIopsM/Ow5nRuptNFNyan7WecC0kl0APzVwyVAgMmu9l5pTEI5cUPVI/F2wS00w0rICkWe98io0
QGnmutHcm0TQ04Y+kBwEjYWtiyvgLnfCM4HMC3ixkWRjDn1JYRKWGGcJP2bzo9CWM/brEmoe0jUi
cRcN/7mf8b2vEFHBJ/Xo4rzmlRF/i/oJH3fX0/nNyzwhyQHdd7lWMXE/LFr2Ex2j5myEfneewS5t
C39MUt45JXdw0ow7pj3WgWBD7xuV1fCgMAiwHCHrR1XtSebmYJboN88emJyp1yaHTscwl5g8lb9a
LNWHfMzyK0IxZ+fZmQS+x1BmFeZxlawQTDQ/gOvwiedQWSxodRijsADz4RiMGKisx+RmxAXSVD1H
ATHaCdvKOMBwWKcZxMx94mX6OJpCHuwoc1ALhh2r0ljckVSMqsLwwg9Tes4dO+BkbbmE406zsGZH
pNX+3iyr6N0q/OXRoPfabAnb4YTdMP1r17Kdpvu0GNJrmKl+25FLAMAi7x5doegYafr+K98jHXjN
s8eHJd2lvU25Q0w1RIx4BTRoPHLQ0Y+uh0uNcoLnLWcJx1viXVg05mNE7u93JLoMLmFlbucmaq4Q
HBtr05cDMTpz1mbXia4h59i036UEm5BaRz79XTkY4eOc9ABRHV/B7mqooaJZIbxpsjC9kQsUoyoL
/d+D3XbtqiVQeYcJnxWIZdP82dK+2MKQqfjJbb4uzXHaRZIEdrfp218enpOUvT4gdjvAqINS0SUS
uKERkbjC2BvsmM8KTUv/0xL8b+XqwlsL2PlvWZIGald1MiyXvYDhPkSePl9jCyVLmNkkqUMoWr1q
EztdbIGZgbPMF3XHkxeaabszDTVjWHJE1lFlVYuYsbD4Bknd82dQq0uIVqNiBlx2yNZNM3bBRmZ5
sQ5j/JKWX9lvqU7FU9u3S7dUF2wiPtbUq2XoRCHeqbH8eSMyVy8pPbSzQXhN/Ka804CqZk7gTe/T
4JwdoDGmsH2yqWIzBmViDGgOJyYhcaBZUBpxQ//hbHrOUIfKC/pVb6iW98QhJhRQUI5oKtR3dSXb
n5PHdD5BDWWv2tiPF6oKcZoE2L+x90/7qqdnAK4nPWhYDi+u7VvfHAc5Kr3RV+Je9YFEIQDJruiO
3RSTJk5BcOpwwq60OQ8rJ8/aq9K4ZlhUyG/cZOQsfk4DbYg97wzDPFH55H41FJBMWNHcQGdslnXS
c427HI7lKWWYS9x8kBDg0wzWdTYlnmC3Gscfbqw778C5Z8bXYrXr0uvyb42svI1fGsZ2bDARD6Ek
cSvzs00YL1NnSGbubvZwU5h+Fz83OpZ7z+2HexlADUa41p1MLOo45dDy0Ak3KybpnEiM/WjVNeVh
LuoNfAMjXZWAmLb9WHRAKwh+FisvClH6jzwayyaKvmIDHZjLXbhG+2IGeZ7tmsz3N7URjTCj66Gn
8TIzo6TwzoyjYyOW8umZnggxs/dzXcc07qzk0xiJPcI3UBAn183mITbbhtWmiCt8H5KSEq3jqQVi
eZgoZJFAmsBY+LK/ZMu2HYOo2WvfHH85qguO1GDZr7aq0+fMUvbTrKbkSUYi/0Z4RHYW/TQ9ynl2
dhZl2qlRpf0LB7n10oY2cnrgyXbDrt71yAl6AwuzTKZL5ggSnIuc8MRJY05CxMnaO1WZfIajivwA
AvBHJM1y0y96CL6nfQY4635zB9qZjRM1h2726IuSl+JcG2XaWxRzICS0wHmYYJlhbYqs+iNmsV1c
xxXo4kjYCNoh88X8SV2yw+uYBlt0+tkDH8//zXSyO2VK62fivzMyQStYdsUA06uKR+BFITVXhntv
L1LRg74Yh3UaFsjA3EE96wG+yopMaXbDqW6ob2poSbcYrta7Vj5yKKWgGHls65FJU1jgbjs74UL5
nqQZbvKxJirWioozwK7mNsSVdV+0doEOhCG6ikvvw4rDNEUbFYp7d2zrtSgT5KaCduxaB4HYIsbO
P8yxXxgORbNxkmp8oADtWbyyDBNdXVGQUep1pW/vIceazPfBB+wanih62Gnond0RHdysFGABnulq
qWc462CYsreVX+ZHwtmDE/lz9fdsGtSvxkfFoUC63PC0u3sZApwn1C+9G/Pe2snOL0mJGLv6Rc5V
9+Jh7EO26qgcHwMe/95mYVW2NW4KMK+PAVHHSDyK8dJi9r7ETSIfGx9i9qzgbXQC9nzQQr+DWK4P
7ehQ7Fmt+RhoAsZWjN3g3xfzOFyNUTLx6y0v8NbZEIw/iE4r4i39MMF6V7nfzMIYPjikwweZjHDm
59iORx1U54ugu1berfU1lJmKLkwBh65vfo5dSDWvE/ydwOxNnhpGWsEqWkK+VlOfo40XlFVxmeNr
G9vgjYqWRlzImeEFUHHD3KrqnU1RBJDI7aw5zXWV7dmiNb/Sti9NEannyvPRQUgP/0Prkww6mBKR
bZHkINpSfTDG0iQgtHflj6p2nXrdhlMkz6Lm5Vn3JTOcHc1X87GgPgAcLby4/589214GnP/vKIun
Ov5fl7cifft7aujyW/4Mtj1CQ4FO/n2irfy/XAfDMj4f6f77RNv/C6upIhGU7B6keuT4/J+JtvzL
F4ygSRDySKy2lmH3fyPG4h+jZsbZ0iYakxXCdGxBis8SofW3YS2DOCnN0Ri3vjbPZBvWB9FHzrGR
NNe7Prao41IoJk30jKPV2/Qjj5AaFgFH70K/pCVWpf4etsun9jt5dso7MrXJNU8/O12LdR2J+tRw
iBdGef+3y/uvRI6/J4k6/z6N//roli2U6/qubZvC+cecOXWNSYAqG2kx9GiSQuuY9t1d2A3QvIDi
rYsc+WkEtBDvkHNOqs7bYBn9XkqoeUAxqv0gsuc6pVsv/KJfuS7ccrM0y1UJTW8fBL/LCCdnTJG9
H4A9fn1/0S1uzhRSbZEzmGQktqlTma89ppVrGyHIDr+lC1pTl7DrFZf0CYAr7DLZis2Ql1ggjPFn
nodPok1fa3z+G2u53raESpYP91bjKphI0Ar/88US/54k96+LRVqtiYSCp9D9R2oXaYxYgUU3bpuu
sSEyqSebo/dxqNvnwTXHM80CxngLGZhhAKEc8W1g2LYJlo8CAonA5K9LGqlvoTt9MrEh4t7oiMXA
bLC2WuNTe68huo3DMHcfbeq66x7+/oaEBPln1fi3nOG/3/clqPdv6og/X8Xno/CX5RF0uTwXf3tk
02TKU6NdrJXJLM+zOqlato+9mfsMuQ1ulPDgwXXI3mfMB2bQqH3BQvpQZxHZyssItNi6RpFu5izG
wkAfAOtegWy6bB5GPLV5lBxL8LqHnI6rqbOdyYFkYxlpuEOwtsUAtZCOqC/+8y1aomn++b1IH0P4
AlIRF+Iiffn79xJp47ltjTfbLTmN5sMGX9jq66kDybmh9SRWAzJnYEM43kOe8ok9gUQA81A7Jtih
5XaQQNRz8ut3/5/Pxgrzz0/ncnjDXs+SxYIl/H+8bVYCdAr62CK4ncD+AWlpihbIfuGdcCYCBwqz
76OaD0ywrU3SJD+jlPMwp48KxWxmvdPXTw9AVXFB1PZKFZm/p7xU61rAyXV8Wokg8Nmjz+OkvTu3
w8xixfJ73bQek024Rbj0HvOk570aQpqc92VII6Ur7Ytk5IU43VxJEd7ZDBYAC2d6gw9aY6rH/xR5
sA7U8KPMh/eCSGfwG4lzlDoQUIQw6wx4Xg8hGXor5cXxzfbgNpGF8TsnIAcLWD9THPYvjVth+WFc
WSl9c3UGNzN/x1SPuQwswWm2PutO2cdQTecWovo6kmOznd3YWWejR9iE7ZCf69Q2BqKCzIsxR/5f
tlvKj2aLeQWyCZirg4u4G4kg57xChO9h526Gmj9X5yCJ65Bmae3kmxaH6HomU3auqvIe5MpbpsQ9
R5ilbZX/TtDB7BVq+11fPyQRGBKvKPJrMRLGS3jSujAnee7DqIIKFbyEnSUOoZE/AYufDiO6Ba9T
kgVB7NiATNYCSBnUeGiF+j83wCnrJ2E2JYjJR2lg6+qz4W7w+KyJ7HBKOCOoPPrNGx6l6MQPISU1
LY9uOQqaVfz6wHVh8reP2tPOHpGvswe/fVeMwT7qvOAwtx6nyJpOV1o2xCDTNjn4rl8hLTUhrdhj
jEJyeNRSbifloNpwIo942wxaCI3Dddm/oHfqIVhZCB+W5yesbkP40nV+/GD1xVUOXnAej1+vFmse
jfK2zJkYJzSZA+s0ycHfjn6fYxOnwssRlfc9USQVP1mM90PM4dohFo22EQtEO4w5Ns7uFbjKm0sr
dM2gc2na8z2N6vr1q83YvHWuk9wShbaFsvygyoEDXmgED2lZ7xF2qQvo+OrP665iEHt9F7KhtIwM
y5qvUbvGJkbmdDaMep/l0wwneja2tVKME3PUCoRB44YK90jSzPfGtg4yq/TF9Or6pJwh+57Q+99M
YuzPhv8R1Ho4pVVDZzjvU2Juh+Hi0sdf+WHS7pGWMEiW5idERkXqAeESymcencFqaYnmjWe4AmOX
bqHOFLccfTB18UQagNFsynYer3kJEQE7Ur3re6KITde44lxSO2RLRJWUbbPvkKvuBsCA+7SH+MUR
m95yZhqXCvTA1smTcA8L9MKNHe8hG/8sc2smkoZZ2gQ7xIEHimg9fZ7C+HWqQ+dodFwzzhbdSQum
MBrAV2JV+QUBj7cGQzKsG7uroJIwMcfF+mNMDHI1eAJWY+cVdzNH0xbfKFOaY2wqdy2S6ePreeXH
PftO13KQpvyhx8H6szzHzfJcaRM9RNv664DsYrrGYCsq3gqEFKBSx3LXbemAWKDu2HI1R4pNOINM
QVT/DAXMOaLZ+0gApPJPfacSX6/bOuH4XtCSZJQR3g8ejShnzYYeHPs2f7BKb97ruiQVwrbO7SJ5
N+vuogNK/LJ+lv5Q7ocedEcSmvn26xPPYUcso5ZYErv+1A1Nexoi/d0Bs34X++UdaEW1cnM5raZ2
/Ga6Mrq66j7jSYIt4n/wydy1i8gMbtvgwVstnKMSQwUPM38qKXh2Vu2rtTST/jyIZo1lBCeZ2+3Q
BpV7/pYTE75rpgQGvze0uz6vTfDO1rchgc5SDeJnIJJdKhdwgxT2MS3Sn3UWRuzNg7cRjMF3w7Kx
J8MEYqgyCBTjMmYVPvzYRyBecuLHrkLqhNUI0FGUXZhZIViG7vXrFpSVJIwoD25tV5W70Y/JImFS
sMsBChU9tuQgwB5P2mCX+D/SQFsH2q2Y5RFub3MR1PtRYkJ2uxdicZ2j1dQPRskMTgwIXujmPnxd
ZC+yP4Kqibhb1ILZSJk3zZG6sIviB+ZYwFArpARV/bHNKnVPT+WRsYzNLQKdFJUw8ij1yZjQEFX1
0vPtIoFs3imvUxIXvFjjuGEeMa9nS5Hbbdfi4OigWhtxWG/LYUNGdLgwRIvDrE1vQw7aOkyz8RaO
xXubAajpRF68BfRjLItYlcLKDzFwv7WqicRt0szESwPTPArTOwvh3Yu2s2Pnwrmjd2/s5NTNNxwf
rDmBRUMom55mphFPQZXuAHEfSQObHnOY3TAuZ2eV5gJtIBSlrFXlSVb9Y2rg/6WAv7MSoICByHHS
+pBmQoKjcJBUv+iRM2ukNbHxojFc9eXm6yWLkYmTKx4b3wsxQPRJj3We1s9oYJcFCFF4x5RkYw38
39ljZGVP/Y8IyeYrA4WrGRPk5lT1Lw3bDkwQvVnQlj+aiPzVbB6eQddkK9+o6DM68Xfuo41MKV4G
YPFewn2+a2qDCRYN/FsvXXOduT8FmqCPguisNbF662GYm1vRQNSBCJjsu5rrpcbS3tmt8xoz1v1I
AIclhKhj+c3hEs6ozZBYYrH338QMgoVGULduTdf/ji83G3n38zRMETmgmpt1fsWYbZ1FwUxVwFjE
Td7uowK5h88OsUHASEhe51wQqvr7pu5Kxo08ZeAeV47HM9zlMngIe3LH86Yud9xmdQSbT0sa/BgE
q/axbUFGoWLbd6EGgVRV/TF0Wt5PbKXIGW7G/Mr4wzoH9H9YXfmSY1FyVBS0qtzcrbES9fdd1p1i
G0JtmgM0510dRffWAtjc4osA1NAmLHAGHK5iPo7E7pDfNxlrQxYsh3XxIKBRHeG3Vjz03gMb1w5/
Of9pKEn/RGdEF5HjqCrupqRnpYpYytmF5bmMjXu0FIg3IMKwdqEYFGW5SaPyez1L6hfZMVcsMeVy
FnGMiJGGp35WNihEP41uTKuLDfOCH4hr7aOhyRQwkub0VWzRR3xEn4xWucPoAmGpfOz66ehE7FOt
wrOES0lyNTlTLjV5CgcotbunQTbvhq9p9DH9CRSwXruWT9k+jRBhajU/oB3Ra/wu9XacsUwGsKAH
1vaHIifLoqqyTz0B3lxW87CUO/S+xZOO5J3XZSTImj1mwGV9kxMD63Eq1RW/BLShGT5qxGfzW6t4
8Kr6DiYmtsSpdLmjVnUzoNhDriMiRkLYkokWm1R6wboIChIj1NTfdc2MMLBUa5tacB8gySSfpthp
RlpoCJRcza3wQB4D/vIKXPQ6yp2VDS2YJsWxsGp5dvWImSIeDmQFAGYa6xaxkqw3Bq3mEmyArar7
0K7mHUbBdWqgd276+0zPch2o4HtnDgX4JUa0rXsLTToGLnYOGvywOdD2MWCaml+UH9Vezawts1X9
mCdtPae6/T2Y/mMtkeaVfZptpQpR9vgmK6/1mlmOzZTJozwRGON4hYKt6QE8aeCbhS7j1Amf/bGN
O+NBE5yBSut7UFcsIU4HRlzj0jI9csMq42Knsthl0J5OY0SzvFmklDKfHEQ+emMCxEaYwM4SYEoD
Hx2Agxgdcw1/E/UMyS2+YWbfgCkZYUAkkxleR6Zia3TD7sGZyeiaSd3ZCODacCrkvFPu0EMTtG3J
g2Bem9KLwMwQEuXw7NaGQ4UZYUfpLcT0NU615XvSjsAUbHrU5GtTcpr9egnC2MX16PXY05ZTBCAu
G25LzNSn7sI71y+ODg7Hp0RnB3qdao+U2FiZdoopqLBzvIGi3zueAfMTipDjves+P/SaXAO7Da5f
uL5WXLO4nFfVcvZx/ICB/ZCckBhjznLtkzvJcauK7j1mjHujpb5pvEEdMRQhSSpvg6mdHYNhb2/E
z23d5Htv2ZT7VH5zPNM7BHwyKHW7GOzYPpMIFuEpPJIe9sOk8T2OVXLDDLAh7OY39YLcCnhRcRaY
D2hFX+o5+lR2ml2tKpkRzTvz9utHEB3IoE3H8zlUSEV6cmQPirjLVeIGHxgIlLciVq+2PXUZ/E9P
40Su9UiwZGd7x6xIX2eUBCecyAz7o2DfjkAh0yGJ/3R9vo6QGls56nrz0Eu/3qeLZK9DaHzl3dp3
7kmHLgEjEF/Oi1eLOAAQGZZfvvcQSgPTA19JsOzTEMUPBJk64FoolnvUiRewsTHiv4/acsbXPiZ2
m1A7AOw5aaros0B85da4zlBSYMiOaDaZFD0DNNK1W4saolL586uPEyfOdna8BpeA3iKZQIlJcIsb
tVQqlrAvqHXny1dTpEFBdw8u+hATeHKxeIjZcipWbdR7s1ccinGhxmXmhpnZ9yCeahoqjnlI7WZY
15kcdxxGGfvSkQGr7u50W4z7pPUfzMx5lHmh7jqYZgzWN0bvoRlEALQOqqnBLtfGt87hPYCUl12c
XgQA3+x466SxVVDCBDxurf0gpqo+OHVarMG9b2jS9/eTSIikmFF5piWFdAx3kTEz5/qK8iLrIPwH
uXtqOFayUSKm2wZN8JC1YAfxYIijgyJhNQz+jjkrU1SJZsPysvJEKNErP2ynaS/txEjNAW+FWXiV
3k8Gdao/UtK7kXMNHKiUs0lgvdFmG8a1BBUt1axOaOkPocaLElTla7D8enKZjqRqdluotfdtXohj
arJDS699quv63ss7//RVColgKEkOCB+xZyD5AFlN8CGkCC2Tb1+FrkpfBfiW05+CVGcVvNmHCH3v
NoVGeW5dqsdg9uUqcEmzNennrCzG7dQmEI1kl3yORnD+Oq2SjECGWZvesY58z1MSd79q3yIvWVUs
R+8RFzVbDrLctMSUT2ZRz3Ay4OkKOD2mggeJ2HeTxS2imlaCZ+nKXR61u7zt9ZHuT87UDF8F399i
8JJcrNDHliuc97L3h52P0RyhbX/m65SrKqzVGTb77wrN/VK/QwPNZhyp/nwYIhR7JFh8jCIp9lX3
ZEy4RYxcEEdMV3v1Zx11l70/B59N/EDtwpUou1tWIevO22YXZzgqEak8KqcZHtNcERgTcWQsG+Ms
EEmSDlW30R40G2szLI5tkTBe9LthurmQWzgdINDjTib3trbyvRVFwUoUJE5oS3FEGSYkEsvfmpxU
zoaFY9tFMjkPWCXZzdGcucKgeA2TEkfHyPxqFg1woto2L1EIvw7NG8RN27wCjavvzUUKRQbfvmD+
s5JpFdxgi5D1gEARi3jir009Zzv6O+1q8kR9qAP3OR8LIHeihIePLOE4aiDFLd5x3QhvHy/Hpq8b
1GNm2TaBzCC9IBl2tXvfN/PvocuCe0qLjtgUjE5+BVq4B+FtKdleBowLRhTflMWiPWFKXmdVHu++
3t3CJQPdUA1hXvTiCf0T6/UxHb07ZJN4Hrzf9BI/bcFvbOi3o8yLqp1JGITneMGfr+YM9wGz88/M
Rr0LSOueECJ6MH7sQvB4sJyeKeToN6Q54ArAv0N3t8hc/x47bA7Y1skuCWz/sO030mEBG5u4fGLY
fvBKSzH7d7MV3BPj3tNl+MD5clMVV8+koWGEow3ckNtOgYJXlE83NaWJgJsGa2iIe2YpJPMsGz7k
re5QmArNLnWlrKbi+HUxnUYZe3Q2v/U8nLMOAC/nogF547PToWMlQ9lATG0fKDmDXeIwvJwgzqyk
MsrXzL1B0S6I06kf9WIFyyavYyueQE/I1tp9/QG4Z8atTbIW6Ir+4WvcoIgMIiePX790N1GAXKq8
Hw6sFyPcQJosmZF8NlCjd45RPuDYKYCecF2wJnD589HliN/+Tiw4C0lgJKuisVNEcxjtpEWWQ8Bs
o6EBQQ5q5eMpLtZ8lRtLPCMDNL17rzk4Mit3SauPiVVMsHj3EuPXeqlwdnIUrL9RSTBEEoCC66ID
shwHhBTIk6a0Q3DExApHU6RvQr1+ndM5tNyLOvllDjSMEf0FW9vEUm12jYegkX8XxfTYakX8RReo
+o4uC0C/Hq/dsnegtXk1iXbZmAjbN0HQB+swses9MlKirKwAWhF9gq82+f9Us+6SW//HLfsfxppv
Rfj3ieb//T3/Muz6fzmWz+DQZxJjWcpiWvPHsKu8vxhPCs4AzDIw7zFQ+Jdf17b+cqQQCH8tD0S6
7zMl/d9+XfMveiLMqTzUf1QapvzvTDeZnfzb1OK/ODuz5biVLMv+Slu/owyjAzDr7gcEYg7OpEjq
BSaJFBzzDAfw9b2gW9YlMVVSV72k5c3UVURgcD9+zt5r/+OkFZyhPsyI7E6iGlYuZh2U8UdbAVk2
aMTAeypRTbgIuVsTre9ildE1BA8PlwMHGzaWDiu5MZ/1wWmfOHIhnal79aQZHbU+ynNUqaPzjfwg
GdKWJNqmyXRamKh7ySUiqS1uUFIvo7e19SomR2UCLBj3w5FkM20Xk8WLmZHuoCqBZ80jPWosggEy
H8g9M4j3mlcQAbHUH9rYp15bXIHYmXokUg3fu/G+mHK8yu0Cs4qiHxNb6rpqHAkz2FyYuOlfWang
Wvczrjv/hKMTEHiOd92eU1roJP8OS4POC9Jqn4z2bYR2zUILHEzOCPBa8D5Rp3drlOXBZvG9KSKq
DemiSATez2SqGPuTgawm9FP/VScpc4dcYtrEvefwRasrQ8IYatz22wTHhHAwqJ/p1OyEblAtW/Ix
kolzTNdN14BEgr+hp1RbfUQxNDCTzl9QxVBUWjFAI89vOHK9OWC19hXms2PcmsU2Qt1Ctt8yceiG
BuqiYcgs1PYWyoZQG9KbmubHrqyH+7HJP2UMSEhELNuNOxjNLs+Kcj92XhGI2LXDSiqTqld76Hts
tcMimqtlMsZtspT2J6/qapcZOIKhjXBFeex189WKim++ReRJScYDgop+74r5KhrMgXuHdLvzGVro
vbZLbCJ8hqY5Epj3RbTyibKL0Vlza1Cwk8Gl1rR6XMiL3kNArSniDUlyV0NQPHJJS26yhqNYIr0V
D+kQbONjeqhi3Ij+JPztTItoj2qbBlw+QG6MXA4NsZ3uVdleFnss9zSY29MQQUDHNoTLGpV24MVL
RiC0UAc3Y0JlWPW0700dpSPY+LcxSs0NCrf5pbOLKrD62QYsPjibNImK1VZ5UqrXw4YuOX0Dnpd5
sqz/xgp6lXxrq6763v+vdeH9VtUzcm3Z/1A5/Mc//ad/6pd/qfs/P/6S+L0Kv/RffvkHaDVJP98N
7+18/94N+T8f8O9/8v/3//wf7z/+lse5fv/f//NbNZT9+rfF6HJ/XjRX1cV/vsQGLLH5l7f3Tn78
d/5ZYn0ThoElGLu6zB90y2C5/GeJ9bx/YxZLH8BxDfOHuOT/rbEm4AMm/bbHAYYGomUxbf73NdbU
/81xbZ8BuoOORPfM/9ISq/+ywroIWNBCm8Lhc4Rni/XL/Ty1LmJz5g0iMmTGdx/0TfKUpQLLpra1
ZhUD/Usxm+hoStmjJScD6f1tbs7F/GVujkyGfcJ2XAQ2BqnfH75BaRFegVo4PswRxuXYAHuYtPIO
NStLKa/TXM7TxtA8bdv5QCezkooQW5wdTB31NCq3rz/dvdt/OA0/CxRWycx/0Btce/0+XHM2N8vD
yGWs3/cnfYJJh2MYEYIfTK/Gt5i75LUkZBVnRnP0XPerbsMOHtaB1Z8/1/goiOGDbWS3zElsnRv+
UcuDKXReaoF3oQ9JidoRKqCO/gKHD949rT5VPFo9CDElBoyNUPRG9cIBwQ5cAlGCZtRQYabneRjG
p4e/fLMPl8Tjani66eg6OzSsO++DeMDJ7EVRKbYHQ41PHqV5oClqfcGLBKq5q4+QcL7BDIpnRYc0
Xvzr3vo8+XQEmPK71wCkhZRhVtbeVW2fe0QUfxE4WB9EJXxDsCJY3Lh9ruA/18f8p5sGEYYQb2E0
B1AC78IdmpALTFtmKCaM2OahgjB21mZO3ZiWD75TW7cuXpUjtagqPgFFeM6YkgLVsPHutXcq1voD
r062ofurcN5zPvMSNzT7hNS3tJ+2fZPJIy8oVi34BWgnR4/x/VIXCAEq7YDRr7vkOs3GgcnitagP
WLfNnTRIVNAzV39Iew6nf7lNH97lHxfBNHWWDdOxTEP/cBESsAVJn+tcBKYpgIrJUCEFd26+OI0z
7pjgbLwcd3nk1a9NvtinP3+89eFFXj/ec3RkbS5rk06J+Os90GgEokwfuoOsEcQb3jjd9MLcL5Dw
SRLAYtymNR45KF0zgLIy9ux7gccy7mAsZ1KiPdK7ebMoke7KRLL2eJCb9WE+jlb2VKv5K9DgfNOV
LyWYlb1naN1L0jQb3LCbnl7tq6M7e4vJKJaTZW+nEK/Kvrk3LUwHf/6l4uPThi1Kt1gt3ZVog97n
wy8lF3nVeUfZoSXhYVstwj3GVUoULgrkOpyNyjwru+1PqHqR3ftIPsZoJoyuly4K67gMjZmsOV0s
R3em6YewCX+mnmDXI7HViHdYzTFiOq+ZB0cW1pEV62fsRacEvkOk4vkWFYkRGHbrhjhFvCFjlFOT
YTkV9UsuW7TR6Gp8lzITGs9M96R7qkndA7Eloh0nuAabTCVOtVV9neaB/JTFpMhbUFs1bn7xCEDD
oWffUlFI3L91t7dcq+HkiKevKHrwiQToBLpe04VUK9o3XVtSjnUDwM44E8dJ1hCdhEM9J9sYgcKr
VHgjIvBiV3lKdruBaGb751virpf8p1UbbgtCSNM2eP7XJfTj4ln3MC6SMikOmW89o/Eqdo4o9Esd
2U9W4pKNx/u3b6wU7wZOIsTGvn9xIl4J8h4fJfrbbd6KbKPXGj0/bcazkVDjqYrCrIyFsU+6HPW5
sONQ01IoYDY/WSzd1aD35RlEJ6zn8myjfAlSqy+CTsgcXnQiTlCGR8PBENZP+UOizznitRytMJ7v
zcwoDruPITCSxaHtd8mxzYjkSCmpQbkxpqxOBAN4d0p4+l72+PCGJvWORGiBWmst8cmqiWqSZD9j
53C/6G11sdwWwk2bt7B1mpVCq2y80dqhTurxNuUOirLKsR4BA9E06B4JxAAYImTSmRmx355/sZ2J
DnCK5avrNn++TR80cv/cJddBv0h1o7veB7mqNqoog7SdHwgW4QNScvcGDnOM9uiOJOLw50/7zWu6
nnfpuFrCtyl1fl2QPCdzh4mnCN0aYQczU9ytlukoB6Ix20XCtIPF8rUrvmmE5A1/1Z8//sN+vv5Y
AwsWR+e1ohDmB82mO3UNDxYfbxUVM6Pmk5rtLd8VauYaleE1w1+urvFB5PfPJ7I9WyavgnDXM/vP
u2AxmSX2ii4/cPKNiNL4nEj/1kUgetPwNoTEiKb7JE/2UnC07ha68zLqTj5SnF2OwOXA9nC/ePnN
n6/DyhD7+G4aBsJDm62JbemHIvSnzdnyqX3zviwOOYMxjjdq42St2iz6PBxjHPcBsmR1oR9KtoGM
CKrk6dyhAeLg5oA+NTX/sIR7oYyWiHK1I0q7v5g9NBeRlbdpLeTW1BYO5ACiXwsDn0AF9iQw9aIJ
SECfkBOpvzxZv73SdDgo7B36HdREv15pTQmXIJGsPgwoCfuet1f06L8w1NqnqEAaYebtkfYgUT5A
KcIKgUjYDAobopFfdcNMN6El980vh+YvK6Hxa8+ELCUeO94wQVQjz5/+sVgzC5EJU3o1vkHrztK0
i6u0C1yEIfAZZi3CK87BIUclt9M8I//bp6+l4Id1mIMEMkQPbBvY7Q+lYuklDehnsz70TRtdDQPR
03A9z9wFv5T9vuCQoYPcgMq70czGO8XuBH9GtfW2rf3VWwKx9y+P3+/eCly6Jr2yNXnM/vCVGi/L
F0dRgpWlrza11e1SirVDHnvexhlfvHnAvh3fDHjvrlhPEI24eQRk7S7u84tbKkxnDbJPpIVLjJ/M
HFSyb5Q/XzKGURkj3jPhz/OlNvQtXZ2ngVTSP/8C43cXFeeL4zpg8EiC+rBsLh1zMaAY9cGWuuCc
tGZ19vFV6aDOy+urikN+rOj06GlbEdKuFH6POb6YbTeFuE1X7JF+99/4Tj7GZzZcDAjujw35p5fa
oyTQm443oHVxX+O+M/BG0wwZS606kD9JxEacJ2Gur9EutbMe4RCDGvrE+ca387tWkYC+kCzx5+/1
u7WGjqSrU4Niwfih0v7pa9VGFwGQ8qqDWyas6lMnaZMXxxyLgV60z+WQv0QKZNB/+VPN9RhruIy1
kVd/qLwLH6nIUsiaE1D9NIucyY/IitDKUVBkIqWqg6OqxUSa/flzP54Z15fd1NdWK9p8OrEf70LO
Iq7VmmIdUl81KBUXvQZBIfLGPhmxswRyIM6DCntfG2aDjBf9pOwI7rE5o8Qxjl5DxygVs+Vv9KV5
b7X0bwvCbzZhag9OBba7tpg/nsxQqmbjhD/t0GndbdQhhc8IOYaVp/uolHQfmT42Srvrzr5egozS
WE/NHq3RiCQxL61LJpjiVAaRwwAGAtdsR5JHaP4qTXz589X8TXVi2pbjc1BYW+Heh3pBW3EIPZvk
IcecEs6TfpJgpucqQ5WJIuDPH/ajs/JhpaQyIITA8QXd9I9P6milEglJzJTPk+BSZyKFS6VJmqDX
snTJMMCjXt0peiC7BdnWsdBM8OTD+Jcb9MNv8eF7WDSl6NZ7bNA0pH7dyirEnwkg64rAU9oMzDif
+MJbkyiTGwyduBdN7WUGMVvzBL6MSjX7eoVzlXb/0sz19Gmq8iVI2rcpH2jO+nVMG7WhfeFl8Vdp
MRa0l8VHFtuZB8uWJ1KqkstoGCe3kukV2L54V9oAaQpFyqijeWxTfYzknXDibYy18r7KYkZuBZSs
AmALqqBAjAIcfZZStawH3axL3KOFqI/+P7RoqEJ15ts7e0K6V+JYgNQUobRGXMPpIzAhY3T7uW60
YwWnznd8XsxqQT7mJX+pEn5TAFpcVNP1TTw77keny6LsJjNLrSRBo7R3/DeixozSgXzQiUNaVPsU
+NNfTuE/qsqPtxNHs7PaPQBuftwrKoltdpnr6mARn/y1ndeIbvBvD41pd7T2VUCKj8GBDo9/Wmsj
22B7WNLY3Sy18zz0Bp4QaMwBiQJYFGT+SbOTFrHiOK6bm4V9wqwu0rv8+WX43ZXiGzM78llEPX9t
Lfy0ag/6QpHi9uUBRgTAuD5CszXUEUw/G1BhFYMqadH//PlDjd/sFZZg4fSoC9z1LP/rp0LMEGuJ
jr07w45DBpgIO1/DSO/PL6nzjmKyvCZiotgWjSD6TPD49/Wrk+vJ86SLKrSGKD+VNSfwaulOppWS
owCc9G9r/G92f0sgIKZLDAL3X2pN1GeNO+lucXCjGmBY8VnYDQHYOZgzNay7PtPo0baIt/DrDNxN
BVO+nB5g8DzqFNFX6DOOf7lyv/1KnKnWKR9l5sdO02LLSc45eWJlbzznTWecLL+56wr0KdZM6KWn
N/DNRjpiRAhiJ5QvnlUxk3LqnZ1UD/S7b//8jdz1Xn187OlMAsLjhfM5bv16L2NHGEW+iOoQWbYT
ttBit8vUlPcuOUphhzrrahxsvBuRNZLwKdxvfcMD3nmHXM7tW4k1qNAfMpSPl96ibzK7jnmq/QgB
rM8xidCn6z6O4kNu5VPoeF2FIchlTLhETMhHagq620/ERWVVubCn+tGearc9SsddBY9uHQIrgsvQ
M4/3FoSHuUHeSdos3WHJDY5hEh6/NmQ2LnQay4K5JDAXGW1qmWRn3SyeDbOihxClKdxObTxpzMUm
5NUnVhBSnDGtb+PIqQIjJnl+qvadtzg3Tulou4kkTwxyjkC0aXu72SnMGyY2p9mYIIqJ+cZiqBr2
Bb13zNbXTmmr44jicoNvOiVhpXhOtL+fVH9zuyBeIddcjwm68XGVsoTe9Tb8Rl69ydz6rTjZjn1q
LYgFXq8TvNEAAcQc9JrF462kmxKYxBCd4nywtrHMjc2fH5/frARrcc0yYPJA07v89ekBP43M1cxy
cKJJHE7j8qlRAC4X7BWhL67T2P/mg2v+S9X4m9LI4VGnSmVuQKPgw/oDSBSOhzmv4k0kPoO33InZ
+jpjwm2Ff9P32E5czVAblEX5XxYV519/MVQXun8IfejFcFz79RdDCtKUPkXtQTYzyM7eJxLWV+E8
y3TX5PPrmLNlwe34YndDGqJGDZBFW6dpRU0TlDKGsgYypsPACPNdrEsy33ziQSzh5vD0lMbmond7
KDSg+8H2fokNGAw2muh7OHoNvI4qCgqQLJ8WcVIgdRtUfjW99Fi5MbTYCLlsYxE6ZbTZ1ssw/dV2
Kq68Jnp20rY4MLMiws02Cb8mRmjRcmbDOsZd0jXubHi1Wa1r1IpOc0H2XD/TSrD6Mih0/BIJ2rmD
IuAIpdexrDwV1oP19ufn6cfz++tytLpA6Q/oqIlsQ3x4oBp77pyZbv9BG8VzOw8tjR9sqdLXDpyZ
pmDsyuFWN+qwoD5xxuJuLFHmVYmN7BGJQdB1rtq25QrfaRaHMJKGLmvnnXN+bkmP5ZjhptrYvWPS
PCHg2Zzpa1XlGO+sqL7Q9OI05gEqsLKrpcRVnSD5Ro0ZbQoDZkju00CXKf5gCwJhRVEZigTLCFjh
QNL2A9Gsd0y0Z//QMiOPY+21sW0Np5K6ijzk5gqo39+eSHoU/7KGu45jmC7DQEi/jBB+fSb9xewj
5APVAefoBMnVr2/znt7+4p8KVTz4k5PcV4S13iTLKkFvyBUe/BEC0Ng++dHr7KOETDv3kzU66txL
gc6+isAuDDI62MrormN14xRo85DkzftZAQ71ThJtMiMZuqC+cj5lfnJGJ56f4+SlgYZxW71XtJVu
8oaYUshK4zZu87cUIbRNGF7g1tDCyFM91xDpAFi6W9rUOEorH32YElvly4NH0BItIXTW03we9OKz
pQh1mCpagCkjzmmMwt5PrxDQsTegDUGGTijH3D22/rJsByN7avT8caqsW2ZR9/6k06+tm61dN+a9
h1I4btH0pQz1EStDVAW1PWjPEYlsl6hW3+NSLmQw+zi6FKkKdqYH0qJnZWRY2TKoGeS5v9caBjNL
j0dIwCB1qghLkxL910Unh0ThtIDTmhzAS3cMv8Q9RucUyiYPyBvkay2Mp/b7nGvYEqOt5kQ4JvLv
tSu/jzFYEsXeFBhNF2LJrTamZpIElpI4nWs9CDyjuDS1X4TNlzqDV5cX3jsmpYfILbb9BKfVVNEd
sYuIBMse8T1naQw3IGUdOwMFpG6LuqWZ34kny0OXE6sFE5fMNkiUGwimK27p3bLXrCCXrCHurVeu
iN8YSijS1gdXTvgivWvbGz5ltcAk4w/EeuXUzN4aI1blUQ50INkSsrIfWcEI00kS2tXqJXYhVE4e
MbqiuiSV+UStv+0NaGXRAkPLQ8xJqKUVipGRgdDFWwIWJKjgWNK11EJ97hL2egt3vk5zqdWaDEwz
97s2ShUSfxvEEr8ewiWW5QUmd1QHI+4iEEfkVGCcv4JY2CI/1UNDa7513QB4dErOmestG5cDEVKp
oHMttVF92pwGUi/oUwMSjc1tlcdqt1hGd6vyW7/N2ssUj/2R3NkLMvgRp9SShN3cHr3cMW9nx78s
SJ9O3Rx7V1oxk3CLjGBbiAHRgNRO0AWIFrKqA4LX7xZihgvuy3Q7WY1DdDjGwokew8Ea/ROiRwuH
QPOskYi7hT8HnJ1YkbAj029TjsZjA24eexIAZ0Z3oTGpb1ZVvwy1hOQP5iWk5Fw2Bsgpkmg00LbI
q0M3kYcZCvxgk385ALZLlMFZsGje7NY8R0kJhDC+Q5KpHYo47QgRGjHwwGJ1k+ba9z6bRZQwuPKu
ebrjjUNrisZkjQCLDHiY+u7ey8U+AkEeW9R6KfpcMuX6baZQfWJwCyBcXFs1dzPW0ODPiLX8lShk
P6JlLTdJHEGyytO9j30moA3i7Mdp3NYzcXNV092mRDBurda8E/Hw7nrNJe+m66afXw3pX2tG2+Mj
iqtdDMZYzru+SZ9cqxZY1i9aB5YDTSs5EW4y7iJCLjCKoQ0oDjI2vzC6S44qnw+m+ZLJ2TqO85oc
nAIiIuuZPqv8VuALBC8KCp5IADNLzG3rRTdwWflfgbnH88DqUHfHucOaTZwO2Uz1jfTKHbUlWNvG
1QhnrY7tALoI8AUuIQS9btmdQaYeHLs2GW3lAnar8+BkiYsx1b8wV0xCYfDu+D0+1dpzcHcmN8OV
QAQemnIhNqrTH1Hm14HtajFBuC0qf4M8766NAwcn7WK61VVWqVuzXh/vpbsIMV4nXftiTd4BhOKG
3Ag8grEMumb4ZgjIcMgDzvWkkTVEJq0SkKkhxcJJH28ja3nRgWaiK0m/eRqNCmWnx0bqdxIltITF
qcU7F6r4Rpbjzq3zk2NqF8P+6k9sLazZX1swO5u0KyRu6R7nFs0jghYXnO5wxtckZFNnbC2qjDAm
2wl6SENhHE152FEbYU4oJygFhnuI6e6tCXNXosiSLRthHGYdIjBdji8zJog8gzlkc7cSo3rHLfJt
AsvtLsktW9Ot7YEJ45z2hCya9L9l5q7n1Ub45jW2UiPgjFaEmmwfl1ad9YziZ1yyN8JeN6btJrAT
63RDSskRekxx7BfqgbZxA8P3XpWdP2SWeOQkDb3cuI0VA/6Bwn0ewdVxeAoY6QYILjcSuxVK5Grf
FN8WPWk2ykP0JgFocXRKQ310eEMhhm5S5gahrsSTD/0Zj01GMBtZukRvLUHtlqelliHRc8VlxI6N
Wd4HahaBX6wtdh0cU3rCObPL4BCP1vss7G94Kp6pYB81eLYbqj4mSpK1FpGh0tkxdCe5MLSdyV42
D6lFxms/HX2vfPGBMNv01oIhuZPDqLN7JcjsOMK3epFBl5SPc1uhlhYbkNXWZr3SQHz5E9Yzjp8+
KIkG4Nqqx3ooPnF46YB6pOeETBa71J6qiVMwY81vwkgOLAJR4E7YvB3uoWaVa9b6rsUHSBfos/LT
feujRFmhJfWsnz0WfNVMSZhG5G1ZZyKmzEBO3efI7p5nzTtqkOcCciNel4xdJr1NOZQGVp09TKTH
BXatA2ZPrx3AOO66xxKLDhEeEKfrsxOAHW4wr9XTTiXmW+OK3WhB9asNqqnER71oWI+pJL1XGfyp
iDVcXbcLDiIYyhZPL4XAuMRBYVDsWF4u94kFOt0wJE6fbCcMZl9zOhzszrxqqunTYKgn3kP8rrPc
j+100TD8FIN+5xjLoSMibUoTXCVx9d0sZzZZCrnaYKd08eoBh930i72fiIgJZqu9krZFklacbcxC
DjtXMcOfI21vm9knWcXoxdh38T2C17O1u1j0ew+v+zTK54Gp4DbidSK+wFSMIpp7v5zIiCXgCHiY
erMz99wsfuhM8VMq4nw/55KO1zjIMJWkZyK3BWC2cMyWbsrsyGe/IOsMJ4y1ZljKYmOr5A07e7Jd
UZEYZU+qpM+WGb3a1xU+bk8dtVyczL42+LMrh8gjUkwHlJe1+X4wCYF0TNbMpgRTl5IsV/bDZnDB
Q1aCPnDheZ9t/4kIhGxDHmkWUEz3+4ik7Q1+d2nI68hDm+sNoEEmbmMyP3PIvl+WCY2pnzT7sadf
akxTvMkAYPiGvwSYiNtd1uU3wA/MTZFV+NzBkMfebTaTgFuz9JIwhg29zo+yzOTGq+HaLN3Yhl5a
+RjjKMGxfGGwW/JjWrvvQwtMCQAzDisoGarUKbYy19rIJDpWo0+4OTBwLPOShhXG6QlZzG7wWGE7
H1uUUyXGFTYD/TI7T7SIrz2hrqpssYkVzmmUzNwrUar9OCJuimGoCERWHlfnqFsUBxkiBmOeBkCS
ejDLKdsmnVZtJkGoiHCjW0WmMtBMIzkKsNLZWvg2Rlezbs2hqed0k6cpIu8wvW3LutpYRb0ytADJ
TNRZG8qJq7rQyTuluAJeWfgEYHQATKeMEodiDE9Hfdeaoqch3XAzW/OeJpoCshfFW7PuqAEwcoo+
DYkgYVGYVc2+qR8FBiycHyWjM4zJVQ2gu85Q6KT6NahL0hLJPovmaOBYjbbN5rQtMJw1iwgGFm/o
Cujf2jNxv5eG17aMx88kBZRncAJrP5190u+QsxDQbItxOijLfMO5mHtdGoJ16IJJuM8ZxJsAwxII
7Ni6njPtrZmi7RJbX+PqczVWu5YckqDuy4cO21tgauW9SIH5RhZVtfNJ54y5KYen0VZ3fTJDCHY0
cjryV3/8kg4USlpbP0lz0resrTu5nNKZ78akh/QBXg+I5zdpBFbWx9E4FbyUGGqolt9tAE5W0Z4l
TfNtfGvKLzBu/DOTmYHRmv7IPbUlG0u8vEUKqhMJGIQemVuH05YPJZNEI8rntKeMIF8cX615NfoS
xZnnvfD2cEPObS1PaIPPwFFIbKlSSo94DgcXGKOvs4JpVtDU+iP9a6rL1Po85M3OatRL7kX3qeW8
DYaDf1FrQ7NlY5ps5y3RCfCIym0+FGfwKVt9qbaFCwQ1bW5ixJAkv5avsec3m86+njSRUXVk+5Lw
6cgon7icEB/XVgggblzS16nT3I8V6S2igQ7Chl4G/tBh4s7TqyT3THLDR28jewMtlsX4yDLvMMy9
9/1cBLVPxLbp0/CLYixhrGW0Z5ZgVtumi95pzaLREsanLrXvyNbYmzV1pNCGBx1vw54sK7XNEgLo
60ynF+ed/IKTf0stEnQJtGpBQ2OsT56mPc3VfopcEnzHDdNfsrgWB4hbfTOCdirs5c2bopM+J0d/
xIcxVpA/OOrvKAquunjWAqPSnpdMx92BJ7t1sq9SOQ+LMjmuucwx/PptzsbjEgsLOyhbg+a/Rg4x
yg1hrWADfDKgE1nw4+4XrL/hQEr0erpQWyg17pbQnaYsl109LaSI+RBbWWB5oTMM+DvDl/eDl2kA
9jkt9L14B4y7hJObkYdomxuQ0md/dLDuNkKD4Dx30BxQMtNg8m4WUT4gejyKoXuPDCQsuSGvrNr7
PtjEpk8AsL0b6Ec1XZTGDgE4n9qa3I02tzIMJqherPaicdYDyAcmosC3WzVbH3EC+ZLdGpMWU1z6
9pmmN56tNKWTVUwSNKezszqHiAfekzpl38NicizJyMrLA3IxY+9iIdmQMq66d3uwv4CohpDhlKfc
SB49n7+6muPnMsrsUK00NNa69qGPxhgXYYlCJxXPRpmctN4hLn6sAo1WWYBBnplaK75pi/PWFhKG
5QxTqwdjhAkCi6yuAfVo9LBNBoqoNddMwmWG7UX0Y6A7Zrc7alpfMOZt6NLX2jGeY1p9ec7sjxUd
TjHFoOtVV1FqzYeqS5+Vy6bY5q9sl7tlqR7wvcVqgvmf2ENgpxQgRofrhjhmUMOfUFVBE7ZtDq+s
JvBfkwuhyU+jkYBK9TjX9un4lNkDbkp7/kJfN9nH2bzTiAcKiiHTt7PY6El/X7TmVeHYaptHZHuN
2TIcGse596FJEacRhazw/T6j7JA14PSMfKHM/9JwjARW1RshixNRprQRXFpOuILAIUEBQSNok+0C
a1qf1NaIUTq1wguS2HhOekE+8qXsZpIoEo7Xbia/Qct4Z27SIpKqqe/gMQKd2fWe/jiXjR+Quomq
ba7msI5Kcxf5r6pRF1VzaiI4D9z+5HRYVTCl09Q9mrPnh1ruLFD/geA3XQohXQIUlFMblITLhc4I
eqSN03sXpdX1YpYvWUH2hu86hDTpzplNNmJ9MTYqKaqj3mYoKyC4toP5vlgiC33OzmjVrRv2OTSe
AJM9koF7ZrproU5F4FEWyFECjjPZNduuhfTKIY0DVchgGgwOpxocqWZ39rpr7Evq2gEnFch8rDYp
fWFmAPlzEg3fTYPLN2FF1xJT28ZJaux8pTMpVjXoddTlNj23OF3s8wARHzfDovGhy+3Aas3x3Apn
qA5jMhOTk5MqUfKOGbV8M1LgMpziZfAjY5bgjWSfTRdOQfWptpvbfKnjbdxxXvM9s7q2ZPFgYoW5
T6pvYw+zwW6jKYxLfGmOU5ykpvCWknJka6TtWXK8Lcq8PEZj7W/KTjyUijOPDnpbojYnhxr6N4tw
fs4LfkTEgTB1xYOkdUQHigDvrkOQ61gjLRjOgdmmuJduaVNY1ACGsjo9RrGkQ6bzzPqj5z3M/bDX
TWyhpPZtlJpoqpUZ1BBPe0h4QlISkphWUsZKUtuIDaTONU+piSaKsV0MLNx4k0n8tVmMO5UXxY58
MZIYsFSR1yb3vdc1weccv/3sLM+tdvAqgp8q8eS5/Yy5PIKILocNR7ElsHnOAi817ua8/eyxFu2y
mcJz6EEIYYnauSxctbLonRjzqeuoeqT7GjXJo0waPFfAFzRFJBge34l+Cnt41JawvhvL2TIdBoxZ
bMYJjt9I+Maocx+QzL57Wn0ySnjnfjKzTbX5IdIc+5JXJC4LqeSWPLb2TuALpBEdn0yquwtcsJGA
vG0T4cnS4ZLR1rVeNN3czmYOHcft0KcM6auvWTjEl/mcQvzFhiUeefGma5U/jv5EV3VVXE3Sf1pc
nYayfySdgEFdL+7oXec75m0JEYEy2c9G9CRV88ll4Ez8CQ1HjZiITWuUyOfTz5XBYu9Y+QDgziY4
2qWorXKK3VZdodU1DnVUJ1d1cj2W2UoWSh+RF0/bqaWUwCQNyIcTO8D1TeYm6U7ONGPtrprCLkfN
Bmv66Nsdqcg+Um7XHHcytjjPlJyEfc7YVUZ5PmJzH0W3euLkredDWCsmgNGEDW7QTsiNiVOdgQNW
R4ZW9/XsRdvBjM2wlZGCo9WLnZk2z2DRM4yIu8GdNuZAiZtYZHPpq7jASaNTS1TVbcNUIsZN0QGS
v8gBER5N6lW5buD8Tnk4UDr59yzB21SPkFJxoD1OR3pGzsWKAhgf1ZNmljcrKgPjwWtErfwA7CYP
sHxdT/1wju2MQyXNW8OCuDZiXHHM2b6SuX724wkvY9MfR5ET1T6jeibigiXBzz2MgDcQKF44AjS7
CbF+EXfj+tJ90aaexdwkHiwffR4cJ2PiAtLJjgvFfKTGADEk4DjmT3Bqrw0SVYFYTYA9KlDYSDNO
/5ej81huXdmS6BchAq5gpgRAT8rbCUJHBt4UCv7r7+IddEf0ex1HEglUbZO5khPjyF7NiubCeF7X
dY8o61nv75pUHXNmQbuEvqVwJ/qxJBoT54GqDJUCZtiT15UXnZFuRsaex+vtgygJkOhb4UpQXY1k
gxntzENExNymyVN17tP5SIQF2CGmfIoKq0W/E+am8141+fIEciOzc2ZNsn71O4JiwAeSdli+tuZo
n+0BKY7RGMFYI7BV3sbtXevoeuW7KeftQvUaEyZQtoQ7j/W6W8uh3PcuQV992mHIsaGE0OG6RMfE
wLLPnoYfFKZNRaNMHIbYZegnArMpq72xkDPoCKoZ210+O3gMEfS/ZjOTCG+aTO1FVk0RheCTHKiE
56V/HZu+jWadQadj3UvjhKT+cy5HbeuW4138UVR2vu0QxGyNYc3BARfDwSntX4kHhR1NSXXnWfVx
ZFylIU8PdBVVzKcinTTqwDTKloBAsU8YqMsxJRxp4N32dTDERFBu1Nh2W0P2ZE55xX4cTO/iQwQM
emchxzaTyQGjFncb+2o6sYQ2xI6P+eTvZcKP8Nbpw1ZOdsorb+ukEGgIT+EYTFa1BYJxTeLudRki
JbLhIWvctzbliyEV7c4ESH/sNJJsZvdlqXIb2b7VEvCeZQclSdTru5YlDOASiWmBMNd0g3n/MMax
HrmqiQgcYFTk54z7itNQuCss1PSBcD4zgC5BEqhEl19pxYl+fOeXGjVPVUJyE+sn+3NQ05T6eWxe
EtNlNkqOELyTNpRTw8WXrlvSLK7NyELbrNURRxh1OPiX/aSat8QQ1akmBx6CCQ1hRyplYbZgqYYo
60hEFcquA9heN9joECY+jQ4Fun4/TDkVqQFqA3nCqSjAruigKwIP6dxWkPWwmZHgoCednQ2O5i+y
fH5ZbntbvVudw22H7Oaaf3GMGMgdW5S1QwW8juXX4C7GRZiYHKXOzWJn1GxoSfSdwx4MAqm6ZFOq
Ll3l2KArlqjj22GbtXWElu06MA67LoMVr6kk6jLJXI+GUnoALATLLtYaD+4szzeuQsqk0zXm5Dj6
t12Yw1iS1ct0zPhjdqkt7henI0VR2Vng8iAyLPGdQ18DShwzW4VWzWzdoTXrhxXERXpzdgzcpBQx
r/5lTeF0xqRMRmIi2Y4T7OYvAWUp6vshboftMM9dBF4urKHXx8QbBQWqWGjK1rOCLNi5ax555kRh
FOe0w+xNSVafOu9ODL0dCa05uKaTEv5BhGmZ3SVpuxwsLXlHiATdKWfy6JVWt51TfQ47BNOEQf7h
FYciM+SMmifGwKm5nNfKvaDzirGfoBXQYDNFejqN57WlAsNFcZ6NJUMAmYIsk/29Z3GbTjdUdbMa
294etSBzUmub5JRoK+QIHgfXifpmmi+s7+ZLXYsnXbm0jWKJDMep7/7/X4teFnfJjmjfNMKxJTne
15C3z3hMyFa+k8P6zuajugifiZtMK7Et9ZzEBCb2PSiXXab1deAYIsVUiGIOGRKrwYQynr6ANePq
PZfDLYqykXowKB9kRa+xWyAIcWnYmdM3iUrzj3kqWYAO5Kw1XEbo7b7lys53nUkQIlKL25TH7ibJ
n2q3QazPOqozGRpaTWUcWFmGmlvt/Ka1DhRSAXE+zrazW/Kk9U5u+c6Js2c8pw3iJWMbwJpKe0r6
ZFsRKXBkR2S+dD+26prIJn6W+aqWRLgglekdm7JnDV7MF0Bbp9In5lC3U5frbjXv9SWFd060xeID
gHXVcCKrm3mDmo6te1tkg80LdeeNZ527yYM/TwgeJCZEYGgIgjKciAmadWLbSD8hc7LhUowlIv8K
8HxI9sLOKv0/XfkBZf5ubIYLMk9xjq2HkeHfbs4Y/3q+nYULuUk72yqYeJEqzDZm+aRWO6+Kctnq
um/+gDgcSe2elrY7TMXwmjNoP+Y5oVE1CqdxQkus6RQziT3bzF2kdUR5fCza9poJjRieChqgGOtt
bPrcaCgsqQFJcrP8NlLE7gR1zo9l9JNp5plkZjrQ9SGv6j+Tu2CTqJQQxvnWVZcnZmqPtiStrVfD
2csMkg6Jo2ZPECR6TpBiRcPqTc6rM8PJGwAU133yBM1MbpKuMbdTtxwdW5s2PTmcdKF4VN3XrFqY
EkG9ouXjRF0tMtly43lqifpIbP8d4WBE1N0cZXmjMebij+nrfN0KCD8k4RWIEcwt8F6Dfx4CQa8g
YPXsgbTyRv0erLuK/PmNQYw1g3yER3bFgNiH7JL4JLiMRoT20d2knnTDqnHeDZ66zUJNGrjpQC4p
qx9VV0NQOdlBz0w2pTCyXPeZ8AmKB61eMbNpxzT1H8hEhyEmCMCt1zgc/BgyKK5ahNILeVM8XAlV
u5YDT0Sxqzx5NEz/EcFJ0AAsvKrh12r8Hy9mhfsBKoeBnAewmNKA2uHiZtVVb1IGKDUripKThYYh
8nP73GnrG1/eGljz9G4SRdwVsJ5zRoabpYUIO1H5pYxkIDsc9V4+1i17/Yp9HiBJ9qGyeO2s6sid
4pMiDPLWat5pd5/zzJQUvylctS6/IL191J1kfChb1rImwQN4PwndIxgN+3YddLnnRuzBhk1S0s3X
jUE7CBDXn2k6yvptXPXffC6vSpo0Z2aKY6pg0m2RMaoBw1Yzv082Ntm5610/atw7fvt2JWrNKveu
m+jH7HZAsyM8s49KI2UTmJun3ZszYXom4+Ccsv0RisqRyCefFka8dIkJDdfTTyMFerNW1zEjRCTN
RxiB2X08PeTdvATMDzGstuvLWLAiGuXyoLi2uhTBF2gs2G0yD5r8XLO73dTuoPGDpvNSoyNGxsus
WEWOww+0enDt3IYfU2u+xQ6pyDBefroljkbTHI62OXVRz0BuhPh8XDL9dbKm278u7tGCJlFjx6dk
oJ6AOvlcofPuR4IAAb4M27TLdqX19/+vx7vfgteeYMZoN5wU0oq1Lf1ntkiY0x0THU+39TUBMWXN
noA8im3vPiyy3wKx4wnOmRZ4U/61Eni5AR9yIsR43UrLY/1ot/BiiK5iU8aCyYn3Mh7h6j4n+Bij
NDbZlTQ7ZzWdCEUGvTLm2qT8JgD6C1aV+66XR4peiGzY53F48lYZdM1oETw0s6ubhSP6v9784Gp3
A+WOf3Hp9ydLGBRw3sOiM8az5GmaeHkqOfZwQbs3MIr0X+0LlEECcnUwNrEgi7lrzZeCFSWL+bGt
LuSxfsRehfvbzI/pKg61Bhmml8xEyi9jlKfKqX/N7Ea1ndKwxk99JDG03Wit98Ucc+1JU83t93ok
M0QRP8j9mz0yO1I3EClrWzv7qctenPivbiMBRD425M/Gw1fKsCsYmL/pYmKCODgMenKTYrc45tnc
kQxd/lqu3e2qpEHRPOmE2fHyrsZ3C4R7IwScmxH9YVc9TfF4BxyFsQ1OmnKtBDWmu3Na462Zs5c1
yS5x1/+mRMSGoMB+WWjdg8Zm30dwAdczhXK5xGz1Ycnl5houwolI6vudtQjTbd3E49a+YeoAgB/q
Vn8oyxHgldNx2XfPKOhecH3jse4Ezatk1DI7kLqbL8imTWSZ9TOTTagwEF9icw5JgamPPj07Gq33
rHqeeU1Zur1zon3CSUR9XznrhoTonSBvbWh5X8Go/BnGp27Q7ivO7Q3T6g7lE7X0qJGzaBlHoGpU
zxiEVdTISzYuMpyUzSJrmt9hEV1KoXYyLv9yol7pyPQIvC1c8zh5y721CT06E8Yf4Od9E7WVxKWV
dHCLSUOLKo9Malk3LJRITMI+yYY2fwBh+OQK8PkEhbLBOM0DhAQPAY5Perya+nd7opRvnaLlAKiR
hY2MlFiEU8E6rovmkIExK2y6BzLgim4eEWPzWU/ED8ART/jVAPEXebDm60fmpoDJYRKvVLKETI4h
4vN7mefGVZjGIW3M/bzQg4+Jq8HYTCV06hPeBahzEkM68TEonclJCpekIdSyjp8qP2YZZb+Po1Zs
m6dRJyi9RYxGdQZDBKnItOi7xkokCS/q0TJZT+dln3JQAcisUiJgNbbWU+/HW1CfbaDT6kHDZi3t
FqzwsPLe+OJ47TJeMpRog6wQzujaRYzx1hZ5Svdl2qHVY6+YKBGxHJwrAJSsc9dHIoN5OPg2aaxe
xxtFjgjB8dy2pcdSnZ3L2scclymKuaRGEESMnJtCJEH3EqW1HzhEjpLFqAGeSxDyJXUBjG8dmR5i
6IH45qMskB9MEHZcq1D5RzbqolgVkYzVVxw7e3GT8TT+a94e3Uogu3xeSqMIVW8BDUpTVB1NtsdT
uO7c3HyqSRhiQhuM+vzVkucTWar47GcEEOlMKY6Zgt3JqD21K+J1fxiOXlN+NXNHweFUL0IOzzDl
vUjmFr+Laf+Wtv4kOtBUbp99WsRmZCBRdgZwa6Sf5s62F75XlTyMY/natU4ezokkKM/JkAB6A9EA
/W5JNCZ3CLzSG0nOWV5026EVcdbuYAv1rYoEbA0T/nZAJeuT0McJ68eLeTJHkw907MO2zZ77VG3N
orsw/eGZH/PIAuXQuB4odMLxIoYY1dbycli7MsfzMd7JvL9ysZ8wQzGggRRNYB4vxZR3oCXl72JD
kVJmdekNxDBE6PVbKds2SGcSHABPQ0PxPwnh5ot3MyJJ6/mlA0cYeuKqCUsA1ct5J8oMHiI8KnIp
140J5jfS6Z63xLtxGujU9WlJAnMHq3IpEO31OahrBne8wW+l2LcOIoll6IklAgWtavtvQo6XL+OT
DSTWXZeCjXH/YllLZFUuOkJmBLgYGR3fBIVWcPsfNlzdxhT+eAQCRkFsfAMHZgyiUAc6aGxyrgQU
lO6TkMTJWk5+TLBSeH18ko4v9mrm6anOLuU49528H/Gaw+vntkR+85SVxpW7MqxhrOqEaTIRZQdf
5Rdr9d7TyXjT0IVQCpaUCO0/E4B+17N0lAoEVuw652zqsi3XH9XqBQVME8BrOHWgQI/GfOSFhfKZ
83VqGua0dORkN2IA8CSUAFc0hX1N6I6z+MF0ewRhLgPPVtMYariv0BXZEaj0gdBToNtmQq353Mr1
2ubaCTMIIH//Sp7jo53H6DdkvNXS2701uOe0LKBIVNwO7MdLBUJhAGTLSQp6CzcqKM0amUr3UyIn
JJNLcorWnCUDZIat1qY02r7bR64TB46V/OJExPdm9Yo4z/aFkBTSChmjBl7TJ7uMybfJp8Jl1vKa
O2lQxcWOuZAVmWX6jbzcoZaXcutpBapezfsRGvJ5i3SdOeOn81JnB9P8dQvYd209mJsvsIvWQY47
P3G6IIu/awplr2so93UH4HIdycYzA80GU0zSYNiOiikfcmMdKzSZV4R1DsxIR5/Rvl4XJ6Ll+U+0
ge2V7CsGAfxGdlk+2YlgylQatK2VHS41gV21pk56303RzPNQSNbv6VW2t+s03tbxxIZZV1d7TW+K
z/lztJY7v7H3mQvTOx4u5pj8QGpx2JfrEDsSVgMZcyNsAp+jO37aiiWOW72UlCe3j4RcJpjMsFyf
F9UgY3ILa6P3FbK6xL3vlIvQTlMycOyBw1G/2DkdeB2DSxuNcWvl/g+U0G0iTYpKtH1Nw9RI2Q6L
rWojlHhPW3zNso13i9KPZWLvmIYlG31UoYmkm+KaaJr2U6TFvWvRmpaLT4YIj79eqTky0bYjqIaz
VS13ibm+oK1dNmldkZRifslBCwWJXEgvGEQY2BnJjN0WbRmS3rwbhNkEirGqqwHBbcp3cjJ0hpAT
36mxQYTibAehkz7B6HwrxgJTW73DsH02nO7SzB7UviF51+HKtJr1Yyg2f0bOilL3SQJiCdw205M1
zFwW4xDYaBz6cfyUOtdNa5wczQZh4p8ZxRCC0jEhH4kUN83X2G4jn7ZoQ1DbQ5k62iZpyHWsR1JA
K9RUC0lPKzz0TS0WO9CXbt3nDn+zi6xTEWcx5AxG+r5/XgqGnwLbwq1a7z3Y9GYjmGKhZxKJeLHj
qHCMIpKV+DZzds3DkDLDXO6dmmtbDBgGyrznViTdgoVU8qDlSIPQ4NxRgWlcXu2rHBwmysP81qXW
t1X2b7AhFZ91O21S36eNU/XC+W2N4AMYNZrZJSnShiXVelUp4UMdeiko2eqvKyWujHgiN8GlIAFM
sHX18iwqZz+YyIFzls3n+LZ1wwPTOuWBhQ/nBffXYTHTt5qt6kZ2w3ZGwyYtRPl24/wUPtMvrec/
0grGCWlnXHN/xLzRz++KiN3azVDW9WR+GybUG5dTicndIgnMXER76Wf1L8O/GXRbEI6kWKMvDMzE
5ewtihC/OLkEHgM8rlc49PY7tKuo6gpCbsHxhtSDfBIpXEZPn7ewaOfUsXfTKt/GziTcAM0VKSgM
4UZv2cEMCMaY/cTyyvftbqzYdMLRJSqvS+pvOxfWznJAqC1IxbeeUZ9biMa2EzvUUfkR7fl1ztDk
xjYNJ5AYK/a8rdhIFHU7XEI0bb1+0v1lX1vomPtxObPhrnnguifLMG8yWYOaea3uh6bo4AiXI0oU
FRldaUQgq/l9Vn44J6NRDDMob+Rg2srHajsrcFzebTMhcgBj6Bgty+iGJBBu0/qNjBgwlguiEgF8
dlrQ2+lF/WnWvhs2FK/8sqhUjDGLhuqmPEFX2Lh4DWJ/fNGqv9yT5lZ39beqAQjftP4mbvJkmyzy
QNaGxrhXu47Keur0+KVa/zflyJmacvxbBvu1kUw9/a77wygb1C7fD201THj4XhYN6cxEYb8scs9A
ng+sQEoG7ZsiV7Z/Q4J0wsxPhbnaLA8Y+hiLMNg5d5FBwPQhhq+LeMpvyWFJl2O5lv+ckbSDynwv
U306di/Nszbi0NByPNX1bWyTtDPSug4gb02yV+Ei9MuSEXn4iOB9nOZHk4wj4M0f5bCsYcLmbiNX
46M3uzWktSsCsXr/xpq5uYZJjPSgmL0Oca98M10eqM7cdpN5t6Z8x7K3f21dseBFpbslOYw+uLqi
KO+hOcygBJr1CeVmiakrZKh226DHiC5ia2axtHUdBpcyE3+rRkWbLIVJJUQWYkWERuEMYTvEWzUO
fxV7nn2BBRohyVtvUdGCkTiOioPSwGIduHp+tFjiPFICf2OuSDaawGCNpANEltKQ0JUpk8FNh8WP
NEvntFb+h1YU3wUfyDBr1SExLP5B8rzbacDeuRCssiTcOZ2eDNtl8F/YORz16SmfJoMzkXZCq9+b
3tY2qb4Cks0KwDHTfW+uFqQeRM6KudG2wRZnCqeOsiHBF6qa32FxAZMTaUNFw561JgGkJHaFouSg
rz6T7Kl7yaqUGWnGu+Ow45M0mZn2Welhpq/gxNxu2WllH2oWqyezXQ9dL+xbINW7W4zv9L7ocyQ8
UQ2hwX4FwIqBpWPsQJJ0ueKzQQgfUtV/pnn94ayF3IAFEIGRl2+D3jqhUwGFTyBPUctwGUyWPGjz
8GbGNeq52uHfNXbgAqj8nbQOa+shs4vbB2a/lvPyj7YR4atqvS0f+Vlj5HXSLfuPTm7r+OjhepZS
k30eu6rbZT0ZP4OIgIienXT9mxxcG76o3gDNLjf30Qs8njlYBwBzbmUzmzPAY+VP/eiwc0L2BiOJ
mhiQkOgTZigg5qKBfzR09DoJyrYmnNwx32t2o7ZF4zvo3UvcDO9rmp5dQRAlNr4dSqr32Gg+BBkF
MBO1oEWHaGE1DVY8jlGt1BQSAxGl1pdpVss+Xc3PaRCP0zwXNwUoP9+gtpxddInzsidh/DEjN5kM
7pk5HgR39oIbLC46WDhQ2a260xvSeQzJfkisvGFJ4xbosIr82Orzs1EjIzVi49XNukD1/Pmzg22K
DcQz09Ndq1hba6OMCScRh7StdtkyVBtvRnpjJbckOqt5cQq1h7lURjPxCuRTj5Z5weIqd7wcS7jW
DptSyOOdISM1sctwDDKpGRjkKDpxIBxEu/6U5e2twgnSEOHJLzT05EtNn2XyDK7gm2ALjDMEDwUY
do+2zrwsRTx0HsgBu90DCV4hddW8a4rmdcumqtnO3fKDA71HkMsZNZw6S1z0XCuxwjApMlLQDrlB
twz/JIukxafODskJ/br5HbFMP9crXMZVMhVwbWLvjMxFmjqtO+ny9g0LVfHcfc6DwtHaMAYcYm26
8QCWoBUGN57HIwrc8qX2hosfDjol7BQP3sEG4naq2GsV8RqfrAG/J6FbEAP1jbT9cm/MjQpsSWi9
VSRhM/t2hF/4x/Umb78W6WVM2Nl3jS+igTExQLaZVZJWs7rETYbzaJ3ojL3vyeqsyCn0i8fuhIQB
nBpiZkAgp4RLlet3J5JEhPFQAeTsY4xnFaBV6V70NG2iPtcp3tJRP6Ec2+sFsoDFrw6LJn6NmJKp
tDmfM4tOuie9fmKHxpS0YzeBrrsgozfwZQnpBsdQSkTPLiXCcXWbdheblkaxYcNDjv370hIfIrvN
9qpr36Jbdlv7HRHlX8Jmmm0Tp/ZYYX9inbpToL2YM6Mo60DvtwmCDOZG2rB2+2YmX2duBAmq5aO8
FYeoOD6npgUihwuedXJ1ah+HQSWH6va4iEK/Fj0XXmHc4kImrYpKfUZI6RvhBA4Hj39F4gfXTbYy
RSLt8+bXbZa3IiGXahhLdrILgWqlVe/WeUbjJfVLq48dUYsu35r/QAWBjxbE1dBxH7tzjrejwmt4
ywkhoo7hVn2gEqdDUPNXbRMMlCNFZ/54jJV4xvFkR3ZZPSTu9N4T8HIbpdUbze65ZyvSWGof8D8S
IKUDazaVYpjy3IorJLfXQWtp4bwE9zZrXqu+lgs+cfTf9CoEmW8ImWLNb6TvqUnwwcQaskb+H+re
di2yDzVh8plnnnHkHzH5Td1L2voPY+GIcLAq/GYX6XoXVfwbW1wkAkVDr6q71kyvuHgxV3u6Hsqx
8KFUrxwd+aHq+cCz0v0Gkc50ylxYYk63NPrWZtLrTBtKs5GBmUet5GyzG7va3qOBgkYJhqBO6LvT
1f+nDMaCQAMyhjL2RqXpU80LAYjcJNcPFaWaGpvwDVFR3d5qCR0nRuY+Lv3yTsB8EkDCKIPJrKOp
l6TIMcYyMp/KfzUZQpokh0pfj1Rt6SzLef11Fxtqi0S5TP/Fg8b9wuuELZuvDoFsHi5EE1Aq/tZW
Wh6y/m0w8XHOFpMWevrbJvajyrBdp1CT8374HtHTFoRTzmjYynn+9tsWfkhl7Je6/dYz5tDImQQl
SPk7++Q6/a9Rakgzxul/ms1xZ65x1Ns5hBFmv4rXkqngeK/2eqpVm0wOL4ms4J7SZ1njnUZrJ2b3
zkzUYaJHvAnXSXuaHqrYwTOdbtOeZLqJqpjW2AGzLiQYFWEmwMexy/frBzw6Hg7+OJqR50lk17I1
4Qc62ptjHpqWvWxsI3lprOqvyFakLcNyGZXfnQxr/h6N4qDQXjFp7n/nMqcmspg7reU31pAqKmgg
g7piiW8b1ZFwWQfwnz9Gw8BnO1805Ov8aN8J/IybiPa6rjwGnloVh7X7ROMBPT8Hi+Ss+MH85D4X
hggQZjAXupkDOLKJ6dsLyQaqrOq7WNb35Sz0vat+cNnG/Ln5hBNEH95hSiCE0bn9OPsR5/H/pLvy
PKn0SdOpmTuOOLeYsjAZcIVYDK7GJSG8bGB0oP0rl+pdqxgfZNn8LH1QMLr4zGz3sUYjz0IRfX21
/FYDLbQoT058rAQ9EdEv2L558DDib6SeftjsFTfm0OExsnH+pbe4iySi5/0gIv1+cByoO/5hcZKf
daE9ZhIr6qoL4iI/OT5Jy3PxaDVpH5nSofmGte9M944jjzH+ns3t0WFiNpHMiHTN4jlmbhrOWu9G
M06QjRrmW7MYS+TSy48tTR11FurbNCPuuO1ClsZJ4Mz/mHBv5FC8oigDbD9kf0MKeV5fERmL9NAl
CGuX7A5vKxtvxn5JDMivGrh20NguCNFtb6dX7mOPMndrmfBq5U0BggDUTFZjM5GCYo7VzxST4dVW
JNhp5EmjK9ji+jCmd+6NTU908X7Gp5DaE5kyKOYZq//h3/4ztF1r6UhhnZuETlxiBJBQ7OtPfEYP
s8OcPEYSMzXPMiY0MLVue6kOz4rU3AJNKt5gX0MqZDbqt+kmI0TcstcpE0MTmg2ccVWHXb48ygNO
vBGU8IqIyzeerKR9Kb9Gp02CpmECKhTH2NgRKTQwkioX92okkxYtVvywLASDrfEdT9EY0r5WUUsT
OviyDnyTendMJC4D0hhbk33utPbkRaEzYLJJ1naGNGK+ST9Sozk4uvtbzEgd25ET1JnQpAze9sYF
wVQraZ6HFDV/+pX1K34mbxmDenqY/C4NqUaustE+Zun8+lkBIKAxCkwUQ9ib+kPnrJh52yGUDtFt
RGtvVqw4iTSYJk1DNClU4au58RRvuv2AJuAhbvgIR17VJeUYNWRz8Pr5OmNS5Kvy6wst4Mjqw9XI
3bXmgZ00/aftTj+xkDQUQ+fxZ1+0TnueVUzgwbxi/2sJQ0rZ0WgMg3L/nUy77jSjRs8VC8i+o0/U
v8i8+k09Fl6zvdUNoDzr14LDajAvnPXudoRJQOcqUnzJHTcRz6AvecNLa/IBcXqo1pwFrMB3zuhw
s8j0FXMr80k28Lcf7Trma1uTESeUGy2cBsGc+PcTSFqkVwc3pSVI/VvKlvJP3Gwppqv0n+VhPwAv
klgIfzgRTqqoSMcp2eaaUx+Jrt73Sr8OjoXVrX5xofMgX1d4XhiCsyJkiq3QiLp6/4+knj0ukxdX
BwbbCfMVzPS+MPs+LHsg3XwhK87LbdfzV9Le7fEVk/GLbUcU4wWNDWkjNyKKEvtuYP1vewXcM/nS
jkR1NHhYqCvnNzDafBbeaiAxCCpJrTBO/YOn2jSyb8SQ6jZjMmvaF6/P9HBykF8UNj6/BId75UcI
ilga2s5DY82CvI3W2iijTyho/PeKgdvGE3mCp2LH+j7boU0F14HPFGGUGXgILxcacRIz70uzxtRT
Q4JwmovZZn9Fs/wi279WNiafpAxQjKtrPxI6q/I7r3YotHDN+bzPG8skFMnGz41c6fa6I1yesm3r
lrSlVk/GrQdwYRAI0qyGnf1ykYt/9PSq3THQgfK0ib01ipvkd4nZC7vJ/Gpnadh0+BcrVAPTQupG
XN6XNiRub7yiqg/RPt5lWvdWCDIVm4rsQjwpm9Xi91cUtLQv2U63APeMBfkrLdJz1YhIkTocyKJG
JCy+2Or04PpMlm9T2UUuUqRsIVhOLo2/H02KFgDE+MCMGBZ0hkPGEaDySBsJfXbaYFfqTVtbgKZN
kUep/Bmd9ctjZ93V+a9hmaS8j+w4ewHX0pO8G+AwKfY6vByLmwbd1KcR1BDf5cswkOuGdO8VNEja
gFbYv0ZfIAHOnXdnwUiL8q7b6VgYrw1ad6d0R65bL48WIPiVBj3MSmp2xCWyoEWt8YEQvqvEAhuy
NTsrjq7E0KpL05qIuBwvJYXVHh9TEtPwKdeMMAs/0qSudrBDDq2EXeC30g+Jurljv6a9rlPFaFNW
b301ri8Wwh6OjCqzKINbcyKETJu3purfsjw/ahmR9/7Jg++wK4aYzNGjV4bFU2dZ3VeZe/fZUOWn
+N8I7QLHMtZQ5DLGYRKsm23tbob211YaYqI6LiOMPVtUWsl5IBKrB2FwtJUwkIekRlSL/NoMVQlD
gZVcitcWHM1bOoAa5IO3KNO1O4uY+tBo6rvEgnnqDWN6Y4FVO0ZKa9Gx9cq4gYi6Uaz+dJSsjgX+
PUEdbhjtAXf6PzT7Pr+TeKFXhyjDqrmQBOJIa7APuXgwDNGeE8xh4UACAZROLz8Jp3zuBS36jG6/
aoo7cGv8H/P82NX19AzRzgng/5F8YxdI9TNHndzUueh0PmeEV0EjEo00GmoeRqcWEcZ9OLfDPwuY
4hxjQfMqJvodUUTXzqQARfDEpZhgzMfDUATIjNeLqdNSaOvyMkwPN4RNkdtvhPB1T4wIsChP/rmS
FU+7re1wmGZEfGGL0vpi3qVsoGeTqKOlr/pzY9jfyVTZe80qDDSesX1uUABtKs++tzqoKW+pk6gH
lilpJM1yjEiZgPEy6OVTimS+LgSmhMyvH2faYlmCthCG459M0sdCV858BEqlJ3L9OEmn54wu5q5c
XfuKieGoDf7zymtIgmfAMirel2yyQdqjiR5idMa4K4d7cm1qrGEsrjAmfeX5fGeLcYbkPlXhVCHx
udGVoQ/FoasYmCD/ZtliW1entCRlCLMtNEBXJBUxE6j42xs+heR00Pz+2NBHbhpFKpLugdBCPZkQ
9Fiyd3fUdK0d8Zx1dXyujEwFbpJ+dDnrIaBu9GwrWKzF9fg3lc1QTSHZVJ3YKcFgIiXzgi3k8g6e
5N7PhvLk931gxQxytOuEO7gpCBA3YqSXdpl/j9X6MFRyPecN53yfVU5wy9HOkFJ3M5in1OORNDV3
OSQOSEYWt8DX/gBoyaNTM9sdqBR3xn/cnUd33Ui2pf9KrZwjHwIevV7VgNcbeiOREyxSouARMAH7
6/uDMruKuk+kujXsiaqUki54YQJxztn723LIUeIPn2sZJJc2frX1YBcNXASZeSvTK9QW9yyaZ8Ot
bqhb6btaYH8bvXiBT9KzPPvexXrS9BfIOcWhgOSUWIW5gCjUkFHczmkGPuY+4zPcqIfAQAXS6dax
51pcBXlAuyISxXKUs/vBY4UN4tBahdWRx17vKe7ScdCu/AJDlt7Uh47waHZhwUUWHGNwAkcYYekh
ZrPN9XW2WGCXQo+egj67DVsMRWQsQLiwQSzmnflNz6hEYr19MPW6O0TisxrJ18xF335KTfAKqR5g
7aUj7wbUJLqhzpVJsC9+Y1KvDbVz/IT6TJb7QpJv3SlruLaLiP0MaK9oYDte+1SZOGeZ1Zc9hAaL
EWWhW92xK90tr0PjXPRec4MFfYd2imzddGFOQj7p0bhwH13vC94j61LXoBJAjhPbrk/SSxqMSe8R
cx3XPlPvgSe1sL+SUFBtfTNbYWrMbwK7KI49ohsYEtUip7X54GslCLhGm5auTMeN3U/upadzQ8KA
EQBnpmHZ1c1rZ4lPDNy9nZ3VkghXuuyxPQvjE4ReE4rsEomLN5bhJXKzryooxMZw0vNSTeGlO36t
DU2/1qRYFm1kUv3SZ4gkoeW1Rs5Pzhb4bCLMmGVcXtMc/DrmZnYzaCFVmj92GIt6xM3GWktD/FIq
uSt9KC2V3yAI18AG8O7kjbMv0td8SpMtG78EO6BWXKTEB8+OVs9WCGHY/54VZthf+El5SLXugXFW
t409a6Mnub83Zg+jj0Scii1ZEK6L5AA6sGJTV3HLbb6lajgrapMOYPK1bPr+4OhEw7vKI6kyoLUX
mVp/mVfRN92p1Xlvm/odhAf8J5NJNzw0tjNlc2dDOjqjdcl+0akZMZr5uBMa/K5Rn8RFSLXU2RkG
QealSydALmshgFmkNPWXHSFhl065bMcuuhnd4gZ/DMJR1MxsydMNAT5sr/9qatLsmwWpogmx6dbB
mTCYedOcusB8mK89D2A0cIGegBbtPp5HqZNX1ejgeJcpZelH5V02LigXSFOQc+Nr5Xb+5fd7RUAJ
3313ctqtjRJLuzca/g9IjWfeSGuIKd6icDRzzfj7xTBZq4QS7c6I3X6vm+goo4i8PU2iLB0j5LEm
byE/zHaIvjN2odM8uxrGPTlA6xCtEzof80Fif5r0WYAC1vm2RVTddeZNOLrGF7ZGpVF2e6uElanD
EgMRx709Wf70DOJ4BgeHLbP9/LXxseTXHYAhpxb1dTYmD9VUnMlJh1PGZH7hlO1jYg6fkjbACSnd
296L7P00IU1w+i8oEV/AQekbwYzlDIV7ukoy0eymPtlOIrf3+JXFRvXm45DUWPpcuWfHMC2DUr/t
W0x+orLl0fVovYreUCvPCj8ZAyxXU9JAMnLGVjlWKRd0CFavnsRNiXJLpbRRptxJNkmkeXBWyruo
K1GkykDRjspr9GOjf/j+C6bUVS9B/ht+aN7XLQ29NOviYx7IfZkZeAY1dBj5FNSrbiCuRtebkqOU
zi7VmMcFiYXWVBlIG5U/7EkuN1CnbAMnZnw381B0Hy+rhMyChpgOLaEz+Rmd4nsnS9BkDvFV2ygB
S1ejHSKKz0PWexvL+6ocXi2oV8DmGf6V39c2pgLyrir6oGOhHHBImGUq/t02LeJblWkliOj0caxb
7aoqWTyDITi2XXHrBNMszB0scKYxKbv6VQw6LYym9GCo4ovnDTpR9yEIFfquXdNtGx/4QNLBxDND
OvJFzUCPCKyNT3f5YmwMAtptbzg4ihGW1YWHJkJ7XSmR7Tuj+saa3WZdem+1MloXA/WJsvz9EIpX
y0dpz4jJXgR+STqiGmi3yosh8LqrFH0ozuxN5SdMpkc8uzAKEbUg9w8Jx9lGlf0UqDCnWa3r5xHy
a/Ko1iLD9+rZCE4QbEcZSTNYtPwRsl/dztqh4oA4yuOCX6a6vxyG6EkJ95NGdDqwBolHMWRTr0Kv
usy77hPAPioEe00OW/fi+uhw0LRkdzlWTwpfEe4dXR6TlmIibHLn2lJ7pssY7OrkmLfdF6fvn4sM
UCid5P4KtffQqe6uZz9LkPfQY6oUd21ZOASX2eax7btD0qCbBzjbA5lpzbus21e0qdEqNMisRD9d
Bh7vXGz7YmVbMYhCURtLNyDIAIMkuvxBdy4LvFWLAbdJ0qUmbV9DQ5fqeAcK0hcBaqSXrb8rhoqa
vNXmMCktem48lDLo1HjeI/e8QZYFYucpyoOHQql6Y7Vet8tsRoHCddD+e6RVZCYrj+ODvx3czYAO
FC1VlePhS8+Uea2PE3kiNo1ur3acTTMWKzUqe9nRsLzoU/Mq72PrlsQVxrH9dJRhw7Zw2uWV6y79
SQxXyvbk2gCMiMABCZebPhE6ql9MwMrZ1dntgw28HxcFXKKGl/AZgqfLXke6K8d5He+6fu/hB2Mv
Fe59Ea2Bw1z1fYSgJBkvGAjTFapxtmiBUx8Zru1rR3OWbHurvVdBEzXsPF+kOuVtPLJRxTNSHdsk
lhtTcFirFHRdmyo7gvUIzwA75RvoCYhoBrO8ApZWXQ0p7lo3NG5Fi6zDSnA+tHEQH6Df8fYcRxM1
Qqof0DS2wDXFVdfJfG8W12kxykOozzauqp0H+GqjW/lwpk2FQrh850Zk3KkUHZabOU+2TPB8Jc0e
bDeh1Lm3c/BATHmSHyiFuV307JPuwgiw03RLjkyBHJ6hwLx5cKZiTymv7yApm2urzZ9zYWdHYsDF
TuvFpuuZcIJcYgDpDOSRlfjPcHYOZ1mBQsb0j20LX85WwUXs8+Ah8iBuD3/cOQWVt6z9sGXcIKZl
aRJGSCGFU7CiuFDuc2vGt7SG2vUUqUXN+OkcS+u1TYrsHdtK3LTiiDQGEUVZILoq2nI7qPK+aAmY
c0afFU8E0SGS5dcYUzw0Hgga3YChIjXdaxoG4T539EemCHRS9eiYjFl15xjYBpDFy1Hvt5mW7/MO
3DUZ5BdjIC68RjlfxvSYoWQ10omBcnhu5ao5dJO6wpgNHaI3PtEL3BY0ulI8nvT/AfrWjr0b3P6S
5LGDrJLdNPrVJmTHu8B76FJBHEymodworbHXRbdNDNFe52xSlStum6yz92JMd2ZLESN6E8N7FB7z
1Abf17HLyIe8uXaQHuBjb5FpBJj3Sh8mguavWtYIsFL+eP79F9NINcJsO7W10q2TA2wbHGhPgIyj
vZ2HPKs5bZck6u+coAZz0exkArJbr8V47oR6gns5rqgFGR1UFbKowByPWMc3RopczXPC8SIz9W4n
OMEWukV8SzaPsiHj8++/BHW9CTKn37ERyY9JMaGESrDE47Ek4Cdxd3mO3z4f83HhteFA6z27wt4Q
HNqkvdedxjwGcXc+wmHfWrRqt0QmfNOtxt1kA5ksk4alU+lJ9UDjlhehe2jD0n9q22o8C/kXsZsf
AjULi5nArmc6PQRmqMUlURRDxc6yn5vNAApWaEDpzBOZe2xsshfHrNwbZV7TGoaPamEPx5MFEFFj
s4lHul/EzA2jejwGSC26PpRLdM4mnBzpb/wChk4Q+ncWrNXbVBMr3OCfkQ2AIMV5ta89MCfuGSlL
+oXQ6O70nmecjRPhUQGCUBYf6nZnNsV31r7LgvRGDGYISrJraHgBPrCAGI42f50deUin2SRtotKS
Nd6GaDmk1p0jnbsRX/YiGq1wH8/Fv97Lg1+LGDCBLta5hXfayMtw6Q31wXd6GZ5BXIujfZKTVnpW
QPZxM+h2sdvoO7at1XJWgtrFtJps627y+/HWG6mTmSU7V26D+T6o212AUnnTesP4udHTOyI5xLVj
HLD0NPuggj1K96/apg4LVFQO3cKqUY/xbhqQoAnszI4f7WkOh1itgHX7+B4+6wJty8B7Ez0McVs0
J65UjgtpWXrxRV4N0W3Ttz0IOFC/jTmiPPaR6dIt/UrFL7a+jqWnsdtiaVTJPc1/FHd51j6UqI3O
+YitYctvONzSNUC3WXAgh4usuKTBXC0hcvMgJd1UL1tHR4LrzC4QO2vOzB7GAHKk/VjFmCKt2ROA
eXytj4xnuin41Gdz4isx79s2x0lqNPyiu+7wiUKXD5SrqLPUxkiG/M5ipNRH3FpS5+SmLdOerHRR
cIYJLJ5WwGqdQy4kTqzQU/KcPQBi9k0tFZoMgCsI3LvpqRstLGvd3SRI1Izo7x3VOCNyRrQsCeLm
gDn2itw2MkNHlS6LyCaUG+bkPshCUhsG2AhYafdTgPEQyTkRJkGNl9a/HiNTPJbluumc+smf+hoH
g05wiSmbpxrQlofj3hXQaRKgbYsoAVsUmsOAr1XYT5jYwSB23rU+QWEyJjBKQxvTprKlQZKXEyEG
K53P+M+qtK4eAeG2O9uFmzKQ9WdScvCqdSeKgQppucdYoiUbeqm0gV1ZGbwa5Gy4cNnpCAzOLouA
fOlZdjUWeXlJTox+HYbWmjbK2reD8i7sFVX3rDur0N0mlZvcaFgmCiNIYHIxrVV3CP6MRwj2B0bu
7p3ItQer1T/5htZcIWGCnoLnp2gMd6ckylIR+MmhbIB3hjYBs/ZQnU+Zqd3PIriFsrzXenT1c9/v
2mVS2ISBCAGcsG9vczwm7Ed5642JdhHHEYtEkxyHPsFpihj8wtN5LQqvRs03YSezcMtPX2zDEAsB
M+mxr/Fbx7yH4lTCWSKIdVWDG1hgtEBpkQTjgwFhBFVUo4no8vsv/ug/BAJNMBNYfWnoBPjxct1q
KFrZyXhL0IJMtpAu7FMGCJcBaG8ScYNd3xOTg7spQfGAGkJjDLwqu7TfES+y85hA3fBU0CGheGJc
xMBd+ggIGeFvlAnvUGt5PjoqwZ0zQp8xulcUSs1tGcHpY960D63YWFp9WT2SYsDMznPB0imDHSI+
p6pvvX0TTxog6tfWtbOXOIrJjJhRR25r9luHjKF1KRPcm41WrWKt/Eqbo9n3qVeu0O51VyGYopWN
aWuDDgTLf2rIe25/eLz23Wjm2mpweBiHth14zqN0JzJpXQscRGeJYfkbBEfGuQFsqbOkf9C9vWmN
5jlz1vI4GePWj21kWR7v0FAzzyNTPduED90xP8PdUo3HcSr8pTkKf0dZia12cF7GxDXXetjfuD2n
zXAqmoU5xlq3a1+cuaFTFwAgvIRYAHsEG+fCAlmoKh+uGvfcNPLq0KGSRs3KziGiy4bc556N9Jcc
J82mztklQlwQTGIv48oC5AY6aGnU+qVV0ZZm08CUlhQd9axeY7tHUE6xd+22w85hOH3eASY605sr
GRmwlDQH7YWAd9U08TUkiXFrlAVaINzAFKoXYgyhgjUV1YhNfKkANCUj/9W2CuemYxFGMMb0EUnP
mV4HoJvYdq4nXXUXsdH0B9FFV4VMvmYh3PXR8tihUDFjERwRDtT6KkEOurTNeJfLks590vASRhVg
VhYT1MHboJfsUZNmxMROebiWcbslqhYFnplk4/o7hx8/V3VUsImYw2HlRLOwLz3ihceAAhC/5E3R
Jve2Pvh3PvJQWvO1xXa5aZnmGzoCCoF4DfIl+pCBztoSw9isT8PG7daRcYUSZsvqGi0bfkcjvPwG
9iU5KOQoZ05rRHf0kgTeevCJukgvPNcOqLuifI3ffdUyh/u+x/EMAAJkujJ20yfzoNUV6qf5/wHv
/dT2TbJdTy4rei+AW2sa7ys9A4nRYonc62zb2TQETInwLnYxehbDZiyRBqBufdh1opbnOEqavW8a
XE59BzUhvzFMSSyHpS4NEKEY7PC1Tma8bfXqovzWlcmLGuAlu1aEwEjUB60bsZbzo+wLp1vTvd2G
pdZ8tjukdNpkQv23WU3LsC32bV6sDNl2V1Efa3j8E8zjqHFiEwamNu0nAwaNH0l3Icop2MuAfm5j
gaMhf3Lah62LyXWi66u8hJ5lTTc4wU5nsEd4LmqkJmqQz4wQiiMKlWqt0Rg9xjw2h0TX7bXR1eUN
FvSdl1cvCjzLlyo/T1ny73TduQa5Gl8OIngKUILuCLr4pMlS4VxSzS4B3b/sOrgIcV279CTgIti1
3ly0wq+uXcP8ioJd3OlBsyNcRK7NonJWsVTeXfc6TrazdaMsPhNacS+LdrpHdoBzTKrzSUvl2mmm
8BcBK+J/Zp24NoWWQ8aTSTaff5J1wsnTdN3ziq1tYA+srJkFV9K8T2ujWlZq/ORNIfRoK7zBqc+u
cWo+J+yHF+28SfUxAhwpmpmCl5kLNAwzYIvqphNwVVjbv4d3/NeX4X+Fr/Lqr5iO5l//ze+/yJKy
IozUyW//tXmVF880/v57/lf//lv/+vG3/KO/P3T5rJ5/+M2qULEar1veljevTZup74fj8PPf/L/9
w3+8fv+Uu7F8/ecfXyCQqvnTCFUv/vj7j3Zf//mHsMnJ+K+3n//3H85f4J9/nMsiREZLFN5fn/bv
f/L63Cj+tfD/9A3dFbbJVgeHBEkl/ev8J577JxqIOaUXMST/63OYQtYq+ucftvGnsEiLc+DcWYZg
GfjjH41s5z+yxJ+24zqY4UFUkX/iu3/8nx/thzP/nyvxj6LNr8hmVg3/+ns453+CVDRyDV3Y5Z57
kgVSF63j+zFQltG004GdnZ9BgV8XRdySK46NIPa4VSjCwVFXdqbR0ERVT9C2FsfayOY5akt9YQmy
2Sb2e/0wIs+TYffaxs2ICtPPnRGcoS01ByCMNoHdlezDgq51l55pgWEzQg0Z96KbBEjTZVxRTliz
liIQz2YAaEFbWihMq+c0renYJB0KrBjUSG9jqrB8+n2Lwh8xRKoub9Ho5JbowW2oVlS8XYw2R2AL
mLGlS8iIKpEju89KpdSDuAnoS8cTCkCEETl9YRO/V90SykHj0yx2VHJBdpnX1KLt1oz9WocAPgUh
ogtlG/DlzpTmIHYAly870gPDzCYnPaZYblkei1GbkaEmTSByeHRdr869zjXD+9TlVDxNmlGWKKkM
M0sfrNBCXhu6XQD4fWJGdIl2XfqEYhAuRJ/VBTUgrgWNlPCO+jGLruLRtscLsCjjPA4LmL4siB+P
tC+pl2tfYbeN0Q5jI29UoWseT5CbDuOmZXMsj2RdZvGagDmRHsyUFrs4c7xuMm4mejbRtYcAmF1v
6EHoP58GTyccBgV3ETCa8yOcDLpXa9xq0xiz6YpDtpJlXcPS97sc+UsQNnDF6qYoZtyabVGQGRR2
4porYYJvKmPSEtrO51WghSopt0mKaufIQN/GIZsUKT3ydYnUH5kDYw3GSYugI7+XiSNEPCo/W7Om
MFpOehTgFGtbDfw0RlpfzjYtK0uHF2uMJoCTAmMyPtimjlPNQOlT2gD5oHVi/U9kE62dcuQ74BUx
R3NrkzIuz0kGCqYLPsSfKPF6WcTnlmOVkANGkeHsBhbRg15YyJ7nZuXkVe/eJto06RLOuZXpR6wL
uvYlRMMeVEtsYVrebyPofIjwfYUogWaqrVLnE0kWXhVt+aG7+C7hTdXfihgwaLRUTaehaeQigaBe
eO7IdAKso0x9AkTxD5Kn1mWqJhVhqDNNvORCjMVD05ajZW9Nmy3Tt2jIXITNOjNe++Bmc6uIJrPQ
bmtKChPndkSE9aIibe1JdyqPMfTYtNYAWkY0Q/iQ0IFQR1ijmgR7wLstvrNyklQuBNkAvcGU3i+h
NSCfkiXb/DwW66mkKL+xKIN4yeoer1rEuXBrwf+jTDs0kl3Es48jrH5oKbN5TsuBp9YATtakiI9U
i5Type3nQFCc+IkLxKFE21oRj5HQcsxN9r/wDDQncW8zLnYFGsa30wt4TWF5jGn+FI+R0ZrJXdDm
RvqaERrtPba6XUIXj9JuHJ+K2oqBN9WpDvffDqqedlbZDf0Ff6vBVD9wSw7tmWekaAN7EbPt1zRW
GPzpaQaYThrUe0xforq+I0PRNFZJVZTutabT+n7RSST0DqNrmf754Nro1hKrzq2DTKjLW4zAPvtb
PhCjHEHCoXIPQ5dH2svQdLJ57gJa5IfKzaNoHk+EBGcEMPg2mkjwSW3QhFR9vzOaYmg3jdsYzr1h
VXb9NRnp/F0w6Y76J7Pv4v5cmGON5DgjqMM8NJpSTNVowrtLVWROfQFrlM4y1JaWbBBJO8eD+DGy
TQX+m2pkooZ9GqUXXU6xcuGVUA061NxtgxveAfU+HEYhrOKZwr+vYaCrnIyjBHRGSyJH6kT2OStW
om/BGWfEmpCYknQLhB4m/HUfKWR8VGHXExhF/p5za+WM8/DusY3EhlnIiQq67BuBetvU4QshEhto
5jQEKECBTqWlxiurr6PyAgmNPl1T2CFaoMAmauTB4GmkR1PiklyaxWgBafNqv18jWOm9o+rcyUex
4wfs9q0mMIcV06Gou67MqqVeIrGJtJ4+z+GPMM+qU2BZZOnM/AM6QvC+U3cAh12RXcDVbLSOCGZM
9qN+Me+xzAeDfpf3amo0VxhRJ4N4aqKpSTcTqpz4ro5sOPIV1NLwgrivXuyjwJmSIzE+qI7NhqDs
va+3zLqbVC+rTyyLyF7BAvdz4QoDbUPUpLC+hX04s8YTNdrDdeO3Fio85YlvIeCp4FvFi0Odl1CI
mkNd0G25HcO67RnTkQeBucd3S3gomdtKsZlpPvoKNF8cXjkTL8f7Bvp19DkhPoKJnltKGaDzMB7j
XP/ml0P2klkO9t0VDX5BGrwyjGpVMc1iMJ4z+gqWZYXuAdJ/6QK+IeWeeoB9s08Xf9INlKpN6JQv
edwUzWWA9JKN9KQBFzhEgXKmu4k4jPjQZHaUX/ktdrCj3jh0zM5qq0lcRjPIAA890cHtVgUjDm3H
SDrKIco17XOSWC3CWToFkU/sNIm1VLKtALYZ62AhlqnfV+pTl2Rus7LqrpgjesI8dMsV1UThbnHX
ajklMwSoG5PbS+6BFBbBJS/txr3xfJ92/zIBZa7fukCHxDFs/T7Z2JN0QSUUSBTPg6khx+yMnR/z
dYBGZQ9qfYxSCCGZR9xYtqz7mlacW9qO9djkuMueMAxM4mChf45wBIduDk60RcdwJ9mx9we/SEBQ
gyUxql2a5KWGR8COs+wRl2Ab78hcc409cZxG98V2i9I/Z4iLra/Iu9kPpvNRu7SOBf1KSaQWyRlh
5YjHJsB38Zh1IZ36DiNIVk5MVum3uPiCAbM3az9rZkWKmQztdAXDNGqyJYwHkR2JxtOZ9EErKzHg
pu5oTIfYsM2KWZ8VqOtBTUlLWdd2GGR8q6IUQ6rOrY7FaKh1X1GAe76ykXbrRsBQE31h8TJ1TVME
a1kZWJ/PepqsWfvCZiwyswt8LxbdqBYuR5BtJlYQNCpSZDg/yIhIRtoWTeqHpEcLpyi6HTgQ6LAr
RCiov9DngleL8NPEpm7PxnQzrpacwj5mhaKCs8VBxwZuf0vYQkjMmDKZxF8B7v+/VjkGkcEfFDnj
c5E/129rnPkf/F3i6OJPhrgGKZfCdFzhkXX5V4njU8fA6OfVZ5rkcFsOVevfJY7h/Wlbrud4/Dm6
TLrH/y5x/D8d3UFJ6FKE07KwPef/qcT5IfTw7wLHJGXpx7BDoAdDzRJfbmsnA2Mo0/wzm0vwn2/O
w98V1dsKih8TuAOAo2Iu9P7z8Sd5uEVShvAL0nJrhUl5hPZG5ykbgTsuu8IX6hfhjT/mN//nKPPR
3+Q2R4Z0u7Jxy7mqp+WUNZ76HOUSkzBbU6PdtpU92VcK4Hj6i+81138/+14ndaExJLZ0qkluI40d
0KI3RHmIgItMy4/PmxDvHOCkUVEp3r5WNsrtkNZ+t2W5dpqtbU3lo9YBJNkL3uqv1NHhnZaBvzIn
R7FxLaOk3OmWUT98/GO89zWNH0+shhqdWrmttl3JwGNhJxJYlJuM+S9jN9/5mvPXf3vlOmWTMugS
Ex6aHSx6XtZJVnnWwgE7Pfzi9njvJtR/PMhQYrKNHOZJDJxQjJVR5l0yS8Bxxg5i+kWa7junypw7
T2++iVJM7uxIVlsq3u7Sq8r+yp4K4/DxhXjnK5gnObkyLlWn6lneXcfWfToCZ9gkBBhZqGgmYWw+
Psp73+FkMdBDPzIcL5AM8tmfTJWNBCsr4pvf+/STtYDMkAJHMxUtkuT2mnoTCE7k1k69+vjzxXsn
af7vby6BAM7AhkuWW4dtc0/arD3qu1rjVb7C04rBd+xLSXcU8gnKEhsOgqFFEXJ7340peXKoxyt0
G1Q0NCvLgfYFm0fy5FIn/MWP+GMb8t8LlTmf+Dc/4RhL/K8uC1UweZpatFJvohXDLCtHSkiJ/kQg
Y4jCPChK8+i4iNVXIA2N6a+X7g+dxber8Xymf7JqmSeLim1BOfbSsNo6svbofAfWNVplko9Gpzxo
6EBePr4S791HJ8tGS0JFmvQJJBAZFje5NkfZ4SYrvd9bfc2TVSOMyylFK1BuMyie5BmKIr+nNvR+
seq9dx+drBeqd9rBhOu37RH4kYhjJ7caiK8vjAryX6wW7xzCOFktWhHWGcybaqsxY8DKg+9kDSQc
S24Sue7vPc7GyaKRUVz5ReTRQooRt6IkNJFUpTnYq19ch/e+xcl6wcuWCUrA68GSRMSucNCQB48L
E4NSGuvJp4/vpveOcrJuwKO2xsy1y7nyh/rfszX1EEL2XXYxNID1fvGWmM/KTx6OuQP99tls/VG5
gdKLreX2M9dCWKm6dUmpc88LxFHjIjCGol6jEce/2GUoTn7zXjhZFLpIr4SJh3TrdHFx58YCkCZz
q8o/y/0QHt3HZ3E+Wz/7eifPPp6sXg1mTz4uzHWmjyOzLG0FBj0n/ZswppGZvKPGp4+P9s4KYJys
AJ2HZypACbltm9IrVkHZgMaamJPe/97nn6wAQ+lCXJEG29aUjTWsmUZ+pb8Yer84W+/9/CdLAFiu
UiuquNzGtP/R3Dt0+pwsW33807/zGvg+pXrzGpADdVhNk3XbC04JovFQxGDX8Ki499lkTc42jRt7
Fg4npXcAReeNGDr8/lfvgXeeKHGyMBQG2igBnWWrlR0dAYjjX4HWEceYK0/7xbvmnTMoTtYGR8OI
W9Uje/Ja9oSHTb2FKtJ1v/3eKTxZFApkz7pr5tXWiwkoW4DJs/xViFcHQYmMs9lhH8M/CQKPNLo2
HdNHN3DMLx8f/J1n6fsG5M31i4Y4HSuLjYYeCCNf4najL5mk2AKu4xK+zq0bKSlvPj7Yeydy/u9v
DlZqRhi4RcataOXTC2Pd8F6vBxgIH3/8fD1+si6Ik3UBOLEWV4OqtiobNeSesMFg5dLVAIJYyfvM
iTcfH+i9m+5kSchJJm0RkZZbD+yfWpkDMy7yiCtw0UgFJrX8vcOcrAyjndMFqTtOl475q3Wre4WZ
hFzU7DcPcLI0mFmQkG7CxYcQAI/O0QXmIJPhTrSZepW+fPw13rks+skGwaiQicTo1rZo5vLiXkQm
adKhzFENKsgU7npCS4qNsbAQjX18yPmG+smdoJ+sCrkXG9IU7M91un43aEGIttQ7E9/Jx5//zg2g
n6wINFET9JDUMCV9VxyxqUAO7pVwSRHcDpZ99fFh3vsaJytDmKF9U4Eot2YnPQJHHdgYbVX+5peY
v9ybp1HmdY5UmKcR3rh5KFy8ZiUC8js50p/9+Au8d57mL/bmEIGjYlRllKtOQWocidHVylb9rdbE
av3xEd47RSfPfMRUvdJI/92WA/DL2iX6uK5C8YtPf+/nP3nQO57ovAtrLkBjmge6possY6JFktav
ds/v/fwnz3ikGZWfQ+3bxmlUPef4DCX+/rh4+L3Tc/KEe5VsqHoH9s35KC+lrY2ryieM4Ozjj//5
oy38k0fbmTRRGhSY23jsv01BIhdV0eDnHAiWV8F5oUWXHx9IzD/w/3yi8bX9eCeNRYrFWhZc5yK5
moz4sxeMa8Orr5q0P5ZdTsSd8Y2XKLQhMq5+8fV+fnEEyosfbl84+wH9Fp/OVRLv/UR7mdBgf/yF
fn5nCf/k0VZWo0isZwWJXItkRZ+8LkEkxVmNXO0Xz/f8UT87ZSfPdzsgGcdMILFy9BsbrMlSmY0D
4IpJjWNVjx9/kffO0fzf3zziSmpMlnTOkRcx9ZyYuZ/F8zT3409/7zucPN6u38W1WbLVlxWpXsyE
CZo0kiUXG3STDznh48O8dzVOnvOChJGOLDoqCixJs7KkLy8rKgyswkJv09+8nU6edQ2vaQMrFCy8
V6+MviUCid3/b17tkye9MkvPjRqD6xBelmI6FKN5JgSxHSRdfnyS3rnS3snDHjH56XAIlFuYUoAr
8DYOHdFjTt1vPz7AO53i72OFt/eSZ1d4tKtabrV80sg8IMGkBoxPMkeBBoJsuRsTrPql18CbRv/m
3Nam8pc2VttPH/8E733FkweehGtb1IXkkVHlyKIvm5t2xB/08ae/s1oy5fjhURHu0HYy42bGh6xd
hgkSaFCTiB3B4vnEPcDCtB7LCbXA791w3skKMGuhJjPSOWAqSKCDm5GUZ5C7/N+r94U3n8c3D79d
uzCo5iXGd5Q2CxnkSsaE5diJ128+PmnvXZKTFYAxZRxlBKxtTc+Bbl7n/lmjivAXD/57l+TkwVfo
QOsEiDdfYEpuczzVgQJIIKp2U4zFSzqzCj7+Hu+sZN7Jw1+WgwsypOFaoAqYrf9Yh1yzRyVhhfcD
G4rVx8eZX4g/WfW9k3VAWnrkZz36PhNO5RZ0eH1GrfK5sHB5Kf96qkYCNyplf/r4cO+snO7JopA3
nUkYAFbfKC4TJNyDSEbCj73+XqtU0PzeTeCevP0nrUu7JOTkDdrgLTB1WjuPYeMv1p13bjF3vjne
3MWqsSI9T7nFePbddVnKducrwFq/d4ZOnnpU753pFyzMYQuavS1qe0lFFG3/N2dn1hynznXhX0QV
CE3c9mDadgZnsJOcGyrJmyPmGST49d/iXDn6rKaqL+0LaCTtjdhaez1Cmr1NpGsSrDgnHrwvwgCJ
ZaFZ8A7qmPQJhtgAeZcAYp2uP4ZrkLb/vxokYB0AOF5gsToMsKBS+Mw9w41z2BkktF2/vW6FFeet
JOjxK4b6Qsqo/jQzhTvlU3GpfLm+I8U0wI8/BPNshU93V5dgEqBl8ugbkf00cGYPUNmqASPpRI++
yqIPNyutKqQgKnXARkCbtbkrjYn+ij4uQOxkga4UlhcPYm2n5zKDf2riz+YxKynk8NBd/YbWvX+e
e60gKoVEDyIWWPDBjjvK/SNQ6AlOZCGSfZ+RFB3n0FYIWBQqmBweJTZED/VE4QZW4LTrAWZi6wNJ
ZPMxoIDEw3gAnsZo2AIJIBir72jqCD+mOlmBEebev6Xu4N8pW7SKLwRIrTNtixLcAwGijenGl2k1
DZoJFOEfC72Wz2ph/wA45P9qigzWTbCV+6daUvmNjPCA8gem0B2GugSr0WqMB8QmkEVJLGftX9Ki
H2McMPmPDfeLe8lLyfBJDsf2cIVGFF3EQIkFvH3mOYFRXeYZjRoVQDRw2sJRLqwSQpgVUQEoXcZz
duAcZv0T7Gfgfwj55Mj/TVpI6UmVTwT0IQkKXZgn/EnTRt6VrEk/wewQ4PglC+VLxdEqc++lUcOg
N6ySP82YpXv1gC0bvZEUhZXm28GEBUGD6aVV6/h1rEn2AQW9n4nuYcOU+eCXthCEwewTNlofkh5m
zDtZ3xWZVtZf8CldQzjbXHhe+WhQVx16VOAzUuXlsJO9XLewEj6rNboMi6y5rMPYwQRakeUU4uTv
B0TCMIq8Hv2Om2yyjtfRD1EgOnzDooaDC5gQBH39/1NQ9Dyu8H/cO7Vw3cNK8magVK60rS7wR19P
Xi02FnukzqE3jDubZNcOk1upvo4Kb9WDX4I/HHrsAX4yQPetqyi72FcmwAkmGvbCezKBPB/nMoFp
VgPxmrmkS2OQWMBOWMOdH+PIqNx6MQAMxbyZ0PKy8smH0DwUEzxTJ9n+uD5nrutv4/wqYwPxms1w
r4WToS8LGARIWAmm6H67fnVHSHHrfbAks9aQhRXoEGXfErKhOXXUnUapNhX45sJd+tPdsP1Z5lBa
Xr+r65mst0RCvWyEZX15gWO0usvnpY8Z/G533kLbKngjTXArTcBkwuNdMEGdUonVoFMmH/+XaQja
0y6kMLLQkPl38LDSO2PoWvFWdvCSzpQhWYcLNYWfwwK/myWIyYWMcJ5elS+3jZmVIAKWafQ2pcMF
DrTsMSlF+YT6Svvr+tW31frGmDErM6QlNUxGKYDdTMFkckZzaQINLWCpxZQLYO3bHF6m1+/lqgIx
K0XUaIiagFf0YCJF4IUdtjiOA+ZkLdOfpkyfgcG6Mxmk6hN2u5qOn67f1rHomJU01gDmGWljEnwS
lECWKHCtukz2Ow/lWATMSgMFG9CVU5P+4sMYAFioSip2hjNWBLZmlSTNzm2cY2engxYGn1HW9hcK
p6ZHDW/47idMVtL2UaIlPQFQCxXguxKoXkCms5SG9wbmr/nTlJp+3fkRrpG0koaHPSQQKUN6UV1H
v8L5Ftav0d46d63E8O98B1fdEJ9WaLXoDJAJBUybTnAmyM4TDr8zL/p2fTG4psvKEWzIJib6UF0K
WAdRcA3T8Qc8bTQ9NUlFH267iZUY5Dgxgi/2KKZZg3t0ZQgKD/r4gdVoTtdv4ZoKOytoWG0ABhPF
JqnnFx6GHmylIrHz7nHMBbWygqkSIqhXJHGCPrnvcwMBEPbgBD3XGlBvYL9Q7Gx3nsQxI9RKCmg2
mAvp+TLu6ozDBBU7UQ8tqYD3gSx1fbAcLwZbWhqEkBWMLVxxjA9h9h8x4yD7ASqgWscedMXjuUNV
fbo3Gvui2+5oZYWhUkXeRTN8Jr0ugNkAnBoP8BjACT7wIHg/AMAuC5zV8XlP0OVYENTKD+imTsuU
5V48FBDXHEc5j+2xgjt4sPO2c91g+/+r/UjamwSWuEiegKzBIoVCE1YA8N1V684NXAvBSgAA0JIe
TMEkho51hGlFgdbsdDKPEq2EOwvB9QxW9HeMNLlZKgxS19SAwy3BKZdkT0yxrdg33qXUCvuWw1sG
uoXmUvfe8E+2rqV/EF2qzqA9oey6eTMXnI936MCitz6RlQfgECa4H8EMAO5e38CaxQuO63qn4ukY
LltJus4m04Qu9cWDk8NHtugNdRyJnfl2Xd0K/AKnPUDUo2TgiRw+pJEfXcYxCM7XI9ChwYRv0d/r
FT6JFfOTisST4tX3UXj0CDC9OUQF1Nhph73gIgy0jSF8KHgbkMdmLaMHkc/5ZZRZf8lMIe9oBIc4
tewsvy3631ggoZUVwo75cI6W1QXlwwgJQST610gy9akICv5nVlnBd97UjlgKrWwg4SMLJgWKMC3t
yDFViXwv/IDe+0mW3HQ4HNgKUrhhRh5kNCjxUMAAcfg/viu1T74qBeTf9Tl0PYWVEVCUgdgA2fpC
NQoxI9pxIQUu/QsAYdPOlLgWoZUREqJ9dFvz/KJryEDu6hJuj/ARq4EOuf4Mrjm3kkLVTwzGjLgB
OpSmFzbz8OIhHxzbvmAfywZGS9fv43oQKxHkGaxMKi8BRKboQWGANY/ugOaC4fLOSDkmwxaKNgTd
XDyFl8W8cuAXU1gOT6UIUMmtYAh9/SFc97BSAupbLedlkl2SJa/vJp/65cnTC1sAmuD85203sRKD
6JVASS/BjARNCl0Gr/PsRMQCrFaoZChO12/jmBCyLYhX70vaQWJCALq/hBOMVSgs/I4a3gI3zoYV
4AWnpWpgQnlhMt+aJtfmI74Tg09l3vHvtz3A9mCvHoDMkYHRGm4B45SfwDNnB9XR97dd24rsEpYe
nIgKsOJhaJ+kkejIg7XzbanJ1nxqA+Xi0PMM+wcAy2CfTAFvzRcPzfJRHgC+ettDWKGdKwqgZOtl
F+6nQIEVUgIPW3uh3DuydeQOYsU0CraghDKZXhJFf0bDOqD1N39Hjfmg4a6w86pwVIJsCSjsN6Vc
0JSCpwg/rIH+o2sKc5cERBQZfBs8Ig4q/0K99ev1UXPEuC35bIsZH6/p5lUDgkwJBEMQPvpUjf/4
y3ybLD+wJZ/CZ6TsPZzSmBXEyTVZRRz0cr2//gSOyA6syDYkh9+PVnCdawLvEsAn+4KD53BnfFzz
YUW28kSgeKlwwrR2EdB4BhaCD1k60V9jAIkxCCFp9gmOedE/SxX4wMUvEsX6y/VHc02OFfMjzABa
ODirC3gR5p70s/dphPHBY61y8Xz9Flsuf2MTZMs8g7CfGZggaJ8H27uX4k9tgApVy/gzgn33YclR
vaeAGN0WpAH5O4txXkPUgqLMBSchYGcEevoWLTBXuvHyVg5oSi/0RYkV4NE8eoT7Ck5o5qTZ0U05
Plz/Kwa9SsEmgcNA1zbqUhXBU2+qJzagF1j54fd0Fd/qge7cxzHttsaz5WaEsRpqL3B/aU7D2I/o
mUftBVZX3c5AuW5hvdqraRkzEPJQUqih0DjwqEo+pJ1H0TTTTHB7uL64XHex3u09pQQeJQPKO7Bx
uYilGWA9HlUAJsJGYdjZQDji37fiH5Sqdg45TCpZCAY3+snfhXq5TTWM5q+/16vAcTZA7pMX44Cj
OiQd2GIVBfd+SZ6vD5Hr11shDtfEmecSNyBDA4hT4PdA1pnutm2ob73Ye/TTz0HugYSaddm70Kz+
fQdA5867yvXbrWCujCpXNG9F8TRWgIizhUPwAcrkbSNjxXIGy1ucjNXqEo7Nv7Ipm6PkwY210/8O
zl+FMkwQ0GDlDV5c8zKNWzTFg3oFx/nrP/3tde/bSs6wAzId2EkYioLBAsUVzAC7k1el+LYdU1Hd
duYF27K/FycOQ1eNLhrUT3gI6ggMc88NjFtv2hT6tl5zQk9vGOVw3hV5np+TMVKxrkh9U1HWtyWb
gYTpASzlkID6DpsCNuejgddmN5NDCpb03iGHayas+FUrAVVtRJ7ji/hXzYAGkjZ43wJbsZPi3o6B
/1zIXm/LMbNwS+rA/exzOAcGIzwkQBy/rZHOt23pYNUwd16Lw5KeAz9Y0AnG0XARgvd6OD5dX6uu
B7CCWKyjLLMcDB7datTE5/bbsIzBToZwDb8Vw03L0BoHIlDcBeo5gAcshcE9yBu/rv921+WtHXky
NRAyRaW6wPsQXk3QND5iD7ZezLzsaaUdt7B1mtHSjOtmZxuH0/opXWpYnHT3JfxRb1s/m/nD6/Uz
yr7gYZbB3xoonHdNW8FfKOw3aNv1IXJMr7RewV2oZrSl4O3YFYa9wA+WfR474MNvu7r17q0p1ZFJ
YWud9qt6J6qlu6QTJMXXr/72B5dvKy4ruejFGLwbvRocQAiEcBDVCnOEg2WtgmYnE7lGaPv/61dB
TShcq1qsUdgYQPne5t1BZYvxb5wB6x1MCviVVlWPN3xdZPdJVrzXa5bd3TZE5O8fnxmMNuj0Xgx8
OHy+NKgVS8I/zchIR1hrfL9+F1cQWGFMWpl7OfoTsIj88UfTBuXwfqhSIt8xfPrsdZy5JsKK5rxs
w1kD2RCXyBZHDUgPSqXC7Ezz25t339ZW8ghu3uj5wUixkd4z4JA+dRn4uCAknQH2LZ67QCY7G/gt
eP//RxXKSH/PCqvAiwGYGbTxPMtOrVf0DxEkMvcCVfAzD2p9D8eXBRSeOtwJREeo2KrLBa5FsJ+t
kpgy/pmFON8aS3UHou9TFtE91a1jgoQV7XCh8YuowjkkkRkMtqYgO5XwO9tZyq6rb4vvVRyGGbZi
OU29eB7B6siHSJzCcgx3tmSuq2//f3X1RicdEE4jrt63Ik44Gr/mEk5J1wPEdXUrxiFw6VvZ4bgv
rBUzMSrKNQjYIhH5TpHDITgAQeTv369gQpECO4P3UDL/mJro2wirxXPkAa+nlwuFZdQJHoPgE+QP
fmL+vf5Yrpix4r7TXROtaeLF6NtqekhU0bbzMKoC7JgcLoXA1jIR+keYahqy86COVCOsJDBGHhvr
THtxSubxCT7v+uJTr/scVP1ef4ojVmz5XThm4YoSZATqYNlG6K0ilT5WycB/wBg//KDrtd8ZP8ep
l8+tRNBJIPHyFbuHxu94+rlbSF+cofGvlqfW76qnxAPY5r4p6hbUYS3a6gCPwg6+lRka/2NV4Qzs
vBS1P39WsPgHe5en4OBCZ7KrmnKsXFvD1w/w31sUWJgVtPP/9OBJFYAqjM3L9RX0dvnMt2V5oFip
AATGKB6Vf6Yr/dULDzX+/Gu+VrC3DZJPY720H7xsvqnYDFu1v+OEAhc2p7RL4iGsv6yp+cCj7oPu
QPa8/kCu8bLySIjj76qtxihWEVp1CFvL2POiYefqjtXPrTzSQZ89KAjDY7PCEReMB156n/Bxulcj
d13fyiIwvWJ6EXMUJ135eQqqe1im3sHTc2e9uy5v5QudjVCJywJbnWTiGwI4h0/QBExr194mrPC5
lR84zDrN2OAJZDD8zggWEu93dgiOX2+L78Y5ZP40IVi9RIZnAVDdZaZ1fc6WSO2sTkfqsSV3zQxL
t8Sv8T2nU/GVaT+7hMKLnkRvfgHgsnfe7FiktsYuAY5EN4JFMUDZANYGwC5jg77XJewap+3hXr1K
zTL2DEoBVDfC6Z03po+AST4sgKhfjzDHS4dtt311+bBJyqFuoUBSPgwKTQfaOKScDfjk2XgmOTo6
iZr23quukbLCWaZp0tG+RfGwTYMfJBTVry5LxM6mwzVSVjjnyYBzOoIOAYZW6hMcGtcjaolNvALB
e74+Wq4HsCI6EgpcZZ3IuKW8/UpB7f7ooyoUX7+6ay6sgCbwjdS1h5Do1w5mHe1URxej+gFVXDWf
ClD/ykO3CG8n/bkexgruyiNTUc3IH4rzJe5Ni/Rd0mZnqP4703pjW27r6LIZh8BalXgZ+c3wh2lT
snvqZ+bPWuDM4C5XyxPx2zNfguwpCjuh7kmawKkVlsskjdHU9lsAida/y9uGvYu8gIMDDpPg8bSu
PfuaDYOkOz/VsXBsFV5eGja1ppIxjkmzb7rLoy+Qsg4o1A8AW16fW9c9tjl/FWfGeMAoZSKJq4xO
dxGd2MHQej533q6myHULK1OAM61yvc4IZZ1lRxWpD70W/8JUdWfb7UintsqukLRd2RLgq6dX57lM
9QEFlPVQzPOnCYYMp+sD5ViV/zEAXg1UMQdrInMUOUQAsGDBTHP2M9Ydb7u6lSPmUeQBIKxJjFIH
NkKV8r8kvug+X7+6I4CpnR42n96knSIgdnM4wMOFPlNcHIxYl0OGD6EhUC/X7+QaJStVCKnCrDJI
2wIWpz/9TI2ASabJl9uubmWGiTbagxkqnkPJF8Za83FKZPr1+sUdy8gW1rVAE/lVgD0FT8njUut3
YFE8Tug70wndk1M6hsc2ahxgCg+eAPaNwJWTOwH7q/dmndjz9SdwXd2KZXjAEPiHY98YhbSIqzxt
D22bROfrV3eEsS2UM+vsMdpOkM8m8/gthN/kT7JO3mPXeyAb33aP7d6vgszL4GI+6EgCbNqX900F
nLNhzQSOJWBat91iG7xXtyiqZAGOgUnUysoHIJXONCh/iKrbGSXXHFiBrGnAWg1eZFyCGPyoyrG8
T9rC3/kudq1RK5AlWkE6XmDnKMDWeTBwRH2v4dB0XwULxC4oJEXxbaNkxbHOcYwqvAolXTX8rHT1
HWCcd2h22RMuO74IQzuSgZ2HfXGBbNq2dXNcGSTzh6yDFXdct0UEeIUJM3aP+fH7uwSdDQOswlvU
Gq4/nmMcbd1cxBN8kvfgOyvAwQ/VIPCdYkZQGLn5alCiu34Xx1qwHRa9ifdB4q1AavVt/1OPy3rx
13nZ+VBxPYMV7ZUJTCYkFjL1ynuVG1BwhXeJSnTxKArg7vVncN1l+/+rcFlmj1S0wMkEUfXHXkfP
UQWaVUK+TiXEc9fv4RonO+pTPkekR8mXVlF3brqEx33U9zvbA9fVt/+/eoK14WvQJwMCvlMGx8gV
Oac8e7ntp1vhjsYbzSsyinjW8FI/LlVW5hBPwORyZ/xdv96KeKXnpZqBoIjT2STATw5dnFbF+PW2
n2+FeeuVsNUnnYwn0MTfsWKtz3wObnMYRUT/PfKoEBpVCCgDdNpkd3k2w1l/MNVtq8bWyAEDP0wR
x7yyHrRMPrQk3jxSd4r3jnVvK+KGGg7evVQyBnv2KSyDGSSc6D0VxXRcePTjpuG3JXEVHfDGLjsR
d8mQfwvaNPykp7a9bWtvS+L6EMWLNgcFnBeeAW4t7U8etIQbC7bfeU04VqdtdUj8ydetnyLDDTIc
DlVj0hdeZZAQ3jZAVuz6A76/BhryGGysSQHwDkT7ARrCfmf9O/Y0tu4tTNJAUIU6YS0n9mOlDb0s
hVT3rVnVp+uP4LqFFcCjGjuKfgK8avD++jLRDCBPQKtP6dzuqTdds2BFcSNolMkQm+6ENN0h18MA
vHG7V+hxXd2KYp6slAUmBUWFoBITAUT1rgIp+un68DiubqvcuiQKizylIt46Fk4daJ8ATxfBTgi4
rm5V3ucaWXnY3l6hEmd8OPxDmL/srE1HhrANCynYymVu8OWsqxGMmz4i6X0WzFPcmBFA0qhkO4nO
sYJsaduspmL1WzwEKvSXxYjzAqhrVIW/bpsB6+1bJKA2j8WKT08Yh75Utczzu1GSvtzZp2xj/Ua9
xd/m5tX7d1jrEugZ1Ka4ICcwod5paX53a/kDZ9aXUi5xFwU3LibrbRzkqoeslAsUDcOiOoReD4rp
Uqe+f+NUWMEsgGrNqgbfJ50JusOcVvESyLNJ+G0vBN+KZGrCGmwpgUg2qMec0miEKgoGv/Q2MgUQ
PH9PxlT0EvgziU2jmOtD1/oCZKNpzxzrzZVKIlvxVoRQyUiFRITD7vQ4yeL74oMjjdbxnfF/M+Zw
Ayueh3DKWxC1ZRwK+tnUw3xXw6G/GXl47y3+LUkDN7E21l0xwkcCaO14XD00UfVoUvMTQCeuh9t/
r9//Fw+4/PZsr+IBcEFeVonGwWMRpQr2eAyeTkaJpT3wAI49jxKo5HcQLQPfUNYS7hJ1V/KXto28
/l+0N5DvSrewfk2obO9zKGF+U9pHwVlGutrrk3FNpJUTumoK5wr0wrhu0Et6Enh+wHtZzadDJ0Dk
2Emhb6ZnDIWVGhhM9QxaovC5X8/DcxKS+Ue1av5yfaRdD2FlA9mjdgpeG9Z6l37AkKPgFYKYlY2f
r1/f9eutZDAsi8fboZaxXy4cnhm8ehlgTLWTNl1Xt1KBBLwF8EnQvlOQmaNjFOVKg++2gdhu+/lW
KsgmTsoW5jwxyjfRH2wKl6+yDufn61d3DL6tmCtzoVf4MkZxu8j2IdSdf57zCvK8RPJbPq9JZIvm
EtjyQN+fotyVFGpEQwyEzYC/Z0zetjxt1dxCcCAXoc8+buAoEgsDMkJdZXvuEa4RsvKA6kRUJBNE
qU0BuKoK8YExb8LgnendstUbacaWzUV+SSbh1ywOmvWeJ1F7TEsSi757SKtBndJW37LBxTRYQRym
tVFz4rEYre46rjwcHhSU+h8HYBxvXExWJFcalNCs7PFa1OX8zGYvKMBo7CKAWlbjfb++YiPHgFnh
XA6rCNNUixgsdnavl5D+IWM/+Md2FmcA0dCLrL+gMyo56KbK767f1BHltoUhTB30KIHSiaWn14eo
otIctNF6r5HMdX0ryJeC8rUPc4Z6fIEqtvQX9mMqg8o/3/T7bT0dGA7QokgMmi8MDmfDbjyGXrt3
Fu+YEltB19GOGrJJzcbgJSlXWGONlyhFaXumZ1ibnwQ+y/tgV6PpiEhbPlcuJF8GQN5jSkF4OMyj
hqWo14sKbqmC7ryVHDNiy+fWqQdjx6AZgzblfJfJob+wluh/rs/Hfy1Ub4T9Br1+vbsA2lnTWUoe
N8t0mJh/t+jqOJQ/l3I8zMlwkBN9HEl7v/bg/SqQgwPwm6/f2zV8ViKoVnyC6lxst14CnBKEEUCw
E0yshj65LVxsR0MOaHLbS8pjGOoDXUrD/yVFdJNrEAEZ/O+hy8awa8IxoPFUld0ZrpjDsZ+T8oCX
4s73iWs9W+/01jR0GeG4FIcsOXSqvEtCvz00DMh44oO9Yz5Eqzxl4V75xLkarPDHxnHs0x71VNTe
Ch6XhV8353zK2haYTc/kxwwE0GSjBUcrzPb7xhyXZEW/HPer5lkXJEfTGSDGy46qw7H4bdFdiUJF
hU57lEs5xH15DmNofHrueXa6rm59HTC0XEAll/K40/0dXtQvBR12yoGuS1vfBGgrjuaVoc5bcrOc
YbA0H4dB7+m3ybYA3ohaWyDH/bpb6IqtJHrY5HSWC7CwP+BxCNMYCfff7jBlXvDEVdZ7h0TQJLkH
DEjog5/2vjh43PO9I1hdATtl60CCuz6N4E9XAC86PvTrYn75ISDGHuFPLBlXdVixy26OGhaTfOdF
4Ah+W3HXZ1DDeZlkcdN3lyApXzJj0kND2N5ads3A9v9Xn01ZI3we5XS7wfQ7wDQfUBO5qUGIRLbi
rtjKjGrlDN5KA/wY5e9qVV+iQP6+nhldv93KLOCJh37U47N+lmxA326vT17p7zVWbxvGtxaPlVVQ
wSSB6HseAwsxfkRxqEgPBpayJ2Dam/NSqei27Gur7lgGmPDKBHZ6MyW/Opw++sciVFiT14fpv9L9
G09ia+/QJwpNLKwsYkWAuDx7rJ7KYwA56tcAbikfKlMu9LGsxnr85vVZrs7lSuoPOUfmOoEaAmsV
BpHOAmLSIr3jqKa+PoAXOedYK2klYZWKLf0JbKWBAzACkvTOm88xA7agz0uJymjCWDyO2cu2+Lfl
I9TcHdJ8vu170FbzGZWsa1YTERdoDFrBe+JkOlLijXtsA8citU3zmnCOoDpFrX0YKYx8seO5L1MS
7rz6XFe39iVRMStAXHwWA4vdw3cpqh/gt5vvHei6Lr/9/1V2WODth1fd9rXs5+q3bnvUtFAH9/dc
HxzpjVlfIAJLaZy1YXhnUXHQ3aYfKEV0CBL/pvMsEjErScBcGv1GfORxkmIfctBwJfqRtklxyzEo
Lm9liUWAvFcMIyagUt19mLLxKPhY70haXeNvbTRaMJV8Mw4MDWzh+LCasbxgwm/SXpHIluyBPFfW
EEXTuA1oekq8iJ3k6t/4IW7L7OQAJs1YY+2EsAhM4VSdV+pAmjpTDwWb+L/Xk5tjBdl+d9DLrui4
w1nfRLr5C1XC/yzIkv2GuZ6qz9fvsW103sifdMtPr6IAVmdQohdI0H0vfmIzV8Ix1G/gjbxWBcXO
LmV/pkhl3yehg3nnno6Zt9V3EMNBIoB3c6yjNO2OVQAHcGyZe/rn+jM5cqutu/PmrkatAqeYYB52
8tBPAwuPoL5H/+OioV8XCCxert/JNUNWjKOtFt9KaY9v5SIbP2TY0fzDoaT9nBS8vi0IbSFewbhI
upbgPNPj0z1DTRLHgkGxcxrregArxGvZDkvlEzyArll/TGedfIC5mfxHYq+/8452LTEr0NF+knFQ
QxmmOxdoZOdq/TdtCKUHtraLuFerKpP3uscPOayQJu2hoB3LwFbnlTIPsbAWpC9FP/K2+TCW4rTi
pYj9cK523uOOtWzL84AHlFFWa9TMeBB9DKuJ3rUl25Pzuq5ufUNElFZYydjBrlOQvpNUBZcpZcVO
HDrqfbY8Lx0qM9d1EMZLLabjBG/TB06j4A747Oncj1FyF8kkvy1UbCu7kPJ8qeH3DdlLWy7HNM0a
c4L3aQaDXUhK9lBFjgVt29nBZWyCeb0KY4lg3Hw3voRFWR4zI2+LRxt5XFLF1lzNYdyzbLlv86wF
BIfuubO5Jtx6oydlYoIpqGnsN0V7V8wQkQvtd3fX05Xr6la0t7B0B6u3pPHWMtkdSDYHXw1gx3td
SK7rW5FetDCY9RSun4af6SqqD3SVzW11AFt/BwXHEKQqxzaznzlUU/TPsIGObxoYW3aHgj0cgHrs
dHS25o9BkWXopW/4zk93xBmxonhujAnqGXV1f2iq9ZgnxSqhvGtWBAOlC7sT/hh9S2cy/rr+OG83
LJDINq1LEp5NayDDuJiyRkLXPsGZAUVWbz5s9ar3UyMr4BYIEI3DqQ0nIDDgBAtc0KnJJjofKOgL
w5mk+FY6RJrw5ZhzGJZjY9ADJZvkPpye0DUaPshqTP9c/9GOxWPjktMcXkggqoaxFjhKPJi2LsYD
b/Llxg0/2W78aqszlDgIq3yN1DDm/akLBnr06tqcbvv51laA5NRrVoYpXTWZL+hwqj6xqrgJX4MJ
tfJCqaWAs5NPYrjPdCeQGcaHesUBTVHme3Zojtf0f4WmV8OjW3yWdw0lKLQVH5eJQsJGsve8H74m
NRSKFZ3JXbt7Yu7I07bQL5wgcuKiDmNY3oT3evLI0SS0ukg8VXx9Rhzvf1vtN+c4m+nh6Q55cFSJ
I62L9lvkJ013DOscFn/U58Pea8d1L6uOOMDkZpiqMIhrVk4n6Vfs6FdkeR8CVPBLzuGys8ocw2bL
/7gak9wkgsTDuo44ZID3x3iQ0ZCGx3Ysh/m2fGjrAIF0H+dhW24ah8gX0DGSUwr1x85DbAH3xjeH
LQGsJh8tUkPox14l5TGlXJwwNzdJg0kUbHd9tY69rK9REg3w2zdnuiXx2amsuj3rJNdEW2FeDkYN
HBKEGPirGoYiy6fBn/UJtAgc9O4Zz7sGyI52rxQDsD4EH96GPqN7vzmKJGyer8eF6+rWLmCRaUGr
xg9i3ufzc0vL/H1hqj1SnONl958Pwavhn2tZmLUZglhGfXZY2xFVxnHwkungDcr/6qfdPKNB3Ut2
WiUdT2OrAbOQsCWfNe6nNSQVdKqOOCYfdwQDjum2EcaaUVAo8zGIizErz5TTx65kd5qly0EIyFdv
mhFbF7iMSsrStEHcear7soBr/JENeq9G6sgZthiwbwROrio8w1Iu2XuTefLRb4KlOqCraE/945qF
7d6vZn1F14UB1YZg263oZ9WP5fuWE/LztvHZ7vrq6ukk5xb7Fj8Gor28q1DrOgVpscdgcI2PFdIh
tgSB4NKPzVCvd2UUlcNh7pfkAbARNHjc9gh2SC8S3mTB5Me6DJITBz/tcaXzTew8EtkiQMF6NUDd
EKDTkLbflLfWz2jX2y2VukbI2tdL3bBmbhLEGNM92GRsOGnA4NAEmPs7n1Vvn3NKWwcoWI4P21pj
ir1WPDfYkx7N3KkD9/T86GVhDeSaXzwM7Vw8T+GypzR9+8mkrQ4UXqnarEIuzMAOIYe+69ivaAnG
9GgArzPn65P/dhaRtjwwpYOnYP+FF94SLvdBoLOzh86bO72q/lzP47RT8H8790pbJ7hmeYDPCc+P
gwKIxstaAXSLxvF6Ks7JJOruDFOFnMAQeNsAX3+0twNfRtvAvgrNAs54c1vXfpyBqInSEdy8xint
7267uhX4qxCz9NVm/m8G9bEZvOClXBa9s+Zcv90K/CmrFHzgMhIHYurPHUt/Acu57gyMa86tgGdd
Rwb0/yJmGtHGxveiS1UXK/oShfwAE6mbDOPBHLHe5l2NLgpSKRL3FUX9rFuazQp9r9AdMrmNxv/f
rcnICn5P1n4FH18Sm1Cpf32qGWqqclzycoJTRzkUH7MO5YR7ZorZHEy/LPjE7bxs/ZLUQzmfljTp
/Y9Mi4gcl76u5jM8XA3kifgiTo6wcwE1Ih9YN3yL0LfpH/iS0/nke1N+MLBWGNPUP1KJPgid/xj6
5TERSfWoozD5JMNp+QSW0nCsezEfmzk1h152BV5sbXDwZKsPaCd6MNnwI+h8c6gjVRyLdO6OnC2/
28IDQrGn+oGvUQNJfvMedR1zinCMdUqK5KLplB68wusOvGoS4NQEOdcRKI7NUh4bqHHnof7WMN+7
K4r2f3OoDazuC/QkeupTptc/dZdsIMDghS39H1Auv7HRfx6J5seCTOth9kd9DHzKj82o39UDgQ1b
QKs7Dw3QjIB/C5lvfVQ5e5gb74mnYX+qZ/4E4up46PP+w9QFn4uAPZctjFIYwSa0bDk79qIDjJn7
+qia5deqTPfg+f9H0ZUsR4pr0S9SBEiIYcuQo9Nj2eWuDVEeCiSEAAkx6Ov7eNURr191OZ0g3XvG
7T2FRbJKMpR1zqF+TVX31mbdw4J/X6Fu1ZQb3ZbjOOusmNTOdN7tDkV1pBtyJtb9rZktPTYRbhTZ
uNtW85dabOTcIssYGD7LaRw8ycypHCHdrxpVqMXg0was6jSVacJJbhdDDkOzfw4O6dAiCobcBfEM
BUtzcdkmcpEgIM6yD8nrFfHu9Huoo6cg6vk9GdwFE5JAMhmD+EOw74CSCQExSh3nJbvW43ZRLrug
2fuTK/9FbHQ2Xc+OWzSnuYgVGr5rT8sNg2kOX9aAjzgshWm7v0amYemWaM+nGil16EqS5z5BbjqA
fX5CIUt/aTfblqEQW8VY918i2jurbZrHc8hzzlHDEdH239pGXS6pap5cMz4jHEpCQ8n7vJuTKR9A
QueJnL6Q0LSX86iWKlHB65gsW4GvbcvnpXP5ng3babOuBkFo05I5pcoQi2M+y/mNcvcy1eaBkxCS
5BkYLd6jFFwuBBMubV8adFqCnrZdyT0ysQOEAx8bP7+EiBXLB4O0uqH1Uz4m4XwX7eaGl+o7GYNT
0iRpYX4s/guqovKAZbQiVi851fMvFfXYzsLx03H+F74zwEKODwXCUJE3TPEtuib9b9G9rXTQhdUI
AKQQUTvk0dr9mWiGvljigONMPrdhP+Ol09/RgC0SKuh7E4VPi0rR5bj4894susiS7o5H2QFJN93V
G9oUnAGZrBdy3VvlT8bbh862z55Ezz7GawPiXx8HggMvmPRX2DgGybM2h8GmmG0HXvBkzg4kbl0Z
EumLVUG9NI4NKWLlP2e6dDn5CcxH+cnjPAWvIsmeRrrPVY+ezbzF8VS4AKKR1UK9bps5OsT18GXN
KqG5NdDGjIKjGChaCoWUk9w73RR0hxsppTs9sVG05bBH7WHe3V6EqBg4T2Fs0HS6BwXpo/s+bttc
xcnnsMdv81TDfYKgbjwpzuULwmWOYYRQ2CzdxAvAKn4ZHbEiNwGsIyPLgt8h1L+/TS1RiBnWIfJH
zGTEU4bWx6jgo6XvgitpoZaa49tuU3MRjsmDhZTk2Uw4bVww90uRRMCwiwSJz22+kLg54PVv9oIF
C3mTC+q4k4aZBl8DNUcVbtFpRLLsJZiG4GRRVXJYmIxw48T4KWrv/KXbfrri6xAH6AYJxTmOovmF
750xRVbDJ0chkQSuN+7DXTAaYI2i4SLK2QqNUo502uw+cLr759uWX+cRmo3cDslwHFAwWUb4a0Xu
YtZeuaPitMw0cXmIlfyRsCj8r28Xe4XvoP+XtVPzZNKRv4RNKj26sMPwqcnsfq8Zptki5WP/FKUN
+Yr2dfnV6DXBt5uSB+5Fd1xRw9LgjuPyandI0HM96v2WmM4OtxElYKji4XFP8pkydpcl83qyTGzq
0BDLTpmf9xN11v9a0sy9zqg/viM7TPE5Sh9lnPfNVpeG/nRZjDv3fWVoOn0nSDp3eSu2Edn5O0IG
N1e/kB/vLk6I+3bln9MMCUo/2b4IVSbzcR4/93pan7txgyWEWZfTIDCPI/rjLsgJusEluueMbsc0
pr9rxV5SPEA5wv8MLi98JrSz6XJ00xuhgpaIuAHmbfH88VS/+5Z8ejxI16ixT05qKKcQ6vyrC2o8
JHEiLujgqHNU4dBqDMIg73eYPXCMP/MuudScvsE16g5pj7Rksev9Imwy5tPKZWEnNLeqCZw8jOgb
jl1hHqH/jkoOjWuBK++vleKhI0CtY5OMBYTC4XWPDCo/09gXjA9PckChZT9MEPFrkFXNFNzzmA64
y/GyTui5PA+Jup9RSwovSv1rm3mPwmpaRYD4y9mNHBf4YgrqxZ5Tqz9tk8Gqu8eycPuy4FDvZ9z/
WEIUsceeDaIY4onkKFK9V35uirpTpABlTnIPRWjZD+xVqN0WPsB4MbitPw/t9BfMMAqpGhCePaaT
fGfzcY0x+E+p9YXgPC1WlK6V0Cv/Gnf44qXyCD0L1N9ULKiMHuamGmX4hhDYLm/DUEFbrKNy5asG
FJstRU/Mn7kOv2CHbHLb7XuZGXKK+Ziiab6T5SyhBEQu4VuPbKR8UPQ5CNlwgTEE8tGZ77e4Vylu
WiZ3hAXp300y9/hoJjm0G1sP4zB2LxH0rbmft2Pf6OCw4H6DxqS+LVClfm+rNzku+eAEYUJ7IHSM
D5NR/FS3lAB7gycni9NeFakdk0MTzOiBRJNOU6JjW0ic8rscn4aO4L2YxAqKrkeXQHfjA9PmlMJz
fxD+53XBXvjTdL43/JFtwTTC84A0yYJ3NnnGQ7aUlNr0zLLwZ3UX+mvxkzzHrfYnKFH3al8b8zeI
27FIhtQ9pkvELrQW6WkXfjhPGfcvAaPRg6Xb8Fyjp1fmdObkoxZ2eN7CqL5HLmd8INnUvmv4fE+o
g6uf0bo7lzPwjoc6a/U3chraqm8nf0szNl8RudggUWgC3azrfizqQGYqN3TFCTGm/mVgEWLoUt1f
l31ZLa5l1IivPsiuQVMHRwT7rNWK8OWnfRdr6TLlI5yMk7vhWafvtunsr2bEfDMqiUlcshXWvH3E
Kxy3bzI08mX2ilb9sqdw9jJV4FvB3Cc1UDFjB3ZNieeHueMhHtl9uzV2rEvHYv26hCK9qIG3Ik95
Cw8ObvK7oRGjOHg2dGUjm7RgSU0LGDRliQyx5oAwKA7Km7qK+o6d+4yOlWjnv2NN6k/ttu1TrQ1+
Tw2jVYxy2o8sXrOHDIggngzXvc7oq3k2fWcOaVYPVZfp9ijmbix/vuebRoUXJotEQyBak5Pd2umk
JgcXW2QQs8Pi9QL3tcKw4yFhBUletejvKzDybKUZ++iNBT6+Lnh3y9Sy4X5c5qkUZF7BcvTh4wyl
fmF/0vRctybQCca0dElMnrKExyc1Az3Ovc5wZDZ1Td+smLPphEAetL7P8bxWKPVVAu2pydjlWWuD
3/GMNKPcw0B6kzIhlz6QCq7DMVhzWi/No/QrfwKD7L6ibQ7e1pCzq9rC+u9G6/A3FUEWvgneDAB8
d0XRAGB3Qf4kHX6Zhynca10QYmf6R2ah2kuxZe1HGw7LeBPhOI7VsMMliGRiRBIWouXkHT2GtcJ+
0nS/BesIfBANQJtLuHCiKtE4XecY1llUsq5x2wWPuZouLEXhaUGNbnmQj6yW/yKIc3CUkw6OQ9Um
Yj+h8jKIcptx05Z2R1oA5lQ6TtUaZnBAdEPbFC5yEz2hvQAZIw6dzvqbduh6v9pll/VJ1UtIcrGI
5U+CjtWHLpk5fO7TIuNrE+2xP5iNhDIXmPva3OzRuDwtPqLuvxnY+FZAUYI5adB2ludUD1mYryTp
LaSaFHeWRokayi3Fj/FwSpMOFpmmwYqEKvMxKPet3vD4dfgKngmuISTUtgbtCrD0Z/oY2jb5UghU
XwuYKcPhboeFqS7rqM36S+S6VF8GMqdjrnsSzkU2+snfR3XIOtg/h+xuCCcMhmIzLnqKFIOTFS0/
WBl8xmfcmsksgr4ixkqQsYr4l2zSPXoSOAOvnbLIu4MgLIwOS7xtz4gbIOwDqlRQ0pRP6MNG/2Qk
qx7j+3AYo410T5JMYGn0Juu6HEwYC7SoT3IqFrrE5jiEIxs+AunmABMmYyFWDy8C94zQPCYvnRkF
yKMJ6TaX1IUhxrgVwbYve6e29GJIE/bHabcTvgTZC7mddaai8FyrcU7vAQMkIsyVXWlWrNlKbO4Y
vrYcOqIYRY27HFqsn735asdk17ed89nf01ijQjz3QdvuH0wz2RY1SXEgEG3C9NI12qV5xh2qdsH6
ywkefxzvFd1mbAYBIjy6vCOtOk20biBMx5iAmse1dzi7kDxcV4oSqEZxE+KtbMSCe3hZwSu++IYF
5P2nJpsdHA0xTAedZFh79zF6dLVjyEcGfZHzlaT1je0RVWWrcW6cBuvXJQcp3nd42uWKh0o0WVzt
RloCtIPr4ZxCihx81Kh5ufGuDyxa6tHxlAcpn1t8phF5RF6F2X4I0ApFsfSHWuDx9tm05PHkshVv
74icEJz8y3iw4Tz/s4IvH7NBknK5Im+3PkkNWfh9PBCaXihFul8BNf+25Bjj2HaH/i8flsSOrb6J
pecz0i9S1Z/1XPdh5baFaZSomdG9JXIP2Su1DGcYbvN1LxbbpAGqNFXSXGLOEG8cEfyjqhF+Tu+a
NhiebJeBNcW6WdsDbmXsfYy5Tt4k2UlycRi4JCINOjSB4xVMljNcfu5XbVX8m4hmaYHUUMuLJahB
RhTo8GjsAZv0uH/6pWXRPajZdvxGUUjovhG6jh9vQG9aRVOSiU/qlf4bcuyHJYxQM8v5tvvlfgrg
H3voN6j9ChunKXlE5bCxZVoLJzBSBRpUPAxzOy4DGuFegPobCNM2SHiMVqubcscsg6PAiVY8Ituj
M+9NgACai9DN+LHJTIinSNMJLYbczH01aK3mIt3rYb/4dO5CfFGmUzCqip3lO12Zv/f1uO7Hpdc7
uah4735PjZibp2U1C8udW9fxjGeHjfnuRdaW6DPhWxX6dViPdOrCf2xsg2+7pPj/9SGGxCN2O5vc
mcSGCtv3irPI987x27TAp3F2fB6Cy8j85s+R6cxyCKKa6BuemJA/g3JwwK7gFY8Kx+M1qmI6CVd2
a4BdnuFV/4OmWbt/BwHkvr9aiJp8Dvi4i44pizNkIiYOSe2LUnEAoVNgEb7ctb25RrNOfRmGcyKq
eN1Ge8dj50XB4oikZ0X7OEAs3pDS4xguWAYygDfYPIhd/aFFrd9XbNU6lNE4mAh3kGvVHRj0mV3s
Ns54hz3uq9IR1fGqTnybVfM8DO4IYM7hqK95h6ceca9t3o52i6pUmmyrYPmYsCQg1IHkYBQCkzsF
GPaKySBq75oOK0Uhzbr4MnAkiiqIEMn9MikhjlkDO0o+CN+CqYQM0eZWB7G8Ymoe5xPWwsgeFza0
e6lw4mMTS7ZGXIWOfFcSsVEPtEzX/wJGyFrFcqK6FEOn/lNcNm8wGw9h0e4D/Ze0UKjl/eLkXE5t
wqaydSt7godh+v75HzH3ol+yqXjbkq6Mo6F5T5AsG+Y+jvl/cxR05rzRNh5Ls08Lzt5WkXAsuLLs
H1z9K68WcHAGa3wNVI2yFtMRcMFGXzfEFPSHZHZSHq3lo7ggHyrGl4K6UUcLVw+zOAxJ1sY+l3iN
2mqxCBl6/unpaM+mQfITjty4MU8uQ3lTAVIojG9+G+Aqana7EUgqtoDBQDH3aqEXLMI8KU2Cz3uw
iLPFCJ72BvuTQGoUHkDUoyAHe/Jv4yJbFMRj449zIqKN/zEdnI6PDFGE2yFCxE73Ao1qmDSAypB9
UBgxu+dEDpAhcY7cpV9KcmlOqoEVqloypeTZTEiw/Ap5k4aXDAnJMD6FfSffUa+t+gPO5xiQo9EU
UfR4IYeKNDKISrm6oXnABYaqaklIOugccarIlccAAsL/roZsdS121FrgxchkNn3qgcXDyW+J2GBs
GfxwRYjixn5Owr3tixjXl8lxqY8izzBt4uKWg1yfsG5S/Itagpw59AATHzDRDc3BAGKaczdvw15O
MfTx5xbTYniJiE6mywBkNbr0VIQndF7bO4UoWn0elMbZ4yjzWD8nODkrpkMUC00jZyAdBl7r02xs
l0APPfCXdfcj5nQ1dDEAFj4D7uiWus6lpN1cxmHEAbWuypivmbuAlPhtivoJzXWACvUQ8ZcBkQID
rhCgnBVUHE14AHE641SEd0yWyE4T9rKmY/0ucJ22tw6NthGWUzElORKSfXbPMzFB/L2Ho8vHLF1K
1tD1ij6Ntc/nYR1Ok83CLyDiwSPA7eSd9vsQ4/Jcp2rrpgVp9mryTz9D7pDvrYYMSsRApRM9Z0/t
tK9DXo8JwGMRdSgm5e1zxmOGgJdg/0x02rzjWlmuEp14v2oSBhhxhZ6Oo/cT5klpfY0FGjGGsg+b
AyVtUsXI8LoF61DPOU4lvL0Rznw0ls3kasJVBj/4Y9dWRtXyQ04rMJJun5O7dkDiSyEc4YAP6y2o
+jpwFndsFlQwQLu3PqTaYSky/E1ZYBf1AtFnJY0kVTJbc+nwvYJ8SE2Ah6fOwNhbiQ5aBMkmh4lv
K3ZrlPTA82Tdw87o9Fp3vT9wYBT60tUNUuZD54AsRYS+Z43z+mCnXoF5aG1KsRRswIVpSt2OiSfd
T7HHKvY0Rv104WGNvXgI5C8y1GgeIUI+1nom541QPIZZqm9Nt3KUhcQpLI12TRaceZreRwIMQrOE
wV+0QrnjusBy/XNkv0q58dKD/L5yP8g7ir8XZ83YviTTxp7QNVL/CczwT49pWyxrtLk8Q6j9adqX
gOW4AFfgv2uGQ4IkSFBmuKTAob12PgJH3AaxQ0TZtNx5SZMPExscON3ID1kT2Q81a/vHTbq5zFE7
f6kkBRK/pXSGkxUbUL6lerslWFL+IkiX4szcVqMOu+3hQ0akaMMKmszjXjYeNi0MrZOL8n3h1OfT
Hrbt2YlUpZU29baehzrY1gPW+U/pxasUkangs2P3YexVWoTwYlUjhPWYBLGvHZJxmIPKwwKZ5Hjf
KPDhfX1JfdO9b4ypMpsRQdWkS/uCzGj9bwQH85n6mX5p5TG8birocCVxUwaTVdiR1GLO7Ro8zykB
ySvYJ8VFfYM0DZyziPbfrBOmCExmkesQuVIxNqJ1qc+KcCX1K0vET/ttt/vK7A6Jhy3iqMAaLbkn
QJYSFY8npVgGYAHVu/hxo8OGRa3KdP1nDPYaZOCaHrbAC4BHQh1w/87vMCNhfoGm/77x9SnZeFAF
GzoVOPFdvvQO5nyVLH+CriF3C35t3RysVxXs68k5bVwFxwABU4Q2vO8fAeIHRah4ZWEprKxFp9mc
DvwQExJMOddp8gm3cJyhe9QMB5wxUWVI5O4cynPOUzJkh1lMUI7oJCrAQ+JP16q7dCIml9il9gz2
LTztPaK4NkxaSNnZ4pKqtH6Nx8ydIbqI8VpyLOUxzz7Roa2THHevf+8I82iGQzUH/rD/YhqHVaix
vCQgOPIMEdY5KEiPiWEmpcc0cQxaLKczG+1jHETybJ23KIDZ8DaSLnrQKJZS4NnS8YgCsS3vkQra
Qwgx+GeM8LzU+Ikrty5ti62dkEc9Tcs1zRr27lrnri2WrGLriczXbsYCTaXePn3q15NGb80doeSj
D2Xytiz19kvb5imNAgdTP6ivQWwCOxC6oAR+ppdA8ea883EqUtNPh3Gaxneg++njztvhHaSPjcp0
4bhXUKBZxmaO+2riiw1+DbLHsxQsRh3ThKUV4kPaEhJujcRRnpoKw1RULWRiz7PiWQnrpr600nnM
nJnIpU5CJOT84Bm1nUDlRFs5esru57FxZa/W7h6gpD62oQ7LMNv+NpgKbmiubx99t7ASPgN3ag3d
ql5jtdEhyYpkaj/qnd23dsIOE3as6IatKxSKo35CuZtjROu+NLPsHFrLEyDFugawCEx9B7MRQHNj
c7LiayyjqOWf60TaW6Y6epnreKWAnX9A/5XWBwrhcilAyOFHE3VcLM7ILxO3Po/Z3L2thuJcAsN0
Zslcf7cytFeEOYyXqf1h4OD4iN6SfWPgiRas8kUyNshkrtfQ37afBl++KehGsHY+B5pF75wno8Mu
Cct+kTDUZmyC/grl8NJzDM1FCrQIILeYFhRHSfAuyYbjJR81IvTyhiHMKw/HySESQyH+eXeN+ULP
hL/SRXbltA2xA9NnUUMP4OVsUlajudrTQ7uocxq4+YXEQfYW7o39EBJc24TxtEwR+XRcfU9g7BPm
Nji8jHAp6msfkeTcO9niIZlBcHSAZF6ijCn8hAQ9lwr/aWg8zFTVKga9lw62amjzglyp7LCSLdpB
BKbJRbdZBjCCSFaliK79M0Qhcs9QzlVwIJWIqEjIPV50kyeA8j99RIKXSbP4FBEchGZds8uCHojD
jEX+6hlJboD97G3YLUgm2p1Q2NoUiG3zf4HOtVXgFvkYMPXa96G6bHLqwJXb9Y+Z1BN88mC5RoOy
LGhtjoMmyxkT2S7zJvTxQfrodcC5kEs21SfjcGC5bKH/taoPX/duJQhsH7v3OJLqqFUYYjIGqwEB
2v63DgL2D7VA3zOim8FcTFNS/mQrgNXJwK1nsj84HdibCvl64OioKjLes3uHEx6309AEJymtKiGY
gd1JZfF4TH9KN3Qgh6tHntsZEpHmTwaQ62kRMXKaJ9f92di8HPXC95d0jceLD2dSSS3Gh2y0pNyH
AEblLis7K3yVDAIyo0y+o2uoziH0EGVK8LJSsQEYbjFXUyaTB0gMt0Pdrs1N1dlHEjP9lAw/IFNG
p/VKmiS+dq4D8Qfc5ikS43pY5AKMXwSsLwaM3FXbjPhmY8WRMxvhHARGB0QNpitbIdrAfsETRe9J
lpGDi4UqZbZBEI2J+AI/a4xigsS/hWDnsM3J9K5FZPvb2KYD2nhJxdB+VvY06+9oiLQD/CWs+dRp
6mEVZ38XOer7YVVPfbBHD5KiWMcAa7oDXcAr06/tKeI1f0PHUvaHe1vf7x3IyV5MwxkuSn9DZXV7
gfIyrIJAV5CYJI8Ss2BFyLAcQ43bMacGVuBAg1YZXP1fn2QAD5dt+BoMgJYtksBcdGcAJS5t5SMd
VqsB/afb2R2wF9d32DiTkwXCeMB7gbsfQNR5atf9e5scwhON59e1B40tNe7zoIkgCphcfOZq12BM
xGGZdnUwvWGHCKKtd2FnAE8yfYviLjvBdrTdQ6eflb4zMp8cdDdQKYC1QSpmeligOMTcuC83AJHD
fcekPZG06a7AKdrcOjVijR4V3gekwQ1QMxc2W8A4xL4pe1Se/TcZUCNGDKqkNQYgBBKExboDU2hx
u9zFYfaqkO0NAY41dwREwkuzoLQzBxTo7mibybtt9H8T0xIEutT/kj2sBsPUc8hCj8gwcB2EBjzv
fdgfoP4ASu8xh7WtPWyi3k4mXv5OYzYBzrO0AGe1Hr0f43t4OAhwsG5RJz9EpDI+/sRLI5GjvI13
mQ3cCfvXilGiU0egy9ELAR11hhMe9IFK3juOms8a3nWsDqhSXCg8x3uwm3OofoiNHbTJtq0amAZ3
eY1V/1ffU5vHGE3PGdbYwgE7+AB2BLoYXQjvSZd2b/uPN70NEMdSd5ZcsXKkZ46Z+GldmvBscDAd
0M0JNQ3Bonlb5kw+Kdhd35PNiUcl0IFpfhRXdTPpM+hwdRNmegizBX6nyf+eMAhUQDibojecnOY6
u7fxnh0glfl0IlnLoFHtG8HU8dAhnu3QGXCZW6KWywaK4CTa6L0J8erX1i0UMTBdX4L0Hss0ZbiH
2ll9Q3hlji0HR0XSeT7tZMU1AUNjU2PAhWDAf7lBxQzRBzK5iDTT+eql/PYjOLBwaHW1RghSi+ms
DiHoTEwiUuJ0x2YAv19zDhgUUApAjMQS2+qHNWaAppt4KaDessDpWFKIUI93uubmzkhVn/dt2Y7B
kiI7Xrfw2MEhfAej3ZinEVrsw5huxdKQ8IhNJHj0KQqEVh7HY54ARHhfJejoRGlSbq3+7XfafSbB
hlCcbImaazCtKbAR+wRVS5LHqhZlUvNvtiFKKaaJP9pGbKWcccypVGEo1bM9+GAzh6jO/htTKJKM
zNaCYNcClDW6B/fzSTehf6diCA4pAqCe077ObtbHpojnGYSb8PyS7cF/HKsSsFELgKHuzwH8z4Ul
4h75kZgww3EuWb8CGEWCK6Yz/d6nGGedN78MMMdyW4FiQbzvy1qL/i8yEIeHdGzq3KfL9iY7BPqG
jIlLt5PhrNLum8ZLg8E7fpXIJqgStjFoUNKpZCOQHEuHoKIjlHgasTd3W+1OBMnhTxotdCXypCWu
LLxqa9DskHDgMFkWBMzEbcbwcbBmgF3tinhc2lPW0RC3C+3uGNkAs4S4x4MgROwal982JEvBZdo8
h+jTvkNgFbR19Za4g4f/o7SDAUeKjrrSQ5p07qFjKAC1xrlW/XCxP4lTdtyg5wPnkgNp1me9KnfU
Eu0R1oyw8Wjku7RB+4w8OQLdiDbXjUfB3bwtzR9KM/zRZQLcZhCErqOmPqxdXL+5Hl6cum4R0Mbn
+cnhGr80pP8zZeB259nDdyEU3iwfqHKceAwCJlVXRehHvPHfLAbbszU8zEMKZSoEB1WW1ZCsQf6M
u4KMyGXS4XIJIhY/wD2f3Bbe0RsK4dtCzMGTlfFyjqAyLEWWDeVuIn2dAwAVkdtkDlOpQ939Apyj
gRY96nqKe1LFeQYaDQKJQJ+B7UIpFCIikYVYUZvELlUQQVWg0RQar/pPLaFDgNYtyBtIT/IGCol8
gT2iIPC/Y5Dsm5sVLruTuAQfZNzxU7vV63swIKYIbEc4PPy0wObO9EuMw6kHkDly51+TQGBDaxZa
AQUJzB2Ed9kjxGMQYYTUIPCwXk8er/cFBN7+iCSNFsrJ4AAtg7nppv63yLD5BSkOLxOHy3Choby2
qF0C0YicuWbezLNAbGVhR6SCzy3ZDsA26zuQlmEecfBqIiQfjQXgt6wDtvqt0QMiifTWQy6FdFUI
MT4cPuwzaLTp3LpGFLydn4TBFyaD/rVb5+goBVTyOArUTy7gX/AXsohjck17bFOg/2G1j+DZ2v6I
H+mGi5f52E6tKvBbU6B9eQTRp/z4YVwLVM0zXPXxn3SdPiJwrfdpLHsMoOM1TsJ7Z5DOxMctV934
ujP/5JFFVtIVEheWmkNC5t82CV6nYEEm14YxY/fkcdw9jEv/U3dmy3EjWZp+lbK8RzY2x9LWVRcA
YmcEd0rkDYySKOz75o6nny+ysqcrZa3M6b4bs7KylCiKigjAcc6/ljVEtl9PFy4pC2bAskLROB91
32W73tOM0LYAwil1HIMaWeQuH9JzJbNP7sJqtM5tF7i203zotDDeMPvSg4kO42J5XcXyi6j3s4fJ
9amW5aijdPVZzwqM/TPPtE/GMA47r5u7vSgzfwOjIvay972w0BBhINhEUh6uxZp9a7KWzOQ1XbTQ
hm/caSMQ6donk3HRR9jSno3nO7R6e+4qpoJat5wiiLWljfzf5GIW6qp0nHtaEYseysl2ImRjJviH
SMBUW3d883UPPnicWA9UPT/oqAjfybcr3/ukvz7qZ+fUJ6BuCABj7aiaymK4UWgzZ2OwP3yaR743
SUP3V4MqmAeYM78YFQYMDhmNMnptmEw94qxvtrEf29D6MzELllbL95lKq71HZxi5ca462OmMTsdZ
B3k/tk4HUb9028Uuil28JnrIXFneAHWa51wu2V4tfcWIXQyomolXr7eGFTvfUThkh7GA6Mqdtn+e
/Wza55qLDKXmaO0L37pvGOWPcsA/ugzNEtlrNT85i66AKPlZkSe4VTVU/S+9UOk32EWiQPLK1wEy
Cbj/BGVTP9OQ2b7oqfA31mTn0dRoy4nc6HYMmqVYgzZph2+zv7Z94Iy6MraWypCMUQi7rpsBlSrB
Y0XWVUFSx+4eb8fwlcYQUFs+zoIlmmWMSSI9s5ppJ40SyxswyRLBWj6ayLpX33xXPgmYyFXzhRCn
IruNHShFnjotMgsGzkvqjeauIof4IekG3Y0E0cggSjk4B9uuGXhpXb6gRupquHl3ZBlXxN3dqLXR
/RCIp/GRaxT1sodIa95lopcvja9P5wylAcvdijSWVEnQ1BAaEj2201XusqmE8qFChNud7Gpka4G8
M5JA78YUVifV/XKT5mUyhl3V2epFX5h5A18aiRsqQJtNoSqGwpRbbQzttrAAdUVubw1zmSeWk6L5
irLV7a6xzSZrQOtOaagvy0QhUTI6TVTUY7ZZmQOBfsqRTYGheNp39tTcxYNwNzCN1qWp4LAO8er6
btgiTHDOkw4wzWhKyN+2cWrdD/rBL45+nXABSwtWYOPUM2CYRSVhzsC8wFtzw2qvOQBg9VDEKahp
X/OhhAO4zxx1ZSuaCNvi7G0Xmk+n7XXSuxuMxvY3XW/1dwjd/cM4JG4T1bJfqxDli+ZHuaFBEZtz
VlqMk2P2blPqIoKWAbzeqNKTC+KWVWEhyJ3BP7hZ5rhElGKL5Q0p27iLOd563/qKtHQs7jPgMRUg
4zHtk/IaxwyRmNnzhla2uApnNwffGpsxn2D5+gr5G9Dvesmmoun3SOxLGQCo8T7FnOMycpzGip/H
xhziR1l7qnlN82q2KkQKS5lvnRrW8DMcq5x2bsYwNNI8r7p8V6+F6UXxXGcveVJ2dw2xPk9Znbpl
oIHaX3ot41/JucqoJLzUraLKaIC1rU72L/BEVhaBevbrYaYJpQ0rNaafh9ww47Cjn2Y+dkvaq0iv
pAu17S9D/hWa17bvXcPV21sr1uNyt6ADI4J+0Er4A8dBskmp5JUoWUyPh2ksr3JuxdROW2a7PttS
6V+Wpsh2qdbZkWF2Jum540NRpbySRM/3sV9XETE745OLPDQaje6ehVueHCJeNr0tBwaO4T4vmhhh
updIjAGi3sop14MarWtEuzEoLP/QEPy4uazSYKAoKkXbH62pt1K0hgqY2MCc4Y03MNryVaj5ngdi
sc/M2XoabCGP9px4twNlCpj3OhRNa9ztklZw5E7W+LwCsUFIy7dJRwCWFAiT63RJIw/6FVmm1ILU
M/NdQXDTdUYk861omkd4KMZNey7upaG1EXqEeeu56RrJstHOi92i1BBYvZcZO6UmkZ0wTTRbPc9j
Gmtdm9nV7U11GdkvbhN/XJaN37nGK1SlzgnbQGOZcdt9HnM1H1rUIARDal13g05S68MaZbUZMqA3
UT4N3kbz2AhwwnDYBWUXJ29IPPubrGDrQ1FkLBffVh3Cezn1H5kOZG6grDTCyfcyA7NLiaGgzHqJ
iMeQPCb8YdlagzBvfdgMcEouKPjZ+TERw7iZG/p28M3YaP/L/MmcuuTQO6o69KoV34rGZCg06/a2
Vml7E6PFenSE7pzMdOapsZjlwEONhSUwZrtNt01mtyTqmfOWtm8WNmR0lFWTLcz4Dw/3Jl2zYK3y
mvXUy3l9s3sgrUAo5cuAYM44yqHxDjwMhw27yoswnbiLemeioo7OvS99gSSnbUfj0WbyZD+a3MiQ
grxaFyW1SHTvxQWV35kZBXRqzB5iX3sj/qSAkivSLVm6l6ph/ljV6h5sQm23nIwHF9lbRJxjvNFB
LtnyGj685tbt8xtrrvVNriMgzOsFAZuejSc2CWwRhivYWK33JsuQ9TdmuWvmoQ1ye7jz7WaK1jbP
I2eeCLyZvPNaMzF3flIec891wm50VKSNg4uJp714k3lGOLRpS6ver2Ox79Mlyl2Ef00/WBdySu7q
GjE1JWQvZVrZBPU2xifq1t4VXH9gz60XanOKQsoVT/Ccy0YjUHND9/o7wqKzM6w7MdXuQWjtzSic
Zw9hK6lLsofqSc9c7woMusZL1CdmoGKj31tgTPE0JZFn5RuxlE+TVnzpU53pDEKEBhbw0vRgivQm
HhBc4UU7wz+7QdIZ+sFrFT1pHHVjAEfoRuSS2BBX9ia2spFRT7u76lDRvXOL4Uu2uu4wtWn6lDnN
xVrHKaQItwgNK8mZT5r7WGL2apIUPpRPPpBgrdAjQ1oFeWdnG7tD1tfxhIPWSqztMFxPH1Ho2ZkJ
572yM3Azniob2LsZFdrggkSzp1lFq/G0An634/lY9/a5bZZ3z8jaKPHVq49KMIU4hZtOrEPmr6B8
iyu2ddpj4OhacAs760IFK3yAhLc2q5dWm2nEjGUtrfvNryG2XIn3h9he60TaVXtPUcL45CQ5aNcs
s4j8lylKF1uhUvXPeaNWbnY78V8mX7y0VkmpBEvTtEU9czPrRvusueXZU1USorHyKZp29FflLO2X
1EsWprLaOENfl/kN3gnOQijpG7cRIMMao6KKVb41Y8T9IzYANZSfBr+Td/h+II/RLoTSScRRWrOx
t3xLvS2c/k+QaEmUd+D2fmbeTriqoMEWPRhtt4OWzkwEli0Ooi59Z8DGCJYMafbQa7qBIw3J/1C7
qQyXGlnzCUgBtrCfvoxoFo82dr5xtr1tnJsIrPrpPkd6wWPOe2Z2RS6iIUQvM+51F6Y/cdS0t5du
+Fb35rpvzeSAz+1ss7fsDTMtLzmCEvRgr3lTPOtx+1o0yalGIrTzURWfSWeeIvDoOfKmRr3y5hm7
lYE60qrx6tdpR+3YFVMzBboS5rkhiiVMC+5St1II+NA8pDf4xbklxw5r42gjynYtM1KlL/aFtoib
znObG5htpvx0Gr+6rZ4ctMFpvq+C68MxPeficiKFWKaMLdLrNCxmzQaPnNqbcpnWj8wd8p4YbOA8
SEoHiYMfp0fPzrO3uSZzop6onKpqq/lc5RyIjlvAmonveBeSk3Kl+R3qXx6bNC73Ndsiskkyuy3C
EPejTItQUBNzGaAn+ZGeOGQatkWMGUkZDJR13rhzzLKjZ5X9NpsrM0dK7esuHgcvP1e4WMqQInX9
e7W6oG12tXTTgyx6A+FI7vsvshrEs0t5bxZ0TavOjVbNex+mMdsVHXgQ9Lme3Zm2X3/hwknKk9tY
7kPiJtJBaSgw0sXktE3OgmXjms5yimXn3BBCZtzrKPebsK6kJJgo05dI+HWHgcDRvjQO9boSA4Vi
30pEQXaTVd1lZZW+jezU+3me149hXbqbwi/yKWJj9z7N2drquzxVCpAhRxM76+6dyUU7BEs+gY/N
WBOYhw37CQWYL8KmXg1kadB/zGppJ8AL+u5iorJ7KjSAF2toyxt8CsMBrAb1GN6pcxeb2nktaJ/p
06yLMbv1tdwacepEra7R+DdorvnA0OlIgvb97FWgnD6Vtj4cslqonUnSNcqc0bPOiHire2vy6sjr
FswNY2Odtd41bhhR0SVkhCSgXkEcs+CVxJ7vD081A26UGldUT9e99q5Fr1iESzs70TCNZbiaJuTC
mEHYC/Vqm+x/g+zGlyz1tK1Q+dU3tXj3OZsvK44FWbJgl9/WpfyeO112X/qYd6EU4/YjN1qmiQE1
PdM82RiJ3p0N086OIi3lUXS9ILTIxlUXN/Jsmau25RopNsLxkCmvqxWNxNm85KWiiZLn/y1E9KMw
hmyPkndFlpMNxr7Q7Rn3KjA8quyvul0DsqSsY6sol9CbwfQ6jBiBUTqPOub9oJ07/H4L6EtnmckT
wh5xKJLVfCSwZd4MHQp4Y5nHcC4NyKPUxp/AOIQ7uVUbtHIWyxrvQw+8cFUqAOd1vDK2cvYHjuun
2dKrKG0oIR0TlOzM5g0jj5McDChWDg0AVcs0zQNVwAAJjhrDGLHqXW8IqQKEJsY3HkNyO5S0X4ip
B8TUWNJp15bsFeUdmK+3ZTEjcx8OCO3ggujCd26yAdCtS1P/K515V1Qsljd+n86Ba8YwszQpb8lZ
YUp3oL7TdbpUq8oQ8zoMDwQHRTT+5OzlPgRrZsS36DWWkE8+3U2pfpPk/S2Ecw4cigIrHwZGfsez
Hu0roVdW2feZ9SaoZUGg+Zwa3I5DtlNzZQU6ppVw1JE2oZQ2NgkGRP4vdi5tY1ZIJn33shTGs+/P
btigsrpbePve0H58t64WlTphtTMy/W4Wdbp1XaR+4EJAn2wsgdGRGj3Mc7LJEW2yMHgaSImrbh0S
MZt8RUOLMbO7mjUGY1kDmpJF0Otc9nYJNlfm85l5ogr6ZCGCd9k7EilaIpDnGZ2/72XBt1ksora4
ltRL+0ybUxa2M0ZPuyM6NLZbHh+t+52DgGKnSlYflfDmnb0635iH+9vOyng7V4AW3BbjaU5wN/eF
fkfVjLcfG687ZFlcBF7bdKy75sCjHrmXZyG9we7EQASLU2tlzOUlBuNSogHc5eh5w0IqGLxrP3m2
kJIk1/ZzMVXX6g9GyKq2n0ZWQC4QJ98tfuZD4KDDXVmRj7TJfSah0A95uJ2AoCdeeVJHiBOqjWvQ
gIP9r2LgtyDxaY+65Ige39NJczOmlFGcLHfpHoho1G55NKt91k89G243omJMBIfBgnyrRhg8sqvv
8O7de+iFTprwSpD60mb4zVj/QF4P1TLXDxJ51ZTogi2JM8IfQWSn1bZCBy9EwHyUkf4lkCfgo9u5
Xqpx9/q69cnRVRXCdXCn142Ercc20LZ6DQS3um+zr4r9QpPSZUWw/CDLeYo0mkoujnTrLQmz9Kqy
qAEllAP/KZ0Zr1WFtjtOVUhhR3GRukwY3PI6Mj25kpkyWnsSjB6ndTAiXfrXfIJGnG0McyGKZnBj
Ex8ba3167LLqjHbqVhRtuc2GJNmVsXFbVN1ZQ80WWgbOOE82PBgBZw6DjrxLZd74ycQaB9FQDcjB
qnwv7cwNZjdWt3nc5Lg+a8bCZQoyFJycbPq84dQ+L/UV/EdZO/QIZ+qqcE/j6ppPY8raUM4UEo9Z
CzWkrobpogHa7msA5VybdqBU465HlXVXOySc5PY4B7kx3aIu/qQtmr4ZylgLkKINZ4v3PXLt6thY
6SdU70OoS9TXrWAc6dV4AXRbHwfPbW8GMh5bc3iTjt9tC8y9wG5UuMgB9DOx6YqPTaaPmENDrOjE
8IU8SI7QUM/lM7WcX0TGU9xJZbtF9jJv6qKad1aZnmPbtjaTJx5FMs1sHv7eKexysxa+vtWTJuHj
6J5tl6+39C/7Vf2pL1BlLsJUmx6sQLgY5jpqBTYWqpS9q4oMjW1RHeIhHZ7d2fq89muBngHuobZH
xJez/82g25lRzqhD2+XCU2uBvx1/L+7wkiPCT9p9a/vgYVn2aEnZv+d2fXTMTL1j1CpOcWEmR8PM
vQg3ITm2Tf/eGoXJ4iZ62FZl3dIrMX/pZVNsV1bM17y05lON52HbYEx8LHscc6JHlJ1oOioZS5i4
MexbcgKguH2YP0j4wGJP40mFW9CejNB0rFt2i4rcBVDCmcJrvEl7J7bviD1l3pG7VjfvE23ccjIe
kYW/9EN6Y+Q849DOZeHQIjt2edeR1o0b/O1fE1kXPESr65NqDjyjGCKeqxesuahO9fxiEnbBIsfB
2sY6JlmpneN1jtpk3PjpjNNk0i40l4vNNA+AsqOJeTLZOWuOEq+cvjs8gQnicOVGMWtGkvs+oB7e
jHwv/4ZzisW+JI4W2yH5IGVhNBtjVMVdlo03ZeVxBdhcVYnGG4FX9a1bzWfOwjcBk7qNJx8PX6rZ
0eBMKLFYb5GcVtmW5/gK31kkmyTxg3xorYtvpRCBRvKM2YKbpJzWk1c4j1arll2i1L2B0o5AhwZV
zwrnuBZFycqO/bztjPrE7NZd7TVlA+QYzy/ZRHHAYCIiMMwV1bbsXr1s+E6cCD5ZJJieNqFwKOPk
Zo0xgKJOWkPMj3h/Ohp7XXp893btyHBKKh0qkAGmKjGmGGuDvAmhUGA1ega3NTynyZqD5K0X1rDr
6DTnYYwWfSNwTgf6YN2UY9IHaQGH6SitDWuMEAGo9VPTWEYwxuYdRexIT0owx0LYuHCA6MKkSl8T
2PcMRLuQaNU7LczYuzZe4XlbBOp1KKrqI27Wl9V3yi1lIlfCp7y1M7NDENoitSvQsWYCE6kfd9C4
5ro17FXe+oVywpSx6aW31ilstTnm7lJJZHXQvW5feFsyUNoTzJoZ4MN3tm2PgR6SFwuhb55U0rsn
lAULRFmabXV0gZxKy5duWWKMZrLcWfb4MhflXQecGMyAYlc3frY3ze698fTnNJ2wJC7pGhL5WXJV
Q2Ur/ZqbMTx7o9tvXHvG6nMV6rcme3VVMSRV64u3EADBhkcLRKzB0Au9360orajUzIGY7bliRuvb
1d6V1YAGGH+gb0WaYloIZLFyk2hGmd2mrs6HmFpO+RXX5fAGklX3UO4iIThVuSc8Q5yA+CONrxln
+hz1lt1XO23qNCNS4FPNzux0ZD/JrJE44/X+CHcl6jw+LEk6ESVbZG6KRkd2fI6a1fs7IabGv9hL
IuTJMPr5ZYm5fJ8KZ0ZuYpbx6ASNY8XTFp48G2Ac/JVbDfzcAW/WEX2h/sj+KvP7J9FKP3b5xZMw
LNNluXa0Dpm47+vqi4eP6vuf50L9JLbrxx4/pa1SSl3glTbWCn2UnG/A7WglShsV/vmPMK5BTf9N
7pH3Q2pvUpozvl1Ubplu68aeoTo3uOoAuUKFgI/Ynibr6RCsneydYb/92o+dcsD0YrM6r8ZUtTvi
WuT9n/9zfhIn5V1//19ytqh24JYGe9rFTcP85Xc82MTytXLm19VSf5Gz95P8sB8LADVGisKDht91
tV0xPsbxiwlYkwVlYuPNbfOCe9zo0J7/+Yv62VVy/f1/eVFJ2rkFUtR1h80N8EIr12iye/Pxf/e3
/xDvZejWAj3br7t66pyIlcfe63qT/UW+188uwR/yvZgG9MTMHd6rGYIMzamOnwiw03Xjv8pn/9nb
80O0V9n7je4hLNk1hl/RXYYPxWQmzNO/yKX+2TX1Y7JXbdQY4vAqpt19ak77wm4jxTi2aH/VSPqT
C+rHrj9IlJJ8rmolv8362sVwgsZFe7HMbZf1zf/uIvqx8Q/58oQOglLovnDAIJTQNiaswP7PL6Kf
vYIfTgFJNodo9XxlOLtS3WJodoqgih2KCRWJ3oiJFunav8gJ/NkP++EmL9BLZmLkAxlmQYOhjtdl
IhnhqJIk23ptVQNdzck/0+/+7av89+SjufvnUTb84z/49Vcwtz5L0vGHX/7jnH3tm6H5Pv7H9dv+
7x/7xx9/yXf9/rdG7+P7H36xgVoe1f300auHD+Dd8befx8+//sn/1y/+7eO3v+VJtR9//4UgsHq8
/m0cbPUvv3/p8O3vv9jINkmN/Ld//Qm/f/nyXvGdu6Z8r/+2//jthf433/nxPox//8USvxKQaOs6
VfSOoxuCN3v5+P0rwnPIgvR0y+VheO10qJt+TPkm61fLEp7hmywinu1eW9eGZvrtS+avjusKU3eF
4bNVmuKX//wX/uEz+K/P5G/1VN01GfK+v/9iOH+M4XZNx8dU4Asf84/HjW38cHr5Cqewk/lERc05
u5TIdo4C1Fp7pHVtK88pomIOHBn2xEd6pIWFzZU6AgyMSpHe9vo1BUpoEemvzx6DTSyJ6EltdP+a
lnzLjPSe2Cko6sWE2MJmNFc7TKpEpU3rJYUxS2oNDMaCwqt/M5057uPIhXWTqeukFCNf8N0jsrad
YTe3iRwumqdj9R9Pai7PDeLiQkckNPRmHhhJfd82+Vn3488eZMIWY0BFPN14j4iO0XXYuh1mPZIU
UrHtKYE9aj1+gcJqs9cGxmqLsLa5sVdqdqisi8dTuzZKY+iLN2OWeD2BSBLCxBXduOlJoi3CRIjk
E4tz91g0htkG2STL+1w6HnFB43Ag07fvIzpb2XxJ+atANqoP1+5qUGSHMIK08Y8FAke2amvkA8DW
nDWIJM3GDvGOW/ChKLwa5GQbIBH7SPIF+jW7HU/St+RtTqXlrs4U6XaT8a2kMM/x23tcLe4eKbAf
NSQJhjw1VjAQz9vbek6BJNkiu8yun9xaIe9JYqg0nP11GwDQDR+IePdL2z0uRvM5JgAOibvxhEcc
JNFPjKjUtDFUjfYIYVAFXYnGmtiHW8yprz3AUh9OoIa7VV0lSvj7M/jBpsdkHxBwa2xUU+wcZ3i3
k5l8RKP/0i86bWcrwau+V0L5msXtsvSoOdem35HV7oHSTnKfArZHMVAwGWP1UUN9uElq2e66BFn7
aBgt1uY83ypomJNvV/X94LjTY6stAxaVGdCujVpAYKdbohVEnAKSOpw7L95OqPNQ/y9I0shssUe1
3vXoIBjQQVYYkb/8djz8j07Ap6bif3887/54Zv5/dUiaJufFz4/IxyUb14+ec/Lbvx6Qv33XP49H
Q/+Vqhfb4fSzTMtHzPefx6P41RcuUCitEo4uTPP6ld+PR9v91dOFZfke0z2pSSZD0e/Ho81xawqH
Q1WY2I51x/yfHI+mbVyHk/8ay13cdpaj8yTgn2YQSur8MLxYQG6dkSFfXrloAQLKwBublPxD/quc
psuqfRnH3gxGLzaOpTdbxGalTrjG7OyzfsnspyRp1gsMjQwyckdCtANmQDjRGUYmH0tkPShcelzn
G9LKclqxvG9eLl8gvqDZs0fF8bOXzVdyFXUyfK0psEbCmWZSpfoWAxSSpUCTCoqnBT8o9Wu6V3kV
zXp4Tk1uvp3tCayt1bQX9rSep4TVGSA1EqWNzrqvd1pPzM3cKBFWNb4RMgYkpgITwsSh1r1GyZnF
Ys+mQVRdp/adgx4BSdpuKrNzlxjFdkb+HgkVYxDrUC0sGiupYVbP9TygGsLoEdSqXMPWxdrWkXya
poAIJ+52rLE5HpM1qb7wnLpdkljuEkcCH6/2g4zND+Ji0LJNk9go+wnMBKE6eQxOqyPskTxVnDL/
mO35a4Ue9pjZr1pxA5+J7Qc5Kvla3nEmMJDDzNM2LM52ZCdrSIweTDrygWOLwGDqWmOPo/SzdLR2
18fq4CUN8XVDfztWCMpIuEKph1G3m4YXXFmvaUJWJnUhwdCp5Ij1MVILZ/lIzIGe6kbUmPFFFnmP
jnnhmBnXgyRDDCtbYCWTeyNceOvZOpHJ8UjKVkxaqH/WXWuMvCzTrz7+aMHCsXU0OW7SvnUIZlye
p97LkOoBfehgnMFKUpmzFMMDN1ZoCo/ab7HeFvSBTE5zSiqsYIpQtI1Kv7Dtq01h2A+dKGUICkpu
AA/GCvH7YmxZyNMIvN7aprD/AVrc55hUoX1ZIX82MuMyjuNTP2QE0ob2ViSJ2iSfWbQF8TsDRa+V
t/V6uuG7GjnTIN+8CuMiOJ27geU7amVzpdl0uHVyau60uQEKM066iU9SazKxm6Utd3Q0mMFQ+adW
1ssGcuJi6SlqQtbBdrHSbSF5tKOuT3fsWbg5l0949Y1AjzHNjRhMQ+Gp7ugP5iO0SX3Ba3gZUmcL
CCk2jQMBkCzXphnMX1mJKFwvYOHN+ppzRawlaSqUNqFRZGRJLoP47NrycbWFdRob/7moSnkvEpfO
VUIYcb3uyOoJU6syAH9NEZhkyIXJWhdbBKrrSbrWva6lb512b65CbcZBfzHnKr6BRn7U1LwFDl1O
6Uoeb9k7l6VWBH6MAJ+8dW3ofNbLesCU7hdh7eJPEpOmgEpHb78c5IqdIq2MUwYTBkclifsk9eBs
uvYeqwhMlkU2iSuaTZwmu7hu1X1VDz6vymB/N5F/9A94NANjyJegkr6BPza2CBTAoKBdK7mz9TUG
pdppbfdKzenJLoZ5b4/tvZsPH5Je002Cgf6mpUpta4xFEmFy9/A981H2MNuaXd9xpY285uQEOtWc
sSRblKIF7SqjiTSPsBYWZOFk7siqtiyPDIraR/JnfWtbkxmEYeg0DM6CCzyDYS05Q9B0AXbpHodi
0ouwW7RiQ5bbQbrxFxCvCBvMePA9bCF2c6mEpvbANBcRQ5LbYwMXAvOGQkZo+IxFJIlmfm8ntjYP
a65rLvFGcGQRX5vtR2xQmBc2PdgK9BlhXgQwtFvbmD5VOWoXvuVAHBGeT/iMueO29/G9iep21TMf
6nt8axKEsRw9VojQJUz9mQPWi0VEPFCq+geBbynDkRJ2mQS6m/O9PpkvXXEks3c5EgPlRBix442v
5LB1JIl66LkD6eRig7GTSuzr2bDwsRmjme/dyfrmoibg/OswueGSjBfyr9QMeQoGB3ITKbukhF42
n+wpvk8KF/LVHc5GJ49ZlWwLlxfT+36/yzwD9LuqtyBaS0COdh/5qwhK6d71vZHuUv+jzflz0hCY
Lt313dfJYCj9nkqmdCbOhEDifpaf6nifqrGKujZeIwioI1NodjsjvHLZCMO4Lck0YIMgmpIUWBMt
gFsWOE6NLEg17KBQ1NBn7UnwG9eEpg2lW4DwPayL66zQLBhuBUxlQyJzacE3umScHUvtNOIP36la
QnaVuRY0OmB/7BKIkNJOFdS0ssPTjhG4MqGefb8RJTJoDQySliw1hZU7Xa2fGTo2ZJp55/ivTvdV
aYpleD5Xfq09xDUuXM0lpMCarmEuUJkF9dfEfHs3YvUDn69FXj4c7TWud7HaeebVYhgnIzSo0Yf5
MH4m/O3AsThEeszzdyi1h9lYvl3vd5OHy34eZ1j7ON0VBRIhEJ9AogepvIGAiCQ7u1qBhF759jan
Lgd+ojlkNkolNaB/ixvrBXUAt5Aa2m1CUMjGWWs8uZZ3yJtoVNZ5rvDolh0p1VNFBvXYKONKRd+0
DRHBQHGoZNshtJ1s/mwBA7nM8YX7CSmwHsp85ANGZYSc2rsoZOZCXl/YgIDdVlN9IOOx4KoT72u/
bGu7XneQzh8FjJZbONEYX7u+8BXVsYFhzCOmCbdhFK8Ggbzm8nINbjoqE2rcM/sP0bmsH2g9iO75
nvfjvXDVfubXPtH/KAp4DpDrFhmYbcNR4txl28bexUMqTJOJZMqKYJQcxVGzantsPPGl8TDKoewN
DAiBCPIJrS2dBJYrKMgdx12L4/NJ2axI+qp1W8IQoQ+4Xid5HNsqPptMZB4i8g0mcmcHA7Q3KYrY
ctZgsjPEoWq0eUeZ26NK5OvM29UNBX5fm0Aoh+Dh0srDcjH58OKOsISFAghErCi/RhHk7vvC2UO2
wgBxCSVNiqO39Kj69OdhpihxXLJjOhB4qeUNyV+4DUOHNJldVRp36zWHIL8+2LubThhz6OHY8Crv
jjQgERj+yRo8b7cMPqZwt6FVyYDwnBXmhDUl8fb6gCSGisX+QeQVmTh+9m5oK2GM1KNFrrkXlf6F
SAq2/mvOd9k3TAjuu6gx9S9tUV2f/5cMVvtoeuoGF6Pce6rd6ymmVGv5P9SdSXLsSpqdt5ILKDxD
D8c0gOiDZLC/5ARGXpLoG0fjaLajkQZaRW5MH16mVJlpppLlTCore2Z5W14G4P4353yn5G1Okb1b
O9NsurOBbjyERowptwRiV03TDZCJi9QOi3J1GDrAqqdl4k9WnPeezU2PSFpxDCCMiOOGjLYLf/OV
d5EjFojThtLKvgPNsMcGEOYoVYLZ9N0NTrtyU5jekXjA9KEt9CeltM8hssdjv2CVmcsiCpyKREJb
dddmWT15hcs3X/5kgycevEYTu3mJzRCPAb8mKe6p8bAcWHNHbj2vUpLf+PklMURyTKGEbSxr/ErS
5Vp4xtfsLWw7JvGKTKra6yw+82Z87NKmO7Lo20Rx8Wo3S/WaamTsVnsrwZzNW1okUK5BCONn0/g8
+98G0mLplSe0YG+SvJ6NyqyQkKbbLAXm2wmNC9y11DavLEzKi3FxsWpAckCbikYkBOwEz8M91fW4
+gSfAfnW4Ui8ycZyUbaklXVg+mdsWq5KYDhMrlbdfTeFtD7bWV8KxCAM/WViZqiFYZ2PNj8GETPI
YcydhV0O1G3OUY/jDisMn+icbRt2fQxo3BI2Qa02JKJ/dHXSBIbBptmHR7OtDZvEUsevoSDFyQXw
58JecHShAWHC8jAWMKLCfc7J+gBQ6oHt53AuB75DrhI6gEEHue+4oPYvxL122zvlET9jfrZng5IJ
YNvkjPeJAT6n8LzzhGhXU6WO/HeZD8AXf6MH4YmsfglX+/Y9pCRIWDiK6g9DSXlqu+qu04v5zMDp
IpPq05PusM90/9rGXQl2S34IDHTsHB0sycP8BLo3D+shSMDpbvsBHrlMtUOF6IMM6/gqpTS3VCX3
hq+/wwqZNkxMuZdGyU2Y3TaF8agKoHRe4uCWNui8RgfQHyW4ANRx9CfUT80Qx7iqCCywv9Z2Eb7F
GY8E2ovx3vbY5E7LQEdjgKvVjflGa/oViml9SQYxt65BDcQ61kC+cc6KFKpDiqIkHUdKItN4K3nM
N16Cc1YozQvw526kAe9SDPxji0NCOM4lJqLciy3YhSNf+5jmO1FIfTOM+bWFyl77bbcB81gFkTEt
iFWW55bHKFbrTEfXXxID91pELkA6cjkNNM2YBUt08F4ArUABxxiDfJbyIIvovXVaeDvYBytIlMyW
ISGvti70KLR/WCJyqL4UVvw5KuKxt33E9SQsGgpRVuxsna5TwVBlPwlOUpGdLZVflCdr6hjRb3q1
Jg0IZ5u5kLwI94R86sHDmxEBte14GqjkTvOvOMPqNqEY2RTe9Dro48lb7knj+HBaexXp+Bte0Ya+
OUyxUrE0h9vVlThMXQ/hh9WfHU/nq+C77jAd3eEA7NFOue0lmb2Xmic5HfEvKu6ZoMlHuckcngtz
id6kHUvSbFwGBhwUg2wHxgec4j2umklPjkiWdpbpPgg9eU3LVU9ADmzTDiKsp/6ki4ry8BHvvIFA
atICQGonV8AOVZr4PWm6xk0CjWupeBKa4kuLgY8LB81i3/bHGUHwvi3EQdjGmZv7OfaoEBQ3qmqx
FkwdLJZxnFEP881pBNNT0Ts4E3hlt1gR/Q1RYlyebf67a5NsV2eAfL6JQQgys78jqCDXqg2jkIm1
MYYYoIUYJ+Nl4rrLzkNr39USubhI9V9tOTy1aYcIPyG83ifcnPEfl0DhSrbHyS8tInOkwpfuYsdB
H3qdK25p3b1xK+CWA+tpvBXI8fBkFnN2aEa87NI4gyLqzn7tveflQ+d/V+4mabvx6HaYJHRsXZum
X7JtVS+oEIvVbQ6jGAJnshng09H0q+OgP0MJ/eqE9VNysJtLCwJLz3/sfLb2mcX1DNsqQJ6LGHOc
gqYdLwKNVAX9cedj4Ncx/0bscoKx95/4dgPocdFxGkJ2oUJeb5tkftRRxop3srCWoMAQ3nSom/hh
nPaZ7/Q3prRPldK+kP6/WZp4Iksd/Wlr0Pgz70GkFp1Yx+yasv896+WHDwKRjXGVEcZaiuadnOhr
bWTpXsShdMxrjQ2hSbSd2bXneRB8QZrOcMr/oZNG4dXHblBFqb9Z5nJrD80j7+VP37ngiVKlVrQC
6oZ62QBVwcqWlt+d7v4e0yoLqvy1aPmEFQAkjzajik2509q1NuWytiDGEUUV/RjR/Lsrs3c5Qsuu
3afK6SI6UPOYu8mROrHZKXRghM9QLWHDCuI4MrYLDmL+rchE9e0wFHfJXByKlCM4dbFWzCunF8nb
hTB5VUw0vVX6jDWp2ngpzGirLF5U4ifbaVRf5IIXuPSjgTro3eoQ2RemvKAbyzF5rosB/LHMCWHS
aBc5uO6FeVjNyJGfNZ6BSb23trjGfXXja1kTZBbbArNH8ZpFHfYDXprChb2U27+hOje7EhwOCaBX
Vev1zVxxJsS+CYNhk6vCvpPmVzE3TyAY8h2igq3bz/YFQVFItCGDltjH8Av2pkQ0hvL6CYdSuZyQ
+nDMxdp2jO39PDN/sQsEKHGbHcdRL2DttaAU5NOCdATQmqp2ZVNckWC8c+1+Fy1aRLezu2B04rum
R1xSJ4YXuC0WLgfkWnlMGIujTKbl1rQLZZcOYhRiSGwVO091xymuw4mFkRsZQYZllV06TdawfKyR
Ooh0jQvzqL3WIZDHS7GvHSCdha9O64D+lDvooZs4O69rlFMPcWNToRCt8UgndjtjaVws9kF8/p6V
0wKb0Sdc4uswI4Nthse2VDRyk40v1alR3uQFQcEprnK2V9i+jTFYEDpqJhbohBipies/LYuTl6cP
STeI/WTbm0LQHtgYHRPu/DDJiQURipGSqbcPOHuukTFEW08xdpJO/WNxW++zTwlr58TYr+6tUM/Z
fuXGXG1MCYg75piqNP+uXNQFEdobDNwctjaO0QXAmFs94WcB0MBh71XVTZ6d3b7KtwmQ8gD19a9l
QrIzTutmra2w6I7jT69570vlPiS6YMA3PFbMW0PmOka6vJYR3McGwaEty53uNQVfknhAFrXHEThe
19nQpp3gtyE13Rulrm5yJM7hSIpGqCk7SGCQUy8vvDS8bg1byGAq2BYhOtty0LUoYrUitIr4qUCu
FDCCj08E5j0mQjC1pEKPRAqlPK0zmk1Ms1pmGodes8miek3AsdQ9QlVG4Cp4o+uvA3wq45/PldEh
v+vzDhG35QbA8hgEzMktOvrsUkmPKTHSbsFYC7EyloBa1OfBTyYo7zTbdm/jfUsaUikWHdVexsbK
sDwVOlGjB4WHc2kxBwCkumlu1ToghKC6bUcW2mUOI25otsQPFLtGd6KdP2E0QOYSOFH3sDTJk+Gn
ZxM4HDMazQ6MuC7DrElxclZXw1JQBOKRPjNr9x3Gc8SIzYuI5O8ycV8XY9xN8+hsuoQeHd/+gVXC
jScZ3pspju1Y2Tc1ruxWEOtAfVfIhwEpP3BA+PkSF5zokjeXgdrGVMtDarR0jmuxI+6oVcigsexd
MhrvrsGoaqlYMVI5hN4Cnz0uFaKzxPqVy3s63JtqsfInz1EMgyl3RmgLPE0/04SZyYzFr8GIHufO
s9jh4aJekEPXkdi1LaTIZtJDDVtHM+i7xe9OuLrizjXvlqm8xDUAC0eV8RnLzW3EUBTNQ33oM+8n
n9EuSw40V/SEtNja64KTJYLpSRxEkh7K9le5iHe7qz4atJ5KSQiSmnqTg78z/TLbTaPgOjZkT3fo
nabK/Ub/DKq1VQ4VZDLu0vTZaxbqs+GWth0XMZR3Jp5l0OAPxKHfZ+GyAN5BKoRyM5+xyuCAt3Qm
2+PYFEEB6nq2OXmUIaaAOqkpYBbECdJI4ukfOpTc51iJh7wmmYx9IzwgO+Ksmfja7AVeQ92Q62Oe
jCb5ZUBataQ9bfz6ZFVnied8da2c16jFX7qLqbXIvmQrvEfdg3syVAg/2Yk+5DC4Qz5bxl+ZCTmu
Hz8ZoA2ojT3ujKjI5EXZCcFHRBCFVpXle2/0XsCI8EeQ8wJXeAyq5T2b2pTZ0ngXywbbrjG8uBAl
uGknNuC80twHQHqwryOm1rDF0Swud6p5wSI/7kczeemyksfb6/IHJ4+fu6r9nH70xNu1TREf9PQZ
BXB5IaGNZ8NoEKuXomaj2j4YRtbdYwhJdojEEQf5/dkfhte2B9Cj0QyyrM0gC4/a65xO53jqHSgB
tb2rtGT1KtnjTdNyslmOChGSlbA5gWrmymT+gmN0Y7Pg/VWiNbDT9AOwHWl4xffSmUzARtHdqQiU
ZSrfy9oIGX2Vl6YzdqlCKU30NVbjqL8pbg26zzCXnbqPwDtsC3xENyv+wKr5lsAggvhhjeBfGGNt
GvZoB1VYL60a8QtL4EbRMSnr79yfIhoznquR/KiwbA2EVmNnbXtfpUcvu428PmZ/Nbo4N3smPWyU
i0RGjOkL+9hV5RJUH54+IagmfQepHLz3cecK4xMzJkeX0kIj8xE5S2sI4J3gV2xh9cIXOMBF3+V0
WDbTmsZYd0jG/MPsBtGAU58iWvHAzJgL67qcA69gxpwiIEY4qx0YnsibQfWPRcKYz6NwsGb8j8zL
X+y6/Z03ZPkMiHM3DgyFjRQpNNmcOgUY1m0TceZObv4SFTPww8o5OhkjRhfNAsL6BhxBed/Y6s5r
qicij8jwiWpazLoisAW9yZ2tV/OuMQ1KsN58zotDiwEvnCGhBU7j8XFxB1cJLmy/id6UxiQedS7+
YlVKBMWBXfEyTVRpqYGLTbe/wCgTJEXMDKdetQq2UemV0uBwPyIUwVieWU8gmt0A+umr5TUykD9o
Nx4SR95WZVlzNEJUNHLvc2y+ADWdOWw4ltM89PTqwVMu8/7qVsf8IM2LWRcPDQYb5ZIO0KNi5q94
gxthsA1i9WmlYqO7o0GeUvNEMg7GmIWgQrbYF9EzPfFj9dK5zlZ61Y37RgNi6oc2Et+DwVSBRnmu
HpQkS8utKdajne5PR9+dj56bH/oE0x/m399WuU0tF7bx1looDjq7/MC1/ItHep6J3MAzh0YId78x
bFNVf0TC78O2FrdGs7V9LeR9vx365dOYkxDl2G0NQGBTluNPsUwOd/t1WqorGeIcqD7Hr1XlR0HK
xu3o0S6znelylewK1aSH3Gm1K8pxOksx7OFScnWQwMpp1CwvXnSaFGFhRqkcRthsvadGn09x3r9B
5wkXNOKwSRmuMaq8GfhC93qZHVkgHufSS25s0b3pflucElqMbgT3RlAe9Cd2Q3T24AzGRIUxOpkN
BPruoPyIMr5zGI2s6DDmZee2FdW5y2ObkX9UB5rVuCdL1U3odZ1B6+J1Jxf7agBWqQ07KTWmX49J
XGOsFstOWvJpRUXo7mLfOrPewXlHfewxltvkcG32uu3y4EfDuc7xY3uMEbPM0vbL1k8piBIHj38s
8hMKqLu5sO5tndpYpxYn02m4jqsslvDC3s3WCBGUz81EBWTxYnTOgdiEEWU3wviVK0XKRERRY+eh
6Yws6uNbe1rQxGjLNsFFAvLLUrtWp/Vsy/q20m3jUmfgOeLYG04zrmlKBaot5geHBkNHoCdc8537
UBtVDhejxwwXs/T2s/6UWf2znkQniin8LBpCpW4Sq/V8OpTK05AxFGQQry5dNQ9nhA8zhxHv08zV
cKYYrDf4g8yw0K2ADBJK1ob9Z5REHqGB5vMw1WwO8OJQwMahb9JAymkCZgA4DQoD+4V84veydMUn
ycZG5FsiwCjqCYNnf70QAonF5tYfOPUnk7ROUT6metFugNKzZGmNeIuMLQpTR/+cSDwBM8+OlLW9
d+ChOFiFxpWnRTeRhtcDtLhNlQ1VqTR2q7gAHG2zhWsSbbpBvhSz95ik/dOiefhxSd5NX2XZs2W1
hGJYO3VhDLbHKPJP22Q55BHSTMCS+eZ07XHhnIrwz7Hy7ZoTsgj3y9B+crSyoWrTmZf8y3T8V/YF
hDJpyzsUjXjrWS4Zm80eMAArnYQMCqMOnVw59/bU761hakOzzzSeBlIk0li+uxnl4FBYBuvM8Wsu
f2qZf7vF9GxwqS/QQbBVfDTUF7CM/NCVsM+Ib9hRbpKTqLoHPeIbTdZSdmQH9FK6zQdZf+XJ6spv
11WnenDA3mIgCWFBL/x7+NfoVv0ckSLDYcsUNpWvjGXocq34pdWrl9zxnrQc0gSeCxc323SELJ5Q
Q66hrEyeNkhV4qOeaVzorQj7Ii7vKrPnM+P6Ip3ocxDeKc/db99egMD0dqjBgT+YPptCto5gVTVw
UNxGyME2gLu2uoMTnK4l9HMHotBk6wcMaSxbl3yXAaHbaAw7e5EzolSwEzASPDm5PQSwlrItzO/N
Kls9MILa2snEXkTCmau0jqYt20PbTQMJ9tOuYnb/ss+ZWkVHymZx4Jv+rixeUS3D3Jj6rEVtlvCA
bQAnoVWwzK+Rlf4pQxPdT/MPoVWfNRPbTTtQ+WK+NG7G0cESPXyXtfkuI2pLvGhXA7AFy8GNtAi8
ZP7ySfrVPYOiGw270H5uOmZ1LP6biKGaOYDIIzMNL8fB02MWdH60i2mSNjxV5T5ys6+xbOB5eOnv
2CvIjjcIKsvsbIMus7j8+R/qLjJNVJsHk6PbjJJKRrtD252zPvk2E/Y3S9tkNEr2hI5xeDehEeEj
sy6pb4ZkPHz7JmBPPaoImh34hbZi5aeNRn7Je7ay+sgcnT1Zvx0B92+ADB2jd9IGqossK1bm0QfV
zGYWKjrHtfOhD9bGk9FjUts119xEZRLfNhbvKzTK0clfoGtxfszDm3S93aKYL6n5ZfDKISAn8BEm
eXbf8YHT/Vz7zFgeSM24jcq02tmF1HaFJR5sVXPnIPDcFATXERQXfwrXGeicSf0YqJfCRY5wpUeM
YxNx7kyGvVtHwS3wR35TzggAPz98gJjptHJgSkBPWchKQPLQyvwMHf0VVVF2mmQ3bBsX5wpLNPbS
+LQwNnrMiVqfaJcWYhJ990E5xX2/YMbOXetrHFwmpmU87Pox27GjZsA+QX0maGCeOOgkOXmpBwm7
5LtGfi7fhvkVHx8vx5LHB7yfZmpNOygcHMq+85pDhNh1tv5YWDobeGqso4TG1jtqlzkVKTHsk4Di
IcfUjNZkfBIfPooqy+7a8lWb7mvmxdDw2jAp569IZ45UYKsgUAUHnSx/Z0TkSk3e6G0ybJWRgDaq
lysIKSOIvYqemp3rMDPeMQYnSJL0jpe8IDYFQqKoI/L49HtpVch7LWInWrDUtWIWwzPKG62PNkCX
+CODnxzY5oMs0RU7NuADpSlIxY0dBRFZL64u1auzrvJzgDM+QR9UwVN+ntG7x7O80p7+yDohOicl
upU5NyOqUiMee0leRdebu7FaziV8JNRkUb81EWt52b6vONP4/F6UnPUQSxOLj2H6LC2axtEr3tHA
WYdoqZ/76bY05vY+l0O6H2wd1oioPoZ+1mks5w/Sl4pLBtI9aECegmpppDacUjPrWIIzMIb9Sltv
zBjV1PjOSiXfDT0WocpfbkzuVN0kDdprWJkmEZEeUV8e0Dmbu7TXX4ZZfE8twl5jDUQeQ2/Nbyw1
NFlgBtlEl/YRw2Zy09XLGwnVjAMibzypUWsOoKS0UKkne50gg67TEI6QTDqznuo5QXJZsSqVQdzV
HHQt27KIMYPHfLrwz7WRpO80aQx4nfcsTgGv9i7Ql3kj9QI9T5LddWuEea+cH8c0brSiR2XUFheS
dOjRHP2s0ltg4g01iBAEmRehNPp7uMt8vsV8GKIe7da6Rv+P2inl0vusl3qJLEez/a+KZac1jI+s
d9E5ua9JLvYFQChImAQ7W/pOetZT5leXJSb+SAdGRpXAEDRv3zSJ3OI/Bi9bssVlHhS7qDiIp9go
+lke83QV7e6RRbP90+M35L2hA3mBIjH9xFz6iMPzagpv3viCz9JKy5NXxAh16BDhdxgbOEl0PVg3
C3O6N/WiJxrlTc/Btv77QuD9d73aCLp/lQL/kzHi/w0nhGn91yLfv/63+i+Imv/63/+Czvcv1/av
/6MCCvH9T4rf9Y/4m+LX+8N24fn4ruuyy6e8xmTxN0OEy8+YiGz5ccvzbNvAoPR3xa/xh6fruuXz
pHjIgomr/N+KX03/g2wsqgv+z7T4nQL12L8j+jX0f/FEWPxFji2EbRoWQxR9/Qr/0S9mkQDsVgQd
Vx4zSvQ5J/iIZ4yzV9lPz4KjHBoB4FuoxxtPzVfG/UTwVsnTnCE7nSXnQW7o96Saxts8cfdmB0Iq
wxLbtBVHmsutaebqt12XvFpQp9sFGd60Mrlj2zoNlXhomu42BuixnTlpE8M/1KZubxpc8mL0790T
CxOUN20MCngZHyr/qClxyDl/ytQA6+eeekUWXbU0nJerQRVoSxJkCAMIads7Gduj1pQ0T7H3WlRF
s6sBKdA982U22aaKUZZoTs0/ztTjnUjaZ2o8DSkwYVGNCvkMH5s5YgzPACC0/NvSp9lExRXkzTwH
JEL+ljaV4dTlP8Mgd4DxEJuh/2+0mQX3nIUNeTobPy++ifSlp3X840Rq4D5e1Xd2azwKKZ9Vk52i
sZkDFxoc5/SdW0po/vqe4KY6NN38wyFtgTUa43CBOpSVqegDD/L5RnbxXQQscMjlsWBUD3UY3RZZ
l8wl51Ovm8b/xUdl/Gn++geVuEU3htyciZ1lC9fUxWqt+weH4ZwTEed6byBlX2aGcBsSz9n3asKj
9bF2rbeOzeP5p8565M+MMLIWPZmIZr5LQMFYrrJwFbP2ggIlQ+DDuVeM/Nz6TW1zE8uKnautEiDk
nUS7Fra49NIydqi0E1q6/rkAxsE3PD3WM1L1CVPIdjAGSraWJgzhz5fflJQSzYU1LMbuSGL3nwby
Jv8ULOY/lV6xOJbMcSvoc6gx5yCtJkEb7uF1SYw323ZvZpyC8ELyiNXCLxCbMJrot8a5DdmTMqPq
Y8Iu+hWAW5xIY8XanPKAloDLiNc5RxCSDEnANCoItrz9OWPTVaWsW63kMuss3YYV0zlOiMFgDiD1
Nukwpui7VM1dbYyE5lWU5nx8FECz2hM5UQTDxJ+ueJkiZ/qNFfZcMTFI9P7otvKdsEWaGB6bviNO
MJHrH9x7d0khbgSlOHuyWEPNG380Y81MObXemUr8sJua9mC9XZJgTsnAOz7ItZm3m51W0kepZHjg
I1lLInpAV0Knbb4mkgBQVpO84VMDg5fwg16kaEmtgc5rjuewTNMfewT1ac3GO8L4Omw87Z1mdwgi
BuiBaVQ4Xy1ewXy85WsdkP62THpN9VvXeQ1GQn62TZqwmkmNX4bLq53mZEXogKP/fE7QDdQhOmCY
vBCd+5TwcK+YHuwON6ToJHCw+SzICD/EGsJgvSpfM8MtD9ZUdBuKkG/TBl5eVOt7DU7AdVzjMMDS
2Lu6/tXpoJ7tpLVw9TciNLrhQfUayh4EVfEI959ukMVFUr/7SAl3UqMtSiI07+QK+VsRm7+Qcpz+
wUnydyvbP1nXVlvqf75zQvdMD8MIEzJMItwa4l9sq5YSqojF21QSEpb1pHFoHkRz70ZnQ2cxumcr
qj1yUMBYU8nPny/Pv3+Nc+/x//96if+TufH/aHr8p1/1/1M94P6X9cD7R/mZ4gT/m8tytVKa62/4
ux3S4iZnWc5drfPJofT5X7e/afzBj1quoC5wdU5Tbt2/3/6a+AP/j+X4joHdx2cE/p9+SM0Qf+ie
TxnB5h8LI8kA/87l7/jmerv/w3NlIBX0XUcHFk7hY1v2vzxXBcjiGaAxg5dR2Cs0PgBCK08VMQEq
EfoujpP7tlvUUWfqsiGv1WIUgYZRz2fz6GoEP0ggT7PBQMseH0i+HEJAzNrOzV79utr3TUM+hYfr
0VbjjxaDO3RaKMFA4SdHHtGVu8aPQ0z1CXQoac55fgO8u94S3UDAsMvqv6nLZUNEwXYx8uQy+vI9
15AoCYFUstSHb9ELOmBV3rzQLE2hVrMPakT75FkLB7RrnZU0P5w60Tc2aLajwJ64nUpMhviw7sGu
Cse5s8HJBmYBrpdeDE6ZnkaY+/pLO5NOlE2ypPFnyboItBIOfY0FxQUes0fomFerxxmVLYO05JtN
VbTT7O4bnX6QKdfaal0GvbNoUna9hgoLzyVZDxnfNpKjfTvX2PSnmoAeOHSfOmLQcz4mVzbGKZaD
Od1DcGW1LbOvRC/Bz5bNcouN8LnS4/bBo1RoVrrjGj6BADY5l0Wf3mn+aAXCdLzbzsKq02QPZJ4F
pj4nBxGjOBZ5QyCHMYprOswE9kYw1OoPFwDX1lwFY0Y7vTcxaL3F/N0wsiHcWMRIENONh6z5RMe/
7AhD/B3PmYBy7UBNlmrT6z2Xr8M/WFQP/QIsb8405ro9mJVSeAexF5jicdyC4VURiG/W7msq/COM
YwZYuk7ui5gYKcu03g+5DRKGXJ9N6ZfeCc/wLrah7mmRBrK7rtqb2IrYGjuIUitXmGGbO11AROZh
SKfhQp7SkSHfDieXYMjJQLmusWS0qk8ISJAaQneX/fIMBBCZiHk3Mj1b8kK/E5H/O+4btAUEfhMJ
jgiM9Rgg8CQ6EqFeIQlyv90pI9SuGj4WC/dZkST9JXJ4NerJJixo6NnFy+aqpDs+IeNPE/UN2Ip6
BwbPfvH3RkroVJe7wxNwoeo8CPcQRd21QbK/LkUwDOGbO8J8wQJVnbVYg0WctS+Y/8qnricZtmQu
MaDafPLuMAk7QVq046HxlL4RXuefnOoOR60G/C6i+ubGyFawYSPx92Rmd5nbmjkuYCePAFaiTCaU
riSx3PfpKPd5lALqNHx5iYm/27XSdR6GdYTdkNj8y8oxp5ovvt8793/+J4VdwdxPJ/mVfa8j762O
jJwumbP7OR7N26mEa77+r9LSenJw8H+kVnuV6w/9+eNeQjBOPrQ3f/sFvp18mJNunP78Sb1H7mSQ
WbtVPTKyivqfDISSjaOHfXqcYu8syTf+pSJGAsm7CcznCL97RBjMXqvxED6b/YXsL/BoyzDtIb8+
un0z3eaefyQjk0Fg54HTgpz2LmEFYdszzG0x5vu0hEFYtACi+7HazznrO3ORQ6gTHAp6+VZ5qtwt
mGs3qvDurMbAvzE6OzhvLmtsukWv+71C6jj34PzDqSLnAPdTmFns3fX8SUbzh9vq8lA4L+B7e+p7
4NU9aOJk8utDumRv8NbwD/00jNYCm+wl5gHQ7yCY7waKrCBHS+YY/a2VIE6JRwZ7xIReBLMrGKb9
aUbsz0KvX7afuBKdTS4S4zj6MyTnDDBQM/jHWde/RZWQSqksPSyZIZDblujIVYtedLjy7hQj5MZJ
s220+PcqKT9yc2EGaXdH0PTgKpOXXKe1MoXznWU4popEP4w0C7yDLLPQV90xSbtqOe+HkP29ORGp
h4hhQHWPEyUV2Lg63z1kQ6NvSgdP5jT/iizzJa51NjgFWOMpzpntsPcnDh4Nb/6do88IM6pQPPjD
Vc4+UOwJFXxjaAd4UhCqwNFuSxJ1B7oIDIRvLVOlW7jgkO60NDDtxN6lgil0VuEvaFhmb/rKd++W
dLzTjWgHvlZj2ov4b6qclwWn9zkneBpgoDwAWryfgYbitrK4lHgnObm2qnJfR5Zh4IwAnKWpn24L
mxHKRNW45fJDwsXy2sRS0mPCvG2NPtANvDctUEukpolNhc3xqvn5tAl944JSkbgXg/1zNYxP7JFf
LMRFOLl1sNl1jztg4mL0SoU7QjkBG/eDCCToLrZAE71QHBqrMAHGXgHg8CXz72IWlztcTiTWzem8
R5YQGtLZ1DZwzDoW65PO7hkgVBtOQv7Okt44scUlGM7HgTrZc7wlR/bViJ0LpcpqIYuncOm6oB39
bsPgcN84WnzyrziQhr1seJOgR6KpcFhstiVn+jznxPaxG7+y9BFbrGh2jSovU+iKoZ/jx3PYpuaO
+VJ6tIDaRPmO12OXkZkjrNQ+G4UKisSMjhWQ9taZhz1xREirB+tosXKsMa5qZHmhnq33jg9O0UZJ
3bsXe/Quo+2t6HRRBe1u6usHIzNO4JuJ7mF7e0oi/93uUyIQZyRn6eqqcUjBxfgfI/4zWBrkkL9L
5tW9ZaAmK1S9HaFC15p+jC3L3aIIyjdOJ9j7FBRC0ngiua/dKsUuM5mFcbTQOfaOs0e/xl83soLS
B03b6h3LHZktK18M4lxlJOfF92/bxoEtbA0FOi7kTwW99LM71196Uj8OrTetGtvDAG+XKh9bUy24
uUDXhX2Ce23SsqunTdEW2ANTztU5EefbCdzyallCD2M4BZYGJ8jtNnvJm+5myFImJREKIFrqkwsj
n6hw81vzVH3tCv3K5v0gxnunN4ZfVua8luZZSiHZIUEKjmeS1HtEJ/4EcLq1YTVHrj5h8ohYhI0e
MkqmLnZZP9ee19zjuSWyS//0WSOfSjyTsVFoh84GS+GkZwivS8rDXKkBQbYii8lOJDTO0r5aC0EC
7oj8d2yjY1/4p6KCWyemihAsdvZDlDeozj6ToUODQ7fdYUrgu4yFqU7xppUlCGCrw86a7/NJGc9c
KnuS6kbO37upbMnsjJlxQdNOYziHzsx/kA2McxHWkaWOhiw+G0kUEWW1QuCrnmBBU/msnktSCVkh
nIblaci7W4+4+P/J15ktNc50WfuKFKExJZ3akkcwYMBQnCgKitI8ZGrW1fcjvuh4///tjj5xFJSL
wraUuXPvtZ71wHLMzdW9dThVwNGFCebeoCrdc6tIlB+y385ABbCY0JwHvKpb8mMEUTJTjxmH3m6U
DkGyxNapw/6+6Xqz3fcqxfOIVwPYTHM/ZsxES2ZiusR+hvqgnPsFvUX7reN6smR3TJmA7UlugILe
VM/tRAC4Xmfx0YK5mKjFfmFswTas13u39bbE0BDNm49XipLqJZF0h3vKWSfOwBW3Gdx0u32s2CeZ
pSCAVC3UeH0p9WtJTwBtrBFhFalZraOWZC3HgL7ZSnQ1xvzoekSVDB25ootNxgMjIHwh8fXnAfVT
ST3Q/VrQvS7emD3/PGgmrkO0Qoq8Kp2ZOkvhQ7s+oCBn2Z7bAQ1D+2RTnJ10hjYMt1iK2RlTuG2U
7P/5k6Tuf8hdd7l3OWwIyPwJgNWwVR5DDf2+YTKE5pMKL0PRBCXf6Sq50VugKEk+tE8CpOhdpeqH
cRbtk5u21R6SDZqqajpRypOhGbNHGa13JcjRfRBiJpJCJcPDTJAImm1UTEzNGVTcD61Id4tB687J
BusiF8e6WGC/74vq4eeLtlo9Ap49I67P0otwt7GFsbXPKAK12iYbJDDchCMBV8JVNNZOWB4yMvtA
pWkf1dSVUIjjihNM9jl1hnajNHz0EX9jgIKGujDAgwTox7d4LMMCvUVg9G5ydGLyW6scvnFdLCev
EfdlTG+zdxeXzTjyadDER1vevHKuLqORuqAdJEIqGrBI8bkC8oI5rcnStadrDKgQJMmGg1Jyw7y5
ClwRRvx8aSnOBdWixC5BXU0mBGz55VFzzG+Ox8ZB0EO9ZLqlH7kPQ5cdgxTa8jybbVg5bvvSeBzs
6r8TSsye+PoErVWkMQpcntigXwoVFBgZjoNkGG9HWUOACkbRLHexBvr3nBOxCnpxxk1rdpefh3ka
x/0QMSbJKQW0haqO5i1EOS6uNiX22qEv7Ng6qaY2nmS9ZvOcdH24ZExRzgWf/WQxml/r96hI+pdK
kd+Ia/3iuhkxI6iBtnOzInpKFHtNqkVMzGrr2fM6n5yFnryG+pIsaO0XYY9PyjAufsFWl1h2j3pr
+YTNUYVTU34byxg9SQcnge2Qqt6OfMhjG4fe7FtXfEM6qh51i4h/hpbjJE+jrLsjVKaGgOqWyJqe
crhcnOQK4MpCj//C2fvPlN6J0dJ2WlUeioRKwBo62A2EVl1RJRLzB13eYFZ2JcMThV0H3XT9qkqI
3U653tLcIkKZt3dLgg2YYq6SdLv0VYPHh0UKlivAmgRrmvDJUEyThJB73GArtSPL7fg0C3ngvq9B
FxYJ/h0c0GmOyvEnkPm996nlMofrbIFwerYIqvfoZyVlwsTdNJPQiFXYxoylIRuJU1Mj9m0d+at3
0OIYacnvKVe/V3IcM/MCAbzHE4ObyLeZ2aXRsosFfepIh9qcNxGCGHTRNLIJKHI9fHADvUleTsWR
cBtPidwwy9dDZ4jvRZkVO7o3tPuphmqpyFxIVxunATKo+/A9shYy+7WAKHIi6THflBjq4JRgHUrM
4lzhCdui9nlt6+GjbMEa+FN6GNPhdzSb1YZBb0ysFlOVyY5Hjlif7uiw/hn9F02bs0t/m2ZxHvaJ
kZ3KmCQ79vf3GETHHhc9HXNmKjHwolaJ6YpSvhgcjXi34bUsxSpYeleqJz2o+EuPUifogiDQyqRH
K5wuP5pxe3vhs8FtW2W/7bE3Q7ktBtls4I3afow4MPbp+3ixFTQ+ET4ArzFKod1gD0a+r5v5Gc+n
w0KcDPPzYhJsyIoMD1brD+OYjqFUZUfuesSGbiGCrtV79jCNsHejpfqt5xLrA1Kr2oggIQ1LHuoZ
02PudRQUNsLIJCLQcbowt+qRN1Dx55MGpUpyIu8EY/HUVbtoTeHCVKn8gsrKKB78RTyICbvxgFAY
47j8sC1AGL0EENHMwkH4YAUDDtGg6Mxvu0xeLGMK8ilhAOYsnGOM5ovQjsPcGNlW9+KXqMRn60BB
r9ehV5zUzXmm929k9IkkjlxlyGrnmTWTDFSpdUtfGWMXHwNp6KXpPfYY+EJQU+i00njaLx4q14kz
cTzwb7I0y8PWHS5TPP4ZxpZ30Gp/AVP5W/rTtT2NFYrD3ibKerDGK7HTHDMj09uuAmNZohRvyz55
XPpIPFTRq1Pk7zkZupu5n9MQhzwqd12hJPd++XZvH2O2SrRU9s1TzevisqLZlviIbEZJujVtdbW8
sR7IowMKjRLPpyTjFGRTK2DvypCE5hr3ndEb97PGhZbLqdrC8nlkIBLqOTaadjFRT+B/qzsm/0s0
vBIbtEpPxsPg6X/8yCB9z3J301A/Wz1KhwqpxZ53GCJrfDDaBqs0gSn73I/f0ZNTDiQW0iLm+Gt3
LsipcA8xadFifBV5rCMamD3mGeUhpXTbJNB3djGbuJ1ZO1gFJGgaQjtyfr/vhpi4JVTJ1oJ0Nx/y
XdfEvxBrE1RgIVUqjJNvxRhIuw85o4JM5wKNJ+kX5qdFyahT0OEU1t+LniitWmdmgU2WGnM6Tpwu
N2RIGs/xhD0mgRCnZzfbxzzmUFhztx004dGCikxOrLZ/+s8DzktCHfAc4tm8pzmLF4SYI0oI+gyJ
BsuBrjKNQCrEY4I7sJ5zhK/Y8jcck0IGjb/n2uMXr3CuCzCpgerwjS72JyGIb4rQRkUu6kO0+rbc
doQK0SXDrmThmgXjV80vfjVUWxSTHDnJhf0csuw39TnAxCPlTrvtFvHVTXj080JdTCf9o+pkJwFU
72x9eak9ScQFVDQkLaS3yKfeseZjgueQTFes7KDvAJYHjQll3Ri7v7JT3KBJebHLN07jB7AGxDTl
lhdGWfFSxCGBjAR4ROJU5KSwAQUGexSBbYERaz3GsvusUufSm/03UI7fE/J4Vh8SkKIoI4RAp19m
kQbIEg5jNcL9M+XU/omdv0xky69O7zLX7izQc/uMLZWWiaPyAZCf9soQ/nNA9hFMlhsdNKd8Erl5
9RsbNI1ETZ7V4LOH6DiNBP/KVBj3vSGuLaKzAE8QEno1v3bZ5BF8Eb0YvvvZpCmx4QjppmR8jW2d
9LTFI2rPpFFKG/RVt35Vmf2XD/s6Z0vIRqZxTcJtqESONVyHQ1hWF4smtB8zMY8nnV80meCjV+Pe
ynTqMGL9bK8sg5YhGYgMWCM1NV9TJKcebgdj9e5Y9Cm3dUYyL4yYfV7dQdFjspb2ECcMZqtzi9Cx
mZA94hFOtivjcmdMNASWjlSCxmNyHWM7BR5055nkR/QNoy/NQDiHNflen7vlXEhcYdroyn0x5yej
ViTb0+qvi9E6siOSfqpfRUH1kLY9LYfO/5020yvHO3SskcoAXaehkUtUbfLkLaAANFeBqibvq6gr
hKKNZm+cjlO2BV69kA7heHL6bHNj2sxKtfs16Bpf56FNxwgI1M35VKnXBMoGqUI+T1ajP4sdejIA
eEnCsOkH6825Rnf8BJ/mW7hYycVfdOtoljgGxCVxw76Dn9aClDha3P5027el1tK/HUfcPuJjxnq3
q5g9QOoWD+M04t0mXNmRNoc3mxErZEKCV6Q467HAWSG0v1bL7oyijxgLhiQFcQouzZ81HAMNsPUG
03xWvaSaNh8GjVgA5O5Wnj9MHcpKb0pqcP/4ujluNIGhOAcvbKZd3GQPmhQaTrYR+Zr5Iao6P9FO
1E5iO7vajLCvKXfd5CPijXSUvzVwZSIcKE5efRp7iJe0/ADV6sCW9YQ7YmtT148e2rC6+l2W7pek
5xJi7PFKkzm2o78syFZ2XKf3EehwyIkgZ/CZ9idt8Y4gIidqJ67fybI+MFLvejiJCaqxzUjS5N7Q
/U1aQwvCZZkF3mT9SYlHhc1Kjr3NJ+SeYZqwGCXiC9Mh1C+YZJlDq20Ftx9rmXECNPeahWEu7Ys3
YkTNrWqsp0pgFzLO5oydUyRfc+7+xhak32sgShjL4bHzFB3CevzTutyr7qbRl4W2PCciUB0oy3xF
EcESYqDl3BJPHCQ6vUWPknE1oq/iUywxXEY+faR1Iq40jsKZ/9H08yNGWOzBKW27wr9F+DFASnx2
wH6t0RdPEinNUK03gY6HAiHxbiGqi5RgiPANjYrNTHfHaK0nGzBe2HnFH5dr6c4W57Trta2YjLDs
+ys0pOQ+9a0LIJ0E/MpwdGusKWnqMBXy3mM1rON8YoBBh20H0+Eg3XxWFsIv8kKtMG/0p1IOHI3M
HfKQEs1o5Ael8yz0YnqsZvuXmY3xVqu8V6MHlD/KVN+7YBLygl4KTkSGRU5CI7ZZGf8WBrqGWLIU
y59T0oDslbocU9/hSh3lIZrnq1m3+Ql/Arb5Wp1hYTLVE58FIgGKtYlAngEGh3rLemEf56Ktdtg7
X5olRyau+R/TIt+gRUCk1Ke3JqPXS5NqE5XabYrSt6GFWap3INzXdMlyTOKtU2SXbs2PikWebEfR
7dQg8l1F8DDyesgdeXIwyCdCAXlOkZg/meBN0ugF5bR/aDIK1xkz4Q4HgC8j/Vzh1d7qrv3Umlkc
KjE/tyDqHocRN0CBR2kN6PGS4idsaDN3zP85qJX7dhLHLFPjNnOMz8SggogrckGUeSxanHYLUICD
7gwH08FkyjkQLhodap8TrO63r6TXYF8bP+2eC77vOL/VOigWjpMSWZbQg2HFF2q9eKPz/2LEhI35
nXdP54UGPonsXEnRDpyrvqHrK3YtMvQq81/LzrxCEl0wafUnxyKuBYQSYupmcTZVNKx66NUuJM0j
Ee12IM2nBsQD1ZzNfLIHMpHUMgkd0b4rD635Io2j2/a7VscEAbCQmUxe74qJTubUPg/RckNfKBgE
YMQ2HAkKcnpge8mC3B04+2k3F8UtMSvJOlLMt6CcKnqHrX9oXays3UDQ3TB2u3xsxzB1kbMW9hNY
QVTOBHD6WmujiaUNxwVfBWAZ2ANS/aNJ8gsH65HcewlZoCQRKM61sy2WdzYOMo20k4XnAB1TcxP5
eML0gT5X5ihS4AqabvOWVEsRzgMZPXEp6bFo3jby3BcPBacJ8OyZYPodLXLCuFXzN7LBckDCw2Ls
Jm5AhffAOtDEsdyBATaPKKpJDU2wW1QjvLFkIlOiY24ylDS+/RGcU+E8G94obsNEgMHQ3uF2r98q
p7zO4y9aWTgPeVt3TRSbu9ks7iRWSYApJ9lVy884jNtOa7d4L+aJIyoKoIDMsytHgHpj2DZpjiTM
VEQqU7uwV+ia81AjPHqaFs04STaw2t/qRNE8F2V0QzQl9iMAT6NBLFsVLPZw+B5EAqYiIgRuk7Cg
h/FqvVTOjW2wQuhinYjiyXZ+3JMaOTV/zc53916vP2a0ZOkOdUaQyZJsxVo7x42g6cM4eWnTHmJV
9aCX1gHr+NaqZHwWS3JQud3RN8ckvWQA8ArxxzfIzXDIMU/ERdbox+x6jnBRZK9eJcMYGdhb2XFS
V4l2r1eNeR/b3UOb2cV5mNVLDoVsL2xWVD5qzCywMrK+ptzzXC9M5fKsouJ1wax60hLEXzSuoM7h
lOgaZT+V0UHU/hUpuqQxKP8W9ruhs8aX+SPsmwenzGmZWDAmUxrF+rKb5K7WNQmxMf9SqbYf+jXI
fcR7t3yPcUl963VB4iI6pjNFdeRlpLw4zQli4t80N+8LHeOlQjgSGPNyiPtaPCL3OvE7W93s7tjI
Pj2/QKVI1jnLndGFpOVedId3a9Das1DUtaMu0UDPqtjLmWzptO4IZ35Jag3m8lIeEZZNQTb3j/Fc
vpPq+V0bFmcuGVgyqd8ccWV8v0uIzNt2tkvWn09pYAhgp5n7i7meDPOshg9lgeLHNP8tsU6j/CKv
CaMVZSh051T7ngjWC2eNGXbVA14bvN7b0QkZz3WvDXzMe19MHuhT5pb9bV7QOwAD2+OBu/k1HSJm
veW5nsvd7Pbv2Fdf0prA64HIkc2k42e3PnW89W3rjrt47UksIlO72BuuVk+S2YJRkSLm1LpNvs3Q
JRwMWqh2K+xH4lASrN/OHnFlGwg910OsJoCnyWpNaVmWxEtvaBNuzHy6m1OtOrn27z6ZD0DOaQu3
vBb8rH+wZx5RcWMOaoAyuaYguD4HED3o+bmFrLUlexHIpO4+ztaG2ZC8cHpmJNfn2c7g99g0ZvNn
rnT2y+YDfi57gJ1NgWc2+xJgFNJ2/CyjROpnvuhGnUM1nIlbFdw4I6ahYyJs8cB1sFuS5G/ionIv
hkUGjYILSYJG/5Q3rxr3aekdo0GgU6jn37wqvs9NFwV1SXxRJVGiG9q+Q+RhOCbUhYqJP1RMC+NS
59KFzwjI8xq/OrTAI/exZz0NSwMIRMN+UPmzdmpm7WxG9OE1n2YEAHJmw40dzJV/BzYVJ+9YBB1Y
tGC0svYYT9NXCbo6sISd7flJ80FCXAv08ThYw1ssE/BIwEh2qc0C2i2oNd2tpVZfgp7ONCPUL8BP
VDL5sJWFlxwyKVDNug+Mks2jORsXkPHusTKd31PFp5zgCmln7JxGZL5oRoaj/06TElO0CaK8qhTo
YPvokS8UppuJeMs1obvd+gXslwzUZeou+xkl0aZtZzYhugNFVwIaSF/yAeYMVXHMPGoRd5Ff8jPl
I+CX7jqpNY0tKdW2KKUfyAqLukWaK+yNJaFqhMTV64sXUo8pzHu/29Zmi9fn56yMOc4UjUZ/3oby
UiG/KnOAKrGH+3FcNQ/KsRjd2jJENjvT+BiYyUYbWcF9tcy7mk7SpltTXi8tkPfDAqwBtiUCYb+3
t/VqeUj84lGrrCLA60yMH00Q2o5uzuKip0B83SK0FdQVegJk1+oNSZVOfV1Mqjyw4URZQT6ZgZM7
zsQ9mg0pOgfjugzgPul1hh0mwp0r05l6Kdp1pEuftNr88vqq3uXWDqcMupIRuXUFIKbgB+pEIh+q
GarOpBVbN3OrbU7m7GThKJpUfjAX8zHzISzRo6VLU6jfE5M8JFT6pZHmt0OspNJbuR9qE1901A+Y
5XDv9yOQUHr6B2sZ8c+NyDEzmGOz5L0ohxeeXYXOmHGX2rSaPTf3A90tjpHb3iBDPCofVZook4Pf
GXvNRNrZZljzFrs66IV9ttKZaCbGY2XxPHf2znc7iwKC8NEWTiSoUckEmgMG597eJxyyB34wGY2/
jeXTiGbIR571ajbV1a69NoS9VoYknQYMKm4RMprtpAVjXxsIOknqMlrzY6z0XSFwMtGRTUMz8w9z
IS5lLonzMgkyst2jQpzN1FkDbOmAP4Xl/s5Os4FzdYmSqn7S5vHO7KhG8bwkIc44ch8ncdaw3gaD
aZBf2Lbl3vMwJqkkf0aQYjGHBNqYlvMpWazpueI8NRBrvXg40+YKmAXquyCWEegrEoiwhAPILsse
QHAp4Ov16XIyq1YEbNg72zVKVPgdQQ352e9gSue+6h+XpbgZozKQpugeDgOL1U96PS39lGEYoX5p
w5KQldyQU6rU5zjn93Cp6huoUbFPKkvso3SWT0tV/qZ1j9Yku/48VDHplsL1dp7VZJgQ4+Q0Tpjy
eW0uieqwLH7+9PMQy8II8dSAYvz//+JfX/482ba+sM5a53/++c+f/vVU0g8xlvImBf/6i389GU1U
d1JLG/7ztNj571/un+/9/KtBclilqzbv/vUX//qZEYkHe6PrUWH/90/6ecbPgzVa/+9Lz1N1qgSd
of/tuf98T9NIidehixLR+T9/5r++dwcOhhXx/3xijUx6i6QAjs7/+Txl1P0R7PHpn9f4z/vzz/eI
UHzCxHmous65G83MuVPpUKK+Xr+eo84il7D5z9/mueXc/XzfnBic7sZC4RIzRgyXGqeD3AYqg8Mm
ee1EqoKuM+LDz5czJymIOlFIdBhymaH2g8YryjtEWGEOuvZvlF5npLJop6p3k6kykOIVDT++umBW
HnsDKmgiXAI/m2E5YSlFe5p78K4q0G7kCipnIe29dkxsKo5xn3iFdekIad7mM0KqWGqvbkf4BQT2
8uIAunzOSKlTjsldOJXy6M5Le6Zz4mFTp1CHlncjsrIK8KlwH6sRQXufMTyt2zOAb+Gn8Z+MYQji
+buRMKqH2qaTR+fvMM2AJU31QboSLyYP8GiM29T41GiKn924BqtYOyvFkUAm3UqPi5mKGxRv+kH0
hA5AQ+eAZW3t7BT9ja4t+k6J/6Ezt50AhJSmJBa6WE6BX7LWV+uuKLt9VXZ/qH2sY7YS9pHebKcG
6QXC/vdE1F+LoWehmtKYGpfUXIve4sbMqiPzGTSoREIOZQqIkyHKZp6WnTkOn5pU5yILS1sz92pB
jLwWwcrGsdpXG4S+mH0p/kJ0n9GJMQFm09Sk44ZVs3fHjArlaFvLdweoBdO4/p5yBJy4qZXAv2li
j+D0hYm9j9k5+2SX6E/JUjBPymAXoVJCh0P2BoKMBFHCQnuDdim6vC9ItlQKto4npjdCfWIPdiOn
P0gK9VAiLmBPpygBdnuebKI6MkY/SNGWjbmyBtqMFnc7tu+Y7HnzFPMDGI46DqIYPW9fLCFz79Af
/fcmYh2O22JF09PW+0wtMzvjvOJwlZwcLT2alksmeRd6EQ7Xga7ribIsstAETfZZo/N0SDA9aqbx
gepDP3t1H9A7Qu+04FHptSeZTYx8hDh27LfwtE2WJvE2l1197xJFR1bhMAZ9px5nFyVIP7vMHnos
VbOea/iuCiAB7OqkL25adjo2mS1G+pHI7uU9Lcz92HRqr9nFC3m09xwUD+jBcUg24ntuVv1Giqwt
aTQSfn0PJNGoQMfF3YjB+SHXZHWyDPOlKjmzDi0BCy1YF4ImxtHOtqKIjQO1OMgy4jSlxJbWt2gg
c5DLLtBwLlyEWoAWCUuedEzLmr5lAILWqqNkbKqvxp7rY6LH16Xh9dSRCvLFtB+oIIqKnXXC9R3x
siLNsMM2BZVPHOweLfSMWaembmUmG6aG9STJo9/RNEMwOIAXJGGIMg8FhTTAKehNcTIBV/KJBSSu
Y40jB22XFiXCFu3FGqNuGzcmgbhkV23jqnoxGgM5V21c2sziGIGlDiIUbVXI9GAL8tHfzS13QFx7
GwU1+LEhR5Rru9rB8Dl0I6w616rfdBxzW89vLoWjgW8SFD0YdCTAQRlxgfV3emmHNrMot3HisLKy
z26KgkEbFd2yiSE7R1dBW1DGy7uW0S5xE+ovT6hrg/l/oyecHbFxB2NsmlvwRZQ/8EyRMM7ZZ9+r
L7fEjGNY3N2AC7Kwy1KypVl5a58x/TwTi1S57xD5UVEzBzqAjWEQXqPPJ2X+q+87fd8fo9h17/vC
D6VAcDt4broVIC/Ij70K2B6nnl5NQKtPQAl69JmkbjmxLIfBtv8MXferozHgjZRgWTnhwSqmoPeV
s5+79FgMBbmfxVSHTnoPB0UeUZ/etKl/AxkMDKK3doOh3UZr+OKw+FUMYkL5BB3cA1xvAvXy8J41
3phsUy2mkVx5oO57j5SGB8pvBoRLSQqUVgU5wIyjLcCLjVDsc2vQwGaHtQNRGiOICxufjtnPVVaP
uDHBstawutrv9VfpRfUG2+8DD3q1ChpomxqMlRX9uZykadIf4CcSWc7/PNNsJy4uhR0H0u45Gun0
KVINliwNVq6Qt9ShGUPf09amaUO/syt0/l/no3c+p+I71sdPTUdHD70B1Rg6UwMPulXSH8b1xgGa
ax5o1BRIsAxalcZhNMgdRmh5iC3jbS6AsDHHaA9VjMxngJMVjBk66gSWSymyl8FProMQiFclyyQJ
VUyg28fBmG642mgw6TYT2PSe0UsCBA7BDdZ71xy6e6dubaZIYeQKB4/21O8bsaJal+LZqmMkQob5
RqiH2GqIrDrryx3VR6vhdS3xbIt4ivbMEoBeDPFLUzFtcfMRUWzvfTFfo7/kiMOw9qYy0lRL9AfI
HB7yWbnnxFuZ7NjHQrBbvBc+EaGq9AnGrbKjYtE7qKIPZWu96gbNr4U9LjARkRb06PnKocTQ27+m
asyQ2XdxZ9enaUZ34bsMABB9YeLs7vJYGgdjOtEEhig0GHTIBm8vvWba9PCfmX5B49cUDRq/DmXn
PHsYK5i4NPlRLZy05NqYzOpvThecvBWSMW9IAjfx74ukJVLE4iadwI612gCjbQYi0rnVqzGuDtvM
vvNruU/bUW1/WC4IUek6Iqf1mh5mnMv72x8rm1N7A2qrhpq1zesmVLrnEovVlVhk1VvJHR7oFudw
MrcOMQ2jLrH9RyBGABWMiFPIlN9NnMw4q2GUVYzk8Ejw+cJgGIT9gLyRI30eVWcvTV619NbNZEEu
dsK6PKq1NVstgWahRS6aXLsHdNhvUIl9eEDC9sLXmKc1tJ9BE95ZLfLrNnNRz0TanxriDpxLMmK8
Bcuu6eSI6rDPcegL0vi1VumTVYAMYI1f6J7s3DrWDkizcAV2l1I4z0xVCBC3PMSSLRPvVNHhiBiw
TXlUh35bMU3T7BNmZutgK/emjQwCmoGkJA0kV2oiM5L9JUYFv7UyEQwM1rZOXkMUYo+xm1CWVHOd
k+8dEevUHL3PQLS7VZBNAsBUqToTd0MeedTGwVRMtDkH+l+U2f1W9d1RVuMljxzWigkcoC3fCosD
/jSDA8pKfARLvy4t/BKEIRGNNh7Z3+dNWchfZQlrVw7O16I3717cIMmJZ3JIjmXMoKRW0keXeqgd
RO1jYvzmkkBN5z4Zop3eqF6Y//ooC4t4/pMxoaNt588vGUr3xgYhoghNCrtEP04cDEMn4XM3tfKZ
xjfkf4euAOO+vdIZRVZCki2U9ueMH7ClDT2hu+qthPaTFjWbgTY7bRI+j7qhO1vG73o9orPGrbqR
E12FoiE/pQBz1EOpwo5DA9FF9nIsnhPi7wJtKZjF9ea3OdiPCG3c/WQWoaUGZ4/t7heJzDwFrqfu
tD59XTfeu0WJ3qXNcPnstcG/IATU4pKw5Np/SsXwXi+WeRpKSizR0X32i5Ls9giA96qTmbUy2krf
fjx3srACzwCtU/Z/TXd61NTi3umWXR/crmuYtPYPS+XEexNgIx+MdvT0/ezE6pFWIxJ4MxRuYoek
GWRVzkdgAMpJppSBWgE+cOVY4yWyN/TXCYogEZw2jSRuUM7bfPjdtIQ0GLG4mbl4tDBBZN1oE1VQ
RyE0xl8MLabToKldy1QRnskzpfpwTEqwXjAgSXBXXX3KSQ7bxSp/sND/ntK0gRG5/slsEg/qWvDz
haWJS9x51s6NNTC7tpGR5Z3R9LRaMiEshp8+lZtTeJwl+jqhX8vENxQpkXzsJGFn1/QmqpRKZTTd
Q0L0EOu4PP08mI0mT/nixCcKC8rY8hSBfOvNv1XXN7tKErgaR2vbpISY6jowYdpCnoAvypMBQTis
zOWb/D4SBBf/I29HnebX/JSlyIeLlGawNyPwWf9JQ9zifx6yoiJgTDCt7tDtngzHfTX0cd45vccF
GMNmyghPI9sclC8rIy2obpn1MEd2nsTRA1dGt7ZpVugQ7xRswemwaFhQOJDM26pNqxN9IkTJRBPB
Vsv0U+OiI4cy9jVP8JeilISMgtbKnAJXY8Z4Ujlu935U6bEzVgSUxxy785w0iCJoUmWOJjOrIZNE
rg95x2AyM/msjNGaTz1FLtkxa1sIpc7nNNIIJxlToDQeJ6gBnOcSqBRhBLptF0WsYw7VTgDhAYVJ
K2geOeXKMtN2OeKTTHAELtCwJ2nxlZUMaztDfOl+9yDSAdOJ5cNqG4Zn3xjQeQrCJWqbBRYh1dGc
JqYSlN6A+LGJdgyZjq2x3Ols/KXPmhgX2V1mtfEhhTDkJOrLtJIrHakvBIjk1+TqDeTiFrumTp06
sbAOxa3EVziP2Xt57CDbpX3ZUpFUxDGAuS38/o+QHIhs7U/PtRaOAt1kCh9g8UjFQtpeB1nHJg9B
4gYjM2jxdKFnhH6aM3UP8QAC4MoWZ9eVBMHU9O91/36WqTz7VYfEyMGDY0fWQwRQaatzpWzJrgMu
hgDEQmc85vZ1nKt2Y0/A2GytbLdEGEUrL0lPO5yAPTd0v5S3ahRBuxAh59Wz3K5TRr3LkAb1xUsS
21+teWcnK5mJ1zm4uCwWZV/I6ED3Kxx22754hsZwM5qF0oJ6sGrNGxJ/CJXWeKrHnOZZZx2YA98i
Y9A2mmeCvyB6By1SbNdHfCtrkqa7qZKYJWVAqOVA5Jglr65RVqhq1IwspiNBYwUe2AR5vuEWO8ft
v3sExgGxPPtMa5twgYYZxmXMMXFQZ63owe518/1wKGYrC11T/4qLCFFpVOfHhQqvLsyXGB3Ki0Gj
tpkEVFP9XjjCZSlnrlG14ymbIY+lDS9TeO57Z6yBAM0fzq0Ey7T+LpsKF8Ed0H29MtJAbDwg13uG
KNcORj27hs27b7BR9hq5WwnwfVojW87bhOZ5jgpNc7mPZXvECMC7NHtkepU4NwVZdt3bZI5MmZSD
XgneF2nkvzUfGeiwjjttyF1axmVpzL55QmnUGGIAEwXrIqJFlnFQPcbF2ZAkMumWW+8peVALUXPt
vFxyIRm0W5bW7gPFsQfRMxEvTXIbdFXe1dq1qCeCqvLsrvXUN2qjZ1ekNf3dvwzIWoQGnC6b+lGZ
xQc6eOZMqfPR2BJVhE2+SVyKdyZ0eBR1piDdUDpBC2JuS+TWg+n/F3Vnsh03smXZX8mVc2TBDIZu
kDnwvmUrUhInWKQooe9bw9fXBhWvFKGXFa9q1agGoXBn4/QGgF2795x9BryZ3tIA8nKkKE26UeCa
cPD5hDnRY+FNwnKQd3o92yUKXwC6Bv7cuIdvh3Hr0EdFsK+med8Sjhr5eJ0Sr9OHsAxu2Gt5B4Mu
3MbGt1FIa+3X7HqSLMdCx7SXA39jBVx0RFl+xXwO+nro3KMxXYaCPvEidWX94D2dOtZwQk/THgBF
LZiAUthzwc13k/PiWoxvw5J5u3LYBFte9f5B+nAoqJzUIpqGTPlV6QDRhqw5oZFoA2yEVKJtsUa4
x/SgRs9XqIdeihwMN+4TJZDjzZMxbtKoPdheM91FECRRFTFY18PZQ5O36qzkFBmUfmWOc8rqJsx9
pUMLkV3CbQ/5EwB3ahwrZFR94x+MOTrOFsGLY58hnc4RorBPIsRlUtlusilC5Rh/D0dytdRALoXV
z0COx9q9EjGXYGpn4O/AsN55c0p2nQAi6fqIL9xGbEDCsazJR8GEw288ZD+zdvYU7NPkiVPHmzkl
xCfm+L1SxP3UXIRLpK2+jdLcX7eLVLi5y0b/BxXdbW9xqQiKQa1D1uOTkumw60X7FjC63sFeeTL6
0rzzpfEQERtMjbY2EgfdqwWTQ07COwg5fVkc13FPcs/EIm2EvC8ksEWgN4svtrKuSTigbY6tI8G1
LzXr9hN9nWgzduZ864wjY9ou2zAl3aBB9I62UT17BYloZm0AnJsB7ZmYcUzo+iYl1Bavz52XkuIb
zIdy+uw0yjy6zJwoOdhoU5+y5vgo8lGmmCUraFMcAj75G3vClsulcj341rwZ5/JHCnuRej97oHUx
chqx98MVam/i7mipnqv7cOd76haOTbM2gLXQ5ohsYqyCS5bTRMQ+VWaxc0CQdcCgibU0ve1gGt/S
Tz8MuuY0CEmrgO1dr8ZkzvddjQouROTuT1zHy058tUlxBxOqth4P3NHbO7a9+4i1/6afWApNz2Tk
bWqU1YqAlZh1iF9Aj9ilAIGiixznR032MZIoa5OYn0fUyOueSmad1M2WFCGG17VMLmOfUKpUFV3d
yXgLHBSUhsMsno7NAy1LnlWdnyPe860a6m99ZR/6HhWoJcWdtPAgByELboPUaUU5luxtMIYEmQAl
S+V7VYcvSBOIkV0SD8hdgw5B5UwqRgROGKonIi3qNlQ8AdmKmXnpJ/AGzTS/+wYd7cifsEQOYXXj
lPpay886gZDqgDIglS2J65Q4qHICgAeAkI+sj12usRkbK/gAeMaJw3J8+yilMrZBxeIeWyiN0gyh
ObJatL3PDRrqpiaIIQnHeZd01bXPZbG23cbc7HUMUy8UWh7YsBCj9uJMqNoaDtF1hnBVR018k3kc
SVXR+dgv1JNQbbMK21mcCKb6XBaQmLwmoZORQgHl+nIGqnYblta77HNeR63fM4f3LfVGTnnfYxMp
xte5c/ei0t6uR/apkFGTlW3tMWe+dqYq9+VMn8wmImuHiC9dOS6t4rZe1CIRKlTYcXHpkmjAfi6q
nGmHqUgxlMAL7YVg9ryRg46+PSFlwgYrhLhSwOLFEU3aYdKYb+MAcHaEWbU2DH2b1/W0T3lH10D9
MjbQXK8HP/bI376d2yC/jq6/83wMoJg4GwRt+7Sv9wSGV4R58e7lZVZsZgsRWj2c5FLwf/wT2Pof
dzUNTCTXRxodM0iH+XXOp4W5KN742JNbqNPtPp4o3fXcA6+TKcvtwKo80iLMjGo7OP33QnD6qYnI
IiO4scM0OJScVms0fugtWFQ8thRIbnYVF8RdSHDOytqHA7GN7C3yJVcQVl5D1m8GbRlLTbka2CHQ
VJYw30e0BA54fSgWd50zXoRbvNNivnVTC/n4qF4as7mWyhuhXxbVJtABXILXVtLgM4MWPnMPGbRH
D+N1xrYcNJl8o3yoK+PzQPgvagij2JpOc9EhU2wzj7gYT/3JQYoz24mxHVgs17MXHkuETpsMXxLH
9rW1xcatLGsT2cTFMwv+PikGoTg+ICPN46tRC8LZnGs0qW+i0V9jf36a7DDYgS+8JB7eLWDy2E4l
Z92gllUqQE1sCEJFRlgXA4uADJJgW0ceNMkenYakOzR3+lhEVYQ1GkN4jFqwNMGnGAEhEdJ9nl0q
MMHw3kuP4Gdi1EEx0TBzfa9M+0eHnvJAKCAM/pb2tEzhi78WKQDYwkaok9J0Z3LvbHM2iWsa4c9R
5oIW7ex5w0l1cuXJc/HKDBOQF3y+lxyCuYwmY6e+uQopZt2DUaysTwaoSaoYuFmtIvgnqjYM2ZmP
FUZyNFsqfSfqDJDclibbDo01/ajVaE90KIxqJwv00UV/9BU7pBxeSLLA+rHEoOCv/PsJmfu2Cwfm
KrTXox7loZdb/h7UCXs1zNzzjPloLB6CiPGzWTNywsY6ofV02+Wfc0IW4aaQOXFafezgyI4JYuF6
ASGyuouaKj2Fjb+jWZbdRG19sBdpa9Q4J0diDCiH/iCdxji4Rfi563Cw9szHds5ANLDq3xPztbC4
wuMx81hr76NSosxN70Nz8cATf7HKqxct0S01hvU1zjvz1A6jffBiDUI3K9YCzSRlUnFNBpluC3rF
o55YKj9UYQ+tMfZHTBeX0Ag11WqLRgB01plFPTwbFmHe9kAsZ6Md9zRhTCJytz9Vc3afiqLd56Zz
1h5saEYtCRDYbCNMXJS1lHtAsEwXcRbF+W3NsG3VEMQHN12z6Q0+WUlt78eh4mzWOtyHBdabzIBX
2ZRjtU9KqKicQQgxx/iY2vaDBSNw1VZsyPsJLXIMXZPt4fSF9fgpCcR9LhE8zuFpRJlD/Rvj4rSq
C7YQewvF230tobPvlDbuCuvFNvLsWLs+xzu7MFisdJWl/dQUNGj8zIs3CmXTGuIMl1oKkOUMxxgI
g8WTmM0FpowJS9Imyhw03YvgoncA9GdPKdxddGHBKrdH674lJzpmmhXLEe5M+GaiaRqTEXNZPX7O
J86L0su2zACNNXw42DrVeLS66jPaqB85yQLHJngUwRisO0BvImgBnlfsoX3LChf3nH+FFAhU7B6t
MrYihfHXnGiqmf0CqLPIuoq3ba73HVZIxJ0gXE3qL2bo8X6U5HO2NblUsVPBB+LKUFfENZILyeeM
jbKwxBF4KNv6yTrYYcfKrcdrXzk3ks+PUSK5h2VJJWQPaM0Kv+bPTkz6bB2DGMWrlE8wV7OQHRkh
E364JCM4NqL5Od0wI7ZgONCEyQqJR51rDKC5TV8oYIDBItXyKDehQYc7GHh68YiOwTIDZyYZlymD
0QrljBFG766CcoE3aoNPtlmnMVG6XHKKdU5fWUBVqptwFzTNy5Tb9SFeSJAGXu0+1U+Dll90EJ9y
N3RYE/0vnVX38ADq7KxUdu2CKT/D9MFbgUhRaEacHfapFfbArxjmDlmZdody8K8YWsJdyemyhkW1
Me0kxc9jbA1R7SkxcrxkuUOpicMgKYaL3UIhn519woCRupPaKiN9pAMdTtadvxocyRRonDV8Lv+V
niTHO57vmghOBKAkDIFuCSMw19WlQ8dMgiF5tDGHkGblMoK2RmZK68bm0lnL4QVQ10OiSTovi5tA
sE2gD3WTmgcnSNN1VHDZwAnN0CK5itS5tlIXByWmQ1AwhuhtvEGdjK7AmuS5jcD4DQU5ulg6aWHl
yHgPVhFmG+IjE85z6lODCboB3D3uomaLpynkckwq3MCxaHRo04mfoTOcoOWS+qYG4LedvEZsixSb
/SguLoq2bSudt7Zpmr3lLsnu/akXjzjkMZbMwakV7GLIRqUm9+NLXmdbP40ayI1El/beg+47zt04
utOYCLmqFtgoOBnUBOsjs1l4sxlbGN2OZS/GQhhUz+zcrLXXJsXW9W/0ksM4hnxL9bXYDUbJ4Qca
KzMs2iK0u0bxXWK646K2wn8M3YoQIRBfpGUjG8HBMExbJm8IA3qS+Eq6+wzrXHDWTBf10FysCDiO
X3p35LzMqxafLtp6XJQCdXcs4vuibV9SPwO85Vh4YYKz6ZJ1EGiCudRcoXr32+2YsjEsA0QTqJkP
NMufKjH7O7A7+jiClMhv/SJ4t2lV0kZAiJ9ExWNX0bTqq7kmqFbfehxsW8PMvzjzYzCRU+IX3+ck
esmWgxWadkWHhN5FnjIdDtV9Q9YVHJsFo6A2hO64Rx1gSwfvuHJa2kVuFLB3QA8SmaDhyYEvNrWO
Xm0JdKIhBGQtxD6aIXGRyneBGfSeVPUz0VqHrDD1caCAq4dwj2QUq0CHGzlSGbNr7znVNCxCKQTS
i8Un3aXNhljRp9Qdj0C4inNQftJxVp/VXNy3ncBzYJlAFrpb6aHABcKN8kPTuayHB6bHz1CmAZQn
mh02uIu0UUBycgvvB3uH5ZT6lBOPgz0u/EwJNV1bjJ+TDatoSr7JBuBjXnDFCXRu3SoV7IK9xapC
VWj6O1s0z1bqpHvfrCnqK82SkfTDG1sIskT8e43QH+CUQJvORTa3mHSnZtIy/i0P7RxvWqK913nX
BNtcpCMRW84ebwjjHT9jELZAwUNP74YJrLjR4sXysSdJ0wgPNCdj5AvBfVd061mS+aGMo+jq6hwE
y9JbJ5vI6d5cw7tPgvjSovg6iLgF9seokbbJeXSc+ZioeO3P+nYU44OTZKc5J9sw6U1zr2LzYMfZ
jdcl6zg1iJ+mImSf5+QbB2eibvAY1k2bHUKjglzeDYe6A2ad9lygU4W/m0tAhDTfb86ISU8JtTEW
Ens/UCCu4K2cwKNcw84FmQ46QwICqwKiDXrcIWRL1yiFmKgUPuG+NUJIp8HUOZvzmv20QXxUa+/Y
3K6jWlbYSr5XcI82cOCxxanyhy9jYktdzrBBhsfIpvOZ1yy7dstAxsNpspZvzCY/Baax2CIYMMJ1
Bs3GEyO99NjWQcmFO8KwpuODD+mqRLe+IqzG47D9+ShmOmpC6wSdUZCiq7Cw53XkTPhHTN738LaA
KnJk54naHdsrdn3eZmBjuevT0FOCk5XxE3Jru86/iKAW+FIcrNexOg7D/BhXtOFrJ3gjeAGCXt0j
LkPR2kZmgFsLFpAaGPEXwutAaHgI7wjoXqTzcB4yagIfpg1mkoDVMESHbvbOGVjWIqn9yuDAPBDa
wz/xXBGIdKXLit7NHG8b37vtE/g8Qne3ozuWd1LPHOn0scCerXKu3nMFtiSwqFtYp7cWDMfA0NU2
mm8BUqzrlmkUxs/PHhNX7rVctzsU7L6xnyrbxvAY3dCEpN9VQ82rKuo30AWM+ijuijGA5hCrQ1Ha
zG3eeR2EUBoYClOfWInpNayvI206ilaV3St6IUVREFRejrTXDRzpnajwUZXoyK26wuM0O2xemUY0
JmSeeZouSerfGahGirR/0zr4mrStgxDVMDZOpu/zCMQW43t8rS0nXxbsRgg6pyTunpys+cSIr1rR
X9E7lr5gLeL0s2aQVNFQiex2Q09fUMXWHqVe+s4WimOgJpTHRzm5akK0FBPsXHypLPJZgcZcK2gW
VMLVyNjHPJiLLVOioTlMpND4jVHuu07jc7dgIDG03g8ti9poInHBn0k0UZhZWzgV7HC7DIWXNTIi
qQGWrc1BHmIvxjHe1jcYqukPxuwnG/tMyqANLje7rcPGXI6F7pzm/SEy0+Qkwf7wxOycYlQ1+5nO
H2hSdSwsynqCyjrRohDquLKaJldiZeJPJLSQ7rirTrZP/ZpEw0sVJ4wT6B9yPNE6iQgeCOwO35yi
e71Y/9PIXl4ABXljEQgi2+DccES1pGFKHxKGT5xt6/swPMxvbNrOhTlfWld8zxUVZdiQPOE7/FpI
/mw6tbeZH9WbUJEsPWZZuQWCCM2vfjZzWlFA80aurd3L2Mj3UtxxsURU129S7xt22POMA9Fuy+JQ
IdCXLjLGMti3hUQEQZjgVviStA2lEZNA6FxnROEAMh1r9vr9YH1Bdkbka8EWkVyc0crpOrYMOdJg
2/gd7jISLDWDwiZCXDPjqthM8AVQBEx4BxiJkGcNKg4E0C6dLbJFWjRRCENJK8xfXC8l98ae0RRi
b1jF7lidS9qhmiM+QgXE2xdOzJgFiwrzAJEtTNOQOJKuPflp8yPh8yMQGCx53QbNOiY/hODDfe2P
n6J2RIZXZERxZMNXdIvMPsVtPBn13oKRhL2wXdMEQrkpmSZI2kEpzuSdI2mFzeLJ6F5iF+6COaMc
KBz81NOst4ac3obc3TplmtBbC/Gt/zCWNBBFv54BBXnasJvTqGK6Y5xT9FbrPPSsq7SXXVWhiC1j
9VIZq6ldFfijmwdh0IIdWt5As2T4Q5ty3RX546gFCVU732I7VNvNaQrLhvpw/ONWu9z6dffXj/z6
ud9+5OMb/wc/99uvffyNj68ZZYCE8f/5YT4e4Odj/W//1K8X8evPLZZ1RtD/+r34b5/xb3/q18PY
xUZl2jtid6QHaZQDY2tbMWCOPas4hRnTSoRUStQ7cEK7efm+KfLipIps6aov9+WIXOn88dWho2e0
+rhJL15D9Ft+4OfP/v5VLHRoa5fHikJssaxQ/7j/86HsIWu+/PpihT0ZWEx2/BitjzYSgY9bTWjw
Jz9u/n4/gX9AquEyiv8QldLm5f7HTQNB0x+/9XFfO8uQ4PcH+LhfLb//cevXI33ckmT0/fHwPx/u
45E+vvXz4X7d//Wbv574r6993Pr5z2z24MbHN+HF1Qk4XGMyS3ZKMpxcuziEFTeFUyMq/vhqByvz
j/t/+tbHV5klEyicje1pEk2wd4yuPCOY/4ps+UtIti9yX3c4BXSNOpiLkZ75GJZ/OpUCNVxu+bZ3
AibCxNxL2Vv4A5b4EhtTXoKXcEaMz5W6GIH3Wo7UVWmvp+vENrGBBpdUP9AssQwyMOASi1NYk2/C
+JDB9ICuwHDadz1bdLgXPnGd990yJSo2IWb2bZEV73M/P6JOPKMxAqLXMGtnNKLJzyUQ1fbwmmLk
esPoZK7qbj2GnsQtlN2HUF75c2g+LMkID95ZXPUYldi1b4o03CoXdEHc4vzLghscxQLx/8qLiP+p
a6XYRd7mhfsCyWGTkdR+22TZC3/wzp8GvTM6K0WbgpCLlHiALeYTrSHIP2Sv18TzLG15U7dUhHVa
LEPNCjIqImUdyNsIPfdkC5K5p/ABMZfFwC3+SjRUsymLscPe2Q6batiCeHwqVOowGhtRhOgYn2+L
b1aRCTYjN5zmJFu3AXPwsp3MNZl733O7Fes0xXzkWDRCktD4NGbufsjb7itxElQaOXVrOLpP0VLW
FuuxoRDurJgSfHon6yA8I3eMDrWYt3UfHDUWI7zA+Q8kxuWq70cM3lSRQV9dI40DCBG1WI9BQNsj
ACnSziNoqSsaakwDbLBO0KsmOIMYl0lUQB6m8fTaJXNmBO7F19w3HsxGEN2AuHJXuBOGqKYnYjBI
JZE2RrlzEFCgSjG2zFq+QvPNv0b1k90E4pFRBf9lmJ5T2A8MPFe0st7SXiKWtmNrg4Z/Zs6prDc9
RcHWIgiXXpCxjZR74w/WmzAWElkh6o0pCf4pauVugrwMX4J24ODGAu4YNotujmbWMtWXLsf2G7jx
lTb0kwfJq/JnUIQquepBQmhocxbpE7sGcRZ29SVWzRrr94pmi76TnYskppoVmeRFeoyM/KuPzsyt
cBnKKCCUOMoK0Nr7JGIIjEKHBsLIznp06CdDPXtMhZi2vlUiKisY10/+onrKH2xl/JgHb9wYwD7W
FBOko4TyXmfBXezu2wYBA/uvt0LQpAZFPa0aQM85TLs7M1a8pfQxCbVCnI6DsaM7T+WXT3eIBsA6
PbtxBluxpdwgqtXASLNAGrsdIsPGwRla9z+I+b5kRnHvW4Q4pMnwpJrPVhonG5+q3MzacqcyxsWE
PpkEgRNIN+HXMoJFGaRaZrL5gVjX1wJn7LoUU7bvmIusmcozww+6g5dDwlGKwU0nzniui1VqxZ/Q
S9Cxt2iEB236Vgn44jnaroXckdb2F0MuPqRYCnoBJYaDUjxwTFvrnnCxzj6YHYiwWTkns6kQqUs+
aWPCCFyIzTRwopFCs7L5TeiXBeZj1F3eU+x5+9S+FsKnpBMD8pMh/j4y+4Fvzj58zn3EJLgW64mt
XcfMS4ic5zy5TIiH3LxhazHfYEPPz5jIDu3Cxw8TUGuTqxy5URFo2hTX6/xxt+WjvdGWO1+Cfl51
5Yw5SDkOCr/l5sc/JJ9lABH+9OWPX+q4JpapGC6ZWHTHP7+2/JIxNwck+cGpzpty3gvVg9asx+PH
Tzhs5lrK+4uusAtJ+AzBZHwB7oP+Rfbn1rQw7qfQYEV/Geb83oP8fGilRZ62OtKx4UoZRuYGHu8c
FD46OGCV2QQFFuMfZJIYV+BNOnhnq8CONJe0KOkYMmH2U4AXUvLXnGNeNeMGF84Lmp175Nfx3lg0
khbpHOcsB8FqEVniCKy2vZfhU/FPA81uokPSOzkqopjZDFNUQ+OJfLRd0WOlTT5Y6dJ+5fhZWdTp
KCwdl+NqmqiMx/CUhvEL2DLSYSYG3w7M+xBMH5tZ9Eyc4CCcLBRXIaItsTMFmTKSVrLhQojQzBfY
XvANsHSrtHH2NBCmbSDEHfEJE4ATdV+jx93Ad0D7CM6Zs+ZYO85325gPplOiOannkZFG86WWObo7
pzvwoD0yOhv5oc9e5Rn/tySsPb/yHrz0g/uJ57MLLfu7FMmjT4CpPRAG38dgjPT8JdfZoU54gkL5
ZBNnt/YsX7vYZsnRJTycyN1qwtsgBlmnof/k1VDYHKhGjh7QW40Vma3Eq7Y5Aghkx9EotkIh6lXB
2WpmAwv81e/pbdik8VmmAb00pilIvd+1ZEQ3kX/j0ulfRpSYgayHsR7aranAC3o9b6KKsvuAqd8a
ine4cXtH4ggnYyHQ077o6AH0VgnG0qNBEg/AmtEIs/PwLVB76Q/nNFsIeErLqHFHoe/s2KR0FmkR
RhQ81CH6nMnJL4P9qXG9Nz+gTM3s6OjSHdEKwb9p8VSInkAtHF5E3x85c36MJXSbfky/kZu0W6CA
ndl+K50+hJzfPyd5c68K8+Jl5ECyQUf4jkrODLwLG6M1W2YkiEkZrPOBrHaGGEeyX++7kDSj2pfP
SKfKjRPkX7TDISIpFbeN/iQyBztye4WN/6mkLuiJHgqiFxQMpwYX4CpyFU6eARgpAsyXLs/PU5zF
HLYiODvNdNN1jk9ihft5jDN2jXbrUSMtXSmyHeLutRmLJ0vHR9eyfxR58srQ0tpnXXPWLR8uoThn
xwX62nxxMhr0hgkxBiJtPvfPwAbJkp9Z/Quzfe+MQ+ZIqjGfUnjsIMEPEQqHuIbhIosSUfneTeEp
Dt6LTh8zOikra6iPcwGlefSqoytAU9IJVOt6cq/exDEtaFdsZ9ojm6Ao1FpVyXcyKLu1UCE03ghT
2hI/nLQJCZ8Rm2QAQNRevSIjHZtWUH/mciVJafaGDQo6ouy8Jx15467v1aOhxMWIHtDTgiuBA8J0
DOl6lRwZiSCXi7yJLT8dLC09Nix5vXg7bnqIILuhV1eVKUx49gkQJ3J/Tzf7xbFlKZzbhXNMR2Pe
+CGrV1n+wDq/6mHj7qr+3tTpSOIHVQVczkH12OdbHEH1iO7WGuJNProP7Bzg04lrG+oI63mx5UVC
R4DGsHY870cvsLgEfOxFnMhDVIbkyQ6wy/0lhDgg8j5YwjQZ/kwO6eKgeO8M+INFBrVWkHe9Mo2l
RLIRFTUmVKfWHk96/jbP1npG/wn2A1wkyUXEewr4IBEJj21FUUmtzahxS3x8vDKK/sGUZHVoVpYB
P4OHhDFqBO+GklxrHbXJ/c/KCL7bQRBydlbPc9kzMu6rH1baXPN5QSVTfM4VNsJ8oifdug/kNzB6
scTex0WwddofISQhk7kL04hh2CSTIMqohR/iEifM9J/qflj1Lsyvjn2EFccXRa70tnSLb+0QbnnL
0y3OkhttV/22GVew6k7plCOhpvdPQEJLQIvEt2uHuCVb4dXbpCkvvvL3vf8xHbtEDuV0SD42hE+u
Aiq8Tq2JrKJ7JYfYgSFJgvEYU/sDSgJ/Wp8Gi1ksdMg9Fw3ggy0N+iIqbg0LuXMVTFDt83tW7wrx
YP2dESx7W+xoBSIOh/KNmjvejG39Y+hx2vj2AgalKuiBQK0BSYAgDxB6t5jl4ZIhCSqnT7OgfS7L
6vM4I5LR/XMbqq9cTv310HDJCdOzQC5H1zXwOIVKB9WYNTPvf+bl31QJ6J5JR+8ebpuFoLMrcMgZ
C0jdKI0ffeZVt0QdH3JT3c2D/OYyqFhP0bdYypd5QJnEOJkLREMjuAv9Y5Mhn2QmeBJ14+5zuzL2
hds+lLPxCsKRIePCK+DyyhIOYpt3No+d+7CCdDaHDHExc2zjHn1k7KSbWKFyL4LvzTilO6tmhGR2
QjA0fK1G/L6GO9G6C3IaPYXPHqm48DFku3//t//xXx/RVOH38o9ELRIl/xw79dvd//r/KYVKEh3F
6+Pl8PI2r93rH4lTS6zmf/77p+g1zsij/EsO1fIrP3OohGn/h0MMpQsXAg0OF5J/5FD57n9YyubC
jRLBpCxcvgPJuIvIsTKX7Erhm6brsTpYtvxfKZQ8GkINk+xKlA+u7Xjq/yaFSpGP9acMKmKsfMmz
U9ITpsWgnkf7tz/nCZoVJwEixO4A9NQHXjWGu3nQXOJhZ9+Earjp/PqBLOjk1u6y/uQKawFqceFN
AUM8Q467Qqc7Mf03X6YOR6Mp/R2W5AiYAO1RDDwEZvfDUxdD6us7xfqtm5/7nZngVkKW+nFfE3j9
kj4yRR0+yS5H3eshImUQNXmHZuRKXkTTNZF4XVLSDqwIYtuc6YuamuQxbTo80ACuD7EY/0Xw228B
XcubY1mma3lCCVfi9+RD/fObY6cVC0AWISkYk/jSO/2EBxJBtGlcF2b1KpzFcMJuoO/AF+07OZOf
FIr2Ie1CkIhq7MmMoNEOmEytVOLrx8gNkp09YnD++TqTJCROa/TCK0STbN8OCpgtlR+ThIn04MAg
pzpkaqE/brWE0/7pSP3jRPxLtN3yCn5FkHFw2aZkYmAL18YL56nfPn4XhZM79OW0R4NHGKEzVBcr
iXCEBAZjvfiz8FT1dc7spdldrh17Hg52Qu59E9SLjcsKr8xP2c8NnoVCwpHwtcMff/8c/+lTcG3b
YjzsWTZHvhRqCVH9U+Rl6vuguusIiSaddBrtgPnaqW9vyzBbWl2GBY4axwvzg2vNi1kHyAAeMMi/
Nlbh70A3MMqyEErVy4/6LP1LluLTkI5rQgmGXaszumapGWz9bAgQFxXAJSezPpa+P905CfJtIJsL
/L3fJbi77v/+5VnmP30EtnJt5XEZ8BzJx/HXl1fRYrG1NO095auJEzlprX1H3NCmaeLsse0dEN5u
yCBKGM0DLBnrxixm+2rnJhZhrGxbt03mozRH3D/T8K4TdPSNZjPUonq7kR1HrNv56YORtTvQSyxc
trSO7iDKVQplnDZJsuBpJvKkCWnxz4zKirswDtT671+o+C3s1nMdyXXQk6awfZMC87e4u7CGpg98
cNh7Bs4uoAR9DQsvaZL4EQgPZYeG8zoG9jokMDSo9RevDeL3fnZve1nnn3FEMsjxEKoII7DOVGPG
iSIq+RdPU5Lw99dTwiGEy+aM90kPdJzfTwnhA7tRVd3vrVCM20poe92Alt4yzqx3H9cAJ5I4OaJM
cawZSfcSdeGBRPhgCafEVTV5b2EEjv/nKQ4M09/X1dYVLvG4tc5uDDtsITazRc/RiwvpTySxh/Hu
4zrQTiRh/f0bL3+/xrssJQDQJJxT4pBNd3nFfzqBZO3HQTcxlu3brrjYsan39cJJ7Gcn/zafIROT
IzyH7a1ZYW4Fw9XtVZFPV2+OHhvauucOe8EaYUl+32UhtCuffBct5lPVeMjap8Z+dKu4Pv7907aW
4+Ev16ZlBXSENE3l+yZj+L8+baKdGtlHRAYUIUopAwcxwuGBxDf0gXndw75FM/BEKXmSFLP3gKme
G4D9/EDxFhg0EBMffjJQKOJjtK5eSpPECUaFirYt+uExOtd40yKHTyNynWpng4OEcOE8S93kQAWQ
W45A0Y1ePAkYSWiKxL841pY0yd9eIgu4w7kgPV9ZhH7/9SXqOJ+rWfcIqz6WvQVxnVhPfn6VjNXY
CaDG0mlR3NW6LY4DosF151erhD3OPat0va8Lb7wWmXiarH+1Mtj/zVPzpWXbpiJrGE7uX59aUbqz
Gi2z2bPYq+OYZ+kxHJlmRpIOW1ek1rlwqqNloMzEJtLT166+TA2yJFo5IMQ/5uoYTafq6784LP75
aLappBzJu8X/fZfS6M9Hc+gAwOu7pNtPoyz39Hba+5ZEkhUjCzudrjMj24ueRxIGSyk0unTk93TT
ZOm696UxooFN43mjlT+/sjEG7woBEq1isSiLmotZe82lkkx0oxwbbD/k9K9SeaMjawKQJotjm3Q9
TVLEeIWbue9K3Wr0S4Gcp2vkZObu71+ux8Hw+yfhu74LckKReuI6/1SFRCNsXMsrh33TGZt+ZCKs
T3G5kJVNem7k6K4Ge3qMKvDMYw+0InD1M6TXkMZrfnSiFEBBfkcqyHBQJqN4pNvQeSWyNSY5GCxp
NMsaCLM56GcpnC+R6paRDAvLWHuYkaF3p7lZ7M0WsiOqw2EdRyh/8jJ+zBkGHZsq/K4yj0g17bmo
r+G8pChBN5hP3d3gApYH5YjhEllR2ecPaUqugzTZKttL5kg81J8jMGcW0GcgRLchZwsMgWRrZWyO
R1W822X1kriY3qV/2w8zFIY6urg49rZBY9qLywQ9Epzki4vCcotxIkIRhiwjyWvSZ1A9QpxG9A1K
aONmGZEkcXgXDfxpO2/f/c4gwXs+hRxMcO/fHauEDzd9NpA+X6DzH5j0K/p2d6IEpR+kLbhO9nZF
9z/ZOo/lSJkwiz4REZD4bRWUL/mSWtoQUrca7xKTwNPPQf3HzGY2Cknt1FVAfubec+kOncwx915i
PEzaKX4yK+1eSeKVWywIeLqiYyowtBGPHNhTtDVHXw/T2m9CR5B9eYLwtAR43Gtges16saV7opfI
UHA5r00pzhU4y47uFWcsnXEGtDiYmM2MC2zjdEz1VdFzQWJ/S7vxSy1OFLLsgv6JAnvVrGKJHvdV
hpkskZ8RLrU0LRAEp24DHJB3L9OvFHM70tRuuu1/9QbLsvq7jeIhQN/XAopBqWcMb5kD2L8emclY
jf+7mOTG4IYBFcGHcb3k8q4+QBO8eS5JGVE9ANqQK7TS1v9OZveqN1IctFiSUoNMLhLsoVZYNLy8
TCdDHCLyXL0ibEO0Y51ZerzoiYu0bHjAYYoxllkDlfPwyWruhJ8wXGCKMd7orCAyUtgUMcwLwQJy
5apc3cpDM60EavL1oi9avG/Dh0C2x/RjPLtFvtCRAPgD56AleFq5X1EiQUXKsgp2EZlDhvbSWThs
jSZFd4lqP7IWY5t2sNATlglx8jjPZFLabJ6YCdYfsJUCLCZMnlnIHJA5iZCIM7yPrbwKa3rrKPyn
7rdlobg3bfnW8jCKBvmBMvkiV6h+n1a31og/6tF9lfNypBULfcMu8UxXeGmYUNfNV5wjnC5hzsQF
cQSy9w4Oc0yA/AOM/hXA4zM3bBWOSTyPxoaQd2+rXC515sTYzoew6qic+2o6l2m2SsWiu4Sf4DRN
ZyNFMek7+ksRD9hMIqRi2mDhQDMkBmhGAB4KQnzDydZPYtSg3JaHqQ/1tLnLGAjtO8HzgVzaX16R
9y9O+ZrZMPiNSPLmsTtL/V/kc7zZFjMXjw5us8aJ2x3hFn4+7ZYhvpJU/NBrETMiUjKfXIOReVPb
r8yGjpOx4ESq4z6cCsP9hAgDjv1rIMAuHLrFPaWUyhd2MsQEO9pWY1Vw3/dWemRdDOom0nQsWvio
OuCvL12PoWgkv2GIe3mQa83CjuAF8jwPFJTZz1aa4v0SpfuH8ee2cLL0q50eI8nazFFTcsrNxvll
60+o4ee3mk0WcX4kCpL46/yCh0FqSJbXFzzd1utg453iCNthh2v2cexgsS8WILFpY7wvNMLakCUv
CHLdi9nX7ZY8Vf1db3HLdVK0d9miFecu8oAoGOa9xzZDRb58nAnkOnta99Zhd7/ocvnVtLnxFA+W
/uSSdLedVDfsp+jsprG4S4Tq7jV79SoWyY02gdjo9dWbjfkTJ0V2b7XW9OBXk03znr4CeGrei9js
Nhzy6t3VMtKX3OK3cl0NbW56yWc2Q5yn+clWSM2Gnn1mh8S95b1DTNTPoTNJjXxS46tZFR9pYr8w
wb3+tBjOYENsipd8g3OdMbxsAF0MOLCUJS/4SM1M0fcK62nm8fvcdaMZliyrGiCodk0ads7Q76UF
ov4oc4mYq81hqBhOqCxPe9EsrI26uNWedxycejrOmnRAXej+G1vFJ875/lszVocdurYUTPfGFSWz
DTpbknMd8wr8pdl7KDQOkN3kSURc+ijXuKytyHlYprY+jBmeES45DjlMuy+5Z7x6jZF82akxsw4A
JOJZbn6Ja38IKo0Fvyzd+upH4jR3PBnQcJRb1UzuG23zpXB5mqal2yARrgBSIDrc+ZWl73tONyQL
8MtEWX2iWC5Cj/Lz5FPuvFSahkea73sdsooM/GfQJjGpZnje7q2i6e5ZQmRE4vyYOBfe/NwuLq7G
0BWXwIMQLVFJpM3tkkj2DwgT+4eWeuCkp+abt5hqW5CFglgv9u6K9cPPZ83Oz00SQf73G+ydSgbA
rrNNyYwE/NuIXV9H2X2rL/99WKBphNwkxvbnFwyBSSOuC1T43jJfuN7ni7AkJOMat5CRYmj6+V7P
7f/vV//vSxszhV+o5qohPuw648HFj/EgZ9N4aDCAbyid+yMJWhh7RiWpBRASZrkX/FTRZWbQOoCV
ConqtO9yu31226rHUNFdaojD68Y9bRjtMKtv47jeavVE7GCCIMUjAvrRr1exb1mS3wI4z5GGfGw0
zqSfmnbyCdJY5zZuWybXrteuU9Q271quX/OFXANMk9NRj/IsVARv7nnhwYbbhRGwRAnH3F0+3IHN
+bCU7gu0SwyW83DQpkZsS92rbtZaQozVg2HdZN11jxbRWHcZAGcqxNU6rAXwubPrv68y5VWHkkqg
LwceFppjcp17wjlq4ODT0XVwh9QAWxL81GYyI873tKLYuR6WnrSREvRk3Z5/Pvz8srH+Hk+23Slu
0HcmHG4jIY8YikEaJHn6GxkJJmRmCQ/ZYL8pFjNnOCYuNY38LhPl3bcoOOsaTFM0ExRvzwXm8oaX
TvixeRNAm/J4jp/z2eqwWfx7EtXWPD2AgpiRm7AOoEoGHFwafSBw39wQhO8qrSuAMGNJAD8Gazhu
zd/LhCCHDukJNKXcEjtxsNgw4ErYJCLnOsu7p8EW2ZNwV3H0ROha7EtBJzcJDCBl92hM7k05cQXc
cgBjCaPjKofb8tM+dHBqtg6qG1hbeGBd9k8wAZs4/HncRHX6Tf3LrGwwSKLK2ucas+uFKB1IGmtL
2YoI2RZHRFYgLk1KxVwzn7U+QLOFrLJuR9yR/Q2sz/JQ9/o3mwv2E2Z+P48AUe3Ziu7wVLKf7XyI
BjkiYDw7OllDdfFsWAJcZFYfLFxjB2c0n3uVJL+0xlRwgoynhYlyMDUjprfSDf79261hypOq63ob
605FtayGtwog6QShyyTyiaLcy55UlOlkGdE5/Hw5xuXt3x832SZicuQ169xlCKfYNwM5AGlK8G8Q
PNHU17RL/zDMG/c/X+mevYTpVFlHqOwqqBDq4HEjQtb0MELBujCDEmL9UxaVT7oxOJe+7c9si5YR
SaNRHgtUOfOU/qqcPzj3ln1dF86BsjF9SLxxhfSHnUb22mhDkMnT9Cqt0QjxK4wvBj8De2a2p3ET
eXcMb/6boLWl/9nUpvOHBKSN6xQUfThwjEByWtw9TqkDFqGPj856PmQm25J//3UdjPRFOQheBaG7
98asQwshfrbzxdviCPKz7azcE2RqsRH2LEQljFXWA3X0S9x9XKgvmGjTI2CpbN+0qnm1iH/BtG/u
rLHKLnF+5KGOF41PrAqTOFaUQ45OPbJcdRu1rLtKbkqWttwwCmrLIc31HmoGuXdj4l8UVb7bJ8n1
54NtZQ//xgmuMa6C7LVQ5+azE/0+lWW8twZwCXNrf2a+zR92PHTsTNm25MpJcsgZEV7zdNRPcLdi
TBf+Hw2tWTL8kspM37vIKQ5QktTWbeUf3Lk2rHd8y3aMY7qK5mdq+uJarFEdVDWXn/c/F/pfoa6N
26/2f3u+M9dggYiQ35/xMlWcudEHTPmYqd9dI50PRtJYsLNLjCqyIjjEmuydmIAqLFIQuMBDHoi3
Kx+pO3CjdsomRYUvfy7Pn+8ZC7x50yeKvC2i6RiZrI2TJe+oO6Zx3enxmkzQW4GYqDW1vSXIhzfG
vNXc0/++lFAwsIoWj0opFzmfKl7+v8+YaN1s5IjnnzPYHDBq+MQnnydedpEmj7FRXxHV6ds4x09o
tz46mHsYNtNDruwYjlzhkpLYo30vafbiqjSuZTvfMlMzHyY/avdMMZyNLrIGCYtr3SYNvBTNnXVT
NemHXZn+99nPr64SP57NxAf5ewNxEaWVWZ7+zY/zJp9CUS31LoGTsI/LrCHsxLIpQdaTbB7xSbQD
sWCFivCb5mWph2qflhQZhTR5L+PEuKCXelPZKA9mL9xr2XQuWaX5cqzN4uomJuAefSZyKq2G3xZn
BSM7WuErCXENqc13BhqfnbBSjQOyre9+vicG6Z1yVD7d3B6mbAaCx/KJ26nHgYYYcMc2BeHmunwh
BIngC8J6gcg2y8ZgP/lgI3o9tCNdSEPbvO0s0wD4M3ZP0Ms/aInVqYDL9g7acdPndnyHhWTynPku
GtR/H9KoZjywzsmpJ6yrbs/fP3NyonOz/eTgjafifp54VgVlB/0F0QAENDV/VA1S2H9XOD3jI6qZ
PmBSw0K4bbwTnXhWOvUbTBLtLm+1b72U+GRyT7/OcEYOY22TS5ewPUFBUu7ijIBMMn8KLo6OjcqE
K6JUOIqVS7iuxorrzhV4YFTt9KGQCb6NmFnDLtMTLFa9v7z4xcq6ffS77k9ezs7ZXo+ufLTGU13N
qHolqImJ9jCbG/3Uul5yrZwI1BjmgkOj2zCPuoTihJjcS2GRffdvH0GELk/rZfHvi8iW+zkBr9oy
cL0jyJEoDXgXLcKdQzZo7i9r/CZnJn1BC3m/GK3Ylzk2uxyR067oO45Jg6Nw929oqeklEod136W8
jBhGDcxzrCe8oYLUBdtYe/l4qu/GAihy5lf3hdEjaWfsDlCGWiEGd7xTZvYgAdlxDkJtNtSoQNCJ
+aPAy0NowCnva/uWwbMOl5VF2xv9pUjG7tp86/hIvxgfbFU59mtSPfNCOxqzhwEJKdTf5ItDcAm8
zr/DaluF3vp80XqtgD4MBLLhesRrWY2UbjU35Lj+qCScP/9b4YmEWHEoPBG2kYfFqkkrWJdPpajR
VPTWHCpGu5jmoU1Yo7jxdn5rsW0/V6pAGzkZJ0vqtPUm6Ll8yKJj4nUcdz+vlq4WdSENEhSmmJ9/
qk4yLsoEvzCZKnntnAxJRUuqSPbEDhk1g8C8mo1GFvxcEOh9Pn5eQPAtFoB2AgWUkSEqB8ka/jt+
l7ToQhBsT407k1lXtiM5lOsUWmTFMW1HJzrnSR3kBnkuXP8Y6pDHXdl7vFZ1n7MHnb501N1PRjFb
l0Gbn5KVQ2DKUe77tZO10fieysX7O65fLYwhsSB1hIAxgoDPxzs/RPI4yk67m/TiT2Qwh0MzPJ2m
n7fpZ+X379KB5VdxyEvw0+tfJQVK22TwCCm1zPljsXs/gHUJEkRM+nvvaLs5jvUT8qnh3vZTFPlu
/maskWxZXj1Htfk0qkTu9SFaPUDCxEyWnZPZo/bQ/JcyImdBQa4k8kqdLVNpr5FV3TtlVDyOjj6H
visB/HQEL1gVAjVPZPIt/wtXPuFAZNOGF+cL+zTgKlSaULOQok/r5PWnt2AENR9GqLXKK3iKEtVs
7hvxVjs0i8pw2ie/k9mhKOOXiifKTmNRdppdNs4xfiPWA85Jzcty/Pms8tzlqNbv/Xym1Tlqw26J
SCFn/tWC0H2ayFXGZggUadThTjPW6XjwcP7Qy5UsSRRSnhvQDf5x9nIhAkzWv13KKC1eupPqnfkC
qQXyMZYQ9erHkXHsnXFguvmZRvryZEepPBYTNlaizkmKrwr9+PP/dEqYb2aR2/uknW4/O1YSJuFD
cwT9fFA5/xKw8+sClJKtpHmJF2daUbhiq6qBFpxZ+V3bG6QtVhpEkrX3d+0Hv84KuhjaFW/1Y0uX
ZGk8BOaxWAB7Vh0AGaeSTHSqD15F8x5TPPnEAlxknGTOu7ZaTbXMTy5EhNehKtSG4LH5Aw8fSSs2
4yxkCP96vmFEIDfAZfZSwfOrOGkMDYDdtL4PoSxOmPTQSLxO+FRyVtEgms1Aq93sv89iwwYEFrFb
dMV0KjMN9B+H0YdP51mzl/vKcgGJKvVwDJp/tWHRd02WdBcdDoxiFnVXFhkhmomLvQ8VOJR02gll
QwNFt2NkFmXVXL41KJgppCEcecM63Xf9BPGPcapX+GYuoTz5OxdRZcC808U0T3NnSdhUlnqJlTwv
5vDKQ+7TzTQ4AGbM6EZPDnabPnkRV3nkMmWtVkqZA9fXPuCBY8Cp8IUWCyRbe3IOQB7jg88RHRgm
jWgSx+8snUHs+sl2LM1PrZJTmMzRMV8HGqZiWmjGxW+yX06GRR6CIFQgZ3sHF7RI4CQuoSi8FvZI
Mp4lupM6OcBZgVTXwT+jxIQP5o6MqpO96yP6h40MGz4q7idtFluXkSind1zAAsp4hjd4oDnOiIhK
DAZu6Ry2TfTd8NOGrQ43fIKZomnFITckjvkiSTE9zkSnJwlbgelZmQi4Ci07GeVWQ65Mr+WJwO7J
4dLZgagGxgW7KUKKKWoRGrZpzHaKMUUy5GS3QLsIZvyHDqq7A5ftp01UIrbaGEvnH0PvxHGw012P
c/hcEPCyQo0oArENIqUzomE/gI04MEXId7O+z9qmDB3dh/1rdYoRP5OVDPt2GUPy0NCCcnUnx+lP
MevgE9iOTCmhPK58m0mE2kRc8RuJ15DoVSYsrymT9UVvtzZCenJnlqchJrSoEt6NPoFQ7wU5slc4
e1TD1W4YV1/O2N1cVBK6P2l3RByxf4g8qDOlGVZLiwIU3p7VsoBLv2h6sXGkcj+anyU+SsQOzsXy
4EdPhYNsjT9H2zVCL+fX2Kq9jaCaMXFOLHKgrvhl8dqyWNjo0l9jETlL5+jLhrRq2SlD7gr+cSoN
8K5WfMHZ/BviMpu+tN/7hNAGHPzGoRANhB9G/VUi78xG7/fNLHZC4EzwRuPUOGifEt+Nd3DYX7uu
wZff33WWsI7LUS+81zK1YQaUxCromaVBAqRuiqnhfLs40HX/mZPqME91F7CevdhN+WY6y3kW8zuD
OGK0H0BhTYFhpcUeXslrVA5fRjrOgeZ2n5mV3Mx1cJ66drTzNAFcAm2nW5Zr/AAJggZmpCkiSmxe
2NTx0pddBOhHG69jlnyx03qek+/1Xhk4EL1Ig5hs5r94ZEZBWmdoD8d0TzwAs/3+b0xk5RbiERre
+VOlzXcfKxiLfs9e7odwjoAb1AQ2bPwD19pTmKG8lA3elIUkN5qBA8EmU0D7x9R6QfU+YNsYQls2
77rjYUFwCp5v7VsmZQOiSj5ZpX/0xjh7nmF2ubb/3kY9GFddfywtqIDG+Bcqudu4MTNPdvuTbedr
BYqYuy7e9ZmSyCNVHPx4k0XeNTaqZ0dSOy7UOilRjEG05hnX0bOtDawpYg6qWQHeS3/W+0l5a6WF
s7U2PgCF7mOi3YhSTs9OlkQHUyzwp5isxq2xMU02fXUMOYZ+wg2cJDoKr2khQuPriWGS9KuVP59p
z/FNVjteHhaeLikNFmxdDqg1E6j8ze0NPSbv6dD7AVW942wLl6m7S6ScYVvvx17EnxOSEvpgJG5a
m+J11o8wSzfeoumh0a6jFRZUWzf6zNIKL1EHsmWxy98jmt6gq/VfvXJSsEBASApcu4ydXxONyM6k
yg+g2S6CKU4AHf1dIC89JVX12enHhKAFoChgAebqzyDIvptUM1O1uCzKBMwh5J6h308nKQR1Uzd2
BzCoG0XkgrnaaZgWWTSo6YFK76afMA4bexGXxwHyXtixMdosUvO3PXoYFkkoU3stuweLF1axyYMp
BWeJkIbtHHNJ0pbVc8RaKSiQ2ywT8ddl9zTZnKINUR65Dj+gXlX95IALayXhvMwr5mWZEOuPGMax
R0cVUFmYefexXNFnzJEC8DHgBUBUqVLJS5dNhLsldrqHM+mG4BO5DMh/uc/8e0Naf3WLedcw2Lwy
AwLslWlGnNRL2UF76QDIaB7/a9rNO088svXrCEip/wB3+Kj0tHqfEqLeaJo3BOXMpyqeZ6z6o7YF
M1VhebFvaH3wG/iweXg7SIwBiC2YHbe+G5ImceMgmQPcSz8wnjiQ3aGpG+0RD3kWermus2hDJA2O
8D2dhEakADmrGpthFxKH22YfKoHkYOUpA3C9Mfbg/T8Ko9qKCI8/z8Ngcogp1BnEOuh24BhqG1th
F4h9dpKsLhVMn0RA5ItGfg4quzvw3uV2UVQUwvUARK1csaz87TCI7FqQKO1ikTXBsHoa0leoYmHi
iYUAHPddZgJIlRntfbrIhZE4K2xAQzoGo8w1v+2lDz0y5UA3EhFs4hpqYR8zsm8eYtSeW8u/Swul
X5JCaCFjAAQNvr1vXRxnXDDHZdQCmcrurNutF/b9RNJLi8tG98+FVl6dpjDvgeETdqo2jI27B+Zs
R376gSCdSOy6ERCBltS7pZm+4amG4+hdzFxVR5rGhCygyCByK7sgX3vMBj+g1DX2Y0xGFf9z89TN
H1jDxvMSe1efH10f85iIiXGrmWi6MXbRes0lvboNAgo32C6xJ6BxsEGKZD41bf9RrkYEm37TdAs2
Iz4A/bgUpzQumsBrR1gJ8aMFCTiUrkNyJy7JvpEXxVIxnBBdEalBriA23c0yEASj5epPJgKVaEx0
AOxmlTNcFC49ltgfbET7vZSEGJqDv+tA+2xMv5iPpc6eichKXK3ZwyR8ch6t5mRn0iEaAjhqqn/V
hTkyqmc6txRsWcWIEs8soZR1/iueAvwcMvuCiCTRYjKEIUGFRBTCclvcA11J5p3fPparUGaZ47Mf
OSyNoQLnxC3y/rpzOCjjjxIi2fmjfvEzvDTAYb71yHjINV3bmzX76iSj8MNQRItjoFZp9bfJpxyw
cIIkmhV2i26hXqTkWx2p3oTQYmnR4KQagkIu4C7JnSADJoNgYeaAJW1RaxfjoDgB9yV0nlA6xrtV
JUdO9ejQpsvOzin9V6JoOE/NC2rpS70QJONRDW5IQzA2AzBw2DOkjsxAkjUgiWzqAk38iZv80xMm
dn8UbBuPaNZyplEasxou2pJHO3csdx1dP35V/bVROvhsIFnxoONSHF0ZTOjs16imau80Exwq/7Y0
xvRUvTCheyVh62rs+hiAHN3eY58QquHQTVuz4AQFtYlc49MjYYInZXfOZgZ7sKn2nmTqX06kG+t4
jj1xk34Ts12FgSYEj160qBjOY66iGn2yfdKG8hc5EC9xSkxBDzTZTn6jH3qjpkcwFTaVfYH8Y2yt
1CoeSUzeoDt1ozcBJ3oP4CdgSI2DzyKasS/T99kZnY3tOP6JdNnHGBOP7pBv4kddEjCFqj2OHN03
dKiO7LMiOdbBONXYvqfP2TB2hK0XyCEBMmdWyx5x4MsKG3OPOHjbJ0MVDHQamYI2yRF5oCilfNW7
p6KIziRCvBcNuPb+XWMOFwwzFhe/m7xtYQsGLDSj5lrW1Dxv951R9+R2p6e490coJgMMS7enwJBg
NAD7rWZZZEvwNOKc6yCLsYyxz2sPovvyFhyqmP6L87XF3bHJjCaB9o58kKXtuiQzT8JatnabxXvH
jWhacMduO5ckW7ODaQUzzoPvfdQc+12wsSW6pR2DyQD+6Ou/dLPsw36c7pu5zDcTcFZePcj6tmNx
gYxemKQcIyl83KFJXgSH7HrcMDEF18OlBJWPC5Kx6C/gH9YOMJxzyMgWlQnWxG50oEzW2mm0nyZh
j9tlSMoDZ+gOn2VQ6/M9wRY7zVb1dXLGy2RE+r1dU9fRnGxnQzDBWaD1RlCc1sEXG+DGHQ9JinMc
O6XYVj2OOS0fr2bJnH6Ub8ZMoqGGiqlJzj466g35a6vxE1gU8UKqcjkQ2BhhwgIRC5xOdv1bTyAb
XrqvVPjvZYycxM38Y4QQfpsUvmSdqw62TBuMiSunrcK4hG98WPxzvvQRk1O8PLgZTnH5i+maeTU7
MK8OIXeV5ZuUAsbe5Gl6tfv2avv3GqyxUy+sv3b7klO1HqQBrG9R4GuqiDnQ4MxQ++wOzMySbtvy
lHp6ABgdHZMQhJ1LtdOyyd2YBEbv8IFdhmr4AwcKMMcn8PN6wyNIBXZjvAoPzuWEz59V2CaL8OYi
syDGCGyOuRBMwExQCwu/6IPqaGNnC6KMPVbLrUeFsYDsSyHaSH9B5ZV8TnGEGlmolU45fGmCreaC
uI88BQRgFvl5PQRYzUAXao/AooepcvFT2n+RMh98/bsxl/EYi7gPDGdyaBjhhZnjdLHN+It9Cvb4
WlwS0g6cmhtg/fsEuFzeM6AAhCxsnQTkTVIBNgLTR+tXrkoi86H0SPFRCErYvYzvUSyTs+oBD/VT
woZI5xJAwMF0L9uOXeu8TwW/sSPGKmnf53T2Q/si+0LsItMkoMeOt4Ao/o5sUGDXOzxD9UyeRpX/
0if2WZKyE2P3cp/n1p+USMWdPjBsBhB2yLGibgq//J4y6hevmXmyRmrbz+UNPQNAnM750mz3I1XG
qx2VUJb1BjAaFWylZxpe/omBtNobIDW3in+foyiGrcnoORE85y3M4IE+UPSmBdWosEm2jtMSy9qa
IaUEt2v1NGeknfiVFtAh8tRvu0vXt/zudPptgKLlvAd56KNu7hWDkcJdOYAjjzhefL3QqP0n1vM8
AYFtDw3wNR2L7w4MB4MYUo9T49eAPx8uWtrtWxM43EDWQL5oHzAqiIFscYD/fJDRaujTsz5EP8Zb
VoB9SHH6OErj0muaw6hKAvsKAySQyw6hYaxtO+M3gnF4ggYgae5RLibygmUjyZ9UoEPQtKwV1SZO
nQs1GQ8rRhvuUJmsP5zAYU3Y+jODp2V6YxrPXEccO9za4DAoSVU170TnYHMGXa1i6lijJNVOEWI3
Gj0BEbCDkZWwf2DALsznYW7Yyh3K1HtFQai5Dshy7a5fN/pkP6cUOP0Jwy9/BYylHfZOCaW5Wh/e
VWaio4gcogZbHSos1k0mQ0ZoF2UfdKtcUmocv7VpG4ioP+pBtaElZRzU2bLrXO47lUQk8TWflVG7
YL8aHdwrAlsTgZeuMY49rsh+ePH+viUvuKLF3DbcbbrS9zo5owetcJ/0FQCM9HBvNsZasnGAWnrL
LZ38MTH0hX3S3obqaWFOvGMKR8hJ2ZyIY3pNh/rOjIj+RWt5s3WC28rZf0LXQMOjsuNsoeXMa6Jd
59QQ0CD1ntKGmsLD7fWI5XGvQlmYdMVmMu6qsv6btRPu8QLaQyw+SKjYFREvUAucmOsT9+JQUoNh
0nK3BSJvNKd4mqqXrD+0bMWfliJ69XU2qlGCGnBwAzuPmOY5pK2AJqnDtHKJcaEDxINZXI1Fv7EL
HfdC9qi2YmsPsVWQ8MKiecy3KXtECsCp5LOaosJB2uUs4cSKa1sORK+TNRi02uAQI+Z9spDOYcJn
BnTmRPMffJB0G22ZM5wZ+QV9J7udrAmcZaAylocJPhq6kSGYbe1ZNmShlJZ40GTzJmOH5+gERayu
s48ySm6o7rxjthSHJop+d9ndiLZ8MyUe/zMsE6SW79ORy64ohnMhIEVipLtVvveX7M+tP3nepixG
FlnA2CrODssUl7ks+wvwj4MXZ/aW0YoPksT9gJ2wTfL4WUtUfxEAUrshFY/xyDDYIndN82Zrp0mk
U9E4HLlCiSqO3eJAq+qG6ieZ1t03PBdDOxFfpqe/D6pDKa1DPAXse4EXN+wFPrqRNK/MHXAp2xww
Tfsou4Vc8Z7kgQ4ktunQk8xYXmEuPjVw+thsU+CrFa9NaiYbiRq4HIQxM7S9grOTabHfRgeiJtyz
jsRzKZp9LYdfMxOzIVZg05xL19oiRPw8bWZO08OMbyQvXBCjeltvbLfrnr/h0slnFis3v5HRJSb3
LXA14yDcni0i8QoIu86tYd86iW6yo/wOSu/ig9llVJ62p47G0S79NECGe86knR8H9karMach0lk4
oaGGaE8rFCBWqDdCAZWg/C32JgdxF7MsrpfMZbkJqBuX7a4mjGRrdubfBaIunH4EMQ2FfpYDGM+b
+GFOq2lH1ArjN78ngUgTu8JyVmiBm+8n93EF0jIXJjA55cDl6UAgE54UgpLec3Tmml89Cx/tTxSb
xaEbvMcaYKRl08g1/kA0Y6be9KKhIeqrP0abojOKFugPNp7gsqXvwlo0uNqh4mfZJyu2qUbkc7Q8
9hdj/hSlgF+yXnLegyC4qMY5TB4HfNa7pFr0BlKkXB6XiJSBhFHd4iJFahCx1QVD+rnw7thG7PSZ
+96EUb0lATEnQqPcwWI0Uad1alt3OD9o7T+7mOIecURfjfVxDYuy2iikTqwCVdvDFkkK88qsmUHZ
MQsftLhhJg1GUw3+Q90AhsdLwaPcPljEqIVO4QGPWmbzjD70GeJBmEW5+UjZcGaBPOxGab/Vpbsg
C/NuhUBVq5ETdlrDtKZhGE/xYPway/JWOByO5LmTEkw0b1YDz9U7fpzaZjxkpeN30hIYvJTqHlOH
fSbywQ3app1BEKHG9Njf7eAbIcBPsuHYcMnDxbM/QUh2Z5szsXW1meLaeEBGxbg0n5dDOTjfuime
fJ93KFdshDCMpFp3Lsh8o4i+L1z120GGj5TTPLfjgBaWt0a6MB8XnGIbePAqdExvPy/5Q2TZT4Q9
TttCB0PM/woBWpsoikia5K4iO6tq2MYmkpaVrdCaQeB0yXKDn4tyJfaZFydLIPWyx4gq6P+dVevk
O0gp54eh6aPztET3uS92IIYcpgKVOCe187gMaos2Qe3pE9KdP/vbVsChN0eg5CY6V7Qbb1RQ44Pv
IhtoeLjmYI42qd8sL9DICe1wh1c1AuC3OqQCg6kHdazssImMgw5cSPpa/xBnv/OClswZD1mTrGlO
2Q0ROkRT5vhAEEJcqWI/SNJ9u2FBp+bw2KmJKwxa3fWel97Z5RnggQwiHaNq8UB14rGhHJ8shrnY
Oxf1ljrisvge1W0VNeexvNaTGV8yq9w3euQeU3AlRqN/5Ui3gozynZPRfOVSSvA5x68qY7edEt9L
tkJ+VHLF0vB3qO+YZGH4Lol/cBuK1NxXCWuHAXrZY94sd9yo+n3rcXPawDnOhf/Y6e0zRmi6Jclz
pMvvPLa6zIHi+Vxp/vMsO3GHNOboMjUl2ekvJcR1Bk/LM88ASU1nu7H+h6Pz2nIU2YLoF7EWNoFX
CdmSyvsXVrnGJCYTD18/m3m8c6u7q1RSkidOxI45sUh6NN15UIIgyBicQpsdWuhb2z6QNIXDZNg4
ViqegyB+SSqC2Us3vUsU5j1vejb0nRkZZn2c6/Eh7iy9VTyJ+8age4YocZ2cYHm0N6QNHyoPzcSX
5kKrBMZY+jg/aq6YzmA8THN6drkQ7MuaZtAk57PttgvGk5RPDp0OWDb1lkjUP64FIG+98LnBMc94
FL4GdpXwd9EnZej32K4QBTtnLx18EfOiT31LXdqEBRblFwL9VKxwKjZMFVftTgbG3sAS3yTEsNz6
cVapwMqgfC5uVKNadXZDzGfrRtSqB4jY3BLn0uOKZhNQFeGCVNz7E7IfJmGMctu0Hr4DQbFaaiCH
Okq/8Xb+bIcPNgLu19LfO40LnpUI6I2yv3xpzXtCTOyefArszbCBigWPQTh6w7bmd8DngBeFAaFK
zKfAUkeMMAxQPmR1kyfkMIX7sPfeLdvddA318JOsf5V0nyoUvBvDC/adXzy4bd3et/3Vxc4VsbN+
KBsEw59xbuZLMYko2IDqaLZp3BbbzCkI32TpfTMJf08xbn2G5ToOIaBfXGvC9firsseJxSl7HJbU
Uz50682IPYKie2xqv0RbO/fGyFy2SJs/WjAzeXt4XNzwlQX+vfietTzkWcmLZ2h3P6UU8jZM9OB0
Je2Swx0ZS952XJ4X9tvJ3L5hJrgXZUu9hYfNRDM+0umI3apaAqzgA2HADJQT+dG3er7tVR3fl67V
bwXFLLFdYLDOPutYPBDa4QCayA4xcc8gfHKoYNXyzCo1WXF2h9kA1IGzBc/odyYg7NL9yNuYLcM+
9ChowBzxrOXXGo5aXfTQrNatE7TdH5Lup6Jbb0RlT5Uo4SDQVfR8przlRuVcCu1f2qFzTsAYNrDk
FNJHm+4Jrd3mArobZXb21p2DLW9mD0pPd49vKQpUvee7hEcUjNmRO/t+tqa/BLtHRJ+SebPhBUIv
yoWLhVMe87jrMaSH5POIY5Mdv/Fdx9kJpdBV3A8lOhoFocmgzJYHrgaU2ruGFc22f+izAS6b0ngx
ZD08TRoiEE0LRYs2jN/yu85Yi4Sdmo+kyFpWNOmjC3DpZGUExLOEZ+HMA247ONkdWAl65Fh/D8aT
Kc38uTW+DKzHG1mtHgs/3QeT70T2UjALAbTbmn0vMJbxD5SzyfOx6G/pMGOxwTp3W5lmevJssOLx
pM+ciiQRogysPliI8qnJnpaAhYtdYsBaOraMYXhTJcDA1UghkmUaj0hZkMXM/sWR3O5JS13dtjDu
xC+iabqnHJ7BdTyyMGHXU50Ml/Vdym5Ct3SlTU5Yvxv5owPAaatvm+CaU2wWTSea5p6o8rQPLhVn
FYZCz4ES7WRYV7gc/EE12AIr/PD8ksGtyHiYloCdW/FO6QNb5nIAIu4OTOrckomDJTK4egabOhNW
aOTlaya6gppf+1+GCT8wic2bvvGfQjnXkau6r7iwzjjPFvC5TUc55bMd5B5eITCZYJogrev4uZmp
dczL22Yhw9KOJb9ebDJVVxnnsscFzxv8X+30LcWExUsZpB7dRKzhMGhEhrWQcy+X/Yr1D0P95dss
5+qcUqvEBLoEeybZpGP1zt1OMseD9sqVcVkX37aD/wQVj1IkFhS+WM5ei/TtzCz13PyVxRgj0DKM
QH1isEviFYWG/sis595uvfjjn8JRKijQDdImAS0Js6o3k9skOXpzR07PMqOC9c6GZBjmhgICeQnx
M5VU4mUYxRZmIgYMfgRnn852gJcn7U+EdplIwqXZeX73ylox20sKpKy5iUQCfQAwVKq77sAp8uQk
+0Akx86dXpipIqiJMP5tlxPLs/510r+wRbt1mvnFs6nftWqWJkQEeccXhG/cuN/FfAohY2GNIXTh
prRLNR3zv+c65rFFOB50gtrhKotR0HyCWvElhvm2qP3LTCJ6I1ZAWMCpk3mU4UCi6pMvCzvR2S84
DQ3V7caluAulOnQ5NxdzQCPGIPQMpx8bp0Y3ManuJofoksXI1S7cuYAS3VpRqNBfHNd5ywrrGkqO
5vmitLpf+mE+NY17dJd8Fy/Q1LmH3auih1Bv00vUQy0qKDHIC/9CYX2EYkcTiGHgy50xjVp2+tni
b9agVbDUM+OzCbpmy3DfU8lwgPGBT7ehEM5zOJNoP6VLAqlwWDD2ZhN6cVg/ArZgeVo94NR/6HLr
M3/NTb7aTJYHP/NfpJjmw6T0EX4DLOAFhEuIrzryzfysbOMwqPAgyXURkSWNaycBlWpg3hjqJGKe
zbcYPNn+8jCH+b8BNsSuRSLOUnMXkqsXGFpTI7i3c3+hG5J1LQ0phKshbjuGWURV87rmljUonA2a
A58A7T5Lt6BcrqW/JpXzW29Nl45cT+94Cb5zG6sFD/AhQ2+rMwS9RZ6ABUScgXw8p/xUe7JnE9Pt
fLCPG7dsj22a/8Mg4gLzX4wtZtVhq81XTSI5dWhPrYh4Yobj8pQnr2IF3Jltjylx+GnnByfA/c86
u2cPLE2BfFIJOj4kwg0wC1mRuKxTf09Dw3ptJQP7ktr0oTavjj3dhbZ1V3UgF1srmTcKCvw2XM08
A64mZKeXHzHxY5iL5gebGxJJ2mMpRjtc+psFJIdSosHoc7wXFJOo2YYfKS1ch8XCAVe3vP37BxCr
eFJ6UD7z2UZ17DB8xQGloap7zwvk2ayX717Z/DOTez8YmQc6SR2M2lvSiwoX71IoxUPbDi9yst68
DHPt2BSMb9mNxixhZPF74Cd/lae9PR+9MxnPm97HkNiEL3WcAZNDdXFMb13Ux9AwHVyz9h2cs58q
IzuMjFlq462eeByaMfI3Rkfy+RmudwsKULKQouWlcQIoaQDTt1nm3ww8lPHrWuusDUBMOs0brLU0
C6LcXS8MgYJ82eP44DEcmAj6ftc456+FKZZJLL7oxv9twONErjndjB7tQ02a/1SB+Ydw9Qlm9sS2
ON1VI+4GNV3jfVa7/+oE5znrd9ap8SPPXoWrV1HmkGMBaigOrb1rSd608+wzB/JGCgEUsRMsiAl+
rR1eRrgi3/0dhSc72ke37jo8L5KUbYe07zbJoR0/ZFbh0VySQ4DhfpvM3b5hPxytvwJH2y+JPbz0
efvllskPPqT9kDf0G6bhakY+ihDNQDn/wIahAybOKZjip/VdmmtxP1BY27BvqTv6kbgLw8fd6Ik5
UA/U6xok1xvuHMhLPPU4JCnI4X9JhHkqfUj4PogEnQ0oEATeUL/6eXpPdgAbDbHjCqvPi9v09sZH
ffZFPiHLknqvuGJhk5kpXyrIiNjZs4YevGNb0XOABJvWtlETBOoBAOpdNZQEhNGGN6McqsjAQYMI
jhnPSl8yK+UYd8vHIRupcSuz+WSnf4gpr4sQv23F19rIaYR0wftSsVOE4BLmS+/nfxhrPysbKWea
SJH18nfhybYFSnpXZ366E5pcKl2jBKdW2COFyvzld8EoDrYRF9uxYBxzLH4C2gCzYmesAc4B0URX
88Zz2z+dp+elz2jYSR4ynxlgDIEVx+LFfXBDM340m2+qFQDJZgB7qEI95QUF1CIry0uZEubXQ0q4
Xtj2OuJsuPshg1jxv4Ul8l4ZAuK2W140lxT1NmDYjNoca0IMU4AdLmbC1gWPO3NWDsa1mSU9VovF
Mtu+hUNQs27w3vqOhXporI9EfBs98SvedPWNZAtxLO6FR/A8ViNLruqD1dpmVJbHsoDLlzMhomcO
h3EpUMXjmttsPxz8uT4WzkxrirtRqaQuiAJ7lfAzVROgEOiSJYSYaMQfPZnyV2sGYlvXBsevt/ft
R4wE3o2V9rf+aF75P+gHGei5iAcKr6mduouhL6u8nLlIDwW17ulNR71EhdHOtst3CDpIYy3g9QYS
ODfxPUCJSPf9DeUn0AX5+BymALsO28FjRutL2fF8BsVKmzT7UHrIxZ+KzSfLKL5qDmv2Y9bTSExq
44i6hGBQf2nlvofVUTVgzjLqKKPcmz4hnQD96fCGzDGeGwBRV3qH0P5kzDV3KZsbb/HhSbBHysx3
3x+PbTjviwRTDJPn0aJa88HNhy/Q1mtbV/oXL/lTnTsuW1fn1JRmhx4+YOPCir0xy4M9xvW94f34
VvETdM4VAmJkltyTLInx17KXA75Q/zw+Mm9fRyW9I2/INCqNWB7ipDzUMVOA5fOk0BNyl2In5w/9
ubRNmnlSSnTwvr+AOzS3rSNOztCvWjT8d1Q+R1/6XrvguF1ojiSufYCsip3ZklQ3lJZDbYzBFocX
NM2wVtlR2iU8Q775sgWB2jXtF29A8hTFHljbj+c1M1oZw2tny1Ot0Nq1Oo4SGTYUw6+ueRpJBjA2
dAT/hrM/g+iEZ7/hocsStKmJD4VAl13SwMlSPBd2vsde9FIOzB1yGMhLGzwaShphU0LPLHX85ARY
/m02T9m6XW9Skzo6MjcblSWsb4zC3FDIa9MxhqPVwB4JXC6BDz1dXY5/3GjTV5YCpkUhkU6wNVpM
PpqRcJM6GYWNduFH8CNvdHou3TE5qJ6Uy+yo9TdNnaVYmxfbHkSoPfts9Qj1er3YKGcyt2Sjbmm0
prC599RZjtdyrt9MYZhnLLa3QHfAv3nqSbR5fRpNXKpoUYSNZsjDLE4xoK50YRfguRmXmBYSyGUT
6NcGXzUe1Zsw8cJj5tUnMKNxRGA3juo++8hMXMxOAnXUnr2HuWMtE9fqXGh9v6hVVOfv3XSee4Tn
BPBVYeCjWurGo06go7ml11/wJe96kn37vlUuv6b2DEi4xh8GGxSy7LZ3bAcSZXmHwkS5uzbxqiF3
RApf+LEHIMAQxnqAUth0dCe61mvBzvQHh8AhCBp1YDDGbUiXEVenYU/9KB9kMprkL1LKiJack9d4
IRLHiZak4xag7QTI87vooEhgorxxNJlMGo2RsCvrUCbFtizjW6bHfB/7ANY1z/3CXgMqFMrAHbth
Nw22NZw+7LwmlXVOu15HM+9Lgnd6KxwrhaLZfRXW8GdWdC9z6DFezvNz3sgdDo0vaikifkM85l39
YMXueWnMa9Nx/wxreSDl3nFPpwXdI5pjLohaq5d2Uiw0BgFpwiJp7JCd4Chu13uGyCOVqLWAyN7M
hviQCAiIUiZW9/zGXRuWBjO8U0CMcFDoB8Ob0oMjn/yJsjsXKXWHP+LeBmwedUJTAN09jsAL2d9N
OA8phBlmk5/XuYqAAd/pc4WBBH3A6q7OFNBxU8MLaszjUGb1S09/9C4bluXKk/RtDIC0DwJA+xQW
N95IWIO6GQx86aGWtNPnlCMmPF6wOLnuYRlpDAsM/vJUyjt6KE5WXHD8YBKcFGmVwHPn82w51Mip
l9koJVav8JL5uCSnYN8YlXWZg/TDaHC00mdURkTiKDQKuHXz0QrK8pVj9clvG2cz86ucvI3MF7C1
jCRs37gu8sckVL8lzBE2s90U4wj1J+fWaZNdR7nWdvFhp1NXhm+QC1BcBvjwY94iiKyN9pObPPyA
a7bSljsKEGb+hQL8qxmwV4NyKSM3YdfT3ksfbpufstNEvNu3TbwmMfj0wBw8T1kSb70Uzs4ya/8c
JGTK6oDOU+CYw1oxO6biMag6EI+F5lZMa5430kSRhskeNZqXInSCzWCNp1D8kC8izg6dKfKz8BVR
fM2LwogNGtIj2k2P00A1oCzaBzsj6BGEy7e1WpS1bkLeT63cLhk4M7b+EFnc9FIn1r1+5SgvuHVl
Fqcb5Ny+vpt8i9sdOpLFAypGW+BEFuYhm/ng5dmLBRhKjzfBjGvb7ihkyrhKViD74/67NcLxMlsB
BTTiH1cfFvc0AexbJU4BdF6UKYJCvS1fm9S+FIGB5Lsm5MzmPKfPQOuSW/zTfG7I8U4poQTM7Xie
dGUBpeB/du1CymvgA5rowb4OdQAILiNURPKFyZGK00baJxBONE2TJQXrcMsRG55U4GcoKQU5Ge5M
GyERcoes7vHP0EdG9fxzW6bQmoOKzaS82mJZeweSXRXaOUSDFngHR1gb9/9aFYCSz8VLYGCsoOIJ
IxsgIDJ40HCAKRkH0VLcCLswdC1uksVthuEt4hZQYuRgAPZq8yfA4tRNxtdg4qqkFVxHRB253Fpf
sKMg6df2VVSEohXYbjNkP54WBjfgWJ3YK7TS406erzuk4lUUS8lczQcDzDxfgpyBEY7n0XJJtMi3
yqt9dJOboWqx2dYLTvpEfxsllJxgnH7gkf6iSWOKctxt0MW0YQHIPM/wP8LFvFfE4DOzfrcszZG+
7Gng+JUGhlWsWzWUQoopuGls7bpsuVyd+7LnrIyB1+OKWYbst5hiiytd/B04If+B1Lbbg9tHgL5y
NpV3LICjTrmAm2R1i6+BeYJ1ZBKQrFt40dqG+42BmXhPnQkIY1uQE63i7TjBwTKt5In2YhtgMXmc
JmipVK2QdGI/xqoDJnSjQS5Z0ky2xPdZ/MZM5HDcWuKzaKswzzUG+mznjEIc/ba7UpHi7TKTO7HU
3aMwNFeKmTN4dO8BD21znf4FQf6maJScRrgVG98HAyV/G7N+ylMqPInw/OVjO22M2LwVXk5e3zvz
9jyEtX3f1+1Xh8QxV5+STdQ0yV1Xd7fDMDxPs3sgT3Dh7nBfJeO7xBva9yZaoLgLBpuGl/XGqv1r
QhnAqLOnNYxTFwzLRkFCrh4EBk+1Dar+XTgEdkrKS6bJQs3wgx/b0BFOut2cJecE9w0dIvtU6qik
uc0sSc1ZjXFJ7W7ajoH1ZA3feuQjlqUHtrHvsjUeJA5BGxXarV+GtDxhiuQe6Z+quXbOrKKpuIWn
nzWevynoheosTEAM0kZJvV8FlS+1oYkWJR31CLEMx7RJGKVBKDC8cwPz7JnhrzWZa1X5m7GuPubG
XU5e598ihx/iHpHA0twB/AIxAsvToTMAuiOAI7vosjgS3eNa0Jf6ODjLH5VXU89WgpUcsxvrL3uq
ThQI68OcqIIJmpCiRTug8Cxq0BgWxnahZ8iiujPwd74TVqtQRdOIdL9Dp33w5xYMK/tBPlhaPSbw
r1wy9TXKHW9xbkpOjb8QUxeKlhvxttkvU9ofuZHNUddug6ZfXUQnX9bFKY7RbZaJ3iDT7fxtuZDH
WWyK1YOdWIHLgQvLJR+oZ/KuDh05cE+fHNmHl9oNn3TPfSsM5JNVios9cP2VFr/6waqAkzb2x0SJ
BKThbp9MSYtYn2jsJpPkyTo/FCaqlR/CNwxgpLilPJRg0aPQ9TZejtNZ1cutX6izXxkvsauvXUDv
CtGkHtlxU/W1ceDRwXmukVgawa/KscMHmUrGJZHsrMRY596/PhkuidmMN705QYAKUdV+QqSqCBBp
shuaveeKi0ggzyqFwdac2AlZc/peeTYJg8Um1zRrCjmWvx70MMuvDoh8V2HsaIvnkk06j7qy39te
xt0gtfa+k1FGjshCpwC6SEhccZWzp3Ak4ulSDc7OufP0H5LCV4Ocf/X9bMfi8Acr0T+poWmWdXjw
2r+qhuguZrmb2+YRVg/BYKUOoPiTSl+hTd1zNjHqeMzi/XjsdXOTdVyaVTJsCYc9Vy0On/mb2+l4
s3abpzNbGtIN7EHYkvrCizHsW5d0IBNQeN4ftZe4TMp8xvEnWKththFgp7jfms/p5Kdg4JJl39jo
Q4GB25xlKQJt+8N10ozoIDE3fgNQQhYfCJvAEvkP6ZiiyHKDSbwV3de3F/pl5YZ6aVoNMLwN6hoU
E4XDPqlCszbTfQlrxxZrYaT1Tg+BPBAJps0pHHgSn+2B6GPCIS8IxZwwjNzCXAP6mBSnTnMXCMcq
vTUyfTEWbewDhXEsyMfIxnxADibYKuW+iRjUEP+4Y76Q/hsOotoj1LDhgwvA6vw7G0gzukGWbSwP
A/WIN6iS7aXo7Xo/Fu65q8QeO/IOgpHJLmnjGI25T0p2HoU9nEqLc75a+uUyJu25Zzl4lYpVLjfT
FW2v9mYHbMWbyQaTgKnr5NpzP2C2eWunYYxkmwMKJyYOAjBj/bjkJz3bNDuhU9fM9dvEcOeojZwh
4TppJJ8eppyxZM9HhCOSfItDi1GcuAhrwqUoDq7iHVLF78ST0AD5sBzGzj4UTUoCq5SUUds89LKY
zOdgHWmR7fbQxYgS4og34DjosX1UzXwKhAGNRbaHdIaFQ74ntEYsbZO4Gmn4FjKvQUGuMH937nPN
Vn6RWDGFQWYra0byC3hzVpuj30K/yRckn3RWbwzYe9FlL0NIVhs95SAJzMS9tk82u1vyT/zxPOOY
60svZZeOiQx3QB82BMQKyh9MPgXDMhFs8/zhkNlP6VSpo5tbL0VgowQJcFBTJa6ZoWpYcMLZhyFV
UwI3ZTc4fKz5AGQ9eEOrXTtp8lNrIXAOJmtztEqMo7xC2LLI0UkMEAtFU67MV2rW8BV7M1V33VtO
cxDgEijrQxxf6j4ke+YSncvtQ9xQkLX4qDWhxDVA01iGh6l8zisHNcrquCjbx7AtWvpZl5XK/O4U
43BtvZ9y5LpMLjvHgOsX9sPEShPXrP9UaUcfeTF2Rebui5rPAmbNad9YCRwwfv9MYo+mhaeoXKrD
HE9feTH7TB8fVsKb1lvGT4wX1zlVoFWX9t537Rc3YUtANOi3t2P0AkJhdYNi0IVAx6oActCg2Ibm
VGTPQRRgptizr3hp3fmTuk6Jb6p7bAuLDbGd0o6cmJj0yuIQm+m8TQdUjWqkQynO8rec74ceFAAW
4CMeB5RMDKq8CKl/GwsN75YN683S+RdtXypcF/QCj1S+wE+Lp2rB4MxVr03v+7G+o/jt6tl6tfqj
Ita4FYrE3/GjrmhP6yKmptkpx/3rmM7xjAKzT/2A0wZ8ehSmSDaxHu9E3IcUV5Ssy70jZhKyxQud
qZOVB0wCOBOV8JjJcFi2ajnK7Kue2pgzkWMs4ItNXBXYkpInKFoscV0WoKbv/+Uy8Y9c1jZFzpkj
ghCjWxicGZs2VqKPI46jA79eYOkTyzfsTatRqNjY+ZIfCcT6CNLNYz6xD0hLZt2MOuzZDzyazKZb
QXQeDxMhpjKe9jopnjgvl0NOTSBzGTKHmdqrAeksRky6DR0wxE0ryoQtwN7apEBPYkZig+Pwz8MF
ZDPB8iBd+jtdJYr1fb/sTDunCJ12xgPt0HlMqKNsQncTwljAlVnU5DBtftpgB6DoXcv4ZcoDH79y
inXMqY6jNWOfaxya4az2LGvjrp8EM1NZ6COs7o2FbBQpUPYbdcxW6K0tMJ1ZFrwXhWxT+Yw93ZCy
5q8IvjUCpEiWRCYkTiWocOl8dWZLc5CJEAdMvuzuvPDaJs4xM8RTF2obOZ5nrzfgpo0dtr5BKh9D
YT8ieRPoycEHUD/FwYMvErMpZTn3KRdAMum6fYipwUNisKntSwp9mYL5yVjDX/002Nyre0RrwzzM
PdxYGnBwUbKuE1jVmtLaB6KNIyvhqxn+1EoGqTYNs/d1KYOoNRc6ZVy2QE74oHI6sMyKgJOTs/TX
SHLx3Wxm9TODdFAykms5wVPDE+TOMZ2A60YKg9gSibmMeqP6FCb9aoWgQprR1HNCwfCgir2eMsjc
S39rDt4HS61HAt75tg51SraL18QuPvOg7k4NARgKj36HmfAzD8x9YXF00TN3GmZZ0KaETbsGsbeN
80ubLP9khTrrofxvNBXxiitEWsXfpgYW1ecgXEzx6NB0sFXDcE1jfMQp7MZ9xuPcx+Na01ezC0uB
V0ViytLPccNo5quU54DJSkN4UAHy59juTmxc7yyAzRhLqR8ShL3YheR31ejDdk5nSBdzzFjG6qbz
rJh7W/6NQzS54E2iL3tPbZNgIUdcH+LSoc8zguLi0yLQu1NuTucXHleumuGmpUYROpfxmiSzuZnY
2p7QQCO1pspNbAab0QcJbY5/QEPTXYDXZcyc20lkVycnAQlwdOMymnAtzQMiDXaIT9TZqcRj6p3y
cNt487VsQQxzUv7CU391xRLA3yXjZzXLpVJAklPPxWngu+8GlpGdT69Y4GMRAu6md1qfUQdaqKQW
TAgnOSVCNezteAPRxtMnAmHVVahm5nyl9+begRzXSPLdLPypu/DKS+15gJ8Dh1JnIIPmurcYaGzg
+PWpV6w5K9piUF9d4UYm8SYS4jsly6fEJl9SjNh//ezP7tr9DJQeVfvcVjnOjYZiD1nJj9JlAdE5
t5yS4w478fPSjT92Zu1FgI3ZdYAVLF58q6hAP7Yl75s06N4bE3yaohZjJRJIDmuMMhoSSEBAmcUi
2UPlGTDJcGwYc7ydBZnraQTza6EzBE0L+LK/swbk0KaC2OfJ7tvRMJBc9dSR/9gspYW9mDEOKAOm
KeM+xIG7bRqYyHlBZzCQipITnSt7jU2Z562T/OO8X3ur+uoe4GnUO+Uz4ZltaRvT2R9q2Hvpiq+S
1gYMNqE5vqVBgyAdgg6JJAWnGHoQfMlqVgkOcpX7jyog+lD1D+6IpBFKpBRrLGhCk5JhO2cHZEHn
G1jCNsaxDKw3hRW8lxqKITk8cFRhyoejbEp2fiQ5w1ncFiW+AS3A3971gqB6WOTxGyIVWFXwfTOU
igIzlxyIpeBg2+QNigSywYtLGYiTDGB4e0KoBjXv+N2Qkhv4IPwhAWtypw3jBz/urZcuP6NmCMWz
akcSVzAdqgITtrqpQv8f3iweR25FlbD72hJ8idLK+6ZsDOu0Z1KLStik5SCzB/NayvhJTvrb8xVR
NQpMs/Kl8W5BJOMbV3x8CE/fDRL2aGdl4b5XZ7cmj8pCapvO8CSyUt/6M+4Jc4jvhsrAU1PkN1YO
3q8I7rNF4XoJ0oecHxYddD5UqxmKORMqpZPxEHLEaug46jTIo6FOnpO5nrGIviGh1/F47usF9SDg
8Vg7yzZThPUgCbyU89gdxpCmgGZAHXNRjSMvlp8TuaCtm6NbDYQdfX9FpqYZWWcQEVsXz8StS5OZ
0Ztbjz31HRkliZDG5YD0aF/p36lTLRdyVhviOtU8j8c4++ymjvXmcDIYNfvW/QiGfx2qIcu/kCJK
NPxsVlt3jXqlDuyfQVl30jK+4XJv0pCYH3j3z5HkJN2KcdUtELc975j04w0PNHcYddTaM9zDVJG8
nHERdpTabRn6sFRmy83CeNkt7dZHPZqM4Ww7zR+5gmcP70I/yx/l2+sf5nRKg1iCugivsrdnBGFn
O+j4s3UI6DKI/OsT6oKMwLnXHjmN2sJ05LcrI0VDVVVgIZbyyS9Fd/JgjG2S99jjK4Kwwp0d1M9x
RgSvbIo9y807j62CAzZDKIg4vp2/go9gFrxrwbhFLo2vKT4NdEBYL04NESg5+vw/G4JyHgYA1IXe
/UMaHNi6ENj4naW+77lYs6qw7kqpCHKN8lxAniyd8mY0SdS2jcZMpG+rkoseGKS9Gjqg/vhudBaa
iCPzpa3TbwNtrSQiixP4RtrPyi0B1GE0GhTBBzaT9OXGHyWlzDQ8+pdEpXcx32iMocNoJszelNfk
PP9TYqURPsotPRhDVNJLgpM6fxArAcLDHCuBvBQuh0pfSA7pybqD1/AG6pxFU9J9VzwFukVFQ2pe
27H5WxjgczGSnrU0RW9a/IVz/hvmJKKIy8NPCpGRvfi7dtrbOTT3WC/PA1hXan/fl3zKoBDznLP2
tghKEgUElbvZdzZOO+NwpFh7sqf7xlTXWlW89E2D3ls+4g0ADqO5qqbxQfI+3E35eE+c516nnJBN
YxkUMHgk6OlNIELqm5iZ0bPY5vC+RPD2DlTjcmx2LgMAK0BxMNw1hDZk79yG7qoC1ZLH2nPcBy+5
msydMud4R56CsqbgPGTmyV1erbk/FWGQMqhwJzFtFNhlM1voKmkBQ0jgUASxf88V5sGjatztfYaS
eTy1APYm3QDV929sy77LCABk84red5rncu6uyqi+UY8f7O6mDIuXWDfnuAjZwyP1QHLDS/w29kQM
DOfY6WnfaVYXnb1fGpof+DYwaF6bUvwTPtdqdvC7LBu/FrVWn2J36dxd4SzPFfwLd8Y8ZloQHjxv
V9kSHSj9CY3pLQYyb1oG/5jHoIbn264eJ862WT4Q/DihXtKUHql63dEMwXObZlej7xgxYlwxbLWM
eZ+3y7kvvBde8ZcczXcy1IodreApl/mrwNQBpYXzw1cfk0FfNY9faFWLCy+3m946VA8Iocyv+YKp
kjykDtopMogsjuFJtG2EczcqE/BvFR9Tc8K9vRBT8YCusmJfvzmzIbTah1cd+9tkQfJ3EyTOgMxb
HgTvYvI/4zDh1pqNf7Syf1t9MEV5kt2Z+mOCfUB5yLZsg6NsS2fr2ViiB+/dHwQBUyhyLi05VuXe
gH6J2Da8hUMTNTYNi/FxFMt+jscXCrjvs3w6DgRtROfV+L/UOylH3K/OO3ipa20mPyQ413PXO7CG
5EbLdgBbUhOxCHXq6VMtfB7N9mqy+eF9xleMKTsVP/laxylWdjQbowhhgdyAL9v4lvEZaiCwow3l
oa9r8nK64dkmdlnR7EzcVJyJpzYAc4EBKE2NxzKH7Y6v/JyXCxcUab0Zxvjx/ws+sKjGj4XFVULf
cHP2BPZ6XDQ4eGxkKLKCLPVfGoq0KgJxvnnM+n8LNJYkr59cXcDc2+Qjqc0phbXr+shu1DzOPRnq
/xg7kyXJjTRJvwqF50E1ADODAS3NOvju4R77lpEXSGyJfd/x9PMhyOniUsKaCyWTmRnh4Q4YzPRX
/ZSVeGMM87kOW7QZssQijI9xz9Rv+aSHLPqejOFjzwFrVbYEkLqrsH23oSYRvxk2bVw8WbI/mC4Z
BIlFxGRIuukGCojzqryws/yuK+ItGKxD0NN5Owqe3dW95BjPidy1d5lpvvmYqnDhCmdXj+1OMcW8
rMR4xrGER7hSAwJ0dksrLTy0hG1gSG07EBJG6WR4SlxaVTXd+F1G3DUNLsN22E0eEJjSMx6NmIGp
lpJRFT7X+Dbpp+k41+W1BDzJLq7bORLnxJfCMbTZiyn9bRiKK+VjJUPXu2TW89Z53ABD8a1h2pR1
nYYC5MVw6y3gBun0wEgrdpunQPWg9HXw5C6DoFrAwaR4D8PgjY6cPYHEcdWLaRv6HVmDL7qcxBI6
HqvAuY3DKaEEcC2U9xk03DBFVUdr15XvRg3jAI3gMeHosm6YtSbAGkV3GdoulRo17m8h4iun2dU1
WZlR+/clOBk0ZA5Qof9BtRom8BOnYnpW7HVdjQfGT5dVBuUuCm+HtE43Rj4+5w+N4xwXFFTTQbQo
G/PEkg1Tuchg/1EmwVgmeTXS/DZ3nOqg4ztd5LeDSbHCvFcxtbej+za44OxGScBffjcpn9tSDcDF
KfALcsHmY/5Ah3i3sWpgLQmVAGZYbcrWeqxUxhi2hDxBV86FMph8hjkYX3zD+Hesh7KyhpPjMNSH
pDhtRMamjdsbY8JS0Ssy0aGy9i99Vx5dnL4QYamXYdLjHW34BLM9gzYBi7yyejZWmSl/2C1vD8RO
64whdJV706mecMdASXJWsRIHeEVnWwyv2K/Yb4b1Zzk9eGOMmo+Yhbmi/eEkAZjsomcEfd+i6qxD
M2xO2ETMyv5QxnjEo81McGwqLGzlZ4VBcnHDXg0EpXC6Qq/ndWCQtxiUZEu/H5q8+yU1h5fY86tD
NFsPdjMGu55Upl1fsyzjrA/ZLdZvIdP0TcPjbNuifq9J5n1vZiJXpDk9GXiH3mVzSobV78d+nXb+
2REwEjqX5YJzOfSIcJ+msJcpuopZDvFlpf6PUHJJYDlcTSOaZjAwH/MTJGqnvkjqWgFhAh4z2cb9
1NZXvaqMPQ/z23iKtqFW10ZV91vLMKh/TU/QfL8pNtqkKyvNcV1fwpFdSreg6JV76Q6Xg1CkkbLm
5A/d2XNxTDZ1QwaCKOkqZZw+Dyat6MueIrXfpjDgwYHxCetGSkEsQ5o878ajzsVlUdH3w2T1wCeQ
mBwVpRVftIzVcc3gubPAL7ptZFP7fNBOv2fFpKdd1wQZgTNFpv9Dl1m7shmm7S2Ds1M9WQdlasAt
jUFgWyJhyUo7V+Z88jos7yFFvEJAjOCq4nvgaWKHZBLlxDfG/vclj63PUtjpKRMDPTMhlbSo+avC
IXrNrOxiMo15z66P8hWzJHKNrUfqGvNzLFH/QCJhy2bgYM3nkWcGhUsdidt1bUTZJTZIDEVMvIAh
IGnwnKGwZd24rXPJNv2icmlR8JyWK1wNr6FpP7QtuShRp4spfmFTXguy6BfaZsNvqoGRjDvMZPba
G3MYR2QZ3Wwg4P+grnpXBJwNRSGPDLque23fc+FbwIQtEtJZdg8X5K2wzD1kCISlTI/bjgcpNdBu
dCAaynygvYLGw2bUhHFHiuvaNa5N04cPOlnnbg7eRJNeNTT2YhujqJPB9npKGG2ALn2XOCakcega
Co7IuCAtxzdtx+U112GzjpR3ikwO/eWw1Hk58ocwx0cnYj7P8QTLdH00COiunLQw96UbnvopPRKL
WDe20VyNfr+rUYHZiGYNIhUetBSzTs7utGgq1Nrcl6gCBJPlWDxDGe33DZVTzLMYLQYGBoO6dDci
r69JCzw0rsGeZGCcGsuw2RbhDXFKZgMmPn9D9HzqJdBeLmn8YCs6vHAgSfWtM9WVnq97Enb0eFTx
pgvvbL2Ao1C/2bv0W8mAkE4aC24BfGvVVdd+ms080MYjYZECp6BhrOdTYiAV+Ak15y3wgzZV01Jo
/46p3ESS+B6CsNnKxSLoSBzqGWODSLXp0YX6R/sEI9EJFuTaSMu7DrIXHBCa2OIm5+/zDCdixkan
d/RzLMB+5GMjd70fXqOd3KtKi/W0Nyv3McIkt+7BVFI+WmFrJrbA3gCHz1Dpjeml8G8A3vuVwOKA
B6L2GvDlBBLKcSDO5dA6DwSQFo0F0moYLI3Air3MircmFfVjWlylzYD7VuvvKOo2WdCEfY9sc8Rn
RkSqcMESQdQZ1Fk0XXiI8a2tQmy04UQkjg6shKh6defYAOrot7RiglZlrs9laZHe8dAMPCYZQ5Ld
2i6ptkL1rwWu2SWLdJqG+dFt7dturmBk+Lu2cZs9nYE/pj64HqaeBbv7xhj91hpa0G2qXfuTyPeu
TaEvdGMI+Ny7XhBf9PifBsK0fljfFYP3jJMWJmMfynW5ZmanEYah0sCuwJRT9B9kCRDGmN47Hh15
mKQk14GxZlOX8OU8b8ecli4w4saTA7eTzIJ04Xpqhvrenayw5IestBjFFUPW2fhhu9Wr0GyoI7/G
fCkOlt089jyjNr1sr/vQR0RD/B+agUBvbZFMCz5JjOM0il5bAa+FZyO8n6B9YJv/wURrr6r4YmyG
m4q2LihlyTsTOt4N+anT7DprdcUkaH7FWxjsDE7pgM3iKNp4EEVvlc/krg4OqTt+KCsY9tIMn62I
dzc0nsyygs+tvPXcwx+rIZ6tRGX0O8fLOSiS+F0tDs5KRe+N2d7mhqCMmeh76yD14LjSeEU1wZLC
Iw7v2N97wz/VDVdXwMwTC5741hHVC1L4miLBNVMxN1xFyEU4a8d7fEEQdfceJ23Gf83MR8MDr2HM
Xk4eTx2M+cxbLn5w5nsylgh1ZbzMyXjHkkMlms+oZhLkNUc0HJtvnmKLcQKfnYlbfTqO8cqjE7Kp
/V7Pati1luSusMM9dtNvOQJCZmHJyo0OVgZrXKXgk6ruUbYz/BDGnH7wYvnNQy85smlWBoLRWLuj
9LOpUpD1vFF1AhiME/9jDQnGd6PvMKW5oj2N0w5rwksdOR18hmjbZovoMwKBCpzsWMqbquTmqkd3
nwNKRSBq0UZjlgMygYxjHsyoOimv1ZvOY9tQZcHOEVmw1q7/KksuGTqjfjgM7vlYsgv2xcKD22oP
nOgIvHCc4dnOJXEDOaFGq5f4Z8FMdTknCSMZ15mYj4GLg7XPBm+XgvqallNQhQ6nVfnd0QOVd9pn
hfD9fT8TO8bwyJ6Xhwv0Z3SNecZiH4ZXeayzDRoLbEWLFsNRJt8oZOKTmRgHl9143ZrM4ZXL85HK
7EfLZ9w08RxZkX/9YUmqXVRESJx8wDrc13q6d4JxH3aYC6bZZTJ1G3II3dHzhoFCxq+2ycBoLqOX
eWHqofxxkcIgyKLkrHSHss6tkuNkzNz+yKDqvh4o0pN9cRPrCvdnceUJTLQMv0hMmx8+a9hggbqZ
nQTzrktZF03E56QpuW6jQwe05yJ7J0LyIjpisLFeRgTMBEEwzv6OJdCJrigHOdY2Ii5iPGJq0X9b
uO4M+lcsCQ8aHDWbBwS6gC1E4jPm6EtncU14O3x11xz89lXm3KQpQAOfq2yYfVDpkrBej7fv68Dr
UmPOsBfJyUAltLu3bAyPVdlC6Sy9Q+0M4xZ+4gJSRMhhgsJH3edrqrLeu9SGmoVCADrMfkl6IXF8
fI8Sa965DSmqqn0povrdW55AoZgF4Nj5VKXfU2ZUdHTxbNQow1ucUNcEbUfRbXDuAvmoaJex5Ucg
LLwZbnrlBycqZyipmmcm8nazj2HnW3wVxiLqaKFy7gCqf4roWKf4M+wEKdy0FVySdriw2ruJixPN
jRcbrzT3NMd1naE0zZxMwuYGu/rJmWFwd7ZF4oG9ZUSEAoXbfis4eHHTdC36TRacm5yy5LRRJDyy
DFiegX1YZ+NtKWCLpFICcGnZbgUkfys2RbB/gbYuA1nskyFryRpgS0xIjA8N/62I+ewMPWDzis6j
Fzq7YXw3BYF3I17kT8HG0HMM5uqKtWiS6WMphpd6HnFIu9PaDQdsVCM17CleEzyAbB0JBsK+i2jJ
GBWWpaY950kUbCc7fyYyvnGw1qy7ZzzvzzkEEPh/Y7jpgvo0OQxrIH+BP6w6cNwMnbnWmbVXmqwA
tExSMinmBdAe+1nDtemXkxPHQtOHhO16aO5dDP030fJQ1NMW/2q6nkY727Ba8a1rjLkFMaJWloca
0YatKRcVzLKhjrbZUN4pKDhWEtyEYfEaVwn7trp8h5A1S09tlRk/EaGez4TNNqnNCYQKZTgq1DVM
MZaWTrVibRqo7bKg4rMMvtX0bV6P+Mttx7hr6v6DnPi8Y9bXblp5RVl3thmm4BVN5El5H3MPa3Xw
MccFpuypPCF7MPrGjTYZzllspIRoH02zvhtUyHlvyZLZfv+yLBoygxI4hfo+jeNrJ8jejdD8mAEv
rkTCQItxUquZqfud3aHFPVs9QlkKJtiPhkebIP5mrKZDlVYfKSizbS6KO12n3zs3UoimCcxCurY2
icq/NaNwAJY1bwpRFwddwPORnZZCPXDzZ0uHzcZ1yDD1WL2n6ZECsZEtVHIMx1eLdTjK+1tyf9+w
Bl74iyZf28Wrn3FL1NJ56tXI48lwKcjkRBIrfRE0z/biCJ+KUYOjRGdaxmyMPts1cJL4nGDpNuf8
OfegN7Ilecvs6iLOGeraPkMrl8/INF17za1I9yyXKU29mRlfJbS2oHwitvTkllQByp5T9jBHOVZx
kC5SRHfCQ4ZrrPR1DKerscniFZ1znF1nvQS3kq3fklIVCTamymFNLIJmJ2Png6KifB8SiZuy9jC5
UF6nhqQIOj/Zj4dIQF/si3eZwQUrLBIZFT4w3ZkbKiAgXeT9vYI1whzSvfOH9luDcg8GR2MMXKsy
0hw6uBIx/EfrqjWzLTZ1f2y9FZLpj5ISzyTvS+pIuLPZWLernok2nHLBuxW95+wKscoXfPW6PjQa
eCrDRDPOX+2mvnV6+j0i46NJoeqgkGwth1FcUfZECAsoQpq4ZTMM7wqK3tdvhlDhE62Bwo25Qjel
FyCQ5Y3EvQKMGR9oVJ4LwZE/mXia+XP/TBnj1uktMq5VhcuXl5YAWt+zH2dYn+7LHG+/Idw3LF2b
uEFiEprjCILTCC+AiBKTQo4dzKDE/EZn5RqfFlQOr36qwSTbTfM5t0z3lxcqS5JoQVJ+V2wRNrNk
nTVyf+sV4rJumN7j0jdcE0mbFLOl4TwmaHspvn0IcbjTlxdsSvdQgOMn/mDxr5PyJmFEn9oXod8+
Tct3Dqwq29rK0Bvdb6AQrHp7vi+I9ECvYy7KRXGRgdaaiIhvq8i6CzlDEEg+KgHfjMSsR/5H7IWi
xScoPx1Ojitn4DXEmgSWKk/pRLZQDxtr5KnMLhxXiZeuzVI+DdjjkQiHa7dmblJftWPwnYwnhDgp
3nv6UeYcfJOfKVwtY/cMCGYLU4wHLiKe4Tdib1Mz6dcLVZHRtBlwrjSqEu+oJL7q2/4JZYtk6gAm
MjcCxhkMj3l2DUi62F2btblEHHw3v6aABq2XPoc0oV2yX4p3IpKgO6z9Kz1ztGVfZPDwUedKrG1T
lgzwcXL7QcGgMkalZZAodkZg//DEdEBvgiDQhXLHzJJcNvwcj0GiAnqLnGBB8iWP0MjoCV0oOlf9
fsith1n0+Jva8V4VzqbzU7H3ai/j6Qu3bQSsF+QkRZ0ScopKLsx8TNeKDa1kRd9EiJl7b752DEVv
OEd2kOSARokPrEYafUCk8Cl7EZthKfNn1IjpClTQuKrn73UxlDuikzWa7aIgL59Ulj57A+Z+v10m
lGR1yNqNck1I6gfsXU7GsdjWI7OdongRbnH0TUqEeZ5sgpZXF1A4gWaGbyCArAJ3FTketBFOSE6f
WDn3nnVBwx08DgqIYMPHYj2b9caEaLdqIxKuNssAVJoXIf1+3aM7q4733tLtc+GmJhBvti61jRBg
z2+U0F5P8VxtzE5AiGbcaVQTi/T4A6/SW5hXyN5jSB0EAlVb8Uo9yscoOqIKaS0Jyo1jcKwqeZfE
9NOiZVLGRZILl4Yi9R3SXVXn8ys4GrWzBspR5PBZmkN5CHARFeYMd0ZWR0SmnGudkGiOqQhPUf3W
MMdaWbOX71jTewNfnQjaSzxDEImYtDFzjib6R9OhPfGLS1QqXGiQr3n2XJXltk5I/4eyk8AseGgD
IsXmkwVs2E6ViyAmCxIGfpUZjNcWs1Fq8Wmj3kcYdlfeMpCgnuhB5D/aLldMq2knCqnywwsIGXzc
ErOcd7r2mLqCp4KS5Ky7cSZTwZ20puZq2EaCo4rHU4wnlN5X/uOAMio6ECHRo+jchkGsvLcxe4k+
3HY5hh5U2ee0yu85l+CG5V2gW2qc9MK62H3l1mKqTqYSxgGxBnyynXWOQvzRamQtLxX7YQfVnb3W
bpwDrkxP32SWtaWVF7mN2P3asJFwTetxzsxd7GTlIRMCmlWvVm1J5zpz2mkVtCeqdvH6Rc9dxMli
9j9zu2H/0K4Feb8z4suzs6D8LXI5q7kt3lFI34p+cZDa4K6pCMzIAuwwcHcpHvBoybv1IwN7juMk
nJrVlDLhYj7hDtyfAccBrPa0cIMpIPfDfNBaolZzYiBVxdF1GsNUtkkorzWnB45rQw6DvbHuqsH+
yCR3oJtNdODMUXUjnFQfzJlAmFOSILca1Z5cT1Q3ROTujJjkrFMwr8pjnwktBQ5dBfE8m1h0JlYc
Z2KoTLT7ESl92PRJ7+67wANM50ev1F891b3bPQQz44rWta9tv+gf2i5JuL1w8OJgPHIS7J+Z7J26
1mhRupzoPsaia6dTz3s5wH2bXSYJNcDIyrb3pJPH71TYltu0QSKhhPfFX6rTBt3JowIawEULDZaY
4ylx4uZaTQ1iY78ELGZAChemE3+35i7+qGPzyqM76jmf5g9vZKK0VYrTmMbf8Bg4/SJ6tXeeO4JL
TCOYqGVf1lthtGqT+4Bcqe0SF8QSyruZcYLWTHotN3zzk57NFtiGO36w16XD1rNN/8hcipFUTIkt
o9P4XOD+PYfT9FL0M80HVesepzz2nAtDnNylqerrP5YMvjVfpWzEcbG6Om1wGdnQyoaJDXk4B8xM
PKmA1GkDJdPsZsZs36zBbUjCAD3wM2QdHOkINha9nH7JbDOOim2osmzv9sNnj5pwMGYRXFoGWJFa
EiNOK3DEy/9KbMPYg7i8rygjPtVjlpxyhUCNRTTlTrz13frgWzM5jk7upUVtlCqKC7+iompy4G4Z
ElajbVJhqCtD3rIAqltb2946iCJ7Rw1rAiA+q7fSmfqrNPf6qxj4JiA3n739sBQJhmLZcXx9NOww
yj2Xkt51uPeP0qLytmqcQKA9wgb208I/lXBbCOFx1v+qUM4DCHg5/25HW2N55U+gnGfyJutEt8tf
SXFmO8zRiYZGG/qRorfcYVQu4aT++qbPtpxOXx4ZoXVy5VEEoqZwOpStcfhqAq1zWrcTuydnrWOO
mV54OSgH9PvyKyln4GlJm5Oqm8BPW1CR6NF4SsKw3VTCDE7W4CwPpBTwrrapA9ARuWqaUQ9WuiAW
lhJCsfR48tGIc8gHsFcwedDsleYJnXzjwRQfR8eYb024kIdIGjiFEDcDy+WAWmPInaAhMt+J84dJ
ecFDdlctD7TGpi6LqFT3PCtCa5paeqd7toKxEpwhdxbF5RhAWAu/6tICO0xOTYM5cinYDOCZbbI6
lkcTkCocDYziLRuvC9FmGFWMJqhuZDI9tTL3L9pfr91syaYsF3VCou9QevI+cJLxUkY00DnLlYtt
JT5PKjau0rF+who93cRZE11qN2E6IabobWDCsopKfDuYAItDHzX1KYdiR9KArzv1IGMzYiUD21RA
0QKsBtIfG4843P1670NHAWlv4UNCGY5Z1kzGpkF/+etLhOrkb79qIy07KFcxZoFdUGAEAun/kaX2
9DzBjjDLkfythx+mIS9y+XUh1qrGHCSt7MDd3OPyHOMjcyjEJGcG6yI7opFF/mHELau8GcqHf/0q
DxJMK8u7xg1BU1mwgE/soj0MTfWhQ+FsM+qZ1hY/pUeE4MyzNqeNtK7WMwHIQ1gH7oWy3hlijJeT
KLNTBh5LFKq5Dm37/uszAnKzpK5RHmitKM6zaaqHxMHAFpbWS6+LdpOaHCMjLICyPXFFFIQztX+M
H+O+llsaJPi8ZEzhOSbClW3m6mFsqfmTkGYxrftIUS24qTCz1w6p6GvKFhBFIK+6orqooZ1eZx27
D9erbgmp3LFRd24KR7ePFUfQMCs3s1Uzb1ZM6OCo1mflmum5xKaMSWiHNRnw5zhV9w5tppVRvkWe
N32rTMdk1DLQdqG7bdQECP3pmJyUqBBgZBPfaq+6snvP21qmX9yif5INoJZ2EzTLu+HN5CLNAJw3
p9015qjhkhypQeaBnmIyyuFdPbi3dU9XV9kMd5ABnSNHdsxZyVA+Z+MPP5y3ElbJSPbiPvA9de9I
lwOLir8DvzLXscEROGirK9cifi8lzCfZniG9Gtc5a+ZSOsVMP7aB3kgrP/ulj6EWosYVrFDzJiA4
zcZ/FiuwWb2/o3roCrmDE4lV6RJA+/uQi/A41oSVSoesYh/Q3eSQ5+Y8CgfP1MH0nUQJW9uw3hcu
LLi+1lt7qrP3IYVqC/LKuhRWTqPMWD0T9QMAGcMYDBT2/BhJ9h7EBxUARhZ/MDvYT2N4Ubel81jh
rl230LZuhqS7Xdyp26QfSihPxPV1UdComcGv+botBjuJzv40m+fBMEfGNdQEAuvnoumldxdtDLJH
INnd5AqtinrJWkVnFab0NroQB+uJRsJUSE4fgz4Vkj00+fvsokVsuRATZprwwUQmA4ns1Ou5Gqqj
Vrre5yXEW5XLgoUSdxlI6T2zQnWYE9fdqoBiJgJkl53F4SYOLZZ5woOxG0OK7iEqZvZIESyCwADo
L8z76xFnIwhVrDJRnCPOS49eVhZ1zIvGlSDYo0SyTgPyfBRyH1JqQDAWFUA0zHPPerFv28GE5zlf
C7MYuA3xbUYMS7d4mLmZBkgAwziDUPH0uqop4m1oJN6ONvkth7RZbNQ3OgEp72LBBUEMqaHtDiG+
drCKdzV4CXgrw2YAonHGw+UdEp6jdMxRWoJXnfbLiLwHT9QImuhwdqGUAgxPk03GCEumNWU4doYm
AnEVCSekybbUB5sG0mKs2dRmLkeh3n/s3Gzr+v7ydPLfjDqbF5QWYlnXbOdK3dXCC/a246mVV9p7
nTf60KbmS27LJ/YRGVvX0l3PLgZBz4bUK7g1SKYAkO2TQ8bFmMeBdRmNNLpMuPUZprkYOs0Ta1vB
uQx7UW5ErxlPKNXgi3IttvV9k+0dLspt3LXWvkgL/DHRC3OwaMWiTkaJwCXk6fsuM75Hy/o3NeKm
ZxFHWK2up8S5DCcG+mZozhvRm08CtWqNO33xfukE0uIZ5/H4xMthKohbp6D5YoLdSbuSvNH5BG3B
ueBUwwRG8kVHiB9LOAalCMMgqR65I3OwCUKZHFOW3Jzkjc6MH4UBt9BSFRCQIW23BRiAscUJKqKU
3pI+uBj76KVko445GqIBYYbHsSzgzs8UBibzj9HKNHWVfFueTjt4Fv4G0+6laRMlWxAf1IeFx8gc
yBTOu0IPHNsZO61NOTLCq/SiyKylH9cnj97n0SbY6JrVXSXEJRvegrum/qiR63WqUNVwIpWOQZSa
v6ZU6NJsnenjbLnYW6tvsvCvW2v48AdCpE3jfPc4uCWuOvGJtntfJgdrFNi/9fQECIvK0GS4NvK+
OkYt5ZX9Mq1sMwu9FkdwjRDcKto24p70AdjykNN+82i1hbuF21xQ/8q2y7HKs+u64b5XJnWqjEfg
xuCFFQwoGpGgcpbZhgM91RLLF22r8WkUBofk1JK8BXVB7Rwl5HRu1lIc5rwkMVPEe5G2Hy2IrHUQ
3GXO2J7HSJYbxjhnWeQ0QAwMjAzn1CfQuvv5Osuw+NfWdFEydt17SfM02fbF1wtJZjgz1DOsbtm4
mJd+bmUbqSh5pA2UZWIVpYT7kWTpAW/6W53wLhtuDYkST0BW9beE8dMN8ewLaoqeLGAQK9GDOydF
SoniZN7HYnppuIg37ZJb0TFGRhdBDIth8lJ17I2WGhWVSNz+4e1UmMOLE2N4yd9jhQrYJxC39ExQ
2TGPidE/0SD25Ew8L6NLFwA2IPASLtdETxsr8fL0/cYkAF148WzPEaBvMz+1VfzeaChjk7WTA3EN
aXhPHR1lh5JFDfM8o5AKw0bYhbfx3L3JGlGLNr90Q0r4JVeakFhm3TiT+egY2FA5SKH4FOl3zI7O
lnpAVXfHnN3BqioQhAob7coH4eYqhQHaRVSH5wi0LUa8jZfp8MHw6/eGJEkwqVca5yGmNF/vn6ss
nNlRtfMEybOGnzUpKwQpDf6LucvXTVbU1S0zFDgec0azBK/HC81jnuNrVtl0gRbr3wVoR60TfZaS
M4TXBw8lrByqyzmDyMLE7EfR688//dc//+e/3sf/Dj6Lm4JsTJE3//wffv9elFMNYK/902//uf8s
rl6zz+brX/3v3/r1i/zvb/lHv33RzWv7+offbPOWNqTb7rOe7j6bLm2/vh3ffvmb/79/+NPn11fB
MfD5y8/vRZe3y1cLoiL/+bc/On788rMnv368X3+65cv/9mfL6//l5/1nnQFK/vM/+Hxt2l9+ttQ/
TMGn5mmPG9eznJ9/Gj6XP1D/cEln2h5nGtOUljL5Hjlw8pA/4t84jsXft2xbKVd5P//UFN3yR1L/
w+YR76J1CUXhja1+/n8/9h/e9X99Cj/lXXZTRHnb/PKzzXcvf/1wlh9Lg33EQW9hq0ah4PsIXkP5
/noHeJK/bf2fWVNZIVrqmDrZ7pZurHDXOxpJskS+bWbXQ3iJG47BU3k5ex1JztSV+KjoMA8s84jj
EQ693WDBTZ1LUfnRAdtbeCYsWUFeKe3t1291BEqtq4ePZA6a67li7cFs00IAFMffvfG//YC//4GE
/dcfSJue7ZpKKccRcvnz3/1AmAzQGQPsZoAUX41Z+ie2wT5dBBCove6baxdEMCadnHBBNGR6/P6M
wjyc6ZgzV1AB+62bRuQ+vXO8bLhNzL7XPpVDrJ6MPlNf7ktLRZt2ZixmFyEJ0KB2z4403XP1jmRW
hZSvWnRkXcJ/qkjOZvuwz+ebv/8x9V9/TGHbQpi2LS023dr8449ZcLFIJHTqnMpBndDjjaXhO/uo
GzopIwgL6xT6cx00xonDJ+eAisAOeCDx2Pm6vm779CwIu15SJ3WwSg+xGvvLfdBl51jN125pW2S4
DeoHNb3WTumkZG3GPDum/syb6fseVuf6SMqYw2JkhojE+1weHdsP8GURkksKX528ZY2tCjqy+sB6
aWOHcGDZk8AdAUM7eX7VXDE1JrMzeAVyjBEfOi3GbW+3/alJ81M51AkbjVwxVZDOafSR/Cn+WKQi
x9mlTWztvn47wvphA5aqqxCAArISY/90ZhAhSrojhIO6ZuJfsNnSg4HSV+RvMdVgVsUnJbFJJP1v
/4msZv/3H5Tt/uV6FOSDlRCerR3PFH/6oFpoBk3pxISS0Q12tTDpBylRpw0QDgfXOJgdWAm4R/Yl
jUMpC348n0yD4XkSxYKj9vgKSJx5tV0UV9WEaOHCH7sz8bFd9o1zacQG/KrlGogMWHMMaqNjbncR
Gznifm7UWCedCKTo1P1tCf/DCv77W822/vqjcV1L25MOwGfH/tOtVg7lMPdGEzNzFPVBioCp0Ohk
S3O1TyW9pU4aSup+/JIqXB85JcD7t7I48F/gyywhXfgzHM+o8raFV7BX42ZxXPtbNoU+R0ElzqPd
pGfPmM5//6lY/+alIzS5DmMkJQiZLp/a71YJyrYh9k0GfCdIS0YFVIfZbvo0FJi4OKydyBd4iPOw
GVyIWyc1BusyC5P1378M1uo/r74C2riSni1NSyj9p9W3GYex7XB2r5nRkcJPeyBwU9qil0nSMQFH
Zs8GXrX8agIksW/y8jlEHOIj1/eeug0NjnNLadbF169GFfq//ipwNGpDDzC3J7F/tuqowkHJ59M1
w7wnQVP/px/l372j0nF4oCjH84RYftTfvaMkePRklxajOoAa23ZM+lMrwC5E1sXXb7rlpv76FWSN
+lAXDfj95Rr513/mmTVjisnnVRGUmq9nRVoHW2NAApMl5QBN8h/W0X93IXDH89yztOR1qz9dCGXX
CndKRLbWPVVnRkCsQVl4VGBBbqF4QrAM4o+strxj5htyj8nXpEL37y8Da1kD/vgQFuwO6J2XLteA
/PNiPs5m56SCoMhY+opOWXDEbmJxIHcUPh5pkj8hHN9EmAT9KrrRIS6O//AS/rpMSSQxyEOuyyol
/3JDTBEKXILCB4ce+L7VIho2aXEZYfixUtM/4Yx7c2IAUhM+llNEmqAXw62sAAuNUXk/4si6BNYD
+jjoT+ZQ4HGBX5tc/ofX+de3SppaaIRfh60PI74/Xma5aGzXLhnMhkbHFW4IfVlDcL3AlcA10lXn
CoUDFaqT55BKBZpHLv7+FXy9E3/8sLhO+NZKSZMt2p8XdKq2gA0sjd5zfWBsEd2PFJKG0nxK0qTi
MMIhi/lQtYIj9MhQ3t46k2EfFeN1wyVkoZsk3yXuYmvOPfPcutj1JVmOrenTXwQGYqHLM1mOW+fO
bNCzpPbkkdZM4khq55SUOBA3owF5Ksft1wM96ye9MZLi2U7o8TCdWV7ZtTYA0jfJ9msZHp22Of39
22D/9YPQbD5c07Yskypn609LVwL8smj9/0vYeTRHrpxZ9BchIuGBbTmUoS16bhBskg1vEomE+/Vz
oFnNG4W0kOKFQq/JrgIyP3PvufPKLjqn0idyS9B23qXKF3e2399i8hxOri7PelDAojzxbHa1/WKa
82XB6nP2B2xTVpUMK7MKW2FvnyGR+qeeqQpc8jT8LxcxFfM/3jFf2Ca3sKDY9Z1//r7MFpx04nr8
34KplyKLvNFKbjpbQtnMw/exJ2OZj/Gu7Ia///nD8v/dz+ZHoh7ivsQ69X8fWrCTTp47zB7GTIeR
nY+0sYuNHEzZunrmV+ZlEqjn//NPNf/NX9mk8CAQwuRBFe4/vqI+NifaAoKyRyyhW/VVg+86JAiD
wI9mJMh7nbhhsUPqOXmhpbaJLXe8/JKhKAHRKXFkqupcuBmqSmUf137kSV2Gsuv+y238bwoJ3+SV
dugmuI0d9x93R1+rpJ9aPh9YBuLPCI8+AbsiLe0hXU+rA4bS67/WUDkgsu1oYxjojCHSg8xXLUDj
kpniEkGcIVbwZHGLILW618D3iOGJ+yexTAtqh/K/fL7/5lv1LQSSPhdI8P+PIomwyqtjDxVvJcpD
kg2sj7PyVvXS3XUEHB6xaQa7//yd/v+KwUNLxF0Rrse1xT/+30cJCPuSL3yEMBZNDmvzQ0vdnwtr
egyJI8gCHzKe30DojNlEQTXfsXs6xwgagP7DCaqD8qEX+dOskj+MdRCIkIi9VPG7zRyfaRKhlXG2
7XKIHAX0M6j17n95Dz0e+n++Dp5litCmaHQdTg//H69DztfThx2zttyhbpwD57GbiAAJMuOgl5z7
PkhjgmvQeNuZdUv+L6tKgmuAGQPng1sNQQe3srCreu+4iK4ZshSbBdvufmgBP8g5vklTlwAwk9SX
rC4fmGJh+vUCmObBUB/MpHskXAVrzBAe7MYMb6mroV3VJXNy4xc59lCb2d7wDGe7NMWlCPtrbbnB
VbH94CwMMOG4oN5OTW6cSXVzTypOUU/NVs8CPca8Orx2BpyEeukv2kVfB/Uvjbg4WEnkdxWZgxdT
vw9ezG/MzB9AcBjsRkQPWwlKakRrj76WIPBwfGHSZm3sNv1VrX1oFOEdNTU3S1xf7kE5/vVGqhI/
r+9LhIjwfPdhaFxG8mtq+RLESj090sq12FJa9LVh1m9HVRKTtYLspqU62Rbo/YDOHJj7VyLw3VNu
eDvwYu5ZxMUxdUZ719Rr8uPovVtZaexVz9OH9BVrTH0q+bFEkk4XZzEfMGy3T/UWhjpG0Ec/zhGO
2rYi3V292cy4t3om97HojEM6Vcius4cm94FbmOtcOUaOYzjAPpXZnoemmrY5qxdvhNljrgwlNE4R
w0YUZJbQ+zofAAy2reYKrOga+2FvhNMbqPs/oBcHzMI6Zlqej3y1nLL+VzeveiqSESaUqbt5WO3j
aEXLybUP6ryEgK8ty4DUVzAjBR/k2QEqwrphIl4b38U43cR9M90nZjnfBrgeOjn/UTXWbsMcydIu
/Y2P7EGjgqzo7pj6FtlO5wYikvqrx16BanqB4U2g1mTF6UlN2b0OBInKTO921IQMWyhrNqpTwbnV
GIOFcyAsnec6TS8Zkq2t370XqT0dIAT/6BX+OqHh3NgViyuef419nZA4bZ27xDzrGJx0Gtq/JENc
YXaQ5ASEUV+CvsBwXsyPDVu/2yRc59P1ChTAh54M8k8K0IM4hPG8iF/PJZkys6AtlcAqMZDyiFel
8yaTGjC8jhFO1iHgTp6C0XXhKuymicQRNqcKOECFz8t212ZVHd0sQ+3J5gOVg0usTvtNqFKGgwg9
FNPgAaWTh9tVhMXB5NM+Z2A8eiTee0fzx2SlDtFlG+M2mervapZHnEz9pjUrK3K1PrcWb7lFX4KW
o4CgVA5LFPeLs5W1QvjaFQ4T9GrEhv6Icpv9PudJOCPTJIodvTyOph7rLOoOdu6sUhaB7RqncXmq
YHdRV7VepKfqhKulJ10sGI7Z5LGyacdmVwKx3ydjiPABq/JWYRdZ2BZUfk6g6ybJSbwzaf4380Je
asGTNlnpKy7YYOOjBtxR5xEN5Yczu2l3ZR+3OP5GgIbdYOw7DwAtiqsn8LwuBYqB5sm0ml2VlmZk
VONz6nzH0MQ2nffDrJBUjUA8S06kbQmkZ1NUhXcMihhTiYktruSbiZvuqeCAifLCF6dg+RAmKR52
Xv9hIbCzWifZu6GD0Aj2Vt4BAQ4cFe8pNp9TIMWXAgSOlyGxVJ2JMm4+2Q2RzrnB8JlRDvFiNvl/
gtw9yyGpKXNYclUiTnex2f+ETCDaCnWdqoOaeJWHDgOrzspni/ztNPmobIKpatb0PGYoV8lJ25G5
CFyo3aWZU+4IMYTtFMKNybqZJBinfI1Rmudpa793Nv9g8OBW4XAjQnyfTdN/r5q9seH1XJL+VEx4
P40J7wFVCIziuf2a2xykZIvnFzrOp6t0dUjH5TNN/6Y5xpeiIFMG1U3FBzlAaVfGQ8WyfCMFoh8Z
5sbGn4wPtv0AITAuea1GHltygRBqPgMwsE5g2rH/opra9G6OQq3MrsoUN3EdhMDn3Pc+n/17vl/O
wWXaocUcNr5LHjsy1UM+fpS98h7bkv25ncIgMlYX2oT9QQcBsX6DeMNl7W8s4gbg6YAUdI1hUyJi
w2kfITGLN4tRPIm+IzpclJ9VRlJ4wDhTpvfpM9Xob+Wja5qUe9PHyLtdwFj+IK29pdGFNd3C41TC
emGxhq2h7rqNyQyIjiIEwtr45KssCdSpCcgWvsRlp5zybXAf7XCKKlewECpRqKQ+NiCkOQOhBTgc
sa1mBbLGzi2ewO3iHpNYZQmttfbEVH+n6wbDGCodNSxI2J4GKahfFzSzXoigtKzurIglIY/tXrj1
veNhv3R0+YN10n5kvsdQ0QCtNmdf7fpoSG1tuNFZFWFy/UhRT0nbyk6hqW8AHHcH0q3uuCpPHS7b
tncS6ITJe2oSl1Q29rivnfTederbykNRG/rBF+2KuyOVqtvJaTyXmPlulCvuOKaqqxph1Fr8Xl27
JlV0N21lvEEmeqbZPrXMxPm/+QdsVGR0hg6CKvNYZN2CCG3c9sVoYONG+tlm1LxYDI5122YnJoa3
ZulWB8+va/S43k2h4yYyO2aoS+NHdiK+645EvpB6bbJXJFnmkxTQ5G/9zN66C/jfOStwUoh7y4SA
QCRXlK7m2q7+qp15OPUNEqtSYsGFKdG1kPyRGhZKkZtt6u5QVUTFOkuW7yzhH0x/UvdJih8AXCdR
gZghkbNZ3zMJB5txwtVczT5rdUbFvMjWC5aPAcppIW8yTE8bf31GBcHjcN2+LONv2Q8BHBUwkYgf
7f0IOAs5HHrWwQquFKi3y5phkhL07UxYnsL1tyy1Wz2i+N7b9k2bWfYHNx7IzyGnjJBwtH32gCjs
KBDjcNc3lbHRNf8ukz5Am+M5KY3qQPfhX57HvKr/oOB5qulmNiLQAQsOnymzlMk+OZOr8l7b5lNR
CLZzTZQkB8qRZLGP3eCR35j/Zo51dEvjK1Evk2D5mdpHVP4cb3OwbiqdfVUmAbA0zgnLfQCJuYMj
6XIHVO4OD3+IBIpjXhQXT6CJJZ6I4w49R+LHV1MgssVnMs8eafHs3KlCwvTBksVznfP84+Ef9rU7
Rr1CuKCpSUIET1ttWihJO4fsUzP57m3P3Nl5dUwQAmAWwa0fxDfUaZ/5WNl7T7UkZowfQ4dEmDyp
U9IBL2BPfAfGI9lOA9+pAl4CC5i6s99VcnnTznwkHVvAYe3/amf5E+arwJ5q0x3BL484cwpURYTc
YCwg109pb6/t8YGIS+fGaNP91Pr3oRQVb1r6hMLuGGDR8HIRIwdvDTwFoY0nSDxbGBgKPdmX1vYS
jJFeNC4YNfBvhynVVQ3ygERWsjYs3Dm+vkUf8OGur0RpmXccpnVUZPh8Wzex6Iv6B0gbyV513rUO
k+BaBM2Lk1nyVFN3WJZ4GPMl2Gk32HWEF1wwkFEnbWRHoT0Sx8Mha+ybwp6vyOWGw4zsYDc3D1Wg
wlNu2fROjhujbKT6bNIoN+0dcuH+yZhg3xBpfUxK12K1lod7Ozc+imIS94159HQlqDKX8gY9IbxC
DhOyM1ZGQQWyjFVBWfF2pMdG3uVAEAExAnShhW6eEMZFDTva7oGhL0atDHHFbPaHkf9MosO7ZizP
o+P8mUzj3kZ65pndRQLfi21JqPJYUd9xzJuq/wvi3BP5r+K0FuquLlzaGupBC4lriZShsQSJ1eOR
ruQBdcSmlc9ungC1dtCeqSyq0aJ6+XwZK/OTmdhaoX2FpqM3xas9+I9zQe0z1CeLYMmt7lsqeNu4
zll6a7P3DgSwlxlz/7Yxl7vWtcIIIj2L9qI4Yfl8pNLJHiV1lRa1eVbgo2hKigESvkErRVoXUc3T
GJ8HO1yIrDbPdZjTr4WQcia3icZUfXa5tHmOZp/0ZJyXVDGjey7d0oY+S3ygrXLjWQH5ipXLUxUH
ZMXESNHW37RpluQU8k4PcAdGXcBac2N+37h5y7r44M3WNQXYUueRqLOH0rGQsLJda3rxkzb2Y0P8
IBSmoNgSgZQca3j4mokdd/QHy1ZyoDSMysFNX+CsWV6G+59shZ2WPvhI51cU7h8hJigNIrbBBNjT
tjGgAYf1LZ1PjRgilOvu+7FCSJaLNScUssJG1W/Yal54M8pN7YmPzA/+ONqFtm29O3yyFZVYWuGW
LeL8BTf43Wj02V5kD4rSn/l3c0xrZ0RuhELkjd5y7uSnXuaPrG0f+54oWN0Rg9c78lwEWKBojLJT
Ua2aieUVBtlbVVi32LexMlpdxkFKQr1jn/1OgnKOEb0sDgBTsAF2i+e9EvTEtakQnoM5yzCOYmVH
vwppEgLHSmqroYJVFuktTSnOhhVDszVNphXGK4bkFvr40iUnPYjnuHbODTjzLUZGfFhW+heC2Yzc
enmdrRCVWJXDQQivrU0ispmgBUrbm4ru7syde8CYa91ZdUGHbiTebg0S9JoFPhNC8rAtv6QyPswF
NE3VO7+5Ye8hQ1U7zrm4cd6KMP32oa/uuK/vZvxRFvUIW9KE1iOmFTBIIyT5r+W3NpiAhllU2U/I
wtWRFvzJxoWjK0R0XkqMkLZXI3OSkQdWti1Z0BQ6yGtOaZZdZ9V/ZcMtV7c3IA1DwJucWjBgVm6u
kT25JKk7PNfEUBQdqYJG+mkYlTymeDX3gw2IH1OmZvHTnRrHu8rKoo2j1G+PIfkWe7pOPrxiPJLX
E4OD2bZJemhmEhYW3yQ1ps6uQcFAKbH8p5md8tEDiA9/gGwDqQBFuRwyGCwygFhT+ubgaIsqSdry
OorZezGWM6J9bwONnUvOBQkNlo2ghLkNfz52lyyI5hwGeSoJsW3i4bHwrPFoFQWOvRpfOgYk7iJS
R7H00dOWZNSz6V1n5sbwAO0rdVOxA42/XOJThuXpbA/gtBSZxDbXYwpTY3W1nJC5nw3Gy+yLs09p
9b/YcEAzxOJejw6PafrWocbnb+S1GzYkLWaDGFJ86f82hdwb14WpbtTGFnZlpho6AGiBbX7ceAGI
x5CEzGD0Gxhc+rFohnPaeDqSPbljM0mpLpFSjmeWFyErwAMtj5FRJyA5czs+6qX5W5rdBDKaXKuA
dmFWqb+fUufDydkCLyafcxm/SkbwW19z04wFlrS0JF+NB8VLnJqQteXYC8/Z6KHUB8KQ/HM8K7hO
MPFsPcLGVN/TaG/zNvfoIpAM2dryIpmpBwczaoLZCy7KDJTFsN7Q/orIaNGD6tEgiOIHGTZ6p9FJ
DyS44S0ccvDMFUpWw09vWCm+G1MX7oQDsyBwk2sgneBZtvUuhmSDeODP7HK21hkKvZic9L1SNfwN
n8ttwhSuoeNBfj3JdYZU9+NtCp40ImAWQAJTlrELaFCHmzLLDyjsr4rgKsnJfi5Hh7nE2naG3Q9R
bbir/PjTttHNlSRjD6X3Uys0C2PNXwvS1KMkbBbdKvkGznqYTVxUlV+IPVDoT4NwHBMf/YyRZCFE
hBPkNV36W92UeEeQ5RZMlZw+gcVavLa1vPRVybeDg8Sw0zei7Jm1uPJm/GShTPvrYo9KieZEQ4WF
0zMVRXZrbScOKT9E56j84JQH7R9mBqekr5mj4MffoTPhEjVC/Osd7oZOBjEQNj4QuFRQQNgQYEWh
3uNQnK0c+ATE1FXzQKPXwhIDR9bvy+JFIfKyCzpht61Ps1x7ByLIdlZGBG1l+NsM0NLkuWq7jCYz
XpC3B0nPEQo/qk0OrHRqjT2BzhS+8YKMkxhkm+lf6RrVUcw2uX+rrzommgKOKdBel+ylRU8I6CDh
1eZTGZrEz1seiIRBE7MnKPimYXkd/fRv7zlvzEei3rU+Q2vUNIXkW9lwn2jVkNoig+I+qX6whUWB
x+DOH5FyjhLaihoZh1op+i3nlzNVMkrkS0OtY90LOtZyFsi9CUVFYvgKff+xhukY83iEIUrICjAK
haN7tfAdlKlSpzoeIoT+yKDiX4Mopk1XkgXmWsmhM3SwTa3+TJQAhU5ClSOYW5Q2OMKumtCVkPu6
T3umXev3IeFdG8onRnXS19EEZxaa8tk2svpMq5esyCc4Te46Te8BRjv6MmAv2zHCJmq8BMyUZcS3
T3idUP4OZQV4Ns72o66xZvQGCOmZAmac/ZBHjQezH9WpMRhPjqoCMs2YxwivJA/s5NxcSeFqT1P2
0dVpepPUCoeMjKypijkg8CgvyDmrwngLizdPPmuo4kO5OI8+YNIdk/6lIeuwGoF8otnexvgJT400
VjPaKbPL1YbbvdNT5uTCkDrRy+4FJfcmG1Oq9bS/XWLovwpBfzfm+6VHnSvGvNvkCkQ0SZF4ECai
Tn1SBxV4cJd1tgRQQB7WpXVHdfYb8unCYTj4NYhUaQnmJxJk6fAWOqHAYMG0EKF06zP5y7U4VX1I
UxnGUSm8losXPUMQ57esY4ptk/JOlb5117f9m92lPxYRKaDyDCiFkoDODBsSCVTZjT1rPpX0Dr7m
U4P33gjRN+XLC+aN29CCsVnG9nK3NEpukwbDwQiPNlDOHW74aQ/SCpjQCPjT9VEs4E35ruc5PQYb
cDCxi7LEI3VqhvQni50r8NeX0qlv9ESpJ5jr1uaAcAZUE0HK2aEUi4qAAt541gcGdpiB5gJoiC/o
UNbLfV+vE8nQ+O6pFWSFIG+pmmBT6XJcBeYUTBJYfxmSd4rG9h1ZbgnpyYXTT1fGVECEPCot/Htq
mYvRFff9QkJ0OnIQ0ZSz4AdrYeeO2NCWXg0QDXQJJTEOJa03GVcskdiNFngpiR0hJzstQYo4wwuz
LLS+oOQjIUz0zsvKkuBHybp/NMDW0UQgq27gxGNWc8TWuOdVpE7Cpmjz/AZjH0SehxHBUSY5mX/m
avlp+Aa20pxn0K5MatG1hxvHnU5gv6NmXJ79xmAcNPQnJ8bnWw48FVYSJ7sFqEgHJn3T93EeNeIL
qAMS/hAI/6jzC2NMaqSaC7gltsqYa7YRNvNWcn+uCfRlMZqYrYop2M8NNkXG45jWicecHVVGkE6J
Y4ZcH+Ven2IJpR0LfHXL2KKJfDH+MUKVRHg8zza5wJj4HbmdGtigphf80FhxWjvABErC7fJw+mFN
XT3NiYt0nrtKtTlXwGqm7wrXeiWJgjRpVPHlGo4WT3umuVgmTdBoEhJBV5Zn7GhPbu9/c4kwSRjS
+QJJ7yccu5chCNxTZhlnlIFwjDTIEGABgc9YsnlziGc00viVTPAfBR/RngE8GXGM411d5snXEb7Z
9YNE9eT07nJIA+Qw3HOSo5nWG1oZedYu9o3YZNCVzJRwmDcGlow6qQso2fCrBqe6mAumb2vC1RXq
r1rSJVjJ7UT+CfhQskSyxnm2ZxB7/lzdaRMZEOg0LvSrRy+ybXlSh/55yYdDmhbhmVMtMrL0bzKm
11KuO/SaNjCIgQDCOv3tDPNWxYk8jIb9ksn+LHHiQMbAA23JES+H3uFi+innO7+rJE+65uqrTJxo
ADESr33jRaIeKH+TtWGbLEldkHDxpcgOd2awanIO5Lr328FnZdGFs7czO+cFUgJVZs2JxFXdD/Ft
Hda/i8IETUjmz8w0Im7zdRhq3y66eGjtriXA14jqJUBPkzN07AA7gD13MYFNB9El4Y0z1OHOlPzq
UFCHHl6E7ElAAgNDx8SrsrW1OojB30NB+ymN9rWK22MR5smzNyVnmxT40xT++BK00hQ/M9p5YuHf
HOLRvMbaedcxJ3PLZ8C0kYDCyF8NBvlsE+BbC2s7j/admD59v7G3nmk4mxGW8DAA03P5zaevmkWx
iSEXA5lgutpHmTl/O3NPP8zsvg2c195y77DVeGcWGSecdgtWHoSORU7kQZ7cZF2Ft3stVbuFD9nr
OTAqdV+k49/A5pBqDFPtwJhcobTCMo/Zhwxv/WqP8RDGjGn6nAZg7Gb+e1ubfbBbZpMhTUDL5Oeg
YBZORciCxY6zJdyxKu22OCWTXagE/gpGnWt0gScxfQSQDmNzPJgO0Gzh4lqTefDUElmRuuEIRLTD
empiU8hiSdRS6hMclthXMffWDVHSJHVzX5LkJfZupd7iyFLppzINCHIZRGsLq9ghz/ClqbjCUWwv
O+LccTLT65kTYT+e277i5CByyQPsUjZGC+IZBkbxx+pCiqKWw8aY0V+UesJ/6YHHlWShy5xlPson
nk+PXJdwMonR5Ekt0+6hthQ+EVuANfSqNyauTmT5JBrjRSj2Jg04hOOfkpnxUTE03ow0aBurbQ9L
z5IF/z1xp90hb3j0emO49z0wJbPP8JJUdcJWWoDKQw3um5Ju51QdF25IucLhJhmGDO/uyJk/+AZk
ViP/8UhNBz+DgUTh1GQWRKlIZnLp0xwvCdtS1nInr7cubcWeqiSuDYcYEIpEy4sjABsTRIFjCM7X
3pRi2NqBc+ZL/55VeULJ3eCkohXSEKoSLEKu3e9d4LGbZmFY3I9IL8r6gW20JCSOQK5YOX9Hx7L2
JS6trfaOMPlOehq7fZcytcp3s6KdhWQwbKwzrpd6Ow8j/9pYssSIYVobPnE70J0tNR9kYZyTuGN2
AcF+LvNzYDLM8u3inuNgV4SuvxXNUvHZ8VQSLWT64N4ZBUBvZQ6chFHnGm9gOb5dps0MCUCtONp4
T2hLKsCJ2ojvgzrWaKDEoWoU0NWMdVlnheZeTom3LVvNvihE7dD4/U3KdZuRGnakr7xktXPHMHEN
zhgJjWDM77VEPc/6e2KbTBY8Tvofs+cU6Swah2lyWbjR2na2ve6yb60ywRcjyop0HvneLPo1zjHo
d9nfPLTe/BneBdlyr14ox5NsCmCdst6NWLUAZrhPgKjwfqVEYrgZFr8mPYnBAN2zPkLaPyHcBsvj
EvPoiTMvXbbth5zXpSHNMMnVGyPoR7uz7idm4xsxvsZOMu1iDuOt6NARyok6oYrDPWPQMALTxpaw
+SYg9IwggFfd929y1D0MnuZIB/3TQOFZl9ziGO/DPYOPjy8RQJah64sCqKVgwghYn0n0yZr4cfbk
V9aBdcxjQjE9fByojwh+MBzrkdWdB/WNUOCsniBnpKTeA4R7d+eKVqkJvoeaZtxNhtM0hD9y6Heu
qd66lZVK+tl7yymyt3rOpFjG9xITMXRWTOuPZdkFpE+RFoQDbYuxiLo4ycq3WFXtOWj+dvT+uD2f
RbUgHczrFzFIBH2BeyNM79kMjXdkcud2sMIN3G3yfwlv2A+AZY4BaLe5UbdWJ7xjoRnVDeVE0g/W
KPk8EL+Mb8xBO19gVuDjBNNaE7v9yJAL7nVSAXRI4OUHcOtjC7SUhL5ZBPq3n6EB9TnBMTlTM7us
TqYeCmQWfbQkvOGjUT0RJvYbJImAQdTvO9+J0pqhgwJEe6gKHreGcS96N+LkgIUmE+intIKYEoCZ
AZZCVigcMJ5Ub2+NX25hVXthNBdz5a4QiCTg9eYfTdE/DvFKsOe7AoHoHEd4NVs1/6u1SaDjg0VR
zFh9u4NpbXWIBubuyRRXWZSfOP+OvapfVFXs6DpsjuP4MqOc3oYdnx/IjxRkIVOddSe10dhVT201
vPrsBBgVVRMX5bhmT1HcIVlc3YknfDDZcyNEJLBSpbJ+jBUrJ9Mk5p1YUFanCNRct9u6md3t68ac
N6O1fFvpz8Cq41iw5kwqByNZ+5R7w76FJQEsOkIMQ7FsXgmtOebMeqk0PMq+iXVhgOOWNs+duTVw
w/0UgLqIe8abguKE4eBcPizqEUbelhiJW7euHtDBrSGNtKoQGekBQEkCVUiF3OveOy6CXclMwVXH
2XveKjpG5lahUzJ/I0uGTIhTLf1PbdKfdeby5foHQrS/g5BJVWsSu62K+QZ5zLSj60y2YG2Z9Bvz
S7I6mwsWh3IIb3TcE7m3al4do7orJv9iJ2T+Kvb5IUOHDdjyW5dxydHxsnPlZLQLrU3sClvb3IaK
VXZRbvOrNeCqtqpA2cPPa+vk4gxJVDjM11wlX4fM6/Zg/3C8YiPlgoCRshmSwT+r9icjkbKhwlpR
iK9UhQTF+wJM4eyeJl0yYGhFgJyO37n4V+gcBkGTk2aXDQNKDtVFBTL+QxPDPnMmAUvPOhjI8PmQ
7+GoM5rVTO1U8zX3ucnWh3OszNMXDbLyzB0MzRtzjMkg7V+ZQKqyb2cAEpTLy2sLQw1ZxLOVfavC
vJpjQ95TA0zDsRh/NpMdsT3+Ja8Mzog3vvc13zVew72inzx4df51raqAUs23r+1sQBKzOyZj6n0Q
+mWB470ZX9GXNlVIEwF4xDcOYimzfaPqeq+JFc+gslsxMzNoJ34XOMcynKlxbAP4q8KOHsywVEJS
RCv9Wdkt5Fu2MxvZ93+SETkSsjAe1x9/YCTU9b5zt9DuZCq/8dLxTCEOkdzqyRYvs9ciF19JWGC0
NczfkTDpjTtaE6bp5G9vtAveFwRxTlhziHGd5vMcH/ypeZ/N/FdoVDE+sSyJrNEolt1fZj3eUF6l
yM/FRP3nBNzjofAOTYBIASwUAxa2nxuh6w/t14+OCb13yMmwBVOcFQRf1MSb7QdoR0Gw86StL15b
Ru6AosJMQtY1FhI8TaduVWOJg8L6FYBV3otlS66MivHqEnP6lM2cP1lDjpqrX3VekjdI+cDe4Lkt
FgMNEgrpCRsc8xgmtpQXqecnkZt/2D4sgcArPn3CiLYZEz1mDK8igC7FuSV2FuziqupgmOR1s61d
s+PPYKzQsImn2CrXWMvy2NnZt1s//BKwzZgTy3XvIoXTdv422OX8oPeImacLgZogQlJy1YZQvmGZ
JxwurkEzeCRV1AgJLNihVO32rqWNWl+Rv23WvpsFpqkl1w8JqCMscwv4o+FpkiMISHsYduiIANsb
kGtd9Qge6DBX6wFmFOUuaPRvHMJ08xD0EC1iRyJTnJBIyXYWMCDC0S+i9G8wpbq3E0CCXZL7H9q2
2ki381lAHjGnn6Bx3Asqoz9ycXRUh6RoQm+6Syo72I+DHwBhoa4fuuoK9IHqb/5eGUHM1PniBoaS
U2BTWw/9gZA0sZ1S6YABjLtd460RqNoAqSWmPyakATYe89coPG+7IK+EeRoeuDfnbW5RX2F3AWWh
hod5eGxE1+9tMtKJ7JDfZi9fRfkn8yZSnb1Bc+LNSBgAF88me6mqQWOXIxloTKRTK6R13eAxiMsu
ph+XEY4cZNjSjmaXLzV3m3pdoHv70G5PSWjBLeyLsxLB8lB7tXiAN/LYmOZrIIL0ZibQ+2lyl2ei
VktWYMJBtTmeK9UZJzPEm5CO+b0ZuopJMAqdJGfNU1XqLDsmtlNs3+t0fCI1LbLrxfgQaf/YlGm0
uGQ42UvBpgu3U+ymEppvd5NZ3N+DG36AqEwx/LXI8mhqDp1JpUcUK5NxG36Hq08W8yfmuiiLXSjI
U+BqNlODjEiTrBmBw/cFO+jDp3k0DWajTjInLNqlem34YrEdqpsln+/QKxePqkkOLKwvgrXyJQ1V
B5+Y3NOOoHPJyAx2DsGOMxKt2GMuG0/LL4lbuyk3nkhkvhn6lHo9YKobkMwh3BxRj+/f1stIemyG
BKNw3St+7XDbIHaeNdN8UBbdafFVi2huqbYMbjwub3gkxCXcT/78WWrzdrIwLEJmfVNjKG8CVvnb
MclPfWb96fxlR0qLdfQC4wL+fZ2plfYWC9OXK7DJ+QjbtmSLXzVD4Y6wFh585ID1jVzAW3KAphen
+B4GDnjpl/c+Ph3O4FxAWST5p2Pgaz2g/ARKI8VpsYt0291PlMRnM8j6s9sOw5a18z1Wg3XmCpoh
d5lxAjEnQvTgj/G9aeTowCXUarMksWQp9W09Qa2JiRG3nRUTG0YAVRoE96SkQHtXxXALgYxYv0Ue
3dF/7HVL1VfY0BHJXDLhTHUkSwPYIznEZyJPXRkDspz8XZyxV2/lntQHZsamxyHhVuFTHn9OcwED
7ljBrhVZ8iz78GpzJW2aPmS+ytqj08tRLglqgdl9qIlDa2G0muiv5ny+D6DdxrGaIzx58hQazM36
wn2rGP4DuWrQ3BllcZThunbg7qsCva8IoH8xrTWJ0a/Tv0V7cDz9ztgSZCWWhMs4UaoNY/V3DNcg
1xzjpIXuZONUcNLrHjzcJK0j4XFkv6ImzUZS2WdKK/D/dHwrB6M1XILsRoTJoRt/TwsZV3OVPjTp
VPBapGTszJHPJ/sbdOb/cHVeu60j0bb9IgLM4VUSlZOzvV8IewdmshiqGL7+DqqBew7OQwuW7e6W
JbJq1VpzjvnsA09Io7l7Nhj6Pkurh1Jom9bx8dRij1+PJVJxJ6q1kxnriL1rKKVtjjtUlJF+tz23
uwg92Q2dMO5yefjv+5Z3F54kQQZgJOJN5TB0FvKc1dk+noGflGAaSUwIkpeg1/Ccuma6azzP2VNB
JQRIwlYhEJOjj5FMwdZZnnqjDjlf0f1jASIMANYaq2qQX1i3revjofdoFvkEDW49BkFnId+qIaLs
jZPuNqYEnLmzJZ7RoAt7wCsx+vFJi/z5HSvaN+iD6Pp4ViDeU1EZPw3go/rFFpODQ2YDt68pvZJX
crZz1m3p7h4/TG1SuzLnYlY2cKCxdV56d65foDkyx4VVJNiayya/5lm6qfCVPltWZDyTQHuyYxiq
upEUh6irx3VSdvYOwA9oeN0Z7y00KaahAwzFpIf8gIup+qIN/qoGUiSkiIiD1JhbMm0lnJfl/8C+
T3v74XJHrpZtZ2dKl8Cp8dQtM83HQz5MTDcb4RwyeCMPR6Y+2O15Wh4eTx8PpbQvujcz8tIlvUHw
mW7pBMegx8u8epjHmkZjDO1Fv8UwtU/ml+s6+ZOMgvbJ8YNglw3YvsyvydTBv9FKRc//OQo4aJQG
8jgkefqZ6lSOfq/QaXTJHfhNFPJ3d1vXGYqTYzEvtBLxM1R2fm1wdrx1Rvsjl2feNAeb0SXkB9ob
p2YveS+ZK5xU7UfIyX33Cb328pPHQ9N19qko5Afq3D86KrbXSdKkMXzXem8KQth7Rn/3Qgzdzu30
tygGNK585Ha4i+qtTVNgaVq8136MxgwTHRBRRZ4GbPp5JoePhsKN7oF9s2+eUQc3zHKAZshro5eh
WwA8eHCT1jqNrvzjJxYtZIfGhWc2r+mU1FeD1N9rR7xNFcjgVLaHnnzmTT8lJFsyHH1+PHR5faxG
QY9aL/pngrVx9figv6PewcOl2V9FtcMJOP3CJKhtK7ys/307p77zUIw5mv7UGoVJiB/NqGCEYKpQ
RG/mgHsKfRbAzIak7hkjxlqj6fjm1+TRa7nTv4s8QbxA+BFb8Rr1eHxuqjL/DKKjj5PsoNdN8Z6J
Cg4VxplnbU5PmATJnCk1BireKA7g1bdN4GTPmhd520RaIyNC0hZqhqTsCUhp0IQuicXdh+FUwT/6
tO2AgWnQS7YAw1OnpSxYYR6aaRO5wy0nwZFmhQ2Lk+ivwag0lATcadRbzgvNk8I25IuXleJWi3FL
/WycNORAZNAsXz4erNzGjD4VmB6yPNiN0YeW+OYLp/zkzRx9bN56dKtro9qW/aDCwse9DLwYBGJ1
S5Lhj92Y8clXo4Rj2JdHUfe/dYJ8dnlHdQhmwDLPk3wtA1cuHhVKea8n77Wtp6M9ONnZHPtd6dn3
jh31TkSFteO/1+1tOcgXlIErLTG3hR3El8dDPlXJf19V9fCn1rEduB3R617epD94s9CVsrY+l1Zm
HFU/dhTnVnwvFm6Oir4H9DN/9ACUlkFb58VFlrhzDZ3UJ0k7/LEOm55fHsEfE4usF/a2wvwdaml8
jVvlPOP2jO8o+P+OiFeuRLEHYRwkWw0B38nrWKH1QLmcJ7wdlWq50ybOb7ClULzWerR7LA7DsirM
Ax8io/etgSLH0Wmw485onzyH7Fc1Bt0RXAD60qx9NwmdIIiTgr6u0/Qz0pN02yTNsNNclX56qf/l
FHW5dTqT45uYulNciu5kLV8tudYRnoB7zHGfWbX48ryk3yG3t7eBh/awm6CI5PDZNhJOGHpFq3x+
PFie/aGhjj09nuEj4naOk03G0vffL+BimHe+9ruLiLZAgi6vmtgNvdfd7Kjobi78d4Ls7b+iqY5a
Wf8uRSIZW6fpW5+MCwNBPbdaPK5M/pUTNDhrA8BnpDqgMTQI3frRbSYKJPj9cWIE9FWaI2JfQJR2
LuarIn5K14P6lwNHaxMUowqbzP5XwB+Hy85Ace2MqDuivqDS9Vp3jRcsubQiosPO0A5ek9bRy7Wu
Qlf6pVoezJxe1erx3B6qhPAsehyPp0Epqy1zTQj5CyNFzSJhpF0VR+UspitPPGNKy9DgNNFOszjd
EleKYmehdow4MV5MhNAr8H6M3xZTsprM9PT4FSW94pzClfK5HGr3g97pB3GH3U9NxG1tnDKGABfX
ksmLZTfG3vK0Yh14ESxihEbh7NDVeaxyaCbQU7TbQKBjFsmz2VfF3kJOs0/bYME1WOCauvuQFKBE
cw1ga9wN3fm/L4dRbXNYWXgiE/RnMjeICSLgbE6I7zRqanIjMrSwIoQBLaBjvBeaz0rLuplblFiV
nu+CzntmMJHhAmN2WAHg++gCAqIh/eEXdrKQes99mWjTXFH/XYKoFUsunL2OzVzenTE7Djo7guqH
faGcOsxrLQkt/UvPWnm999wYV5c9Z0Pyw0/WkwVGcui4bnxfnonDcjeOA0Yt4YjjBeO7FZAgnBcY
rA2zeEMQog3aPdMm4kaA7NKKlaj9OHCGVoVNO+D2u0tpvGudQ3+XzCwuOolEpkuaY8lIfzAoievB
/GtjXg4T19JPqOH1U8G4ozPs8qq0EZLfTGWSZ+3BHNHbuZoLFC6W6fnxYBL/q5J03GUsMQx3IpLR
VfZpFBCrKrRwdG/p+1M/GqdK0Fgnuo1dh9BXrE9rlqa/Lc6a3Tykt8zJ2UAc5zZbDdNnUzsJRdxA
VxRR2Oqo002IJE+A4naWPlyoV8ed5ZI8iTb5knvg8LDmBhbq3EEa2Vub93tIqsZXQfb8WtM9dHiM
eb0RLeKQ9lGIBVxc8Ajoh3oUzt6fRXdtoC0y1pny12RYWmmF4Vwrok4gpRMQSWvkp7LN/75YvqPV
NEHTGKsGxj5jO6MB3KPuCl6LZHyW2M8Qq6OV7OehAI6CM89Tfkw4jGm+BS5/Q0MgOCL57fTZOkJ8
irQyTh2n6bUrxPQ52vpBYRclPgAl+oOd2mbeh4xpDXAKGC/UtyO0sFauiAEBFGEsNzEhaC8PbqZt
HG2n057zznu3sY1xgvReLJfgCJkxiyiNRtyx6X11Gb3PFPZW75r9TfT44LgKXx4PuFWehlyzT/Ca
fPSFMYLs/1M8PirIx/eQTHoIDv42yhBPuDlxI6Z5+Rte9f6BDO7bod9aI+dW10nfk0VZHBi8y2wi
0TkFDWhtExPohLscABTLxTXX+x/TIGIyWJAFj4cH8RL48NpSFrElU+tuMzBwOOsa504CSEl+gnky
CPkg0NJT+9jN2jVJ1oT0zSVZF8uSZWiVvLD+ORgYjonenweiEIwVc7RrEifGJUCjE8GN+ZXNHRBY
PpaQmUu3Lzoym1IE6L8awzi4RR68laSLHioJ2NipL2bGLqwrZdxMX2N4ndDAyPrpigc2APJJ5sxY
mXpYuHIimCBlB/Sa+PCoLIWWjLcM6AE328D/WNIDdNHH34E89Fd/6EjiNqgES2RHh16n1WrKqecg
hMlnagUl2AJDyrn+lJHY+1JDOdvVen3p26a+wETc6nYzHR/PjFweA73IL3BfadF494zw1yfN015G
xNtmCixTM2YGiU5m3NsyicMgl+6mWZ4+vhcotoxBLabkaeFtgeI2TjLr+ZLjyrcwp2pnM9A6Px5q
162PA68gSfzm3PU3LWko7lBjnCbZG6ieHAMtqz+eAsEAtoGdtfEjaR3QDHHtP9DsQk7VB28P8/B6
+gVzmKCboqgOkSI/0V+iyQd3cYe5NYnLde+9Zu5wruno/eLgY6KnUPRWCqRCD+w2+ZkZuSt9klw8
CGRlN6RfVYu7QjcqxJrk9vQQvvet6XYvQje5Y0l53zgCgZBW++U5FfZxxHPHTNI/9wRWeeS7WMk2
7cYFjjqUt5lYT5yT71aDtbtQE8nwmLti4ZJf4Iz2kyuCtxTbKuSBOcDMLN3rRxkEiCYMh8HjA5lL
z/g69Sl2dUme+T6PvL8oEkH2WTHgdb/7RIiEZKNQ2RYRG8dVldL86maSD+2oOXQSq3jrFzhZDct0
t6VzDWQ8/wWGzfR7jNMr70rPeLzR91hg75VnwyhviMWaI6MKa3QZ2wRu/QlIbkKrJiAOb3nzrZ5p
fTBZ8pYzkbp5oJ7tQcrvWkRXY1rSTAzFRk5y7/NoFyBHimk6VxGtich3zF08IWBJeqFD2CdmjjBA
eXt8BZ1H3ZKAJHAhhiPpv33ouRlMAHLhL2S7Duey/YzS3L42tAD3jqv+xRnPHr2Ax/fVoMNkTUi5
YGrcMJNDzqTXzKW5hiB9oPKpgI///x9pgwpCHWQKznbPPNoI8R5kFG1h6j6+slJL7SAxvHcink7/
8zAr8b+fdrnDIVJC7/nvV1LUUSJoOiI46FU8XtrjlbrLmCRJENs8fiBTikHDmLLT0ESnpp7VL8Ni
ncoxWDHsydNd7M7JKWr76SzdlhE/bh4UUBOJZtH4VBKMQfRrciPiR6Tr+btu+uYpNvn5aDm8lRq5
v8svOsngcAWbcFw8Mz/6QOjWVnJvGNSf6+UhrTxEcf/zvEQBGLjFDXT8+G34Ht6Fpu2e+oDu5qg6
gTIXBdYMoxkc3x/dsF+TFPutYhsFnjwcfNv+QieDWd9Gm+LrurfObKzxJFRwObNKBw5ZeWaabmke
HGDNv2S8yjh+kmaiXokc+EX6/LZvI1SCzTZmQ7t4TvDJuF3bEb/WC8++BC4pvkCN/LVtbiTj6rWw
cw3g7Wi8TqbC98YAuSltlHFjQViYqM+cb5ZSLONYllcgkAfeed+ufw0QKcOec8c+7nsE5W5LgnPc
/9RRMTxXmSRyKSsOuln44brUEFSj3CEBlwnASQc5GwY+Ymg9naOzBVfsHBCtqhCTQ/7jGUKqPYbb
98hDagI/xNkMJF+nw0ACXRvfRYdVXBiJtjHp+yWNnE8CY12pp1vZIKrURygMrZd0oS38W+PO0G5q
jUjD+cN3GAc6FvPBrD3SZvtn6Qy07aIfV04fvwvArKz5I9ntEg0lPP6NBX6ewX87cqRwt/2SPEKR
a21AKK17+nFrjK/mukCL026pbpCiJ3jLNQbaWXEkd62mBYaZi8znuzTKU9LRpSzNsguF2exBrf94
srsTUNNrWXCLreYjxSH8pHflpQ/UxXcab61celZsYfghtPrQ0HwAJIBWSUardsKxjyxdodrSB6jI
jFDsDhmQSR216YpBnLPZOTI9nVcxAsHlsL7Wofm+cnC8x5D1lu4ZHXV9eLFr5iitkWLm0QK9348E
FsTj2clQMWFB9U/pzI7lkBFjtpCC59ZG3icL65KnH21dvjezT19CR53W6E7Ypfq5cgHYNg2D3Yrp
De2kE33om4zwC9SGPxx9ciDY/GrojpMN4Thdrk5rFSW92kRuX+45xejEbRp/G2fnOkjJxq63znVZ
HeamYqQN7yr0dHHvSiTRWtxfCET8XXfpt4a9cS3jodo7ZNtxAI99BMtjSmKZ+zNmRJIMqm1DciZa
/GfEJ+fpFgVww8Gm/B3PwUmKFEU/ukjUkBG2hgRZQJlzNc6mv/f9f66a/rLB0zIwnb/iuyn9z5Eu
2ZKO0+zbyb0U+pBuiE4ieNq02I3sGbNWk3EkdnmV+lccQ8/AKXAnCAkFxFD+Av05ofAcwtGYKfLj
dlwjKIoOCFZCrZF/GqmLJ4an/Aen6YTyY02Z5GMGaJgTNXN3XK6gSsuOZGp7B1mg3qyUc2q5/VHb
xg64hWEqSRcm1w8ZGeMSo4GkmRsTmnFEIYtT+c0fzKcRrO5uSpsvVU3kUBtAR+yeECg0umR7y21l
+v4VdiKzR+ni6TKDrSn030FPS4PRMOeroYCqmas91vtyO5MbLVvjmvBBhlpJtLUPVAS3BTwF6XTf
eQOOcEGPq2b+IDVu15WL9/FdVU6xR2cYIDISQP9l9eIMTncos/iaqwaiihLjprMZkXs5o0D6qRtR
2KyL6sUwI2utDe6GTMtPu5enQJW7oa0PULrZ/sE8owFR7WrMMKZGaAiyAPWX7g8TPAJNe4oPdp+U
u5SYGUaS4wwsLfkXYZc6IpmqNrLDMOwPVagS3TrkOvIODm1gsDtrGw89PIkeW29hvSbjrDEfdbdm
3aKgSUwZuqPC/KpzyE+drbCDi1Lazh2JktH7IaUxFN0bYUSL68dB9sbEhNPqdfJftYiq+AXSBo71
gHDaOHifBlmu4gqvlz+4azeQvwKd41kXnGzX7vdxhwG4ZgbOnc0mnmo9OlF3LYp4PhpxcigGpAWG
AXdi9Cg/xpZcgKJOUChNKLydwDn50fCNaCZHvWs/CUsQiRsDYAc8vMF2gTrKV4Sc9P4NcHsaFiVx
HD22AIn8ahpNZFJWk5E1ZRHNlbEgovJCAIhvOUM2wDLGikF16aYga0suCI8zCTcJQVDBRHJR3zuX
CYjrxZSKBCIjjE35rgKLfqDGX2sLMBFNfSXJ2t4YnjNuzcqs4DulOB6Xlr6qmQ0Ru4XTe2CS6xY9
J2QGd2uWCzwe1BNoK/HKSRRKbkxGuxLNmeHdZz+p01RF2lbrxbfPLKaB3c9qQF8hp8Wt4TZljt3G
SPwGDs9fZZ495Qk+NDkT5dbMP71NBnkp/HrjCfkTDSivy6k6MTXfTUP3Yvnp0SY4bKMcu9lO/RGn
KYrSic4zjJDgFLTyFbD5Zz0RJGKqVwFNGqmLg5Ko8BgT9eLJn2cznDWmUaoU/4qoCLNMi8LcUCYL
3abRJtyGwOMJkkj2ZQVxgGExNd20DEc45tSpd+sHT+GebPStny86iswF6mAaxt1BHruyMarMKYR+
Nxu3nvMI28t2QW3gg2VZ5nCvsSvh9IxjDgMVaURNVJyM9M9kocTRcHSoSvOfDc9kAo/to551nrn3
kpV3Q36SdQqgGCMRwdSPL3M7kYh0MSmYSXw8TS2i1rJnpGqjqEee31qhcOOPIkFDGxMfrlGVjvTO
uE2i8VDFfCiUY93ItLROtF9tQTmZBTiD7dz6mzr0na4iGaNLdqLUddd6kiD+hnrL9vfcNS0n2hTP
RAmO3HcQgcFq1WnIMAhAb57C3EcQnJDqYTSHvB5i7kWDxngBwkcbPmqnaT86s3otpP2SSI1xtgLw
S840ntH4lpTGzE42nWSFgtnJmKH7U3+p7FJcqEcdfIxBd9CwU2nYFtHqLsPSH2vIKDkg7ADukBEl
f/0j9Fk8NQYGvT5TMD/ilBEAkbt5QdymWs7HVtTDV3hkGaOPd8zxJ0iN57zvr8rpjENsjb9aWMcy
D6y9lxi/3BcTLNrdGwNUDy4sI86k7DzG04zcfOM1zpNGOMRYzg5jWRAV6dkUc35sYq6pjmBVi9bZ
uoicxVGPvTKR+h02y158E72j3diMcV86sAAS4jQjg2OBaN0dqnOUb3eQruYG2TIrRfQu+uE0NZ59
hBPdrEuj+82t9Efln7nft2GhATiOBwAKMK+vBSJOrHLrLFKSm4HAWd2k2VvWLVPrnNRXr9gYaJs3
ti917sLRwbVWMZwI/pmV9lF2eP9bu5vIeiaNUmaMg5RDixavYwDrXmKn6bpzKlO5aV2pMMupf4rV
4FSgZRKWAiCgM30fYvTsWofCSlrHujd3c6W/DA7LlBtF/gID8sIUUzx+fuo1y2/x3hhrK0dWhjLb
2i2U+MAdUSRDGEORVm3rvLJPxNp8GxrbJ9ieeeKIYuufvQnmIrNvUZaQXCCy7RJ91+l2t0m6fM/S
j5DMZShkY1bTHIxe09aGwL/0X0D30igwODTZBdky6eSSZK4lxylgX+0xRqw5/P4Ws4/0omXCnPrm
N3JBY6UqedPJncWABeuQMIShGEI/Yxap6WiDR/U8FNyZbjkZK6ojQtqMNHgLnDU7laA4RhSYfKuC
KJshU+9DVOyrsh6JnlC//I6ocGi+MSOdNcerhheC5jwq7QPSn5L8F+B4yMS/hPwCabkYJ/mbvTmi
I6LMU9XBJ2pNgTANcSfYtJl1uLZ2pZqjAwHyL+hfEN2lwWfma//6aq635MiAn4F6HWUIPkTmf01u
zpGrfHajZFHRppi/8uLQWsVNBd0/mrtvCasnZsQo2janVtTauXFBTxTiC1j2XjnzPlAB/A5HGutS
UHno47MSc7/tyvpIdAd5xVO6gyVtbLEAkFsDb2iVowfyEvc7RWW4KaKExod6kzN4UhFbLZoEehsy
TpzzjIg1Fi0WmLaAcTzV34WFgXPA7k9Ony4SCNpvM7L8akKYOGlHvzpojW/sbK828YnUH5NnPDV4
RhTayhOBh5+w9wxOHgwyg2luV2bj8FEaNR45vHN06eeN+WuG3MdeiCjZz/mMEv/SqerWaC5WFle8
UcNsI61n8ub53LZ8cmE1vkHOGhZe3zc6AfPZTtVPrOHg1T1klKnFAs4KeSgUiTiaHXUbfamJTUdY
T17lf/ldiTKxu6VlT/u+7KNdrXnMMAqd0KI/On3lzHA/MgP7qxX4P20tCA0niA221evQyEUrG7/6
xtAfcBsyPBiwhM3ucit0Yac4omqldfD16QWAwgrY7T1ir11ni+pwINM5deMXUogj5FyABI0cETUn
FdEjUZyiMtsM1uBsa4rmwoN6YsfoXFvV7mTBDThP+B2iqsRTmOEk6TEuqThBut17/4zZP06yeJGC
WGa/c64SdYFBVxELNKmZSLbY55R7dk+8X1vJtGmVscmBwOB0qDnU+AFKX7OWWOdre6sMDjEyr5sw
dkSIl/xF83HYYS9j+o6ir6U3S+WmwycwkDCZFtQSgtE5PzRnNyONxy+R/GP4LQOoI1qElXUYT1hX
Nnz6X2kAf2aU2bcmm10UQxckNYl3JH9jKBh6hGih4EJBLcjm1cZ+RcA5/35bHF0avXIT84GsfXT6
Gu5bJ/0eenwneXpMuvYX4RzdytM6RKlF/hvCj78SEOdEk1yD/szNvfNk/WVKnFtMUe+pX3wHhcFZ
sUctK+ct6UrE5xjdD5lQxziX586W/Wrs1AUKBjWy2bzMmh3aWo123FAfMW6U1ZRF/9J53OcJa5Nv
crHgM4YuvvI88TEE9iUyKdgTw2ahHM9S2fHWHrplbf7tJWmoxHnWXvSWVpFpVhT1iMrH/FkMwbmw
ouOsgHU6sn7tHO+97BD7zCOl6/Kqm6J/cwEilLST0t+0x12kSSbUJ61+FyPHmsZ+02SP57CmXWLq
w84IVMekQ5GUbDEyivsaAQzJvsw/fLN6Jrtt2LA/HCGHh419CKiTYj7djY6IYU9w4LtRttVWZ5/E
u2eVTxPzOu78UDSKzJRlAYEMk1Eq2CurJZ6XlNJsK3DWw7SDwaYXWOsq543cNdhpPdr93oTnzYp9
lmAtrQquoadTpU0Nncly8YQVWDsvttb3K0rbdt3HgsazJ+5jgBa1aeS3SLQPugLNNqoJHXNG64/r
vaLYBzgg+ZQwXhjhslpUsMdAh8ftWuKdW2xUS6JOYnd72qk39ER/Fr1NDFFiW1kOaDwNiaOn4pB6
w0Q8gZGxHd33WcpX9B0A07zq1TPKc5FEt7hhP/L0Hyv558VdtpEtzfOkTK45Y2AgJJ9Mr4d1mV0H
U57hWLxZuraaiXRdmx63E4ajpT8T/NZaTJxZi9+txV0Mt9ZkQOlDn2Mm5xkul72RPll4gOgtDDt/
0n9st38dcTvMnE0yesaaXT8nMewU4hVR7VYQNvS2/PG1LtgPlUPMgWP8aCmjmZyJ88aZ+EuDwf5D
G0asIgsXEdlIK1lycPSY03ApBbwN9cB+QwVaac9JxSaIRqcOLY4DK8OYQXmnmBHVulzCh8UQfZo6
DgUiY9VKeETFI7e+UTcei0pdVGPvNVI3kyI4EPR4ncTwVbb6jRiwbINc8grO4m7JaUNn6dUOcMal
cEQ4LlehcBRWRxKWgYvCATT9krUPdMi6cxlSuhVSrd4yt39MWIyhb0GFaQqUy3Jymh1lpjkjP/GM
9pq6IMW8mFDkguqdGnLCyyxIjp1+LYgZi7DylTuiZKR4fCWF7g9GFZqjmcJ8VhgUOMz3ewBdNqwv
irHirzM730bRv3Kog8UwZBu4pWRidxiMNZw8Loc/vLothBCueo027YoEpY2ng1uausi5ksStauYX
ANaEYfHuexo9M2+HOy/A23EvdO3fXD3nECx3g4242B9S+qk9pzyhZU8ZEoLJ72kSuATIO5O96Srr
7onqN8MCsXFU8hIjX4wBk7MIpaQRJ0t6Y2wdOjgrWed9tDL/JdDvTQw0N6VnXoyJYTO5dsVwSbHs
DgMgIfhKQdjWoG98ZEr6iB44xY4NYg4i5CQiKp7ktQscgqYqbsRaeVQz7rNpOknYSigNiZ++p1GV
n/raIUcohQ+qDx7dxOaWBpFaWXE5hfnMBVkQ5zFEODomACRVo/1mAkrmcrLXEmdfBX1yaZySjyRi
P06jYQNNj4nNVKztIQrHmXuOguEwBzHzJM1nZpjLD72sY4If6a9JqhdIg8bC+3FG0141jMpbT7u7
KA+OyKwXNGXHKi7TYG0F7ykdqRCcCflwC6+nCb6SFtktBwda2aPzFxX/vPLYXTfc7VsURmt91glb
FaJbuzPNzjnAWK6YJgGcMPjVNvi2ddQRaX2Hvd5gFkcxDdwWoiX2vZA1Hl4OotOC3Fo4aOz1+LD2
pqH2DS6kde5FmKz18+ybzxXQhFXsBrsETQUv2xvQFFlqiSNYVdAZIEhQNCP2YelzffvidMNHaVHI
yxLNO2YQTNk5vYAppbXV+MEfRE9gYZr2xGm0Opb19ErjT9ATNc+gd79ENV1aNAbCmNS9brXjYFwa
7p2i8511P+uw7ZbbtZPBeNSlFTqGZL+RyXusHyO7fxtGrv62aJar95qY5buTgEnrO69FjqzDrsxT
/4LHR60MnEkhxdd73ZMX30OodNz5M7ZNOgtutFXSefaMGG0f6ReqBAXq6+o4a/qJPLFrpSmS+HTm
x9nEkUunS50OWDImSuwJazMBPcm9dPWfSHGmZrk6cgugBbXlxZD1s6mb9blU8Z6zeUnkon8zmuzb
sRomY1q/YHGesCeI5dX2NDqJvU37sA9inYvV29QM5K7wjxPMzdpPu+TiBX6IGClgw01XY2sAxoJl
6kxvg+f3B/wIESo1IuMpizqTIk8WMQu1m5E+Lp2Li7sAuGZNH9l9bd+0rFr8PP4IvLo86xIlkCZJ
acZLEbaBw3R3BHkee4BPyrzYZ0W/Xf5pu/yaNb5J+KxjbeY8R3uMTAVzu/mEOMxH6D7+IibBYf64
BQEWVok9Ukpyb5sOg8qRpiUtE9bT3CnCoW9puWiQu5qOw0mUbzm77dDT3p1Z+1dldVibID3ZbDL8
d94yREhOpf/Vk2N4aDuQX6B8VqYWQwf1UNhbSXBBDZ8wWOaTpiW6NV18ErpbYfksdd45X6+eZlsl
a933ZypY/NwioRnhxQ2HbomeHUOFtVXkK0Vzf53wSTmVLkCLdR81bPkwShdpkXbse+9kjmMYt/yR
uo4FITO0+dh0FvpSc+d7ffzk+xwXyZXDAs9e/2071m2MJYdc9QSOuiXA0T9pS9ULGH3eKizmxLgN
92Ak93Pu7D1eJHlNubSyhs66Is5SxXpyMGzj3zQjrzEctR41vWdXFedY72kSudCEAzoNZr/O6/iP
27kRDDyQKTb3+6bu2x/kIDTnMgZY88m2fecosVL7cXU3AutjAUoT8GQb7DqW7RFQek2ImFo7POzm
3tirLn/v/Fj/pAKM8WBE99Y15ZVj/HCuAirzos3fGerqxNSO/jFYAEL28GI54rscsH+O7R9INQ7S
gO4GQ5hphw72kmC3+GzLT7MwtLOdNBeA0e4u6xKmCkKweJt5qOcswcGEC8ObsYzlKdKZDO769Fkr
hjdJRzwT8aTtxhBM2SurvlTPet/nB0LJNz0zHU62YIdQzc67cTLrUCeoi3VlncQE73QjUAYonqe6
aP9alaqwlRCeCEsJxyREv9DXg9cU1knXlOxBttbudR/nBKqSMBio7JRtv4jU3qW2F2ybMd0FdrYT
U+3cCkgdL9xbgGO7z1ZDyVzQMDVCE6VkUP8dWfZNndaFYxhMAgfOB1KTCCOrkfU1YozcxA6TUFAD
IHd/ctm8CxVcLPXjCf3aYXaOp6b8dEG3cRwbOL/aNVmOVTN/WzGdBTvdglSa1mavRtoh6mjCED7l
znvSu9nRiWt33YBdWff4y8aMjgh41wKHKCCPCUbUhDWmp9XkC4N04DYcJ5YRfYq9jUE2opNlL2DI
3V3rIvQcMUQUPQ1NL8Zb3bTthzt0yYa3k7ozFyetWbSt4tRlif0yxHARFmeNrWchIWf/NGo5l0Nd
aM7njunQrja9W90G1yGmIWyoyTqlyp4PAE3oD4O2gboQgyrrW1KUberPPs92wy2YrYo4yvprKPTQ
MAbzioXZ3OgP1KVDbafAs2BU2rBcgYLF07QTHc6SuGzuOZHN71Aqf8UbwwKc+f+oO7Pmxq002/6V
Dr/DDZyDMaKrIi5nSqTm+QUhKSXM84xf3wtKV1miU9Itv3VF2eFMZRIkiDN9395rcwxCAEuR2ctH
Vobm2rccbIY8UZyzn0wP7lQ9Ha59pkpfI03HFP5eA3A+r61uLo7Iw+JwMYAIMzFx1PT4UeEFp4HB
xsEoNW/O4v0SmdaDW4RnkZalq4FmxBTeeqVReUPkEM/hHmw9lR4bewCOPVKAd3GWCjt26jL9EQ0S
s7yy3AkqMGBTgAAAXaZCkj8sjHrQca0DtlBEtOr18sqMX+yi00+pqzXILIMxZh1EALjvVPsM4ezO
kAQ9VumPXHWMVdVMUhqmkoRtHkY+ZjMy6emmxDl1YPcs7OqH3tOuU8OkBMnRN46snYIfzQNoWlT0
S3uPUjX7IRCR9CiYGxdG9YBkBYc4avxF17U/GmA+S5HENwhte7A/DC/RRtcjKVBQ8uZujMuzz+NN
kXUtXlZ2zN4Qb+omPg1NW12W+SS1QlYC4rmJmFBkxR0K0K2wO85XahpuO/BSiVG5uGPMq7xrFvT3
HziIPHsNW9ixMuuVKoZ1WRWgb3p4E5K+hVUbJ30VgJPob8n3Zf0pnGfXzF70SWxh6dBrS2ogaqm2
lHZgU7D/ec3G8rIdU4zplFfyGP40PBxCRJ1XdPpYBRt7nGmsjpaqrDI6jqaunxGZlqlFsDZ0tuh2
/pCgrZpDcsoZNEOSP6KTf0ayuioHUKQqH1YtNXsm0g6NpGJf9bp2n7TKD63QjwLHqPdtT3Czd2FZ
/YY/fapw6likbggDTRCLjk53n8N/56kxFLgRNC48TbkCOePMR6Vf2SUmla4lyy1XV1h0dmhQMDrT
4ELjnlAKg8jcokSQdfqadFPZp0YqYMtXt5U/WvW6hDfX0vxYmSVob79y9EXaYfYuFe2HEyGgVW20
+YUc+0U8qt02RAzgvITJBb6Eh0jGFeWd46yjSWvHQ7gpMApSRQIF1nM40Nnj9aq5B3zbInYtyvEI
koVKm4ccjjS6c2OTUhNT9gxAzmuvIOGVSRfNkbRfWYF6p9N6QfCgn5pxyOJNlzz0QZliS/HJjxj6
NUiYWebN0c+c+oRRF/lrZm3gYgcrrYyeyWukpVw0SClGq1w6tVHQAOSAbUPRpzjuz4eKxOQx4gzc
AApRTB19RTpcq5F63KJhHinMr30HS5oAyuIh70ZUF/yg6XWMPRSLvKIq806xnwvyqQBo4jPzan6H
rSbYl0sNTkfeQx8qm6mkS3BqmHTsT/3b0rQviIdYjYPtb0Wdn6YoTFr+3Nxy6ZJ6AAvMrGAEhv4D
637PQzgiD+GMDg2wYzIIAaPZzg0Q4Wrn+szgWqm5K9fRz7SCTYYo22PhEMJgB8XpiFVkFXQI4Rys
9aaSL9TWZ/olkUbG1qNqnKNqPUqs/nYIeqT+WC9mAa0V+uZFCSIb7cfat4qF54VAB02oFMipgVFG
kP6mRlhjTd440hKFHR5jOa7T8JXptKUdvDRqnoGw6eTa17GapgFwrSrmYC9xPzf+uDA6yNUuByFo
/JMOrn2qANemOGRYxt2HKMVjYaERFkQhHbXeguO/s6xr3qLZYoVx5WuskrEbFsON0nATC6TjAIau
HY1scS8rU3pAGS9oD5u6i86smG1ji+Kk7wYkiR5NWxTdCw9bym7o443VbHLNiegNyFmVR+CVokZd
ctLzkENo92hIsRAGdb2IYhKTfKJ4jjNXPzNRCgUdrqBayh9uToULP+9eaq6y6Ub8Z9JK1IU1pN05
Zay6zI5ts9ubofgR0cdtPG9D1aafWVQgt4OEXEh/58jxNGMuLd/gXJDxmbRLN4xPmhzFbM57T7UB
MVEjH6RenA9NJ5YpntKzkdg/mBlbP5XjUTwa6lIfoM7hvq419Sp3vYbtut+thr54LLwq2QTIC82C
55xt9ZN0ySlQJ61+lZ7Ssi2OxiB7dAAZ405P17bvvGCbvxvBnYahfB5UOWysAZaSxnPQtZFNC4BI
d3M4L0ULOowSQVYY0XFlJFv3pFJj+1x043FXGt7ewNq1xOgaL8o8bo7z3LiAD11d6BPkZ7BKlsOx
pUzemdORGXEBm85dRsA1T4eur2wtFUtVI5m5zMhaUzAOpikzCd6DZJ0ZurHu2abkiTIfPTQsIzi4
Ve5PXnk2T+u+wPHt2N246KrWWORCcThPV8eGSK11i4t5qfC4z6Qy7Zj0owlpR66DOAbkC2wCsyOJ
2mjyazVfA9V3ZgiP05OuwgdYHXHfnLmiCH5OLWzOpg6JvWw3SWJcMuvTgafHYeglecuol2e2qUHP
A+cVufSpsjQ4KiRHMBXB10yHAdr44qHkTS5blSKuogXasaagsxJjZJzkaJndIG8XI/tGvpMTP6rc
YzOIbsKqPwqTiIJTAhIWsAPRGsFVbNM47MPkCZLZqm/bdTQkFwGSddtXNk5MLaIx+uzULqArOf68
MxnaMKZwUjvdsAKyBha4p4ad6vBdzP61ivV9WMLZbpENlm4arF03Pu8yEHYq42ChBfaL5uW7Tvcl
TOp4a8jsMQMPPrepVOPOo/ltoX4QtfZsuaIDmRVRDqlXgZZbSMNbsewbC3xj7r3aUXoZj3TJyqmp
LtnqGL1z4/jBk2sQhSM11HVOz6hI1ZB8nyZA6cJ8Q3wDwLKQbxPiOj1xpsZI0TBQclZR0NdgJNwQ
WABsqg0NJgp1X0mmNjbbIF1KlaK0SagTDsxd5w2XnR7gEvIfHQ/N7hglMDX9pU9g0tpiA09Kmrlw
Ud3WpoYYf7DNoy7CNV5p/V7NimNIiahz0Kc2tIy/DgHT/xLsRkSjZeGVnIIICQGbQp3fZW1SlWmV
t0Z5ym7qyuE5HnRnfBxQWs+wxR9nJB2dqKHpHNOrKpfaaD6yTWg3A4P/nGPIZZ1r2V2toFSKhE1T
epJZkXxzrMOXYTXBjKLUlO+VXGWUB5dGqagXYGlN5uQy20tVB0hFlAhm/xQZaULZeIj0s9SjXptm
EIOgt9wYoczo5CDNzhEwzvy0P1X0Jp1nqlZs6GhVp7m1/JkNG9SYojxBOPZMH6LzzkURVziDtXfx
Ri6/vnnyL7Ftlsqe1wLxLYVuysOAaMmDjRpHQTunF+YUrGMt3axxjiqbZj2oH3D/KsScsVwMeYXk
IZfOKkVKywZzOCojECWShh5aOG8VKT4nMUL95qIINmUZEZjhQTRSA30b5oRzhD1FU1khVJs3WZ4v
CoBJ50ZTYJjW+rWT6PqxzGJCgDuLvmriOVf2oCzQ9NrnRdMXKxtA9jf5a5rzl8hviwKKqkohpiBL
Uz94etAsgmiRSHVJ88JRk5naWeb6x2Gt+LcGbW/qhR59vYSefI5l5q6M/Zeu6hEHBRzX1TgoKF2l
HJMUwMhL1NQDc1M6nESgW3ABebiqGgNtKrXDtwjpEb4YStUjn8iZDUb56tw3+ZeowL/pGYiRiHSb
HTuLR1mmT1XZ3QFlnsCAlVj0ZVfg3aWT04jwunM0NH01OW5JbS4ctWrW45BpV7WimatJnrj00LDP
dMniKnORXcahd8mpncMfRZ6d9FWAUkx9s8DKvSPYVjFnGGD8CkTFE7ObWQUhHdr0F5sOllkexuoW
0f+UYIOJJ48qmHfgaZIayNHg1uop9eRx27cGm5Es7eYF5+Qpmrml+wA5cGw8atQ5m7/EFk9wf51T
A5mrQybC3vWHo4Twh02hkd1syN5BCew9ZLr/KtrWXvU2tKwqRmTnTYT3VJBf/hbIGkd6BHG5BfWi
KBq2O007KVX2YiWEJvgqk19p85YzWUgAqYNFBIHbNAHAf/usd4H5gDzITnyDBg4w16eBSLBhZU4M
eh8GDn4Dbff2rz41tV3iqBdDbPn3vDkQ5Q2zquyu3So3F10MC+gtYL3IWvc4qx+J5DkRKKA2hH4F
a9o4ziOwVbbkA3LVvESOMFYrkTM4l54l1KcGdMlcL6y9JKb1hC4QenhRndIhtxedbxwhpzOOtXxE
kW1W6ZnfCjQ+jf5kZZ3Fxp5ezDA19Cir/5BDr63rVu0XLXSy87F8hpi64/lMCC1Ix70QXr50CsQC
4ARBvWWFf5606m2QBRFsF/BG/iRaKKetM/096JaQMve2ie5N7WlgVrK8isZigk7mFXVI6ONgQ4p7
lSkkCvuTYvJCjwNS6EghRJGSy0z4qrg2K5jzA5rrxejDXDTkWG0hmqVnVQs0OsdRvCitUOWQ2xoo
9zEMunpHa8XrIvwARbR6m/z++0Nmd/XP/+HXz1k+lOyT6oNf/nP9kp08Ji/V/0x/699/6p8ff8lf
+uNFF4/144dfTOES9XDevJTDxUvVxPXb5byXbPqT/78//K+Xt1e5GvKXf/z2nDVpPb2aF2Tpb3/8
aPvjH79pUxzzf79//T9+OH2Af/y2z9LH5+wvf+Hlsar/8Zv1u25oSGQt2zFsDZgEL9W9/PETleRJ
x3Bs0+HrtlghWFpq/x+/6fJ3FgZpwIkiGUDHA//bf1VZ868fUe8VjiD00yS+0v7tX2/s7Gc88M8b
zY3449cfstONgxBMATyB1GmWbzKXWS+daZl6t4b3ij2EYT6gAxHFcYGYVAmxu9dABkwe4sv4Uhl6
tv9LWayTDtjXiTPqM8L4SDqC34ZwUaivbCJFkSEWYsY9b/NHL95b5V2N0rK6jMxzzdySBq+S85LP
+wKiuH096GvjOUXuZ29FuI2fnf44NJbsSCsyqQYkuJeIBM9BCeiBT42COKtwDml3yK8t6yhkkQae
L8cttNDaPskKZ6XaywbH5bhL6E0MdB2r40Y/0on9JarItteQKyK0zjmdM+ptS2rq84L8JAoz5O+Y
1lwLwGcRdvPA7n8WXnnyPu5Wxt2UAngOlm0kJQnx5K0XzBv2d+xQ2TdPZzbQTbhTx/DaZ8edr+N7
2zhWtEX3mK2DXboeX93LjuixfAElKvXXHOyVjQg3+kMz7BRj5q/Q+C0IbqI1zwYyWWTri3YDa3Nu
GXTmduarSxW1WbPV14j7Kmb5pEehZwPkbaFvgpVzWco55txHMS+3uCDC0/xY3dDVspUNTrx2ne8k
Mh6KaeGClp1BnyIJVnq2CBUovfuW94OHpLy2nmglif7eqI8ABbjuGQDcQFxN3Ct3qQDXTbaIX6Ca
60+sW9SF4iWAJWSaRPGgt0Ni3oMiZR+XLjCwQ6W0CH6iRCpmzSO+kAGOTLTTCrhHsHmXDXl/nGqH
1UCE2bYeVpU4sq0FdEA4D91EGJ4bl/kP/RWtr/ac7IeTGIhNvmt1ardogYTuvdhTgoNrJedu1qKD
q3TOVJG8GZojlDvGGL46ORFiqpH8TJz+j+auqyzh/x+nqo+z3T/3wXMJGvW1/vJP/V+aBJkZPp8D
Z49++Rh8nDX5Cz/nQEP9nVlG19nw0YdzDEla+s85kJ9IThBMghZIcAsA7r/nQGH+LiXGXNs0Dc3U
NCn/PQcK43dO06bpoJk1TazD4j+ZAw+nQGlJnVBsZmDwRmhnNC70fgpUsVhTc2E3h9iO+nGSnhFC
O5jZCYxdOWNXBcwwp/IkiKWVFHT7uy4Mn8PSWJNBekunBNsJc4EKCShOHlWVkEcd5pOptfuqs4+s
4RJozFZU7HL13jopsOzHXvIQA78udX2RdAFoEVwl8VnoGedpWq3qpGKr4OKewqquyHVjJZSkiJvV
2zup0y8blYGYEiiSVviqx4gZPAOmPlmiVXVragnnVLyP777PXywVU/j1zwVlWgKtn3fJUNkQgcOQ
1BM/3iUniDsUhiYp3VV0nvbpjj0E1TCgS19f5y24/vBCwuIrMXRORs7hitT2RozZOqDtG96Xnlh2
8RnWs2VB2ZWinBYsChPZfkmMB8m4E42t6E7oASWzYqhXpozvPffJ5ctQxnHpwiIrCUHEjzjIaEcg
WeZUqwxIj0fcFF4US2tZsb75CBrP81/u1ZTIbdkaN1oVB8nSJapCxNgSR6bI6HJC4XMumtE70WGE
oCtaRY59FdnmojHDHVmpP2eoD5ur94u6/svLW5YmGVS2bWkHX1UXWiaasaFYFKDrSNl8tZynQIAq
HpptoSEvyTML3HKJnVoGPuZUGir8FSwLI8CBiApFGYojfMIYQUYtvK9MkptR1lVgI9BhuXDc6RZX
wW3OGBE6+hHpwI9ZA+0SOLNOzXJvE+fp6yGBokz9WkHjtcAM7zehuqHmfCoVfQtanNBmrUq+OVmb
9kFdYnpUHWaUadowbIMh/fFRbeqsKUj25XgG6jWSsppFbdovKQoT/tT6F3borDXTRKmVbEMlxXBA
bKseA9MRRKal9OA9HZlQG1SPOOf2hRrdAHm/LL10bToE8mb53glP3aHk3KaG52ULIYjUs3nUQ/Ek
lTgFvUR81qllYPQbutmUT+X2zmkt7JsQWiaHqJWdEwth6y527HpLne2UXY7ggJEomJDCM4Lpdo1D
wd9s2TwM2rbWyhvDM/aZEu9yRSXMjsN8EjjJkorTXm+d8+DCGShkx4Hwl5GVrQEapfOOUBklYAfi
oLNQtFtyWkBPbnylvut7cdrO/BLZnH6OmuoC/1BjjJw50aGmw1lHTVcJxHLKvTFq51SAY7W6Kpwh
zyHT2t8YpgDpKReCzJ2k2LXReei4eybOVTUCD+eq0AKWqdFinFmrCRHdneZgkuTmQCikcWdf6Vj3
Rr08rcnhs/T0RDX1heV1W71IjnQNtlOp3PtGvRu84tLBUcQKcl7i0Qua7ET3m6Mhbe81cNqq4u/B
W20sLb3yC4ohbf/aVnyprnkv7PwqLbx1IacntFiFjbJ0occULb6rKUQntY76ijBwxblN4+TEQA6i
t/ExtJdj1osVBbmFU/O+2nwNZfh0CCjHxGH8oBu0xnRPUI2x7spx1+dzSuG+Zm1HyIp2RljYWBU0
ROyT0JMoWMN7p5LHdFLwkLYLnpB1jSmydM8EKta+T3ZJYOzoh25wyk5JNuw7kxT5BrvMZOhuo46I
UlONTnUQs6EvENrj3CLSJ99YaBnHzD92YmNthxj9actLn5IFHTZBDkfeGWuSE2aBzjbeuGxTubBq
fNDKRS+eivKCI9xxK9WbQhpbl2jXeEpcNkByuzmCJci6DGj6EQhVhXRA1+Kn71qoC1IcgU3wZqBw
sL1AUVf84xajZVPGD731Yvn26ZiEr4qcMh6wubgie4ri7FIh+ZKZBfczhkxgArPJLoagj1ChI9QL
VgXEBDIZiYh50s2zQT+TpbkZKhPIgnPWjxZVXTqMDUKDyaOpOGeoQykHp9URBPmV6lHt06u9LKsz
UQznFTb0OKquYcdydACJEIBVykd5UWVTOXyisBii3BRhuCOd9T4erKuuD+O1YvEWXDJ4CDtIHkg5
5BjglMdZinPFiRFNefR/nNqi+D7JwadVGK0SGrYOIiSN/awDOonWeBK4ILcslYw0hhbbHW9slVhI
W2l9oNkMMLZllnuk4kkSUFoxghl7e0AjRm5IyCEkT3D+hZwvWP5cRS2PuPpWccQsl/yTk8DExmTe
2sh6AEhjfzQ2pHluVcralsBNmKSYENUIz4uJn26WCJYmwwAoJOepqV9oY3CTdfK6qgBu9FhnVRv9
aJDcW5hrFzBkdq0RLMPcPDUQUxjnkQN6uMjWsR7AJx2wTOBKeK51rDaWvFEpzgcZC28en4QQQYcQ
QKY2HIcargKSlCPStAJcZzNRknXj62/bGxsMZ91n0HXNLXkte9fK5UzKYlu3GeIntjQNBDkCSbfC
uvNQDmvoM8iF4KhnjEulhmHiK8uxDa9MrCoxxZuZt1S9EPotGREwIs79dDxWUPil+iVn65k22EfU
p+gloOblyBkSEqPEwVWL3glsASk4RHaiX7HY5+V5c5uiJ4b/tMRhuxT6haWvkgq9rSIBfKUoxldx
Vj1bY5aTiQzfXw1pwZlbjzm4tTkAgw1JsTmGCqPFpHtShU9WeCdDDBSmMUXIMN+JdWsqy4H5qeNU
qiAVoqw2aypjA0xuYdr9UmIBn3voNugl7BJdOXOCqpxBg9gl4LKMwdzWfnaZ30IuvMlSviS/2FpG
ttG8bYAiEephmjD6b2libXLfXQJimCdyOM3DZaVg6TLJkRCZFaGd0q9HK7mLRYpqHfawqyztfrwf
4IeTzIp7NsIVZ7DJqo9MJ6S6Va+iNgNPofJk1cvcvHPsy4xUjMml1apPBMzR59XpmeDnKGpKZvk6
Sd0jJacdzkzTqMa2gqWEHFYrnhwju8dZdlK6+aXs8/tAIV6iUy71IF2vJcPddyc5Zcn3BA+O6c9a
NXwF0x1WOf7VKuGr1GLZd+xkQ+5FoSxDFLtZe+Vb8a0xpfGRJnZvlsZJ1HDcJ6PCIs7ZVU+CIJhr
zNy6pc2G0lgo4Fqnb8iTyf30a2NMd/1grgjwVfHUBS9xJc5Rz50JbI66bE/JJEHZkN7rNIxTRmhQ
cPzWt5rsl4KsAUES2MwY9yF1fgq6KB3iOEMD0EzyVdf/4ZvZNszkddd4x9M0JjzEptI+UwLzQroG
rgey0v1o4Wn+Y6coTxlACvYZ82KaGvxY39iCjG1uMpxte6aGHVhGf53esuOej1V6OejxMu63NHd/
kFG7wq5x6Y0tqzG8Ia++kOQq5D1DsIh3mbXne3i0GePYhK+zgbvhG4uAmymoMFZFeZTWz+WobVgc
mPqbOZQzI3tFd3caedmWGCJqjj1zY7VUN70Hs7NCZYtGIGnE+aBWK6MqNrF57HX6EpQiHMYLgeXA
yPzVpJsMcntjjMHTgJjJ7fqcWgM6UCNzVyTxzpqO2ayeFx3lGcsDcqwThqdB0SDFRqWVn1uIS6wQ
th39oJl01E1N/3YmovKxsoPXyPyBoi6GFmXdsFEC0YtWWNiocIUOcDW8aDJWOrOx927rMIab8blK
lCWVXGbGtMZNhBWS1py60AF1JxFNyYy2XN7aC60mjl7DGpCX+p03KGRPyac6CVAEg9vcWrhZenKn
M/WazIl5hrYrsPgPBMaghSX2gNLzjwRl/oWvlLPCHwHyKawxns4jFCJW9ktm3GZof3gTqVghFKAZ
oZthPvz6KHbQoeGc5yBFVE3QFMKSpjodCd/VBulQhNIrK+x7QfSSpPVKeMZar8k7ILP260tNZcYP
hz4uZWs2UC9Ns1UQTx8v5Q4eWxZSWhdV+cQSQEgSjZUs38KJRQWTfXNAo+b68WoGsA5dckSwVVOa
Yno37z6Yb/Xg3Wp6F05PW78i0CgzZ7Wq4mfAzC/Wuud+c3r+y608uOL0jt5d0dSlKiDDoQYqjBMA
AkdhleyGSF2JMPnmw4m/HP/erkUhg+KJqiHK+XgtP8Md2/dcC0j7KY2XfmGb6lKUZ8SS8KSaNxlG
FA0Jc1RWxJjZ+yYgA6tYa3Z/3V7nnknQGXjMIVqIBEWFCJcl8Kevv2/9V98AmwEKzqpmqc7083f3
g6hCDX0Q20inuVXohLiY2L6+wl+eqOkumKpFiYh/dGpEH67QAGSJch9UfxyMZ0JiTdPsi1BedeNz
cPk3LkXFYjp0qrYjD2644mm0BYumoJi8gp3fuQYIzhtkzsve7TdfX+svZZjpY/15Lf3gbEsFTau7
ri4Wdgj/REd8qA6bNpTf3L1fXQbbqUYID30BBubHu4f+0irrUC0WAeoTxhZCT2TuNDW//jS/eAyo
vDmCeQYpOhPNx8tE0Api2+Ck3rbxEnzVjKV3+fUl3sp3H6YWA+aUAbTFNhzTeevlvH/UUAUDz2h4
EAzdeixdkDMG5jH21whwFAWSGoAEpHx0BMHhW91Z6OYPfqcd/a23YeqgPiyeSnHwUVV0w56HxI7D
vL8vkphmhTlvAe05w7kq60d8rFvSUI/C+Ecm6mMHom3TfzcofjHxgaeVUqem+lbt/Hi/hWJatagT
hp2vXY2DpBuLmzS1Z85rQ+yke/L1h5a/mPY+XO9g2qsSC7/FdFpU68nUhwDYTn5QeVmxFVnwpTxo
gXFDl3bfGckOzMG2DIr1NClnFuo5mlGWtUF8f4kacqHEycr2+43fOttOiBXamI2JgNuqu0ujHTZD
qV0TkHljTCEGCrERARp3N0jPk9glOQyndgYmtS/+85ld0wHamkKaqMCsg+8VI19t5RqbhwzfARvF
jJ7/pNdPv1uNfzlW3l1outfvpkxbeugwTS5k9eRpmjh12PB8/X39pXDGUDEMYbISy+mfg8nFbYcs
CiYHHMaipduXJy6u78HzAENQa9bGu0ReD7H3Xb2SN344QE11mrl0xoacmq3vP1iGLwFYHHEgov6h
97da8ndmmfcXOJifDfIiZW/8vEBeQc/7brYUv/pu3l3BPLhxNh+K2ilX0HR0vFm8aFMaY7aCytTA
4WV6Iy1Fb493DkMdiYmmtdPdyYP0VGDL1FM9BL89XAFlvoPCXoIO7Ku72lBPNZ+GqLW2s+H8668a
eMovbrslMC/oLJEgyg6meIFd3VRw0uBjoIdXVv6cZLRdF+HizlhPhriql+moU43SOKap8lrJMmup
dOSPWuyBtXiDYHllafbOJEQyFcYJoloyDByYYhd1BPK6ynZ6ED6POPZnZhccQ1XelwIvcNRfQoGf
YiHW02jOne5MM8RpJQnVkWI+Ad9x7wWKT1y0T3y9GDZ5rF7UoJR9Pd02TkZpI30gy+/EqZTdOFCG
KikUTlmV9j6VztrtMtK1RxrSNFmYbA27npuEnk8vZyDmEh4tS6B2rmadGAo4Vkc9Qyi4a4V6Nc3I
I2+NPI8T8Iy4BK29pof7sjBuDEW/SZhHsMKQLxwNGw8euIX9QD2tIn8vlXSrxfm6cELg86gXdHLN
tWSlK9ppnfEgVATHW/mO5/HC9fUTiKbzAEuUYXGSycqHOFGv0H9huLbXmhHuSXJYqvy8VH9ISQO6
jdbZdNatz/s3g1yFK01btDJaFlb5WCYjrVVApHx4VLkQgvpNnQxnoCJWIK/SIH0gTeg8dOWJgnl6
0INb18tend69szjfzpKW+nFjjjgR0+7RTuw1aQOUvnSE9TA+MDOXypkgxgSOjDPPlQJ5ml97SEnr
eRdXL+imVhoJd0iRCYwyKoi9ob2jSPZjtPPbuk43aZTt4yRYCCImGz247sz6QUXc+faidcZ7y7Em
JKh3I3RFhEIFHOyQsgBSGfxnDIPryngYunrRQaC1VLOnGFLjiK9gXDUZgtfGk8uhuzFl8WJHA1lC
YKveBs5/1P/9P9S2NVTWic/7tv8vrR/L5zp4fnyvX3n7Sz97t5zG/tWsVd7++w+JimKqvxvTYuGY
6LdMZjhm1T80KhhMf3f4n6pyoJv6T2zv/wORysedPAQk9kw2deXp998teMSlmgAbZLNuxU2GHNqg
BkF4s8bzpw67d5/67Odq875n9nHl+/MaB4tqb9CYtjKuoZEWET7L4rzAVZUMl9lwYXP4ie++vs5b
7+3Pxe7PCx1sE3BNIL3u9GYtYaFZrbJocaR3AiqGWBFNGhkIH+QFcsj/aIf95/WmFevdzStzVWX7
yPVgN+G8R17ynfz3s6/loF0eZmIoAlVp1i4kjrQ96ZsXJP5as5TRj69v1nRPfnWvppXr3Xv3h5aE
vNqDHWKtA8omKGVJOlx9/eIfl+w/b8zBsteVdWmpOS8OIZNqPvGcofimbvLZSx/sAlTk/IEpuDMd
rbtHJ2r126pQm29e/eMe/t9v3D64723hsd6IACeBm1JZxtYkAsSh0hpyQcB4UFJyDlszV6+G0Cyw
O3eYq6NvjjGffCXWwThx0lpNnSSu1glqT3wX5Cj05QhQdMy+2U9/cvMO99HSrrI8IGV6o7ScA4qc
2jBidnn59bd+UBz58+4d7gFjm1NgzNfe+He+ANe68dNHp12XzdbNz8rQWODKm40oRwX4lCe73MiQ
yI/zqj6W5n2pX5qovpTwmw/7yRiaRIHvn/DKHDuOE7ybCi6C1JBlWzeBitkSlZW7+Pojf3aN6fff
jSIYhKOsmrxgBkiwmnBaWPZVaV/4pancVYqOogv35nfyjU++vkMvQAuIBegmKmmrHe6k1o0wbHEK
f/1RPnn6DssEYd04GELrYq0OY7dQ++aUQOzmuMoAin99hc/e/vT7726WrbhYFl1EjlVBvVNvjAe6
4tby6xefBskv5rO3nfi7F9chgDYjgTdgRor8XHXFuE491brSRJnKjbS67LuD92cf42Byg4ol0xDA
8Fop0brOQ6jCnKWVOMwWX3+Uzx6qgykuSmuNZmrQrIG9uDTuMCGKKs8RvLfBvJMcbdQpaeRvXcw6
HLMYjCpZTIcKaoUcB8LmpKtr9cRJIti0noWQMGCj/PXFPplerYMh6SkFhLGUYvrYW09djy26AYxB
v7t3l7KWkMWJBb9Bci2/+XSfXfBgfLZD5OdVwviUakHOBLQVFN8Xnon4diOqiHTluOVkiHomdLRr
WTjOwCbu31u9X2x6PhlO5sFHBfdhOWAfTVoQibdydJr2xUCQKiJx5+nrS3z24Q7GU4zjXAj6c3QZ
++FmIrgKZWvg2DZD8n8DguxpcbcFHu4aofHMrNOk2Hx96U9Gm3WwTtZ+LTvbyIaN9JyiP6Wq3Wkb
LdHt+CYegVvejXBAxdnXF/tkwFkHWxWqo8hTCCPfeKor3YUHmfMkMIBdfTPzffb6BwMagFJbY8TQ
8baTjUg4iBcTWOLBGP+uJ/LZFQ5GtBZwlI0qUtotqarPQccRdpngnMq+2bZ88vrmwSCu2CsEFVao
TZgH0UYIwwAvIatvakifzEfmwSAyrNEv9KICyF9B2Bg1jPGjl8W3BCGV865on3zyJvxvvgzts6sd
7IIArvRRrTm0pSo1zYgmlbXTreqM0I9zD+Oij2uxafoR5QK+XTq6SR+V4QNeFFcv5gaKDioMdt3Q
Q0wq305OOsRLfoXkxtIhZPh8rxMrD+XQo9b14IW+fkg/G+/T779bfzDte3lVetU2UqIQTCpVny5+
0WuAZRrigdqFpvf3rjQ9BO+uRJVEdYTf9MAUABURGIGHwAvrpY5Y628+TwfDW++MWKBz62GK4QIa
kc7NCWGJv3n1z27VwXgeybgEiVoCXpZg7TUdkX+RRioEIGB0f+8eHQxp4mgaiNpev7W69MEA/jTp
mwoUqUr1zRU+G3IHQ1otgKMNMqDLbxMggllYrEqnzb+ZXz+5RdO5//13HEgBYzRA4ZcERZ48KvqY
AaTRIju2UECysTz/+j598ikOy8LkQpbZ/3J2ZruN49wWfiIBpKjx1kNiO6kklUpNfSPU1CIlUhKp
idLT/8sFHCBhRxaOLxoNBN2iOW1Oa3+LTcN0DGCFBu9eiAXq7TB749pgXSrAiR04+wFlkoBhFsSl
yA+ziGKGvV+uKav3l+uw1FZOwEiCyNQzUlmOdTbXd+jr5iefYRevoPZ6vlzEUi3ORb+acpoP2Dcg
Xh8j3IT5wMfB4vOU1CmUZ5cLoEuVOJf8qoS5GjwPb3PzEdkWhulD3sQC+RdpMuQabsnIWGY7U4dl
9xO8tNn8AP86Qp6J5g2bv+aF17UHII61+MeGHHq+D3h2pOa5qbqygTOv9eabyz90YeEP2dvfGU+i
42mTQhg3Vw3Eae1gIFpMDc/1sw/PLQYdGBwC9EpUXSrOCRVARio4BQgfcrUMppkpRBL2YJC0OkIW
YzXcZLM8XFvnlvrACRrwi7YlnvW9I++zzBbbLMfZngAGWEQ5xizge9k/17WiEzy41yODdWbFUfuU
wekD/6jkSeVZAPQbNEUT+wzoKrw1dpfLW6jZ3yTzV6PLDO2QCuhFj/j0OdD2pfF3A3LVOhjiMiQh
Xi7m/Wniu09bpvGGmdVj8jTgKgNW5rUKvVuSTjCTuVzA+3sD39X85yD9C9zF8Kd5AAvicxFkZMal
Phbz8RuaNAfnP8VFFqhpYwPjkHJlxV2ol+/s5UHCbVpP8vKuVhyysDKf+MMAPujaarX0fSdIJiVy
/GMPOQqgjefdbRvP4fCPX8H8bCXMvz+NkAz+dtYOtGUgerH+W9ogM32s/JeyKOLfcHtjRw755Nrm
7f1xhn3m23JYlGJ71ZMZhKTqTMLNAPOh6RzjAIukl5fLg2CpMudWfDWYgdiawrlJBaCisLmRO5kH
Rj8kEusMqMWw+0z2kqd+9/1ycUud40Q8HOTM3DZ1+EzqOb4j4FhD/68GqIAvf3+pzZwQp9SEbJU6
yE51TLCfLgMv+cG7SRQAxATFWs8sNZoT2/LKpDjaj+UdkpDOMPARb21jYqFyFqO09SED0m2lQksN
5gQ3KrEft7ADvSsqTM4AuyRkggrz7XJzLXz9nLX7uvcDVYVQ43jlXQY7h3LTJxYiVRYVyEe9XMBC
S1Fnsie6DxvZQbANCj8IctrWETYVITIykS8MZ9ZhrKp+d11ZzsS3Epw5iA1hg1jb+FMGzm18wFM9
7V4ykGR8mPcUmYIo6LrSnCjgl2kGwDMLn/XI+Od8jMQBacvdUXDBd1z16cp7z8KI/rvHeTVByzRS
wLfR8PdogC+EGJVlIE14GaBm34KhDDp/pfmWCjqPkVcF4dmiK0GyJyeDpMJz8qCA+4rtYjVs46CN
1mboeWj992oRK/LbYkZtqMrqKf6d5lN6q+YGmu6uqpFOMgbdn9QDRwA55N33rp7ZvsZ14PFyfy1V
z4kMw0BxT9D15UOEsT4AFyJH870mcOm+m3GNP6y04l8J3Xv1c2KDbEHmg8i/+OyLrhUwBh1ImD7C
SCCdHkMW9tmvECBXcShSDx5GhnPoIJA9UYI8KwoLrXPW5hEoMcb68OvIjIR0HhEgRyKXCdtbf9Rl
FN3CQqb1oE+iY0VueNiAwVcoS6d9QAYKNmua9rzDG1TLQSerTQAsI226qD6IrC3IUXj4cbs6Gkh3
auDIkYO7QeHMEAAudn4fa7z+k0rrAcoJPMkM4l7HUyyKfQcnLHWcObz09r1Calm/A6hC9H+u6yMn
2AFfZps6Ne1DVSvPggU46FEA86SbSLyAemT9X5cLWghLxIl7Nh7KXA3tDLPjOJ83gtYZe+R2MBbv
RcEcBMFm7rTH/3+6nv97ywHC4O2g5+FkLTh0EiDAkb5IdNeXbqrKfy/X5jxD3xlyxAl8sBYY6gz7
eACKgXrfwYO8H+By3rOVK6ul1nJCXZo0CieGUvzJWi/Mjl0CLvZNj5TG9pftq9y+ZJ6Kh6/XVeY8
f1+FoVnYKIrgUXPXVvBebiRSp7aTbpuflz+/8KztEyfMBSMXkyIwOuST32Iv1eclhZIEd3ITmKAz
UlRv4/T83J2nGXiGM/CJgKaxgD42GbMrJ7GlHnOCYF7Beb7wjL4rNVwW9jDRjPO7MPdgTHe5mueB
9d6QcKIdUmPxZmMS/ZB5zJ/2csD27kWwfgrg6+DFLVLpUs/r2FMZQ+HSHcDk6ueVJl6qnBMBuwJX
vkHFvCPwRXn6weuLOX70cEiqNtdVzgkT5SSmUsOk9gAR27hlU3Znixz42qEBIH/sYKRRRnH5YuZU
XNVfNHXihQ9TpEjCFOsQwCnopz8OItobiovRw+Uavd9kUMC/HfRYemuA5sL8hIAfjrDM67ADI3qE
jOC6ApwQgZtbVfm8AzAlG2zyGCZzbB8Fbh2qleV1qQZOjIAeBpdqNDR3fRji4H/Oycoekswr/B+X
a0DPQ/e/QxpQhrdt5MG6DVA3Vp4KdrYQSezQA7EHjuARb8bzs8dTe8DdUotsZh/ysizVOcxrTJ89
prUiesu0hoHc5R/z/vSC5vztbwn7CPSnKihPJgjHL7CZ+qOtB3Z4Kbv2ZzbHv3w5tU980tmVzesE
jDbPYcbbwjArz+E+hnpnGrxLGDXdXK7QUvedG/1V1DWVwYjAxf6d6lvTfKExwsIdzVrgwi8XcB5o
7/SeqwUJNN5b81RADN0x6RdI8qfJl8SXDATH2PRC3zXYcMIYSgDQmq5001KtnEhEQYQaYzVBm+7P
yMaqh2i8YX5v1kTqS993AlELJ5V6gL/7QXYTMlNA6zcEriGcr4Sd9xde6ubFECVg914M3V0UDAAe
VSbS8O0L4avaGhAlmLzu0Y666o7hnI5FW3QCLmEpa0EaKvuo2iY9N/3T5QGw0FaJE4HONomwThmH
OwlHN3hswNy9bsmH6z7uRh+vxANR0Yx3Os8o/HPTYvyFV7xkZQO09Nud0GM9xkH09oc7ity9cDNg
HG2TATbxK+P0vIy8NznO5b6afbKAV1cncv+PLjv1cYabWfrRp3ast7THHP9RKpl691jTrXq0faiC
B4vjzPjtcuOda/Fe6c7cDzM87GEkI5m76SrzHe+pktNNOwPudvAmbIL/XFeOMxuLEG6TgNnROzzm
s+e6mMlnEsvuuYDm+MvlIpY6ypmQQlZxpmZl7tKOBM3PZAa9917meJnZXS5goa1cgUcdwjEvyZW9
Y9BHCiSKev6BF0gR3AZRWazsBs4sofd6xFV24EauhiNBN99lEwXuF4QfjXMD3I9ZMX9vqzMfj3dN
2H0QSaT116FpKiBzZYLT8pmWQJroDu5IBDAU3nbUfkYQpMjaJ7YbdQRXeyODr0jNACzoAK/Stqlu
QF30OySB5TA3DXdVPABzAI8U2odHmY/5kOyvaz9nDFgKv0TRERDRSxnhFoiDET19mEkUwQcEuTDD
ivpvYSC4QJWpEqTUg0TkBxIJvszwToVkrdPm9+V6LHzf1QgEsddA2FPCgx0IeWRAhIADANS69niy
cErBcvs2IgCn2DS1wO/3Ezn/m3NgZy0cgwrAwiDWMLAyClgVQm4KI+xjjgSp7kYZFSOPFx4IFR5Y
rqqmK6JsiNbpIJi+U5qcnSX7Enh01SlgRC4XsDSfzn9/FfkSS1nPyTDdUdUhcNe57n/BPwsAa9g7
mPbKUs69+KoUgAzLGV7fM3rLnJHIchy+VVkIfWSJfclaXRbGhCvjkQYAn1w34Im07QDHJA2zHVz/
ANS6sodaKsAJ1HiiVMhxzPRdhjvb7AD4cjgDey36diXwLBTgyqxyksNNTJHuLpuTvAM2aBibO2sy
Eq3UYKG7XfELjzPS6gAXEzqm6UuES+Ealose2MqGiZU1YGHTFDl7AQkL0YR2A/8JNI4vduWou+Cx
1AyWs0VfgG7RT55aO8gvVcgZv3UZJz2uKKa7JOYDvJCh3Wo28OdVz7h5LvuV8bvUL+e/vxq/LdVN
gPzD+n5Mck5vsSajMmlAy8+XZ+HS953TRQRiXIaUNnJXpRrnaJOW0S/lh3BXu/z9pS5xBu4odKRU
nA+Ptu45/S5lIeTO4g/Jn0TARe9Tn/lp9/VyYQubKTdLTJbSChha+WDhQKx6g/c5/rn0UnMP9wYu
4E5fsudZcfk48SRA3OFrZIClseBsPpJ+gI99AjPXmcf0CVcfyJAoRT/ciiGQa09PC4W4WhYDXQKw
5jnB05NHvpCCg6QR+bQ9TQpr3Ep/LYwHV8iSdS2PcXYK7ubaNGBsQWWS7mBGJq68jgid5W0MeVvk
cx7eDUhELQEUiaZiC+9Lupbrev7QO3va0AkCMdyrJs0F+hf+kXvWFj3bQo2Q7v0MD0F55ndAHdf+
78tDbqlTzn9/NT/HCNOmFYTe2RQW9yWrwOqL+iYGdg6OW9cFgdAJAgpZRB0sjvU9HZn5FOnSgBY2
x3280ulLlXCCAASvXalSr71vVAKDvLav+m3TePmPOObd/pqGYsH5PuVVQ7HWtG0Qxf2xHDiIRi3A
Gv42HiNwQgCw86Yri3GGF4th35GAtggbVd7AtLtuAbbf6hJgfdz0xnUerBxq6fuRDVnqbysEhtcE
WRGuIhUBcLPg/KYo6C6v0kfNe1jTpqfOkx/yID/LRE74z+Gj1KWHWXXf88js7KTOGZcrm94ltWfg
jMOg54AjDyQ9kBZk7whq81jcwBNp35D+o1T2YGv1b0/Ex6ZKBMyPANu2nT3a0m5pNmyDPN+qyfuW
im7l0u79QAJq6dvmsfDmsSUS5Q6DTz63Mmv2CiiRlQG7JPMKnBELHXDY1URIgMEFduObWgdy9mCZ
SUo8HhWewOYVdpY+LcCAHvvpheCUbW8KvFwUHxvo3FLAdFQWfgMBFelhJzhOx9rsdEuy6QOtIQhf
ecNduLv8j3WCrdI4VFAkHXxvmgHXREZPAZPRfKqfJz48wDnjgFupG9iy/cxp/QiPigEmvvANvjzt
lrrBOXVVMmRxBuDocSZm/E0ar/J3OiRtsLv8/aVZ4Kx8SOEq2DRpeeQlnw86T+c7zkdxoNE5XbDv
0pV5vVAPF1tieh2X4HsVxxIvxD88vy/AqZMtveq6DbSut6M1Lb0ET9OyPOK0nDRwJYApYwJkawwh
GVyU4NxqtoWKfLmmIViqjxOn8PDUg/Ak6bHB/kegoIZ2tzojau38dp74/10G2V/axat4G3ilhtkQ
U8eRK0K3GN1ng9CxCojeZNqr6cr921I5TuAJPcAd2QBqXlRHkL4omQO12IjzfissYXV03Thm53Z8
VR2VwI5UtzG0zkMYfAzycnzOS+utBPOl3nDCyRAZGSHtyRxNwef7LOOyATn0TI69PEuWvu/sgvPa
F5MlnjkmU1UB55rATbkdMjiFX/d9Z5aLpu/grAA8eU+mMXsQWU+j57MqxltZX5Yq4EzzkenufMdg
jqmpVAEQawnyc9XN4by7XIOFYeQqEiHrr4sIkerYMsu3SI3oNpITWMmUbO0qYKEOrvqQASrodQXN
jmMDoIwOA/lrzr385nIFlr7uTGjNixwIMt4dkSkZfikgEPyNME6eL3994VaIucrDEHd0WQs/z2Or
IW4LdVQ8KWh4gdCEG97PCqferRwBRNmmWoHamOGWeDv29soB7AoSG49bUqRdhuyPsP+TVAUpn2BL
I9qVKLLUeue/v5rexNfQgoYDLJFFDttM0qruRwyoxErnLKxSvjO/AWVITNh38HLsYWJVl31/YxmV
j3B++5zUACpf7qX3z5/s76Xuq1pArtci3xOzJGthUwQXLj2r/ndCoHzcwQo8Aae5D6nekxHE7ZsG
xFX2ULXFgM3XdT/AiQMyj6kcYWJ+rKPIJPA8KIUqb4fShwPRphdBBd0dICRe8yjBgZ4/w07DI5+6
HK6XV71WMt8JFAC1Aq4BSMkxIU3cHqsRCtbnSefdmsL//eMdmGxvR0qrSivGkWdHmgEHHbeU78K0
8LYD682mjlMwQBhc2S6358KwdDWMDTxiJ9n02ZHUDFeUBQUip1xT3Z33Fu+s0H+38q9GC5R2NW5W
2+wYKFIcU2GCDZJIYviite19l5oG6R3BLymvvHFlf08yrwqcwCKBWWbBT1oWNvmFbK+q2iEvuSif
prEeg6uezJgrW4wstjY6CvipMSYGTx7slYORo6W7y52ysFRQJ1ZUKmkA39H8RJt+uMHvT24DCShq
QCtze7mIpX534gUyq5LSD4r8RFVcdkcoPyR43ND5k5UCFupAnIlKY18rRiJ1UuA4byZV1du0jD+P
lF2ZMESciVjJvshT7qsTbDrNsFN+bMd90JBsbTldqMLfA8+r0cRnrwpoB5PrWfs1Ule61v9owwZ2
doGnydfrOsJppyIZOg/v3/aYJVKceozb5xDU2ZVd/1I3O23EWaJmZKjoY1YW+csMRccffxzJy+Xf
vtBArtIQ1q0yDVVjj9Ln8HOdSzseGu1XdtvAqfbn5UIWVjZXXujDVgwnYCFOc1qeKjC9fSnPVkX1
Tw3y8OUylipyDsWvelqXush11YpTJaIkOIQh5C/3Na0ge8C7xPfrCjlX8FUhKW4jiCxHzIiwGgzc
xgL7CfvLVG/SISxWClnocBcS63W2a2WozFFyGP1+8b0mlV+rCrLctZuJpbY6l/yqGighKHuKaVfX
GRnAbKzNz5AH028mE3ZlLZzo5Hum0AhJwIWXePLYejlrm41IC3XdZp/4b+ugemSJA82Sn0xhZQb8
ZBN6d3GH9LHd5b5+vxt8V1Nndctgp16UJ48k5GEEeRqUoVDuL3/9/SkBF7O3Px9AfDCpz11QJfMz
dMRwzZ6R0ZJN7JEEbKUKf/G7/129Acp+W0pRUkKq0QKen4g5fuqrsIALV17yqfqQ1cSCjVyUk1af
coyvNtop4qnhmKUDsuDg/sJHWAx6KvA/INe5k3AHw0vMrySJYKNBcDKMvZsx9qP+mXq1iH54uiEe
zNHLyJyd/exEHqG+Zd3XIRc2ABI9K3t48AJcrO7jBPlOPvFi+plGyEO9aouOvNm3FU4LHaUwgpYn
vKJAhgZrjA2vfbrSae/PG9+VIcXYDIdTI8vTTPr8BT87EYdk9CiQ82M4fLk8MpbGnRNjFHj2Gsr8
4VjzvoTZ/TRodgAaaFp77Vq47fNdpWJVTE05FJiJ6ahpBmcxESvP3yXaL/wXZL1w9sebxyFhO13N
cvh38PBK8TS3aewp2K50lMNCfhh7PIwknfZXAsZC47qaReTdVUi5GIpTQttk2/RnfGJp0sM4Nf1K
/y01rROTGi1SpF5OxSkvRlBqc4kzPOhE1/WbE5C8sO8LyXV5IpUZj8iKqcFH5Pqq5c1PnT1GDE0M
IUMDthLu86vkJvTBqtrHts7gosDruINn5+V6LPWDs9+YqZ+FCu6yR+Sl+/J56trR+xbFTVvAZdTr
APq/XM5CZ7iCO2rDlskqlyc/beYPg5rTfwBnWUWVLlTDxSexTlYq1Lw8WZWGgNwHw/CvJ8Pmn2yQ
cHa4rg7nwl8tpIPvF0GjovKUCq66TYJEKDgIy3F8ue7757Z79X0gmkyQhXVz6ooa7CfwdsMXXwxr
rL6lNnLmA7wvkD8fjdXJZvjXrWEW6RlmBLvpHiXbYH9dLZyZwTID/3Ub1adkwEvGTsW9yh9h7inH
4+UC/h7c31nnXLh2WaJ98F7SngDh8cYCd8cdkd8Apks5v4fdldQfPFbrZgQtXirAOUrd5v5jUYQ5
TKVYmZE9gCJ2/mRCI+hNZKYq+NfAnL37nVYW30YGFJAkfzokKUl+6pHFJ7/APqkw9JYKj/KrNjW+
K9EJ6tEMASy/j7BHomobhl0Ji0uRIwHqckstTDqXruP5BW5+eD2cZJeDn2DTxu9vIE0VawmVCwWc
WZevR6w/p5TC/bQ5EYBMvW1fDEqfOhmTtRV+Ycy6Ckfr0X6is2pPbRu1w4lXsNtpd3LyYzHCnaPG
xvm6AOWqHKEAAP8gqrMjnlSKn11TpM9TQKbHyz2xVA9na9aCKNJ5gWAnBQuWFxnEcK+XY1yC28tm
el18cvVxyqZ4vI7C9GhUkN7ArpHCwcVT3y5XYaGvXcCg4Vmf6cZPjsSf5Y+oBzhha2HXNl/5653o
l2aRhxTzpj3BbaE+NCKY+m0wpeI6wp4fO2sqYwDqpSpLjrj8Ke5iHfB/4ojKq24FfFfiOfBCF0EU
RNg1t7nF0SeHiWyEVJq1VM6F5nc1nh6y3gYyw98LmT9zu4Ueu/lKKPguu8vduzBCXbUdrClpaONq
PIm4oj9lmQ9fQNsbf/teGP+5rghnEgjASpJKMvA9dFO/CBxJvlDSi0cadGucyqVWcrbTRcRCW4ww
ZWcSctEtcCpttcVpb/h4uQpL3z+33qslGimxYztW83wyPoXtfNVP8OfiJF+zwFzqhXO5r74PN8jG
0rmNj1Up2uA+zlOk7+6Q59jB1rgWFk5P11XE2Qxg813MtC/sKdCiesSbskaKV5tnaxVZaihnF5AS
3IF2XW9PVsbTA3TwSLrjcbpm1rL0eWcycxAMq3iu7GkklRVb+CDCLjH1cr6yx1j6vrOwsbYGPd6I
4ARVtf9R5IRr3OQrgMeuan5XOCdSJKTNacpOyJElgBwIzskmUTlbe5w+z6l39kiuaI7QsB68sVUf
RztU5sGUMvTqGxNNtuJbDRC6/kgMniXG2xKXadNavZaKdaY4dCs0gB8qGHXg6+6jahj3lLf+Nmjb
CaaPzLxIAh+Ky424MFlcWV04M3CC4Fx9osivYLDoLvWfTMTyqQoaviKWWSrDmfDYaehCVEV4ikWm
6E0sPNh8+rDmsp+LjFt25Xhw5r3opl5PAZ9PgNEwsVNMAKrveWF1HaAVmYlvAwsBcoZIuMudeDeW
3ia3GnoCgAak3F3ujIUZEzoTPoNWoSCkY6cSDm3lCQocWLHm8BuuD9cV4Ex5xkjcwK+ZnGoA+ZoN
gZHgZxN3bE3+8v7bl/8fg+ZONHFXEv8pbZHVFG3UGFTzeJOKIYf3ZFT7kZch56DnDVwXbSH445R4
xSoccWGguRynRI22qyPNTi1rvD88EUhASEZ4HDDWefHKMFsqxLmHjGIhgKmk0UmGef3IYgPZI6lY
cwO3WfPrcj8tleGEANVZD24Rbf2YsCmOPjGF20B41bYK1hHTCP/A656T/P+oHVM5wjJzjk49kAD5
Ps1h/rsTZxONyxVZGNGufhFpMLBb7Tz2NFup60c+2aI5NT4OiCvxa0FB4buCRDOpRLBZpicwLXsk
a8p4UN7XOogavF4ZVczVfmqi2t5UNhH2Ho5L4JjhMbaUZbPDeSjoV06iS33mRAcgDuVgSRicYFXN
c7jHkcy7ZVUmkhsiWFleN4UDJ0aUNRK7CunHJ6YyZNraSEfP0N5WX67rMCdCICm5KOG8w07jzMZ4
Q0dVm52f6vrP5e8vtZKzKUDUQV4AxVpAi6zdA6MJbYuCh/Dt3E7yurwdqFHfBuq+kQZkvCA5zTNS
Hk617YtvQytL/nS5Eguj2pUV8rJPdKQNdjatLT7VSZfC2q2iyZVXAsyZ/pnCwUfVWXyC0EO2u6pO
exAfJGbndQuNqyIcbQ+VkSbxU+7V5GwEm+Ryz/s2Xpn2C73Mzn9/tQVvLLyhlCnSJ4Aj6hc/IJxs
qe8lxZbkkHasROJzc7yzP3PFgyNcI/Xo0/Sp7KuIQiAC3sdcJlO2y/Iq7JEowvbSq7Of1/W6M8F9
ThifyxQgQgM8J2j2vKRH2+JZan+5gKVWc6Z2O445FPtVcvKQ6HxsVE//bcHnyTedxLXKSqOdT3Hv
NZozwas27D1AgtMn+GGjJ1LcXOopbbGnNOSWzOW08q70/laAunsZNcKtIRlsd+/14djcN1OiunIb
9SxKPiRTze1DHNqs4NuJaUm+zUNC6nxl+C2I+Klr5ZlMEJXOIMPfIrHyS5s18Z9GBjDRlRVEuT6t
yU8hKTh49RjdF9Y0sFE1ZfHV2oxGGysFO5ICnsWbESbUt42vZrGLOqbWHCjPcei/fUDdbRJXCaz4
KszvOEtN/TEgMFq3my5qxwS+26xptQRWk7ZTujV4SYLfGq5FRNBvGYOHy1r6yfvDjbq7pbzBK79q
kvgOjtXwVuPAaTzAv/C8qBgv+HTNmIZL3dtIkARTCU5SHJx0gmfOYBPjTQbOXlCv+KPdFKQakrWc
uoVXOlj2vC0LhoPWdnOQwEELwPJ2F490KOIdEhZgM7XLLGQN8NzOYfV7G4oWWdAPKROVhv1x0/nm
cY6mWSYbg8vjgdyAYJiJNc7+UlOfJ+OreFh0o4jxPDfAhQ3s1GILYhpJjxEMJGD66vVKZyuzbqmg
899fFRTOsFxukLx0H/vBkG8wyOqfuG4RP0pkzazF3aVCzsviq0LiKunbatLmPo7a5FcLxr244Yyq
7yY2mb8yh99fY5H8/LaQMu7rnsII7L4O8NC5YRYZcmVSrS4eS993gu3cxI0H6/P5T9FIhRTSojHt
TZnGSbW/PPKXCnACbaREAFJ0Md73jPHkgeRZHvgbnoZlEO8uF7HUEc5mCs9CGRgT0XgvmrNmeJRB
+zvMstBusqG68p6FurupGHnp0mcJ/5f1RdY/GiEq8dNQBrvUq6rhbqcioGghbhBlvhFEg9zl9dM8
HAgBPbybbRut3EcttJa7q8JJxy8kNBu4OjVdAlIB7upSs+EUWmu80iPta8xXOmZpAXI3WLz2+tZq
Vn7IkJ1I5JeG0qHXB6/zvHQHR29s8PaajRx+96obIPLZ5mWS/YlsN5Evc9qTEU6G1dD9mwW4vryR
ZoByYlO3JQ3ENkmSuH1gCl6uawzHpbY5//3VlEYiQNoS+Did8nDqI77tkNJNwVIvYNw4gBpjdXDd
GwV1d20zgx+QX9roPikgDtn2LdQLD8MU5Wv9vDDxmBM5VCqlFwbae/LaPjiYxiiOt8pSqSuHqxM5
EtgQg6s7ZcBq6rx4GlTD+ZOB2rdLN2OOhhq3180LJ4LkbauwLzfmPqoyKJ1g5x4+QeQu4k1p+dpL
8FJrOTFk9PNGpmmEQuI8FxiGJk92vBVm7Zb8r5Lond2OmwMyTmFeZaky8IvUSUC+DqwBUTefiyZT
e1rlejhkuV/VP6qxSPQtXg2zEla20DgUw6YN2jlv9qTMM71RxES+vk3I1IvmHk0zCb5pkDLt8Y0n
YJoAH++SROVGVRNgrvdTNEKShM2Tx3JxT6UgdbMzU5GOxz6GEcWIUJMnfbXNaQPDjCYz0dxvwLDy
ITWvmiaBI7gCzDhj2yTtBlsCBQUw0d6H5jquN2DI50MAWziLy1pmNcwyo66J8EM9UZrxH5EiNeXk
Z1rHe+yxuQdgVQb8KodTZS6q+7ILp4xjzJAANGh13iqdishYb9smAjERycAiEC+5xHt8f9sEvoSX
XiLrmvS3ExCH5hD4LfFOqU296Ts0FNV0n4q2faqTEWnr2/jMhv/dWzN1eksyLD2/+TBo+xAxsDDh
PFd34BpvWAtpN99YCIjk576iWYIBFlRVe19HIuSHelA+PwyxwRYSMC8499ptlhEWnQzS9aoPPrzy
2lFucMIOoxmqPJM1vyAn4NHZ2n3uJ4CuIjhlNNUWpFKtvnsqAlJ32we1LfpdBLl83m7Ql56Ckgmk
y19RC445zIWnoeUhbFUKLxWfSnCLsjVS+kK8c5OGUgXJdI4byieQDOJPfmPIZz/Pvfspn9agie+f
TulfheGrkIp3WJ+k8xA9eYpFTxIzZRcR1X/WsgpusiRUv1PYcK1Inpfq42ww56mrpkik5R3umwJz
o2oee2BfTgn9KVLq+TdXRSQ3X8i3I0xlwpLgxJ1XLzQyrT14Mg7ouInDYJa/LhezcHb8a3X8qumG
GXhV8OPjj0FX9t1Lw4qo309JMWAcYjYUyEGdVRokN6aJZGn2TQ7SmbkuvLtJRbqneU0Lkn9Mg7Gr
xcPMPB9vOyIa+mF8KLqI8JXWXAi9bl6RZZMhUzVPH7s0Lvwjk3icnjcDjA3aNQ4Z/Rtl34u+ziKS
ijTEbVhN72U0KvbzrEIEqz1QCVgWNIMbobfB87SKJ/joDg0DviNIvD3OgdX0D+7uExybDQeriiO/
KtBw2CyGGZlVjE8CxpUWsTL+hzFISb74yHoJvnaJTJJNBqkgQ/BEjEfqXIMdsADBGJdOdCNLMdgf
2jQNQ4L32MEuHVdFsz31TVioHxPBOM53Ewt5A3c3Y0MrNtAx4Lpl19EACdabponjSe3sMEKIu9F6
zoW3KVoywIAEbwvqWydwqmw3aRYyU+6NJ8do2rMM9iDZQam5FWxjadt6dJf0GR48t5PVQ1RvezYj
CwkvLqwa/8VqVdhPJugVkaBzT8jQO/itEYbDWSmz/EHCgAm5SiUOywHZTeovX8Hzc1p8NBMbgt+F
11jLz+blQ6Q+jDLzIaMbQPsI/U2hIboNth5iHFJqxzIqezz1pBQ+Htt05PgfdjUPi+lHzlIYXB5H
JYWdtllBwBVFi/r1+FLkXaTVFvkOTZPuEgtHF3lsW1yAZUcbcWg0dmCAQ3i/H/sKofQGBjCCn7Ns
86w6KevnxXOkLUnvFQXrJH6QurIB2zK43oz+1g89LC/nKKyiz7XOonK8UWUx1PcZJ7r/DC20wbKT
0zkMt7nfIisfmg1NfDhLRdi5gDiH2uT0hnLGBGT5fWyQuWisAG5vXyTlPH9RCQAYdhtxGdNxb8C+
6mFmBT5F/ifAY85IdokZ2+Z+JnNc+9sG1ne41/PnivzJkK1YIXTzMH6CMZ3Fgvw/zq6sOU5e2/4i
qoTQAK9Ad3ueEsdxXqjETpgECIQA8evv6u8ph5t2V/nlVN1T57oDSFtba69B1wLUr4u6t4xN8dBH
C30RjPj1w2KWtuZYgh7GTgnkWEVIdoWx6LAQ+e5jKpkhtG2t4nxAxjoyv3uEkJhsh9K5MvisQXgX
cYxH+BIVO7ALVDnjHwP3puD7xyXvVAHftGERXNN8amb+AMc+YhBpo8iOddR8G1R5zgzqxG9sNXYz
m7tGmok/TFlUhu8wdxCwM4epjVfvlhrQ/znf/lM/tAF9nG+zcJFMPaI6eGxf1gFVsGXGxOKygSbx
zMDlxAG7FdrVi24m3UsKYx6VAWaU8h0Gi+xZFD3br+jy8BrpUp9hn51Cl7YyuxbWefDOKch9FErv
KqSgnKGDIBj0rPw1i7pqSoDfNV06GK7rZOx8DaVF19xDTKW/WyN6deawP/Xgx9f+9/EIR32Sd33w
4Nre/1EGpNzDCLDZQVGgHlw30Suusds/XpgnDqmtLM9i9yuUI/eSK38JYwpRSo0KkYs/H//9U2tl
c1tTyEesvSBrH4/z4K8esFrYTOftLBJLKek/RUHwt6q2DPL2oFLCPogGDX8K0zj/l/PsVOzKAVS8
T2Hrvr85a1EjJg6Gw/QgMKcMk9m102XhHH9eQg2TokoWn5ur+v9NQ/9aArIRSy4XuryQxWMW7thq
7NPjvfpzElnEp2/WWLYEA6b160MnC1mkbVQ7RBVQNPVn3tWJ775VuAHHtkFL7PTQLsLYBDnrysYK
m/Z9OfZZHy+uE4t366MfwUMWpm2r/5ApPS+p7YcJl5B6PJfzeervi/99S1UtlWmjKXjoh1XOaYUV
MB4srfm5GL1Tb2mz1YE1cC/gLXlgMCn9ZioUoNhkzD5jLER/fPySTnTbW/982VCtrF+7BxWJ8g/O
7QnYmJzg3wzDw5sCipIXmDpGdzbo6cXHP3mqmJLNrmfzPPWkltVDWXKx/IS/kxvzGNm3M89jTL/g
dLqLOFx7LoN5AkAbg3he2WcnSWWuGdp9ppIi8zL+BV94eP74X3Xqa26AnUlUC+zHO//BG3Dt9uGd
GCQRbYA+f/z3j6viH634Vh0syizQuGC6hww02sd86usIhkEWEvSmn7x7JFUCQfr4p049yqadAI7i
lbOrmocewGqQeAzwP+AQxz9n+0q2Wj/TZkO51oY98IrLCFOVEqhBSyrb7lghmPrUFIBsRX+g6y7K
rJw82Mqar8hWEa/Iz/ocwEa2Yj+RRbpBCnH72MFYcjoiF9EIJkIU2PkWqjVZ8PTjz/HfCfD/Pz2J
NoWCjLVZHYjZD2sGC/loBzvYgoJEeLxR/0ZkWwMzYBUw5atUBz3mgRdQ+C1ltZ9c7sEzQ8BSGYhJ
4INjf2aJ+P+uLWQrakNdJzAlLqs7+IctRX2jWwccfKl4PaXThDAauYO52yDnuCxJSC9zg8mSu8bl
eC4hbleNnu77uVOa7sqpRqccM1tbhKxiDleLJinhW9KdW9D/3f3/8Qa3RqO28zNdqD741jLRU/IA
yKMZ2Q4ICx+CB43sHzpeIWUB7C9px+5o3anzwY7XkrbjKwCEUC8J7XvcX1K3Lk4qSOgdr/QNHLzK
Vn+RqiHFkNjMMs8dQPGS7orDGXpok0jIdb4jAqh4HkPkL+YXQHbUpNkU9M7G0tjZA93o48Vy6rsc
9/RfZzvya8OJL13/YoIuyBGOm+uXwBP8zXm5PnMwnvqNTf2NKqFNKEx+qzUYWXms/WAIfnIP3lJw
Tll8eqZr/ncdQvDu/z7LvMqGcbqWdwt3DFcm7nJ64DZHTODHL+vfNZVsVX5+GAwNtTZ7Ih1GvpfQ
QxIuYwC4nlGpbZcR5r1thGHVGReMU7+3KazUelnXA2+9nWjdd9WODjOfZYJVgjzjJOeDG37Qogbp
4cxq+PfpTLb63D7L1VR163CrwqJQf7CNF+Kn1RqI4T7k6Jp4XIQ1AAEQ9Uta3SoT9d6ZidmJr7dV
79IFVuIdjIieSDSFPygp3U8SdN73jz/diTW4lTMCJgYGFHXrk0VG3ZVStRxjKf3uEjdeey6l4sT3
2ooaEQ+cMTMW5KlhPXvM2q77Igqnd4Vvi70zTjx8/DCnPtPxIf/atHCpNwj5XgnAoaB07RtbQ6m+
hCA/8NcyHN14R5spVFECaJGJH4xpF5y5B5/Q8pFwUzD8ES53CBiYbsHk9dV3b7KBetRTE8CItYUh
yfwDSJkZeWyLXnKVZFPYhPALnKoQ01D8jyFTjvsqclwnyG1r5b4PyjobY9soL9iDHVbONvEV2k+c
Us0oql9V27lw3ZV5icS8l0gJALBndvSJZbEV0cAFvyXZ4HlPiEql31sOOPYyCJAjdi/WpftcXdqG
l8BtbhBi7ZHejZiPurtCdFTpfQ1Zx9WZr3Jq4W0qH3wTJ9m3qn7RSIH61VvFH4EomQFJL14UJsiH
8OTu47V3apturp3kKOGfxjV4Ai89RMJ6kfE/vAiY3X/89098ka1CERZow6zGov3iiM2ew7Wq/4hh
mL8UkIF+8tDbihSbDBfMIl/Yky5LXATBGeqfunyhj34N8tCnnmMrT0QGBu8wJdFfSNSvfjrZoWtj
rQo2g0w7TZ/zziRbp39nNbyWiy54am2zXsK+z7zA2iO68EPt7/Rsq89V561UkQ2SrwbT9C8V8zCZ
MzQrdDxlQp056v5ja/6j5dqqFSGnMa2mrHmhOOuyawSxdLgazojIKPrEh01QnqJRaXSdNi4k5Dpf
PKFjpJS1fpkCnGPsAGyK+RVsQKA3DpLRW8LiNZpNUYtkGnBIv66VgVw7gdN2br+W9uitt88Q9i3f
5wDJqzwtCLGUYcgYFaONh2PC9hDbCQQLHi/tFAW/M4dkgTuJuFZ+p+k0ZmtSsRkz5MQNAZnCtCVI
Kip+6CWjg06mEoFWY4w/y/t+LzyRYXb58QI7sefFpjkIBgI9mMuG1xaNItB9QWWO0etxhgGKoQab
Se99hwSTXx//3r+BQCI3hR8hWCK0QxE8EX8eX+e+d6lTRXZThbO4D+su32VNcw5uPVFltkpr6wJC
S5hfPBXlvDyZaCFh0miRnxNan3h5W6F1NQ9DMRZ19AQYfl1iLyT+AzUMHbDr6LwvTNS+f/zaTj3J
pl4K4ToEwrn6de78ckznHjzVP7wkZP3kD2zWQW8yYftqzZ6CBZnCcU9ghR1DjeTOIDYnRA9kK2RF
7HoEAeXMn6Oy4zI8IM8Bx3GsZVMG+wpQuC0uIp/VCpP8epFR8MicwjY5LLa0GUmo19PZOwfmHB/r
H3ViK8QbWhgKdY7lr4BPvLCO5RpV7TN6Uia/rVBjuqtJBTqsHmnezBoJGuEMbbUex1HeIE1Y+vrp
Ux92GxTh2qBbYHIkn5QpVhNLlIIpXqfpnMTjxBIVmyYvCnMJVlcknocMUTEkacdad1eDVLBiTGHE
htEGBrP1OffvE9tbHNfvXz2lDQ1dFDiQT0MBlm5XtLh2D0MQ3rewZLhF3I5n4sBp9rmeSGzuhA75
ldUySf4Ej8vK34c+DxkmuJCdJp/7PJuWyPdy0iE3gT+Bo6p0usArHknEzWC+fu7vb/Y1hsyqkm7m
T0NdsvegQ6pp4ueznc6U9yP2/a91fuz9//oeICgSysHN/t4KgAOJmoZpGZLSgJjyxCLY1/iXjDTd
ylJ4P7nwC848tg4Xc7iO+ePHj3hq529zFgqv4byGv8lPMAnHtzXiw6EtPKYQ5hB6P4hXtH+iYi2Q
g5P77hopSTmPzRidRbJO1M6tXhQseDnUxhuAgxSt6L5zTxT1hbSRPUf8PdFt8s0mMxXoSGNDml8u
qmsE+iCk1bhfdQeM7MHwWrRnlvvJV7nZXiYfZJ8PGpDOXPKfAwibYHTZryNC8ywbrmzvPSJYK09F
Pz0Nmffl4y946vE2u8wL4DfQC6yIGMG1bALvtKjaezQ7MyQfbWDWM037ieKx1V9Qo/oGgzX2C7mq
pL6D6xiWRYLVO2ZVmq350I9x2SwmrNIGYWPrOajz1ALZbEJkdIlqzsA2i32E7rbXoqZN9M35JBhe
P36Dp55sc7ryOcujxe/027zUpXih08CqK3CGPSRZhbXKQUshRamDKyVrkIg/d3nYqiVIs3YUZNj5
LSJr1N26tVzn37XLyxRzCEwkztTIE0fMVi+RizmCSTJxb/WMLPhdrXFU/rYwZCNRTDyAl9cIi8dt
Pv34XZ76ueM7/qukYdqywjjHibec9011QPhM7vkxaVgu7wVAanmjQAlZ3z73a8d/xV+/BsJNYfxl
Hd+ABpL+azmtNXI0PArE5JgvuyB5E3rdCPZTZyr2iaWylZ8WyjXIJxqGdyMD5hVJ0ZTNkYMzI1Co
2iGZfKYOuYhNXf+kme+xc85mp353U1oiWCv4vHTRWxtk9dQf2hbR6k8jHMHC5aKpW5tHyZTj6Y8R
fssSZJ983k1xyUa3Fus6gEGJrMfI7Ie2C8CXhRLB57vJxypCqCASBOr3heC/O3z8WU897eZcX0SJ
3GE75O8aiqXFS+EjUco75pU+7GfmIDwKsfDCTbOHCoZXw5m1e6KSsk2loWBkCFKuwVuFIJTlcgoH
kdfIZzLrlC4epovnRNKnfmhTcBwLAPATJGghEBiQL4OfDtsPJThFcTtwdy7h6ASEuNVZIJUNcpG1
VO+rMBTc5LFpJab6NAL5PtrnJEAI2k2flbW6DahkIEEehU3Oe/74K54oBVsVhhqnbMa5O/yuI09E
X+CDZEsRhyTk5Blj7QkX2KqJqvDMUj1xTmzVGNKEepThUr5XSz62MZMLeJXwCYDn98fPc+KrbSUY
YdF4LMB5+iZLN+R7HgV0jA0vRrqvx9ArzzzHqdd2/Pm/alptGrX4SPN8g36k7ECn8hnvLnN0n+J7
3YCQcSjluMLJ9eOnOvXaNpUFN6wcaaBt/XstQS68jXjhw0CjlYrpczaDp17cpohE1YA0GcQe/BY5
5vAv9eytRVxHhbW3Qvdjtvv4SU5UjWBTNerK9NOkK/XeREEbknjJQni5JoTAoGJOXRuqH6xTBE4e
A6iA56SXp351UzSIYg2SveT0Xk0DTABi0eJUj64n33mVty/h18h6UHDNmHt72FL6/vePn/bUd9vU
kGH2B0wihPqNi/I8PyKpqTMI59PNudJ/qp3dyiymxYGqaPrsLYzaoVCHLstKiBp9jBvqFAmizPDb
HCkWEvKICvzwF4ThkPEGWDsnPGWFl8nPpRORLbs+d7SNstLU78dOsHlgpEZce5xVYswfPvU6t+R6
zx88Rxs5vkstnT0UM6EzbmSBGnJyZqedmjhvszkwbK5kN8NdNpZFTbwVDMa6F+R2LFxef18aSjm/
LaMgqpY7SLZw5MHsU1ZXTFphvd3Qg4zs9jAAq8bhpocVbjTvigX33yKeFMRW38ChbtgYzxB+yDwF
KGmhRdViNP5uCPO8tfGq0aosSTE7X4HF0Y22EilSjYr+0EWomGfwpP8e6R832y2v30fgaM9rA1fe
OmeqfnPISWLmeuJGR/c+1O6BtwvGEPnYV1TCW+Ey0LnwRriSC9lNqcwxJszjZmk7ft/BwKYabmB0
h8TeCwUQd63+VABipzFd6xIJMzGaMm99mrtx0LDwIx0CBQ4Iv1uXR6HC1nYPOo/yxR0i6+XKJkON
//ulhsl9L75zbiTvz9SgE8V7KzSYmcfxEVsNhnl29F2G9genO8wcHPSzesd6HdV+gui5btVnmqUT
p/xWXmBg5jMWgcWqgjCjJerA+nGW4BgsmCo3O/j+oGmynDtxBysAM96rpaJnPb/+i7j415feVF0o
4Ft0nMbdZkhQLL+b8Si6el0JfAOHLx5tarbvOYYK8rFnlYhoGZuy0/1BwitUgh5Np5YttzNQ+ay4
gvgIVm4JVBqLKdOFF5mQU9xIZFjbRHlkkN0N2DR8qB+k5+YKEUMfb/9TI0+6KeOTZVF3fG95HA4W
wSHfSlwsiiwN18CVrw2DVUMYQ0ba498FqW+j1rvOEbDrL7O5Hdoc+RLt2rYXep5MuT4FdRP55U0u
EQZhUgP+WVlcDIaMzS8Q1Cjz05ZxGKXegYDOkD8aw246X9pvBuI0Pp1ZjJSdLDmbUwK4dOeheFsd
5xB5Ubi0+jqpMEFSdP4SQKeh8ViO6L6WKcUopKQ6rtYVQ5QDYjIQDnSAx/TUkVjzmS0HWfJp8FIW
acl1FcM+iLtqB2ZnMPuXRyXYNCclgq7ZkE7E+pMfd12VF12Sld2gdhDpl/O1ioIG7IKyD/lyURU5
2N2JYRHa7wQzDuuGPQJIFvuLhf7aQ16XdVlJYmlDng3xiLxzC7xZudDIBPCpz/xLNfKIkGT2joN4
W9bWPPpCcOlfFYNfTEE8N3zkc4KPEI5FPLZoPg9Tw032yqSgOUvmyJ/p64KrHSSLnNsp2+Vg4y8u
hYIAeBTiKkLkKYm1UwP2NlR3TXkRtFgbTWzgQ+eCXRQRt0BE4i1VWF3k86ryhIRBFf1ZCjOTdR8s
g6z3jZyrYdd5YZDpxDQikM0uwEp34FzbkmeQ78MxtzJ77q/RgoxIH2netw2yOUh/Oy4QvLkrwVXH
4O/Qgc98DSV12/2YFsgW7qF/rXoeN1DmQbjBaG4fFKnC9irwFhniZOigf/Mvqfas97iICUZdKX6g
9f3Y+XJS7lHN66j9S0wZXPjmSIbakpSTN+bfGEBi0Bc9NU2IIzQ4RoI468rcvdCmgAFz2gWe0l9A
Fgnzy4BLEBUuTAWtfRYva+E4pJFjNf/MHMRVVRx0AscN3i4M8llSL35Y3Ho5xcgWAg0h3QN0LzVj
cd6APoqIKsAw8gYKFKuukbE3Zt/gF9CUKuGKjOUFK0gFeUjIMsdZPC6tDePWb3v5rAQmvzedGa0W
ezgqI1VpxB2va5IAOblLOo+Rn9cJDmWDv9P5IGdm6eQyOFlAlVLPY9JFtRZeHKkAgpIV1iJ1Azh2
tnS6hLakXiEyKRA4GIOeT8Jd3TFLfzEEWaoLT+oy/1FB9hl9zfrqSHVmNbzq7mfZwM3diwKwU2JR
dSGoCKHp6ifWRM10n/n4sk8h14v8iaIweyLOTVtkbxMP52zYr+ME2idCpJEwD0GpZThQ6zgYi5A/
Lr0riTvgjCwZwP3FDW11MIiRKlqcRUas4WVFbCTZdZQVXvXTNs61SP2MurrpL0E6i0g6YbqsGDSn
x3wmUwzV/Jav3OTmrSl5D5u3sOjLaY/GA5RNeEkjUTMuMIhZddxY2Bt2kH4aHUJyS72yvF1Gqkm0
C/z/RECNLzURaW/XELAoCH1q2Cv4ElaPM+xTSZCqYPLCdi+lGRGjNI3wjvqG1A8JM3rRYNuPe977
MwBpdcy8PjQcqTgWU/cjiB2DGZMNKsWNM9R7R9FVtMkss3Leo1xAy5tglmUWLxZr3TqAeyhZcmdm
BBzxuJzXaL0dVUe6O1NTBG7FYZTNw9eaKZaVkJwitPCBNQs8G3WJkdOQkoqxMoyFg373Tlc5xnRx
A90WrWAzS5h79kw2Ya6c5ca6g17yoP4yDiPAlHjCVi2S2nO2fWbwsnF7ESyz3VUW1ZMmk2fLfEzk
4k/hV98ZBUCrDWskAVYjNrHeU0sj+i6Luc4L/AMCiVirUR/jMfqkEXoJ/uQjsf2U5KqnMh5HwGEW
FMaZQ+urMao2qaYFQ/Y0pjTQjV7leE1hsvohhGajm7R+FTy3bR63wWz7PqmCRa0PxRhoKRIHdSi6
eyoRdXVVZwyGA3GTU0yxEh+pHeQioCAXPiJYiPX3fICqD5J5RfP2XS9ABA8RTO8QG90Lbashzsjo
hifs0GxY47ZwYsSYfh5D/oIhvZJ3M1Rp+rIy0G9DVoy8N/LdYLxaPtKq8SQHot+yFpG60hseoxLq
xIT0ncUicyXXWK6r6+s3pWEG8Yx897rLoFGCTeS7gItkoeIuRNrOz8qXWdHvUV8V5MVKB+0FQqep
nyI+tpHP/ZBxt+ckd9F+GIuuxTQ+A6YBbLgchjLaAfkeiwscdD67q2Uny/DgBSQLf6yAChuoFREf
4P0cKURL5CDmLqza4y1KFlkMRwxCCnx6HKD7CHkO/ptZQ4MstnzC9CJGwYJBX+bXnV2RT4KR3UUT
Tqatr/lYiPq2hhVt8DI5jjHSDkopfCro3FkPgRpAuTmH24nE5f5aeEPgrrVFD/2Cj2q738jGdTiX
Q9f0t4HWcwkpG8i537RXTJnbdVBdzZcrUoC1SnM61uMBt47BJzGRHk42UIpz/r0UOp9vJoyz2GOF
QJ7oC9rcQKs4gHtLgfEtEwHUKqjqoBXFy9RPcx/rwNbFtdd1vL0gCBUbvgCTLt3zOJraTEmL1Op6
SEFDAMYZczEWVZWUQK85TTkNh2OE6Awj6p0fHnNTsL4rqfLYm+gqEUfeQ7q52sYLkPxmnHnO86US
KAV5ro+yPj6y/BlnKB3uMG1C4YnxcfM5v8ralc/+nmWCikNf4eeu1q7rPJmCJK4eV03wWC3SdExM
CzuhEckgCfvWQthYGzQEiIUF8LC6lge7kTdeqWMcEaAvpxNzQyH3naVBHV17nAfIYRqVxWJtarWW
EjIv6bfvJc3s+A0ny1iqnX/869fd6jfVLy+vVFbFVdA0vdq3NR1teVhr3WBv0qDzZbQvVxLIp7Ue
ArwKzKBU/SfvoNy6cswChfdEi/Y8MSqChUjaNLamrz6WNdY7G8xgr0e/H2BztiiczjvZ47x/X8rV
Y+D+hUcjqwpBVfzS76coClPRYDy+a4EiRtew7ynZV9Vzr//tJLfVxVhhSiP2zehV7DnixvaHeYmQ
sUMVZhw3Fp+l3QvUafPaa97nD9Nqay+KZV7BvwvEf8EczOSDohtu4ZYfmmvstj+zGTz+kPmwdOj3
K+N19as1vrtZc+PmCzEPfr7rRp3TWwPrLbfzOeaX1yUc1TTIO1nQdGPqrDN238D9wNePGXYRFoTF
N9Z3EYMX1noxZty4Ng7gwenDjEE6T0GZl0Fd/HRkH8FPBldUZl4bP6/674MNfTPtwsJ3CkHALGo7
lQRFk/nvdFoaX+yaAv0pifvWgYqYkNlNuUgC5ErVYge8OeiAu/omAsa+UNn91jXKkDhUVY1coGtu
63XSCa290it3DZsg67xtuKdcfmijheW3qig4mg2NM2xa45GQau0Pvm+KhV4M/jB5/T2zoRN9Cnlv
h4ySSi+e+1Y7SJd+Yl4Bq5zUQtcv52QeHAhXu8ZkFcaJ1l/IXGCboTzjdpkz3lY6YQSGkThO8Z/B
b5DlWWWv5ihk682yepJ8Xdk4ILkIjS81T9XUluP8VPk4l4uEgyUamQuvyHzyrVjW3l53DZoNtbN9
PQc+4jDryO92ZYgcXLGDI0bjrfsZpKvlfSYQ9HRJD6sPNX7BbMDPxwuGc7fKYLbhOrI+jLibITMl
HBUyRp6ing09/r8n8MYG9O+BT66sV4GmEnsg5pvwovF4B1suKDSwXMvKLelkQFOdkjUnrUWvNhWc
ZbsGT61eipUOwQ9/6cYxiFnfdT4iXwQlc2yhSJ0diFHj4Ms4Wst+ee6qtqHkSiJdpSn3IxNtEKSd
wP0HyjddTKOK58rxIE+snVgkdqGAT6pORulCDmNZPY0QIKcsbAL49IF9RULvBh4crOExNy2mUOlM
mnaCMDpqTeD2DSh7XhuvGUQL+aUF/tHGstFzk1/zKqgCk47OlfmazEf2aKoYlEn6oDI0bTSukTZD
xmt0a8rkN0ASwe29hzjfDq+uWiHcQLUGmXrAk0OWAQLAtcPddb7IAKeKH3kQ5uNdSCE54pDvExVG
MW6/eTZ8xzXS8uIryhtFb0gGK6dHmCrrUaRdJ9mo7kvsW4FLlqLKQxqpAXAlIMGQhNvXKpqmbO8N
wOO+LXD/YFcYbEfzo5CKLLuwz9H5xwVjvgSWlK9a92j/BMzZDhwnTvZDC38FNrmAxdiSvQ/30TaE
zQBGZeuXaLB6EmkGFxFVX3TGNj7MBXx0GyWkR5VHf/WjEvmbhw5a/MR8rfZIgrYEvtZgeuIjx4hT
mYoHuB4U/GLRVEXPuDVjpcRVxuf+rje8Z1/RyTTRAU+PEpR0DEsYtTovFo7cjyr35ivh5f6cWlOS
Kh11NLrgt4GNJpr7si6KcR+sXU8fuC26PLyDCAGf+VpPVJvhCeEwfkfjXihIH5PcTD1tbgvQxuEH
RfywLxNi9X/EyQiwYXe7Yjzi/dFIfnY77s0DSZlYqenjAa4MKznMUzZ1jw0qkcUu14L0+IfBvScQ
CbwOmTQJsBmmcN8ElRYQgJ+v98FgJvvSc1nj5YOMzOcgsejG5Au6oBo8GfyEYnyfebRvrzqqS3sT
QloM4L9dp+LG0BBW8bHFkpDkosW81Md+0g3sP1YvCCYYGchS9+8dj5bhVrMFeuwkQiqI62GMv4zZ
b2WjJVexmUp45YOTFgj/FnjM4N6wRGHkA8+GECeXcFlbx0j2hcX2jvYhhKIJ4KoudKkmyCu5kihh
07jLa4IWFrP+YhG7oRFtV0CWLzEXvND+CqZyAk7Wqn/l2kmzp+3aT3eAHmYA/4EJ0X3jIoT2KBFk
8M1yM8xF5coEZ0fe8PuKBHPbf50pwAg/cQa2n/U9zvkc7uXovjvR7qzvc0mu4JHbenbvI/2J8bgO
p+Zo3D11bgVypKJiKqLYcdD/TbKIxjrcPjF1D8oD+NpFEO28FQqWOrUUEkt01AO1aBntMDE8AJ4J
eA2cczru3iN/BFH6GT7knpYsrlXGAnqPopRn1W1Ei4V1cV7h3nONRDdGQToslgYWB93otE/TlTaL
/NKRCihyqaLOe0csW4hCZikUcLupaoL1awevCwEQgM7YpTG3hC0qWYZuiu4g3/EyjHSbns3X4FXJ
+dUb/PUbkiMBXXo5jk74JqGLtAewosCAdhByW6ACJgTTHrhFRF57CnnHKydOHO+dXtnOST2KoKaQ
Qo5r29/0XVbpJyDufLycRimGb1R6q44eDDrG8dWvKNiEqcpas+o0lChBuxZ2io06lHRcAU1bT8O1
aLUQq61wABAQP6aD5qC3JZ0/4ho7405DlhQ+x2sbXHVz2KFSGgl3uKQshaUXraUZu1z6TvVXOYRl
FFe2YazG+jC6TPbqSoFd0/UPwnmT/FJWIWx9BgxT0DxPVmb9K7fdwlyM8ZEvWcJRNM1dWDfLZNMw
wFbce6Tn7lfQ9jhKkw6x6DmurZW2LF2YHvolNQNqHnC8iiwZOk9k5k17Cdc44F2aes79DiVWHU3W
AQF7CHmBtfexnwYxppEXq/bhaxWvK8bIvwrc34XDavSJ9NPA98IVF4whg5Twkkc5a7PdNM2qa3EZ
wKYZAci3GfYthflNTnZOsFlcZlKO8HDQ62Bh70HXSrbNhairoODxjOxh/UoKLVGJsNsG/muGRYJy
R3NZwIVLDAkxbW4QHFd5+Q/rR11bXeZN3av151xlyCb6FnUCOs8LUuo8mJII5wEqnZBNH4x7yeYg
Kg6Y7IT1LoM5Tp4gWaWaaYzbuHcP3y2j/EOf88l8K/MmcCbplFKySyMnW3blwnl2oCMIyn96tEZa
d86CSV83/8fZmS3HjWRp+lXa8h41ABzrWFddYImFu7iIkm5gWijscCwOOICnny+qq2cyNalSW5rV
TRbFCDIIwM/5177slg8B98l+XCkgkW1EJmhj73wfUom0zptinBI2lnl9CkXtGB/BYZd2icDAgvG6
6nSzzKlBEZtz68H3SnmwA5/M0SjryOaLWQqGaogJSArUB7G2niIdS8tBPpYUhjVvU9Zu08eAHJX6
ualKu4y7UVbTFAXeUu3PBfhzSDJljsT+PZYyObdRj1i5SFBZwN1Fg+EWGOm6EZPiWYW2U3dXi8FJ
PaUbc3LoHgyLEi51yF1e3TrKYicVso2WNXes5mXo6XWTJ567diWOazBU1ppOSzVL55nsFFSL6bii
IvmCL4gH8sHkse6/2My5oo73XYn6ejBdzEEHjjmr/C6bVeTvMkbJNR5d0UyRG8qwfZc3uU1relf6
lv15W81xiUL64Cu0PnNXZizmdT0JUqjZlHmxZcCIyt9oK3pnuRUL0Xef6GECvmI/sANx0y38++I4
UI3pHnNnXnv/4hurwvnoh32pJ4DuLawuG+zCg36hdGwAreX8Wbb0crmFd4OZlc2VU1oKLEp2ZPr0
KY2jfvsyTwuLQUIFnpftRCKxFADwWUH7vK6zZdySKm/lbbort89vczmXhgvTwb4VHnbX6vijB0vd
z0edM6r4qQYV5Ai09mLIY6a+YhYgThaqiiulsrk/VGx646ubk896k1H3Mjep8GjMEAmxNKHtP3FF
dNkXTWROt8e1SaJrGwWZB05/2JyA9O6I+XdzvEjbwsjjpsmdIpkb1ip8qbPXhEciNUOuyaKbqQvi
vC4bahdCgdMikk6+h/EGrQlv49UWUqVezzI474rD8oOkcws1XVt023aLpttjvzDqtXbvcVZmHR2p
ItxEghJhtrJIu9SgfuTI9El5cjdrdJ10CsZdabp+ZdhdOVsFlB/NpPBt36yhmCjH3AsyaPbTvgNn
qcOYZYOpY3qxmmyNYVrc1juAVepRndDbscjRO97OQ3sMPGEFpD5BOqwjLjc9dstRrKGdD7Gop83J
Ym9au706j8EyWPuDy+ctu2RUA8aVj8tY9pZ04Tt6y+xP5aUiDShgQ5Se159r4TqPxUA87HpUBH7V
/Tmsdm9szzkRq8p4KP3QWurHkstudK7zZc3m4Mzlb68ArK7nhst12Fibv1SxYNoQtow2LFN7fuMW
oa0rKuEx3YV7y2frU0WetIMx7jKWa3BBZ40t9xo73hbbzu10WJkW6gM5Rlbvfah4RhrAd6qWKL2A
0tsl3K8yvduGOprwq3VwtDfb9ZubZcC/Q3ZiqdvCjrSWLgAsUMmgobqyYPeL223STmElpCIpb7jL
bG2q7MPYBdtUPpfkShF2RQdUJqpk9pYB24xf7AwUqVkA8X5viKnKnKjIcqv5xvbMZRx1jB+kqo7L
JA0de4tR8Rp1TrbkvZUZ0p6Tum18d0P4Zmf79TL2U5sf82X0plt/DGYnu96MdTSm1C4vyMbV5irT
Pvq7YIyKEAFnl4FCB03Ozu87MvdAgnMk2HEWeOtCjNlKKiMRy3vlNJgcQx+WOQmqbVPumXKuZm7Q
nLfZQNwUbCf3MhzeuCw3dWbZ3RYvxDlyZ+TaWoBvxnykxpc4M2A6J5rdNjSes1G59qMICXLeCGoq
cuMMjlTRloBXKh+CW0pclqy+plIxnGpw+XYd67jvur79Cv8ye6/KmXAKHypvkN69glXieecrrScE
SptnqekweJOnh6TegQVWoHNAjT3Sfed2535rJn/kDKoHl3/BQ4L8VGEQkMWUosRUv7qglrI/ckbs
rKylg2NhTVw8L/UjFnq6UADJ6CV+240Gr3diYYdnqncuaXD9VV0Z0/5syk5N4lgEVTXdGIsj2Vn3
uS9ZhBHKzMFpEZRdyHQvLV0+hZOc5890O41NxopM1lieOovReSScq2LKtq+qbjkvPphzW2j7aioI
ObduFZFCY/bYasigfePKKW2z/jSaWT/KB9vw1KJv7RwlkH5QIfNrfY98RUwA6CvBmn4SFFCl2IU3
4sxAQtnhFieeiopRjQdvV5v7TTNBxWUPY6b9aX6rKJObl0OQI5bKUjZR0poIMuw86knyqr/dhFO7
+aNE2UHwWBgUZfXC49Cab9gYQM7iee0M2fP01K5TPJkjwJPzIkclGxkLp5+lSnVvI++M1gFd0Zhy
DOOTitolX7Mryi9H1e4oXW3TGF4C05F2dz1C/YQiKujty72b7pK9ViTCmwxxB97G0pDAXxJMd116
RbB/mLp2LF9yuAIohhwledicCNqvzeJKqwm73iPtyn7vXqOHlGIy0tbNhm65JhMXCL1fhn24sgaP
X/F29r1SPu3DsJYtIPkkxImMRdU6LAq5Vz6IeSgrGVnYYm1xKuy64ZQcuw18lhA3wCWzsNxePw3G
PtgfvXmZmy/EdqP+jIDay/FFa8HZmsqwcsh8i/3QqVd0Ioo51l6SsuIJ4DwuQtE8+4mrcFvLt66m
69ogAjmcNWxeA4kSDBxo8JBrTQup483dfvYNd9pVUk4EKGbvwJBHi+nUcDcuwZ1YrmqS2ynwUTnp
58zEFGuc0XB4CNI5i5v1kl/B2Kz7MEXymCsjmZqqq3OY2r53IMR8WXfmeK8y+7Kt9vO4r+fVaAtK
P6dg6RqfH2wkJPCgZ2Om5sLKLe4eM2VqyssGh2NJw50Fxzd7VeUzbw64oOIFLotc1NjhJhVEShYF
VtrtWO4KViq+iIbrICYWv27sQ0sfQdm8lQTOzVuf5Ki+q+FGIhJd48DnO+WxkNQc1AfqQxGtJTZp
5lmhWUlRP3gPlPixoj7uYY8m6QS5b3vZSy/rXb8DNXX65aGYfVy9B0cttNqeVu62np0cT4IPpcLo
Rq6YvMp3rAoC3fQw20D4ZBHNhwoVtzM/LgsAjX/rL8teDSfhkbbXPVrAMFZ1bYEd6uDraHLKbc+F
AXgg7gomaCesWdpXAzzPX+zJqA6NMsx2S4u2ci/BgRo3S5uYpl3kkoTuxfTfFrQ5U4mzlbQ9WBe/
LLB7InMwmCB9iPv1cwaVx8/OKM+EprlwQiypAwKk86SWycOiw8xFPXtLXah5R5nGpvwY1TLi4ZPr
t7RwvvgcdaNI8M7UHCyZdqU4Q2+TJceVaYh9iCeYUhbr0gOx7WIQRR8coOigkT8LpDJGcV7Ykcwu
ytE45PJk03XT11eFHqQzHFjlu37/mluKji+UUrtVPuyzYIKKgmlcRgXb7XUNmJ3y1r7WT64PgosO
hLt+v9eVper35gaVTGwJ9wZ8LpnJTiBiWVi1odNh6QapP6EUK0T30R4JpcsTxMmyXgFc2dN4xFz+
S++vZS6BjdtI2LvydOy2VmkqSEhnazOEZyUyr6PICZ/MU290PWl8yvsMivKln3ROkTZJPN6MuLoB
vGi3c2m2BcobpXsOl2Rc8s58T3YYfFiiF5iW8B7H64AhNrIIF27Wr6QDeriVToFtjJ19I4AZoR1S
XEq2MwOuLxnW+Dom/3kc7W+ND31UvzjEKqCvqEFJ8+vOVaGOBcIakhrLTQSBe7SyhchSVA2LaW/P
gzWH03C12Bo8KRrdMsyifVtQLUEd+RxetyZEvi0eMe8Fjn+aKI6+CIYMcw7JU25l7b+vxFbVeew3
XsixhnuGmYfk7ZLp9AgNBWFynrygpg6d9M58eYYiVJufiHyy5aHrUPHUgD+1Dm/YsLamiUFMiOfl
SKw60aUmj93tSnE8QfQ6m0UcQayHlpNYUP4XvLpdYIdUqBVWaN0x2wxlm1j70k5PJhtWX76vVrMK
r4tMDBB8pYCNuIXGNw03kQxTLIFMkyH5vPYc9DmipilHnkOP2FKshwUGf3m0F5n7QeRWHcKgiGIC
w6bDqNmdzDyjFWFsPRKMZIg5MibS6L/6DmOdSGvfKobzyhxX9KAF+yhPnE8UIO7plM3NMEwpXNve
9vEK9Bu8q7MRhUWUq8JY2+sBLqLBFZdjlDTv6lK52fKUsTYzDsRTNhXG8k4Iuw/mO66MZeT9bIDu
/qR3CeV2KsCUbOruQ4PscC5bwOf7RQHjEsU4N9MIuOFIz3puy9EkTmlv+EPJK/Qgjt8kXebBzoHm
t2IJ7oxJ9vkdT4PWMkRcqbIVBcHjEGndJzQRTWXeZMISHODkipLJ74PYQ4DY74hIqoMbUCd/ud8p
9xLbJ8iMi7ChoBpusGI6sXcz/1hSRBgE8QISVT81yHICyU/XkzyYeLtnWWHEY97eXiq0S0OD1B/n
s43+g+H+qqqCYPpsd04lvszNOGzfBvo1mrO3OlndXFMlMBpOVBLNljuHpjYcnkqFSQZ0F1nAS+WT
yeTMMizB3pr3vmf40w08nDGduSvz6VNRLm79flyH2aPni/FQVdwiRiluNehHf5R2ZjLPu6UeaE/p
OS6mtO9k1d8V+2gZdWRKpK8fHKsvFaijaGR1I4eQgOG4QfqanZxa9dsNRYDmeLUMjcFGXlr0Cnys
uT4dI/Vnba5hVNVl7xhHXa58vrri51njDpkh1j8D+EGkhqqq+W0p13x4q9qVC/NYOzbsNGqTrG0O
qKQIMI7JBm6rF2LPambJppe9dz+41sDWXG29bc7JWo5Ve21RPtdd7d1SBB+sPmycJ1I7IXuPOXjo
bqf13grxyBpd6gC5Lh5P5HAT8/pLs3q1eFzLZrfw8DROQCO7Y6wTFMLk958X0zGZ1YuQcCM+tpne
XBk7O0mNEYEQa/4QLiUBvPFAHLFOYIMMumkGAsjcC4K9mHkKEWGI4NgazGjH3ers8sNegih9BV4G
nYxDooZrkgvwcDvXNaxYOKd5VY7EpvvZGB4kK/F2A92qwnfMEk5rwbRaqB/YAfrASonJd8zq3MN/
FN9XrKFNgJJv74s3xN97eZTwc90aG2yNYiFxz9/cJ0xZFWn5rmESDsPDvO+uqkbUJgnG+YKbC+MG
1RE33jaETCSZTSduBGzfNkvsENKf+QmBHq1InHpSc5jaKPa2M6MOufFTu6z7c9PMYj5OjD2rOqMx
nDY6KCpPdnHl96rc43BZvfCD34ghf1zljouDAvAM78Cx5uFLX5KVT+oO6ctWpgZcDZPqZdihyjbf
GnVT+/aOq2CzFH+Ovh3VgjRj2Tfna17AffuJGwRe/UU3u+4fmF4MrivdFLJ+R39f5q2EujLEXhNZ
IfWUTqsOiTmee6fp3uif1cunxmaoTtjG/KA9OCIE+OYUHO0WqNse6LzNXIi3C43fumgHvbxQL0qU
SEcMntmqjep9NdfDRIEBMdYgKiilIzp18gZFBkOP1hGdWZNzT3TP0o5JSUogIpNmNvv6egmrSZEV
p+ori3Bnhxz2uiIV6gYQ3TAfQmOA5GwH0/YYMMF+9UtY7074MpG7nBUxf+gJnAg2l6TmiEq+eXu3
XNRNiLcGARIXcbvkcxhBZACFKh6VMl42H5HcWRak8lcwy0A7c6QsGhU1b2W4y32H+PFykARjGeRJ
bzGvnG3qb8R6KKpVrVYKgWx1RDSXDad2tBNybB06RRst+/tG8Md9wUk2sYEsrv9Fy47DPLLqdVwe
QEYH85s/dhMfEwVwDgO19HTf2inPEx0eBgh4sngDptP6he9YputNeIzBkbGDlhxYpgAXBAdbiVDP
IM7ITZrAMNYiXbbZ6hg7CS0z7pwCkAzHLHhhdxsaZsHwWbdA9v5hHuZtfbU8AB8/KhQ9L1nchY0E
/qargUxlxB9y/gTKGRQrq4JTVifTcSEdbWK51VnWlHv2qWEG835mClplkfR13WzuSQrXVs+2DdmU
GgaprgGDL1l8jxx65Ub8EiIKSxHZjivzdg2dJnvOWrJOXhRb7XTeFHe9itDuDdlJXY56M8rGGUHh
IffNRuUJidsTclnidriR5GUHm6Ms89sq3fzB6l7JYHSLp2IoZHMIbSPn5tkAuJjP3FkjTN4CRACn
UANKxUVxibV1c88an/yCbgfOXrPp6uE8hPPovOZ94QVpN9EnfGZWNcszuv+cUAqySWozP/GgpBsB
VmFq/duxlAZEi71Udg7PUnfFF0tcxCbx0PliSqvOtedDt9kzIVsXarMv4qaua67OYM/gxiPQPtiH
iHJRlw2mBwXbblEd5fNBjM3W3NsLH+s1jNs0vLrBtBV3ASmG28lFPWvc5cR21aR0TZ79KsusE58v
09b+UNWBr66dDAX1bUP1i/jS9L42T4u3LObzYvSyuGzFrvOqZ2KLv1BqJ/ml4Isz79DpwNt8rC9D
ANFjelO1WtFAn7T33bY21z0IrwvDB4Lni/qTkVU8NiKPCT4XMAVNi4J1CVstIqKXi+UKBNENn93C
86uQltZ6a2Owlm2vkBfIvnzWO6H87zQxltXz5ouqN9Jd+JVvRp3djPpt1WquP4arqOenrCUs8VTi
+nW7ZKDynSykdgY4WPA77Nq8HBMGVdp7V0l5tktRDF/LfbwUlnheabcuAsG6RlKlsc+63kHI1Rgf
kHaEQRd7zqotmA8U1Mscb4Zhr3fE2K0IISTD1QQaOY41TUeNMVv3anDtlPXDfnURPcgXry9ZB9Fl
2ZLSI2XYLhxSL4IWQG6BB2gT4taGD7WPXyyPZEMc+xslJd3+1St8D35y2+C31641TBynIOdJh054
/dzPmU5kqeajqXr1VCGRtz+Mxraq+1l7D6ZugvWKto617Wiiyoy3y2qjD7sYNyvxIIvCNmZrXbSX
aLuCknIzsvePVe9Ii+nCn1yEUuFQLJHbsnZ8G+QehHWUNUhdWYY8FmYHInHfsjMPedm56RoIz77q
lXCnJ2Lf8+1kgGvvVH7uOYgyZGLg3YcXEuejr+kDdBJEFHYuqQK2xKrimY+kexgFBQ1NTNC02vMI
hSGqGySRQ/ua85B938+B+DIWrVvcLiCRejzlizL3u6mZAWkThj1jspPCmarieSy3ksiDins6gwUR
tPY9jOYK9HowF5Zp97qaR0CSRLm53z46HUPbHMHwYA9I1F7ikaDzBbXnGCNN3/VXOUGSUvZN1C9K
2JLBuDv6QdCMxM9f5F2tW7G9x4UAk7mIrnLTg/nOKRM5UhSRtd+CrTDMF1VNhfeBIMemRXFPOaoT
wtLWFnrhhpjiM3j8LD8yMTfTlgDhI087iALw9mGycsPM3gcQ3JfYIlS4s7xBn2iN/aE3Ed3R+lZa
lAGnqluleL+YJYxMmolN12++LtlCo6IsYVSYa8BRVFw3Vsah06GCzlEy2q1nnVSu2GSuLDtovP6d
0+yAb7GF1qO5tXD5mPf8luFu8R7uYj4sspy2axom23I/6cbg4I1wI4TIkfO6k4MTZ2qQU3OPOtaz
v+NjLdAMoNgskceSv+5XxW3NPCxgB+02W6r7zENlP0Y7WfPdQzhWcNUxJjxd3GFWIN5fOegW+jSo
TSSl0Qr+RHU5dI5fHd1+d707k9vFhLxHSma8t0Mgu2vXmJT5mQjDaio/5t7uksZse9xnxuM2OwjU
/Lzp11sPS3cxvVASgbTw/WJDCmAKaKCj4JBNNH4xDDrjazIHdTa/2/esrWYwey16+ik2g5CeM0qm
oZyuMQmp+i3UNKath8Eqe5W2FB1l+6lHE+70cFhsc+TeD65WiXJMYzGS0CW8mi/VYu/fsxkrY4lM
NRbeVbAPiLAS4lzD9lsPdTgl7biu5hDhrBn9D6VfdvuT7zhubseuqvUyfC5l1kDLuUFltDtmFlo6
7jQ4Q0OHeIEXFfWOusSV9137OhWBcD9upZ/1N43Rh+sbq4SazlDwMpeJj+q/uGkHpJNfy4DTzY8W
18v1gwWlx63gITMesyifsfoZyTg2ectbBXZhftuYnIXJPJ2t3cj1brr8HhfHCqdYHYJHwKnkmS1W
52gOU43INi9Db2+fMhQUzDhBhv7+Q2MZNL9Eu2ujTrrZcdzqFyfgbevEDELMArWX1Z5MPEwL9XCj
gK0q9bVD+2MRujVXOS1Y61ZK8d3uRrTKSVj1rihuDNozlvfTpki5oWQKxwE6yQ4qtfxqgMQuYdKr
sfwmyr5raI+5PGcRgQJQvUMeNZvd1bxUlrfF7tQFPGpFW096wtCIY+Vj0y9F4yKhRnvT3wz2jqwT
9Qmqx09CsuQOd9UoxFQddUEfckDFSJWDW0PPNzjhV2utX4KqaIpH2qp88WpoxQbGwF7pRTuRU4Df
D+8qmgxxs6B3gXuPAzQFC0YAMbQqZyEKRh5pTu95+feQAQb7gWardPIbSCyKEFMTBbO4dWiZm+Zr
nryLLc7oj3xgcWGu+zuAq2wOD3bYGF9IGnTLL8FYkKS+utYWfKpHAA4zXhw+0Y8GPKSdWhMQHgLG
gu1vitbCtpURWXhI10+u2ws3aS00GEGSzfJyy4+etfXXKph2uUXOFMrleu2QbNVJqYCz3HjHyunZ
IJtzO79WlLSYJIzzo5FQ7Cwt/Ei0Ck+Zp6nQLtZuD4GBvMcFKX1Sr/fGerastRze1RVSFyuGcGCH
ZjOCCYuHGqkzVplwLvI6oSWJ8A7aByrdxu6wrndDfpkMqFUZ6xYOxFDWx1a7o7qVYy5BeYvFXl94
Tkj0bnYOzfei24vBQ84oqi6OoHItMdBOKqujzeD+uOdnMTW8A49P79PqMCUMeCRkq6ob04ZI1omJ
tqlE2zOCnkoIP4rMhrir+7B8Iy2o56Fa9Bt5rJHHxi3JiTDFSjmsN9fVyfF5yvF5kIPSbAdcRSWa
IS6BQB2X3S3ddPBXtmAH3sYdWLN73GO3s5rykpnPc0IU5UoG3MyAWdC5xw3traOOVYN/pSIhapvW
GtbSA13VyWRl2XgRhywTv6vX+1X1bFCXlF/ZuK8q836gYIkOxjlv25yERMrlKrv4EHKb7d1hLzEP
ICAzISOg1DtI2X6PQdkKUBh64qQdXlOe5F58u1sTIL9hcAoKfSLy5LL+zfNqB16CYKLzshRD2o4c
zdjd3XwDGa3q+rh5aDC/mEQa9G1sGADt701ZwCvz6MF8xSA3Ak+edhDX+QmFOQWgSyHb6Y1O93Vs
eNBQKfRsOqOB3acyFAwV9ELpU/5tVs2+epHZTO5+CRdf9Wn3Xc+gNc5amTkjjtvRQ6s/GJU6B3rM
/RSvvuAcwAkd5PoAmyaZ/OxxzfRzmVF9+pw5Q+M8mxm6QTgWPs/2TKzLZhVx7skeXl5Lz1xj19YT
d0DRrojuqAZs/WpKcSKX8LZdRuv8qd/sDMQZzH9s7zFwDf2NO+68/IWyKiXKM9nhfqqwf2y4TELX
+lJPSGcPHpl+5St5WC5qbyEbdDlPHFuiOKlh7uRr3kI4f2+F6zrbk+k3awir4BQlzHiRVznArykR
czMjGi75fOk8Et+IdXwUdpv43WL7WTQVkKsNYaIr8M+31Rp0XZ1ZaAKT875HBdxGqgVjqyKrs9xV
H8fAawxYMCj1/JtCmbde8UHNe/datpuQ+7FWIeDOI59otptpFVKGihGyd7p9vcVTG85XeY62xmYY
HXZPvjMAW+yr2TF987PCAWqKGwDgTtyEejRoLCttF+iW0haeKY4kEP6YuaQlvZDoino+st3RGD+F
DWpTiME2NNHuXiBX0krRGE4+5IXk8UTx4iwn84x3yOr8yDTCXTAg71gHMGFLdSxnEg5YrLbAtj9n
fd0G+3WosIFQXsTYEwcEukJXGjRYiuAwlziIsIAOteetZNfT76Wjjec4f+i19VcAaYl5qm6+Ng2A
PQJV8v7DOi4bYzU+jrBpzV2/W33DcpVbBuIQS5bt8CRcOY0ykvhCO/Cqah8H/oPsUejYIDD7cLnC
HUv8zyGEqN/Dk+6MAs20hzezu4YWkJkbuzsuk0NfUTZ3xlOp8Dcaam0LLykwAI0zWmBVbR9HO1Ty
Q9mGdkjFwsad6EPx49CX93QsBP4Nrk1fcD6hM0QcVg8gVZDcjphXBI24GRVI1EaoEySwu6opRgQ9
c6iX0zBK/4iJlTbKM173IDuGNJnkimJsfJbHyqw2I0RM5BWqSTOdNZO6cZnlXDrIoWv4mNdacXsD
bLZ5eN0AFTK+eyPqgFM1NZ0p42Lu1Kq+klkwdutzMfr2OKUcQsbmIHy0OzwWs+Yzde8UOU1VlvRy
wZdzl+0MbTis+yDLYg3ksFkI2KEoltgtUMj3saV0u693M3o3W393QEdaeUveNRKKdFB9aRhbhDiM
Uf/gXbQzGRqwbLKJuthMZ042veRLbjwwkQtS3zD1AeSL93VvNKG+FX7jD+s1xk539mNS/hcdJtDB
rI3X+hL2UMZceLt4twoj42fSW193zRU17ZSbHVqAaaM8LuM4CztuR3fY20jy6Gt7HnFBj0KUk5D1
/QEt5DY4L/luBoHuYoNJjDrwtMCGeCnQU3NeBf3jylot4NPRx8IRXhy8wPaYc4Vd+LmLCdIwqSVN
tcZ58L3S8Eeonk+4GM3RRZVea7MqP/oo2X0VA+B0zqeQYTInTXJH2FBHOy0hQA4k9zbdtVX1Rb4k
lquhFysjcGojVaS+Gt0BUWow9l5cgXMWnZ9C60Ihdtgmu2xiW95n2ONjjY6VmSBC0G5sI0JqFsjt
GdC6uMrQLeviyuZZkT0Ym+XvHRbNCiLxbQyHYHqbCctmwXn6Z0DA//q6/u/8TT78V6LB9I//5L+/
ctjTzV6oH/7zH7fl11FO8rv6z8u3/d9/9sdv+sezbPnfj//kD9/BC//rjZPP6vMf/iPtFKzxu/lt
3B7fprlR/3x1fsTLv/yffvE/3v75Ks9b//b3375K7o/Lq+Wl7H7715fO3/7+GyLp34UkXF7/X1+8
+9zyfQ+fSbhSn///b3n7PKm//+b7fwvwKfseqg0zsE1BcoJ+u3zFM/8WACeYgU91qyXsgK90aFeK
v/8m/L+ZfsDATLM0jQpuSKoNkp7Ll2zxN/697YUhaaChZ/Kl//7V//DX+X9/rf8g9vpBluiH/v7b
n0UO+T7b4B9DlKwK+AsxtpcuJdKtcM7jfChph/TUX8jKvrzBD3kRntdwfGa8gWW072fYNVI6f1Et
9mfJPpeX/iGzQUlEQxXYfkonIBa4fAyji1jwF3EhP/lkfkz6RZRWajnj70Pcdt874XUpBtw7+y9e
/s8CUPjhfwzb37bAA1jMvdQdMZVnD7Y7J9mw3dCKe/jdVfivP/X/4E/7Y29LoauJtd9w09EcrlFE
pM1af570r7Lpf/Lp/xj5mzsGhdtIq1N/L8241pmbaJe+qL/2w1/+Kr8L9xKYqVj+uWyyXtHuwfYw
2AsFKd6vouX+LI7q8vlffq3fv0Hv+tvCRJBCTF/X9fCKgPO6G/h1lLiRtVX+Igztz1JnLu/zQ6aX
Z6+WDjBjpqvjxWZDN3CnPyy7oks7hwQhBbFbml/cED/7nX64mTnn5wFfv5MiYLauZLehhivq49ws
Cd2g7tlpZ7X94g/0p8VKl1/shxsbMaC3BGxP6cQAvDTDiY3BrO2DkrcLuQDydq6CQ70efONX+bQ/
u+J+uN8l8DoLEu+Y66WPhnG9bZ3hF4+pPw3x4tf5MUq7GZsO993E3mk3R2b38xr2Rwc/HMPOCVz6
acjUyXXHM0rCt39/jf/k93Evl8zvLsGsmteM0BZ+H+zMVTPcMOU+/LWXvlwhv3vpuiEzw7o8GpVA
gNo6qZ6yX5QT/OS56F4eaL976R18hg2sctPNwX7uL+Q1kDeD+d3K81+8xc8+mB9ufvg+o7KIJEht
yzwXqOik/lX54c9e+vL//+GnH0MoFuZy1Mm3fbO89ozef+0z/+FOX5ZiYBvLeenW1DDtVR0HO5Ep
f+3Vf7i3va0a0Dlma+oUzrEKWbPEXzxH3R/u5F1r16SQ3kmrbTgE3K61qU///qf+ySnn/nDL0ilf
MsUGAFPaEkmAyDXKfWP63vdezQ7aiNt//z4/+bP+mBHsuPZi9hXvM7G8tV14AxqT/vuX/j+cXVlv
3Dqz/EOfAFIiKel1RprF9tixnTjJeRGyHe37RunX35Lvy4THHAFCnjIwKC7dTbJZXaUZgsoLbC5l
gwHYH/waz5kRdx7Z8kpFEkQ2gDhvf0PXfcVdwTxWcNmH+EbimkcwoUCMDnqvK6Fa17risYVTiTpE
5scvA/lCEwb4ffPtdsfpYn4qqxnCJlNc1Si6ubYmyXx7xPZmfDVA0xpYz5ZRfyr4W9M6nqwPYJ7z
bGLco9Z2m68xxY0zllohwDjSj2t+zzL+OKTDBrrpZUSKG+cz0r84UE5ggAZkqEqRNuySx2x0f9+e
Mt1qKI48LTVBJRmZX+BKtXOApuFW/2Nb24onmwSoWRFL6RPmzHuezCiCyOeVidGcZJjiy20zllW5
VHKNc32aagCm49hzy/5Uuw0YwcJnHAm82+PQ+JxKyJszCexHgjVoaP7Yl/0jmIV8JsVLXfcrO6Rm
G1NJdwHMZaAYbKQ/m5PwYzHJPdCs2ddMZs42r1aJdgVIIsy0qqQ/Ws6vjLNX1Oes7JBLYPjA7VSK
XSRk6ykd+8k38ciLskJ6SGCtnLFnWyYH1Kx/vr0QGmN9Fyi62i4HgKUtOpTSD/rxSFvzpS3kyhp/
pOkAP7OWT141nQbSMXq3moA/wPUByX8J3jXLAXs9L3YtiHnyBIW3axGWLu770Ywpbp0hMVo3YS19
0zQ+9w3IdqCq7D4LvD9ZeKPD2/8jkgIoxSM7xh9kA+iCCLft3SrhLlS8AtQ3NJNfxSkkLLJ7mscr
u5NugRSPDxeIqbPYWFoYmeeyWu4F8sQrO4fODxWXD5wqgKIOOi4gd7QDhdW+W4gLIpREJcmwwoGq
sWWVPhcZydyBoiM8EVmvuCj9gn8z8vwIljsgUcoVZ9REr/8w4xrpgFpZeAxocE5lb9+h5umBihjY
nxzMM3j3g2jfSmzRLIrKkZukHK8pVif9rOq+5QDLgzYoXtEP1bW9LNWV22T1HDXMXuLWBIYWErjn
OU4T77a7a9ZbZaPFG6FREMCAUZduPwELAi4hKIS90++s2Ov7qn7gh+8EnFf9hw0NQYS8tD/kIIBq
Iw8JsRNfqlPFBChv8uJa2feBHGAEYKEE6K0D0Vm3Z2FzV+JGlo814K3WPkf5LQRB70tcPpe/qUcO
mWyIV0X8znEnpGlBi9q9LHIpYPFcibq6uVdiSG0B2ut0S81MUHzm2I5mFD/ennnd/dNUjgWAztmt
HeY40ZjGF5v8y/mDM1heyt/M8p80PQBXvUdguv01TexVSVwBHgLXcZshGDrhPoBicFn+HES8Kw1E
ejynzBZ4RFdDr86qlCgSAUS7UKpKfzK+usQ4d82AItEGz8zD+9oZQC+OycUZ7wjePFAl68lo9rPs
XBcHk65JxGkWjy5zcWV4Ycor1MpjgnOQJvi2mPHIUuYr0UXX+BJ1rhrH8Zo5HMhOv2/sf4GEAVy0
G4qNjSu3g7EDc3gI3LJvmQNS/GHxAxRZz7ctQdfxZc2uOh4BJz1CD14iPTV8Nm37OArj5XbTVHPE
ev/9qm23J1aGOtb/X/fa9rrgJzZdoMXfV35ZY9gYcOX7joNbd3qTSDzn3bNBX293QGPldBnz1fej
EoTVANdNfgbcNYqCIHNvFQcKZiQAsw5gyvDMbvCB6VjxKo2dvx89rr43ABzScdzlfKeYXvA4/rlx
430SNGd3JivSSbrlUqJEA+x0FVPslZFA2UEaNqg9nce18K9rXTlM2ABvJU4AF4Fsr4ssG66hk1HE
23bF98h3NT2AxxsWHl5nHwUz1fcxrkFJ44IdeNNiE8W9EwH+Fafl0ueARuVTDG4nIGSbb4bFfQdQ
ZljeakTTLDRRvL2zKFBMeAT0mdEdxqjdk0q+EJwtGgsPoLfHo1kLojh922Q18CaYLcAIUWNWXPo8
/rytacXnDTNBrCc1WP/i9oV048+cjtvyMGQJBVdrXDkSZLQgfvLHKDpSHh4AXfK29XqZqKumBTgu
+tBAr0NAAHdG1X8Zt2bAiLKxQ+02tCuAuny7B3KboS4EgEHjz+2Oa06eRPFZAD8ngcKrGRfYwEug
K8PF23LVWG5sPSrVq2TlaKgzS8V9AzsDaQqgiT4A7L/FFD66Tn0G7PiIQvOVEKezSnUrhyYNJCdn
JBjyEgqy8wkiwSsO/HHTkAH9e32BpZcEYCdsoUn3qU0KMAmu3b8+5N4HM4irOGxGmhjlaAhswqB3
qCMowZ0hGvtxSi5tiXNjfrHGyzgeBYjkktcRJFw4atnzcOrK3ziBTc1aPvTjLRE6bH8P0potAC5G
eDWgXK8hSS6CtkCWO/5tU9PNoeLZdgRBVbsyJh+MFydWiNeWVYfbTWvnUHFtBsVZByHJ9CFQvgNN
ywGgkZ2UNQQcUCzRZnfAGmIKSfaGozsrE1CFY+fH78DrXyg0cjClbJ5Xzsu6kS6/X0WDASKMAR8Q
DeravBus4CV0hXd7pLqmlWAQzXg9a0CT5vN5+Irryp3o2EqvP/ZQEIT83WuI6kBkjVSzD7KtH0AP
v0H65mc0Up+x1F3ZOHQmpkQBESMda8cCG6FhPs+BuCtGilrtiH3ZNj1KCAjB7pKmpDJ9Xsl76ZBn
KLBs2j2oo4aAuAH1NEDjvg1aGxwSCwOlUaLatq6OEgSSMgQXhDQnfyrji0MBsgu7l9tzoplzR3Fr
ARxfSXI0jdJRIELlaxsNn4fc3RYaHcWt4wj0HcDymb404xzsmsmj7fRft3VdceuBtBYKgCY8DsQT
qL/n72Vmf7OH9vft5jUW7yxOduWnritiAHHxstGgAsFKebYTeBCgNPruiM6//Q2NwzqKw2aEsmKh
lwZfpel1or3LISh1u+llAf+braCO4rAgGSjmSsyTDxit9TMeUG3Y0JMNhgwbQYGDHW3Fq3QWpHit
2UwAtZfIeKPE5o1lwgPi8jCXa7l73TgUpw06EFmDlBDjQMai6pzXESpAOUC95OxM7vH2ZGnWwVbc
1yatnGyGyQJU7CWVgNaV7rdtTSu+G4LiBqxASBZDafghc+mnrKhXml5698ES28uUXVkoCHKmFko0
uCUC1ovyxR9GjuIe3kLa+wGMUCdWA6acl+fbA9H4g624ctPZLQqak9kHi4/0kmyS577n8WGitXXm
QLau+IRuVIudXY0KtA3gL7IbhNLCYnsD6hVHiwFvn8imvVQOCgoEH909uEb/oaAj97aNTvF2CVJm
CkkqnD8E/eUMzsPsxHtwYh3ZIH5s+4Ti7CznEDJfrgG8BAeD4x5AaeKDVOwXmEN/3f6ExhdVTJxk
EPgSLp7aHRTao6IQ5LgJ3vELZCpuf2Cx2o9MTnF28NglpES89aHRYTvWwSGAqsbHoAWqhWV7VDqt
WIFuJIrbW5kZiKjAZI1Z8DANotq5DorJYdybBqJi5MZMAMzqRjizZ6/99A0F5jtpVN7M8VggKXgu
V76jiSwqWA5HjjawQYrrF2BA+RRGbP4C+uxsU1KFqkA5E2yHxKqwHF0coSwzjDL5xMEgna70fokk
Hyy3ipSbqhJyog7e312WfMrG/G4poelMcZ5AidZP8Uog0yy2WH6/cvmOQPWlhiCUbxLUwVDnsByJ
IUSzYrS65hXfBlENAdEBdnLU+ZW7OsmiC7j92gMqaqxNt0uqYuV6sJNk8ZQgv16mrw3rXgbkVFeO
xToTUnZycD1KiiI0bLCo2r93oRV0yItq5QlL17ji0D0JWFihoN3PovZPGaEmQ3SgDLjtZLrGFSdm
Y9YagYvLFIh+wWkxF+CgS1ZO3JpnB6rC3iCLbE3ZBNtkdvnYTCgM6d5yUOBkDmjon+b6wOf+x2ri
TGNDKuJNGmFRQmAB23gq/zR0PBC7/D6KfA1sqfE0vvx+5QJmYoLxl2M0C1fcLkj/bVGJjQfxpeoZ
jwm310OzhasAuA5yMDSc4tmHzPsbccO7JHX3TUX2dZuzbWvOFV8GwUc3RCkMyqzjEc+T7ny0KJSp
bo9AY1F8+f1qmkCYObUDCu98Dk5u4vTgrFk7aOomR9meowr1UUaL1D6IAO8Cs3gDV9JjFPJjTQbv
du91RqR4ctsiwTgIxLmRgGoQotaiBLNfu7an6ZpXfBl1G+DTsmGjJqn2YNMA4z3Kmq1pZbPRTZDi
zSIbAJsBlYo/G6AHKsl0Qck+eLPDEGXV8nR7ijQfUeFwXWpBtxcIC7/pAcoFaUA45m8UpWkRntdv
f0JjQyosDgzdHIqWWIVaJD+Xtxw3rVeARpoVYIoXA17qxG6N3hctQEblcJJYaBDFrBzBdT1fJu3K
+ikEzSCqMeINpSffY8s4AaezsefLiK6aFmKQdlJQnH/ZfHCL5FBx0LIm7mHbnCt+WwZtDIGaAu9m
hrVUAFn3g52tdF03K4rjGk0JxHDMsb1DCq0dotc8CL/c7rYmKjPFYYO8paBQhomUXQ4ej5peItyB
dkz2iVdNU3QKDbpilTrTUZwXvJx2B5ZGPPJy42gm9h6FhqfaCDc2rzhvXZXSbSKEfhTWV48oMB/O
bcxO8RCPK6FZ47kq8i2arYRCKUj6SSruMG1foF2NkvjkGbnXr7eXQ7PSKvINdxujjmwHV0OsBGmK
+6BsVuZH17TiuTLCO38NngvfAUcKhNz6Mwp/VwKnrm3FbZ3EEng8gYFWgHp04KxwBV+ZdKqx0L9h
bub/qnRqUWi+5Eztpxhyo6jU8/+HSlFU3Jl4UoTQ2Es4t+Ch7sA9DTrPGgXXu941DZC7M3O8r8FH
Al0XJ0z6Q9hAe/NY4xGs2Ts8DR8bmEe+8sSjm4Tl96sAk5tFZWYJ3tdkXO7GwfEyvoZ71TWtBADA
ACpQ5GJ+oUjX/BpDcHmBpd6Z5Moka1xTBcFVFdJD4FOZULlufIJCyn1GTkY/rEyM7iC7VNddz4wZ
DKIBQnXww+zfRvxgUXYfU36cBgjA4H0FoAIcZitn3raJWEokgERCUWVWPviz+7OqxXM3p583uacK
hxuhejHhhlX5Y909jAM72KDY3tb0ko+4sp5MNhApRtU/kkLpQ1VbSOGLt9tNa1ZXhbwZQwxuA8il
4ZJivDmG9RsH13iX2uPr7fY11vmun37V9cjuiFFCd8YHvwoQYIED0rx4XKv107W+jOqq9TgawSLU
YWJqkueHOQhB05KulS1pQrqKeDOzgNAgx4JKlHC8gDTkqwOIQmrahxwKnNuuzv8RNwctVwmsceXP
0EkifmHF5muW5KlxvD3/uvVV93AoSII8rK58Sop/sxGs9OEEfk0XapDe7S/o1kBxYPAeteCAbyo/
rdNsIQQGpd82xAN9FzO/Wt9pnjhI7NH7wWKHosETZVKvXP01q6vCyuZhpLGswSkIOniQn5JjmvyW
1Z+qadcizRJSPkgfvT/IXnU+N8KY1qkL6UQ8SINaz5PGb6ADU+d1ecYGEySyk/zolMYe6ElsWYcg
ciGIahEvsdw7pJt3YJh7aXDBCO3+zPMLWLfPXXeJI/oFzKsgUAHbO20OA7c+u9BBqnjrF+UdXidr
aDN2QQUmWuMfAmkJ5AYgIgpA5XwPOJUfuZ82Lf37tnw1wqDh4AZqKxSmFDYD6QPwnmBOsQ63W9dt
DXRZuqvmoXgDdTmBigsS1EcbIGOUObntEfWKiSNOKFGsUZYEasqVKKtxFRX2hmNDkbXIU/szaR6A
cv+BIu4zhBz+vT0cncEt/nM1mimsuAOCTe6D2sbdgZv1ESJgBNQI5SGTfMWqNc6oQtkYSeupA7Wi
H3HAQkEGe2n42hOIbn6UUBLa4MIAYysHAnh67MEUyfv4ABXgbTvFe73q1fzUzKqhxDKjqtIw2l2V
JwXI7aJu2ynmPyC23IKufYvWYzP1hZ16BsSp8ZSyYquauVFRbGC/nO2kn1BDGIFwtYeudTPcm/1a
JlqzrCpwjba2DQ5r1LRHbt/uotD9A/7RtbuXrnHl8J+glJU6DfpO+vAs3OoEJYSV053G5sny+9Wa
LpJpoFVGNXhrJT/rGWxjUYsUdL4HYazj3fYrTUEzVbFrLKu7Ph8q4YdD2oKf4wvkNA7mCMUJOnzp
A/kIxaGfNv5rB3vZB9uy9mSZzauhpbMpgdhJQDPA6VNauCceR5/Hwl251utmzvq7eWhdJtVYAapo
ZuYlByMWiVuP4X5irAGDdF9Q3Bm6fQOxYthU1YnXLI7/tcrYszBtyG1VK163HFA/2AKJcjZgsy1A
D4vyTqRbQVEX8HOaOH4fF48ODsdWUV163iUr8Vtnx8rRnqNmFxycNj4Wksc2kMck3ubeRMW4jdiJ
OC6PMDEe0/sutcHNPwflAWR19e/bZvzxchAV6ob1JgML0XsZDG/GTM4iME6zmUF5bc3RdZ9QHD0a
OFSuhMl92w6+97Pp2WWzB+firpnd59uj+DgOEnf59JVXoBCvkhNgEP7spF6VmUcy1fdZbfu3m/94
iYm7fPaq+XFa1JWSUfi9DSHsoUmfu8zc9l6z8LL81ThEVkDvWmJ6RNReaAPRPejDvdzuuG5eFHeO
CBQXJShzfRB/eUEpIUxni6eYrfJu6GZG8WYbMo5sjiWq+8E6J+zikeflplMecRUn7noucugPcd8Y
y4dgNqBmEW+cFsVlIyOFugTA9z641/muBecGWDSjh5A0+YrFfByBQNL596JCISNrI4Z5ae8yKFRB
NCbhn0zwBZf5i9nk28xehaiJqp8mZo0cmVKwwpuXztjLoSpXoqjGeFSUmt0TE0yrmCVnqtgzsA3Z
wZyghDJEebVpNyMqUi0YWyfKoO4L/coMxVgk+xyG1nGou8+b7N9RHNehRgHWLVCAGFB7Aw32XTqD
HBW2tK15xXUJCnXLPB8gRd+XR2ky6Ms4JzKnK5ux5ohBVKSaEaMKHiUC8K5F2BDkfDtzCpojarb/
gG73n9keHzM4RUqox6lwUdleRivf/jjFCQKqvw04DCMQ2y0uMrHuwCWB2qVMvoOR8qclgscileGK
lS0e8d+9mixkVtexVRrUhgYYxsiMtzJ/wi2LlgFYPL7K+btlvEH4M1r5km5IitdTFJPEXdbgpM96
6Fm2OAo0cQc66RCM7w2D8inoFNZyZ5pNTwW3cYh2QtwKltcb4/x5DJriaarjym9D+YOQcBtIFdxf
f88edlVJQIwK3sDceMls20+NfFP1IlGBblQCqgMHFT64MJ9QWAuq6+p02280u4aKaoMSe4mTeS98
CD9eBhMahA7ztjWteDzBg2kM3WTMez6Xp5lyBpV1Y82EdKuqOHwpzc5soYTqQyd2v9y3oNr9UsbO
MZ2ylbnRfULZsvnkTAHIhoX/Dhmwh+OA/ErcAYsFKsh85cyqCe0qZI0uBdRBgfOSCMMvUJriewcV
FM0U040fULx6KG1pmBWWoRAQJc+TwMBzRzL9mmLD/XV7pXVjUNw5KsEWEjEwZUFBd/AgiJRfWNcG
4IVGKuv2JzR2quLVqpJKFMdjLWgy8QOkK8gTKOn4z22tK74b9AMbewpjSga72JP8IefltG3+VYxa
MMlItj3aTsvgF7PnJxlHd/m4rZyCqBA1KGeCFz3ELdQsR7kbSVqA0IUPKy6gm3bFhyUzbALBUGST
LCg/e9BQm6s9Hk7Dw+2J11iOyuVWV6xG91Gm7qKAtQoTD7TlO6gxHm83r+u+pcTkBBKq4H0XPvYa
CmrRENyjYpr9263rOq9szKZZApldwSZrMKrtiwQ8qXVTN6dyCta4o3SfUJy3KvCFjgrE0JI8RM70
VAfkLscj8+0R6OZHcdw0BzlzA20UH2KH9ZPbZlCNAOXo66bWVYRaggJFN0thmrMFUYvUODuZtW1H
VOFoiZHhRFSAg7Fr+nKfxRAR41WZrBxPNNOigtFsqKNDeAnTwkHuhM027XejmL/fnhXNKUsFoTVl
NnSyxJJacZTsqqm7w5PY50lAQBwXHy6ml3gkLwmkMlYWWWNDKiJtEYy0IbmOK5Ypz2WyKJ/1RwgU
erfHo5us5ferG3k2gpnbyjAe0HPE2Lw6crD7oV/pvK51xYNHCT0St0LKWQiAxhlIjlG/G2xcZ8WB
ITkSpEW45GxDFnp1Gv7hrrHR+BXPTSQ0SIVELiGYhnsKFsxgKlYuBLoFVbw2Mnj//xbUu/nBCOwX
pzePuRU8315QTfMqBA2E65BhMtHzZugu1KgY2MHqP6IJzG3TrgLQaghZDzxDdTe0d85uHMkdXX1j
eX+2/uASo0LQuDFBqFxEuGda8tJM42vJjF3QkyPIlp9x6diBOfk5AC0xbGpxupgOM2jKBS4gfI8b
1mUcyJ+0qpHjgJ6TmX+CIx4hnX12SgZ3DWS8w7HT3vGsg6JPwj7FY7t2U9EYO1sOoleuJM06FA5w
K37LCg7BFbu7WyRqtu3lKuEbdE3BPF0AH5P2AWi5oEaK4W8zGSUGRHWKRNmMpnHiOwag3oRI9jHJ
hxWss25elCBAbeAuYzB/+rwll0FkX6Ees7bD6tpWYgCBrHnR23gWWpRrH3AyDvYczOUr4UtzhWBK
FIhAJhSBARovik56bp0CyGP3BNP/k8RQA942+Uo4KEKecxS6YXZKu/cizlJPungHAWI7XFlfzSSp
2DZJQL1hjViAKgh/h5DD8uMxSrfZpYpqGxlkxuMOjUcO5Mk76x5KdytBWBPKVB63KoZOEHi4Gd5Q
YujLgcs5i3cZyQag5YMIj9WbVkDldJtkUAdmi8+AszcEgrQEBJ8m4562qFq4/QlNxuRvnBv9X1km
TZ2YMNMub34LY3xitQ3BECjq7IgY/4Qm/3T7Q7opU1w5hHhHnbUIziQYipcp+mUnwqug27KxfcWX
M7vCK0eAgdA+88NanEVVn2FfK6crnaUq7sxYYOThgDzsOKQQAZ3Gx7qkP7ZNjeLMTUiDqaMhopxI
L3NkenU/HKFmt23fVYFpicXzSgp03a3NA29ntutjaHUjX7qCw9TYkIpPq0vAayFWi63RKKA9IsQT
n9qzPcReNzTco5m7LV6rjG0JrbtuLLHGc2Hdl4HxSWTuGrGdbhDL71d7JDHZYGBLZ9jFxofRtc+M
kgOUgN/3+txdI2vTuIGKWoPOz0wg+IeIF9f3qcjvesBvnMJeK2rStb/8fjUMk4aQp2VItxuDvMjE
fo1d+1lCQGxlU9D4gQpdg65kA14OTNMwTq8gw/aQQvz3thvoVkDxYM6MqgYBGNLE2REK6wAV0Qdq
P0ID/C4ef9/+hq77ihtTysDSMyKi2oW5YLbngwFy15VwrWtc8WOLBUU42IL53E2K/WQ6vo3k4caJ
V3ZjiPxI6ATDcJogeuZxcLEH+fX2pGgmXgWsIRfASt4sL3wh2wtXnFvuDF7oxl8oiU5FGq1gNjS2
qcLWIDALjAkQSUiYm1/dwoN47iFv5pXtXjeK5fcry0dFQQSpF5A8k5IiHxlF+RnE/fNdkIA50kIS
C4ye7drJUfcx5UTd1fVQBR2Wussk89pQ2PuC9O2hm9x6hxpYAdFxXnq310djVyp8zBCkWFQY8QKQ
1i9tGl4MZy1NrxvH8smrSTOKdqzTAD4H0dv9HBJvQq3NLgOUIjfNE4Tl1sKrbgyKc7shTvLxiGRB
H1UXVFE/ztEa3lI3BsWnIRbNzBTy7z70pb4u/Ft5Vb3W2fAwFwyPZsaKfelGoHh3wYasoc1yVh0N
D2D++wmb0LYFVnxbGNASrGycjQICIqu8a6CrOvVrtX2a+VERZFkS2MS10HHJT8ZsnMP6GwvJfdD9
sbcd41UQWSrIMCfL/ZKU+dkCne1uSOJ5JfBprjoq7RmeTA2bIkvjoxDeG9ray4u3xuie5mAFKK0J
SyqUDBGbCNu2mF+54ief5iPFo2tvr5Hc6ZpXduSBZmxswC3to4LT3Zmob0D0TvcDhFxvW4/uA4oP
Z47VW2HJoOgQ2i940jtYNPfnLPzndvO6+Vc8t4dmc1S2JuKqa6ReXgV+T/i8Q6XfyenFNg9QGdEi
dxikgH4BYFCo3Cy6p6IX2/xWRYp1JkSUzYmi/wQo8rmfnlrZrWTMNDGBKI5LoLdqORamPi+Soxsb
4LG0Vl/wPvRbiDq5f8dm5vQpNKqWuJbWzbPVDcOr6KnzaKKk+Qg9XWsfNG29ZW/Gx5y/P2YM0AsL
KsxSklvQQ8xPkPXe5+7ak8bSzH+yZ2h+GePVPtMMYZ9TIFlwIkrKF4I66TspiuCcRVXgTYMM9gEU
EJ/Mvl09qX4MrcA3lT26dQ3QVTLCfCC7GzLtIHYOoWhoQbyx8PeUgGA0/YHDDcTph5UD4Ieugi8q
rg406Jw6VoNLYkdezSh/dMb4oZ7TJ8T2FUdZFv+jiVScHZrzjawtrBM0UE9N2N5ZbfRjKkzfgeIv
5DTTHYHij5d2sMXb/v+hjWNQiv8PNSUukRhUL+xH0BHfJ6Vc2Td0Fq7s3DwLTAINW1wmOqjX79pi
ETOvO9TNRQE/jklPPUxn/XPbQJQNHC8gIRcBEIPpwP+AYVx6NuSPNs6SEglmAYx/HgHzKgPHr63w
MRg3ibEIVwWaNTI0CoiGAk5bQ/pT9AHZU5avPSNrllcFmHWGSLuxapjfgsMAcmmMgxvO7aLI3zTr
KsQsArF+SsKWgcFjdHa1Pe4Gwy5XHE7XecXFSQQxXhsCy9CnrdmlNMBCj7qtTcXVmHjFnUtnArVQ
j6kpBtA4DHhXQ5IfVFC3J0YTLFQetJaKJI5bPFFnrPlpgdd1R1LnXJTpCfqam16iMATFeQkeqXOo
veJq1woPCp/BLqJxs2LzmlikAsh4HDZORFCkU7bu0Z3B6ejMLYjtUfYE7zoYeRPfVUZU/WQsXKu2
0K244sR52w55bdbMZ4Dic6BomVzzsw/PUZgrxYWrgRpIPuNZWYACvYnoWxjn5S6Y5pXQrem6ihdL
8yykuYnXXysGEbHTlHQPAfZNyQfh/gcmJokcRhuSTcIO9wICKbZY44bXWOp/YGI1MulpSoESrTuv
c8MH3uaeUcW7GmpWK7ak+4biyTmUlNNwBNQnT3CDZrELGa78LU3NCxTa14o6NStsKw49hQKK5I4N
4yHd05D3x77gxzAP1m5auhVefr865RRZak8hJcKHAxePrAh7H7rPzUrA0LWu+DI1297ikqJ1s2tQ
tTE8lnXzcjsY6do2/+75XMikAj89RD/zSd5lgVXtApOtne41+7yq+FnzyEosqF74ovkF1pcDCR4g
y+zhBhdtexeH/SveW0uIs9Q1cPBONvywe46sjIzaw+3p0RiOihLD/Tmv5zJjPkWHTxOf7K92PDUP
hpDul22fUA7gbmXkaYMHN38MIH5gWeXFHs27KK62XFWQxFNO4JWALmoR1IuD2Sfox3r9ajnze9nk
B4dSFSsWVE6R4UUS71RD8TCAzswk+SHHfO0Md/iaV9YBUuMHOxW7rGA/ElJ8YRIyYJFxtIfkKBrH
b3KyiVUAA1WcvMN5JqU9TsiBNchdEGfkYOF27DlDOG7zxP+gy4Y27IImZX7fu7GfiDoBmGcbrhgD
UPw8rSEu7zpovchbzyXs2IDZXJalH7DueZuxKe5udlE54R8KLmfavZ87sjB4id21lIomnKhKoGXZ
p66AD6ICjNxHk/XVrdZqRXVNK34O6VTp8iXzSoPg09K07axxJGmaVnFlbugWpKuxPXTS9ZwquYSs
2nbTUXFluHoKg48OkkAlJMEzFImM1TfQT0zNt7Cq+xW71MRZFV9Wtnlfz3WHLMo03RfBpZdnF+XT
UR/74/R223R0k6Rs1GHYugI077iARrb4h/M+/E4yMa1VpOiaV7x3KgNiGDIBqphY93lPsl1cZCtd
15xXVZIzg4x5lebR4rb9kzuldN8GqPOuKms3t85Zjtkf6ICWR0DpCu/2bOlWRPHlIq+5BdwKA7v7
yL5nNCT5XlZlPe3czLQf3CTvol2d5u2n29/TbFRccewuD4akHkKkcZzwKXMbtmuj8vMAONHt9jV5
HFUYtBEWRE1j7OSoziefZReNxGsqGxzUbgNCCL8eJTd2RTO35T4tCmNN/k9nForXl1PutjFIRHwu
imbXw+qgGups4ncHbGMxmKtzG4lRmw/xKYQrU3yFDHu6pzRYq4bVdF1FpVl9A7GZMLD8uhmSXSHQ
65EWaxycmgVRYWnAPBgxCLPgjsR6AJn2E3WLs5HhBjMKFBZYtQ/8yBpcR2NdKo4MPPUycLtlKFNz
jlgFza1pHwf0dNu4dDOl+L6UBSuMRY20y8AnmpZMvuCpNlwBD2i8XxUIFS533CppHTBRhdg5umUh
iniuOSB3GdTibZEY9S52Ddp54H4Rn2SfO81KelU3NCUOkLaUQeYg9wQ6DQ4pKGa4DwEt2rUyhiX6
fnACUwnVCC4zvI3hHyIBBkla/S+wn+95Tp8RbPxty6NcvWe37YgdZLZvVbn5uee8epJOKjcVWcMJ
FRfHpThMjRjGZYto34bOvGsr6uw29V0FmplVZ45hiPnBSifeFFl3VRgNGxtXju5CGG7mTGicukl9
IEb+o5untQzOxyobwlWxZrjzGc1goPUGe1XQzftwnp9w8XgmOXm2Wzxrx+EfI6jv6ix77lDEb8V4
e6sMMME0HdlxpAMaSOSlkfGrL6rvt+dTE3ZUZBrKN+sqAlzAL/vm8F553HTnJKjJYcynFlvccKao
WVxxXY33qCC1dgQVSxxm3Ecl+wTIvPPPUlF2eyS6tpffr2K/LOmUpagH98sygPxdCD2b2KOsoisz
pfFMS/H8Nq2ilBiYKRI2/wxBcImE6bWV80QL+rJtCMqmT1qUxE0D9gApg3hvyDoGYVWxlmPVDUBx
e0Fyt5QtonJvJJ6T0E90Hl5llXZeY+bJxlVQnB90ESEzDdx5kuHVssyjGaQrr7sWwvnHwVHFp4Wu
M5NwQG7eYI5M97HDqmxnWIICaEfIfdqAsKUbSeMZUVicJ8BGQdvEpnMi6+pg9vV0gm6Vc5cZ0/wl
ZnZ6CmfSgl7Hnj+h0Dvy4tA2/VAM4ktZtd8nMjfHtu3ip3mS3X04Wqg/j4fhvrMc8ZSZbvmcJiC7
TEKH7hhk7Z94GwHuhIg43dmpk134UOXfWJMnR+pE4VPZD9ijutjcd04uj3inKy9GkM13QCtXnpBJ
+9zIFHnpIoGUAx5P7+dhBrkYkvrJ+NCj16BpQjWLk+VyX4q0+ErbuXgMoc6wS1sXt/TBRlndLsQB
ONo7oQnh05RE34pyqaq0RJ5ClRNFyDtmg4YVSpDBjyDuy/uUQ/nVtlvjKWOxAZbQbjiNQQdRd+E2
dzxp011sNv9SAixpP6W/ggJPi2MiDU+2BvGBZkqPVUL5vjLqX8KY528zaMT8qmqbvRvNzdnizbxz
6Wy4XlRX2Z7W41NHq/xsuAV9SCidDk0HqZzaSONP1HRb3wVQxjNH1Pk2lp3gdsvPELp4kia0e1Bt
luzLYUx2MizvXF7Q4+SI+UDw9PQPG6v+aNWi3A1Zley7AqjeZlH+JbMgTxJoBmTQyX2CUm3PnErb
Q+b2k5kYr1wysHEO4c/Irn42aVI+SJ4Oe7MY5qPtToUvpBOeOHcmr54CM9uNeQch2x43zIDwAnKb
dnCq/4+jK1mSVEeCX4SZQIDEFci9srL27YL18log0AJCbF8/nnMb67HuVwVCEeHu4d6HE2jd1pWR
m+SOL0bkybRaXfbb0O07uf4L1y17ihSGU5g8bUA0sgiJ29Q+wMGqvSm4AuL7VMlpYH1UkITgxwdC
lY9uhYoxw0IQDbugrGs+HKLU2zI2ZsvbBDve1DpQ7r6uy2WTH1uMRMyfvpnMTevFlvVMn8NkHaFn
kxwRekjhLmi3HOy2+SUforG/bF5XK4AWk+a1mQSsMltfEtd0e7uaAenN6E72duJ0p1nTYqtqMiPP
66DBFATZRfuBbmsTD1uSjvzSBroWT+3aDnNJDcFj42uTRjmb23E7S6azqeS8Wcf3duvGBZuJtMlc
uSlCyINNwgbvHwLsA6mjiJRtP3YVnjFs9YvWsoiW3dxqte/CEQSFEE3/hzvR54unMPGM5l59AgKQ
y77Dh/0mwlHO+ynu5LBr11mr89xu2w+eIb/qzXMFG7U1EjnCHKOrq7tYXqYhJGE+Rbx/WmlXfVo4
xdzwefkhj2ukiuRuhT1EImb5juSrLStj4hnyaqM0DHejU8N3OGfyE6GL+qjlENJiCv3A8836GfYe
cxSd2q5GPPmEoPJ1n8WhJ0dR2QiXUmYk6B34dCWIBA3jie8mUc31E1a0BpaLYeC0WJdgVlhzremd
rYmGg6WRjosqSl22W4Fh3RAOMj+B7w1drny61AjcZs4+Nmhh24M3czcUIqmmMA8go1CwVUckTZnR
nravi8xkW7ZyNu3ex17YaxfbjO6byrVoRjfbhSXyOYb3SI6R2qdbEs7lgC/JnTB8CZ6rxXD3IYdu
3fZi1kn2GJusMp/J5lizg0Cgc1BxwJhY5u2A8L/zwsNVn7BrH/2YKuHzW5zSCM8aCltbvXUqHdpr
XbcOvz5t3Wxy2LS7vxUgkvlNyK1nD4IGUIN22cTfsehasWufVY0oYtMjntR2yaxvtLVNhMmWTuLR
AYRHdvMGVuvixzl9kHxqK49kKmqma6ott5/IhnNjDv+RdetyibXxLMjH1Ovlc2WE61O2IrkQX2A/
b4uF2is04wPx6ToB6+h5W8lji5U3exxRAYKnLJxNOufpxoy4OYJCr3P8bwvKf+w1NT/9PIGHy9mA
WHZcRe26DiUM7rrwratqGpWiwbi8CzYVtveQNpLAIJAyivPYCVY2lYk/exb1j2kdtXDyA33xJ1od
pcetqpPhWYp4JDtXiWEr4j6QqDCLx87cPHb2OjIeZuUaNp0oHezFu9xB/AjUMiTkRlmMW6lmvZ3z
wWk/lLxJaV12I0zBDtQtMNqBOEIveetD5XZhOI06J5GxcFefOvxji6oMg2Gbw6GDCnJmZ2O3obkO
dqZf85CuCd50Erl8xaVRHZWwdXi4mxnLUvp6Gf7Ixll/tHLbdD41+HEe0noy5NdiiB0KXUV1AMIY
2PMTPta2OQ1YUBifNUK1XDGMa5uU2IHhLA+S1H/VbTqQx1EjlPnA4yj7cJIQji94oUHeLkvyWvfr
RI9yjhgyQ/xKLitDimS5UDYPoEP1inaCZDUr4iBia5GwaBSnres8fdnGUS25UL6xufGVn0+p2Mbo
SNHJ4dEYurprZReNLeZNGHNApLuvc5HajuVtAJ/PS99la7gT1qjwhdhxgTxLSJfskcdoRNEFC++e
1ljbdmfTVrJTsjAU8b5fZ+gJZC/sycKmsHqrsoz4HWlp7F+YxXJOjrs8g/WP8X33lm1pR4oFgB+H
ZdwyGYUicKcbAa75GZd1zBW+oRrsVFLVSJusfWiT3CNro7vNIuH33m4a7TMNk+W3SVBfStiv+6Qk
fthe4iRmAeppZttvn42g3QkmWlo2up6vVT3WcZHxcemAZ0Z0LSiZLUKlJmxF7hedZWuf120Fv48s
C/7FFfw/4DiT4NDlw4rv4gkWT8TgjDEVuEcKb2D1DHtM7449cdlXk5Iw+pQ8gClK0fZ0mH+4p1mG
3AhIS6sL3zalmh2yZgZ/ldImaj9JB6osw50dHYcWGWxwkqzD+VnfgzdvNJGGFq0QYoEl2drLfYvd
ULaWqCahncs7JgHHxn5uoOlY+2roSwTJMll0s5uTvyhzfbVncgjEGV14pvIKjgshVEVGye8kNsN1
rjTCuatUKf67y+bBHlLsMJgX6J7qbV8tYx8dN55WQ55qTobnNRywY0hnrATvANthLZEvlPgiCazj
WJTHCsTLLHoWYlxxMDmzdVypchBcQzvKfdzfu0R0E43l638K7P92oYpB2EHJAGuSpJZNfKbNFFpf
DMuwjvj0CW6T24L97/QhazvxnKqoS0qLvUGfbzDxV4Bh09mWng+0uQYyY74IIvyFK2GIEDhuyYi9
yni0YfOamjl8Hxp0SIcW6XrhIbO0V49Kw4g2V0MsRIFYndAh5mBKZnjaOcUQKx6uPjjQYRmRVUll
tOZczlVajNBKQXALb6cN0tK7298VvY6bvlVnnXvApkNfnWTU0/qLGZ5SSMWqUZU+RiwhLGaCpTvg
+reByPU2cIttBY+8UAwVo/7PxuPKi8yvgOHM1gY29+EYkvNa1QR1aFp78xML1Jp955HNiP+86+bS
VTPvyr4XEcJDtmDuZU6yJXbHqEKUyR7BLw3JK5wd9r5mNSiKNNCm+qINCuEJ6NkqES89r9uvecOO
TyEQb5MWE77K8YGnLKY520Tj9pOPg+mMVgF9nW9tqk8VAv76fVTRoDuGtV2HYgYXkr2hzdjE75g6
ibs5CUecf61s3cMJbOZ10am5Zehq6CTXA/MuaE7TPEX1NZnD6m7zhP72uWlGsR4qdNvzMRpsam+w
hWvpA79vMR4xhwh9zNhAYCubKN/+tawz5DMa+dC8S2zBZtdNe7BsBfaH1fQTD7aTx60BYwof/ICu
B9MifPbPKGmn9s1ovHmZFBzQ9g26YVoEazq4S79YLXEdCEfRvTKX8hF2l9Ck7zPBggR6R+RwXh1B
aSxCurbyMHHY7p8US1V/wdfcLq9r3XpSVAQcC46FBtnMkl4lRZi5wZcDh2/uvqGVhEY5w8S3z8IV
PqyzdTO5W/vJ+mR8yLJcTM1AdoJBu3ertmGLRd4lLTpVO0+L+/IJt1WONkE1L5ubsuzFsM1nO7uI
OMQsOSxxMZjYvadtxP3fredNCBVRX6ER08b7I00a7kv4SDh3DlKxbk+JXidXCOMW/6oEzNEuBhaT
vggnvTwQV4/DPmVZ/yQ2o4OcTySbP03U1Olx3BILp3Rb0/E/pLj4ELkDKBnXrAWcWkSO8ee6SUZ9
XGoIbMtqqZO/8ZpV0ViE3RABUoV4Km6vQeZNcApCb+sCd6qpSxUnQkNVOMr0SqHaytDeN27eZbgc
pyef4Hc+Jdgaj/cJrGy739U243YsKdfxmlO9iaCgVUCaEs5immLiaEduc9ebZfmwyBb3p6pRUbLH
sqRUB4AAa3JBifPhJzyu4Ez6146MNhT87SzQ94ZcQrhutkCpny1wWbZXCFkyhWvv3i0xBUGQ7aKN
wDH+09dREkNBj12x5RJlQxsdZ6iinfzV+mnoPJbfpgjr2/DiJ2k5THqdMe9uvi1ICpu4AiojYXas
maLooeOOxFmORkjbtXD4l/lODNO0qRwRZ5YSvI5ujb/QqYkebVvfNvVfhV2aoJwz65b9hJAvcdQ6
cqdJtnWa8xWV4zvJliH7zuohci++bjR70YZhilZkxICV2XAqGZHkwNB0dIXTSWIKDOf8iLfAboPv
qwlyt2h7ypQy8wkDGAkvMcKfqmsWjP0LRw9fF5YpJPiGbqXYtp/o1N8CR0M4Uk+b30URBL1FDI8U
pNmZfn5NQ+2jXep01pXGjVPOIk3Zta7qripjpkaNP+4jdg11E6S56KL2Ex9a1+ZjV+unNUH13iXL
0MFqutfuYa0ZxDs2Derf8AnHlxgDb4M7cQqiooAp4vS9RoH7Qp1H1etwAd+YHyDjg4BmJvls4NQ1
rnIw+5Quoi1T1gd1kc0KSmFUnXV4DD2d3GFCQFWfKz2zSOWezKmCgzYTA33tJ7hF5UE71KIYF3pP
SODwvZJ/Bj9EmNwF6n0R6Cp8lryyUO0k0b8mcqnIfTQDi4qSPnoaYsuWnV/AdOZ2QmosrAr7NsGv
r5MBcskOI0c9OJQEJNZinop6+Onu0rihDbpPwE3PCp6PSKIQrBiiOCjR+9YPdUCiW9KmU46UjPgz
aMZBImo17jFNrnOMsuAbuWvwdYucIIsBuEjSJTcay1QVidNwJQiUHdEb2JVjak88OeNe2N59bJNi
w0DRlesctEcM053Y9xhCHlDv3SGrq+W/0Y2/gJo1x3gyctczYnecjO9Zn9xG11V7CUu4s26QxiU7
GaLnRY5KXolmwGNMV5aTGn71JdphdqN63ACPQdWhTxhOB5iq1zR1t22KQAMGvIWpc91SWdi5Avqw
9F8YB54WTfjpfgDfxLasr+HWvdbpOmLUjuuntAYU1kZOie8Fp+4MHMjzwg1dU/K4cS+0SdQ7uGIV
7YB8eodkjyT4TYZJFb5uHyuC2Vt1jBxCZ7dC9dg9DvJ+FGGxZmt0gtGL6HIG5OBlWUNjcgIrgNLI
kP2Ccc1cYhsqecGrGR4DUy3YyTX01eup/gtO0+aDRvpZCilijpHQvoZeNxTJZfwbcY0kb9WkoF2L
auTNoiSH9dTjglAShqi15yUS4TBnZbV57GiFqWbxH2JRtszauCraAYbxZzOu42djsG9ZNkiSqIr7
oFnMW8vKZYwB5/fAvTIkwaR+3lWiew1QL46TahF2giAEWH0ZLKMv0z/Kqx5o6nSuefK8GHBouiYY
lox7U9pcSKcuJN2+BO2RMBshhV665pwCbdqC6L9F+L7AwTwMTLyO2fJCWH0bquUcJxiWZAUL+nAy
r7Lvrujx3uNqvQldf1cjxBMUvUDz/67TY/7o5vHVL8mv+18OpOHFqrMXdDPdM+67M0swBGzR/NUl
8C9FvTNlug6wduuGwww/38IgVKN3mPSCUZZUqfteYp2egQutl4YTdlpknMF/Jkm+KVcAc4dkXMqg
sofWhBeYKH7QWrw2yHnOuQ4+JMlOxiV/DbchlASTKV22rQXisV2upxA5DCDIl1E8NLQToLjQT3Iz
H9sRX5r17KFZtyvGw2d0OoBSqrqIa3rK5qpMuwDdC8JSaNXsxjD8y9bmA9Phn2ZpkArifB7Z+go8
9KviwXkL8Xqxl/hvNKBra3oMKCnSpvsBjngBCPtBQnoJVrBG2r3VAnwx6h7yBJpnQEcoiemxask/
W9sCkQFVMQzBE3FrXQBCfxQkOy5ue8XIcAU48VWl2W/fjD+UqHeZkHfAH3D75p9jA/w2GOmxTe7i
JflkJvuWuWUqaNqBpazYgESKELsfsdppDtxhqZui6cxhHoMfWC7TPJM23KdxJI5LMOUxbS6xAvsl
BzRRyLKEx8bdbzW9p5kH+2qIVb5J8m6iFf4rPZa47MnAFxoL7+nTxsedaeM97v8302UXr+qdMiBj
MxmcANeirsijqquD9YgSAW7gcekGVW74UEDrRfMlNuF+gVOQnjeH22P4VjWeSJf2ZznXx8r1r8mm
jgkAXhSYLM2X1bjCMXfeErFfvdlN4fjLwraYsBnXB7IyEIdEljnJJ2TFxF38GqK9xi1yFYi/ssC3
Km8/gff/MGrqHR3Jrya+VyAaHoXuPzAjpXm/+r3Bv0XA0IScwQZ1Oyjry/tzh23kRYOtCeY4F3Z+
Q4jdZYFuWoIdkBvCiziymGbODq5q5DGpu9fBtW9Iuh0KyPZ1HnXdrxBBgz6FOj216WEJ+kcWNdgQ
XatzI8Jn5/w35/QT2pqz5s07zUCt3GPOgoUdYvT79Vw9iL5p85qrSytUKZg6mFns57r5A5OqXUrD
HYDQS5aNEgxDg6uP2iKp9FFVywtiLngBuKysDS8jiyEvwfg8N+FPQ/o+1yrFDABlVW7QfOVw6JHA
eWZTEuveQy1bXNddXQ5b8oUi8JLQaQ9UVeUC2rTTsm43IZK/gG8OcNk/1Qt/zFb/L5Ph99A056Vx
j/Gy3JjZtpzVmGCU3g8Iz+Bkep0SjT+rj8G8PEpBHjwzfxdXlzByKAWKFDDC6bONBSzJ1R7U8w3x
eK9Bqg9Npz/slp6l3MouQxDlwBBqOge5rFGIkyH9IGY8Bmn2AF+It3s4r0RqMnYqLyFy7wiFqxDR
6b8+lMcmCI5RJ44ARB9MUL+pyJ+zVZZpZF43mu470L4g7XaLY88Is/3DshFfHmhvA4o9Xwh9ClEb
87Wu96KbeIEQ5X8m20693Z67eooK1LWX1qvHQPSPZB2O7O7p7rcW8v7gFA2YaXGZvaTxsgcmc21S
LvM5Jt9tOD9hqvyqJvEab9UOk9qxkerL9FvJgga9LirDYuM3wCpXtFFjLuX034DzzuegaOLldant
p17FuRNm71l76iTbCW7PEXrNNhpPMyenPqNXH+H2qKOsAs6q9lHUlElkDluLtJ5gfoII+0O2DqA8
eYhCC1m8xqhuEK+MIoRAVh8iEc6Oz3NQNcBEgJJCdhsXFLfv/a1BtXyCZfoOE9q1V4AjZeK/RrI8
D4L+mm1r83WZgW+RM0Gc1NJ0hxAYvUpayGO6F1gBfBlckEs2nqZgKOOhwvevn9iIg8r0+sLq6ZK0
2DAgWy1x+/Jjt1QXbESVgMKPWrDXVbADc9VP7+dbEKkpd0P/EPTTVQzdmcThLVuyRyw0PW7r8Ot+
Yp2OimiY6p3eukMwAmTpozMf6buWI1CWIDx1Rr5ChnRd57rLEx0htjckSDMD59eH0Uln+oMu9Hvk
wZy3JHmqTY3y23xkTHyg9X/MUJWWhZYymh6rSLz1UL1qoCqJdTs+TccWjdh9j4uXDRoRxGzoWyLG
vw0ff/BGXtHowOh03COx7O9sAFDMarpZ4o8V7Z5nlR02Hx83uI7B97NYjX5AuMyfpefFwmJ43+DD
yEx8iVbhitlDBI9M7rdkrkgpOLlNI/ulqDgNddXuoLQ7YknqWFf826R49TyIcwbMaWdAMGLMw9vS
w+81qr/vf3dV2Kqf1kvE4n9wk0beIR4lIgae1ig8KqmeDNNHuJm8OCAj9bh99Ca4enu3eSDqhDjD
HN6YNF+HxpYJgcbIr28Rk/8hEwweiOkDEwDNoth+sCy9wJE8zbMAaXACoRHLFFyTbHoP0vXdMf0P
7kqPPQ++4wz8DgqE6uTvROvjwJfHdrAXsfXnNBr2iRYvU2f+W+n84mr1uzbLG1PwvUmaz/8fdNXY
w1al5ylMH8eJ3doZhy2MxdOcRukBpsV1EantA/w04AcjDj2QrxJYOIof3io2Wy8OEbY4r4fMtY99
JE5JUlV5T6IfrDnsZ1Kl+aazazpMQ26AxSUZcPq2FmXdmk9cANcgiX7Pml3GIPytXXe632B+kT9Z
lSU5QJkb8fxDaTgPVOCiUzy3DOGbbuQPdEty3Zki8fVLXaPFzu53vG9b/IfGXZ1mpUWlTll4aJBf
ysIoJ2trchzrj6xe1hxiouO4Tu8wiMEpbBE933YRQEpQ/kAG8t4gjaLtwYLIYHhuFsxNM9J+MJ29
wPb0svZ9WqjU7vAwCK7F7CdwEjdHFz6GKCyjJ6wEvf0UaHaWYvU5hGUCLQhmLXg1X2q0xGOa/mnH
5CGQyXhSmCqxpn0G67hzgyH5FkccOp4wu/JhewNP/M/H+nJ/XNolB9K0v4I5yhCW1l/cOPP9Ela/
ZoTBFuFMfnlgHm2ufaw+616o395s7wLICF5Gj8aQoYkNfgE4pb/QjiNiHCbveNqYqEELtk2zn0zo
zoZX6tBaqDQBup7VhLcWZuytDer1SOcw5UUzOf07aCwC76cZz2PMElCv1uz1GNe5dupHJAkrgsA+
pMiIWvFMKh5l8MdT/LDS7ft+AaVq/a9nASqGld+jWs9UAk4fbfqq6/R9QER2ES1oLkABZKin2dcI
TcFkgUFJvPWa6usql2uscWOhXjQWHD+rw263tPGJzk17H0ZVLklfYOUg2K8Jm/9sUNfxYgoy8h88
9NI9TbUG+gj33XjSVc5WfH2wxgywqx2wI7p7HAdIjnMQnNEOYHhwk/Xkf2Y+VwXIB7CJTQfcxaaQ
b8YS02seeb9+CcZkOWnG92MEbA1B2upKDNDmbTVhmENquJZBBhGHgD4HEYeWv1rf7rC/i+Wp3jfm
YVq0zPIBH2I5waz5fVlWRstVNWmZwNp0y7uswagdcMWzfN6keGxnYzDREHmI9Rp8usbM+xE98ol2
DIICIFkYgWIm9i1M/eEQw/tdtmFHS64bUr06Kn84mNo39NvIcOrjxIAoq8HrQLEbqxnGOz2ZiwZe
M0mRLGSAtCKOe/MeyNVv4DoWrvNGjPwF2g14+SMVQpdI493O+Lks9CJqpUU/LOnDWvUUXLShM1Qb
sIdIij4W0Q8cnKXNuyWtfjqcuAfMVO5SKZ6cHDykQW+k24dIw+ncORBCmZRgHqLxupKBPNdTK6Kr
nLWA3SLyXURuEzd81zIW+kGq3gU7NY7i3IDE3iUCDcPUT7hAYl09hnUz+FxN3O7vMcL8S7uFpiWD
yqUpO+zX8se4ndROSho/oS+iXdFVa3pq8Z5vcRYPu9mRqIdllvEv7Urp2fs+fYMNi7wuoISvVaLR
J8xZcE76tt7j5LdlnxF+oIi/yZnEFyEjrJ/QNklBliu2i+Y6OgMfrosmW6dCpBz/wNi2+76HmiS/
8+97oMfrHrE8wbeZovR7dEQ/J10ozwBqhnVfRYPBuLNMN8k8P/QiGX1uN6C6a0fF5+YDxvKw8tlh
HK09Khd7oBnQCc1q4UAy5XgaqZJz2QNggm0HA16pMFTBjerNd24tFODC+mGb1gShU0u3z1aMrhtd
0jzGF5+nXvIiaPGdYsmzPTcRt0UKvcqRm7QEqCgBL/RHMvhd0s+nOdbFshAAOQiYRSvVm7JtE7Ai
KvrAsNAX+KFE3vLw0vjgGLNsRxf2HGdbiGPBPxEx885I+6mMR4MGoHoApwVfkCc0l4/wW2rzziEQ
j3oAO5zDJcn2+KOB/Qkt+7vGbiqA9qpi7saXoJ0/nMrCQvNAFgv0MgEnV7BSB6uyB582sqib5eZn
EPJELv8o264qGZqc9OSA9/sYhMReh6p5kLhDl7a6OoNuYg3aAjlBUekzz/aRXU+ppt+djODmKQ6j
Jfs1pQ8RfJzB3zymsf7dBOa0qHhfGX3TA1ROomPPQb08pOOQ5PAll8cq7greAnRgW3iYqaB53XXD
HhEAkMREINC8aRmmBYtB767kChOPZsLpHRQvbQnuHt1lX2qqTc5alAYt6Ieptv/uv/U0k4Md5t8E
Ll7WoyrjnJYZn3GGEKs16sPm/DFw4W6O1kMdxmf4aeOuHBUoDcjmth5kltr+dYS8SdzQZUfgDbD1
CnQIQXla/swB7/PV+Y8WRwZ7keZphEDNqH4sHGxKlhTMUXgPM/ECBXpGAPqIi3TVwuSRCK7TlDym
67JnQXToWgQ7hRxXJLvZcUXzk7xBP/1D6vRnpQg3NIwAUQHI2NP9/WfPguWg+xSvvaGnLqKPAcOU
sNYAgxYjbQEn2geKQ+agZ+KJvFo87UPAmd5HnJyxJQqwVbmXKdtum6gfHLS1lcTEbOIwzeeo5Ve8
5rcGdhwD3PVyj7B5RIXY4zZVyBEcs6cZfzPpstdNJG+C0kfGyUul5UNfj2XcgFaEVg0KhOUAzO8p
wFOnQudBgFV2xy/wNNqPpP4VqeCpbirEES7n+280MXhyqeyrjf3N9eE3jYK9J9k7dHaAjmvIbrqp
TOsQkzApOt/KkgFtiavhAGf7XC/LJ1AuAaoZWkIbH9Dk3u5PNBrtE0/bo636x7hp/8LLHwKnrQwH
9zymG8k9VAMwH/8Li91yyJpP0BsHI5sjiSE0m7zYayLPbb0UmJ+PvnpeYvFp7tIHEpA/LOQv8RyX
ZBhy3diP+6sCGeZLaHLKmNsyVH9oEzxGQl/CKHqKWUUwIYV/YlAU9/9DA1ddMoCtHDxAYI9QWYIS
smi42JajODxAfl2O1XIEA4bizPq1qKDYUQQ1grrCVj/4EZ8VbJvC4CNg9ckTSCcWAMhIc6O/Z0Bw
VNNC4AYgAY65np7vP4dOhytUMzvLuxsmpaee4NzBXqrNEIDpEhAI4Pp/r/B7GLksI7C68OgqpPcX
ATlCmwWFcO41YLxC2+S2w6LhBhyR5YzjDmpk2oejv6GYF8OE4T4DsAroDQ16cMjMb+RE498Hipkr
SYsh04+2Uf/oEr2EnS/ibClrqX/dowaDVePaBcZZT6c+qv6YEazw0p919DMG8ike/LEl5Nhuv2I2
n5Bzj+eIbUgohYfkK0BMChvDPQn5sUoxsfHevmZcHWFmhnywFCRE0hX3p3A/H828lFtNFfSh4c+g
t4Od70ZnFeqVUX8n370Hvbr56h4hGpojRtb//v8rwIttT5GImBKPaU+ch7k9NCv/xuV1wcrSby48
BofA46B10uej7HLO27/Q2NhLEi7ysMn0uMT+C2It/9C4YP0bRLWYzkBlVJ/bsYHCpYpph6/Oqb1P
w/VMlsp/KY0n2jW4YsIMegqQ5aA6JlCCgwrQoYH8jUe5XdD8ZLf/MXdezXFjWbb+Kx31fNEDdw6A
iemOGCAtmXRJK74gSJGC9x6//n5g9cyIWSXpTj3dl5JUZCbMcXuvvdbaal9lD/YYyL1dTtG7DyVy
JZpeu9Z7thHVUlqWeR8O1JW6DfQNhx16cq5NQ83BsKF7alKGdPjUxkc1IE9KguSqS9uJeJCSZzJQ
oYkrbIIm0n03dBJ/xipB5aXohKKmrOXFTPH0ArbfvMkb29g3dZh75WjYrtY01OOpXG0HPUd/EYYC
llFsnlUkfV8mTdaeNs/9fur8eO3YUbO3o7AaSIe6F0Gte6eqdTTviswPjqHf3+XUIlddkFidKwwF
xG5pNUTNuF+HDUTgKTXPWqOQ+3hOHgtN95HRzsVDCKpK2zjO49h/tOvyXi1QLuZ9stFpI+lOpnYd
xl3i2mlcuZUzJB7FfBM2QaG5eH+rLiX3wLWiSpLJZfku5YoHGpVetUOortvWqLbOOBuebsDRDYT+
XtHd3TV6gA82crHPZ0Nh+o3JtZPPKsAqNldBN2YXbW7fxYZ26ATsTxsTehCBzaDXmmtwh+4YF+eN
oby3Yh7AEjNlNxZKwSGb5Ld91YSbrifwhirbyFdJ9Ley0/ZGGnX7pe5ix4MyuPBBqQ2nTfMNJPnZ
V/PLrs0WKKl3PHUyHy1LfXbKnjKL7ECwy7LeYuRB1qVXTwP1QAjF9h3z0zofszY6MyNxPU7DTssz
3sIAEWPY2la/F4r6YFtB5+YQKs8bE+Taarrcg1Zy3sTiNpBZups6QtfCkSWbVp+uqEZiYF/xq2pW
vaVqY3Fwze22yoV/DCzxRPWuWw1NupTzFGOfJcW8DdmCXCnnF0PrwXmhOwzML0iJpMnReTZwxuU6
cu1RBmdjTU/CstM4PWfAnQps2ptHNff0dOShSd6CyZzdfjQKdB+Tem/K9IrkmSa6avCCXW7qdVRk
1jWNaV2YXxTRk+amGcd40wYj3LamcJCp2uRZU3ssLZFygE+Za1nmYZ70W0pnlYtvz3OgoxlfnEzJ
dcQmEsaZEkZfYPje6Jl8Ddu8hN2ueQK7CrAjcs55msHwaZs65dVrFOpfa6u7zdNWocRGSsKSkSvT
KfEyG+yn0Kguk2hKvdZ0GIAcetaUD9oBTwfFU+mdTS8OwGWLcpusss6zgVyWVpNTzXEDZys5WD7x
eJj0TxoJmbXMeorjl73fXxO43sWUeyE3Nk8ZQnTICvM1zuaXTh18wVY4gT1pP2mLJGkmdtDj6Uwr
5gsotr0bJfUd3M0EsGtp0KpSiQ7yIER1O1pPkFDys3gChshsCR6ZnqVTdK7m/WYKqz3CjWNSzTdC
yZGdDrUJGyuXh8bR3rGMq12/MRy8l6A+pwCEK2uJl1rDB/Ucd3U46evRpIgW+g7j1gHNYgfKsJbq
mMEosaLZdoc0K3V3qOfxCBIdPmn2FF6UQXI5sEkWRhK4ttO1JK+Fx/55nujhZUFpGB2TFBDFgwsx
t49WOu+blCJwmaVfhRFvc4c3GSdsI3JQn8xp6qGL29TXrPnRD8ZuVZiW2Kjkl+5iBj/YseEC3e51
DQ2HqZxJ07BB/8qd3sJsGqdDU8e70rQPephsZxV+79wEh1QEx1yTr1pfbVO7w5vPGmsml8Umrjyw
o1/ktr11iG4aJ9s3jYLS1bwJm2Hc0NKsZ9YAGvQ15MLKT3etRYEv6CCONqGz0gPrGt3PPa/0WY/Y
8MtyXmVZeeNX3boUEH4cDarEYPCylopk15+NirTgDXX+enEbDvzpYc4pc40QvNjC9M4tInEMbEsl
hzXQaUQ5EFI/vkPneaXH5+VM8TELg4j9l/i7Ady0dXCIPAa2COT4ZsnmbEIwEOfaOS6+t1C5N7h/
eokMtotZcDs7uy41XqWvwv4cCGeHlKB0+FKMxaNTFJd2pxIfqOlDUs7PTkvJgppG41r4zJRjey3G
lOmF4qzIVcJgy6NdJ6jcsa6sXUXdMp9eeg52dhwOEPMQ0yzAxEfGmW6ySoVTfsgaeO+MdB5txuy9
TczL1qJrFV9fALIMM2MzbqKSMLUjApmcAyFcQPNxXJ88CLur5bcXYwshYzqG+16E3TVWwiYcX/5I
4x7spQo8WpOu0h7stYdkzmZTO/UmkPEhyIaN0sHNmYZV2E7QI+KdRhc3FUGNoWs3qgkSad8F06Wf
xGzy3KaujOfLzbNUVr5Sr5vpid7hqT5S6mU69+KY0vBh1nPgH4yxeTezkW9mjIFT8ZCYw56GdVAL
gremfuSRbaJ/Lck3w9IrCi+ooW1egzFd1Zl92SU2c732uAs19z178QiJ6jMfOwFTmGTV083Yke6H
z/xNN4ndtYYKB7UWwyJ4uZS0SnaKZG3F0YUBlq6lySvFaVAgbbxNCMI6D8alfZXDr7grGyl10iJq
8JQYv7SdOHboIWLeTN2Cv1MS0qTv9lq4Q6DCPkdTP0otEUVj/TVKv4EuPS29mJMB7MlBiNpSR25A
VcbWgDtaU6XMcuqp86bON1qeXIp5gpRL8DtnPuru9HlUszfR6QeVU5IvhOq6rpmri6i1EU+Z+jDX
Pudc7flluBmG7Bx42V1WAQKNIyf5VjbUukK1devOKdk9MrcVrWfPw00fqJtkVCCRNKDx5Y65oZrZ
DrLlqhCQiak+pnl81STxRW/Ko8qFgGXGVNtS9z0gFlthPnOt58ouiPttnKSb2aKCSws3xUiuTT0+
WuMAJoksmhOfc2peFXYHmAd9b+MrabmKFWWVm921NNNHqOJ7UdcHXgR86aWpNBFVhTrAmujNxOnR
rBJ1a3eIOKcnDVsQN4OMoZKwgSdBGJfTOQM+yfwYpMN6GJzVrJXXIt12TvO8TCJFi9YJeHFggNHW
T9HSAyjU3bHr3xe/DzXHkG1WKe21dwxjDMPFVw9qoq0svAtHq76hj9zieVtmHwLAALjFoSQMuMbW
3txEzYNq2Nd9U1/KPkf2YB5UqZ8PcIOhRRcfS08z7VdHa++WGZCO2C7JsUfTUT6XbEE6fveLZVWq
K8e8YclNxzbxtxbWGyYbM/rvXVtiV99X04sZ91eJ6Hbp9Jg6BCAD5uxMtIhokUJFPl1kLLes55zU
nBYTmnCH2aNUYPoX85VJhKHX7Srh6UlivBR4cSyatVmF7oxlmaabGztqYfwXMO2n/VhmuwJ7yEqg
xSu9kGwy8y/y4XKGCBMuUjbSwGUioco7Jka050vPBiW7ShLrPmimHVGHq7a+2yBrhLRzVkj1vB/N
K0sqo2fazd2C/mFwztDHurhOQn+l9J2bTM0u6wgRaD+MURJw1Evbz4eM2wXgJ6T19401uGY4r/Nm
IU5Nd/6SWreqdvex4BYHz1okTxZLPjNv1JGW9EG2sdmk6Lb2cTTZwLAKRZMepngGnciBN46SmM2r
i8ZvkIIAneDHJQ4xe+ARLu8qoLyp2iwfitsEbqxzXkzGOhn1Cx6hJO5i4Lp62g6M01JagspxrbUs
OefNd3qygwZW+7Bfgo0oBgnVgEDoyTFhFCGmfoN/jocS7ckfyk2lZ2etkmyXDV0Nn6vARDPwtowT
O+PFMib0LvUsoHE5RuTCxoqZu2wfyxCLYtxF84sGsr5c15JkJMtHTLoQjMJfN+G4wTToMFabZUfh
DecQzRIk0wXtz/IsOURVuy4n2rrlDyHb7IBf3rJtR1l0GbfhPY9rNSoVYZxYa90bo+gq6LQNe0SW
Na6KhFJwQMDGoxAqnmzHh9+VkbcUUGEGr7GdfeBYnlNZm5k+Ofpob+LaWkF6IiMzVtCA9jxNBy/M
W47LeI7vxWChMcjYAjCKdmVhXKTA42RTu9GSt8v+WmI42cXVWzVr57UFnYpSpH9UoWmzh8RMLPZQ
wIptPaHJbB6S3L9KYjoJd+NqefEFdSAnK9bLDSRmuWLK653msTMK/pjrJ5nPR6OM9jEVVf7vMtwc
vpA5V8vKqWEmLvvYjEfRFA5AMYaLbOac34TADlxTeDhnXxSWfjRJEtu4B9DKDzNvbmaSh+lXGICU
F1KXGCEtztDSb7iFLq1XQIikjJClJ+QXBqGic00/NtgeFUMmrxx4nF6Z+2dD6YzE3jjKZpQNXSQn
BoBvDQCUpy9ROrzQtuDebpxv7H2IxxQz8eK5vYrxNfVQfNHDUrKYTR8jp05SfNJ8GzRQbIs+DrFQ
acDslvmTWC+d7j/pqryrWoQfywukcrNK/V7d5RTS0uULw5AUlzTrrl78WCER35jGfKmnwCszWZww
09abq4lFtrDvlh14+TntNO/VPn+v/SH/qqbqtVWMVHjMZxQM5An1ba8lq9nqj8UwXWGDcl2Y+lfZ
a2dSaZgVBm1blLw7T7sBWc34tkwT6rffEjG/4K7Kuw3t1z5Xb/rcBLsTYNtWcYtBZLHR5py+NQYZ
U+woN8tspJB7A9X/0Gf5lySev0RmTWRQXmFTvgZU2PAS94EyrEXmQAzWvshKv0Slcaid+FYVyYUl
2zuF0rdJXQQCmXKXFD364TK60XxnOi9pg7dB/3nWltVTEBsPQ6I/B6ZxFCmBQCScrapj5ZmZWrjS
zYEtx6lu/L66zgbzcpbNwSI0IJ/AFLnSuUj/4eMbW+06yZAP2VlDhJ9OpK169pZ3/jNkugPpSuwi
YLAwHBMLY5RqbZKSGC3rvi3k6BppeTXKfjtbzVUJMEBHH/0Gch4ENOcd5IP+LADa+J5kXo0yxUWe
9KKpUePWxQSuU7aXkLEMNzCLZ7b2Ox3f/jXD8dRYU0WNQX9qdOOeAP5aCnEc7OI1KCbMbNJ8k83W
mkdeq4CyurTu4tC4koW9aexo3duEt4P+XKmCHYbdjBMULLdM32o4ypB/GmOl6bTHGlpgIFz15zH9
1qsQNarGd86xalluMEUCJRHj5lE7owulVCMae1hrJA1jG68Vq2oO6Zi/lLyMpGmPBeqvdoD5B0/z
elnBlqRsM/SVl1bG40DEUCakNctGtGzAFO1cP2PlDGIoPMNUvhrlorqi7JhU6UsJoaAe2udIjIUX
Zc3zKKJXkJ2ck1tQgOhWTSO+5jmklNZGZFSb2raR/j2qkAcq/5vCpLKtsquKMX8qhgovjEZxtak4
K2rnhi0e0VLDfqs4x3aOLwjOHmTpvwSBjeJFmc9su4eILG7BVs7HNH1qYAXlab4zWuscTwlunVvx
wc3VKTqz1S8ddavwIQmdja8m90UKnwuqaOxhHIJ2L91H6owqaibAKPXwqBlsUrhh3dLqC+J4C//A
jNnY5j5ZIwV6aludWmF8O6Xzux31GxnP004J+2GDXAqyDuzCyp3tsqI1Gyd8HJLqKo3t71vcsllf
nYV2P7iSaqFuZzTRm7ZBr+Rr9PQVfRB50JgzCvzdEee45BogA1Y0CiwcBvJh54Dw7NDGRkcrjaCC
Ve9Im3kcjJwe+fBFJWTwZtRWdtZAf6CMPc+bsYKKJkv1SmKQfEj8CeL4ZMAbC0Tv6kPeualNkuvE
WoLuGVWjViTRVo3l+2i0m15Ur1VpH7Vo3FexOPphJ7YxoO4aEnsWuXrM7htIic3nmEqMv/GIsytb
3WRtoHhC9NE3ZJQO5GA/v/g/Unaof32Tkp6jF15Qbr+W8wBWJGs3qJTDnIU3CIO3Y5rsy4paYHap
m/X7X3LWOG04JKq5bUoRYd4RZfYZ1RnSFN0ZfmF68QNnjY9Wg99Zj6Rqm0lGnG/HsXsxUVE5PI2e
YH1Qk9efP8EPDMhO+w0FEX2G+hhu6AxhUJOU23V5WbKeF1+YxRPm55f5gYuKLrDe+O5RkHQaFM9G
nLxHzaM+cqFm6S8MPH701ScGLRYqIuSvyxOA3KBdDnTcTRpr9ddu/MSepTWbwipSbHNTGBeujaen
Nvl/zbZGP/FlKWYVi54YebnSNneNbl8VsB/dv3bfJ64s2Ux1quoyc23TAHebjGHrylb7lReTttzi
n/hJ6Sd+LDMkvTjqWXRJVlMNcmq9JMLsLbwSwklU+RrVSf6omJnew2LVyXeHdh6QRsoBs2msjjPE
iiUMhb82TKctiqrejIpmwv0CCgHEvLJEyAnB4RfOzMss/ZOnPW1MpBnFFPpWQjPYqs5a0C9/uo0G
fTzoEBbjzc9H7AerXTsxYG27KgZFw7gys29zsg/AVKQB6p2hPPz8Aj+wuflwZ/1uDU5TDGwXzrjY
mUsN5wv5CzhAUL6q4duy2lNgh59faVl6f/a+TlZ7lZP00PITn8nAfy2H7ItW279yTPyBs5S2XPO7
p+hyC/fhkO8miRuK4wxyLCFB4zOB1KRcNVQcf/4QPxr0k5UfYVAiYugX61DJn03UoKIq93XQ/6Jt
yo/e0cniNxx1MuhzRfdJVIK4PWK30nd/0c7so+XFdy8JJ5ZmTJDsrT8Cu+UdhYP4S62apKOdrP1p
1jSEx4sKxFJeoba2Ky1Izb/m8XfajAi63pgZgkYgDf0/VrjO1o9Nmcu/ZnJ82oionzpL68blRC21
8FLDhRiz0vIXu8QPRvS0EVFYGt1A9YwJ4w/nSyMDctNf+PH+YNKry57x3Xh246z6kcRJX6PheGjW
VO/kCqBhQChYCQT7SHx+Put/EA+oJ0vXbouqVDT88zmgs4u4jgoK+D3EUnJGlwoEakqqddc/v9gP
tjz1dC0LTdIWIMS3DZ9Aeq9oX4ZK2ZuqFnlLJvfzi/xoWE7WMTwM1ZFqKdapYVWeBQW/ox/VX9sk
TvsS9QEipZlOuHgeOg8KFmF5MF+Ejtj/tXs/PcXHCJGgRTfFIho8JeqvTJQWP//qH2xv6skq7iXe
BZbNndtatFFhxaHfOypx85cCPvu0OVFdFrEUSzts3E1HD1OhYB+mhb76+c3/+Zjap92I7EmjkaVP
J+0YGHu9AEFaNcvNz7/8z5eAfdqLSAhHIvDDCT0duqIEGPeFf1arUFhco8zh5yNVS+BLSm0Mfn+e
f/s6/nvwXlz/fjY2//wP/v21KGH7B2F78s9/bt+Ly5fsvfmP5VP//Vv//PxPPvSvL129tC+f/rGm
6VNLH/H3ejq+NzBIPi7H5Zff/H/94d/eP77lbirf//Hb16LL2+XbgqjIf/vXj/Zv//hNE0zIf/v+
+//1w+UB/vHbxcvXl+Jvt/95/MNn3l+alo9rxt8FPUcw8dIMfBMdhnd4/++f6LbUVF3Hbldf4rkc
Y93wH7/p+t91zYJgjrSSzxrL2DdF968f0WvI1m3HZNRMyeHxX/f26dX/z1D8Le+QZkR52/zjN2fZ
GP4nekHroRpCNU1TF7pucJMnGwc8oNKXMujPZzmujSzcQL24S+J6FafJgnl7dVCtghDjvImiSPrm
VF8yh7+F/VUY3OkN0M2075LbfD4P00OfgqPFLxQfvDy7DFE+js4FNkpwLRoMKlB4gjk4wVFowRZO
/YpiERUE29MhloZOuF3Iuo4wVrisIDHvoGtOZ8WYXuitDjarv8POv0hnfz9pytosAWuMHS2vVkX4
pvXDjvIUfiHNqutuMLx3IZ25VvmtQDym7XJu2uhNQoQEnifq+EGsA210wYMJHHKJv5bU35MAw68Q
Nh+QnmpC8AnOyxSMxljl9nWcl5tMzV4Nvf2STM4mRRFXIycvevVcQ/pgT+0eHAFOznA2qtbGB3t0
Ru+7yfWvAfx+wD6SyJMBk7ZmGbaFU5smT5MSpTVb3NDi/jyC+KoELylUiyB4pbgcUx3rdJz5QPz9
rqDavq39xyg+gMrP1cug9+MukG8Bup4UCthw3Rn3wt9hDPQY+viOyOGbYv+qAYFmLXvsH25YV23d
kA6ds047N81pnyNZFN25Otwr5gG/SChdLioS3CFXcIUpEqy5vcR8DmATRUstCbYPnZ9R6ubeQsEe
9ZlS4ciYXbbqIzSEGmg5RQMagUbBDL9tMIPUdLnu2pfCvK8atKU3SP0EBc8U3ha22R5vKismV+/h
ttzFkFhQDsTOvT8czPHgm88VhD49fysHzaUmnwYvSL4RM7hZdVjmRPCeJRFIEGQMulPYw1k33muO
v1LhKQXKImJtKcE/5c5X6e/S+jLSro36EJX3Fki70j8F9UHYcGtIJh1jVwbTMc2DTThetxUUUFtQ
jOuQTVIkhq2Ad4rrcIvBHFGA/FaYq1y7j0sYEgHgX1RRX0H1q7duYCsreRfFK7O81IHt0665c8x8
3WAwiPWOa1IhCHHIwivQ7X3Ip6BUBui1BhUxfuums8G5T0bH1fLWayco80N9bVXaXjVg801UAeHL
ptV4SPt2lSqPQ3SpKl8DEa4CeCDmkHsRkvFurNcKdTjZNJ4l+m2GbUkco2Hpt3Anr7BYPLbdNh6L
nVWJlYFEqouo6znnbd7fYs0IVkzriEKjIhH3HhZTW8Bl7CkxiET7lKDuNRG5zv6ELdSID8OmDgIX
hjVlxWCxCXBD5MtmgwiYyn+i/B7z/K8Oq4voa100xbf28/H0+YT75+VLH+Xfip/+zg+/6dMx+P/H
uacvba1/fO7dA5K/v/3tP+uX17+ts6h+wfnm+yPw4+O/H4FC/h0WOSZHFvuzzgIhDfz9CBTa34WB
yRmHo40pob1AL/91BMq/q5Ztmw6fNG3VXNrN/M8RKA0McB3D0dBAcHT+b45A7XNwaBmWsG1dSguf
OhMfu+Xuvs870AE6pRUrBb6+sIzpMncRVwbL2RE3hun3u3kK7A0t3Nyxz1Azh5mrDXZzDNogwcaz
7SkEVTdpOQS/yA4/Etjvds6PGzOFkDyiKokuTxKiTHcyUeC+sxIGBVUZiR7wMvGvtXS+qnrtqAj7
UTWN8zKuw4MhkqNClfgXed5nHOX3l2PyThyhm45DTe/zy6kKOJ8UYcoVhqFm2Wbniz2sSpS+Hero
FQtIba9lsVg1ep78Ih/4s0sThgphGobJAXKSpXV1I80h07h0lUFm7IJhbWAIu53QhfTzdN7jpeQW
ZXeDZ1P0i8fWlrjn87t3VGGaltB4bEzBTjKHGsVRY8U63q89Jeip+jI6FDsEHgYS2vRGs3uaQ1WD
BhaTwf3pOUhwu+rWDtoXXF1+34U+Rczfn/onEOQyDA6MEcNiRSwL4nQYrNkwkmGCWzssJPUuNC9F
GU97p2q0C8SfUPfabUDtVYWkSNldHXLXaQSuW/avOov/cVQc00T9JVQNirx6ms72fpKAbopmlTaa
hUMLXidlVle0sjY3uUyS/dya1ko1untd+r/q+/45h/54DaZtSJ3wV9eWmPrzbCwsp58sW8dmzKQ8
PtXoFlCx7+FVI8VFFfWLtPFzcvRxOckcsASrUNOZip8v50O2LXMcZVZFYPZuMBTNJhbl105XH/R+
OviBU/0Cs/lA9k7mnbRsLkqkZBkcg58vST0MAdLYdyvs16YdLDlBFz7KrLGRX/lUQsnUkmMvjYRG
x/qhMCqvyAt9mykQkv0SLyWaTV19t6//Wcj5J28dtRi9ABEXmdzUyVpIi9AoZzYZOF/C2rYdhhpD
pfOfbJGN5rG9i8txmwj4KFhE3kjcFPeJ3TxohhEdM+yP4XkO9nU5IDkSjkOknCrqOczIxO0UeBm4
C6mbtLTrXX+MUzEXC8VFW0v64K4Ev/7zx/lIaT69YqnivGrYQtjs/M5pykP38kpWVVuvMBcZvQEr
c/zCkjNUc4WbCxtxjza+ZPpoPCK6htz9BeJwtMUPJdxHrdyli37Cl/pDKihcR1r2YlfRuMEFllpe
Z11VUqdf39w4Z9rimtoPot7rqnhwnCTEqQKNd1B0k1srFC3RFAf0BJ3tC8MnIamTYv3zhzX/cLhJ
5hA7B3kihxudEz7Pp26aNNOc0m5FYhS58GxpnRBmxQaiLHoxXeTP4/I3zPzgMSTz+WstYFQScT9k
1RjejnlUUPHXrbMpZ8ezU/vO0A1MTPKzOnhCtYz55Bweq6QPdqqlEcqF6V4vKPVOandZ91G5STPZ
oe8MMO8ZTCR0MtjA8fZdLZocL2yaeBPmA7EnjNV1WA7hRlgJ3luzE99r9fQ2Rw2G8EXx1KnRZZbO
5i+mw2e0kTUuVQNszJCGowtS4ZM1Lkran2RJ0K5mlP+bcoRy+PE0lq9joGBGcCYL7gfThOAX6+qj
acXJRORkY2+n/7K2/Pfz2MCACTh6YeNpWKRu4il8F7N6ZUDEPC8Rnw2YYa1bO5DbhHI61DIlB7/C
nymEguEFlPFXLeK6rVL6OGeWFFUKac3nIiyRvs3jfAmTfjFAzGrcgWygnCrcVAR1rT3Jy0kb7rGU
GRY5DpVyRenXOZIyT68QlUdpth86mZyXNqdJbI/ZJreHadUuPUd/PkH/eLJJYjuq9KxIQ3CwLePz
HeorOffwTCHZwOe7v4i7W81CjBCZlblJGhxhZ5JKl7yC6rvdNZs8IntosCbdcAgmvyNTPz5m/7Dh
wxACKQUNofeKxar8fDONbQ1xlchpFWOfujWj9OineXWdokWigx8R3hwmsLE71Dhlobz7epnsRRg8
9zqm9hEKpHRIlY0uqF73CM9/ERD+YR+Wpg5b3XSIVJmvp53NqPxRxk4d2JtGupepzvmgMUmTsEY7
70AC//nQfPTF/Tw/eRHA00sMZJiEHp/fhp+mBcJeNmFnMq7KSNmjTLJugk7pbnI1wR2j1Gevj6Lk
jFpMizVg3mHMRVV60NCxG4CWIuySXW9bD5HawvxHoDcZGnY3q6JNi4sQI9+LCroa6vv6IvIFXqnz
9JS3hb9pAordYpAGthhCOZvmGNWSjWucJYILIEu4P2F3KUxt8cFQbwZoFr6PjT7eNYfabCEutqN/
Nejy2NbpuO+1Wu6HGeCB42W+z0bsuEXjwDOJpMlBFh1aWURf8mbDKUjHRg0od8THCUKsqLbmhBuJ
hUKtivR412B/+cXCGcgJg+laG4dDhFnDranWa3qBFVv6RtRYUFCY8vV7S44YQlt6d8uxTxoL0eZW
msiB8trvDqqV2h6Gvdk+NMS29Z36hqML9yuc1WfLmMjwo18hMh8V95NhhWFokDcZIJL66Y4H3UKZ
h7AdVmWdKBtJ6XLVj3q8ThQrpV+ZHmxUOziDFY6GV8N7sYYt4XV9tWqwrNv0odZeJLple9B2QKAs
kDA/KfLrVpjhV2M8i/MKnl2L4mgYe2f78zn5QTY5vXm2CVOaBKBEZPrnOQkmCpSvReiSKPJelXhj
l1l8bFtTPWhdgO+eatd7WzRvitZGrugt7b4BsitTaBOE0KhV8WLq2gpJl1atg7LEDigLJJSapT/0
VCX7GpOMXRy+5ZOtHKCHKRBsEWXinVjTRGHUcbzrml/sgvof0g3iTCks0FhCTY6Ek8dK8ajGDW4Y
VmAhV1pl1zgVY9mCqnLUrbfR1lR8yIy9jZvcfRDOh9RK3lEyqldwlvZWhqhCYNGKMZ3EaRMioRd1
qMCd6iLqnWen09PHMDFQyCCm/PmALMgjr/zzkLB7S5tkHJ2uauqn9ZvKN+3e5zRK+ybe1xHC88aO
1Wtbr9JVXDriYYSSxfZtzrtRTCpU56Dy8tCM1oobyma41MgAXRiclzN+6B4cyC80dKl3mNFe2i3i
6nJwHDI9PSO+HEwPMuMtpiEw2k3lNS4wvzWxhfXKKbhCXWx7wzitnHa6Dpal7cSLEU6CK8OIAWM0
vQdSObOUxvewacFH9ps9IpxCsf5In7gHk5qvawv/Habr61xDxTJ6/Q3eU7zxB6NfT071zR6axMO5
g3DPb99jHWBLU3Hp8FvTRV4/WlnhwdoPPL1Ib4y5uQqrsV8XeYIJrrM3mJW2BvPTtO2d6PNHO0sn
N5F2slP96Q6s0rmwOhryKGg7uhEBRDzZvMb8plPQmk2mijJHFauBrhcuMd23QKmSdUZ781Ux8BaH
9MJvwrt00XX7XXxoEC2uZNlq6wyy7SiFui8kDvrpl0kJkHAGd1VVzZcGQpW2VWDBz8I1dTPFmoit
BxUCahDMadZT6SjrGa0cvmfFl9nXISNOUL9TTFRkgo1O4YzbmDZSO6XoqRas5YjxMm67KIQmejeY
xrTRjUpbCc3nVmvxRrWewU7aM0szs1WrIRUVVR95Q8DpoRTTmoXYeoqm5V6sNlu0+NMOZfQ66Y3y
DNtTPNFj4mbUICKQ9U52WE2asOxw5lG9HpiW3iqYS8bOcBi0LPPSO04QjCZsK93OSrJvVLybc4jU
tNbCpDwraEkiL+0ZUXODWw1g4hdrF4n8LYvhItpq3NCyLjlzeompb44TP3NxEwfKtyyaEUkH0Icz
w00ArnAHtdHREDaqfhmsTYQPblkNIf2qxwSvGmNT6tXBCKDZxNPU7ujJ42uBXEW0JRn9ZiaMkP56
FPkBGLReyURuU9qW6EO0tvoa75L66OBAsk70/psyjbdD1Z+bcVqs0hlbmhBVCi1+cG1F25rVMRB/
mjzkIrrJTJ0WQD423WM57/twvqnR+ntaFDmrAb1BAVDeE4/B3OzDbef3z8PkoAnA4oXiLJwgyO07
jVbCQRGdF3FNf0XaQK8dhOmwPjNskKjnyKZAboYrShWW/iqRNEgcVTL23Oq9YkRmYrA9Ne34f6k7
ryXHlSzL/tCgDMIBB14pQB0kQ6V4gaW4Ca3hUF/fC4yaylvZPd3Wj/NCi4hMMhggAPdzzt5rp+eq
L3FwFMRo2jwXJBknk03LPjFf0rBJ1inGMLG8CKkB0b5JynrjVcO894jI2wi4da3VpOcu77CPLA9W
aL5Mvf5ZhoGxlYOprjkeVnsJHcKx0cXG96zFVNY7vyq9kmvIZRLTN/dcoeqVGtN93rBCNOXMDmYk
38GUaNlx/hsKrVciAbO1FIxGDk6hNUtv3UsEM3rhHUjjvbgEzG56PKjK+lXG6Set1lgm4ZWXYbWG
65PDZIwbRv6sTua9kLnftN0uKsCL5CO+anjRzYZ4GkwOffVJzYXwOYMgTgb1jwa+MDUAVx56bM+p
DouZEhpivqrJY+FWyvHzlHGYmcUSCeppvo6kAcNMv+laPiWn2wRsKTBPhumqnS0Mm8HRbFnpRTvF
K8q0b6PtvQ2V1uPQsisuQchvYW6Ee7NXr34ZYZUhjwP7JcIV31XAYp3uXSvMnzJvX7uJvpOI3W1N
YMzKUfTn2TIw9xAGbujBGteje5y0ejmTn8yceAKYNy3xCergCi3cE6S37qTm0RygoVC0NNXEHHHF
zHQOgmXKdsP8RIJBH3Ix1acG0pifNf27piy1zQi+Wmceh8BSGDXMPDmWKQRlg1nYhOhzRZTDqg+N
904ALdFTzJoFhMysXrBHk7wOVfkFzMg211J/Mu0T5VG+mio02kQJAzvIqI7t4pMNK35tVt49Gewn
IChodi2iqXh7a0sIYAYsEXVbnbIk/NK6PfuSkuGomebbyB4BdQJLTb1p48TMWyY9feKmV+xMALL5
HHxtWhfwdot9L+gwaPeEY5BttKqYyWawn+p0TrEO61yq+eucLBQT0mLAM82n0ql+gS9o13H4KZxt
osomIm5Iiyo23Wxcgh4uSxeN3Wpcwsv02T12OGBijdadTYplmnb3rJ+J/AySv0wV/KzwDPp9c8da
Om2tGWtrhW9JJ6k8KhKEJRK6G+Ql+jLqLAuZ4svkCmao53TyvQ2yjsVWONsGmvKqBsbNZCyFlriM
4qasextCmgHp+JVUnhXm3WXkF3CnbOJ1GXb46tuy2YV5z6ZYwi/SZ3nRGuMEJwmo5hwMbLCx8nTZ
15Zolg301mcF3xyLEWSVdDDWfeuMO6vhurbT9zK/W531vWI46E4VTo9kQC0PKERiZoyLYaPZ2X4c
819KxZZvGTje9TbboNmHBe6WM8DuZg+Q/slx9fephmElPjkNRzftXkZEK5s4B/gT51gbAuKQ4sXm
0sZnTzmgVIxMgJxxffAdaxkaf7nJTFKWpV7lPGzMyrxBJIhJhBFYSdqAOTIfnQZjJel44QBANpis
rdDTY9qN+5ETxxgkaxkuL4Lkcm0Wq7HAcVRY/B7L+yujrh8lcQK5RXqbiYoDYFoOSRU5/ZIOM5IX
vtZtNHhBzb1T8KEWlXblXnzOoQEZBlClOMfRiwwEk679Dk708yTt61jrwAnjVWri503o9q4jT/9i
GzHb6mPPnyBHsoi12W55agnUljGi0TkIYkuoqqHBlH1Zj5rhZVDeDztkKmmq5Br2rH/GC8mdJqum
AXq/TL7kC4eoI1Fv0xBolYoYcGr3PgLak9nYboZihiiPQDm21afg6CntkNri+xhDW+rJQcFjaOwc
NRA+5xbrIBXT2sWsWIlfnCRfCfRpVlHC1DQNB38SAvNrk3CMYWnVdruf2gCHmBrJWBFgn9HVC/CI
uBu8DUviD6llYL5y8Ig9647XvsmipWbNzeYy6KO3HzznybQS9/R46Fz3rRVGvnt810ZL3IMI6dxU
znx0okQ/tqFBYkAqQ1zaKTmB5QxKOEW+SL4BHHlmAKvJyYxzN7evTGc0DHqZC2SCVnC3bAXLfhua
hr0LMcMNdrE3lW0fRscM1hLbxWaSzqvOcVqTJzOuE2/vTM54rZn628O5Dlu2OeFndkO/cEjHByev
870VKc2PWxPzOZfKZgon5BORGUFEIGoIrpt3CTr5JXYjrlPqWJCeEjB0g2vL1vodtWSwyXs2P1FB
JlBKqRhr3KlKZeXHCJ4AYTONn5uD5sM4D7X4Gz5eeWo0q+ZeLP/qQOefrHLOjx5qgT2W4mQ1swHE
XQn/BayYkZAZWphE68xuJn0tkS8BpKez+z6Gbg+6LH5p7cl5qecxQdqRmfC63a927oY72e1FYli3
RVL7FBjZBsBPvJZEuPi403yFxz+fnRyCnlPAm8iLi9dQfNfO4Pi92z0lRjnsSjFs48TNThZMiLDX
q3M6qIMg+xepN/ZIMyQ3s+x0ADkZqLuKi3hFyRDuy2EdlY5zIC5tKbJJd2Sy5NwKq76KiJO7gYzr
h3KYSUQ0Ql8L76E3/tWOgzwrbx4R2WB8TuTkF7XKdmVY6mfyYNhRh/xc18vIL0qEEPjtupMZJnfK
CKIf8wxsVR6cGeq9VqDlgZF1w2vTDuQxDMM3J4sQZGDBLvEli6ZbIlX0XQhh/9PUwV0LcYHLWS/3
OapwiND7IoKaPyjX3c5E8q3BPuNhCsoTmjSE8BIPC4iH7mz6yE/Mo5qQiI5Y18juYgPSckva4Xtn
p45vvy+ar4apEVJo5W9mSaGT9sOX0LBOnoO6oYKSmRjIO1oHI1Bqc+PNhygA6FfiFeqqbaoyXLyL
I8Vp54NLqBMeRCyK1lCdtLD/ErTZyU1YirqU1U+fCQVtQEJkeo0R0Fy1FQl64PxBHTJOZAu78IsN
Bpr6FL4TTZ+Bbt5Y+iEHcLE3LDW9hdWEvmIe8MfrGZgWTuaupG0a5q177+lQrtua4YGVp/adGSzx
LPiusG6517ZxSO+sHHUITcgtWJwBERgkHihiQhV2uxzH3JZ8l+7cNGSvDTUVfxCFQI2MjIErK4hR
E7cp9dBb59MMdDHr72JwjENLauRu6tL2FRdVtKJ5pH7atQuHaMCoXXdsMSKM7D33qeeEHbHvRKNB
4z60T0M4V5iCYZqR/RPdnMqKERkGzrPsLIaGadmyVA3FCUVptdEgKrhG0+z6AEr5UCS5X9eUgU3Z
pfxpsfFal8UOyktBH7uttmWeDs/EI00b9v3Hqi5zn42b99Wi9Jjz+VvmhfeGSJx162RqD8qi+9LG
xapxvf5TWV7bkiiKXDWgaVPs8tSe23yG5Z/bIYZPF9SQ42jnesH7hT3bod4zLxNBnbnqqzO9LXGL
5AmKlb7WiUi8z+Ukt1knVzUL+Jsj0GkNdnrWnIY+7ahjyp3tS12jOSPEIoOJUOIh4Xf5aC6t/ZT6
WvuTpkWDTCg+6m3vHLrWISOmzhRlb5+eJxKStrFjD3f8jxdXFdm27hf7WNqZl1ljobWLTJ4ZhVlr
zLuojOzGvs1z+6KwfcNcLyhk4+TEiEOuq7TRGDLxaYoi3RtN+szxi+5JlAcbac7Kz8xZXNSo/0wk
YxdiDHQAlV78VqoEKF6mvlWOF9IOIUWX3eC+66bgJe/HH2yZq+cCfYY/SKP0iCEJD4ady81kEkuU
THF26fO23OKT04mZ6e2jsGBWTqVTb2u4orBiW1/ZGlVFnOY/7CK41ERq7AorkLsi1CY/jLgFtCVr
sakn7Czcytp6KiXFIo6T6xAA7+qq9iBtzbtNTkRqDVkPRlNYb1oE8MSM7I3WDDHuysn95pCJQpBE
fms7J126Dom/vNY2ZAK6MUdDXDMg2WxonHxbd3HyNFjlk6lJ85ibgbuZ4zQ5pHVzrD1wn4rITQSL
S3kMnmXPyzr0XKW1c1lNt0Sqqu0QD8+doNwBkaWdpzD/gSLlObFBLUxL4Gh6TiPRHSlyv5clbR41
tN5L5YCSsznk3GQG4X4LJjO/FbMo/TRPQVShV0iVgno2ucgU46r2CzOD0StYAvFPGtwfXdiLlTnu
HWKwy9qVbyn4xp3VB9QSU3XN8CUeVe3BH7W+lcRS+eWUMSXrXdsnogYsl87+qumNvTaa5r4qRHNj
twW1MaGB44ZNQxKyjkiCbcoZKue4Nk3qdW4XbEW6glmlQNkV2SHLaWnfIxlXqyGfm01upt2ekEhS
VQiFhR9b2YeOO+Cp1sxhq0DjbnRWmJ0jje/U5Q2fdOT48O+Ju1WMkkS+7PuDNTCABtu9em2xxhNd
1tufiS/SfeAZb7FjdicJHQETajodKrsfz50EvJ2T3f5G93pfl5wiLZCmaxjRIIzZp/uYnRmbllb2
pavnn02PZNDQuC+ZljfcJlUMNyxRIeEeyasXH8J50p9lrToIY03KjFH1NCIU8VooY2+e2T0HTcby
Nfbx1tNY0qoS4rA31mIH8pj9WHKbx68k5r2Z6dhvIqP6DmYWazeRHhV1dKDN9ZnRoJ9AMX6qCcvx
7Vij/w0tHeaa3h8c2HxXGU7tylJEFqcB4CRj0HYFzfdzbenp+fFVKSYgk4iNwmDOiVAV5XqyEGPm
rggoP73ZHxr69IkM41Mvg421XAOdPbSX4hNxqWsvjrNN5NrFYW5rax+OiQ4PjY6nrefHwPKKWzHR
qLcrQl8qTnJW8vig4rm6eFi78djTDT83ahquM0Z/2gew1d0mW6p5eL7awN08hiNxaubZPZc5MSqW
bdBzM6atbbkeRWIa0gaFUcn0Uj+ZEwgbN3XLLeGW36twAChBLwNyYbImdDr90mvmMQTH8zPNpp3J
7mROiujQuwEb7MY1LzUZBWRcvpZsu0diTDGlkehqTpiguqxLIXPgOE8DDZll7NwnBI5nvJ0tp/Cm
YOdFRCrHv7CjHRRK71rbHUbgqoIyMyW0Q0wx0kqHCwQWytuLgXtTJevmWUdf2ZME8Sp6knH58J3W
S+5T603QvZLkTUNg4czWTxdwyZbxEFyMVuR3d44oNZlXbGLPdUCDx/X7NB7LJByOvR65u7ISz4I1
7zVC06FUb269mBIFwAy557q3zioT7eLc2i9qsPZDXkdn6WYOKIPJuvUxA9CeKAKS+DS/GkwQZNxb
fIkteYXYl5ptZnflTZ71XPRvo9ZFcKW6N4daGRQlhurUmIeDY0Dc5md+Z0YomfL6ziTnJ0U1KfCN
IB7EFn6L5JnQ7zMuCZKhmHf67mPEB6PsVKQG7Bz2iF3MrqJEfbyrZw9MZ3smLdp6LXWbLkILhiLL
Upp4hoxO/dwB0qNY5OQhQzltxSdIRD/6ALJYpsBU4Je8FrWASxNCP2lG+wQmAJXB2N8CT3Q+IEEq
axjEpx4K22mM6qsee8WxVGJ8mlvgHxo2/TRFYJ4R12lkBVU5qUx+YtXmxliGtVMPgyjokmBDq8bx
K72BD51M5FHE0btXwKjOqGg5O+KFIgr3fBp7HPyFsu7sbN+F2Z5NeIBgb4LWR9J0U0tcCC8fctlg
1aeNph1wwbNxb/voUmjQS16maMlUy7Wd7nb2QdQj1lDbcTZjTfp1j+0HTmzl7mxD+zYEM2gawk9u
Wj90O0xCyanM2pupBGcloe1XhvBHqtQQTsjwI8pUdmL3ON1Z6Iu7SZ8JJEQcO5+dOCCnuxH08At9
N9hecAB9/6Un0XFNBDWGUcG41hKeva9KRtzgoLprXdCpEmXv+IpNA53eHDUOYJkV9vEt6Wc9GDme
Vec54nxiTTfUZffFVbERMw57PQWZQdEbJUDUG5D82xIlKJ8Rg17DpCMxq6N56t0wOtDvAsTrWsbz
NAL5jWmPECp7s8qfQ1ewTgF324WNcdUcKzjNTfStpbrbdbYLpWLom22viH/CrogUAwTbrXOdb7i1
yr3rZWpns2nc9k36PiwLhTbTWGYHGjxF9ksgLwqf/rG3mWNHznx5PCz9Hz+pbAixrriHNXlVYz0k
B6+zYB6NJRwt4VbHx0PfZvXRCwdjVeoCUXMf31o19b909iKMTuIfXSPNlZLFQLRfCFEndLwTyXxg
J1it2LLJ/iVg1s10I41/2ByGpo6HX8UY3hovLb/oZAczyjK62zDA0IObs8TwDMMT6W3WRjpCvpNH
+X2eYn4nsxxX2vR76K8qJiFvNpmJW3tq9cts6vWxBNC8s7quuweAMdYVrZiv8ZScHu+4daIdRZv4
Zi6xpWIc1HOfxp7PYpWcxjgU5ynGlWjaDKJEEXWrQoj2Z8Pw7vF0ywreqCmiz641lRs23f01RzdA
9h1ZLTEXz/XxD4//EkbRO+D4/lc70wjurO4nXe521dXN/EooPJZtUcG/W36xBUDUBzDfPT/e1uMN
kqG7exylqQ1PNNuHrzI3uvXgiu7++BPzuK2Pjz87KodiOw+l+RbGENALpxV/Nen28Y6X4+YtB3AS
ytrYdTY+oYiaiNLJ872j193tcfBTOZVfls+1SN8p5R366+F4/nigjYWBwsK+Ssk/nsflQU7jz7xi
Mx01Sx3w+I+Pf/j9lMdXbi2CbTkKZGLLCz5e4OO1Hv/79wt+/DOrxTy5p9+v9Pjqb7/j8d8sMUqS
0FuEH4+39fhhvLzNx1cf/50ET1oQUJB+v9jv//Lnn5NIuMdKtof/8l0tf/DHM+hjAjhHmseQ6P8e
igrqPEfgX7/+8RJp22dHQ6u2f/z8b2/wb+86M79aZO7s/nxbf/vf1qiDoK5Bd3487/Hx/Ot3fvzJ
v//SRbOUpTVbjuVj+/3zP94NSRsGt2+Ydb//nL8d7N/Pa52OTQoz9N8/enz15+fZoXDZ/J8E9Csh
xCFb5KmPjkC+86eaMRw3/20uy/hVDM95Tzh6y3x8nzZ0RTptSBgp8W0EK6YhUWk/tBiXJBtkGuar
Ri/ss03lvcoNvb5mLWkTkFj7Tdl70Yfq539lePj/yZ0n0XD9v10KT2UzfJv+7kswlid8+BIs4x+L
boGmgWFIgZnqX9Y88Q9Jdi06Kw81o2Hqi2rtn74EafzD4AlY8LDtLfY7nvRPX4It/+Fh15NSUEib
FiLl/5Uv4Q+tC7nn+mI8p4hFF6Lzyn9o76WyLDpsFQmgXv/VQX9ibQiOFzoOzba/NlR79xEDGmx+
OrXgK6EFL4i7KG7PUe0WtIPnKzkT1hvNXwuoea1ORu+YH9/OtNS3hO3mx2qYmntb4xJLYeduZmHf
rFqMN88pnlj8mQwEDq3xyHF95r+fARfTggWvp+LYOEdGj8+o6eYbWZFU7/QoD49nu2zUMAFmyTvC
2nUvCsF+HeitiOP2lHZ6ckBCL1iOmlfmK8zEzFYnXEogRmWzAQVq2c67gXFMYnxbYWyBPRV69KID
AjIZAK4UieQvsZtPaztNg40hAK5FTFl+NJraMfdSnzLrWzU3+cVtjORc6uO4cZLv8UQsaJEYzPBd
EjRtMy+faLM+j00IqykX56Gy9ReRa2fXmP0qmMPL40FTIbk9A29v8kXhqLfBg3lvkCW6yoqSraoo
5aXzJnmZUfiAuF5N3lh9EVG7rju3eGrCKGQWUu2pFPu1uXwOQo7y4BrQwejPXptyAHFGF++kl/Ov
YtbI/pRg1erlc06UiRKFZY383OglrIuLm8X0i3pVXAooybtMPZucmnt02sO2abV50yU4FkzT1G60
kHQ/QbJ9VqM0Dyp0yeDWiED425X1X+jEcbb+mxJoOWFRuug04BDsmP9ZKK7PujdSPxG5phX2RQFm
Xwdd1J7oq5efMtc7RsJcoTGvvnx80JGT6SS4zOPFjt16I1JBuPLyQBFqnozUNLeNTsnkTc07HcHk
nOXYGQXl8dsI3I+RV1ww1COjiTGXGaLON+LoErhLqn2UCbWecVOcvF5zV/1IPGRXpW5wMoLM3bV1
0177H7SCjXPPnhNWNdq7aPZurQlai6NDrGzT14fHt2XWjYcwaiGIIt5GTtsEhxnUS0ASUOIdHycI
PbeZKyWvv5AGrZ2rrC73ykPUXgWNpehZNJt0DlsMcb2Bup8xoIdFY6OIcN0++mCUOhHRUlsXtDAT
sxSRzuOzL73O3NsKumVuIsUn4ZR2mOQd3SayFtUifWuXB3oR4abqM303GtZTmo7h+9hoknW1krsy
bqL30jGeQjZbWcc0mpMr3ZSue6Sbcja0OcTGogq25dS7m3By1hTr9lPEuwotRQMrCtPXwvSuYdrG
0FWm8dY+rtaqK8ITSu3gNbAjKoXkmesNpWQVIzVZ8keb0ttbcb7tp9E+BEJ/+e9PO/PhifgtQOO0
M7iNm9J2sMh4Ouq5f9cEFqVbaJKt3oZx6o/HbREsJAmQyD39sNLt/WDYGvAuldyAdV3N5ZY4GQ24
bGJc0Mp0RfFxM4Od4LItdM7dcjwf97c0LsUu96wlKFC33mbvWiDGe33cR5GGED4sPb/A2XjvqYqe
O7ePd6WcTAJ6kPDSl5HM0rMYE79nfzJKY7xYnqp3gIFpe9XxPhZttabJ2z07HeUV+T/RuWxMMKtT
MpMLSaJ1rnGoC9gIk1tPyJ51PnhtfoZrt3D3vXvfmtZblje2uzKXa0tWJNulEOdWuhdab10axZci
u0xypJDTRHeemQY8B7PzlNiYLyM3+xERSzijiV1/vHUG8qDwqQQyW8zG5nEjG9u6gnf5K0wi730e
JSzjx8evhUNIY081x2mwI/BgkV8R+t4nLt1bB/WS9EJGNl3+/s+7Z9aKfVP2walaHmTSSb+1K3NP
icpMkV6xYcQ6KuPiZuap9anJqifJjVIcZjsOD49LaMqy/mQl8zOpv+Oz1UR72UXR5fFQ54xpHpfm
8lqPl9BirdjmoKLYbRVPvVv9dLC7bANrlk9ab+kO7tTR2OlirnZhL/WLXkwEcDigZFOZbV3i6TYu
+PgADQHEZoa02pTKDQkBLMfLjVxFmoNHF2BrygS7sIlAWZVeeKqJN8elRECBEZjRVaNkOhnxew0f
84X7j7UdhOQeEk0z+rPC08/BNOvnzLU3XJ3m8XE3I8CGEbkCA9E1dXnBgowsj+zylsJiwECd5Lso
DZyf9Hi+6wNxpV2vPkcmtDpbn5AZJB4xLPES1OxN3FZw6bzmtLvJAKdM5uaLKNmKzPYq4zPDv/mp
QfG2KgeBuBztw004vbfNvPrdruQ1E154KZpkPMTacP+4jgY4S7Bsm3M4JNE2GKX0GfkRGhcPcmdX
1nz8uNc/TiL6kjhpSOCwyJEafmaF5fqThuYLzYv1yQoTyPTTtsxYEsmPUB1DKtZPkHPDXhg1qdwF
QzgrKQqAQujReP5woQc+AbcFk2sh7OsmuwApNTWfelp6IJC5ApDEvCs5gaq1iQG1+S41KsV7tQOa
HEbHpHOAGft40AXhW2Ezlf+DcFksN6E/blJ0N3QXTCaeIxfP6r/5HISppqgRI/U7hexGWWXpy0lP
/MedRMNm8/Ht46BKk9smSsoSlP5ZYxDsZ2P9DeEiqqnHz0aODjO6zorP0ZzG5zYnVVC1+qpizgNz
PVT1qWtmWscLartbvnVmaoysq7VN6Hyviyy+GAHWxhLmJu3pr9B3TjkxiFekdsdqbLpnt8/eeqZz
JERZcsPg2APTkOmFH0ykF2oSuNlEVtIKQQDwcNmUT8GsjP9BGM2m+z8fN8+W3NcRRaP6XmzAf/eH
uJEzFiSDkjUJ7mlraZa8xLWmbyVa+3Xk2DVBsL5yB/YBqMW/IG219znOkSencekXxf25Ms2Aq15l
XLFWsqkb9GuroOxQg7WDu9FGWnR9VW90/N2M8b3gL3g0rNiJVugvYLtTzkJhvKB5lLsKtumesfhV
N0vvlov8nDqFeRuicQPvuVjVjfzK9GA8IJesrtMiEi4Irtlgm8RINKr2KjppH0Orsj8+eaxQJ12b
g9vjg1++E63n3cz5MBL2d7OxoZ6cynlOes+6PR4MstySoscwJMXA9GPSvzyuLSsabuw3CNulnUey
KXuakXvk5vHnP47I4yFy6dpQRW9dxSQFWtr8VTmfC7uvToZDUMzjCDNSQXlFZOxxQJUxWPXneskr
cSry4ku0xnsvbLuXOf2altFtsek8Px5yex7XQZLbO0ZHLDGsAzqBPdfMm+74m83T6DJDJA2tpqOd
QBausjJgbRPfFUN/4Mfo2MuS2TIzhOmYLvFmtl0SxZRVLxa5lavGy8LT42dGm8VI2SKmNcu/qjAn
/rzI4EGUyXuh6oYoCG59R71KtBXePaqUuDY85MTalzCE4opSqbnraJ43NULciGaxoXy1xJh1LkL/
tKmvjxsg6KwjJ9fTo6jp61hdrdJ70r25f0UCtEm9osUrFZCcNdfajTnOePvYVkACxaYt83hDuGx8
U71V7L25RG9okizez/dmOR3gkfTXwvPGW5w7w7aaym7rSi3dRJEV3bw4+udDSiW0NBvP9gS41E7S
cZ+OeXuvUWQS+8ESsexqCP3FMmm7qHSXdWl2o2+NhpMsyb1nCioyl7vy3MDqeGuVbfqh19ts+ixF
1lqIYNehi93SA75pxvuj/sLUWKwJKq9gAyfOyeHQn/p/ffX4WSd7zY9i49PHP7YWWTmiAPBAMG5o
Du11SqB5o1Lm85kN8ZzZP4Y6Kl51Jm9HyNI/aL8He9x+qzrnqq2c726gQbpHynqNnBKu79DShrbD
JvfndkhQHlooClpivDVD9X6XG+UmHGKwLthQUIA70ctkfaqKfjXU7yUZHJfHR5e44UuSRBLmMasl
6oBMGARD2j9l1cmDbjnfhyIiv9uNXN/uc4XggJ3+x97dyyKmvCF5BpBKbwo1yVbqw1+KucvapKRT
sSpe20zfuvDRYM+Ut0TF02cZ1L2fk9eyaVTfg7hPh6cgnI4eRsij49j8aPm5EJnto85JTp0zMLOf
C7ZcqO0GuzVvHQLFgww13Ko2swM2JPnrUEPm1xtU46U2FIePfVVbRRNbj7a5T0sWHdIItKOtbb9W
Xgaamz2k6hoPzWPIlMz01EbK/t4vjiNL9jkbFC/2k3RJsMN2sdKRlD4/vipcMjrNgku5rSM2lp3T
EQTmJkw0Z/xAuwbdClkx87jljiinRXgUvrmhdq/KH9ZSy4Uokz8eTIZJR7w3q8eo7vFeKecMcxqW
e0BzD6I6xhLV+qmTXkdR5T+XL0pK3n2UD+zUk6aLqIcDtUWmkW/GTnUn3S4xWQzBHUJMTJw10bkD
ub530uK0e1eRpchzmlg3z0E8zCc3q2s/1PqSScZYrcmZnbhrNuY51ZaoL6mfQw2RdYxSZO/C7dWW
HRnA8WiFoxnHh57PUFMG57C8tSBfCCVtE11/P0Q2VZCjVeRTLv/Qo0nEb3u2RqvdO05A9HZkTZ8z
UqwQQ7XJtTFq58V0xkNfy+oJlV6wVo4aL8WXwdKx12XY66aQQQW5LcbOTI3gZrvfk/gL+25Us/Ws
3j++coxVPKX5q7BxOE3EhhGc3bWHDt/E+rFrfjwoSWAdiecmUvjDo24FtdGuP3bMVUY21qOytGfQ
SoNhOTcbOfhkldGLF83NbraIaygg+hy62SXuzONTyRyZ3qTTz4g4cvEkyuwo5hhDvpmZ15QbLtU0
6izdqdBO9+IZ0os+GZhkTI2Ch1QJdMwBi5wXnB5flRO2z4/KYxgGVm2pFU95TAnK/enUwotftdKe
nkoVzZt6FITZ9OlLmWjSx58ebURMqDmxTiN5fWxLVnMFq9mePPlWWyo8K7aO6xDZMCOCyvPLpoF4
2U4EdsdAtoGSshNYzv7cGl46OSCP0bXQOnaFsevmRtxHi5dDWxEf4qTpmcwNrzV7vqtZUJR8HEek
qWqbRKBuiqqHdapc41YZ5KN6zF32k17dQzFDBKrtiwzCV7Gcvo+HnHN2Ctv+bC4/6ns6Z6bFaLQB
txwlAyKVR8PJViMvYybyYi4L9VDTyyGHWK1xG15lTWjf2uvYYeSG8VSo8ruoh4EcNr1yiCSYsmiT
Zg7BdI9uQiOlQ/4BDi4/F7p37JauHgMdjNtVSwzqRzFDMpGmhTvupO7JntFDVKr+FX1jU05M7VQC
DSdMLWDxFd02royXIRXl0SE/DwHCoiYP62OM3nvD1r28AHy312XqNXtZRKStV17DDjZITgbpYF6Y
T5jmv2uzFWKj50Hq1itSXXGoSHtcyaVhJwysAbQS7LNKv8bgkL/EHfpoO8kpGegW7BMvLe5kA33G
BkhpDdPrlM8hc+uBdLz/vv9gLFycP7b2eGQtHfebxFjp/Glh1qKSZbJHpIDaZUK7NnbPKPrKQ+SY
N6Wqv2pR5JTrRKlA/UxXKHRmuqx5c2oNPT2Qedec9JDNpVs5l9jC5RbZbW8RJxm7T/PycNKNWH58
KfJZ337sWOwEZx3BqDvmdSNidSqoqBj3Jn4GPQ9hZY1hfQsCFJVlbU5fc/NOFty0TlGz7uuE/Ys5
WGJn5Wj8VGJqO8tu6ZgtRZ+jmJ4nM8Q3rIPaqpgh9T56FGWQWgeSfiq0seUPtL/iIBrXuI4pYbMB
IWiPCjEgTXFPLLY42IxY77GtfqVOVG3GtHYd4rcCsRtid9U4dnejvB3vw3ByWzs4oex/fqwNrTnn
TyjijnhmSdng/H1KBnq+j9MAwGnwH4Sd127cytatX+gQqGLmbeeorGXZN4Qjc858+v9jtffeyzKO
jQUQ3ZKxJLFZVXOOOcLOmxtz4xUyfb09GiSuhZh6rkzTyLdqX8OeHpEQVcsN22qCflqNflV+NNy7
oZdQaglr2Kmlqy6YXzRbX8RPgZ3g25w63SkWBDmPcduiSSKFrOhKGqWJvx5ND+hKF0bPQXPIl7sb
UnNbgy4PhEenOFlZ+SlIPQirc3Vfk8vx1ufbMfLKj4Ue5Shn2uDJT15rNiHcNPzGSe8VKtCUyd+8
Yxa7wnePp84cg0mCJR1Exgq1/fr5KcoDDAHl/4Nq5qRVYyWAKxEBa0k9bx3yjE4IDRQW23BUEgCQ
fJmFO54nYPCr1YRveWJ6dzqNlxNX9+qOqguJaGuzz9yLW3rB3h07zLfkEN6rS1jC7Z4q8EkAf7x+
sek60/fiZzCX+AaplwXGCuR/Ujp0wUiZYxt6v/b1FnElmIdqRsuQCKfQ8TvEdjLA39f0d1qXF+uu
PgOEia21gO3Qcpjt66RahMSSC3s2SQiJImr3CeJ+5NZ/8QQyfxW6LjijzokH8uJ5FgkVzrt5TIsv
qSWCIt1Orf+k9WBqlfCSq7e8ipruO3NwkL3lS+qbFiRyYPdFvvBfeEG9QndO/WD5nEJ4S2xy3+cA
at1NB9NaLkePulhQGhiiEByJIv1k55l2NerI2DeSVBdpFVcNLzRECym9FMn14JMePdOgWUcXyed6
asn5JZXW2lYNfGfDtI+UcuIxndDy2AwHHhP4ghvQj+wpR1q6GZy2fxqWqaKcNXmbKv5/nRWMdyph
bp6OMth2pGGCgWC59a6Pb1DejG4butswa/b2solbEnTQEjBHgqIer5pJcrkZAudPLvC32T9WmE6w
qlG4iRw+r9UGBIE0PgwACPfbxHmbO4sSqENINZoFFLnenHgqSCSiFerZDh7KKL9DiWbvAy9m8sBT
f8fy+15VcQI/FD0bhMCfswj1CcAATzdmhXkkGDZ1t26auzKZGLbV1lPECHFzA7OMeNR31gKbLbTw
u1b6+27yyC8wq2yPhMY81c6hr53ywHpGfDeWX6ENm6cbZGoDjZtVu3ACIdUfCKe5GGl2YIJVH2Xb
06rGZCwsbdd93sIvMx9Zqrc9f8iG4q0syX2eltbIbDSQZhnAaNWxcH3SAvtHM1TZV0EzoPloN2p3
PUWF8VrG8MkxI0EiBH9upcV985ggXznkI0JRFPCX0XMJQnP9i1bmeCLH0bOTj8k2hSq6jMwmKqht
OMTW6n/geC6yR6dC/UoIyQE3rvO8jLzKnGTQzHR3/2uxey8DPZWTdc3MPtj26TCBUWqEqbFYgsam
ICPf7BpAVSp7cpaLyhO4mVCkkPdIOp5srK2TtQOZT1E0sY94B2Jn89PoIPdG8CE2ItP1B3UxAgva
pOve/e9LJPWg6u6NBEJ0aNz+mRtDEzOrGLIsrRhuVj3K8GS8wtmQGDPm4yoR/Xxnoudw3DCEi19O
b12bn+vC8F8sa24OGiI4/hfTRovm6Bk/m0V2n6IJcbYKkQmtCSaPJECsZQb60rZwbKOrqq8VToDH
K/F4qnqiU4YFJoK7obLNhctfP7rsiwhCyRcbU6ZI3gjXC72gubTp5raqE+/kQ5qiCx72upZgTBYb
eNgZA4jXtIi4hgQAO3IexjK1D5XI40M1gIH7RfTdycbxKibgo3n0t9g/Gid/wZ+jnliqxskos0fn
B1IB984YYZqoutwv7ObQm/ElQvN9ns1PoQjzB8V6ntrps+ujUx/CsNsrdF9djAnpKjPIBwk/XgwA
x11LyKIG6L9H0ATcg8iiJtMRJjzLKfiixeMrPUb0hUp5xVR8+ogly1XLcbcKitleqZ+mfq666II/
di6C/a0uHvpcO4JPHI2pM8kKLzNy6mwkPykqb+h11UdkLw2mnSjSgl7D5EIPzPvCJlkvea1au7na
vcAvAKp9fjYoiVqGJm+Yd3xH4TTA3PaMYzf6J1ipE2L1HMlq0uXTtoSLBLu6JFTWxwJaW0oTW9tb
kU4YOH9R7y8UMC/4LIIkgjDdX9ECYRLbJF+GEMaoIshqHllNPf5Y+0w2+YOY9W5XpSwla5Bk/4zx
FXHffMlTsgJZtOFpsgvw69ZI7VPumMHVyFyoAWpEnVtts1Otq8Pw79R2kg/ODD8AViIiS3DNmMrs
ZUToMKDNDHeTlYZbKahem7b2D0VEJqZf990x80AZD3Iot4g9mWo0bSk24WDM64kmay1N4a9NI4Bk
KvqSTCvrS8SCYeJY7kSARQC2n9lLnbnDxZj9XV7mwz+x148oO58yVN1o2v/TxKhXTu8dY9S0J8bM
bxJOwtaMDfcSY+MyZvX03OcdrNisbg4M//O/nO+G9avBznJG8R82tQLOh43VzjuMvsC9pRhBTrY/
B4MOzj5qWAEwjtJNr3aVgaDDMAfprOLYE2fRI6ezEDx3JJ1jiap1p87Oo3s96daiTVc0m2jnAjs9
GK4oP4wjLI1hHrvTrHW7cQGc1EUNBjVp1fu09RDGYkxjBFP2lfixk1269od4iJDgD/EemJLoKpG2
T9xa4/F2HAWaFpElORs72yuiA0Vz8ZEmJBN+8NGYvYRfc4G2qQh4TuHUqyJf9O2+r1zvklTJq502
PtMaWvBxqvwzR12xNar0aIhwjQXV2RgSjhs7PnV9bp3thWKSxWFx9gX04dChu8S2qtp2yYxVDD7T
d+oyQ1Pfoq/u1jrwClD7HBvIwJCQ5R3DTfFZPbdN2AfX1Aletc6/19KsORdDF2JC3TzAr/90+yxm
KDyvKE62BYcq6dVruL3+d8M1UL3E4s4tHTYHkSOindv+1TbMaO8kyLzzoSWD3RsnPoau/Xo7MJn8
1OtRjtbzFJfzpR8NYAU3+zS6sMPdyvN20m/lxZxkvzahXG1wCRuYDDBLGuOXiXC6OxTH3wxr0g5z
TcKupzHJGQUM2q4ZtS/FaG+ySMvurMkaN8A5nw3apEeTXNZ720E8YJS2PHTS7sm+LMgN17KBGYqv
7cbCeR0Gw/45LEXFOD0DRF4h/sNND9H4k6aBVi/v9GM7yHEbWB3SbNp+NXCdlu6NLWRbuUSV97qe
H1S3Tjhhx6CjNEkrju6l2RbbxeNjzxDnAdonIdtW42/LYZgwPFhGvuirCOKsZ3mhefmmx2P2kgYk
G0JtJXgwa2cUN/ZbWsn0bFtDelY/wI/6/OBgD7KycXzBORvqTSWQDJXN+JKaAR5LZfg5IWGQoVFj
nN0o/qfKAuMuNbwP6u6qd3wIbyVj97M36/OSXJYcO3bQNcBcedKgjB5hItdwU70FBIs+OQVTi9Al
7WzQfCT8IzZnVqf9AxfJXGM180+DcG5bOqk7rekaz7kfUC924qKgDhKkpzWzYXdPv+0fK2GhH+os
8ZHt4w25kfOY0Mk0lt5iMITewnzIarDnYrbkzlNDYcY9325z866bP+ZZ338hF6Ozo+gLRgDBtjWx
55jteNzeYJaytidCZQ3joZA1NVAJ9qTeumYRr/spwnw5woyjMJBHjOEHR4LxGU5pY4jS4qWgZsbu
6Fwm0K074m1hPDc4V93KtMRG8peuQyZa56IJqrPW/eeV+poTl8EaB3FGHkYG/G9HZbiF197skBzC
B1bfsfCnOKiKIJtD/XADjXDVgtuR9LmNceBGEigcec71f61Y087Rz50zjrRz4iLeWWpRvfYfMd/A
jNwiPqzArkXVvkr3kjnhTwVMXQGraYlw140gMEbv5mZvOEH5wef+Yn9pMDfius7V2evkyfV2I1rL
eipHi56Wg38lUaYsukpK60+Bn/rnLqxPhlU6/nnqhgo3OdZwEmnuBtxY7PVQ6K9wQrzNOIQkDOta
+6Aj30WQH6FL9sCCDn423ioas6xsRi9u/tXlkbSyPtsqMErRuygu8/3t8J1RkKzbwUCF1OVPICsj
OandtfF18+ThgXyHqz3mQMm0zjB2wBFEiqM+5aT+KXqSNfFAVhFkujYKYOcse70xtJ9UbW27pYtf
iYVl3wLkF8P4pkrJP0Na5q+e7eogXAzfDLYKC1jLXBCvf0EGyTh1RdRPJDf6doGnrFc9WgHKe6/y
jA+J1x3HeEK/tlhoqGFONPHp6EN8zue6uZjXoQw+DL3FApj9N8eKqx0FRntc3rkS3/Aw6CExiJTu
pGpR5wUYv6BvWeTkHaIzvaMpLLvSp37ospOp4y4n/PE57JwQHnz6ZIQcyJrZvWk94oihwA4hrW3/
EnhBDWZUPP75fvwOoeg0/KZFz48htQH/89f7AV8Bf+Mq6LeUdqDXHYocdT4Hpdx2TlR91GQosGsQ
2gn2L8h7nPRohIFl3TEcdtKp0nvwmPQehlFKNrLJaZQNPgQ/3qqvyTLotgp/rzB32KiD0S1pbKq8
PmfGj4TNeIX9S3INrXDxJ4zkBvAPFwBZke+9dMp+a9HKKVLOgBXxuiWtc9N7XryryVDY3RZx1mTY
uxgA31lDGxHhAbUFHLa2GUYsXY1hSzjhpRUtg66qLLJbJ/Pn26ken1+4ELotF0dp3MIM6qz3j1ea
Wokb+yRv3gbttRv2xzbhznad5wFT2F+g0Flnt5vkse2gUdUEXtVewVgAVPIY5qD6uDeT6zhFEePp
6btVQqJzIhcWpUUiMpjq1kvicETI7naHobSfh4laJLXj9sUehnXiLEETpJ84Q392IjLblnm5TIlk
teMcU3+/9cGVHPqLqvIF7JPIOpXdDPIfj+7eFjNmMu1Y6vfZtKhg4+GS6mQU/flGSes3aFm3KZwE
gIk0LR68dxaMtiULWzOFmlVwLMcYvK2yjnACMlGlZpv36oL83rrH3/RNDuAOkfgY9rJgpJ04NqZi
0bObFg3CwGXJuln7GHsEYOhiXBt5mH+MXXPaWaYTHhvb2RZN2T1i8fcMRBh9SfIIsSu5V7cRqm/a
uygvYe/kbf6UmwNivn4+KC5lDa3nbGvFI2hTiTeO0zzqqedCTvLMTSBmea1i4qh0bX4cbDwis8qF
tLucYFgoMPKaxFORhc2K6erJxHH7wdRLa9MvWil1aULLPGmh/sm3qumYNSWBO5VAogILZm+ADSoy
kDcbcjVOQ44ayfs6iHq404e6fKhLMhUIv7jt0NEIFcbou6ea5gbPom4X0GOfCoqwKm7idZceR7f2
Lo0VyM1cYuZ7B0E1WSuupSodgkQswGZFbEJeH6c24iFYhvj4FECDEVB3/4vjJcQO3X5s4bTOZeyC
4np7NqNm+NDiUbDBA7Xbxa6TvLoQZF2fJsHXIo8IVz1DhJ8nZ9eLA0SrVkaDbzF8U2OgOk2S2y0M
2mIVtZp9kVFpHMQcitWo4aDQZkb1jCA4Odi1XR3KEJe53MhxT3CHaTXrmrX3dR9JfMd5j2AKDqjH
ub2JmiKC0LIPI6P81wmf45qXlFK/42+11mmnzzs1QRbZ4mkcP7HXEIQNd+zkAejutaCVu3wADuWs
eQshHLg1hEaXkgGkiINYva3M8tufl43iBL3bXwzLUnRkz2TtvANqp2qa+qlnZuaIDiahg18VoV4f
MW0SO8UvTmu2vT7ExlW9DZ0Suy8jDTZF6S4NXmnbl2YaAMUWUu/sUHvLoNPu8hp5WeAY8b2bBN26
kO3eJIr7gb0Ug0GP0U0x5eIwLvPSgZkHGBRSuq7EzCqLjkaWr62aWrTtyWqdo/nVS2r7qmb6TU2n
D9EHx5TR6lcKeEA9Nh40crkF/2P1ePdagW2Ri4tb4JjNg1fOV1XfD459rqypO+OGUEMNyP7xo8S8
G7AgwanEeIVibUP4ky7p9pr7QZ6innZKj12gpmo6F/Wi3Z9F+bHSevT/Gn41Uz8/tLrh/21LE7+R
xIHPscgwFhKc8H7b0tqpqFIONmh+aBbOxUKwV1OjZMrDq2iieQtbVzBVnqBpeYaP6VusY+EBvFbd
kPSAADqME3T/YvvU8lhI5smujuATJZHpXOwOmmg4B/s6t2JqjnxtO6Q3sJW9YMMmzkrvQLrDvGd+
a6/4RKJNAgKKtMmHNx2F1VbNibCAws5HEJ1HdfwBMfMJQvRFgcvp1D5XgY+Lco9zFINfDDc680FV
8d2ANRamtWfHmlfqWGkkqGlXwcowF8jYwNhnHyTEpgThQsAFLIEIxeQdsKmHw8ykG7eCbKc71Xws
+avXqsxsECmoeY1wLnwhvi+lm7KXVo+ObTVP6lKPjMtS/0OFQfye9tB6RtpbnLTm4i7pN90c2q+c
DAMyWx21RJDhbaaDEjqer1y+NALFHY3FIryNtKWhb7G2KvedXT1pCAu3XZsmLxEsypUOnxITmeSY
ifaE1wXu37P5EhUYTmlxPD4NNMIb9Sp39d2f17e72DD/sr4N+DicjHi9oo75LYPAYd+oMw2c+NbO
N1HlgyGiMfDlYzmZ8T8ov6wj9By8EiKtfmxdjfrUA4g13XDYj0YtbxTvORMFvyVTUfU1OwEXUPfe
Stm2FidFIC4syawSpn1ZVwmuh4b3RRe1C21S9js6Am0DIQkTPw13+2nIsouG8QETXLmBRMg20GbN
vT2KfQ7l4EK3z1HSTefBTf59wZGXPrkrnaNG/XeEOzbJDUpLOEg8MDdMLzK/2ln2vV6UC+gom3sN
hiPYZXI/MXXH1pBWpkaqqSpAV5+NfZZ0wzMSkVVQt2f+/OgsAf/3U1xv3Sgi5b7T/Udngq7IiBdj
LqfprtC1zwofgnuK6d+cyUNdt8cWkhwsF6N+aOZpNydounvcuVY1ycFrLZ3bR5Hn7r5t8Ub986f9
O73fWCRQAr0VVgImcs1fi28vsH0yJWzYHFM9rZBiJ2ZpdVtUIM/9lNbnLvWT623cLDvvHur/j0zz
jUtcW/1L7oGi+2XYrypof9j/xnf5DHAl+i7CUE0v22sr8g2PlL11cKp4MsrPmQy1t1BOV0yKgH14
3F8nct22Raf/JRdVJU//+iRLEwkaU8Wll9TfZ2sTO0MDXDnWTVAxOHi2KEBwQjWDXAkG2fc5ekJb
ZP6wzOyfEXoZXox7qylhY8bGQKoUfEMqV6CoJypIEC1sa+wqGe5j2xlPrT1/mVJXXKgV0AVBISID
wPirU/h7cjMEWI81yVTFs6A3u++d7PEVriUp8Dvd7Ars0UThr9l5bHa9GfOiuNmQdJeco2nxunUy
q79y7ys8RrFGMnaejNOTmr/R9dsw8wzvxTO09VAl5ZMcK+8l9p03uxT+VX0vD6c7P5n2qZBHL5rb
Tw3d6HrCaeg84s6xKls9WSsGXudoOGoY87aYawrnBVcfRkaqfo+dlumnzX2sEVtFsIbY3tgJRWXa
zwyVL64Sb5pJd7xBIqHth3fJVLL1NR0WcAthbRLKTi5+dHPRnW8L74ZKmD0mWPHMhBErVP3qOIl5
9KRGrkFpnX0Z9cc8jof94Av4WvZpmMtvcjA9tNDFJVjGKlZ0Z/gPGIFHB70QZ0hdYmdBSvuIPMxa
gHjmXa/ZsyLcoLnoHyYLKmsMaKF4BFKGeDKZZN8lIvjx5wXpvCcUcJQ4RGgQRoPohgyYdwsyscay
LQYt3t0kBU6aiHsQwnwVjxRYTR8UDDr/c/FbIukK/3MpB/9i9abzIoGaa8w84k0mY+fNhKq0kp0R
7528xacxF69jb/QnocGMGEzYwOrj6WMgU0338kPp5thx2W58ICY5XNnlNN0N3NPTVNe0IKF3TWY5
HjCNulPrRJ33lWw28LnlUQ/Nyl1juoPNYsbyDqLEOeqluw615GAy3oey12MQWDbzfshTBrd6Pe+0
0YanHXX6qU433vIm7vCiotw2N0wmrkGaeBdFGxt84guYytsbzDJj3Gmdyw2kL1xcn4WQNce5/lWf
xhwWqxuta903kSI1WfKX9Brp/r4sKbU4I9k9ce+n5/5153SNvmXKYpe720MZowPYheKrUQr8Qir0
PbKzH73UIDlweZyDESjbkRQh0L8aTtLSNY9G7YhdacjFrAk9ntqd3AohZzJXoGgRpZcSSlUuXI/b
z6k0jIpDp3N5bAl29DQcOAsIB2pgrsQmE9PpQuTrtvDKO9Ho07VstQPWNyvaSFySeZYqfB13Stf2
v65LvSr95tA4jscFZmc60zqBZY8czy4FI/aYwwolin1b3vh41ne5/tmd/GyHjc0IyaTpX5JuDiAy
Ayz2Nd46WSr1zU1aQIt2LebIPGclriXN0236EGgcMbnrdA+MbIvVZAE/edmMS8SilBjxwNyJFH1p
Ny6FhprLwXAqDqpo16tNxXToSn07Xrt58TVHpVUwbH640YutmVZNsTPxE6lNXIITrRkZJgp3T1wF
k3MaQaq3AQ97u4C5pIBrdTMiK7tKyKBZ3TmPvsYTT93/ocJ50paJf6X/IseVKUNVbs0CfpY/NNp+
zCea5GFgGykb+f1WXtgfQ4Dpq4v7zC4cTP0njIpFZg0zbAFQW1xaFUe6Xkbvk0bQ4aK/AXsaj4wy
f6RTXaGV/QGag/pk0sUBBhH0PQwj15ajlR/DqWmodGd5sPx4Wge5cavCNI0k+8X6HVolHuWhx4O1
UQ+Vuii+garPBqfst3J2wa7xb0J3CSURF45d2y2Wbk19VyAFUDMQScr8qho8sOsM5X0QO3eKb1zK
VKwZ0Lm76FgdoJdyD7BXinYwgj9PHjmIJElk6zoeMhz7BtjrlfY5xL9ld4Nf+3nc0Ccun36hbUfY
kesA/Hc7Rck+QKl8AcfR91j5LNY8mz/vu6rQ+XexQOKnFGTVERBADBGZPu+Wc1YjW0PEsO1LwzIP
FQGOKqSnN1+R8zobjcDsUwOwhuq2K18HgpvW8EidD7nI770JiKSs5DleLl3cSnjYT5k+a/sqio1X
g5pzHWc3TVUMhepMCQvRzrGJ6QkuI3T5s3B7xAd9CHgLXdPYdws2Te4su2jtRD8Pyi7QG/g2kL61
EiHTKg1ATvBvSOnGPVj66aQfVE1F+Pm9kYO9l6XXrBp3SaWJZthJsV/tilb4Z6bPLDT1HT9jkhJ4
1BVmNP/T9pBp3Rw10aGeDQgiWvM9W2bgSjKnXhlFCyE5dWxmYd2XP38S8rdJ8fJRGAYLEGzcNaV4
l3lgRINbCB13j2TAG94r+vDO763wzl0uDo5leW7rR/X10IijuxTRPD7A6BWgvSZwGdLiOM0yORuW
nxyUJh0Wz48QCOwQBESGhCKvNmqzrSeSDhw74XTHKC1gxwvEdkrkoz8Sgmlnk/tJdY+N+ek2G0H6
AEE+k6jGCqYfQF/WTmTDj74V2RkDng6jdPByL0k3IkE6Hva1+48erpsxx3hcTtkmsAaPvlQ7K9hv
RhPjWpNztyRdN+DWm0Qz3COVnba/CU45lrEOeutrDEkhqPtQqcviZFImhX168NquJ4AX+6MZn33R
f+utYbp4aOINzCzv1DlyA7Sy9mOO/f4mU71/adnf1TfLIcG1dCGJqwtea9lRdehdNiWX3hLN1rPb
BfwiAgO1QPicJxkkTG2EKKzD/A1hN9zEoXaGTV3kF9vJh2SO6Y69w28/2TS0N7ghLACYg//lnjbG
28rWb06BNGdiqrIK6YDOqWIkMVUuRJA5YxTTYO25mhPajozW+Nr00xZJuncfToSTVjDADkVcDFv8
Y3dNIwZireBOyxgn3Nuu67n9wStlvA8rnBrzHoIzHvP7vh7SB5dc5hOEqvJjyu50UexLzcPBPcdk
ma6VGagWaPLtVl40ZMVt5nEatzjeVveTQwpxXDU6mlXkffoImUTpnJrJeYIylB5NbTQf7TCRKyNq
tK9k/WCYmwYrmqyCX0da5zCphx1zn283/ZRA9PQXeZ/+LgPLxmeP3A+HDY2ARyy933tcdH3qI0Rv
p13oYxO+IBZYCuHeXMwh9lXGGwR3++inM7r3FGqsFsVENmg/5XI+rSgha9nRKvuYeUc0XskfMtcM
FOzP+g8/SzYe04cfcyGvtSiiTzOP6Gruk7NVePERNa/1HEi4+mHvmJcMLe5dvBhoJxAa9uqt1lSw
fUk53LkLP8pssXS7PasMdsbDpEaNZWHx3NcW/npmFiO1T9ONkkx0HFXHm3SlCd1xPyPB3RVdp6+y
BoafHwTyySrxn5xlToa04ZhnI4y3bdXinabIsW5iozUzNiFceEYyx66JmgdpNDzOot/bDZO1ctGT
mMPwRaYJfkZezYAOp0glVRKjBfRriRd7zvoXMWrxWgKRM2yxu5eqgw0Yi7y7Cwks2M5kH9go2sAx
uv3NmLNH0ZtUlK1qtfUJsr3/lR540txEcVpis8ssgAQcoOBEcheFTY0yPivNnHADVGo6vkYPDsuu
zMyCsp2dGgQBt7TlFZrUcteGzsRBBOvrtjDaDtLIAmnUaY0HvS5gY45gK45MnhG+xSt3Nn94DL9g
XQs4slVXbGeOOip5DQJorT9AC9jGOoYmoZfbVz/63Mxh+ZLT4nfOOPA0EVGb9tMnv4zb9YSx9Eq1
oH1AH9XVhcfynS1uI0WA6hSjkrH/7bO3e9CSaEjdXT96DjEwNJLCgxJ++91JsisvxCU8SI3WBJsZ
RDlx/oBc8BKTF8iIoyx+1h5NYrgH9AHcuiak7GiNSzfHwOoGolp1d+QQmxvcXKoV8zrUDSkJ1ze2
gRkXjPL8NifYyh7gC7YmJoJd/C2mDqar3KZdv0L05RMPM6Hp6p3APMQEaJ5uRW06wuIGmoi/B2b5
RS/LfGVfg8xDzJEFpX5RxPqRkbfvZvKi9Om6NOtNX039Ta4O/t0f0yE6ao6/j4LuqkAojnTt2tWM
kxrrrKiMKa5il7LEaLbtoV4smndSBo9WK/bmFLJqY6N/gOuC/R2hrme20p8X4DViK2aXoGfOUn/H
U9ysu8VaoCI0EoSnOZAORoHcGOGjQClzdqbomCEzJwYPd+vKHp9u25456vdzYab4MQHyZiExYX+u
CX4TKuPPs8TYGQ7Nlu0Y72EqSbdX+DKmWbIG56jUkDfa1YglLKbTNYmWSj8ZT9YmJrFofdvWJu3i
yQmexmz6Z10LtTM1lshQy6qvNMUszkFyFNSDz8IMA5J4e9z6MGBe+O/KcSbRCAwKxqmI2V2Qvobt
NBFhsBRrrqjiIwjfoRndAXrgMCR3RSlyQsYBdkUXE0huhhXBGKbxYagJLQ9tq7sq3Hokc0MSAoI4
0Oy++LCic4neZjRm6oC8Gv4mkX8P6zIMMMD4FpUC0LJ8fwctXZKR1CN6m+tObEADnJO6WP99pd6a
cLpyUhkzf+eP5oNP9u4iTBofoECTHAjRfIcPDXYkgsQfNVEpcCidsW0+hrGWcqOi8jhTEjeyHM6K
vaEu9XyNBgCd2yIO/Vw89VmarpfMse3ti4VulMSVYKEyNqazqzmH2fLX0eg77qqR5msenLKFzLTw
SsIUG5a5cj4Yfpr9rRf47V4t9b/BbMtzEOhZisHxL4aG47WVxTHlrhfZIuPukye/5XWYauuq7511
JZpgC6+5wdcIKsKYkQo/RtrhVivQlm/8PgoeDHv8roatvW6VJ1xNvS19AFia3z1nMs8vwsqL+3aY
jh7KgnUvTBIHSs18JofyfgB4JboP6r7el9ufXW8H7Fx3ZXC57VHlJG4ONapb1dvEw1fEkXx68Uc1
n8DKqLhI0/zQIxtfG7CAaMlHnuvl0tSFu5/y8Rt+TfU21NszUTwtRP68jbc+2rw1VhHzXbqEXUaG
sVeCszmqnmq3dde3RpEpZXdVi57wCR9HUXx0/rLy3+tCiJAVIGIW7YZti9+e29itxs52ccS6Sc4b
L8Bwk85XTbTUK3XJJ/5JrJH9qrfDRWkeVIGvLobfmCvHb+rtBJx9Geyk2HgabdvgBtd5hPBgaaG3
b+F5q9EexbHx04/KmNsn1ZdXQ7HJeC6vnoTk5wNitBNZJrkX+Yux3F4xtJPeTv6BqQi9ohyss3ST
RwnU8pED2F0RJ8qRMofOugBTeexsvcVHAZHk8m6yZfa3CNT3RCNunZSLZ5Tu0tJ67x/joDfmZThn
rudYL3Ci7sC/sUxe20G2T4ENHzCZXPUY6u5tMBFsvf6D23rmsPNbr31UzEPOFfElQe1y0ha2pKjS
/CL9orn6mW7eJU12hwHRKUpj42JPPc9ZT1yHlu+i5XR3Md9Hx0RHM/rzX4YXvzGH+APB9T0aCReG
Krvbrz17UmkWcpCG8TL0sRt6Bk1HcJgfAycs7+Fz5bsmN8r7wcJkOY7r1yHG5VOPyTxAruhhUYWJ
oTF65cZVWFCuWwLBO0BTFPSnYZEKlFY9Egpq4pKOu8128ac7CExT3iJHHKCpz9sYb499k1o4PTmR
iaCZiyyxGMO5B8GPAUUwa6dbxTWPRMzk0nyG+gm9zEeyx453g3Bu+0fYSqaVNmPPQBjwRE2xzdPh
WSYh/0yg91SF3F9W2XsjEA/lkHQEmxaNj4B9+euddHs5eoSx2uthaL8isvSfMSf1jr4FlWfCEuSZ
AKH2GUv7cRAksQ69TuZF5IdrJojGyZx8d2+6sFHromkenVrWND8ZkZ26c6yLLHuqi4iMBKuwN1ZE
0J7vVvXBj7BvMlEY3JSDaSqAPDGPKKXVfJCNvVdlvluF2cHDzoFkoxFFuJa7JxjD+aFAorx2U3M+
wWm1j4uj0tKoYPnE9GasCqDRHF8xbOZB6DwmgFnsQ2RsjW8J/MOHP9/A5f78Gz1a7h/tuECpKnRq
/nczGr2itMhsx17P0sg2s4+Cdsrx+qmyyVpn3tc//7TfzAvVj2PATy9MUaQb7yhz2M3oBJOzk9xs
drq0+BohOkAvb1o738DzeZju80mzX8gveESmEWz8uCbfxJbajnlR5VMlNhGi0J5qOimy766HJl8x
3ZzGfZmHZrq904PuaLk4gUyhMT7Mi6IfA61mS6pM95fl7CyI+a83kYcFfQ0uQAYTECUF/texOzNN
nJsMS/wMY8iT0jxoFByME1E/4P4gNpjQENm+wOluusGSz3tI+/7/CDuv5baxbYt+0a5CDq/MmZRE
SbZeUJJsI+eN+PV3AOpz+rZddfoFzWS1RILYe60155hA3dhMrWige5Ohpt1SitCrnu7matnt0sRi
kEEwA/jjftiOBtS1+S6GRrmA4S1YFwAHAp4CR0C0k3rqDe1X2JT1USQokGymocuyQziEysP9qhy0
sQCcqOOI+VL75tvZANcJ/Vj1FU2N0no2kbzRLu/sh0AgFjH8gPncf+UEsf/+tYy7bGnMPEHdIhnT
zJehrgxfVYZzO3BC6qjEynaGCon8M4hHZVuZotzMMKUv4YaTqRZ5Ryij6olG1EwHnAnlcb473xrq
fznjVfXPawaD1Ulm4mLatL/aeP/v40Ja5CpxE3ns0IbuOHZGBW7CRv4gEzIai5dWwAKRhn6w0ZXD
cpkIWXPIFdV3fpldiuwgw6VeuoJcgu6hsihjVpF7tmdEkBm+gUKmYHIAUJ2oxxZW4z0WwAZ3X5At
KvStx5T5NH+aWQJXPfODmG5CW+96ADtoOkOlgZY9xcxZKA21IRALhWx5aqH/IH86MJa4SDQskIxS
53mWjr5tmSbI1hN9vFu9nV71adNZd/2dJDIwoHqFc03pum2px/1irs/nGYMC/W2NTjcFyG5EnDkN
7S8iRU4xV6Ctq4feITS8+xfJQMTtHQpizrnqx7tO2hTDbUIO+YwRyLqexsf0a/YSLRFUcn0bTncN
8oP+2gFWlvyRTfw8mN4+O0VK+mS6G6v6FbCDtSc3pH5mFV/Nmqda9SWFIWLoWeKGy29lEWEBPLt1
hkMR0xbzDWU/N53nE7XVzXw19ydUu8FuB0gFIISK91Od8oJa8xyM2ctsRWy8XN/Mk4ivGhT/hb5v
ARW4noHpsmbHv1W94CO0k9dmHORhnsRG+uv/vjTaf+zdDUBgCL25BtP+Qhb2z5XMz2uybkan4/PD
ig/Ja9vWY/us0s0jgpTsUoZqK10DZzJDeKIKfH9rYyvHjENPOr2j3vMehOUt7FFddkIFAStV4rkq
Y9WqsTyklZSH+dZ8MCpP3bYNAZ0O4Yr7OWJiPhSWm57nW4Rx5HSDR5Xcg22UBPsosYuTKXNj78MY
LhZ9Wt7UtGn2lh0YOxZXrIOEGOyG0lGWNVu7L7ilVIKzkIRyaORbEDVAY983ghdz8vvOKiYRLyba
qt/i5WCzwlkDB/2Q1kD77NHbqm74HhdUslunqsrt13aj7Ynv7McxWpt+SIaJTTtOMWkQJYS7rgcS
pIg5I0QvdwZxzZvhASecewi9uPiXnf4fJmaXWo+FDSU4XRuLftw/P7kmNXoIYAbbpkg3KI5IgBiC
X0poNJuisJ01uTP+kXiMjlih2Fu4mdde9Z48SW+IBWzBSsKi6odvGKjStXBzZzff1aglA7aPa1N2
3lG3tXNghJv5aj3DT+iBMRr7z5bdz4N8SoEMN6aenMbMdZYQ2lratSTsVqW8BZEFodOqwVD4CmcS
Vuh/eSOc6Q/9xzpoqpi5FUODd6xpuvHbKRxnliENtZDLr1YSmncuqKWIT14QEeYzGbBLA7VOYEoC
kPgFbkY9EFtJJo4ck+yQ0nsOLRwM8bhFLOkaXw1907C7XV6pkCcdktEHz4+WYengpxv15mzSZlqM
gH8C9JsvdHtT4oMN/wUIZLqMNKSlxKnGm3kmZhC/3iuonrvQu3WODZ+rUNytBotNJkW4NUkkW7SJ
6u4gbjHxbLxwU0fF2h/gvBDdpFyt9KFl//xYB83Oo1tx6VJswkIDa+U9IjArzrUTfNS+y2naaybR
ZFh9Oje9D0VmLjMJ9Hjam9PVGJaF1dKMmniX7GhOYwJ2zsnLcyua6uR54iOb+LJxiVh0VhGLLm0I
6UphzSDsjaOMUesEQKmwNMHPtUjJEitb9d7C0ncujEecf2kv/IE6gHVAH4ZZo0JNi1n/t883kN6A
7Duk4ZlH2RJZH0Ci0UK8MxerrqjNLa7Hz8CMmuUwGuUBiR3gAS3JtlkbrKMqL1Zt4qgH1O3NAeFV
RVRoQ+/smZ1aiReGHEM36cRzj7bpGMeO/Z2PZZVHWgiCqyEndTQ2nZ8Pb6QJyHWP9Wdfo4ZB0Ty1
wgsV3WZs2fuYFvM6H/opXxgLhAZeZqnRpqPHzASlSaofvW5ghOtQJZbeHQUHEXWDwLQ43aUg1P6l
ieX8Lo7hnXOQXOgO+kjAtL97G6widWXANX3pKDJ8KlKvWmp1kF1p64pjRF4S/iWix0j9QHXtbMSY
j0cjHMJd39rfKl0WtDDt/IgwjXVM77VdWWfuxUZYDRisvrkAqFkJh+M8Gjd9iQPYuVqlk16LUofO
lwgPUW0A6QMJ1U72IiWGOG6Z6YcwOsv4FgydZD9k4i6l2dXlnnjL9eDTqHx/x4AW15gzecLt5JdP
x/6Q2ECldTW8xH2n3bXEK5fklO44MYsHy4uf6CI3a5bPYD+aFp8AjN8sb433rsveGFTJq50WyKfT
tOOLE1p8M+DwHlsiSJYO3zx6i5m+mGYGx1xxPwaqWNixsVizpXMguHn+hTiOAF88tzS8cWvKX2It
yY6+aKV3G4y2Ooyt267obBOJST2vp+XT/16xzT86PKYKWJj6CU8UetPfCT967drgeHPeN20kSm5W
mgxGEq6izlijSiDK0CqN12GUJuUVmWNlULdHU0jzKc4HYLxqeOt00kj4oo8rm4oAd3DmLqOkCjfV
ZFYMWrxtUh9wO01WRoCW3x1n6K/zk7V/aAIRvUTG6C9FMNLOEegb4kDHxSLinJpimQTKtyT9OXcy
GwlFMK8bZa1qbbRwXWuS44WQHLIGMq0RDFsnEsWxy/VmEdlguAy3t7+ZqXpkI8tLdfuKCjlkk3LJ
dfpyMPz0t6wttzgnmp+5Pd6LEcv+/36X/+igT44g07JooGmssJSO/1xdxUApr6NC+auPBna3PNsN
dEBvrFnd3k1JfOd8CFGuQhVHJoDhq11A+T6MYRUeAhQDiyQR/RWbGQY61dTXusoMuhtd+hQ17zbs
R1qSpsF8Q6bJRTjErbPzZPfXn2MrQlpLZ/kc6O5+EuGgBLeUZ7eCXxbR4WejlrPKOwLMJax5mFLj
i83SdPHy4YIeO/jIoORx8R/op43jSq9NF+eajw7ZD9ST6b/W0ApujRNF/2JR06ZG0j9XZPzqNM4V
UKkoEqxp0/n/Sh2F5vcgGvTLcUkBMTu0q7rK0JPTD89dgn20zrc3Q28P+7CO4RGkFaey0qhbc2DY
lFrIjtUWWHaf1fyJ+rGPB0qBgdhcJ43Th6aGttayoXGntzbNde3f9Gp/VGv8+kQdMJHFc0jX4Dez
k5tGmDlD2OSz1sa0O8LYGyW/tIUNdT/JvBfZmURkM0C6jkrfrUuFxovf18OpShWbtSHEuCkdfck3
udw5okQEXpfqWXWzdu3ou/99vmp/7OP5fR0b2D1cNCxlv/++VQRla+zRDKUZ47JQomdhF971mrjM
d/outa7VIOHLZbQvZDmsldpB/xnGLEBujks+1be568VcOwPvMB8cRU8OAUb2uVQywxRfeztYaxFm
1iYZSIqkPaj+S19D+2PV4k9xGcGzyURrbfz+1XM9vbCBx9SEn+oPNruhRTmNlfVWezdj/+qExcHz
WozNhVdQuinds68yiov8KP2kcwosK/0YwWqsmgaNSxS76j6S9Fhn7Y6wVJi93r8Jw6f+6R/9Y6Zt
FpooU6O+/9Mfp6WD1cU0E5ZftXuLyhhgss/y6HULtW7I59LG8DWwol1KZgVLRoB8biru28R9jojk
NFml07hEIuOEuDdLP1wEnSV2c8s+cpN++WXLpQr+rjr+bu4MpNL9KAhkeTAMap16rIt73zDb9PI4
3tdm9FPpPbmLMdFuuib/zGgMX70s/tRzLHBEC3BuBtGDWbWXMVSCDzs1AvR28QFsxN2eAtNVww+f
5KpGEb+hKRE8aHkjln2gFa9o733cMYx9zWoKOgDlwzIu0mCZ1r59zM3kWFupezNKekq4H1HFte8x
44tnaLvdrbWVe2P7D2qbF8+FUWqLKMjkIfFsxEw2+Y9hal7n/pXpMKNkQ5utIdE8z3t6EE5k71Ug
9QGqzKA7qJXGlV4HXHpGLlYeFycWfefRSPzXeEiLJ3B5N5/g4k0akgQ7/5S8w71Ie3WZUJiu2fNk
d0LixLEs2BR5UG6XTe6lKCDY/gkDc4Zrc1JZXlUThhs4h0zTEMG4jbMYBpqrq4a+mdJDmTBSCTpd
JuZTb4sASwTQ5WziCfm8cTen8gkREkG5dWLGenpra6vG9c07LidzEYZu/uZZztOoWfUvPScIcacO
lf2h8pctE3yW08is3GFnqWnsUse6MxFl0JwbI3O0r0l2m/3RmYGxFAEEpA8N+WteBAUsBnDHuzLG
nRlJdV2KVCdMxVauPQozXOvBorTh9xVh2p/MkZl7b3yWIyf+goTo95lIRZO1PeV03XejbOAg1Hjp
GRFYhX1RsetjaFTqgzr1V+a7vMnHRCRgJaZibH6ok6TIShEeXLssn7Kwvs/4Zxsf8aogue9o13a5
jFQi+Ix+IPtYo96aFa5V5HSLIHF+utOQep5Lzwfq7Hd4sMdOo501ByTECV+g3IZwk6nkZIaSv9qe
RMB5DXR0+lWswqD/xLgJvxWCm78PsQjujLDrlefANP5yI8LCd06ugpbqi9pdeYCxZwFBFjm0d4xu
WBtJbTHEhgWbIcJZF7KLHu3BPUZxV7yGwtLWpLY412A0riKANhFNDF1HTRaD13bexq9D82v7Jgp9
GWa2fjVybHbz5M2UVbs1jCKCTWWSJQZsevHVlIi06mVEA/4wq3ldh6zN3Mu8U5yM4ZLvEOju3LrO
2Qx9qt9cSaqdIxBmEOf6FAgcqHqTazhpwiePDuSr2negNC0kZAZbfEup/Ovsq8W4wGpr58NOLSOB
fTQoN6Fqpjcjq6MdiwIW1g6GYj3U8ZXRNpze0XgSYJNerLK5zok4ZaojMB5GHfmI7G8Y7a2LadPV
k2MJJjPy24XXFPlLqhSgQePye1Q2wSovRQ3QGsxwgJ7vr1QLolrJkIPEeYr6Efs0YgqmJT9EHOlP
HgA3NBgBzv5hPzpm82nq4gf1jv2NBAZ/SYtEHMEkEbQOrXWb9Nj6iDWKH+Oi9I+DK+9zify3ECJh
mgIQvIEm2TbMKb/D9a8WXy0H+tVIIGiCzp1VOZLMMd+KkTeZNjVFG1bDxtY4LdI26r2NGZeYoPyu
vWiEkpIuTMoLE9G3So9UwHNowRu/RKksO/Hi8WRX2+4hI2GZLMtSRQ2jK6fSK5++UCwRPa89/tvj
MOUUDQnmr7C1JJIsER6lk37PyUU7lE2sLzpdNs8ICz71ymUqEXr+X6gO4O3giM/0xrrT4DTs0wMf
0SxyJL+oN5mfdXdhcE4SsSEWOr3clVHF/g/gAuVOps6INz+Bcz51E5qI6NXaMAFvjzVRm9N4i1Og
WccKPKZ5SBjz1TE6tVjrVfrWGaSuK4iFzvRnm2tPTvSisNODPdb2XSnCX/3gANnsm2I9M1gzKyJc
kobNEsOo/ormIltM3f2Tx4YsZjqO/CHaSF88q1/4DCycny3MBALHSy6uhUmKVa85WNL8S0STdyc6
YhBwPlXrsCKpxon0n0YcwyPJuHD5uQIJbmKpMybzdzONgGlnwdItni3HofNJs+Sc6El0EASZaLoZ
PaSYKQrk/ccvth4m4E+UtCjtp5/T8REdocjgMHClf1H8MVy5nrO3as364fTtax9pfHPYnI+oMB9C
zAtUdIzvGsZmB5F0/sHv0tcvLgLIYOQ1NCBn4W6C1BVMrWb4X+HYI/18xXPx0xnukzr5nHWRn1Lg
Rlk9dmeKKnmpNPexpXs3/+9DWrqi1BBiyimPBrbiZb74xPrgQzkxlvMlpgvUXxliVSxFyHYYEfCx
I6ZWl8DcXjylMe6R+8sUJLvP3EQRoriWDMmWTjEEJxqnOa0xQDHTpTWjReMZ166DhU2+yIak02Xg
6PEyye+ZJZ2j4/jLdCxOSq71m64PP5mWMJbTxosK8WznAaawMdXtVS1YqFFlrw0k2SsiTRFlV8vW
Z85Boxq2WP2riVHgj6L63hEnHLuRgZ5Swc3gyIEezvhzVPiNRwPmjUmXRioaCtQY6GyNLFMhsiaJ
A6Kh+ozMd1qCtUrOK+nC7EI7qrlBBx+noa+hP6rSUSnVYNUDpFr5bU5wEY7P0DxDd94WTRfR3mCs
FtQBmLzO97elanXAE/NjhHVAhqiuTUPsPcsmJdV7GduyW0CWdheCCEzkgQw6gk1PDDIUjvckza9Z
l/4UDWSX6t23/FsWovxv+p1LMoEojCuMs1KU7xbgTqXofhZ2xn45vqm2f3Rtsk7TfUOWm+t1x8Yi
ctgZzHU3yo8xps1F5H281GRyT7Nx6WVqgrW0aBdZCSeTIN+0BnPA9e2QuDxTPlpwgVxrC3r9JHyK
UA8flWIGPWObRdaQBZP3NssBkaIqGTd2RSxFlRiL3vrhMbxfSteDATSxzJ1xot/lCX6IGspFMmwG
m6IqAwJj1OaBbpa/snuG6o6h04gyAA2kmfIUpMu0Mfy1BiJoCzvsR19re6CPuC5Hs31MkvFBpZgv
yH1nEvddZCVccn8bWTEdPfxGASfNGMuRq29zC8hvE73y0rf5tQedTpzA3m3dVSILysC8BG/YkO04
3HUZ731FPVix/X3QSyQQ/P2ex/h1mEpHNm60ktyfRNgsuVYxk2hYmyKdZK8q40fJ5M0gHJ1PU6Aa
r2MwnbxjhCnDf1pWAWq5sjR2bZe99vyZg3BPtlL+GIlScDH7LiCAKYzzg5dSzcuNYcS7ET7UUiex
FDmpzcdCjIGSNN1S2gVhGsOD5WivkS4vZeQ7dzNI3ysE/atBAuJyaYcsUJnjNWkfmO2t0SvQHdJ2
tcz3Sp6tusmfbmFXr/TRZ0RLLeEwFSgS7BOpEZ+Km24UT7YHHL1hORkD906sb7XY0+gjUdm4ROii
zqmk8tSTpALbA5QfzOVWakaAMqGYjAXqu0OEmDS6chVoHjnJFDxLwMJcbjv3V9tYYMUbzr5OfWgz
7Qc5da9Jc3DNRw03MUZZttEFcQqMBHEmINwGTCuwPcB1qqfsluLctam2aJlMAhska0RTinithlWx
q315CoQYtrlQ3trZ5eciUADZxdUM4mRxYYrJV6l4IQbxocmiT001tWWr1gR7D8dYECvCRQHFTJD3
i5I9S9+0z0Xtk4CuWR9RpBDloBxRcJbAVfUDKJkuBVQ4Mo+PGt7QtEgBaxZX22j4/AeEdbhIb8Bm
H31X+072WUxEuXn2VN/jVCB4sMbX6jWXOgHYj5c73CixvcwsJhGd1x89WwNj4vZE3QfhsFa7kaFu
2z2T0qSAEQl/hoFAZG0t1MLbY/jYSyb4YJBiiaOjeLGiAci9SeKJH1sIBVTMyfB+iuHU9UqwqMxS
o5UQnQJ0O9O5UDHas4NLOqwzjP9FBZVPK+MPu4xe2yLdqA5ZOSrQiXWSRzci14NdYxV3PQ4BvPdP
Kn/uemgmrlcoSA0gcEooOn9wQHijKXZVGf0yA/cb+D3UkPSzMQasXMybq8QAYmVBTs3xFANk+yXx
si19uHH4QEp360bFE/8dt/GYB5Pk+j4SEJKYTDaRLC/HAFgp1KRTaiYl5LNNydRnlbBjYReB38VL
x/2oyaUH8gk2Vn5wchU0j+6hkXfcfuMnTwoz60CrgoPktYqZDFzQbQcj03BqUbTRuYRGow/lxTSd
daG3YP51RCllUDznI/H0adZhRANf5ZqfmhFrazMkKBDTmDion2UF2FKadrT3VNNeNpTxC90Dz2WU
tJv0yrwLxWU7TgG1y71klYmDYpG/hxkKHgzwgNzrUk7gUD+PevhqDVh+2YFmu9YKm21Tqv0KkWpw
qO6xmdzhiGfPlhjuUcCVBcB6uOzZEOnSbLcs/HtTjT9rtxvOydD9dC2+pJLQkGWo8sKW2ZRB65RT
JbPWnWmtBmxDB2DqSMZlOy5pvDZgaOC9UKosowgahBNQLNgWthHe9XzhaCFWWzXE5pp5rDl6udTc
eOD/X0zZtS1IXy7+4CGQibs4RmH0rkUE+NsofyE2TMnSSFDWNWh3+Kim8Ye9yL3WOAx8KgslyncI
UG3Q/urShRAxVe3IzBSJ9atN0GE1BdRuz9hhuAEfDACQ6EVli0ElOQJDW7lqXO9SC06yB4jMqePi
jISZhADlI1DoxCZ5vqRV9Ms0/U9y6ZeD0dy7UjmZIiVkrj+bMngeEpsReP+Y1tqd7j0XPyPYQiEE
l6elj3BDEnTbOBY7Q99TnQ3LqEu0dw1JtqNF4rmzuAjDnj5ojpcdao38DctisjJmJhnbMl0HNOk3
Wuw/1L3hv+LtpxfCJMi1UPRbefmW8stsPFP/YEK8rvj1MewYxSJFBmRpA+204MTs6yOQRJvF/VPj
IVhti75YZUPLF67/RtmYn8os4J3HIo/Z7cKuwl4NKWkhaNIWqaGKJVaGZqXHBZVw9q0bM+exbdvo
UBHATksk6BE0a9FFmw6k0HerUeFbwdXRPbuFExzaMsBrxL2RrmMbhd2+CSJ7p3Da+pTfgC3ZjViZ
qu28rgW3zXvq2lyAqHfW2GOyvQjD5Ehm2ZCCaHXs+px5FlF3XOrJ5lJWmHCJLivUjzZ0ylVjJ1u1
IwFONsg+m8B6k2byId3u6CoFbsTA3qCr08r8c4xiHyJfFy8Md0quEhMSD+NZHyu7we92XZqFK+BM
O8PNSFkxqYXU1Aw3SKHrcxXUd3MiOAOMCLdZJrSNPt0dx2JNgtMy8ArzmdJPPRsyoC7TI+u5kUN5
rhy8JvOzlVn7Z9PHn2xZmvkck6VKtafrB9+xepBjlfluad7B99ryRaBX3uG3CLc+WZzfqkos6Q6b
7zSDuaxBLz+5oxI89Ox7FtX0RGb6v7IkHR6NGBBVaGTxen58bG70A3sIBwBhLPRo9GX7nw6hFsfO
E5IemWUszQQhZ4JW96gTmcqC6Ln9KrJyZ2UgKu7RLD3DW61vVlm/gNtsX2VYZPvYxckXjEX7ajgV
ERCsLvt8ejaty6eqE/YNH5Jxr2vUgdPDIxEvJ81mzZr/EYEsDQIP9vYDJg0CfrrgoR3T6hIpYgWX
I3gA8BY8zI+P0bvQRlqg/30EuuLVkU18cjUvpjPgqFwGipRMJ3QQi0D3x4f5YMnkF16YHv59/ddD
mlZe7TEYT18vmB4PEcw6Y2Jf/n5IINkMZX4UUIbYBTffScrRl8TH5jttTOTeUuyKX38gVZN8Aqp7
FYGrkn1oFuZiaLjhuXWc7DpEE2Gei9dHZvunxEibF0UCr05aaUB08cYXlTna/ALRN/FSpsVa02Nx
TktFQTbAFK1tlfoWtGJcCs2333LX3BKS2GyHPFWoAqDAN91onkf4S6+IBgBUp6/QCjBG1gbDDjdR
Xu26b7Y0eVz4q0oPjVZlXGx65AOMsthQxUjqR1QVZpY6kOtjeXdrS7/5SrJtPKU7c4aTcKoPx8B1
lTeuhjr9vso6MDdT75qL3GR6XMvpMIxRnxyzTk3vrhRXfnRNkc74OPXqdNkX4fh9jKp7nfshTWh3
EzEo8xfhOPAl9+N3f2iNhVE4kkl7Hq+lVgF3dbqWRL4WLyO7/G5CHumCvk3ENZI2RirPoHzERtjE
qjlm4m+iJupwb2FJgw9Z7WMaricjKziv07H8UUfWYtR08UuT9qVUtOEkFQSsXkenRSZeRe8Gvl+i
SvfJrKxmpZZYWwvDULe2S4JkWAnakkpToPZ2un2Xm/YpCfp+k6tO+GCKXls0VqVd+8BtLr7elAs0
Kdm3PkHdk7eDuc1lkX9r1PLJ1Oq3qml2hd2o91FRxSIph/hg1NN7KjMSCis73czPhqmzMbAu0J7A
txu4bbNy2sB9Yonvlz7DlRdTwbw1khq1q4fRXXqQVrZWQ9e8KYvNwJD+lequtOVHVZf2dAnVjyF7
yRtuVMyE0xPwZIkWVs1n6jVzlfnjTUPJtG3V1nlu4+rG8+pHLLp2IcqweqhoUh9o6PTrrDLlW6Yi
FpxeQTPMXsaoQ86dsAxCh8ZxE794vkwfhsGqydTBQmXQ6ILWTulHJkus+f5DjgD7JlCwn9MRMEut
ilsdS49BZP5i9JZ+lZshSquAmjIqdqNR3bUudYdLY/rJpgCIjcnLEdvU5FIFeOgEmlawVXBU/hLu
ekpApFc35V0KRmDbLB6/zU9kcJ6GQSeQkHDYk5gOhjTFcT5ITrp6kTnOtLdM25UYZLBDPv/c4YQ8
ZXb210FMzCucpS5WAzWODzrm8vklwz9fNz/WyPRIvEf6UqHmJtlpJN7De6/BTqDOxYisDQbd7hBR
XJYzG3KVcg9DTvsh9eyxzZTywxnzH8Ixq8tAsMoq9oZVZRSCnQRtDs7a9tRtKfigDU+3w9xqWcem
m0WU+Ezr/YEIywzM7fygruv0lZGbtpGNeKlTLPigBajQ+WaFQuAUGG9mCQQ+aJBW5XZ5s5OuvDly
oj5p1a9yemh0TbydRaw/Do4WHOdXzK8lPyDeAr4IlrBoRbHOJWUpyNdLG0lnwYmkrXJcjptGNbRD
wYp66fM6WxVqFbyh295pbFZ+6rn1Ste0e6GtwuwDPcgpUSCZGq2GjInguW/CHa/zSwFIXrIikd/G
hvPcCs3qjLLWXul6TzVp0i1MQZ58y/jRMQvSZ0++KcYr1yWsDlheLMm7rvvIvxc+U7L5JSQ+nRI7
1F8Jr3bWzAUZaqetch2Kql5OPwgPqveCIeSo1Lbx3CIh28eQrDcysrP34uSYunxPzCDceOSs7OuO
bm4bZGcioeR7n2X6Uh8d4pUFbCyzpn8XkePA2IR3hRDDYWkbsl/HkNnWQ53zBk+HhkZwjAz2CopF
fwxLu9/5754StiQAc9Jktcjv9Kbzu9RJSXPNp/lOX8NFIUX2zSnUcj+gGYfUFYWAh3LUIPPN+YCK
ITxCeViYvcVsxleT83yQjvfXrfku7omtkbnxISksBFL4AFjXdOYYEaKLRWdk7TNFhLvM/RKdUhZn
SwKNdPYYAhY3W+jvfG3yhT84+lVMtQ5w0gemCv2Cth1ptDRPDoqaU8J2MrnZ5ZpClS+IZJyKHDKp
935dq7f50EWeSYHbRyirY42gkCQMTllJ36wlcMMw3fcxNZXDfGBySsdnOuhmDzBmflDaTr8xpf/0
90vmW/Pr5n8BXeQ/L57v//b0fHc+NPQR14VGVFpbjvmN8rk8+zLc5LWX37yuj1zqWIg5pQ9hMJ0e
nJ8pXcR9qtmc5nvz4/O/h6cwLCwtDLAN8uMigk5vVkPTKgmr5/mhv/9BEoHALSXZNPNjQu+f0gJl
E6sgb7hS3cacxnMa6GuF4IY95Bow0H77nIY0/9u+/dHEdvnNaAxEQcWm1V33uZBEeRTsfHCPDxe/
VPQVvPGBDGD9R9XW4A6dAWN0PHHizRKtpfHRjVXCld3TjkmceE99V+ubvJvyrifPTWK0LOk1PENK
GVeG1VNZauUT1UdDu6xn5DHdDUfv0QWHsimqCVzjZe2ThSAq8BiCwt9SV7EBO6JqxIkI4R+drx01
L48+XYagi8zEpU5UaL6rofOCQgyrHY6Z6LEYCUXrqJ+f4T59DzE32H3lfTNI69hKz2u2YT6m3/sw
A84SJ+8Se/GaNA8fmadC3ZZqwbOXdxeFqfS7rYEJIEOCYo9on5vIxpJfc3zHM6Y+xbX2KKuB/aok
YVvGb2pUWm+hp+YkU0JPL3LMG2IQ7d3sg3Sj6Ag75kC1sTS9QwXOaGL1KKsqYfFsFRgpSjL+wA1f
HOd7sUImrknb3ZqcFvND6KHHTZ2X17KlY0C3LH/oBit7IAFV3ThdpS+DCcGUueleCWlDhzoAWpkH
0zBwukmfDd6vUYJccp0fzZD5n41dfKuYcd8TaqbdoNr2FlJQ8gy36Hl+gTPFJYRdnj8NfE/2cKD8
7VAI9cVJ3XPfa/5nVFn1graR8+BrpKW01ZBt/CBn/6PTQZr+J1ZccnqbG6emXVAlpnUbag1+pY78
QXRe/gBzPlnWSRQ/2yW4adgCx/kQaDrsBpl8z/qeQLV+KmYqenywXBIBWh5B3touJxyYRuBDHQ7P
rGvxk5vUwI8xKarZQJSjdsdP2U3fz4yv/9Ds9WC67McsS3Vfiuch6DgbIj/80aC2G7QRgaSDtCBQ
tW1atOlzl0OPcmmRxQSo0Y+ibtTdT9LnWKZqCJm1YR1h0nhsGVJI36P8HljByGUyUDahq9ffY1Uc
Rowid+kUyTm3Rs7d6XEq0icXNQKQl+KaZv5fhx4J5CJMBncDZoF4SCkaCPxyuM4H1Lw4xYHnr1lj
9zVi9McIFMtjmd9q9gFwSJO3tjTdh87WiUpL7V+xJt2H+cCAvNvgBo9Wfz9G4uMBnukdRykToNxi
zG/1zd4j5p1kWAo8DaWCHWf2xmXSL7Q+vQXS5YwqxJ3GxLZSDBImdKNcUpUOO7NqvlW1ElyChLBb
uNDsA/Q0PreSqr8NPlkyatqpQ32Zb6n/x9Z5LTmqRNv2i4jAm1cJeV+++4WoaoN3iUv4+jug9rl7
x4nzQktIraoSkGSuNeeY86N4AIRiuVLzQ6k8hU4rr16byGtAy+K6PI37TlCuKN8zUHkrPGrDzaIn
cGtykqptMk/8se8zjgdPl31SKH81z8bPSUnLKvCRLDBLRzbWBUXpsbHq4JEbwj7QWTXXnIZEUSlu
dykJL4VJJbwZf1odwolc4REACpAV7vmKMyRntevoYZHtQKk6IvurYp2q6InBTG9KHlVRWv5gtr+8
NMyvYpR/siSJXymOsQYqWrSsU/2lEby0BhRXiU67VoH1zEzb5dPLKaDWb5mYiUICpiNCmnzoEcVa
DUzTz2SHOSZT9nBMi0tXDf/diHr62QOYrzUNh5xi1g75CK6+asYQk09mWCiql4fjFLhn0omrTuUF
ApCeyVeyTvzypyZXOFq9JZ/UdCCVT3X/oj0uclDouF67Xky7IjJLynjECrcU+Nq6pClEEYg0VzaK
UZEz1DFRMGm2+8sLy76WhSjf8vzy8sY2VCFJLM8DI8PPTenhgQhH7quw0C860Z30IQ3JeS/1y7LP
BmL3z6N535A13qrJTWMDYshkfJl3/vuekrWcKjT1+O8HfH/K/DaCMORRy2nG/Ptfl1eXTTqSUO/1
UI3/1//99wNo3A6rQMYdWTr8Vv/X+/TBW4sA5ML3/5rfpsJEQBwPbhP18/j9t6DJGlaAtOXaqhtv
aza1eWmRhe6Y3dysUBmOOe2SKb8qg3FyAsRWIUvfvWYE9qaQ3UDkm9kehE4xnzYWgsDJTo8ybMjw
a0oAyKCip2mOGCgZawLFgd2aijcWVU5UUt+cIA1V9QOj4lfnKe+9GSNlSDKrp/iWBFvR9f3ViV0Q
STI+ToEWaEAgsBjqVh7vuBhGFtHWuMmDPz2cy5tKnNxj2ZiQm9q6q892bdHcifxRD/snGnDFOdK9
N+Gq3ZPntMPF8FrgdMMvSyY/FTBE+8qytXsqiJM0AadpuWGfnM4cdhKDIkCkM2Nd/NF1lXvUczPx
3TGtN6Y3xbOryyfTDSmFtI5NU4oNo52x1vQmu81IfFGBpirb3uHn9Q8h6npNkoTOLLyzr3nRvQQE
03edZr5lU89xEq327iSvCflmiCkRJ2Gaqox0OrCwxyMyEq6oUSI11dFvp7Dcot5aOxL5FCbuZuXg
0tdN4rlyxPC5MfZPmMpJYM2ok6S6q7w4uEJ2WWc2vldXIVLJ0jyiq7FZK/NqJUogtHXxEc/PREo8
SuaFm+W1LnaR50HtoY4gywyuyfRHNwzofctTfdmmjLzHZfOf55A6GeznV3psocd/n9pO4pAAPb8S
mDL3DUIW1j0mhScybKKnyuQPKuPmTuJC9JRNmTyzvP1+bXkXvtXJJas8QO/2vQkDvfODLgKs+//3
LY+waA3nQgz/2e91gMOcZaMELe1bXdCC+J9PimWYMzOzYFjodAqDKqwfYY/yJB4KjUwmtTwV7wbZ
VJvlzOvrOn4MAwkaubyhUQo+o+Z9MsyeeQjl88lwLN+SNLfJzik31EBoYULbxgRbPcVURQ+jTP4Y
DgEHBCA/AmIvHokMIbbY2TZgkrUKm3F80NobqVt20Q6UYLrKh3HXuFUB15lrElI2mSdG797zMXYv
VUUyYCfyU10Wtwmw2NmJBUCLRCKlNfDUOWXZZv6yUx3Vf162swRbrxJFFqaWAO4w/+XfzfIxwKwT
0hdeVJT8ZFSRg8cdbzfqXbxzq2j6geCA9ahDLcMGaS7CyEXnwf4koemrBDCnDTNGgQg5+JyYaLRC
7TUnFnAH2YV7GFaGVs/SVVjT/dWHsV+pVQbsq6cx4RX1dHRo8q3L7t7phb4ZNSrZZaiN75JiHBas
waAJVYxAO3aEqTlvuoOYecQaSDIu74LNb++gEMAim5/GcPvw/vbDiaP4paV6s/UCpXlTJMXHFohS
W8hL8yUNVX4AlwlP1gBCO3c0+6O1DWAaaE/O8IfN1xlcAlmv3VMxqXaIc7194CVyVSL6juhluc1+
KB0UJmk/g6ywoxatRgNi3uR1uAG3FJ4Cofyzyx00Aq6Ks2fllboaJgi/9TQ8t6g+Dh0YNKRfnlfQ
+zcSDBasrRFo8J5/N1mdik06Qworq9aOTqASheAtWxUCH+P7vHtZcC4bS2OKmQZYoT0jFLDVBjK1
005/D3U4Y3GMIcHUE/FOh2vZTXwrcwZytOI5PCa2FXtLzAZ6qvkpEs30ps0JMhbdUtoQzf1/7S9y
E6bif9+eojihXCqORZJNJ3S502l55I1RywooQ+s05qeApJPv/UNiyBP42ypWvihHYlE2wj9E+37B
jkdtk6dvdk+ARVS5xiZJkoAbR7LX3S55b7LhI2kglrrV1F4YB1uCPvnil0eqXUrqypKSwgJ8ki2O
vDCkMWcox1aPIQ11xMkBJsKfOjDwm8yPqPEBnqpjl05s6LEvKiN0yxy5JFKzk5arWPqWh1NiX4GX
5wwX+5GpB6XNEngwLnNcHIzkfdWfVJtBjKH+0Cgz39C2s5suBi4iVjsk138GsdZtMq95kQMGPiwX
dPcpix9zO98yodMOcRTKc69W8rw8WjZyfvq9rxxIzw6I8oHNQVGobBPvzNr+n42Rtd45g6JIKzXb
1n19znKYJbMPxQ4cHJw1vDQ084eyln+T+dmyv8iJBNBweAUJt9aRcLLcMy6qM3mbrsNwWtZlsGfm
SzphTmdATcVwJEIMZLVcGXox3Yuq+7uw/aTJl2yIySPFfnypx9w9wR75wVTQBHzJWv8TU0x6SCz9
Y4hldrasFpqjPnI6ef0hR11fq4p6EFm8S0skx5TQj6Vmu8fKDN5Je4Fn4hraJm5ces+DXeKx6WjA
ey3kWfwpGlL21Zz+XJg0K4Uo0HnEUHAVQrsOkfM70cLnSKjykCtU+hJ93Dv6qkzixk8iLV5bnf41
9MnzkLhEKcT4nxvlYDTw0MxKPXNe7EWpX3OXe1t+haA0S3o4FXtVIMkhIns72dh4NMJRJ2O61Zoy
R+vIq5InUOACT1+Ptq4h2fsqmQfioXu0RdafwE6XCWzoAZcuyeiRr6dMEAr3MKai8WX5MlRkfU12
g6nbCv+komwPSUKmDcHqzaoNYZfCo1t1xE6sErf49ETtj6jwR66nJHTyVRTZL2oonU0XDrsOtIaf
6eTC5oN3iAbu2grhn+uQCfGYUnseaKK40n3LrLJZq3l+ByVPTlbc2GsjTmK/YXYEfZV8UhJpzlMC
vs5zE26JgXciIoUSnwZBiRrFrS7JSvfi4tIkhrXSyzfyUoetDnE1Lyi+Jnlc+HYFaTKtaL0LIOSx
Ha4J/3sq0Sn7bPgbLeMoZY/LeQztDewC661IX111roGj4r6AlOseMuyIyzY3qUFOhYu5H/zFh9u0
xXtF15GZWp7S2ucp4KKnFm38JfqNy1w/oE0iS9M8YGx4lpjKIfdu4trr3pMG+w1tz3WeI4rMHVXS
L1YvlleEhwqrsEEWuT1RMJCFzlRZhO0+jBx7lTRMXaF+dwnNdG9qAKKprk5jAYVrRmlmLEjB8hwc
knkHoxuWwDobTKLJCqSu2IKesrg7qwnV/17kfluzrHeV4dG1zasRlvW6TiWpIim9ADpeaFlpRZzA
qK1HklHzuMmOdWT+dsK0Q+UFhAXEgsKart1BAdTT7g8l8IMENB1K9VKUwV+VJs2qpP2/a225aTSq
OuRxrInwTjcxUS3I+VJtjVgazzPCd0KbapwBAzWLAdV3VSLDV83xpZWGOFG+WplYfWwms5j4q8JP
QOszCR7eROQpwBSSPSgV5ZoYVN6s1ZwoWDt4rBocYJ3LDTlWGlSovZIgLw4fwvWUrYF8kOAl7kid
0eMObWmHuW6zQdZQPvF7xN5zOXr2uqr70e9j1kOOiyYsafZ6OInbaJMbQkKxpM1w0HoPfoYZPVMm
o/drbssIKQyghtOo0IUknSZbJWb7s2N+Z8jkak+2dVI8RipEe+eisIBMD+hSKhSBgQUJXqF0FjRK
4DMRfGH5ew2sESre0HXnTq3HYxB766YsWIHD8jpjXSECJ/EOQKE+pTIjJ+SckIXIMYlZ6RMVTTp3
0BXbTHX6nWVqXwXNlYs38AdNJKZuUxgZL8xsYxUZl7dtaPSsorpRTvAarhOD8S2mDRhkK6+jmtoq
WfnIElHc6AKuMdBuChoRt6zEm6OJSblAqFwVVetRQuks322Z4YlWn4iPTz5pF7YXq5bN1lRmqkY0
vrY2VR0jTyZfPhucFrNgczzHeTmdZRIBQP33+fKon1LFTym7fr8wKOiXWyOpicFqNV/EKhnWU3PQ
jHjXCDHB48B93TbaSkN4ew0YKs4ugbU2pa6j0tlYpDxzp1HCOeSIBdDdrnKZQqJUaIfqofYyolOu
OjdeMcZDMDEpPsDQyzPnEKQq7Xnu9ZuRm9FK82qsUTRWiWbalrE3N2hsxEoYFxpn6/aDdzSB2y+O
gkK4v+oG76Adu9EqqFIQYpH0sypQGAOCACP7iAhjmOtjaU3XSkCSDchBFUVSgHYX4u7pmeEHM0RD
AWdN8nh2LxE5IadomuukTTcRC2sVAtQjhFIxz7pLOpwSUuYV0aGJGQNV24t/MLzvjElg49G41I36
o1e5PuhTIUzv6JSh496ZUbsH+lhdsh6nLamXGLWQZTU5V3JdQ1INHE3cgqS5jLxrn87ajjyLgQ7D
Q6kY9yfq4EjTG2Kk8GZpTeYxRIYMvigjM5Mgd+BesO6sjwbtINqargQNhsyno4PwXauRU99vRM0a
oVbb+mxhKjjravAL0xQ6CSNkrRaZL5GVyR2tJBSg3E3p69kMJowhKfJthXnQhAiozY+K1K6Y+PVd
jx49V4pfGjbqLWw3QMshOlDq5Ah94fBhUj2W3s+KVuOWCgVfWaajs2W5dOyU6ncQ5A5rEq+lu+V5
18kq/nTacBkp7D+o1iPiRNy06oho9PNAZj/b1npy6zHZW53LoTGE8cSgJtZFoGX7iDSVh8G6LfTs
e2xVDzMSkM8DXYEOgIwHQAz1dpVgv7EhLXx+ZouhvrUydpCMcBWIkISqXmnQhUcO6qUa+7XjwNlu
Q5ZDWbSr9fHWlZlxWTZC9MZFEVW17jQv32Ad+ucFm1YbPYH5jaNZbQOHWe7y5n//7/LIqCmkJgbB
W//Xf41gQCBcL0pMlpYB1gbJ+PeHLp/l9Pq1tgGyLv/5Pz+Sq18/xq7tN3X4Jy6KYcOEYRMSVvsJ
VCJd6Qg0PloP4m1DQsFs7HTXUh/MJwyO8UaLzPyu93q77SaV+koISBC85izLal6RxMuTqq4IAMLP
MzrvQ+y4jHc5NZ1RXQUFvT58Elf0QEw+tEjcIi6D1lSjY23mWKOzLP+RFxC2LTSIJ71OKGCBr2yy
rWZF0/OoZlRn2sE61pV6qjPVu1WDqr/QpFURygrluDytbM/zcUBGu+VpbSuk2QlcbWgH5F6dBZ8h
5tGzLfI/9OeHF6rw+pOV78roaUzd7AWCRvZS2elft1H687KrMdR2g9M12zpW+KiJhcjtJqfE1/+F
0XzoSGxcZ3WYrar2NzE9tNSq2VcQFyRet4PqK117b+rBOeIfXhswTR4KAIiMDKENsMZsZddNfk8u
ZMQUvuvFcqcrqfuIQlAwdaHMIb5YpCIAt+BSvsIBG0KaVP2u7Jmc9WI3hLT7a/3noImSdTqXzdCa
16xqt5nTR0cV/MsqzKsdrFiwPQe3sT9d7IIr2wnfnIA5JZHRyBkD2tNoJesq33HpWT8wI68j4e4N
PepuWdgOrzOQqHNoYqLvj3aZM+2nLiVssxx0v64wD4iBqX/ApPe99tS7qcyJFDoy9PJSmPkTnaJb
3omdnGrWzf0+6Wo/waFUptOx1aJ3uwl+ahozIK1UDmUJHrQZruAfSIZBwzymzUrgDQHKvcXVe08E
dF9LfRDS81p75V2ETxPF04aYrPWUEdzoxIAyy+bmhtlD148dlzPA879g+g4cvq+OCXIuDLEqPcaS
xmZl2OwLKkDZYGBuuGPb3aqVcswEJKnpSSsmiC/VwQl8PMNA9CXus5HmeBqglIr6B8oR5gOU6lsO
4qSflScUryj28J6k+WSvmiE7GyNLA/US51CUSrfaJ7r9WQOwJZjvuRwqcNAOpgu3t3d1UmzhilwB
xN1rKpJeNv0MW3gxv/KhYrVg/bCMJ1sWezvWEbmXNpecxsJKW5sSHZHTknBii1Xee7/U6YJc/VBn
+itS4/cuBmCAuWVb5ojnuuxHaJl3rZdH2ttvJgPmvDhB5HOO47lvV2/J99zU2GpdpbnDHrUbGNze
09Cuwq44V4rzsB3v7ujKgVrKnKBHfdKCYe0d+mosqSNLunB2e8Pn4crqUZAV5w3yOTYpUagj3ryA
qXyNnV25Dwz9prqjLo030plwLmTHIa5eB+ZcgQg2J6Bpf4jfOXKRH+G1bYjXu6kJXaqIEFicTzSq
4/yjZOKMuOq5z2qmXD0rfVfjVjOoBzelFNAo1s/apLVgkq2IVgzUfM3thXblLH2OKJc5tfrmFLSM
27kYOH9fVIGaVcZltSpV8zeGZ2AJn0VeoHspEL3ZjD40ljdKwQJBtijymeYOLWEYWdx8jqp3yLV4
YzEDBEHkk4ZC6LO0UWsxs0kYE1O7OVZYbXPW7WEGoMtjOuzp94F0RwtIA5FGUI5T3CdhcHR/DtI+
0ARQ7Olp8vKvxpRvQNYOqODWKdk2cjQvGBY3FS3wsKP1ZU3zwfQ9q9sh393Go01nwqTvI3xgaPt8
xME8qOTyyIfqUF0fIkomBjbu7oWbCInbAVkwP+nQTutGZdUa6xrEkWnv9skXFsBNakL0anjVqSwE
KxResTwxnE9+Gdkb0WU3LnM4nQxcGe20GA5nkVwyNX44nC6OTeR2595E6H30kpy5mOVrUd73nbqy
DHGQRn/uavOgacq+1JOz415YPR2soS3XTooWaGw/Czs3Tpr+u1J+WigF95XG2Ch6zdd1BfLJr1bX
vmo3Ze2Et3LKtihEnyyrIURyxHTZ9yfPzn7QrUBkaYQI96OLtNUX5tlbEJQ7AOMJK2QU/7Eif0wd
3i4drRFF4w+ER3D7+uILOfqhsrloa4H20qE3biCIJoN+FhpiAl051pujo9QIo4KzYHrp3PILZZiG
R4UsAA59+2O0xqPAElZ65cn6hY1oG1bDVePGhPMrzyKcFFyXUmlRHp3LQtJSUHyzLQk3SYePsZ7Q
hJY7A0YQPpq7VYEAZ6WH5CTZQZADtIh+IJ+OYbjNh+lqB2aMlSzlQETHorXOao0bwQm5SYA9iAER
9vLF8vg3pFs5uL+iKXo3wuQ6eVRe5d+CmRKY/XUr3pFVdKciDP/oQbBNZUp6gBYSKyWvFnxyyCOF
tNFGcL61lDb6GlAUUhqT5auraBj58810rXpU4TYqCeTB5wIE4gBQCldgi4U6dE9aP3yyZEFoorVw
w4LSb6PkbpbKcTDIIHfL/Xy3UdPgQ1Na382xxjjq22jiOHKo3NkZWQ7cW3bQhK+hnmKDU8RH35DO
4Lwg13qoUvO2tXFLe+vLaDnzemAJMKpXVZTi+xA/yix4JDZTCEQcG6MBm+4h+p90dExm3vwEBHOt
UMTh6882Oh5phbsd0NwVhYNDQYr3ZHyagfXbHgR2ysZ5Kim4aBLlHWyoDz2TI5w4aIpFS+HKtO7S
HH4gBqBaSOks0pun0dQ+rOLMIthdYekOcZ/ke2PibOopisQ0u50yvZq2dUcYsSmL4YRwDft6C0KF
Sq9eUhiE9fKV7GAr7AQzW+ZV1U/FTT8egL+Io1U0ll3ID51eNf3G5Mblutlnir+TWtkVe+qbKIq/
UxDfXWItViwymAkY9qspsDkXnbaqG1OsHHgORXyNVbqGPetEUXobIaW2h8/jj17i7KzM3bFMCXyv
1a96MfPerJRaY/qniJpX1QHtb0RUaphQ4aS5qrER46SYdratfqpVCF9Y36A2XMfYZSwm4yHdiiBd
2Yruh8w/2x8WhCwLhaIxUEhJkUZDWBj7eqNp2bYf+jWGBIPgHKCAW2VUN42Mdk3cbLuEZivGqNQJ
N0mcbpEOm9k25WMTPmgCnWyIyI+abNPp6TYVySG1Aj83KYmP6yZCza/RDCdquKHtnloOHQ9Ay02O
CrxFylLsqFanExgekxtsU/mo/zbRoPlYeHeG2WzrrN13jrFp+pwjRWSgvkPrutXKYBc5XwVrpxgN
tI0sWpbDQS/Uc2tM2yh+5WefUyDvNHy2qjKChw0fjIzHEcblCKo1HOxdoBk7KCyMmPq2GcatdBHb
xs62SsotkdGbivhindtZ4/pGOW7SUh5ITNpnOHd7yhh5oj06frpmmNsIfQBONj+b3etC2TcW8p3m
paCWO3L7CNCmUxQ+hGlPm5/iTktmIXfw0nA2Q8qCV8Z7egkbtTQRjMabsLr2dEGCITm0KjT9STsE
c6EB70CIe4Nl3jYjXw+5AXoLFQ04B5B2Y8gnEPOrEaZc2MM21uNDBVBnsCskYv1Oc1rfTMatEtvr
ApZIVJA8xQk+UogSVA2c+kZk8k7WRL456gZ703ZEe2GxVgab6zeNQ1EYrH9lb6SQe/AZW6EjqCjd
XambRDG7GyCalTXNWY4bk5DohBKLk1zjvNlMgFJK3UZl7OyVDoxzovMvxmSSXgokUpSnMTRPG1Nl
AZYRFxbGzNXjTd8M6D3UZxci6/x66Sj+kxKD4yzWWHMOmYLhORv9SskuaeAcWMABSQZzbU0vYefP
Vm7NOKmtsZ9NuLNqqvfn38eJkj1Nxb2J3C/qzF1alQcTqEnaIsyfrH1ILjsL9GPvZAQRxiCf1oWh
71siZcq+ZMXQnEIzP6e9eSqreB/iXCGx7VfJ2krj5I3UcddZ1s7OpM+ccU61HkkLa9xNqqh+HEbX
hlotdIeDkqh7lwybWjnkveOr1q80Hf20qreWYh1TEh1l7B64fv1B3TeKOM6ZginfjiuZ1rmr1Pgt
Z01L1m0LZp3lYPspRl2AxO9N2ZxxN4f1T0kOU8FxM1Rtk0/KBgk6jimF6EmLY+qJ3WzYoEY+WRAi
QXgquGoRPywbXJR7pcxodPXoZuck5gTM4KFi1UVuchTu6HH9pO9hwpuo1A2kGOdimyUhBfRQLy2S
PBepE0isADFx4lyENT4NTf+DphEOm5mduATlfafladZ2gXC0yhSdM5wiTZ5WH8OwFx1V/gy1/5Ip
1NKpOU0WOo+uyhxit8gKi3BU4Q8oKK1qtcJadwROjkVtFQdCOwqDKARZnPT8E90eprKSzKR+DNKj
lU1fmAvHnxTrlZsbeaWvqUAQyGfHb0IN4JBHCguddvgqgWIkoQQt710jh0VvMm9Gnb8KrwnWV09W
P0hhqxnvPfWsAhg4m334Xg+V8WpR1kao7PqaHiZkTnbqeYl9WDKDlqcmUsZ5ovirbRRCIAi8/si0
8cUyJ0HbKlOLrd1eaIUS/Ll8C0UlOASS1CQmjL9zGhznUNop55AXo3tiWMPQkJ/NOFKP5HR53C46
KjJ5tGOyKbdgKkd/wdIQ4BDtGaA2Rm3Ke1GQ0wHSgQl4GRdrRh9S5jToBUuSjwOnhNL+nMCMYIlb
Dhkj8x+7YLcp8K8bJ/O/qT5NpKZoVYN0xxL8Vimsb3AjdDvMiCZDBU38gJL992dlOkE+uVevWeJj
PGhlwNyBDY5jdNg9zXiG6gyQDXhZMi4VohT/Z1MM3YilOJPpezawiC/bfDFnp89hDkNm7PZtCE/b
NPpsvtk1NKuBfflK0LnrTImYrMwJRUMLvblQuet//0Jjz1Q8ao+BNv6J8sq6Jhgvexdr01yziQ6t
CXB5jmdfYhyXR8umrVssOHYj4UEAdFsNPRHpaiYOuie62/cXI4X7x3Je3Y7c29FUEmYybMwHq/r+
omfhHhpJcFo2cqyDU+HEnzImb6nVZvpRPL+qX1WKeVfLRnyybFqTYYLey3F5Vs8Cpqqwryae0/0S
nLOQYyp0nTC3w88202vDf3yTL6JR+1F7Tsn9Oo4u2qQqNMNSk7UTP0ksP/TfX+n7udupKZxQGW6X
V5bfiaCXB1i3mHoGbZ57PzLrCKvGhf7ajlcMtX961xH7cTDmTqmKWh4EIApJT1U2NnLE64IPq+vs
ScioPyzP7ND8FdX1gKOvlRgGjdoXMxOrN81XwZezj+PRO/d2/TvXx2K3PFs2lkYMuL88xFJe+2op
1p07Yg1IKuMdMiYx9FLfuVbYP0z9MQipXz2LViswov6MSp8FhV7VOC1Dssgo4y/7+d0PaoBVUFK2
1sZkvEW9QIKKvn35fpdvmnOTVayOEBF3AzZeWxfbMSC7G7+7iYJo3gxmSI+iTSyUXshgcA0HrR/V
ukFOMK6FZVMPWBV01KV+nhDcqmkGY0BQUwvPpzbxbQAvMK+ExXSmiZ/KNHxJi+hFaaMtUUL6vqcW
vkN+i/+ympk+8+AjUsRXTk8dTlUVLlRFknrFZ6PQ6Q+B19P48eSeEkP8KnLGYBPt03dMUGpNAusO
5aGOL+dOVzTZmpC/iIzgj48DtPRu8hXPR3rSYjKoGWOvGLZ3VanlT8WEaKDqQwV3A7nLRkDmodsR
TTbXcnWZmBe6N8bFVOXv2YFP3Wx4iVqMqDZT9X03wBEQukNhuVrOylc7C/QtDSJK+PDsxsYYdpXS
BS2JvAwY+KjcYxm9BZHpInxPniB9HjttGo8x/FNutkWOfj7xjkGf3mIW7EQkYPg15s1Qhyyzk1qf
VhaJkz7pt1hO55mNpxawCkpc33LihxhphE09jrXvnNYhN+n2IyZqjOikz2Abt1gjy4nkTvM6Fm9O
tUZS55y+CVm2nhEDLDrWHKKgrqYOwUvT2S0m3lEiJo5hv80RVt3Y2/s2zt89BMrqzMMzdNqwvZlk
b0bkXqkwCXuKL9ik60vBSX5psF2d0hZpSlOq5YWai+GbFFRXuVed6whcHqFg6m7W0Z2rbpvGrU5p
BcmpE3GpmoZoqRHpMtrgN/CwV2Q5hxz539GuFXde49e/Gr8z0D84CwPITRH8u8L8W4/gU0ixTW5J
G4KeEpNzyzrJn57zte3UwixOVVN5r507I//JMXdYIoUGWX26Y6j7FgGkP3jAojwLILLoMwOtqe3u
VE1r14XEq5q0RNng3bjzdSXU3lAGK+k9hnA4hc3NM5tHqFrdEckWnOXURC83Py24RV90SmQOMyC1
uo+DdA7zbwzSOhpFhBgN/oFem9QljeSZ2w1qu6ZVSnpOjbNz/VIvnUOXImmL5zu+oRgUvJmboYh2
8bpnbXhMofIMoC5O0Cx9g+XRXNniLMncT9cp/4yN1+yW49FlWbnv4WVR2kyiA4jFbp80HAIdeUsT
oExejmKkCZowc3FqTL60oWUeP39cmABDNKqov3A2tithltVRV3F7IHjIzt8HixCb4ggRmByvYNjK
IT2GqRscrCWxlqD4fjMChVjZcu5dTzVyZ0y+p+VR47W0BWk46no/rNRGUdSVSPP6WLbGcZmuLJtq
btOFefxudvOZ7cWww/v2uURihnO/oABau/YjzgNjZeVduy8QfgX0ZWD8FePBUekiLtMVM/NwY9LS
yJgMrhemp9ZrJi3VcedkToK2rIyetdpOMUwCqawc+0+CSxFLGzgtiw7iPEcY7MA9mkMIJmx8Cirt
fZQiuakVaevuSPxEaHgWNdyRTPOw3y/AK7d0tJ8qddArCUU10bBOtIUpfZaiTo9dp6OuckgmxdKL
gtHVYf9EQfzUmswr6VGg38ZdN6V7wh8Rv+b3ZbNEK8+Shfkc9fT4V6ZpaAmMvtth/RyvdUbe5TII
fw+oKpESay1DL7KMpxJYn6IPyOoGMX6fz4Pl5TsA13i+9YFsiXmeApzwj9LimFIa1bh48wYBYnF2
eqW/D4Sn7pah4ZvDVtkIy1CbGPcxj/lzSrghtV6a92Vfno/6IQUMX7n1fcEeAOTtYRnNw6BSWf1F
s/dqI9KrJizyu2IsS0S+2U+e6QApiK3iKBJpPwUB4gDGuDuZKRSa3Drba1muX0OsU/hpPeM9HLuI
7vZHzcXx3AOSyL1UbLMMqb9Fv2fTJcA5Uqqs/oSMb6eN6Q9plt1hCe5K6UvvSQYZvS80YeGzWgzx
w05K5Idk20EaC1ddDhx6FSqRfgEUaJ/GAY3JTGlwBkqUiAdIA0gU77Ls84AMXmSSGfsysl6W6VsE
7JfFOBNrQAX7hGGETMnxuhw2EWdo0W3KgizrS3HM0ya42obhXLHrzazUyNU/clc19ssUJgTRowYJ
qauUqG4q08qtmQjE2WY/RBsLSjkWcBoUfUGp/J+dggqPTjZICgBkGbmseY9QLG5BGDsemqE0T2SI
EL4UIc2iJYh0JSvJBFpm3nPqjQxc7eTYL8sQtGy62PbWsqYBFo9kjK0hJhxaW3eOQtGiW9oIinEO
hRQnF0hH8Gy+COsXjp5200+zOmMO6oXop176NF1bMXNsiLHpypiAeluzMeqw/JjlFSDYOXLGY6dj
y1rV0PG40dbBUYv/H1fntdw20m7RJ0IVUiPcMkeJomTJ1g3Ksj0AGjmHpz8LzZnjqv+GRcoejyQS
jS/svTart7EkFNjX9FcdLPnZjKV9c1vjTxSzQjgM9pJ3SYtxQ0OMQ3+8Kj4bpQ04Ri9o9qI172Th
BXt7QlCvIo7hNHVHWg3H2wyZ1NkfFvaRudCLKj5igZWqF/28jSpxCvHFfSaFBhTdHfKXjIHHbp6I
0dTnQFDbWWwlluOrHYZ6F6INwvNXdciW4PPME0Iezw/h7SdptckogBg9Vel7N+IcrsrCvZkCrZk5
+jn3yc4BdgKPxQs2MGkjmC3iK56i4qlltXDEJvqMEDh+UseDXUa/1JsX1Yx+28gOdxSi/k1LvtdJ
weLToRhu0/bMVv4dmA0dRFjdhKnZN5NkoxmQysIynRjJi3RJslTfcG6mxrkCGAIikDmcM+RMufp3
RdlzpXGezCHFwxXX51wP3qzltw3cd03u1JMTh8bNmcuvkG7z4uh+urMilLt8OCDmLPc19VC0pF62
jYwfIblJbL0Q1tTtbdU4Vv3OLIybK3HSPt6fsUYgnTn1C7El+k4YEazXJdYhigHimS3a0dwl5Lbn
LkJVnr4XHY6hoZpn8qn799oJ5Bs4Zf66TrLJgI0gJ/kPN4n2Eka/ouVbJdU9O0WyPOOA0J/sOdU2
RmQEV1SWYCHJjCB8Q7yOboGzygivRd9I1h3Cew+T4QUFy3yPpNhkIdEqHBpdob+qJphcco8pT6av
RYlGEbXR9OnoRspgLs7PwOPXRCckG9ce0vfQJhW8eKe6NX5YGKgwqbAp0+qD7ySCWb5XX0an/qZb
fvE0A1484Aj7sKrsw4r9TbcQIzUEmCspZ+jXITv1Bg3AYzjgVQZ3T6t5iZezTR1wuDFINWCasCYw
1LiGuW8exmFk6K2Z6SajFAbpme1I3zw0BleBm7TRBg35iVueGDCK9J8zOoSDaZCMA94VpV9QYDzi
Vd7V0cnCepvCIHjyZMuoTLi30W9dbnEBFv4i0L+yyMb9MWSXpm3t1/atT0dCULMqv7mlXCctpBrz
dezCAvRfVVx70jMf/2GTuXBdl2MxcyKADiZvRRXN+lNQuQgIvR6NHuSHTWhqPzS9h1oSfo90gzfc
wJeTgeMhqDEOjk4ZGMfIc3J+2iiA68WDkbOVy6c0LEELuKj2g+Q1y4W4o55x7k2RgXUawUbky/0L
Resp8Iigh7Hzq6ji+JvnJ96tlPYBUXT8TRrDUtVRonETZLcXiXfwnMuyXPxQr3KvtKCBeg2RB/yh
MEjBqkpmbb6d435BdBRWOJj+nrQ6RniMysSYzJW38ev5qwPtlVp/0qi7Fx2qo7H8ZS/8a+oOGDos
Uy79DL2G1hVrGGbuQzkBNmZOxxyfqjmasJGpQOGZdZAPRb0inhVpYSc3LIu7XSgi7e5ztap6pw3r
T3/yrXsDGGPrs2PbqpepmTdwT9nyAXTy97GffZDid6uyarpyXYi3cfa/5JTU1y4po+0EeXrv1B5v
Hk6K84Ra+GC3ZKAEfWidRD+9ISnJ2FrTGeF9XTBCMQvwML008dhsnTDHLjP3xb7uv9VjWl7AF5zh
ydT7ZBkHTeIXRwL3nhTHUxZq6VO8BD6NWv9Uk0UjiGA4cPdm6ScYvos4egukyF6S1PouhjJAyeuG
R11zpw8vYu/ksXUOzKlei2UcGditeWFGBm5V6w+2tMzVHEyo4cTEf0R2nkmSinFApx/th6FPydBu
/vANey8YKLN9FSXFNhZIXtUBHrqm/sWG1oVL7UCHZiqMFFgH3Z2aWXXkcGbIOGXJZcYmtLdki1q5
KZecBLPYmczfDpmpFcynmwa1CKpZgMDxicOwAhSRxSdKoZGRwbMUMqM7w5baodhx6tj6QG+MG3Up
FHsvBqHfoANm7fKnKPtD2rT9bU4ygMYd+xTaKndda2l1NAfJZie1nrooOlszNbb6XBgOWGKVYA3k
dlvPgsxTxtkInaN7GP2RjjT3hR7ke5NfHv498DQQquN1Zop/mmIqzuWc14d5CUw18+ndbq30JQcT
szOg84Dfsc9jSJxHzgDYDk1uDwE4yS7IULdY9otVugl6KOh2sWX/pLCoL0SvNRf1THMk0by1bq7d
iI+NTDE2+outHNEtfmj9mf92Nuj6ogD0bVTO85PdXmztA8re1ptL86oKYcftseAxoTWXps1a2lFv
TCQkYOZBupvP3xqT8uxxdNiCX2oIfY7dSfjhMUUglMlkl5bpf9TA0mmqQ4e/l3lyxb6xJV1moMJp
B4QugcNb0ghtP4xwIephlpsyBgQ0So2Y1tRqvBMWni71qw+grdYJPtfNaoGbK/D3sEDCM8OsUbWP
HiEfuDw9JERPAyD1ba9nwToXDWiaohu2Rht164G+ptkNJnlfqquwCrfYzZ2QKCkHeda6XNJus1lk
MopSmGN3TEg75hr5003+L0WCtxogY5lOITm7ZLEH74Vnw8XXXbmvsaHFoL63um+Qxj2N0Rmhyb8P
JJ3EbFXCrzwnf9WE9nbL8avgRegT2JHUB3HGDDtnYbQRFSpbVRvTxDBvKEHhw6I/JAMuRt9oYKLJ
njtcm97jyAEdDGJf3W/HrP6NVL8nJMxAI93Ywb4LIbyLukNbXcMukMQXr7OAgm4zaEXEwVp4azO3
6ucUNAiLjKc08fwLAlTuc2YpZbP1CpQLBHg0VDAc2HVT9IewGy+tJi6sECi7rf4eVu5bjWgcPp53
6VVAJO2xQM7pHOzqV2K7QDL9Ak8op6aBHJ6kvzGjl9UdAYegN0eQHi/RMLKnq/sXar8PNTNw8N0e
7KF/9RADDby7N6v0hntiavuZ7I93ivglgWugZ/U7EKTLA0ZZ8lYNB8utZ+3tVBpvgunUyV7Ktzov
Do7tF9tqxrxhmPErsT/VsWpxoWJTah/XAJ8eznbdctbqX7QSmyibyfzzGBeYY/E9jXvq6DEfAfvO
pFRxbIKrdYb3vIpuJYvdk1kksCAp87aB1NlklDHewrk4p276s3cXwGWVLZvMLjjGogGaZdZ32bbx
LawxPy0taJky9GuZMKy0oYZN62EHrjSNLapDIx5oYXxi3mC8GK3O18r66jvYmGHNrVWh1xdee3Sg
/NdjLV7x9qLYjK3V2OVLsFvz5efkB9TYL5peH9YScAUL1HK4NpbHeMi1xQFaJ+sGUm3ZjQSfQCy/
Iiofw2BF4ofFB83mn5Rb7WqaZ+s0xaP1FErrZrdxc0oM6W0rm84Axhvi3KXcnavuwqjY+lYFmvMk
0xcUx90qa1Ptls7Ma2oNIa5RYuXJS5KLzG7Unpwk3HiO+Naq/EYSe1+NzEw2kdvH3xOXJhtgoHfy
Wpy+EwjQyC2L9WOYFGVowYXHsMqsNUJ/Ch9icyrDo++zz476bnFx4MqYB+MXy9XszdC04tqFwtuH
VT4ciYnftsmcwp+J8htQHKQiMa7p1sA1bXNfDVDteUbxaeZZfH/8PxHibfXCh4MK3/ccwZp4pv5O
vi2oRLPIr6pSNpIUXORIKGOfbuIR8YKmY+VU3U2R1+1Ws3SP7Q2zTDfWUOPRlm3Uy6azn5Mu+e1k
gDo9V3Ou7dy0L0gp//GP1Ubr24IKO23fTUX+hlCEvcH+ACwNCmF5AgqawIn50iaWdjUKy5+RR7AW
aiMH8hwdY/jlLmsFdTmEWZXCX1gGc1aRY7NIfPdbnumf2GGd3+hfoEQJ782dGrFDNjk9PbpJyTy7
BoMNU9IdVo9kzw4M7secEzg5g6y4Z+l47EKqMxEM39Wn04gStky5N+7VmZ20TU1pO5WPl3BHmVOW
4LGLkR+oxLDDb+fNksHW7jCpJ97wwb8pT5J5yS7gvDxFsfxJNkW7JuzC2EVLb050q/9M4d+uhC+K
PbzNuXmy7ZiemnQEP4+uNT3pc2XFTNCc8bcsTXFGGhq9Jn45EKcDw1bT7nEX1b9gh921fqh/TTwZ
ZFyvmxjASV6GUD5CfOaa0+58Z2ZqMc4rS7TWNxa36OUcna9p7Qi4adgYHX0Zkiw1rhAtnd+M737t
DbNxNmzmE+oZv0JSW+L8q+IUYAKCIuTvznhI8hILFgQgvRLjZhIZlv+aXIwoVGi/6DYJrWDVAlK+
TlBi5QkO2WUEp6ZvckSVs2rsecT2kvWYyYlLIdbTOWhgXs9Tq+dg7gXD54nJeaHZr8TfZtsaOyoi
V61i4DXcVa5pKSrSKBGVH+RUYrEk0y5YJa51toMxO0zYBSCps5t1aN/VpVmWdb5oVXx8dKK/wIyC
R8YteLiUkMENxzk3lol1TTdI2v3v06UWJXNDEVd6MajIIuBwslM+5rDG1/jA4k1cll27iuX4Z3A4
eVT3TK3oreitqn2XGPlOx+KzifxXgFrWr/gNwZL47WGWikkxEKZ09l4i7FcHvsfZLFu40UtHDIW4
2KEi9/G4YebGroFUVe3gwDEdDVn+wfpZv+m6sWaX5L2oV9xuZqANwPHUy7lhrAfASt8iguuBbzP8
AUbUvGAdEQfhMJZ+xHdDXnUgwnQWQCqHsJD/7m3qGTt27ADqQBx1yF/LZEp1TlSU7aUbyseX1NcT
RFTrtuvJY3A09/z3wUlKFPJN9UFZHfED80r9Yaf/FPMPVbjoeQge3dckTiE7OKkOFX90fK5RgqpW
FSQeHlnq9I0JhfmSB2SoJX2Sv5ZFzzCeD4J9JOyvX6uV19+HOGk2aQT4X+jUa1B4V51uxt/LCuRB
o2NKJzLTfh4bU+BfiH/h9TMO1NqgoixrH7ReH+w0DIZ0Jst7DbQ5gu0RmdvI0Z8TcI4f+uA1RwCK
G+TaE7ppD9pVO9Y3GY3tcx/f/n5FfXkesEoVIzdGJvv9xorZo9UGLQcbEUTNlrAPztDpO7v07YOP
NmuTiBZEhIsgwMLHs4HzA+WxkBDlusHIno0XdqkN3wvldr08q90qe3Zek9x2rzmSwAGoxibHeIzi
BeUxQzL7GmnAbaTjzJ+FQ30ciiY4WRrpXOrWoBQS5M0k3BLSrGJ+47bVwaDzPvixW7/gkM53YxbK
DR81RCwybPdz6jEX6ULqhigAq7R8rOsisjdO5Fg7poTitbH5zFR2+OV/U5eKTRSJseMQD9Gp99GT
lmfFiyfKdSEgoqs7Zuux4S1c8HLEjODLHORVG/z2xdCK6j1dAB7MwcaGSYAtLPFaCqZ5QHqAfDm6
YBFfjCXrw967mEnmAWMkk+fvy7iEHktcgLGGvUSojrrEW7JqjmqaX/FTn2BIPYEyqy+NHMsLIv95
kHvCPvmuiIdheDLwpkdRajBP7Zpn1bi5/tj/dAudUr71n0arwxm+HDbdcvh0DmrYvilZnwUOyNXK
wasqCpcVppB3PFwQRIlOVa+cKgDnGZ7VUdWof2J5SBkB4mWDM6n+gKxZIAhsH/+MFscTs4V20xa5
5J8FZrvJMUVyavdECngBhneRYx/z2nfP7JZMe2xbdWHdYQIzCJIzevA6SLZjAyTWmbtLIhj6pC7b
uZmpFaUFC0ujp81vmk4+FewucXfiDYYNRNkFaCJ6NoOMli9qoGCj+/w7Bk/j+UfR/qhsfoMq81Sf
yk9USuM5laK9Bl3AGC5BSsZwgGytWl9C49v3MGKUFPZPciyyN93UEULEkMrp9uD+C+M5jnV5r1CK
+Nn00skpPRD+xPo7NlG10XZdC7eRJyN0qq0fNuazbfYf0SBxvGR9ee2y5NVxrRkN4F0uixzmiNVz
/ow42udHZgaAwvv80EwtZVIB9/oyk/lqIuYSLZlPJMnyuxVW9dPF8V5HpsN0ljzzUSKPt8wGp3lZ
fFvGiYUbjm+sB/v11BhfKETQi6iDakQiNCJa94C6VaTDVN0r9RWsxtk+yj74Q5xh/OgwA8J0gNih
yg+5uSjFV0ie8kLYsa9z2wN+S1gnaJOHiYxtaO4gX/BaGe/tuQr5VuzXfwsu9mZZsyA6lr/G7bbd
5TXbcxCc4/Vx4OeGm7yMci6PJpGJqyAt0qO9MAzUzLrEZE18YBKv1dfM5UeeZtaegyG8nZrgaxmG
skibqKErg4E+R2zdOvpe1t0jjE41ntT6GbapkuBUHXHcgN7/boQMJcCxQOxwQbtXZvaVFhqE/I5h
V4BOVAUUzzMhy1UWt1t76ZrmJjLP6lmadjPbKuIyK7Yrl56xRWy1h5bYdNIERGwceqTReVo+B8t+
Rs1Y+JseW3hJKBU00IBduZk8ZUX5qj53JmD2VRgO3Spdor9oLA9cCQMdFq+CqCPaowSCqkQgYeAV
+ySe33W3Lp50q8HdU5QlYvIkBUeWsNAwWFtIMLCrQOlZXOyY6llp4RcOLH9PcoiDu7S0D16uUzX2
4qmo3PmOJmFbmtMVsnG8hpNSftT4+3eBnSGWDzLACW4+EciHXEM9xI5hQLebrc3fr0U4kV172qgt
RXLUXY5YfYYnbwS6PMMxzjbNrDHhCGpJEBu5jeoP1Es/YEhCTaQUfD7kYs4BPBy9OOHohD20PHis
kh7P1EvHyn6AUPD3f78eRE6ylrOW7qcWEzuOZfLTHYAPLbchG6DUGe4zXQDpBFcyUMv1JJJPAijb
J3VlLa8EgXln1yJJfZFBTYsSyyl9TnwNgK02RglceARg2KHCAzTIt3YSebQJIgTLM+6UuEeX77Ao
u7CmITh4CVpqiJhZG6AI8cIsZ2BvDt+4pMpDyBIV6SX/x/2AzX6nhIekpZqQjV2j2la5Xb+MxqkJ
Ynut/qkgYfscNgkCRDd8dkciRng/4ynt3jEFlGcv9w6q+3C9V1v2JfF75O22gXUWbhrenLaLLkie
7VVZ2j00oUDiXyOwrLQQHjR1B6MmSX73EoQygBsBAxbG87IGiUMsKsA7hmPHWP1cGvhfI9jmq0lU
wwFaZs4Ekoe88I1Tzzg988a7OkYA0dwlmucYXufVqwI2f6GVQG6Ii3Dn6npOQKkXEyFkomYt6V5a
pmrtW5z4MXm0FK3hBEZB+sZ6DKryh+bjgyn5XEwoUq+l1e/DqPTAOF9Ds/bfVC6Unej/dEvSeEtS
yjGoe8Tadt4epGMne2HG3r11Bzu5zjal7DiW5dW0tRLMheF+jmX4AfX5WX2ItdZ/RjKUrMbhGkTJ
9N3Lc/MoZ0ygQ+jqP/iu3tHv/K5jD4e7HyJQ5LPx9yGVzoD/wiZaLWKQ3MXT9ylO/6i30qkK5qqp
3Rz0OHCeNaGnMP8q7wT6W6wZHExndjC4ETcgKIqXvKgXDpGBl3LoiEKjriGyo/oiNjv/2Q9vTAeN
L0zyNM+JkzAjkvOTyCIgtLRjT2SrBAd1bekW1gGvIQlLvRRL5Q5Z7GUKTCAyJKKsbGOInseMBM5V
T4rMOeWWXWm1u49gia8gZHHHTMvfy5MGxMSN0yReuV1SHRpyctdkCy3xwUTvFXF8bPRQ++P98myJ
3mXQ/ixfEyhvVo4t4le0zIeEe8SLDUhzyYxdYg1IaQhqLkD1VnYWMQ3Stv+hwsvBtfwJwQSt8lsQ
MRtfp/FISQLaYFM40a/RzcSPIM+5x4EIgJzR7x/xYY3InivHwL3c8pv2yo79kZfs4iqBB2PhqDKi
l3ke+GSCM8YQpQ1XM1gkSOEAS5BNzQkdXwzUY2Rgk0Uo6bVCnOTgdqfSr3AvAZbxTb7JSkiCaqvq
PTBbRAp4SdmFJNeG6+5ZlEHAWtz6w7nQHeLCxeK1rAFT03CxhEdcTrY80kl5T5jp9I3Qkvze42Ls
Fr2BurmquUYJwWhrgB/i7dfq42wPLxqZP92jm4HoVKVS/wxMS3tuNOtZMxJ/a3o1Ozk6s7SY+p9l
NuUm85A2/zlkYsn80UVx53wwH1W4CzTiYjiCDLngd1jK9xBnyimymBFSgrUvyBDz5eKff5KRlK8y
m9VbHAf/RJiYX4Nx2VE43JKVjIe+QgmkZ3xwV10bseA1ZJ9NqP0YeVsfhedP28GBVacSjqmX8YBw
97FFsSZZwnkLmHrfHu2S3cvp5rFnDpFATfYKPqmzn0NWs15kWVsywTiEigDBUQFjsSWvHSEqKyTN
MH3C5tfSp7WqOMNWg9dPH30blntIq3jj29Fcq9sQiaqSXf5/D+om5SIj06PmqlWMaLUuGnaGBjts
ZXqhf34c4TCG4ocwGJ4wvrkJjH5ShddpjMmKC0mWUeMKAGKIxi2sJMvwQm3NEIN++kkp9g+VsZMV
R18DAmxEYFnYACZ7J44jNAv2737q2lNGwunKB4xXso4hb8SOxY6kbdp4cJ43uENYTVmUPT0+ziAM
4v2coGzKpSfe6wGtnatH00E1PRmn/qrosGnnpGgUpNG+48BI1lFM4nGikZODBJeEIHKxjKXiqFpg
bg5q7yXzlo4UitMmr6Sxll7THWkbnJXv6RCzcx9LZ/jyaBP4lsjXY+J/Q98S3qKf6mSVdVKeGKgg
QERhchvmKNikkLSI7ZndE/I1Dj4NpYDT40erlaKryoA7z+S6rnSfkb3riOaOj9R7DkjcsNBM9UtM
KGvQmXTbkh2BB2AEhpK0vpGCcIvoduFHuCSbZMOCn3JBxyHxYuKk3g6Mzva+IKTkIQXvq36r6UW7
q+dGv8vlx2WvndXok9mDJu7FrDaVh/MUe8ZZtFVyIUr6CLA1OAjD+tXOUYUlb8TbzQSgv+gRPdrd
i5JbGRs1YRMRpliScqyy8C5y6tJrELc6PXhSfsYkZqReThZpNHyqH3Mx8j+ToLNL2mpaP95b1iF2
OSOzjnpGwct8t53ovb2StIog9r77rZ19l3p+cG3yoqqg0zeP39BD/W37KfgxT8OoaHfI/DRmUaPS
5Zh5vVbLJHPZKKln//PSb/nOCSz9BBAJ6scTEluFaeVbtcNLI/KTXJtp1V+FtLaE5JI1eQz7obqO
tI3k+ZkV8A5P42PAe6rFkXg2HWKdl4LfSYgj6/0Jq0selNsM6MZGGLiv3eWhlN1HU1XYwy3CrfEr
5CeWNGvGiPgE8HE8SrT/uSGPJaCKbdfq9c410m7f57E4Pn4jj7vE2FBLLL9HaoWXTtTpGS/6VdPG
5C2c4juw6+ljGMpfGdtgP+pfi2UlUQ3B4s4lbMbGgqfkQWDV3Vsw41+GVENa8CIZCu0gxEia/vgf
9wdb7GRfEceWy65+VIvz4tAaLAfhkHVTkmId+Qn8Hkw4g59263IWNlrju2qApV8dXAE7A/bEcwLm
/tluhb/OC5euAdapGUh5IX+PWOS4LIijAdjQ2FhUVNlnWCTWArwHGKW8MZqJIbn06i8zqQowqB2b
OdtvNsWczBRjncvHS/NQVtTHYU6zfS9wcLkeGOLURGa8LKBMB4GpY1G9ysLScL0B0QFNTDhYYd+h
JLdPU8dsoKF2y4mIk0mGUVhPgOwuPprHqL4Mva3Qe+o3Qvsuk2jIjCh/amWQ3QNbF5dhYZMP7HP/
nZ3FNUugrpxBoFQxEbicXWul0bazwN1zLlnHceRtm91cvGLr8DdZag27teaNZDiPIvslycauQZe2
RaM/WTjKQcqFTMy0umo3ai4Ju2AbcFdiWY3oe6UGk/189VAHJFemjKimKh+d/pDSvi/KTxZxaybl
27zn/mtU5b2oLPNaOekPYm3KH+zRUPQ4qP+aBv1oklK8ul57p/3VP/35itZ9kW0BvlX3UUd2zZ1D
LkmHX0WAbzfMu/IjGxuuaiP3D0luBOfHyYVg8XuczDdHo/Ri3AFWytTObQdTGvgByrQx248Ums7J
GsgOoU9VNp6+x4wzTma27hNO8F1jsWG3C90kMhXPAIvbf1ytu/qinV5IHCXUb4q+RcNknNC3J9dc
W3wfRg1qcxmxV71j01+MP+x8xH/uF4zhMnTLqxmiOfo0ATLbSZrtgCVq7SwXteaM035muoJpmpdJ
k10AI+NCB09zGTHMr212lSyW2UY6oDZvegBBgMhu/s2l8+iWe+p3t56JRXU9GDcVQZndHP9iRwlA
5P+/BKrpPMDXROVWZ+SDBAPzq4rIVHK3jo/+I4IkJHu2wKkLZVntFOSMBoFNW24zWi97H0EcC+AG
AkkOZg/jX6nV3qWJ4n98Dvi3OSBTrQZHXKB2fyuS9ETJEJ7U1S+HhRrSEylg1O5bg7b49LhAEPWg
tKftAgN4movUfVMDEZgUBLPFr0PEWWmQ7EKkXcP0XOgw8Md42M+tHd80Vw+eH1vr0ZbioCwSMzUf
EEPbJohHZy+Z6+HO0Wr5GA94y4zgfwYFtCEvj3llZLneERnCsz0PwYt64O+7+4oQKDDDA/Y0tVfr
+dyvlKWPaydeZYBvTn72j1okNz235xp7eNXzeRny9gQEnu3SONTbajk+k9h4jfQiOXhS5nBHiaXN
2+moyg0bTwKcXZSYgSQmJ/c5B3La7JQqCrzcUD9uyWqkrx74pFXkR1MUqnJDkHLGRcmm7THZHrXh
1odQu7Aki2ExIuio1HHoj1tlu1v3tH6sX7ovwqHfdRKfZzvpL+mYNeSPDnvIiquH9MfJuRP3ePSn
khBMKAbvbOnwOi1rQ7xqFkCygs3OsvEJZ7ddNTqeL1xg3/PI6a9DhexWK0gdthuNEgSwNsCBcRqR
jcfRVl/eM/XQJNSazNIh4yyf90Cz4htw2ohJGFsrAFGsnQJLrtKl8zR6rbxowZEjyj1hBHVP6pl6
8I3x35eGr8EkX/5Ufa0sCPR1y8bf5HWUYnmHYX16zKrcHrSvreekZC0XFjIyzN05nmbiOZ2TLKPz
XNr4PQb2nbJFsGNNrrFvDE9CzkZh9dgBiSxFWu8aUHak/gvv4aNJ0NK0esrT9qLOttTdIIYjOcUk
GTVvKf/6APpgnKBbfjxtJU1FC2tm00faQXSAhP4+QKehQdexplhZX3F7cfEn0omMlvcJj5/jIDTi
TwQm3bFpU6J9A2Fs4OqMxT53j8J8881++uJ0lKHkTsBEjpbLICXO15Nd4bby6pJMsqF4nb6sYeM0
48+QW+tBKSr+rrVmF2lI7CP3D1rAzbrPdY1Wq/9oiNSY0a3dG8rO1zrKCJiV/uFRfzrkDGGa78Or
0sRaRfNahNzTk8WTlwFgeDQYBB3hOlhEtH7oatuqg7sxmN1LbQ7443Q6Gr9AERswLFzNvSX3JTB7
tZLtbd6RLiG1ay4ko1lm1tvZNMNzbGPeUs/G5eXEOPUQ+dZBfR3vf0BcJzd/MsotY49SamAIAv2l
LMzmokr4ImOG7eTN5lHbymKuCNXBGM9/4eLB8/+zBC/jbSM7alm/Lb0sQcrJPE2N13KbhYOcsffx
7lC7Q2cFQ4LGWRbO5+PqSH3spOQkqItLXWbStshwTmNWJfzKDxTpDLeZ5KzzZLAuVMjXLHZqtqQj
kzhy/MTVkd8NJByYt9EOh/BgPQDRf3swExRkGoj+GE/1H8wN006ZbLE6AHZYiofeKuRa7d/LWPjP
MXkeLLPNZK2X4hXCfIyjFq2pii1poe1cyJl/YsbVhQBvwG4jTtUOOm3zNumRB5nkgGPaowdhWkSO
HLgmNbNzvPQLu1V5tNmD7Il3itaPFqpxCS60gnE1psP0nTP5w/fYaKbaTBZcSoqN3mfOZnYjfmpj
UUc97gPop1+V0VjddvCGUnRTkDgWybtqw6j2jcEkesI16oG1Oix0pzbqlzI23zGSJ8dmrszjMGJY
C8Mmf1YjGYRiFdX7dLXAyX1aNiorLfei154t4k7WogeBsGg7shGjq9v0b5kPGN636QL7prqFgqhK
3pvmGngRCTlJBUMpcYstiqBmLbS+IMIcMCeBsAj0sJxA1eu8cfouyedc3pkVxzOrws4jOLOJCPc0
+mOT9tNnaEa/fOlnFytPHmPjv5Nh0fYM1ZygIooVzxYN9wz7+w1h2KEa++gKwwrZPxvcdT3m5QcQ
T8CVuH72owupF0cUqi7dxgcCn8lrZtLUE8n9vvCOoVaVt8Qe4WPnePL9up1R++C3+rf9ZRCw03Sj
388CDRzVB5tBr17lmWzf8szcGNIoT/g8sluR0p4/argpm3kTWW3mll/tnckuN0GT/CwIvIUDqGU3
27F41+KWQtHTyBduqMZd0AJ3AU+CgoRRhbqQbFlUm9HKiUnDAPHWZg0B6SxmwHgwwgir4XdlgYNQ
s8BSd75Xki4IhcCc79ANrjXoBZfGQMYbml2/Ew5KD/WyaA0bMZRctTGlvVrKzmnhvix59KoPR+eD
WdI0ntR9fk7gOLM0RbdA524QFJEuOtk2ysYNpy7EMaQjhEf0u7bqIDlUgkTqJpQXe9HzZXbTHYyZ
ld7GCDdKVDdUosMvUFiXZhoRBixz9tgsiQLKPzVfKw7VcurAGHSvSggcLceR1sFAxN/5U33dv8Ab
qmHcoht0sAwsrn96gXSde+JkZSiT1C+UJLEGj3J9sJHj/FthT+GrGYLGjlL8nFU0adcpbhEitaSF
Xl13dOEyNXQO8Pa3JclqF7U/V+v0qpjatUuvAWbTQ6jmAZ1GytgfzdLGgChSAabLAMm1fOtqPahO
0sRtPvTcfXOiuLnoWRex3CgwmvtjuyscZ7wXk16SKxaWP0Zh/fvs8bXRjnaRaQpAu/N0zimqXOnj
MEMwwkbpk4s+3AC9dM/DiHgm1MPvj8JuLPJmyX4bNxG3igtZCP02jtg/NMtawiOjZS857NYj5E+m
bd7MTMXPrLWaWHh9OFPURCEqvOCDnKj0W48m37Uz7zs2GwAsAgzyUDfWVZD6tzKqLHxd5NDQ5Mqf
8HyiZ9Yk+nuIbxgtpInEcazevETiUS+BwjBgPLc+azpA2augINzLX2xRfVQHJ96/vcaQ/qoxhACM
0YJoKREt/v9DGXv/vgzR5+yQPJgbnbkyIWpEIvUuDDx1QzG6YNwyMMzXPvazbZVAysJvPrsHN0Qr
qQwzHiBODgEX3G7t3PHL1pn+qvYWMsR0j3pk0xmQYZdsxWtTdK6+Yca9hJHbGL2sLnqdzdBfPUzx
jYmGcpwYrkkLQG3mvSL8HZi6xhRUmY+tcajd7gq1fHSltddSUtfSvF9WATD89hUeofW0CM2Gyvcf
3I6irl8x3BO2VlY02QtzgN4juWcjYiMkDv48gOVktKUemsU8PJkOdoHFjcu8tsKN24bbx2iIGvYE
1pxCeJQCx4qFzFa99EQzHf6Pq/NabluJsugXoQo5vDJTpKhsW35BWZKNHBoZ+PpZ3fAdT83DZZG0
fW2RQPfpc/Ze+5uVoNRUcnUkaRthg+pYzxJePDZHn2Mr39JYXURf/gyEe6+24GEIPhCPO+eOYxHW
zuzA54qucIpH1AbEHKnCSNVD6plXsK+Pkz9srLbbdOa7T2f/Z0Araz9rvXPu9YI8lwS0IIkrzYGb
hl5PAIRtweeIYBfiyTx+VxuuupC92Cv2ZMgkm4wQSWaapv2r9jmUpsvTaJkXThvFaz0v3tXxik+3
6eJ7ZuLxXvgOzEirGwBA51tGRxEhkQOLUiVRNiFhtA0KKYdBsrzPy7r90DSflpV81fgCRXye9oce
lCd2/pCDi3SPs5btq9o5K+UD85Lkm0WzahtpcLtbH10lJ4jLQkLM2hnKeYXd1oTld1phIXQAXbI7
SPPxG5JYZNs1c33/1vW/VY9QPVROdJ+SuIamsC7OlZ7Ul3RYGhAZwy9VNAau1V7q0fkMuQm3awnK
+suQGmfKlkBm90b7f08yovSRRhXYCm4w9ezfg4ldnGQkrE1aOVuPHfSwLZmA/iGRwuDWYGCPA3ei
2fVfWeksnflmLZyCpz9jWM5PGtyYU+LrpC615Xd9GGCHcj6+Wg4AmKUwqkuXeG9jM5h3eUF0e2hy
ukH6+47piFOmbnzFMR3xpGVMYRFEdvaIjn/GUXXWJJ0T+zYpHCKhBQeEYRNlC1+InLZEOi1Y5dpx
PRBrTAv052Guqkc/sLfqVUGn6RoaZn1S645b0ga3BUAlfMk3PvDjImrzrJpQk9X8pQWol/3dem0Y
aNyUXVQQsLDrZjpQ08ytvB+CPt9FvoNxNIkFGcxa/U64g70L2BnPQ0EkcRRg3ln3GdTw3/6d9Yn4
qcQmscXXgNTs2FgY0goz+i2ks1U9xOmk36kBJFZ7pEkQNNNGe5vyIT70JjDYzpn2o9H6TzqiYLoi
df5XuFzp2kYL3OC9thNaPUkdvo+efjaqFhxem1wbaPFv/fRrnd7piBCqxe3+tMDH9YC2tVbX2j2R
PMiVjdl9aJNvqpCDNB6fPDKZNmJ0Axz72amxEawKWlcwLGC5FcVWde5YPWlQyVBtzujByNrc6yQJ
lkUESiFlFyv6fK+PaCjl6N6RpwxFUlkmuIGLDfagy9AaRnaGJEHdbcLf20bwnmRjDad3NPbT1EzH
Ee3ZfRQWwT1R00wqwT15whQYbprokiME4VCOHiUyi/Gs3BosmmScWDQeLEqQYCx+NGNtvXmiPmuR
6X5PPO8ahZbzhZ35WrY9uUymtxuitNlNxXeo0zsbH9m9Lv9NsQdixcl8hk7yZaYPUvO0U0PJoOuQ
8mGvvPra0sGdyOcz/XdHuNVbYzHha8f+0SSRDN+Y669NmS5DdZQYdNWQrULR+W8+rbrjakhFT3gf
x/qZWK4alLgBRkAL6uN6hnBNrrSEdPWTME0L9Zu0ZXPk2SiTK/EWJskrfLJFjDD+72CCtgX+uax8
HOyg2ccOWZvrJV9VyxHlKBwfKUlLHKu8uQ1z6TkgZlG2f9mD+XErTEtj8wBBEJQOcXC3XK+7kycV
xcUlsjz4ylJY7GYaO2iCUSaU6hCHbHlSS2Y62vnom3tgpJScjYn+dhDMbxYLAmscALkjYUkMHIeh
G0wAim2zca9G090ZtJ9OSq78T72cCZ2+jG8nbJJWGvFZh/5u/Wi0cURk7aVkysdjfwnqzjisZZA7
g0lhKpWfKkcGJE1ziYsu6LQXSpl2+39muSRnk8ZHkwVdcXQxJ8N+UA/CmVF8GzDb1csBb1fhuvV1
ViQSqjzyNFLve7jU2J07xKOn0n6sddM+/mtIqGc1FrmNMaMpU51eNTPQOQGJib9PyTEnzjb7teLT
XD3d/vt9eQbrIvSKs7pW4ox/emsQAdOA0WlDZN+2lWWvQnN3XUKN2bLJQ7ujOa7TifuunmXd0OAp
JMBolIbwWTdQOnqW9agerAFUa16GofMjMfJop+VuzvSw/o4aGNSNbaTxdUi6+Dpm9p8cJJax63O9
uej4GrYB9dYTGZbWqxp7+AJ9DkvJRfh5daic0ryknYxooB9Hq8T87sRx95ZlCUeWKTFfs3Z67aUG
kTbUsM+ikWMMIfTx1teA8VVtJC6+iAN/W2Q+BHIf4a1RR8/SD35j/Fe8puVz2YJeL81w+DFaKEVn
yFvrM/UendphM8r31md6thsN8MWwXVPSY6/rFBVRK1GbdMg4RKchxxBzIPg+Ce+bwbE35JaRYa5F
/bWd/NcW0s+5M2MD0vh/Tlv1zCGolbIStaBJ+lIU98NLSzjqo5OI9ZVrlWLLSWmekbmw1yH+yMCT
qs5h02Ibn00kOOoIJDruG0Yo4U5dp/ZcUXbK33OtjKnUcmTq2i1IBTjMDoUQwvHfeueV31pU1ZyR
+plp6PzbKAXcLWkh70OYHN1CZS8GjI/wPFJaQUu9q7Pl+xKgZ0cgVz/rMfKIOCWm1KPbwdQVpTRT
4ejQTKjbPCtifiaXCK+1fnbq8mDXBxe3QCreJF3U4kSgamtIIbBaBoJKAphGCJbUPt5adnlXgu6H
zLtUxQnjHVZatmAbQM7ZsgvXW7EoWL5go1jmj250ambnks4NiZLfOFPOsCSdTH+y7taPJeqZFFAB
z4dCwCY0OmEelsgW/iZ1bOfW1J/4gRImMW3yWMtnbUCwhFtsnMgwD2qEMwOJ2Ugd3NUyQmvXpQgu
/ohmQP7oCOJT5cEWvSNhNEoqZSywrlNvOOYF+bFtApL/H1Wu0SYPvwVOQ/I2mXpE50HmDDdzml1K
ZKs0jnv+Ve3ywdyVjlITTz8yohHiKT2vK8BKZjBxkFPUQj0zsHkfkh4AJlO+N7aweVfVnXYbJsM5
Zp6/Z5uUvC2UsuqhSPGLtHDcz3bzo6048dmy2eVHLvnB6ohIncPJJK4J4a7mn5LD1xBJuM1nv9iZ
/ztpiLO42i5Z7B1rYWKMFY4NuVtMTG76t9gy3rXUmx7d0f1iDdvwy9MLx0KGczGhMC3RLZEWTS96
tNh3hFM81/QtLoM3PKlhrJB5UupZJo7MBnBGYTcffB2RX6xd1Kw6mZ14m5JWtHYzyGE9VenowEMB
xjSWLQXHuMBTzwTUMGbGUp1lWn13r14FZAuijZYqJkyf1nYMyhI2mEf5Kk98ZecTXhHNB+ayj+Ps
1e+JHblkJxGc5Nisk0rzHBkDTCRi5rIiI71EDVt8LwiupuVfgcFUP13dJpsnAj0tbBPcOv3NcyTh
mK7efDddbNQrZTHVfqrOXUtPH6yVtlWFtjk76WPV028Y+1vZx+1XbbY3nQHbD8NHoOunWzWprPWs
Pgmmeuyz9IOn1Jh2oVTrp15ib4zSuhdWRGvGttMaEK3ZPliFf5p8hyNflH6tyhMwXDAH0vZuldsH
4rMnffM2NedE0+LrP9YaWJzxyi0UHINleqHObYnmI1S9ciqGS62Bz86MIopTSDWz4ZE3zlv/3s/M
65wE4kCzaNo7JhG3Gm3znY+E8qvu9OzMhHc8GWn+vYoW9zkhaWhv9jnSL+qHkNuN0rY1Q/+dnivc
3SHx3/HxIv9qKE/n9KXNxuVodMB1TYbbQGb8c7WgODBS/cIwH9R8P3XPqhOcwgFj/rRNmO/cLz4o
gcSj+NVcvoQ6pzb0DAmP96ZvZQz5RiJReqMemOfCAcXgEOE+65aXgS/5MTbcPaENy0sc8lYtRUDR
gvkcMFDDdtsk14j1/PT/no0TKQJjLUljXawzbsRT1WNGv6QxYcW5S6Ot1QfvKkv0Vrj9H6a9R1qJ
pMBhNTzYk4enEpTfd91EeiPwQHyOgX+w0kT76ZXpDBGHqzmY6Sf3FYequQfM4hqufTdiZdqgdBIP
vaM7WzFWpK+rsfKi2xgRpVKnM+gAxWHmnFTLIJ681xr13nYwm/68OO547wGSGzv/wyrp63Hf2VEQ
7jKY2Ze4gUNbazjwRIjCXi++kbTwox29mz9Mn+r80FfkWxflLOWEFL2ILCSDu2G4yu13y2d45P+7
bPUuFxdpFWLrGyRjdGlYv7TN0G5TDf26hlxdDf7wRxTn0ftwsNUSWWLad5GgC+yZpQP807XAzYCi
UMPLgl2egcsFA/mzT8G1SlKgZDlotrvhqMUwp+qg1nfROIp3m5qFocSb7ufNRS2ZaJRSYtX8YR//
Cjx03KqJn4FQ2dcxYlh8RsxKbO2eMPgw2840Bw5D2omdhYD/2bCtDt16ZbyVc49UHOkx/Lg6MkkP
Tyf7wW5oWpeDk22yMcd0QP8ZgwZNrCZ/4ZJwzniD28d5R8JMALwBnHWO2595aXAEFr5yG6MIrgJ3
6o9mzixM2gnWJLZVZHbDt9FarEe/t6BpVBn2Hf7MWvWSMkdKIT+aetn7YrhDcnbR7CTECO++q+VT
tS0smZIkxHEB8o0BDwpWKDgnWLZZHzoiBze27Z6zuSaIwgjoAcr2nypoHY/TYU8zSc3LCsP4moLK
OfShf1MK4qSaf2D08J7iBG+uhCsMc8f5I57X+bw7tYhsiu6tzyLZ306M9bMfGuNvEZoM8I2jYvpe
XdV1AUj9ofa9cudhy341teY5jobfWepIiCS1GMVQB+ah+KQV3E8/l2IECfynGMND5/Yea3l1a2IS
gujwbII2A8fQGwISvFxU+8B9Gc3qyVF1GIQFYpRiuerDfknK8MZ0NsFTYGGUSbzsmNvayX9ZvEwD
zD61X5MYsbR0BjPbKrMykFHamzP0r0luhme/64GBOSnMbFVn2Blnas4a6N6pa1AFG/fqwejbkC5w
TnhoFi1fNf+/ezv3xnPcR19zPzsk2HH8tqK5+AR97jQFcQcJExQDRwYw0ggBsl+Up8YyfyNm6m//
3lcvMfe+lVoGTERKp9SDnS3f5srW1rdCt7O2dUc+VTSWOYnWZX6wo44u+ag5yREYAKp/Op6xVwFx
p+BQI7b4F7H3d0Xi08tSlR9VvXO1M4dGKWTGqPphkQB2lP220XU6UOa25MrxbAQHcab4xGyN+YxA
DDQyTTfgak0gU5T9h1lkXDaVEZ3Mef6xnnvVpl3ZVrWLovl7ZXrig4xHVfQYtU18xDLDQJeH+jYG
ruG2AL3IDjEPXH7datL/d3hLUy88tG15L5apvrild8Ggfh56IJCGRpMIXgBTtEEjenFkmcdyR4+j
EXm1C+r4GXV/c6/LxruNZsvIaJwMfmSxzJjkA5TuV5dN7+wd2GUC2LrqptOdZLk3yHWBwowGThY1
RLVfMjR5fPVS+x4AbsqCPy3jNznV6Z4DyCco0uOT5aeaDJlJXzWRPOpxM2Fra5EO6Np8HUjt3KiK
YxjQ3oKKo0PVU/XiDyvOjNuqLd1u41Cahr5zA9pP4HLSrT5rzjH1ivmKFGvnwk24oSD5xkkTsWwk
gzI5/CKcwtZxgtQmtrpLWdy3zrstxlEu80RKeDrtc+Vg1Eezu1U6JvbOID2che0FgThjsbqgSymx
Cj7W5w3H+x+oRTHiDw8z2U/EkYGRBYfn7wnQmV6qIVgHaxgVzikBnWe858kOqp0rFS0VdBGUsout
YbiemYg4QXQbaB2eLdGwt46eccJXHp1WuS9Nq1M/k6untqhk4RRoAGU95bB0YaZm+XNfLk9Wb2L0
yzH1paX5YNIdvzAqxpfikCiWGe5Hm5gJDjp2LjWIG0PdvHR2fhkbe78qmsaaDs6QONOtNBp3F7qo
Y2viOVSBlzT+VrhT9y3M8zszrr1jMNbzThXonD+3o4UFnevryzem+7K0li/avtVHG1l/OgZvFzXF
QNJh3dWTW200osE2bTJ+Br1k3Jj1k6Bdf68EhyHYZuQU3fSYGiS5qwHAVAImMhBM7mwLtmrcVaeQ
i0+ZX3yMH3ewCaB3WO4Inju1DpF8Vurcw0oynqOx3faBF5wmJ0+eSpdOljw0oex+VaykhvFF6ZT5
Bbycs9GzxCbYycnPSWPXp7z2iP1piFJdGzSUGdvKsAnAqfTioPbcOUWxjYfHhhAQ6SxIqbvTW7yn
foJwICqAZRJe/cjeE+PP1oc75cdC5YjOLIEib/veEY5x/DGk+oLqfWyPcziw+Htm/5s14cGrK8Ri
cVnuCw0S579FAOkpspdlCXcVZp69TzLGKbEgxWNJmH/O9N5sB88R2gxzn3G13pdBU2+cgZY312l6
1ger24SI204m9iJmShKDOyIuFxTP1OYxpwoAQ0o+V7lRe1mFsDOa+b4jfIzmkf3ccgThhNj9XGbW
hK0eIj1vIPwfuVo502gxjQ+UO9dcBgDG5MZdXZEzwZjI6pKvrBBWleuRbo+Z6LGy2vhj7gZ/g5Ws
uwuq5X51pkfFT0AX+GnJNPorzW4y86FoyCKcvPnOzAiBs5RgShsn8aKllokar+kfV7Su6l0YiMob
vMxHayh6mvpG/oKd+6kqDbKXGvOltzuKIWmdGIEsp5Jnw3lF586t+FnUS/mgnvVgqvaJhsYuLo3s
SSstf8NPkH4V3YfZivjC5oGgQuLY5zzMrl7TN9g3pKKLeJxvDnrhfWLp0frxWmW0XT9dEYTTLQpv
YmA8kVb1CDgcoYoxTKgVq/StjHVwGRBvjGhAUyLHEYo4ieaQ4jMii0ga9puY8XNST96qhWQWXN0N
ZfdDfZeGIWQYNMLHjcf9f4rYnfE8SLqhv7jjLkXwzeWGE5p9cbu+Z6NHbJCiPLhANBQgPj/TZg0P
Q13Hr2NuFZs5TH+TkZe8Dr1O91lHuL8XUfxzPf4R4Rvu+X+d7Coz8B8xIx6iEUePOl1p7hVrC4jN
kVgeb+BO36a6ONYdaXutY4YX2jDlK9BVotVDLIhlkl7jngwzE+suwxQxX4hheEBPtTCFAof911Xd
E9G61IF1R7sCj7FNe9/vsr864szIjq2cbUY41XYO8V9b1S5be2bQuQCAMEY28RD2WlRsuibtCBrk
QUuL8IqI7+RKrZl6a0mXL6AIBtKs7EFtZ0xb00f1Kocku47dUPmM61yzjiIGzzICQxk9RMU0tMzn
itsA66DT001N21B/VuMk3Y1+W7GWnJqwcm95EZkYvvhBC3d4CTzE5ubwzc+s4Ka0sSwJwUM+jN/r
GrctJt9gs+rZ6B4511a7hmG9rILqvy35YOkvFWoJepRL/tnVxpHRV36vTWF/HQbneSJd5bcNJSfs
hlfucGQSYniHXFQelxFCV5yVR62Z2BT4djfmaGZPc+3OZGm5J7W9qocxSVHU1Lg+s+rX3BnNRpUR
CI5QXSo9dcpVpkSpeo4dnrxdf9w2Hdo7JXfgO2R+Sum3iRMDiphscqoH9SUaBj3AWjcEeXH4qYfE
ADijOAp5jyZOAXXVgzkF2NHT6n20M5irUlrjIaK4xRigPESzO00vsDqlCdx/LUkOU0l3SBl2odSR
c6KO4p6eih09uiSb79ZJGy1i4mKQWVcQgVYhSNzleIcBzXOqkuhtiSVXDx7xVlDMaQcOdfcnkqSf
NE41Etrm+RBI0k+1dJ+xtXMqp8XZgXjfAWi899gLQa758d4XdISKDpwHzET+oU3gXROH7LmuLjnK
R1nysbTLmzhGWZv/qvr2kyFE/WsJ61sf/FbakrFL8otdJBI0GBjX1Is4z2gBJuJV4FPP5c7Co3KJ
tMK5196UREE9KEkLgaeIWz2i7yrwurt0jvwnmvVYjcn5xhLG3o4q+oWoyoWdYuZ2r4JLNeUJKdf6
lWwV+5vIo8/RjR6sxO+uOm3sc7JMX0purs5rMXFpGxMtw1mJRlqrcjHV9MOugVWv9EsIFsJjClRp
k3hR+hERNIukV0Js4IyJHGmE0+8ylyRLS1uuY5pZj9GgLxhxik+Uis6liop75epYimfVQM4Y6+nh
dxbX+dh2tn41PHbF2irKtY9phCTVZA49cdUfCNDMIB+QLtWpBEXF2ttC+tmpat/Kav1YHWnnzy+m
6YFDS7znvhhOfR1Ez4YwwruxjwtoSFWyt4K54eIiAqQYOcVF8/gLsT+YGU38mrLoko4CtIKc2Fez
YxAHSYWviqaSbu0GFX2HeIq4qFVXZtb+s5rL2DbGGwhBDGedemOg9r5G/ZLjBZeKnBZnRZnZ9rWm
U3L0U4FTRQ1SIr27mN1AjxdMBhlReXIqR+FuaRkZxJVNzt20kEeG2QHYQMGyJWaE9yjoZBDQnD4t
DNlwerfeuZVBGyLA3L5RTyMZNFMMNp2cgniijV6kH2ws9HqILWpCUoVYGrRvtt1zdB/pLaqXic8n
7BGl6MpanIoB7fhV/YAInb7ycE73A2qv1XpnS7rc2hElu3rYjQ4xV54+P4ShLX+iOA0JQwY6pmqL
3ABOPQu0fVDI/MK4RloLAtKMrQMa3myv6tGOqNQQdNEmoL1+UpdjNdFsWf+WxWuMvU9eruxQp1oW
PhkLEmjXdT8LMiSeYm1ppXUj2JG0F+yHNlv43C30fqJ+mPMKq4y9nBLEX6c20CuwfgReRSaKs2DA
RagefHSx67N/73nyV7MRU0YNSWr37xfAV53Iabx001zhFXCfR6UdSHLqAPlSrcdAMS2CaF0WR6zz
N6B9lY+fnKW+8a1fg1VqzwbcqE1p6AwbneIRshQI0IJaRXMdatUJ/3ElM3/KVEeIkYi3RZ5fESvp
Ej+KUF++NDgsNH7a0M0VMx1lQnegh26jnjQFc6k/KcfHQ1S02TeUchlQxAzoQGVqDLZAis+H8eTO
jfjKpMbFQEezQb95gBTn/ChN+ImqqeP1RXNYckQq9WyjqKWyOMVdt7zluGk/h66jlRIGWFsxOqWx
0T4vQ8JQGTT6nYkyfhubjNUDMhAwZLkoIimu7sV0pzqFwKnNa1W431Q7M2zbryr0PJlGxfSsHsLH
ymcrGxpOFvbUeOdiLggxon8X+xGQh8WZHiFDirs2yfKNZkGhpxXzlBV8vOBvzkZnbhiqDe+ODjI7
nJsB5SyAO7WCUDBa1xCt0FMPT3HT9J3PQZoxqFqauopRVZ7Fz/9mPPXIljNq2XSI3Gy6d2IUP4OZ
rYImmaDyoEMhtbupR7YcTMel996Er/XH1faHx/1+QMD7MNr1Ja+b8EU9gNd5Rnoc39QrDZYAuElA
SF2Qai8C3MpfVaebpv3G6Dzvqcb6ruVB/V7gsfl7L1ZgQ1viugTbVDSifeTS0chLkvtOwwAy9UFx
GQDzdjnevp+TANnYEWpd9N7h/+EWmg4h5ioeA6vwMwXv9WoSBNza+vx3VSpIef2nZ1DP6ASIKrg6
DjEregq5PuqT5qU1YOw1M6KcRpjiJQ2wIteB9qr7tv9cwJKUejghyHC0MdGsbWEEn+1hoDrdEUAm
ibKdcVyS9LS0ZvAz0sAictwuN7XZjAA/paOzSZLl0Ag0CcQVYq/WhYeRWzdORVn2nJjCkoF2GR+D
PphuPg1K1N8JdZb0ii2ljNoiByu3x27ZJNyLG6tp82MZI7gtqI0RCEm7Ea27Ea1FPG9AQ9cPSFmo
KYEbK+Dx5DEF7lscXyhNq3I7f9p1Mz/n4fRMcM3LKmTrSQOuxfgMwIGItJERNYnMzy6Nrieto3e1
9uYzuyNlOnS6ix6V30zNp7PieOW2GNG7eUVk72POi0+wkSNIZBohrH5XkKHF33eNveaXMzflUb3S
A50OTpHTgVWvB4ITdz20zC09uvmqftnGVu5IWfx89RbPOSbMNtOiONWJfRqWMxGR4KWNwPQPS9hk
O1U29622i0vnANobrpY5R7sYvOw5C4h6mq0Hb2DswYk3F5cez5s6Hatp978H9d4IHQE0d/Os3q/k
pKCtF+3ObDl35T0jFuEP2b61mQRs4t7F1h9AO11fF+n4ObXZn7AkrW2tiPhXvrpeb97FldvclULE
V5I9OM/0tY1D3Ep2rdV/Y7kzXxw3+9ngP9sU2OauSpBvWSjr0/+Ig05MF8tdANhKS6zp+F+VuZDQ
zRBjF4cWhF2KxNe1OB1qrtIldI+6WwD8xpV9Z4VWe8sxh+yAEsXEM+k9GYuRs1uQtV6SPid4NyML
dW18RFrDgd3M3A1b+WcfDO+zyLO9Y4UBwNruFhHl9eItiX8cdTIGCAG+iwzD/U6Qxzm1C+t+BMfy
z8iia3Clp+J5lFkeCyM9/qtvjBzxoaiaIkyxsvoYphxp9Aw0UKSmgRxD6YoiwuimxNraeU1Il+99
Z8vUVqbgP30O4mO2iX4pkDHIu8brSVuxI/iurie+oMFR/tjaYm4VsGj9PR1IQ8xk9X4UILEZKFjf
LS/GZxF5h863rIdcXKE+bGC4pxTHJKt1m8Gq++v6VIdJuTHOkc+Ja1UAmG4R8r3KSa+OG1zNW8NB
8+5ox4CIpYHoWVpwCHw6OSokJYCmd2qzxF1fujIzBZYtjm+sunuvSN/zDm3k0YLEc1LQSASt9NRV
josjrBdfm7XrBK3hGf7DR6OMDzLVHDvD2ZuG7SpCJSdhId4XER5jBtRPBLrVh1TnPMRolSqlm+Kt
MpmZVoRnSD1Na23XE+51mwfQ4+DNgZgqcXH4c21YNQ1RIjB/HsJpAKBjR9Uz0rbqRs/wrF4t8q00
4mqLwupSOcPvmD24s2n5yZNd7dX5RhiTyT/HZVpZk4VSDLEDZQu/BqEm6iH0sY4TY+Xs/71HTzoj
nQJvyOA71a5HIHZq6RHs13OYiJgqjg5STWGAnqqyn8rRN4rc3bYe+O4SodB9WSw4GpAUv5WIP1I3
fpyMh3UXRSdyzMxsui1Tz9RdFPktSwHO8zHdGXPnH8plKe4c1H5ni8Rn5aNFFkE+I4B5aCdybZ5T
LTkSkM2k1A78h8BCgBkHERem9LOWOfyRwAntO3txWKb1liaA1LvGkbbsnIwAOK6MLzski0RdRUh/
LnnfuvsqnMihlZ5ho5IZ3G7e43bOkP2WZnBnGhzQ7CZoyWzN9L3Eo9IaM9AlyWfVYl/Tojb2eQ01
g960+Yj4FywhsMbNzGz2PSmLx8Kbjuq+qpLZRIks1XV6yEkBmQfbJVyYVBtfLbfQn5KI3hOX8mJk
Pwmk9Hbx7IKht76UoBoR16EXmPBqK7Lgo0nCwmSPj6mH5UQBuYMAo26qXfMW5/N6j/Jl9BtV6YfE
UF/cmSxsMRUkZ9OLHZwk+UinDhVodiCX4iECAnJc5flNjqmsHG+T3wT3DPKrG6DaG+DP6lGj4b3/
90wbOwT0NgSrVdYSmMxpg14QAl5b+nFyyRZVoi5houNdF6g8lxn0buxc/d6DcxlY7t3MqenRQZfG
RMZ5ToOqe6Ql3D2GgELOOWvdxqPYU4oOD3jXCb2Nty+rblqLPRqaYISXICHmRSei13G+wMex44x9
+Nhb1auWCocDfTGfKn35AdhAHARCLRJ0y2jvhywpmgGEQuH3wrZAGBdATqmL8hDlOOLJ7LsFS/o9
GhPtCWNzcYxrfb5ZBrRhLAQfHrbXDQJnLlacGvglWc4GLMxz/KiL7IuNCqGCMzuvINfHLc3fHIa2
5ryOG+uXW5Vvaijv6H53ZK0Mj51oWSnhi58KpkiHtcODDJ3ZTR6c4G1O70Ziv7RuXWfkqqJPEQmN
QfTvWbmQp2RM2h7K4XQBWg3XZ2kfiugnzZjmqCYKgfmCXww6msm5Q7V3PRJjOntgqtYM1n1DvUKO
K7fnxUQOIP4ebSIv+lP6RfFQYfRzR4OAQwxeeKbtMVlNIj63aNBEh6IPnPsONMJTbUObhAH8bV1O
koiEE2mjUBf1KBANMLQSJ+ETUIhi1eKPx+OF2JJim8kMg5HjFVnK83NtacxK5ATSYDJ+1/EZEibD
aZwhRH4M3DbDDxN0l2QUyBsGj1b6AqOJCyA9jtAe0YESqxzLQHsOVrFGHnTfPEaJ9u5LxU3JYOzg
LVF9ytKCk/W4DBd1BBMfNRiybSBXYtYd50XLkK0YjR2QeyLIcl5M5pVu32zNHMNMWy09Zt8cz7Hf
je09o+YWSlFJ68A6qxfqbU6DxkEMQP482fdQI3vD0JDfYhNWbyWWeJoWDE4T6RHnLoQS4TqXsoQ9
6dYoZ0epAPz3YAIq2zB6K462LeU8UCvOqmVXgAU7tGK0thGhEhukYeSXhXX4QFnWX+OuODAWN8gm
NZ2dE5IYqssGWCbzJzpwqghXQQkMCyGnJGIdVrWxbSCCmv2fupuMp3W3JrcHc2744MQ6pEPOyTv1
txOTg9ZA3VWqRaQ5qN4UxqA0CfYR3WzAAq1eq16MEZ8vic3KF/rXGNGk0dZwF5tyPwLiGhAxyhkD
h9Zg6e5/WBobDAQOGBMzu/NaViyz6uKitSXJwggbiU2at6zS+ZM9+c90K7RXWVtSkm5qybAhTrSm
n8rPrg1T/aCeiQXhkT0eu8xoVm+PMvh0kDtga4sfK/aVojyl6K/nH2aGpoyWxwHEoPEYQbjY8Cfn
zxgj5tqn50sRU/xSL712IAlzgzV80SzuX2Y6L1E0UE5PV8wP01MXGSHW6oVrvpKh2cQhqY8s8Mm8
UzAOZtJkOsJFgfM5RMdJekE9PC1nVgXKpTksNpI3cadTvA95q93WamOivTjhsxg6gj6VGE89GPDp
D/CwcMO0unvXawYogNmN30VTIwYQwV+RedHGzUOR6/MOtJy3p1V8RjMMo68HfgAcIOfoohF4It/y
gqRn3iCHcdpkDY9Vwc2BAjc5gxyCPkKbvY5JTqaPda8677ED/GC9vBLNnSWouNwtk+6SwgrFgFYV
mIWA1vY9qc4ywIsiv7lz3eHP2gszNDs45FdoNfoG5Cmc17BPfztlY266zrdvuCDtmxXWxLZNxCIq
k6Nn5x+Z0aXoPseQo//4YUAGfi6JSIk2WHFmJLL0j0tBFoORLDBuKgT3Ro8fSbnYLG34awhmhAb/
ygr+8qfCge0FCNRWdW8JRqUaQ1p7VEy42XUD2nNlRS+WFRt8cILQbCiPalZOvQXUUt0xGnXT+n/I
ZNzTIBja+HiUObuY/qOhgV9U6h3Fv4Xx+BbL7r1ODsrKTikapIGTT8haM8yvwvIkITHzSYVT5wSp
0Z0XC1WUmurPtO1v6UL5NkIArir/Qc1P3AbJaeKmCCHkTCXxhueSw9fF6HzzKALb3PB2sksp17ND
SsbvtgiMV0s44X1n9cUr4YqAx4PxeYCXhtuEGb6ScS0cs0gNWh7btKO4bIvpFOpzeosy+1kth6aP
q4IuCbgbWeP0mk5mKXm7u5AD+j2pgT333BO1n3eIa9e45Dh0LnQJMKuoTw+P0smUMUoBhwYWCAMK
am1efE3UGySDjYy2Y9Jfjb+mlkB4bpdH1SJuAQPjygRAI7R9NjkVVoNG3CXGQF1NPAMBSQOowP/h
7ky641ay7fxXat2xcR/6ALxe1QBA9uxbURMsipTQ90Cg+fX+AN4q162yn+2pB+JSKskUMxMZceKc
vb/tdMbDFOUj0i95LWKcvqGpY6oeCwwsXypTt5puiQpQIk3c6SHCiYFQ93OSVtDCZX6jCvg9rW4s
zKCnKlCUXwrCL2LgrB9fK0YPJWl917N9P9TRFefN4xyZ0Wm0GIRtKRqkissvBVe2qlR4hc2v+OVQ
+RiY7T+3rbhG9jzcR86iPjfuS0gf6fT1/hP1HR6+2rpyzI/buqsB6rwQjRwHrRB2sK29W8C3rMfL
1giy8a16cnyr9Dzeu4ndnRc1gkMCrs9XaPo/QD4ChVKUIthuuhPp7IzMG17LFID1+l5ux0a4JPOh
oCi6zv0a/+wbeuHkVKPB2VmhUTyqywJGx9UJ8LCcYBs0YAQ+oaDGblyXcJsgw/v26sxuF3M6bYwz
bVEB+WTt0zDZUDUmhniJ074ujWZcz1RBSEFvLHQgB0jKk7fd3L4oJvC9FDGEns/zSYC7OsSNM+/B
8ILQaObCq2ot/bQ5DkZzP76ppB8xxbgtZ2Kkp7VQlesXYafTWa/la7IWsEsZh1cS/4b1D8PU5p8y
RcKsElFjUpf5PcOL963dpy39Cm53r2gS2sdSHcUxYUy4Lytyv9sZZ0kilgdh1OwzYEk2h5Fdi9tE
44y7uByDt966ak5Ed277Xp/R47RnuJ99wy4B5cOL3uizurZnx2qy5q/A+kNZ+VpM4MoayNl7PUGQ
TyhoZNrmTUU/Y9/RsV6VzLWftMpVRX/8cxiqxyl2gYzVCfR/k4ibQodDleA5SMKyvunjiJaW4dhX
rq6HDxAwH0iOKj60pXpNgq9ZPqExODKrNxfp/D3KPeNGT+zZq9fct0W1pA8m53sazU2wTekdBft8
b0QPfceFl2vLO6bCOphih6DWKdeDry1Z15Jwt00mM0lCxZCg61rnlO5sTLfQY72WJB6/WR115IMX
p367GU2vRkyXeF7XpxwAMhbYQTlEZjpiHmtPm/U3w+frNYW73ChLvSMD+a2ocImSFvR9Qfmc9MmD
OshbgDU6Mj8KD5ux7RpCFV0XHdNGEre7/RasII2MVPKoADblAu9nVqJd4iGtj8KsLtKO9JPZ4INd
qV9NDuSJVBb9bM2LZ9um8StL2/tNIwsnBK5lKdxTKWxQXrmu3mLMJmcOG2nGWnvcol7KFuB5H5fq
Hnmx5hkEonraph0gub0+VCIiE7Fu2O7nZdd20t6PiRFsdXJj0qAGWW6hXqJTBg732YW24dlK0TDd
GahMIiRYAKvgikXWTFZeRuvf4t8tuph2q7X3YwdJp7NSCDrgswOyrvqTQaWeZhnakIJmcGXRaneV
4t41FFK7DIfRrxqT0ijIutNXbfUkJbHv6805DDMCwCh2aD207alNqyqwEhuBvPPUJjldRA1N3prc
qgwOuok6jBmYiPiHTaBHHQIDHno65ptb2CJKyK/w/q9OUMMMqwdyQNHORwAuNULYXnOK6aMa0j9C
CBa92jGV5MrojDq4o+VMZtZkgymFG5seM9PCzwMxUvFlNWjsU5yZ66Q/rVd/lWZMfWZDu8mVlrC6
CGN8Go3uHpJyv5+V+nPUzJtQknwETwMrUAj50tME2TClwJRQyInSa4DS1j62Xe8EX7PGL+AiDqsc
OfdUnkHYzHtT1A/KaCb8RktK7znu/Wwm78PmFw5MjCE72UwLn0JUIy6hssHXdiO0sn522vCqtJgX
2fkClWIFtmI2jz1zyZS3uKj26WKKJ+BC0ymcEMENJteA5ujE7KZrGzJ9bAdhnPBvHbpV3+uYISjL
yoiDRuV8QAOHfChEPdcx3t1zFBXfNtzQVPIdrSjJQl1lIc1s0Q2YWMhYhq7UFoKIpOj4oiHnos/2
petOdyjSkO+Nz6FlrrO2obnFclJ8z8BfbCPa2Ezn/UYyVBmIATNDlm+7Na14PcFdotWD79o8/srF
wermLWShuCV0sm0+3TWtPBe5uR5gpvZcyTrdl81Cb78qkPCik7aRe8GgrvIrTlnvG3EJ3ajp2UlL
LVoaI3GS4484LQ7LkjrXLaCYi6y4hGZ1HB7MBuYRNMDw2CXkVco8Cr3tU2bFkeH3VlJ7amW/4gu0
PynlToqyvDOpR21BQPmpbQxnV64AaSXLAqtdrmtLJSzImfRTjEjZb0TxU5pSf0Z8gl2lZSIqI2Lk
7DaneFwF6kXJEo8h//uXklEOHKTIjrjt+un6a+iJRnTYhZMbdEUYn8tkHnzEFPtt9Sxy/YdY4ptq
7KwnmGrloQfYHGw302EEawt+yOsd5i9u6vB6rFiSbeSJfzMCbm5ymLOS9KBPDBCrNjKBwcT9hYYi
6UAkut5HRnEpRwUpyXorqfuKJ0xKJeg6Q1fXeMEV4+KE441dCYRfrvU4G5F6v9nSMoXTbpIuxYeC
9FsC9CD5/XqLpAW3u1wzO8dWzkfDyYfueftbN5nLXbywdpliHjyl7BU/sT9SY4kOtj3XpGStM/u5
JOF9K2SZqW/RVT0InyPwNsLfUNvv9KwjTdnUaaR0YtxFWS+OrpYujwhkH4x4nG5GPcejUphnwXD8
ulYdjcJoneVNOO6PXzHNzDeSyuNqRfFGal6gTxDlQy6VQ0wfZ0xjwqTWCxf5ZE2LjQBYxcKIsM5Z
yo5guEgO2QUtAU5v3boSqnsbYWy5i9KlYcJmwOy2oItsV2lK1sWOs/xzQ57AOc/RCJND3F0L1Xji
M8nYpB9/kPCnPdQxWn/ksjZxyWAA4DsmvAdTq6rPIA6G3aZdgF8S7Y2+HIOkqp3rkPoZApJML4J8
rbRjEL7tC7USnq0F6Gs0YqIWBI75ZW7cGfDQvw3iosYj3AlgKucwaX4UKyVxRG1pyTNzOQmF78YR
I+dcQ9e5uhclELRp91+Sxbbt2Bhleso6yNjrXyK1Ymwyj3fUcSYVtEmC4iBusgnedt+4NxWuwkCJ
J4rtmhHfBacdAwYOBF63UYsUp6FluUxBlZPZs7mQoI/1gG+cK4Cka+wxXqVNI9i0zBi2/p+iFcXZ
tNXYE4q6PGtdTiikcq0Ot44tq3NDl+OmmpHeA8nwU70cn7e/oThDIjMBJMo0Lbka2+n+SyejpGpx
VRYxBhvVSW8VpTxEvSFZX8vsdp3zqMtK8pmF3exzTEC+VApUlXXQWuX44VQxwR/hykLvJj5wznSf
LpiXQiOyfdp02SFp5vAROMDua1QZojiX8jprtOGNpVQ5MMbJYf86N6yyqLrHsj5C3mBsGUWnrYTt
VBpFIXv9IZndC9hfnYkhYyqjpDFI4ahQ1rY4BEbC3jcf6gTclPpF/2KGQcV+lHq/6p+1Oz2jgF/z
4FSImehUXNlzbAfwVw8kmQ4ieaRxmO3MClPV0NePxHgbvxR6X/wpiVDLGTArmXmnkDLu6Y5Zv9Wx
yHcO7OLT1uRn84FkYkHAET2lqGk19zYRw0GxTWZYAiaOvNFdaEcv00oHg5Lc+i142BGszKmzySBS
Gl3zaiRUG8JsXiPEDNPu0A7oQTe3YVDLEnn7IB6+KpYKsJxCTkiGFPnacd6GlIeU7ZzAqaQruQyA
GdhQEy8pOF0JnIOPM3UkJd3yTmfIwlNEosfadL0KXZF4nVLM52a1/K81wVnt5nertnHPkW6xtQbG
XnS3eceBR3Ym1Pm1EnbSqryBURxABKMXbSX6RRFLjSATNXZKAiOfxeWxt832tmQkFhCEu+waSQet
qt8sC+1SoWtmkPR9fmd1Txg1wXo03YwbjKGEq7fPCmO3Q0sSTuZIJOCyvBKzGp5jUtA83XRargwg
45tho3Ty7utmujykZJrcfaErysjdDWGKsKjTdsMKv1+XhVhWFLGz85bMToeoVhsDRRYReu/2QmdC
uc7LoX+oBEo6W0ZX+E/Ug1zmT1oqao5lYJ0KfZkm1oIv68viPGVGeDu27dkxfGZNReYh8OyGXn9v
kuZlWAlYjRwvnaWJxyasUSvbx3GuGcavY/pcyw8hjkK/M2RzlTltfWFi6uyJN1B3PTQe5AlTdxUO
Y+/L1Y6qwYUG1xVoc5m+arb24jJ++hgmFwkH+MAyt66StYsTrV+cmcRGpdSDKkZDWzudedvG/K9L
Fn2HSmQfvlY7zPb9oRkhF9CGyFcKY/pAAVAMnXos0CfgKae5K4rEeDYJevBQjF/Jlb4nahqN25Un
jNdFlPehkzeQz9c+BmZLOupFDcFgdYhFrWqdE6HcZNozbQxxt4EmRhWLSldQD01K2x3oJiKn28bk
agH1WpY+GS3ZIVs1KelPgVN8P0kswV//hZ0QqTUtJS3UNVFYluZwzML22wYYkzSEobGW064ejQaR
pgRKZtdI31ZGXZPEKlwl44g+sL1XYNPulLqb0QAB3f3iVVU5MvUmv2CtH45RC5DENdtX5OhI6jDe
g9wc6DQ0I5uWaWbHznJfoqH4udnONN0gmcGpLBpQLi3+CBFprD80IdHKQkGhzqRqACqKDs6xSNMI
66y8zjXnVVfsH5u6si2cfYP6r0EMd2qYhNBqttzbbZ1ALdsHKNQKJisl7WM0I6yl5ZNhkkSdNgyn
18Pjgjjji6uY21FNvw1eVK/gvkA/sllhx3GNnCsQFLV9/w6rj+Q/0u6/cEeoThg5YGEtjIkp5HoE
Xb9oSuzbfBZfQlN4+XXUaeJdKOygQ9YiA8TT7uk4Ug0vj1i4VB0ebBMb87e2114XfrtSwYim7XHR
LNdfrWhhOdEDl0jxB+OcebmzYnLMHypyUw4zqyFV74QfEXF4rbcNk1xjuFIT7dDg9OmRJuoJY67O
9WOqxWn+plmT4f32l//4239+TP89+llB75ujqvxLOQDyS8q+++tvhvXbX+qvfz59/vU3ZNqOo1uu
sEyBc0czNYP7P94fkjLiu7X/livNrMVU3oHLorn2dHFYYu/Qzfm47eVqvnyStWueSIw5W2VIjlui
LIcBTTyiq0l6wgzLm8RKf3ydLJIOD7ND3EXQVOTBj0A7qHVdl0SK7QlPUAbHAmMLYdxGsGklC4Fr
TjovboS6byZ5HQXw33EdLGftXQiUZw7+D09c/V88cWG77Dq6pbmOpv/5iQP3MgwhOfyldvtze6pW
qj8WlbNcNTn2ntbCcCDqcLxY7ZMp6D9l+d42CHCsbN5vmanLRa7/1tZtsdfjKb8vIrIL0jHa4y0j
IS2Jj1Aph1tXS+yzYNxGAZWJF5lM92bIkb6ODjrN7hgOQNQe/uunZzr/9vRcAuAQIRP4pQr1X59e
shDt0YxFT01DMEkU59N9E0XP20jGsaCkL/s4jZdDXWvZq2riviHX5t4u84d2m53qxcWUDI2JNsD7
rSeXwmhyv9Hbt/9JCXQl6Yeu0QZb8E2emE+07VlSEO5vPlga2MnZoBQx1Db7Az5LfDIMkDVjhyDR
6bpRssfNOgX6QFZ9+toP0U709fLqtuF1kxPuUbdwdcO1tqzXQMGxJh5KMdHQ/devmC3+/RWDeW3y
UukG8V2O9ucLgsrNYklYJAbkFS0Q1wNwLzQQ3tya8mH7okya4rWITI/bTdgCy12pv4zLaaP/okdJ
HlfKCTtDT5D9RFhxRyRtp8Y325fRbU3cZmoRmIbSXFUTE3mnEC7JPqYNyHb9YrnSg/Ncgmlqw/uv
jj2C0OXLr8cOVfht1gx7revdXaebI1CiOPeyBN9V1aSJxxiq/Z6pzTVwpUtZmd0NKvL6VatuhLoU
L/ZyRxbLeDeU6/NbiYpLM1KwaUN1KWvCAad1edXpnwZKS0r45iTpohju7tICZVh1JpgC9jHn5qs5
6zo8K9kEG7k7an11+q/flO1F//PyxFthwE8zHBcXv71e5v+0PEXwFtFVrISCxSL6PRPyGEpNP/bE
xnbD/DSNsQuHmtNe8cJxjEkGh8H7RehHp7bVuziD75xDH+Pljl9MdYlOpuIwO3Cr7qC29rgbsJH6
vWDe7ApBJms8jg8NOTlJKJ277RZVVXGSKuR8I35hHGbgj63M6+1vtMlUf8oGTCqx01yNnJ57ArJo
auj7DUvRaYi4s3h2gmlEhGN7KVO1YOv1y6QtLi6WzqyOq4eSnayqJ/2uA2dmOcm4Gw1Dvzagbp0i
rQpki5WKM1nDIH08bb3SqcetUUvtsqlcxOzY/uL27+6idw+i/y6ZdgYTWSE3ERAFOpUlkS4TIhRo
BsvJyUCcIOK9HWr1ZXs4y8h7b2YXily3OqEnbe5U8jVftnf0P/6043TbDvRR1TOW67j/l5t/O/ys
bt6Ln91/rj/1j+/6259v8kN/PGjw3r//6cYOYCjE/+EnStKf3ZD3f9/w1u/8v73zLz+3R3ma659/
/e0DhXi/PlqUVOVvf9y1bpCa+08X7Prwf9y3/v5//c2r+m58L9//9Sd+vnf9X3/T3d8NWvwsKkJQ
wRmCvXf8ud6jub+7uEPtdXEWqq1a3EOYVh//9TdFE78L0hF0R7AtY6fVuQ/K3Hafbv/uspgbLFO6
YRgA+H77+1P/Y6//eqn/N3v/+mT+afN3NMsSwuVsiorZUDXb+pclr1PWXWngsJch7Ml8ZRhXZlKK
ge9NNaQxLl4xN3woPVdzhHMnqVkI0HSMWAtiVMg5x8tBzW4Mw5m0kzVoBOpUSNici2nHo03BH46R
3wyVlj07pWqaFzobhjyKBubSpczi4tcMGDR+RZ7neDnDrye1yxOyTqD4VsRpVMSZUr3KJ7dGCsys
wGlbcBlYe3zJCRH7SIg1x2cwSD4cuMYF3nIuRLs3HWlW+1GSQsnUtogsz+0x/vixlVT3mFgtutg4
hUmPMaMFQYob9sIbEmS2O5t01WlPPgCqZRE18lMyEfsY0LN/a9knO6ztY4LfslLj9BsN+aG6DSuz
UndL25vhrrbMWTsk5E9+KqM129c02nLyjYy8pQB1yP6BDlvGGInHxKU2b6YcClQaTWT5pln6qLO2
EnCpq5Y4MJFd9ZBdSlAer7TzMubdNL5WqttdWayFmQdWJHY9uyOgbp/V9YwOkM/ym4uB3PFY2dIl
GGteRow+c1J/R5wp8vcEInN+hQw7qt+Z1ubduQlnp/xpNbU9IhtzhoaBNI/fzC+ZO85546PwmnN2
d8IJTlOcIzA0WAjDU1G6Zj3vjaFJ5R6zlQ4RTjNH7a0wY6G/jdrkWh4SlSbel6PFkahY0Awc5zEt
xS3hAm2aggUv+/4lH7vqQ3VCkihgTjJwykuuOZC9rNuJFvfHcMLZhf9+UmrsenHV+5ZoxyFwi2Xk
3axUVbvm3JpFqMa1Zm8xLHocXXoGnhOL6DXqTPuT03zxc4kaIop5I5JixxOu8ttQIjljcrPyyCpL
Fzc6QCRBmTqC1xdmCX/U0dN59FqaXzmqLlE/mRbukmt70pi8NKKPil2lMZa6UXPNHFYoB2ddZwbN
oUZydr9NjSbNR710S54frOj5tTBNBVX3pNi0vZtFG03fZsCj+cg7AcUIPUYAT6xuXJwHw7aclwSz
q/TVpsyLSxZZJDsAQxMfRiet+IzlrEyfSSxZplPRcry+gFiefw6jrZEn3ungKOnPYiIIj2UxtvUv
mF9JetOBjrAC3VXyDpFpjZy+RIv3vMx6VXrVZDbvylx1b5qxIHZahtloaID2fa9+Yheribycpy69
UjrZtgddsIwdUVtN3aUYu64A1TyQfVDDB3UYK9X9OBwyFw8AhF5pWju3iQh5LQeqkUdAqeCrmsW0
k0snCSg5OiIVLZ+2bjb6IMVdauziwnKW0+CGsfxuQrItThirFawpDuG5QZ5W3SclaZx/FMxp1Dvh
mmrteKKFe35P8lrT4rgkcuYM/a9e3pS2UMIEmuPs5AEeh5QuQ2hm40kvE8N5U6Mcj6aXFnEEztDE
r6jcFxpzxfOMPvTe1ApOz6SM199rZAfFOY1K2pl9U486E531LM/nvjhCVEiwgs995NSkaOiFk59y
fRZdMFd0aPdilJHtGWnalDvXKceQXlWC2m8ISYFi7aL42WUheSWPjQqvzmM6JB/d0qmUO5lVNW7r
HmE0nruEeaEdqiT9JrZjvtqdHTv7mbjs8DB2eqVctUNMeMZIv2/eQQoWaI7Vivm92c9FjLELbdS1
KZw23ymo1LLjgEJ1hQUPzsJ2B/RmPCM4kk34IZiZpCJoDSz+KtitpVac+dEa5WxqOw0GRb8wH+jC
ge6pO8ztAzQQc3guEyZ8V20/jv0+icqQZ6C17bdQSej1NaNuYADqqiRj2kRP27fcBrN7UqNN9YSa
cy5oFWSqXqE7ykM+iukxV8yWNRA5cOITl5WR7zcbeuSPml0X13HXzlg7FzG9yaKRLRZ5Nemvwqq1
XtVOM59UM6Jr1YYoIuF7Ne5Z05w2DXSzJOliThS5BAXZERWZvUjzPTNXdKxpJfyJI/PNChYX/BIk
ShjzjfxAr3jVQY2ChbsL57E8jFWrxteEVmHwtRtEtV8nlv9vSymTI/g/ehP/Vktdvfcy+XMltf7A
H6WU87tu6sKiSBGOuR0DviopXf2d8krVQYPjqGK4Rf/ij0rKcn5Hq2CortCx8VA0Ud38UUhZ1u88
hmPxXpic/x3u+n+po4z1F/unQkpQumxNFJZnMNX8KvafjylqRgyPRo88wHJ5iDHeXFolZ7av5xNG
XEJPVAu3rcICMRf1eXHvZyMPYmjouXNADOmHPZ13pFb1Qw+SEj3+zirJcOD0iGFdSs+pOp2ee+l4
OBC8zJVIy5eBTM6BIIYhh0mzpeyo8VNRF3d5nmsvha3f4kwBfJx9WzpapaY0on3GOgcJ52pWgOTi
VCCir7vMg/FKoDmz0IimZQ1DQEEyO1suYFSwPDHggxy2V5MSNJApj9pkkyC6NNgTndnTEcleM7a9
woaA3QwAsq0w7uPKLyPiujE+alNl7t3W+CaAUu4teku+rQ7AbcltMJhaVu6PMqnel+J9SY3PCFm3
2VW+gfSUcKJ9r8hnuyWghApmHc9ZPk7EPavzfWIaN7ZdgjnLfxba27SS6WsXB04eEzxQSV7/PHwn
qvdi1z9iGni0Z9cB432Frwqw3anv8qCrXyGw7nW18yhfAviS+8Y0DmU7BY42H+xVR08DhQpvFyU0
JceC+AeNaq2NLGT2SkBC11ErQoTWz0oDGLjhHAbLNA2Kzj6klo3nTjK32bMZ+KMNHB5HLljS/oBi
+6Up+5f0yknVn4mo7tYXuY3RGLrzj961gj4GDxbW+1KbLrJceSsLwgcsFob9Q6rxsRH5MR0voC2u
zUQJwEv1jB7Fa664JwuPAeD0owQF2Zv6qRXGvUwFHj7ys9Ee+FUhDgpXnektoXMMYYt54MqBmvNN
dB8z6HK932vyqpnRQonFeshe3fKZ0hAzF/9PepejgIkc8MiJFVAkMzK1lVOSlScXdHBcTofK/Bal
UKi0cZl3crb9lJJVScr3XCx7saZgprP7ZOccBhCx7xFKOQxPZM0IDnSmaT5LmZDs5GX1TZEha+z6
D9Ul5xHRzty+Z6p6yib52T4DN7r0sHVrNQ0q5Opntr0AJZyCj0plV1zSW0sdfoVKtaNyVBj1VZ5u
V2Rwdfh02jw5GLFzH/acCsxITfw4QvpRxkQU5mr2DdYqKjPN/M6kA3+QdCHQ0UuXUxMjKbcgACNI
8AtHwIirSlgMlOzjAS+gP5VlQESSikCM6XUgLYYH8t2wvpdhIMMfSTceqiJPTzIWyY1qFVeFip2Q
WCVJH1vOSO8RWKlsOLtuaPIgzEP3pJXFXp30a7VD1pbboPJwabU3xEU9q2ZhPhVRbz4O8FvE0F+I
jLxftSUqxyYJZXKkGtMe0DJMa4w9P599X7QrzCsXBoKwLybPirOnYSAuTcYfsnpYZwlp45d4IS0Q
UJlpH02B6yz0UQqg456e0fusP4Q+LKHI+dUIRMbgu5H7YV2cd7Z8tiDlWemCVSSHE4L7YNRvAL4H
VKZEq/qR/m3U3N2sn8kk7iOUj0J9lHIiQAOEl/UeEp6Jb5DzyEdZVsDP0aajcVX1imzEMHAccjxV
FscCyocd3kmKcqTMbZUcHJgZmU0wQ0vwQfGoNcuBsOiDFC3i8JTe2f1UfkPfxRXw3aiOOslXYmmC
UD710CVIg825YFL1JoxUFIv3WE/D5qDmMfp/SDfas2LJAN9z1N4YsBMkxowQjo2I1UOBYSEZW78y
sGRBWYbRaXRv8aTxWZvveZv8pEfezu+H7aM/lMZx0YgMqO9jFVwRoSqLRiIuyN6FeocJV8dSUL5y
cnqqbJVzz7THAUNvFqxI1O5RhgJhJsVEmdOgd82XOc3JoHDOE/GIJYmVebgLo/ml0I7Im3DF/OpM
eVZIolk6yOBpfZr6eJdOE5vLt6rNdnP7mtjXDMy9lDumPTmLdLmB8ST5jQN/bQL/N87RC56fu2xy
T3m3g+6TZB+MknoR7YDeHArL8gukmeWieTkG+S5xmed2wJJzhKeNJzpzl+DKi0rmctUp788ZIuya
uMOmeB2d5LFfTZV6HhBVgt+bIW/uxYV+sm24Qo62eNgHA4NJjvutiaqDTAi1KsRO1b5H8a9mFv4y
/+r69KMht3Ke7MOY3CeaeEIy52Ow86Sr37cSi0VRYWXXfN54CPgVyIvPDu1EJkxvYDUxi1+EZrID
kO5Szo2vwRbUu+46TuG7qump6ar7dFTQWgYRxWYuEGLOlbfo7q/Uyt+2f3PxhXPA3g9pc2dLbW/e
tEtCl0VVeo8WXe0zCatItEZb0hjQW7Iq94lY45WKX+RinFu3pd1MDwEg3JG83dWH8mjlqPiKDDxd
zlzxe6i9hdrtVIwY9H70EDkT9uCVodkble8M0NpeaBX4wMQ8S2cltejBkz+kDzXeA2VlBfQMXfwq
fZQlR+rMumr1hwJsU5G/kGTGJ2hnk2yYkf2k1vtkOmlhfIpGssq06kcW19Cb+n3hDgHlG4zIl7Av
yMgl1IH+xUQpPDvofa03clT8AkItDnkPQWiATgu2XdSWtwmssBXuFU7IFAqAzlqeUWUXhMwa55p2
QASIJ2QAaHQHNA37wu5v1dkM0CLsHPvSKZ8uq2sMaqS3fpYseRUh1SjR9zADKSXmbwXpm7SzIVRV
nHtuQm3cOxiwIGruGKAHldoQ+lEehpT8mAlGW2fvqwpIKEpq8EKnQpfXWsjbxiTjBydYCarI6skw
XETjV1MH78p9qCbtqrHZgwo2RnyfnPmv0sry+sL9FTFQC8PHFAdIZcEcLPSHa2UsEr827Ufwhu/x
PD4R6fFjHFZELR0MMc20jXT3usjcw8hw1TfLx9zhQi0qtEFLWWTY9NXv1DEUkmEaxf7U9SwDcrgz
4kTuiD5AFoHtRShWAVMjOotGcl76XNIJ1QhSJEtaz01k3uFuCiauAAfiRrEkADwIX8eJeTWUiP8Y
oD5EyeJrHXQ1TMhRREhpm+DvdL4RW5GAV7SPrbMA6InQRADm1ZLHAdGXF8XzZy67CN/jWs05a+/j
WYepRfV4jMr5QajxlZm7j5Om+RIvSOuOe3D5l4HVcZE3jXrpDf1XZDiffSl3ohv9oZ3P7ah8thGr
JFkFdQOYlPwRVUKbqicmrM43cxwpcbzFOffLDbKPnR3TzpBhdejSD4KjAxeWJ0ZR+nHNq519DtI4
GnBo+nDydTpBs2NRLfMAA3EfVuRXII04KKsrCTOueHojS9HtNP9QUCLO8X0+1we03ZfBzK9qOe0H
pb51Saj3EAAAcjYwM3hSU9WAQMi30P1VudVVnbfHMSPiQcWN3sP36II05togCCoqW4DgL0msX/Dn
sV6zZNX1kUWaTwHxog7iHHhVgkkEnirCAj4Hh0YSgmXIwIxdH3UiFSt4cIL6MITpmZTBrNIIqTR/
GlMEprY/vDQxTVT3M8lhCY2j1+FuXhr1HKnfm9Teme6ajvmkO9mRvtsp1OZ91c/H1Q/GmZjAKslO
nD/ZrBsz11xivVel+RhXJwwHMQphO6D29tCjBdkyXQrxmFdH4TwhA+PVRXaol34sOePP5k6Oit8m
1VNipmd+cM9x+d7m4++h6N3j1fTrwfRrNGSNWX+DuhOE0QcfU+QfCrBwUpdH9ahQxqPcu6fbcChC
81RqAFabooZcOaQIyLKf2WgEqTM9FIaFrI7NJClIaVWpYqx5giWiwJ9RpE2RCXl5SGa5T+wsIU6G
5TK1TPNs5wreNvPNEegK2OCR4hqPqU1IHjgoD2Mpl2L+7HQE3dIjXD6AYZJYeBvBZ6lJvRltfW9C
JaT558U9WZXhizFQilJbV/GnPZHhxCmOIsedIEIPKoq/nJkRRA3jHhEIEFqgAspnmT33AkZ+HftL
k+7B1Z9UZ5WP+2jGPd0Cg6lG7z3dbHpZ7EkQNQgeaB6y6dxLYwd+xA9rscvMmYy6q5RBts5YqEK6
2Nw1oMqVeabowtCwVA9jCFpGhH7WU7pkp2l0vUwdrrnad1XJJwWudIcBokr1AP2gHy7AnWbObHKH
OOgZbcB+cdHx0kl1OOLqGrEFS3krIB0nUt0vSX9dXDv9LZslGwv7UIig3I4uk/ra22vxexyX/j2b
gaOHQLzm6SGytCur/hWlRBaH/4O589iOG8nW9ROBCwggYKbpM8mkEZ2kCRbl4L3H058vSFU3qep7
1unKO8gesLurZMjIMHv/+zeHnmqj4FFruSz6/Ff6MnM2I37AOX4Y/WBnynALw5j00Ezpya6b0j8G
3irRaDlFv0txJzXgSmXY8TUBmUw2sY4UKdnMrN68TMVTZEMUd54NmqXU/5Z5/rJN+p1RyEddZ6sO
xF8Uv+I02URFeh2ilnYwwXZfCBJBulssS/M7CoqF8GCgXE6+u80WEUCjz+Q9MR9cXd7GmQHoj884
jir1bdc/ldRgUl4lVbKICN4io6RX6k5MN5kNLOaWVfWzJfzgBaaQi8xeumCEY/vQUzbrcbMIuCoa
7R6VF8nH9MGl2Bi4IvUYM6eY3+rp88w0fojcFar5RTB+0bSU9vRm4vOBZruZdWdr+d6mLe0lnvV0
S2RhhD3Jrtm2do+Z7n3roWfEpOcSSbdO8h0ji4WYjmUSYML+ICfoaOaxy78hQeQ9/2FKmySuZGk2
KHZgCEXRHrR3M0M3xKX2SJQsfhwmmYqfoqG7TO21JMGW0DR0aO0KHHHLwUDJ9OJQwosUatKYbW0K
LCfPdiGwfIQxaNvS9TCGtj0KQ66dCUvuTzLSdomZL2ycAS3vFrXXqhLmtYHJjYQk6YXeFzwuFqOf
8CQze6LsQGqAslxgGFJvEj5DnCD3c9dtzPRJWL/qdD5O5MyYSb0tMdGLLHgMIroCOEYgib/6ui3i
vfDqG4xP8g0cP2gd2jcZR3epVm4xP4DWoskVjPwWIELz1xFRe0xuVyLUtmPVP0PQsUBdGgzYuDIU
GXkoB0zggwFKFGovQoxuCG3c6Hr1PXMeIxXw2roec4fsLgl8pd+jPtQf/XRa2VJuDbqXscsOvvmr
HnDgacl+cLo7VBW3NQUn1PPNDLVVq6fdMKZQ+4qb0b5qc5uHs92UXH4WstqAcZwcPJ4WbVdh4Qts
cDfx+tSDtW0T6u8pvwMvW0zfmxYHfa4ruqumXWUxrrwWt3NhfHclhkfkkZsTxWFe7jHrUE7hXwbu
VhG4q4IewcOBfEZoMH83U3c9S+jBaHV982Vkb+isW5lftrT1Aa7gZT4uatO81rXsmTthUU97piU/
Cc3cDla1kh7oFfMoo8xWc4+vepNdhkHNQemWWpmsWxEjPZ4PUxpe+9NnCMcxjAu5yvPPepvS85TQ
64ZFb8WbwJHrwJweVN4iyLuSEK5c+ZC63RZuLnTdL571c0p/EL60BemHKyfvmk5FQ8cbGBGrXOCm
2vMAFUtMDW8d0KAgT1ZG4R4jrXthRLwWgFwL7LjXwycM4m86zAmHdUEIUDS8DHSvtfHJxS7woGH8
m5TMy1pMgofBQxtYYD8a5GtfG37laJVgU1X2KtftfimN7gAYr18eEVfHv/p2HWj6/sGukHb90Kdq
DcfDvq8JFF1otr9OCxrXEKOfPTb/OztA5VVg3A6l4adp/TRjpFEWbrO02mM7bgpzWkdKktHR99vz
TDXi3GKntoRgpKyEvkaF9iQJbCyQNSYcbwLUlrVu0vFvu2FfMHAciQNKqnJjD0j/r6kw1jpBYEzC
kCbph1kDo0S/HAYp9ba1x9oIKH2F6oEyj3yj7DaqrPvKTFi8+zkv8I35EWOxjo2J9Oythn4eYGbt
9l9sq1poKsDTu0ub6BPTvsVo8ciXWB4HFi7CdnHd5dhm0kbBj3vwMfpPA0Wi8dyvUxWsPOYx+EZZ
WNy1mLHSruMjk6/0wXuo/WWFJ50jVnZ3pVXPJc++r/0inRrRy2ehYZzhTa8vpV7Fz1oD9dui4dTx
38pNXmAqCPSsUUeY+sQY6Gc04rTSkNXp6mgzm3nTWb/G/mhrsFEMrPsik4DmvsPxTgGytGjO/Nmn
e+4p8w2RrfKm2CtqdtF8QqsJi3jd8wexG7DvTMDUwvHFS6rHACk/Fxd/l6s5j3VSP5lx81Inw8+q
Rp9b05nN6RIE28zdpcy+QnEeMFYKiMrxA9Q95QYaIUKeXcVZIZ2FsUoGETQ7MO1GogJNksIDGHZZ
yvoZQtHRmspLfvulHidPAy2jLna4pe5s72qKW/jPQNTtccwkrj2CgjZaoTJYjjMjNv8+k9ElIVr4
bD0na2+RU05XDgL2LD3Ww5M1LK3mR1U31339kJFVTVYwjTTlskMg32jdZ8NR0GyZoX+JrgnbEawR
l7bol5NPMCSu9TsR9OHOhZ/Q6B3NoLwNIeWIhE+ccEfsEr550PVh8COwLx76MSWvxl5oorjPYbha
UbBujlX8vRuCrQF65oXOxmBoRfUl8n2IyzPxkVsva5YsxKoT06UlXYq8mnIbTztBAYunNzPEZRzf
WclToyOPwZBKVE9F6Oz8vHqAjcXZYKL5lSHedZl+YTkuW3s75U/SekwkJzW2AB5esqJaTwnPVmwj
loImpOtrEfbHQOWxeOOeLhkn9Psh4Z4oLHc1uMs0qWysBzyka9616zvcnF9j+y6D8+bW32NAj3jG
WaWDB2lUP2VmrKz0MPnjbmDoDelg02CeLY1oafARQf9v6g736uHRJGuEOFWdeLWW4iSRixKr+hRV
NySE1RR/DZKnmZ4jlF89yeXnGnc+hgFN/DNnoBCn8wZnnU2HdStx3fdeqf+Ihmhv49nL8Lce8f+X
NQas7hLhFDN55m04krsdXo/peJhKcaRGv20Es8E0IE7G8Tn2ZmkfyF6lyRWztkmZRPK4sFRIT4gB
SFxxUDZEvWEeY1e7rgL3ISTLZEkjzunLoJen1Gpafiz6pgPMc52rTgvKfWx7zwY6/WvsMkiAzT9n
TvQEZ5K8zCC/xfVinKCBTs70MijOR50feDSnu2bkgnfj6NlpDQvJVEw56pn7LHVMXrNxawqq5gx3
uXXLX4ARjConUSdxTfGg3mrwEojB2UTTfghJ14ZaQh7PNo869bvXeo0ezOatGQOUwR62ku50gEhO
FHtwyECctNxYNY5JA+o8g7Y29WwvsnYg4o0UKzA9J/48CW2PlLtE7JUCV9Tzc5lpyzHUwsvXL6Cp
/iKN9avY9+7wHKdaEFeyhucZoLvx7AiDFJxVnHSDzf5R+BDYSfuszO9oRFzGNCHGkyVcSDJ9TV3c
eHb5gPY6qg+lU2EVlLvf7Npa5OWIcQD+v+YU/Ip7Tn5yifXQ5zrSvictwoqA2gcEVwCJEr9FYmGY
8XrH4+M4us8ubt5L0VMCTgSRBWW5yj1Ap7bZda7c6GsGtwsMdiVsSj4CsLJw1eDP2fHM1fFlaHMF
lSNSm+GKhYfrWK2j6HPOxM3D1TssqiXK6DVJS2u8u2By41erw3DgHur7ZFV3mzEN9ZXUJM1PWlCs
ThwIIJ5j7UTk0bnEYIlqZZU0y4QaBrtphD5v57CCZX9nVNoPX4tbwG7eL42kuitiYddoRb0r39LT
y84Zblqtnnc+tEtISUe8KY2HSZ3i0c4JXkjlqpTHFFXJQzJAfTLhKusGUrQ28SiCg3k/9BoYNRSd
pWv7nIx0sHdaZuKm1hQbkdm7YgIwnB2+AVQF4Sa4gjdAxFXSjVuUa1k8kT4ddBtYzd9Ng+HYyITp
mryrCssxrKOIG9xA+pmuxnRFrI5/U8z+l7HB5bKqec0rTL6G2rp8/aIXHHcNJeugk69K9JJ3ac/Z
o5U8BqWT3uvOvioI8ENKfWciudoaHon3xtEc+n4HU+ZXK6CptbLbZ0ZqrprOkUe3shbl0A27VuPz
qaCXE0gKHZ9NUB/mxhMbguTJo2Ww0eOsCn3BXzduvjb02T/ArcDXzslIScHy6ZC0Ks4E26JKhMEW
Wxh74bAWS0g8NZKaCKeZ8lGGToW5LnIXM/CJTBOcXsfaaiMOW3xrT3C4xFqPcc+C7wrNzrjyND9e
sKE51ildbWcvpEsBPtgzMXdJXa0QnoMdRBMDlqrPFnOfxJdF1u1TZ0w3nvnLLUbCRguSpP3SBnUc
ixeH6Wac5eWK5BNn45rDjcyQQL36hbV+/N3z2JCkI2Wroh/5c9n2l25pfcZQK7/yFAiVUvC1GJlj
ZAPKYPCG2NRKCdVmgaXe7Uw22j4EPPddsgCcQX9KCwxeakPoq9FhNJ1b7Os+FFC+Qz45Qa5ayVTP
GdJyb6tTWq8H2+oOZQwbKjVxy/ISz9u2XXQkqW8RY3x3eWvOfngdZ/M2VuOuKIi+2aNHBBa+b714
4aPwnhJ3VENpsXSDHMFp8CMNNO+eBKQB8yap3HuxDv/cQ6N1JC9AUj65vWZtvTD+EmETgpjJbqB7
8A0lcd+ynHyjVWTeRjX3rBWjfSFSbALNwFMDXTatZwaI4cXOU5T1eF+35Psx57JNo996TfpEMAAl
kY6PWeOG0bpJ6ssxxnrR8o0VMZo/iia7p9L3ltzLiDsd/zbwwhfNYCSJroXwMg1gDqXhurL8iUY6
vElzBmdeKG4Vy20pR8gB6HQeexMBid3JI5MW/7b1BPe+4k+ZHQVAODNwQ8JHKKKT3/pBQ069V71E
jtt9bfAaKiXSpQpvi10rtM+m02og0pSUEB+vxrh7ztHui66ndG9CTt1s3yeuvE3DMl4O+YynhyCF
Jh8a2JEM3+sMUlIZ2hn6dAccTPds5j7TL9+YNxY7f5+SI6kTBrsLO/OXxYicSnS4DUyt2JRNyd1Z
kH00AEe8fjFDR2fBKzBc6xb6oHXZKqyzi/LvWtD8wt0rNO8n2KqLKPQPdV1Rlu7pHcgDCkdad/+A
kxncKpTIECdw6IT+g8VzYd7hJ8/zkQLfjlV77LHhIsYK0aNVLpssv41dwhGi2CmuiHLPDIx5uQ5p
Y7tpSUJKQC5joO21pG7WLWIQ3841Yp/rdcrPg31LRDKHdihG5R5lFz+beXQA5fLqk9tp4I+Vprxg
2Guhr+Fdi5d8mLRPZu1jFZFjC6GTiFHhvYgX3zJxHZoyWQwruwWuLbsVISjdKrck722UBRiqBxQq
Xbr08ohkFTveFtr8iPHljVn4Hu9Jhcmqpl/29WWqJTk+OUmwxlZtDeKVHfqOLIO6+OLrWLb6bvCN
yRI1x8xmyMiGmvA7hifykpWVv/Hd6tYPkfDqHTk/jJPKZSALyiUaaWGCoacJ+ew2MyoYyw5c8wQx
+2C3CF2bepmVyNgzhO9d6RbruhkQaaYyw+E0+qy15SpLNEwqahflGd12Itxi1/GSZX7n3xiwVAQw
xAqF+H0wNJ8CMlP5E4d98JrMbZJI6iVQMgbb3niFqTMJEfXmVcvfjRDBakbpO0dsWOfo2k3avR7i
8xhFjVzbtavOrmk82Ka/rv0BT5EAWyq07fcIh3/CyuxQShI76kwJS1IEgnVxvE3majn8XN/4JGlg
iFRmPDCIzt5VhdhC7JSXZeXtWUGNsJ0M7ozXX4du86jFbrvL6wwCaS7NHdYi2W7ktj3oEBoPzoxX
epPjw4czkHcX98G6kmDoQA7GQw0rij4wuamEbq01RBCf8R+Osef8IrxG7jITpk5fFt/93g++zHH2
VSt+OH0RHqe5mh6w4cPhouMTTCL51Pa182BO3Nl+H0KsUf+XHOyR/rNrMRaI7qPM5IbJYkqjqCl3
vSGhxZL9fVM24WdOU72tp9LF09XOHyK8/SmKGaEZTXmwk4QfPRmShaFX1W05EjKdSE+SnGRUt1TI
q8jhnSW0JzqGYxQfZeZPyrAKFf6EPUCeA2h4WmgcXr846n9Fdqbt3fBaysI56HUORmwgdZ58TPSN
TP+WiSIkZzln5oKeU5vc7tqaxxgTIP/AoxLdOrHYjeDOhyDjJqiZbK2jypBEUQb9JQydhPrDUTmZ
QXU01JesmTDXiZUBUMxr28UTaX1N1D4Mob+BPTk9EFb7nEr7xcSK6MG3LAbbPiZaWHoW6yyv5Qqu
O/C8XRgHGAmQBidJuDsmFChxKviOmnMtGZuM7cZPhTiUyPG3U03rGGHXdGeEOIe1+Q/Nq+pjksQH
0hOLewcrzdbW4quojUMoMylWrH1/bdHdbc0q+TIDr/3bpes1/gSa9K+MxNtVkKLD9qM8f5oD7GDI
nCZogDHBPgjdDrnyxuxnkD4Hd21RjvVDXllf8BSlcctlvse+IXuSdow0Mm6NvY1MXtez4lOtxfGl
14IOuXb+yU36/BNDWQyavRjzPb3exZJkTZd3aWOiwcWoBT0rdXRK4Lu9KmuhaPlhtYKx1W3SCLWq
DQq7KcqyWZu2bRwqM/01W3F4GXe7SLfym0bgO5j18zEiT3pjexhdUq7dZcMgNmPD61PqJaO2og+v
XfXF7s2v8yimdchYqqnxXyS5Tbsx1JdkRL6aGNZjTGugbODG2ybUx1sR22BPTJIs0xtuX/+562CX
V/Zy3pBpqa1L5SBbSwfMS8eZaBklnkuLL4n7sNpLPovxDt+98U66wUCwr/U0N7GH+o1HJCm99mjl
Y3csDQEnKsuibWw3ZPBp007YDmhIiY28nnQ4rlO7rIUrG3MZdybJcRTab+nUnk26AhWC2Ni5ztwe
Q6UnbN6Jr6qzXV7Gzq05aT8dBqa8Wqm4kSOOVn0dA+f1xdcJCLrqanrDGJX26LVXRpXTD4B6MmTL
ip2ezARt6g1piRH/AuOVZyYMzWYQk/YFY3qAApyCLErZAbr+AuSFyT38gIrIyXXpaIjGmzh46GoJ
iWiSjPfm9KgnxCXDPABUm2S80kxYOW4j9kZJmW13pQ/5zvxMeEBzU7gqoiJLiATBHwa7HWYa5asa
DwKkQ8hCNV9XZrfrLES6URMPN02p0hGDNroxkZwmJbzqcM7ml3Au1lzc/vMc6PBxlAyM8/sNsRJl
2lDcJL49PDkq2JoXaBebHrlBmXRuJ691bj3kEIsg1gD4YvJNLJh6D4GJnYdIlwRNNQvfsOZLibb2
IY+tHQabsN70o2yIa7QhiC3tpqf3xTHpKkPcCKCnZFeaW7lw0foE4aUtwITb6nbqh2qv+Si4S4LD
VtxjBdZudfm5Vk0ZVtXdCJFyzqLp1sHhgC6hGLajO5nHLBq3TdMEh0ivjW1t1l+xZzePGhO6dUIu
GHOnOHt8zUymJH/AzrW8xLtP35SwmZdGXqfbEQ4ZXpDA1lhH3UQDJWkKZjJWebS2zTjbDfl4nwgf
i7w63srOZc5rJdbnKBLbOAeDn2RtLKwSPwld+DUD0f4HBq/O58Abjo1v4+WBMUPYM+MIxijZtVi7
LoNERhuCmGgckdrM0xGlzioZ9X4Ttu7POrU+Qd4nqnUm78+0+xVhbExIR3k7ePNzVtK62oGDl3rv
uytTI2KrVoKQFgbFouVd3IT4URDnHD3yGxd1od+UUWTdWIbzTL7wS+7jPt1NTyxQtIwDXweON68m
F2JIUDAaK1IV81d6jzbK2dAbrK9YGqonh0dzzEHLAwx872zdWc+mhv9dUWoLqyn5+Y1yL5AOU4+E
+IVHjLb7/osouvlQo+mHYiYfQoekWi0bDEZl6IL4HtHnoL0KiUJOcQtbMN50E4TlY6XDJWsGm74I
8CLjNtA7XyWP0n6UhB9hRqzDaxN6dillSmSDYn4lYUiv0FnDhkyj7Moii2ZbUs9ajND8QGO+gnkh
vTtxJgl+FmNSDluBiyjJIteNi+FFmbgYq/jPntfKuzBASNg/Nc7k70qsXCa9QHfQVfAdeDnrQFcG
BiYF6iVagOYQJ3B0unHE31zcFwERIoi/NpHyNISCNCymmVzz0sVaqOwicz2aywTh58KkHoeLh/Uc
UHnggRIm7ZWbcVe4/rNDe7rUncTcTEIElw3z+DXiVu7OvjcJe6J57FFMUKERmCd8MF+J/aZZIHoq
kdZjxbp3oZgdIQ1/CqvGAM2kWe/yFJE2QRqktlmKCoKzSBwyMnDDh5ootOMIXYD5USbXAqfBtR52
OpwXOJylYyYLmbKdJyO6yaYgvunc67biA7CAhhdjR4DToJUko3lzvo+YV0qyRq5QhF2X5CmtSZrF
201uJN/wVWS8TIWZXyel9tLpdrPBPj5YaINTr815cjdpGH0b01Y/ZO20T0lVKVMA4BbHkAGFcBDY
IBd6gEmdnmd7L+gPyLf7ESF/oln4U1b7YiSay4YF6o5fC0Wbwa7mp4gFsVsDGCYKjnjdRq3gF97o
SVpeaj5TBNdEYCyYiV05pAaC8LXxWkvH+uCNNX5g3g0JhD9bnewjH8+rqAWwHCfvOrXg8qmIL3Cw
RhJMwogpBPuwAXIWrdWBFoXuY+xyD/pY3SEjkdukbXPGv6O5diODRTMm7R7oaRF7k7OQuZXCESgU
5yBp8DCFn8T1ji2LZszsPcpvkJFXw0hnRpWNGifGnp96lJ79umnmimkPqaOY3pHhk8c7zHbtTWU3
j/U4/aq6brzyQmu80tQXj2D1srT9Hd7CtCKU95uS7LF1aJkJekN7F6Uksma2+dCbxRXlcr0lX0gy
iSp5PrtKXM+GwPch+Wx52Tqy/HiDddcnZgYEg/TTdFPjQQcntrG2ReO169h0TJQkuz7OxTEwyks/
8JsdgTvo9+KmXpXW9Au5iXM3SyzGUcwTZDJg+t9r43WHVwyB4BHOc5a01kaqu1uAjD0+UAa+JciR
ATcP5kOgz/qVTHFpsLovogd4yl3kTOVPLvIcf40GJo8cX2KX0Xpcmj+k/Rh6I8Mot5tvZncft5/D
AQWPSNxsFTUUJHWEp/+kPA57RDqd7sVUd/i4JLTHow6twsk9EHGe8KpsrrnOF1B/RxLauw1JmNlu
9r+7aVHgZGosbEN53mYGzkyiaoD16bfxI3wyrWeUjwsheiZpnb0RLXIDCwgvsqGPd9V1ZsOAmJOR
nhU9LVxBCntp0VkNWrwnhGBCTKlY+LXfQOXAgrSAb4jb2dLXquxysJoKHpGBO1Ie++CbNDhGWgHs
ojtdV6KwoArE10q4uooyxt2+duW5lXEwMhv13uhu27Lls03djTeEaDPMMruqsuae8ae/nrCCWsiA
9s+MiNRz/Qc06BVUeH4QFw6WTR2phWRtGvhl3LbfO2sDni6OOJHeAdpin00oAmZ2476yiycXSGk7
CBiaJoG4FuRvVkM90hTu+QyTsvAjzlYqx6tcZI99a30ScdTeWEN/aY7Bkbv/q2jmb5GOKZ5PXTem
8VWj1AkGhgTIRVXXXWjElFIs4l0XB260sfIfXLMaGZuoLdLeLnEW9K4KQIVDT8EC7ZmhG868wEnY
+wc19O0eQiKMaLg48SVkbazFwZeamoBdzkC/mogd0d38Rw29b/bqlZlBZbHw4aSZG5xFS/xuafd7
SbhIOtQ8XkYG/t8QYutRKfq0OgtjKpjgR8U2mK/GORx/Of2XvDPojOOsPXrBz6DwgRfriUoP2y4E
8LiNp4gQEJwlS4/6UzWZhCDirrXC6xkPUknAsnsXZmlEJR0+1p1Pb4uj3FL9Nq5IvSmaK+TAzMdM
/2ckMrmyyb2mN4GZg5HHYHtrfTbHVes3PwbsNRalMNCpWZqOvX6kbZU3dNxt3TaCqWTM9cqItHiV
twUOyQ6zxpC5E/bp80TRVx0JchKXMSKzuVV28eQJWfEDNkv50nMCDydaxmkN4lzuWmeGqRI7m6Hp
H4yKbzBwJvyz5/Jr3aJ4gIkiV7o3fsJCAHioJLsocTqiJubgZ4/SIQUQOVg6UYe2BRnBK+tjU98P
eAWuALXDTdbJG93GsXzQ4QbZ9IPL0IZ/4baPvg8rleKrX+h9sU2qHJxp4Nlwf/Smg2ucFUbcdt/L
RGvWcQXxgkkHvXdEDiTGC8NiNCJFKn2uss59vQRcIt7oAFQ/C1gcxuvSDYuNfigGODU4/D5ExeyB
pQIpQ74gokhAekLouGjKdllxFeNxB9iXVdPaNOZnv8eX3AMloH/7ooVmuW2Dn40d1FeaZkB8Tt1h
Zen9HpkvZjV2qaY8+m76RAAs4Sj4XS/DFrjXTZkuShrwgNkT8szi0A09w9KmoCQM9a+6yNq1S6jw
0vfvqrZSpuNBBxDBx+31KjMIZeq177ZXQ5g0O1dWLzqZcpuq1DySaWdO/lQ8WBp3BbABC9Q3xrUD
Wc+S3+EhPEVeWn8pzOhoZY786fja3jPvPcStt2PjOw8Ad98GLipiE3YEHKV3jhZYuzTIDiLxO2aQ
Q3IfVvh7oAJYOV1ob8dmdHagYjjeww5PE/HQjdF010pqoBxf02R6sH2mDh6z22Udy09OVBdXedet
gFOKb1aeL534doyNeScDPn0M3nre7QHqI63gciYQekWRGfKRANt5GWIIDO10kCMbo/E6fUp8fGIM
m2x1i2DZpahnmJcGS3IW1hLvXCj+5i3xL7sFJWd89Vh6YLRK1TS9c6f4P/2iv/SH//kP+r+ZVUjr
D4Hl63f0+p38b39A+sI33P3AzwJbCsfTUUp6wsCgQsciJy1yKF6v/1ZzrQvDkwaWFmgcLWG4uLEg
6Hy3QP+vJfjff7q/m3j8/c/5336An68rruw6MLI4cQks44LuS0hEoR6KTUy4P6yBbV6YpmFh5uHa
tjB0723Jz2gJjNOXwMOBxHaFYZi25Vi2jm3Iu21gX+geDkkGNB+dNeKXnd0uMPnQPiiN/9uD4F4g
JnYd1+QVNPBFkwh63y2Bzjnh0xe6sJARO0IdlPM6CL8/lDdXnn/dKf/FVaCZksNu6A5b3cAJTWmk
3y8B07ILg5v99/IIXGrOawVwdTtxExjmhbrkHCTkAm8c0/54HRo6onTpsDI0KzSB1tmdA7TwJ50C
07zAHMhDIS9cXWBhxGX37hTY3ASYc3E82CVqoc5vDyi7w9OWwL3wXA8PAWZVeLe6fywBh8TCdQCb
vX8fkvM6Bvapp0DyKZuk78FUMTx+WPnxNcDjysCTynBszzEsUyorq/NaAWV9eNIe0IS8kHhPkFmH
KsPANIK65905MEzrAudBB79FQ5fqRTi3JTj5GFjiwuGns03r7RSYH1eABRKmBJhxTRzZWYOzew//
tHH7bwsCzRAUfhi5CWV1phuG87EuxLWNp8Cy1SIA3unntwJUMCedAgpjw/Q8S2IYh6DTUWZy7w6B
0C90fnpVN7o6fixvb88Z1cXWqQvwVhHZClXlB6U4/LMicowLimHaAuEJy9Ut+23TndEaiLeb6Z9X
hd6FLQXWOTyGnmW47IaPm4AzIi0+ffRFlrSldXa74Pfz9M9XwOacu2xvNrn6UWmWP66AfmG5Nj5E
lodehJ1ydnvg5AZZv+Cz5yOmNbIpiP54CizrgsUxeQVtgQTKO78FoGc78SrUTJ5DFkCqz5knEUfO
D5tAUzUTpwNnqd/F8VsJckY3AcjFiYtgORcGl4F6DJVdKbfChzXA4tQCG3Clui0sSe10bkWRe+pJ
0PQL9RiCgrhYqXoGW+LjZWAYFyyNrv65zY1IB3VuawDEc+I2ENRF+Kd7KHn5QQGFPm4DR3ngsknY
BEJ3Maw9O7zMPBU0FQ473Xb5lKXpmcxGPnbJHi+CaTm2QU1o8jIoi+vzapDEyS2ifgH6oSvk+PXn
1z/uAQuzPTYGt4GnADNyY85tBcxTrwLrwgIFEjC+uPQpgNSmelccA5lf2MIDITFc8yz7I8DMEy8C
y74wAAgc1A4uIMGr2/X7JbAueCV0nVsQWBGE/fyOwakXAT0gQRJqePJXcfRhE2iue+HQN7BAQkhJ
/MnbX3hGVYFqak9qEoFMHeAwmwePVfDMP14DtQS0jkIyYrEk3eL5XYanbgLhXhjSoTZ2mA3x339M
DsSF7UpJfBF3oY55k0LTzuw1OLk6NuwLoECKYxewyFFfP54Dm8tQMj/hx+dZeHO4P681sE+FjQ32
OcUODtPs9L9PETWHooDMmbeK6RxXgD186lXgUPkxOUK3zGXASfhYFGjmBU5zLhNEngW+nCFiJlRr
e9J1aHq8CBa2peDjOhXSH9eh5F87npokM2xl4KzqpvM6CM6ppaEhL4BKePSkRa/BkOAjYGRyTgRz
FeYGIAbnN0ByTj0F3HV0Ry6DdEaFrqHGpO+KIvI8BHgphTO/BinX77SRM6oICCg+8QwAnNP1mdR9
fNDoWP7okTVXMl9StBJPV6jSGW6C32/0P8cMmQ95fM7UhhiYe29YyLtdwJhVV6A5IyaKp/PcBadu
ApObzlBHnFZY4ULcK+9WQOMmlODFcFcYMdAl/m7Kz+ggKKT7tLcA5JjSXxEmQA7hj3x8DxFLUDpL
HkQ1TnbOkFvFmPP0JQAK8SzLADcEOzU/7gIDJAU4jQErWIIC0c9vjnrqZagZOoNUCguuAjYC++Dj
IFWT3AU8E4pP4FnqSXj7G8/oIKiBx0kHwRaMUCj9XCg1r1AB2+r9XeCpg/JvtsErkHBeVZF96jZQ
wDAHAYoZjwEHwvi4BEzbpQOCApJkg5iAFLwu+Rltgt+DvX/+JIKduxZTUrpgxSZVO+HjGlA40jx6
Ko3Rc6VL1tm5rYFigZx0EDQAIypDwkN4FrgU/hylGY5DuIkFcM6U6XWGcm5LYJ16F5DDAlamkCIm
pVyL6sp/dxdQO1ItuBQGPIyKWPL2CJ/TQTj1TdQojx2ya2gOue2hUKij9W4JhAlYwjlRU2cwpddR
43ndhvAgTzwIlqKS6jwJYMNqoqz6wHdLAJ5kMTbhwqQbUX3y2UHHihl60lVAIwhzCFxUTVT/XhmR
JEkLTf0MoPr6C87tIqCqPXEFiGRS/Cr1470NkT7WhhwD+kP4hxazJC4EcXajVHHyXQgiBsWSbU6g
1d/BIoBltQCUxfDNFbT8tufO6C5krnPqJhAX3IJqfGS70Aq48z5eBAyTVXuINEVpMKidzu4cMAU8
+TZEgULVByLGWP03rfrdbSioHWFck8THKrwy8c5tEf6Csf55dUjxRwNoqfi238jZh33AdegpfhUK
pVdO9m+c9oyOgnvqEEVpDyBdc6TIk/t7dayxQpTPnBUQVfim8jfD94yWABTjxNtA7QLYNWpMwlUg
Sa38sAsgIEn8haAlUzedJbXE+TPw8L9lHRNhaNMhQClgnvZ7XPr+KpD0Dw4TBKapb2K1s7sKFBnm
pMpIg0imq+sQvOA/9cqvpRHenop3owOonNsKeKeWBZwCzjgSC+mJ1xjxj2+iBr8INSYLdKYLwA19
4hawqP1I1kRnY3qvcsSP9wBNIlUR1KN/CRbPbQ8I41Tw2OAzZn9jnsmnTDOk5nLvLgIFHqsGmd6B
V/FNo3NeTSJS2RN3ARQq6kIlRpN4tig25Ycl0Pj3qj+me/p3zXBea2D8f+gSdWiWnoHK5u8MKwkd
leERpeFfeNK5nQMq+hM3AWMiF06N6gIYDyh6wYdNQIukOiQPUSbD5jOU5f412PrnpTGzRJiUgtL3
t9qM9+XdTcACvXYF9EhvXeTZzQ9+d+7/fAUUFKAIt9QDvIkgBh8HabyH7AwSuZxXVskZqvFIejvx
GDBFAhGGSajbXIUKMfqwCdSUiSmbegfOcHpyej1A4Y/sAJDkP+qweAiUMwGj5n9zcc/rIThZma7A
MLSItqeDGsIj+0OGpTlqimhCuX8VZpwlv0xJZk5qDKDY8QYgRHOpfP7+GmoOVEsaI+bs52pWAtR1
+hoIBkj8B4I9OMEfV6HGAAnJAfcgM7bXRXrDps4IJTDEqUiJieqSUSoMQ179v0PnJmRUCgWLquhV
r3h+mKE4mVpCBwTLVrUG8Gpf28Q/ngM1RTM8W2czgBjSJr/uu3PaBidTLbkO1HiAIQGTEmj2fxAr
Xuk1tEZgaq/A8fkBBdTtJ94GSoplcs7R3xqOEiB/7JCUCAU8UYjf2PkZLoF5amGESB1RKm41f/XB
H6ECBzamYtXAxTtT5jkaohN3AV2gaoBN+IQQjwEL/hDompAOgJMAk3h/FNPubdud02Vgn1obYMvi
osmERQWnAgrF/3B3NsuNHMkdfxXEnOwD1iT4ORGWIkgMxaFIjmcHnHHYtyLRAloE0VSjm7Pgya/h
s08+7G3fQG/iJ/Evq9FkZwMiZpC1mlrpIAUJKlGdXZWf//xXq3IspQIeHX8A0/0Bc4vRqWCBdtk8
SQJ5LkBLnMEu+2B5DAWEEc0V5rC4XAv+8vjaqYvhqM01sLdNMYAiATMWmLwKTdhIlEmRAKbD1MAm
gKogQmjJvrWRCJYQCBEj6D0JEZcQp10mlXbJovdoJwt5S4QwM3O9aBcqux0BFvHvLWHw0okytXUG
VGg1018BY0NxObrASEZGTHkSXAW0BwBUCm/HMlfBHmVV8GURj6bCMQhw3OoWBVMpBEaUDfZlHqdF
agh9DZhcZjSonW5hE+Mb1V+saHODSC8Rc8gFo2ISPGWbyhLwGHwOqAKUld8m0YEr7CNpjJoAMOe6
ZAiMmEgRvtSGS+gK1q4neWJvj5ksGduLzxxYI2QGkhhHYuhsNdauSx4F7EZANvA2CIFLdDAjsynw
qNoDIbLFMcqggW4idCkoUFXDH+AdOSkM7Ea3DazWsEuuKDMGgquoho60Y+QkkCjLHAr9xCjHEMjf
jI5xFw4fkCVU4w/oJFAiazXWAV/QSAJwS08pzlEMqlpGHUBUdCgsVvDaVePqupfSk8E10GZ01w/8
8F58xsAaJBMXgDT0GcBiArXhEUAeHGIEgGQSg3gATnSWwDyFAK5UzCDHQEavAF7qY3Ao4AvhtNun
gCijqtGFyDJIZ4qQMfgccKolwuCzB5JKcs/GLugeHP6J0WWpKu4cRFoysQ8q4xDoEgiBJW5RhlSV
DggO8YRiJomNpbkcXXTI2o37ACgZ2WAPSgoqaPSPWwgTwRviD2gx0E+Iku+Zgo5RBV3QxQQF9M6p
nwEpbDMWMLIktODsAb8JCBIr+xtT9dAOwBZqCvDXW0yo0Vdpd9XotqAYMihhRY+SwWW3yls2TxWp
HAlyQAqnDN/RWNRhATNLEFmBwid+2meGkT+Kzi+avYLATBi3oUAO9JT/bJEFNJ3C9hZa4PnhAq34
DePLEsz3gcDpJcEPlSOGk6BuaxVNpKlGNYWTsv9EfxgX0mIxPr35SSAChsmUjJg8yffYdZ4koQEY
DFB5lEygsIhwJMU8mSVFUlBWGDwuA/DxjzoIFAwoLNJMEOaKCNk7yN+tTpE5XQi9YLXFHmwtc/7S
bWJYhxSJMWVSKWC40VnDXasOoGZgCFm4amCyocvcbq9zDKiZHgDF6fVIp+Mb0SS/tW4DMiUCXyEw
4VH3JQJUBwESfIiOCJIpI0P35BEIkVlDM9srxUHu1gaGzcAyHHaeokM5RWG8xQwSNslYSj0RGFN4
aJ5IoVUAou6ZoaNFhC/cz5DB8vq5FSPKhBl6EeNREMYi/OEBGFNI7kDgaq9I2cTHhaiBbVIlEXGd
BECzRhWQDXL9E4ymZEkrwDbYCkGnbkklmfpJhPPKTJIbVQCHByHRgQCtYXAAaEBBXVlEgaEK0AbK
T6LEGB0jizYqgWYB/TRsnmDLdrm/UNdN6L4KJk0aasAQSCajK59xqYdRBViDxWhai7iBwIiYQKCJ
VKoX3ffI7MChFWrUlek0CGoA4RMc8N/WXQBEAtwIAfqCmQ25LSK++in2y7gBdmHwE7YiqoPscLkM
TJkByZSpG2Eqt7g7BXsQ3RkgZjWqgCSJKW3B2/GKGcpuMTrx0HIjBFfp+R3ieSAjOwkH1vLpHihk
JhIg9JEgWODmahcwxgoCFYdIAO0vU4uuXsKUtXEXADeC8JiCEHkgPcU2yESg6sAKKKrtwOcj5QL/
fRFFxxCTG1Ugo0nMu27D54o9AGSAwGaGsI8OmNGjuu7JQGMsGJiRNtQLAJTBWwC0rJrKVjoAmul7
zuDNqrZidNVTWjzGbSAXxhEWSdfsEMoekkGlAob6SZIh8JDbovzURmwnAVo+owqEuYCKCKkymhBc
WateQHGVXPrJWEY4qWceyoDkW+7MYyPA6kVljIFdtQ2EvIGoiFluocOsrtmNyy0KcpwVbV5Alrfc
YxtAb8eNWUt9VbgL6DTBbrcPVtvTGsV2EDxKzqQCDzaieoqxg7eK6X1pVjd8gpRXSaQJD4QXtKom
xLULIJ4wboMuTN+4AupBlA8BG7TbSYx14y8orGIWZZNEOJyzuNJx86MgCFPKw0AsPc+hhxY2tkFX
cHlU0JncJX7i0whxd4slba4DwZhSdBAi6GpgU150Uwmgziggg0pEATKZEh8B8PYihd1cCczfsA8g
rWIsY2s5TO4ewoYozWWfLsd3Eli60RpIXxW+zz3yYaa4l8YSQGSBQu/x/heMR1VeElOeYEZfHkBr
KmQuDOCAwZTpXXUOmE1jjxA7wYYI44e/bjcyn7AYnNv8GGAPuVSa24BgPORBl+zha5ivqBk8jXPG
d5Um8AjjSaCZIkUDmPHBXVEf0vGhEFkw4w/+YpeRRn+zWmzhEX0gowq6vmgAScEe03oriD+7TK3K
7YokEThHuWw0OnNgBhxhDagHwG8K9tLTlpASN7ziIaz5oHTlWjFB4NF1im4b2C8J2QZrjNnfBmnh
L9bV3WUJIMmShO5wESfHV0U189pABC2zKWTLMpEJHltvA4GjM5sEHIdeiwwzxXcQrHUTYTzn/ULX
AJrEww/VQYAk4E8M9wM3Ikj0pJexHQRzJd0jUOkW7st18oK20IGB3A5B4Qi3uCOXDvvWc1yBATh5
o0dgE9AyBFuIOaQ4QN6oNoFQ3dFMBFyANayBKHHpAD9m1AGgfEje8HokAcwo4/eUDoQCmCk9smWi
Bm6Zju9mAErfRhVwlTqwUyYycYvwJ3qsdcMpEjpxv6AwwwJEWCQRce0Cay9h11Ob0i6pHr/VXQaB
waXaNJw4BR6bWm25iLIkjxznlWyeInThge5JY/E1IGTpL7bhBTK9TZeBi6MIkmO8NQovZTwGXSC4
pIhcr0zHiAdtYw+5OUCq6HC+yMxGlB5hwStg2AfYO558B8JzwGV+BkmbQ0oGtFmYVWR+hQMT33gO
l/kY94FYA7kPCIMnjqFtDuVCUUHh8hn1BFjR4qNEh6jcqANuQgFiIdhCmWGH7Akf03AJpJIywMSk
GqwWooH4oBbc9WnUwa5cow3qjCgYqyiAa6UDum4AsUDc0FpmdjPCJIFxS6MKunJfDGkQqQLVIemf
6boJQAOQaCAMKLJiCzwaJa7QgGTfrAMhemVmFbwF43piEdQ+2JNxPeb0qCA+MSBFpoPXVh3IxKK3
d1g+9kOrerbP5bq03IgZfAU1xislFxn85o4RSjtonOgbcoUs3o9xLLUJugQHr8mn4TCoGfL9toso
SCSRM54ELlSE7BXkGRbRd5XIPxtOQa5jl+67sLtQQ43w+izK/0YVMHsh4FraJRA/+xqhUgFcYBhB
cMoA0w79nZOx7QJoGY0qgOgUCyB49B25U8+/5uYugPdPKMDgwOQ8xEj7Rw5rVIFkS4K0pskOlk+4
MHV4xBCTTCRIgRmYotCaRLcNdqwngeiI0O/pkuH2aMa+MAILeTyXSlZAg+hUsGBd2twnMKQkDUWi
wNWTu3QTtuC9o2qAHqKc12PW1ngUZHoZt0hncdE10vaQsgGBg2B0n+a744qNPIzeVDoBaCqUHXCa
ACTh0pQ9HSJLcxWUBVlkNcBU1aoiigto8xj3APM5jKWIEsgIhdaOf9Q2EEZgiCGZaWRcDe67+Pop
jMwYlbCDNeiBNOEisafhg4ZbPBBc/hbgNPpNcfZW6QRZVUChWJpF9FRAXVfZYEMFAj2TAvpej10i
k73R1VGJ3Y0qoHMIqw0NVMGX7QieRB0EKu3UCkBlw41IaPA1kKMvsBizugLcH6eT4cm0SIs0mf25
TPL5h2RWToq1f/DbAjqJiJufDb97RVfs9Sv1l1fz+6SSXf2V/Pz9TVZOC/nmUZpN/1WW3/hQStWN
H9Xfzpb+ePHs/rEW39X81UnzSdXC6k/qX75Nk9zlN+O5/2C+eKh37i757tXRtOCjIr1xrxoPS2uw
/lG++btXaql+t6xayvf+GUZJ9luvol7R13/eWBytuT/km/hpNHbTdFa4aa172Xf4lOcts+pFVJHc
i+/4McmvXfqzFsyhNwvO75JpqnYOJ98q9dhNRxM3TGbjWpboQVCBVsmXcze9c3ktyIsNseBx2X5p
GHnrYo/zcpqktRy/FQKste/urrOhfmcypWtd7SBPOxdueqs2g2SAVsGYiqkWGmDjvs2mo865/Gtw
9KFeo6jYXxNhXfLZdJhNk5lWsg84A0huSw1wLH5099o0+HKJda3n83w0f2ybM27KqfX9W55lvUF7
l+XFmPeXJ2pnUKCyyx5k5WrZAY70uXt0t+NllQQ41xcum9UP7zeygPisr/DS3bhs6YjI/VpmyZy9
bNLay0KoZRbsJsP0IdG6EC6GAILdvH2mZbbbKvhdcu8mtRj/6qTlZpX63uXuJpl0zmYTNx1qdQju
zy7/dilUoUcQQDBRfHp/n2JAa2GiFPDL9Y+b241BOh25e8xGLcpLlhlaqzquxi4VRdeSvGAB65kF
u5/TZU37xN0uOv2s7T6TdAFWXOa3Eha2zZy/Kce65o+P18kKdchdTFbRn9KkmLq7WpB/gyFM3VlR
5uX94iA2pdMn2Aqw7vNy6mbjNF/1DVy5sVN/peHY3OeumMxX2RLGbqWQZtX9ZTocTpLOiZsVtTDR
P7XDF6VjIZ6KmC8lQINxepsRoq9QEVk9KE962+ZHcBM3d53zMk8n//df/z27lZ8+pMORMjZ0TwDd
rk2u14dAV+ldlncvklmh5UMVBHbX/jiDhFj+tlz1zhkrp7Yf4DveZLfDrPMvnSt3S7KX3rl62fLu
6aYxuxvgxZy7Ms3T26ZsxgCo2QoPtfWtv3fdSdq9GaeuO5uVtTxZ/+I7ArzqAfnwCskBTMeFuy/G
reCjUs3aCOHblX+2GV3Y/iNW4ibXlH/UGQiweY7IRfNcSV37btdbn6NyVuR6rULJYz1Nx8lklJba
BQfwLsfZDMV2CM86b5P8MRllD62agpSkAyze5SUuqRLk44cA5uu4nIxcS9eCvbQu900ipTBlFgXW
ahV7liftOFgYYq1iT2ZF1jocQqJiFdt/TMR214LknQkM3ir2h3TaVoLM2ZjFujxLVnlk6Syahedu
epPUckQT0qmySj1Nr3M3ocVQixLBIdLEU/o701kyV3IDlBtPk/zOTbXYEHrIk0RrVyh+rdrt55kr
9PaFRtou921JnpwrJXiyLet6z6hItJJkILb29Z4VbqJXK7cUWFf7Y5K3NhiA3wBiyUMu3TxRXR7P
SGJd8IUrHlq7IURp/yItxmU7NOE2E7sqBpPswd22lxxAxxcpdr1IpmRHqdaz3AZu1nP5l4QuSpnr
sDxEEeIymwzRSb1GsZaeTNe65Mts6m4yLTbAEbkU266khqg3vEuKcZKLpVDRFBPq9VdtXsugdfDZ
aVsRwjW/z5YMm5C0W1/bexod5aiVoQlTkFXwhwwvpw8ekEW7XDnR7ZYw/foAgr3VzNOp2sRMKwUQ
fe+0kfDDVFYNDx4cCV0+rNcnRxkarvrHzXfw4HMy1M7DY9zN6/2cFuAE2tvYs/FYZX+8zVGxCi49
G6hZ7jQtkmHnnLL+MNNpY4jW8yeCqxv2XR8IUP3e/GsUsKN17VhkHFQyyvWGDpHVDIB7tM62DLZa
V0wrKelkPxG8aJcqN5rZpVc9XTqOCc1zvXpG/kPEc+fZLHtQ2n66+/hl1Xy7WhcTmWwIhZoSw7EC
dQYYbMpTLIHIqOU8P9z32U3i/iFQaT/lLUSaZ71+fhIBQi0e+Qt7AKuBbh7V1zoZXym31RP26DST
xJMyz+6VsaxKniah1fE6ukvaimWGcbl88JUqkGqga3XzQf/LVcKWV1ZBMVaseQdW/SWT83VrRsmu
9eZA8XLlCgSaEOdB/gE/3ktmntD0GdPfb0JPfx8UpByILzEM5T8WHHUyYoeqlCJAhHckYBMldGln
NtT0hQblOCtm9M+VWLmsRu/4DeQSPysHKyB9s1B60NNhWguSKCYEQKg/dirADVEU+JDcl9eT9EZC
DfLATl+gQs2FyxyuVR9eaOef3nzo/3MtTHQipINm0eCq8yxTr1DYrs1yMzq+GuS1FyCd6LMujHfn
yLvcaadWf71gUYvQ/5iX7+6TzqckHyrPJrxDVslvfk4pxhRqc8ugslXuyWh+X9RiRA0h0F4nv5Su
yDBxk85pScimzIdQUJpXnadFCxcZIvg/KcZpdq8tcwgMwBUn/BRMspZ8uOTdy2c39oX2+dRd60Mo
VJJW7Z4C0VevbDnG2WClSxuB68Lta+3/+rci6QwBo5w9ZKkGvTGnZP+C82Q6V8qQwQyzii/S63YI
4JldrK8OrExWjJUngQkyyHpbWpDrIK2rvXRDN3KzG90589cm2EXPs0LDhraDVDRAQH1WVtgzdNmX
O2kJDXCOL3GlN+2CeIDNe+nAf4E00+bME/ma9ZA9ip38pVQO1N+/ahX9LiXqrveseLrtEKbdS20p
IkR3vfKb3eN0NnOlWvVyUlh+tdv4QEw/VFbNsy1aVbzIZZfqGv7iVLNwKSTqLgGMhrVqDKVmBgdz
17lIGGeppcn2gDOv/tEgnBZEu2YghFpmZZRDXaDshfB1V5lOQriQOcBSf/2frHOV3f36vx6c9D7/
9a/Tm1TXfrgO2P5FVyV4bH0U4SgJINdNH9vGzt/mYX2JH0dLpzBEK/sYbDrQr84PbqYCgV6ItjAD
tWkrjvW3u1h1cUKZgequcoKe5Mwq+D+X4m5PEmMWm95du+vP2mIIya5VcGVDB0vnO0Rf+BgA/RXh
i5rE2dtZa4++XW9ACqz2EmBz/YvWQvNXJ1RVn8bpVbmx/qT+5Uv4e3Cd6aPeDwG2Qz9jxASIfWt0
PYDkk0ln4CYPDuhsvWvF7R0EMPmnpP8Jjk9FGDALmA8HI61DqWnXknwYt36Mfz3W9x0Kzt2oVCuG
867+os0jgPfk0hr0vy3sRC+biVW78/epuJOUQ99x+GX9uPI58FzqyTUf4e925o7y8lq/snWaXb8V
6KGlbAQfrBy7/BpLXAv1YWH9w+Zbgkp9mU706Qgxnyer5Tjr0xEgTZfy1bEbs42VaKGbe3kbr1f2
O/fgyHBWzCyFGHPuuzkIoFVg4hAwtn5r7+2t9aPr9fEmuyMI0sY+BNqslru69B1idPg0T6aUc+ot
IUclBDjsB8TejLt4lGEyyUqdNoRIhd86fH9z1VA51T9ufsR/5LC0XiPXUdnlLtRx6XIJlttlkhCt
EoHszCQjLurVeicbojvyHjh7kUkwo/OSrQCGZFCAkCqKmTfb75KHVJuqEDOofMVFedNKMENgdq5A
/KVDN/Rrv8quXSsLDzG4c0VSWCmnz8bMZquMItfL1+98852Plj6lDFlMC/840tysTMPSsHuICvIx
hch0NuYr81G60tKDdbA/1MfBi98QYP8eg11utS96IULxPuEy/Ba1CnwEE6LuOXA68OodBLBuAwCU
RecEpA21gNaUWYiiaiWfMIldOUnu5k2t7AWpJRYAB3Mgj03J0MWFaKpysCqzr2RvH6xPf5qh+Mki
1/19solqtr3Onj2AaJELEAo9x45rCOWa61/8781f1Y/k2fDUd9Wf1L98MX13Y8HvNpUrDH/Pi9yM
lqw/v2/NS4YY9z6FY6czYDr1vl6hd9IhHOkZI3JKaIhy9dksd4mqOnlKSqtyWesvaq3Cg24V+mOW
t2rrQaC/5+VnIs16ef51rS+8rU8YLhIGqjUEANxg/TWbu/F/I3GqpfjFhqht/tm1hiQ9a7v1hQ1c
OUw7R7lr16WF8tMsfA6MpRbjvWeItPdjhemXNXdO7lKC7UTHqyFyhX9PZgV5+1SNP/dCBPL/kcB9
o5QSYqr6VMaLGF5PR+NCaQNG+hBGk/7Q9aqwF5oMrFGIZPXouuxcljO1XxbS14aIqzza7+OkKxBz
7SM3ddIvOPRvxfq6CrG9fkzrG74Ij1L/472IPiVwXRkK4aHIKpMlBoIQY4OXyV9aFYrt/QClvSr5
eC9og8SnxpdSv4FEWxnS9dH8+phg4V0GZFEttxIE+otL9VjaFWMWvlv32z4Xq/5FVFZ9uECur5ni
aarmqTOxTv63O8DVyMYf7wAf5SOJozQo9EXSsi980cfQY7am+UOM2R3n7lE3uUMAWcQzqv5uCGBl
P5tkbWBwCEK+kxsq5rqzG8KIVfVnQXW3IMIh4Ak/uMmtjOauCtIOAuQ0pyXU2K3gLEDCOAANSY9X
bQ0ujatt1+Y5mNCb0olUZSruKQ4gOMnLWopP7kKgxj/mZXux3Cdaf83mWvgE7u8RR6leXG/9sMm3
cwOrZuysTqH5NH+3GthpklFGV4oOQaP7oZy1cXkhemzS0tDcSIx5rttvTT2efHktdNX/5uuNT7dv
yF/cTBKXf///AAAA//8=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215900</xdr:colOff>
      <xdr:row>4</xdr:row>
      <xdr:rowOff>12706</xdr:rowOff>
    </xdr:from>
    <xdr:to>
      <xdr:col>54</xdr:col>
      <xdr:colOff>266700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28AC7-52E8-1F48-AB36-59869F777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8100" y="825506"/>
              <a:ext cx="7480300" cy="5003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723900</xdr:colOff>
      <xdr:row>7</xdr:row>
      <xdr:rowOff>63500</xdr:rowOff>
    </xdr:from>
    <xdr:to>
      <xdr:col>8</xdr:col>
      <xdr:colOff>196850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39F8544-C325-D748-9E7B-A7BF7E38E1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" y="1485900"/>
              <a:ext cx="5480050" cy="349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4254-673E-7843-A1B0-6BD4AAFAB4AF}">
  <dimension ref="A1:I169"/>
  <sheetViews>
    <sheetView tabSelected="1" workbookViewId="0">
      <pane ySplit="1" topLeftCell="A2" activePane="bottomLeft" state="frozen"/>
      <selection pane="bottomLeft" activeCell="C1" activeCellId="1" sqref="A1:A1048576 C1:C1048576"/>
    </sheetView>
  </sheetViews>
  <sheetFormatPr baseColWidth="10" defaultRowHeight="16"/>
  <cols>
    <col min="1" max="1" width="17.5" style="2" customWidth="1"/>
    <col min="2" max="2" width="10.83203125" style="2"/>
    <col min="3" max="3" width="9.33203125" style="2" customWidth="1"/>
    <col min="4" max="4" width="9.1640625" style="2" customWidth="1"/>
    <col min="5" max="5" width="13.33203125" style="2" customWidth="1"/>
    <col min="6" max="6" width="11" style="2" customWidth="1"/>
    <col min="7" max="7" width="15.5" style="2" customWidth="1"/>
    <col min="8" max="8" width="9.6640625" style="2" customWidth="1"/>
    <col min="9" max="9" width="11.33203125" style="4" customWidth="1"/>
  </cols>
  <sheetData>
    <row r="1" spans="1:9" s="5" customFormat="1">
      <c r="A1" s="5" t="s">
        <v>0</v>
      </c>
      <c r="B1" s="5" t="s">
        <v>1</v>
      </c>
      <c r="C1" s="5" t="s">
        <v>170</v>
      </c>
      <c r="D1" s="5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6" t="s">
        <v>176</v>
      </c>
    </row>
    <row r="2" spans="1:9" s="1" customFormat="1">
      <c r="A2" s="2" t="s">
        <v>161</v>
      </c>
      <c r="B2" s="3">
        <v>44056</v>
      </c>
      <c r="C2" s="2">
        <v>2.8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4">
        <v>0</v>
      </c>
    </row>
    <row r="3" spans="1:9" s="1" customFormat="1">
      <c r="A3" s="2" t="s">
        <v>2</v>
      </c>
      <c r="B3" s="3">
        <v>44056</v>
      </c>
      <c r="C3" s="2">
        <v>2.8</v>
      </c>
      <c r="D3" s="7">
        <f>100*0.5</f>
        <v>50</v>
      </c>
      <c r="E3" s="7">
        <v>0</v>
      </c>
      <c r="F3" s="2">
        <v>0</v>
      </c>
      <c r="G3" s="2">
        <v>1</v>
      </c>
      <c r="H3" s="2">
        <f>100*471.8/15418</f>
        <v>3.0600596705149825</v>
      </c>
      <c r="I3" s="4">
        <v>0</v>
      </c>
    </row>
    <row r="4" spans="1:9" s="1" customFormat="1">
      <c r="A4" s="2" t="s">
        <v>3</v>
      </c>
      <c r="B4" s="3">
        <v>44056</v>
      </c>
      <c r="C4" s="2">
        <f>-2.2+0.0078*(70+3.7+16.5+8.9+20+11.5)/172.781</f>
        <v>-2.1941042128474777</v>
      </c>
      <c r="D4" s="7">
        <f>100*(0.5/3.5)</f>
        <v>14.285714285714285</v>
      </c>
      <c r="E4" s="7">
        <f>100*4/10</f>
        <v>40</v>
      </c>
      <c r="F4" s="2">
        <v>0</v>
      </c>
      <c r="G4" s="2">
        <v>1</v>
      </c>
      <c r="H4" s="2">
        <v>6</v>
      </c>
      <c r="I4" s="4">
        <v>1</v>
      </c>
    </row>
    <row r="5" spans="1:9" s="1" customFormat="1">
      <c r="A5" s="2" t="s">
        <v>4</v>
      </c>
      <c r="B5" s="3">
        <v>44055</v>
      </c>
      <c r="C5" s="2">
        <f>100*120/91527</f>
        <v>0.13110885312530729</v>
      </c>
      <c r="D5" s="2">
        <f>100*3/10</f>
        <v>30</v>
      </c>
      <c r="E5" s="2">
        <v>0</v>
      </c>
      <c r="F5" s="2">
        <f>0.5+100*370/91527</f>
        <v>0.90425229713636412</v>
      </c>
      <c r="G5" s="2">
        <v>1</v>
      </c>
      <c r="H5" s="2">
        <v>0</v>
      </c>
      <c r="I5" s="4">
        <v>0</v>
      </c>
    </row>
    <row r="6" spans="1:9" s="1" customFormat="1">
      <c r="A6" s="2" t="s">
        <v>5</v>
      </c>
      <c r="B6" s="3">
        <v>44056</v>
      </c>
      <c r="C6" s="2">
        <v>5</v>
      </c>
      <c r="D6" s="2">
        <f>100*2/40</f>
        <v>5</v>
      </c>
      <c r="E6" s="2">
        <v>0</v>
      </c>
      <c r="F6" s="2">
        <f>100*23.7/445.469</f>
        <v>5.3202355270512651</v>
      </c>
      <c r="G6" s="2">
        <v>1</v>
      </c>
      <c r="H6" s="2">
        <f>100*1/445.469</f>
        <v>0.22448251168992681</v>
      </c>
      <c r="I6" s="4">
        <v>0</v>
      </c>
    </row>
    <row r="7" spans="1:9" s="1" customFormat="1">
      <c r="A7" s="2" t="s">
        <v>6</v>
      </c>
      <c r="B7" s="3">
        <v>44056</v>
      </c>
      <c r="C7" s="2">
        <f>100*137.9/12430</f>
        <v>1.1094127111826226</v>
      </c>
      <c r="D7" s="2">
        <f>100*100/550</f>
        <v>18.181818181818183</v>
      </c>
      <c r="E7" s="2">
        <v>0</v>
      </c>
      <c r="F7" s="2">
        <v>0</v>
      </c>
      <c r="G7" s="2">
        <v>1</v>
      </c>
      <c r="H7" s="2">
        <v>0</v>
      </c>
      <c r="I7" s="4">
        <v>0</v>
      </c>
    </row>
    <row r="8" spans="1:9" s="1" customFormat="1">
      <c r="A8" s="2" t="s">
        <v>7</v>
      </c>
      <c r="B8" s="3">
        <v>44056</v>
      </c>
      <c r="C8" s="2">
        <f>10.8</f>
        <v>10.8</v>
      </c>
      <c r="D8" s="2">
        <f>100*0.5/0.75</f>
        <v>66.666666666666671</v>
      </c>
      <c r="E8" s="2">
        <v>0</v>
      </c>
      <c r="F8" s="2">
        <f>100*89.5/1376</f>
        <v>6.504360465116279</v>
      </c>
      <c r="G8" s="2">
        <v>1</v>
      </c>
      <c r="H8" s="2">
        <f>100*42.96/1376</f>
        <v>3.1220930232558142</v>
      </c>
      <c r="I8" s="4">
        <v>0</v>
      </c>
    </row>
    <row r="9" spans="1:9" s="1" customFormat="1">
      <c r="A9" s="2" t="s">
        <v>8</v>
      </c>
      <c r="B9" s="3">
        <v>44057</v>
      </c>
      <c r="C9" s="2">
        <f>13+4.3</f>
        <v>17.3</v>
      </c>
      <c r="D9" s="2">
        <v>0</v>
      </c>
      <c r="E9" s="2">
        <v>0</v>
      </c>
      <c r="F9" s="2">
        <f>100*((1350+120)/12500)</f>
        <v>11.76</v>
      </c>
      <c r="G9" s="2">
        <v>1</v>
      </c>
      <c r="H9" s="2">
        <v>0</v>
      </c>
      <c r="I9" s="4">
        <v>0</v>
      </c>
    </row>
    <row r="10" spans="1:9" s="1" customFormat="1">
      <c r="A10" s="2" t="s">
        <v>9</v>
      </c>
      <c r="B10" s="3">
        <v>44056</v>
      </c>
      <c r="C10" s="2">
        <f>4.1+0.15+100*0.85/47.171</f>
        <v>6.0519545907443133</v>
      </c>
      <c r="D10" s="7">
        <f>-100*1/3*0.75/5.5+100*1/3*1.75/9+1/3*0.5/7.25</f>
        <v>1.9590154417740624</v>
      </c>
      <c r="E10" s="7">
        <v>0</v>
      </c>
      <c r="F10" s="2">
        <v>0</v>
      </c>
      <c r="G10" s="2">
        <v>1</v>
      </c>
      <c r="H10" s="2">
        <f>100*200/47171</f>
        <v>0.42398931546925017</v>
      </c>
      <c r="I10" s="4">
        <v>1</v>
      </c>
    </row>
    <row r="11" spans="1:9" s="1" customFormat="1">
      <c r="A11" s="2" t="s">
        <v>10</v>
      </c>
      <c r="B11" s="3">
        <v>44053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4">
        <v>1</v>
      </c>
    </row>
    <row r="12" spans="1:9" s="1" customFormat="1">
      <c r="A12" s="2" t="s">
        <v>11</v>
      </c>
      <c r="B12" s="3">
        <v>44041</v>
      </c>
      <c r="C12" s="2">
        <f>4.2+1.3+5.5*1.3/177+100*570/38184</f>
        <v>7.0331673218350401</v>
      </c>
      <c r="D12" s="2">
        <f>100*(1/3*125/225+1/3*125/200+1/3*155/400)</f>
        <v>52.268518518518512</v>
      </c>
      <c r="E12" s="2">
        <f>100*2/5</f>
        <v>40</v>
      </c>
      <c r="F12" s="2">
        <v>28</v>
      </c>
      <c r="G12" s="2">
        <v>1</v>
      </c>
      <c r="H12" s="2">
        <v>0</v>
      </c>
      <c r="I12" s="4">
        <v>0</v>
      </c>
    </row>
    <row r="13" spans="1:9" s="1" customFormat="1">
      <c r="A13" s="2" t="s">
        <v>12</v>
      </c>
      <c r="B13" s="3">
        <v>44056</v>
      </c>
      <c r="C13" s="2">
        <f>100*588/347000+(100*(21.3+7.6+7.5+1+500+20)*588/50)/347000</f>
        <v>2.0585083573487033</v>
      </c>
      <c r="D13" s="2">
        <f>100*1.25/6</f>
        <v>20.833333333333332</v>
      </c>
      <c r="E13" s="2">
        <f>100*(0.5*4/5+0.5*4/5.5)</f>
        <v>76.363636363636374</v>
      </c>
      <c r="F13" s="2">
        <f>(100*380*588/50)/347000+100*1/347</f>
        <v>1.5760230547550431</v>
      </c>
      <c r="G13" s="2">
        <v>1</v>
      </c>
      <c r="H13" s="2">
        <v>0</v>
      </c>
      <c r="I13" s="4">
        <v>1</v>
      </c>
    </row>
    <row r="14" spans="1:9" s="1" customFormat="1">
      <c r="A14" s="2" t="s">
        <v>13</v>
      </c>
      <c r="B14" s="3">
        <v>44056</v>
      </c>
      <c r="C14" s="2">
        <v>2</v>
      </c>
      <c r="D14" s="2">
        <f>100*5/7</f>
        <v>71.428571428571431</v>
      </c>
      <c r="E14" s="2">
        <f>100*(0.5*12.5/17.5+0.5*1)</f>
        <v>85.714285714285722</v>
      </c>
      <c r="F14" s="2">
        <v>0</v>
      </c>
      <c r="G14" s="2">
        <v>1</v>
      </c>
      <c r="H14" s="2">
        <v>0</v>
      </c>
      <c r="I14" s="4">
        <v>0</v>
      </c>
    </row>
    <row r="15" spans="1:9" s="1" customFormat="1">
      <c r="A15" s="2" t="s">
        <v>14</v>
      </c>
      <c r="B15" s="3">
        <v>44056</v>
      </c>
      <c r="C15" s="2">
        <v>1.2</v>
      </c>
      <c r="D15" s="2">
        <f>100*1/8.75</f>
        <v>11.428571428571429</v>
      </c>
      <c r="E15" s="2">
        <v>0</v>
      </c>
      <c r="F15" s="2">
        <v>0</v>
      </c>
      <c r="G15" s="2">
        <v>1</v>
      </c>
      <c r="H15" s="2">
        <v>0</v>
      </c>
      <c r="I15" s="4">
        <v>1</v>
      </c>
    </row>
    <row r="16" spans="1:9" s="1" customFormat="1">
      <c r="A16" s="2" t="s">
        <v>16</v>
      </c>
      <c r="B16" s="3">
        <v>44042</v>
      </c>
      <c r="C16" s="2">
        <f>4.3+3.4</f>
        <v>7.6999999999999993</v>
      </c>
      <c r="D16" s="2">
        <v>0</v>
      </c>
      <c r="E16" s="2">
        <v>0</v>
      </c>
      <c r="F16" s="2">
        <f>100*((1350+120)/12500)+12</f>
        <v>23.759999999999998</v>
      </c>
      <c r="G16" s="2">
        <v>1</v>
      </c>
      <c r="H16" s="2">
        <v>0</v>
      </c>
      <c r="I16" s="4">
        <v>0</v>
      </c>
    </row>
    <row r="17" spans="1:9" s="1" customFormat="1" ht="15" customHeight="1">
      <c r="A17" s="2" t="s">
        <v>17</v>
      </c>
      <c r="B17" s="3">
        <v>43973</v>
      </c>
      <c r="C17" s="2">
        <v>1</v>
      </c>
      <c r="D17" s="2">
        <v>0</v>
      </c>
      <c r="E17" s="2">
        <v>0</v>
      </c>
      <c r="F17" s="2">
        <v>0</v>
      </c>
      <c r="G17" s="2">
        <v>1</v>
      </c>
      <c r="H17" s="2">
        <v>0</v>
      </c>
      <c r="I17" s="4">
        <v>0</v>
      </c>
    </row>
    <row r="18" spans="1:9" s="1" customFormat="1">
      <c r="A18" s="2" t="s">
        <v>18</v>
      </c>
      <c r="B18" s="3">
        <v>44055</v>
      </c>
      <c r="C18" s="2">
        <v>1.7</v>
      </c>
      <c r="D18" s="2">
        <f>100*(0.5*0.5/4.5+0.5*0.5/2.5)</f>
        <v>15.555555555555555</v>
      </c>
      <c r="E18" s="2">
        <v>0</v>
      </c>
      <c r="F18" s="2">
        <f>100*4/14000+1.5</f>
        <v>1.5285714285714285</v>
      </c>
      <c r="G18" s="2">
        <v>1</v>
      </c>
      <c r="H18" s="2">
        <v>0</v>
      </c>
      <c r="I18" s="4">
        <v>0</v>
      </c>
    </row>
    <row r="19" spans="1:9" s="1" customFormat="1">
      <c r="A19" s="2" t="s">
        <v>19</v>
      </c>
      <c r="B19" s="3">
        <v>44056</v>
      </c>
      <c r="C19" s="2">
        <f>100*3.3*0.013/2.842+100*5/2842</f>
        <v>1.685432793807178</v>
      </c>
      <c r="D19" s="2">
        <v>0</v>
      </c>
      <c r="E19" s="2">
        <f>100*2/9</f>
        <v>22.222222222222221</v>
      </c>
      <c r="F19" s="2">
        <v>0</v>
      </c>
      <c r="G19" s="2">
        <v>1</v>
      </c>
      <c r="H19" s="2">
        <v>0</v>
      </c>
      <c r="I19" s="4">
        <v>0</v>
      </c>
    </row>
    <row r="20" spans="1:9" s="1" customFormat="1">
      <c r="A20" s="2" t="s">
        <v>20</v>
      </c>
      <c r="B20" s="3">
        <v>44056</v>
      </c>
      <c r="C20" s="2">
        <f>((100*219)+150*(73+58))/42400</f>
        <v>0.97995283018867929</v>
      </c>
      <c r="D20" s="2">
        <v>0</v>
      </c>
      <c r="E20" s="2">
        <v>0</v>
      </c>
      <c r="F20" s="7">
        <f>100*(1740+160+17.5+729+1166+510)/42401</f>
        <v>10.194335039267942</v>
      </c>
      <c r="G20" s="2">
        <v>1</v>
      </c>
      <c r="H20" s="2">
        <v>0</v>
      </c>
      <c r="I20" s="4">
        <v>0</v>
      </c>
    </row>
    <row r="21" spans="1:9" s="1" customFormat="1">
      <c r="A21" s="2" t="s">
        <v>163</v>
      </c>
      <c r="B21" s="3">
        <v>44056</v>
      </c>
      <c r="C21" s="2">
        <f>0.15+0.1+0.15+0.16+0.08+1.5</f>
        <v>2.14</v>
      </c>
      <c r="D21" s="2">
        <v>0</v>
      </c>
      <c r="E21" s="2">
        <v>0</v>
      </c>
      <c r="F21" s="2">
        <v>1.5</v>
      </c>
      <c r="G21" s="2">
        <v>1</v>
      </c>
      <c r="H21" s="2">
        <v>0</v>
      </c>
      <c r="I21" s="4">
        <v>0</v>
      </c>
    </row>
    <row r="22" spans="1:9" s="1" customFormat="1">
      <c r="A22" s="2" t="s">
        <v>21</v>
      </c>
      <c r="B22" s="3">
        <v>44056</v>
      </c>
      <c r="C22" s="2">
        <f>1.1-0.55*0.8</f>
        <v>0.66</v>
      </c>
      <c r="D22" s="2">
        <f>100*50/475</f>
        <v>10.526315789473685</v>
      </c>
      <c r="E22" s="2">
        <f>100*2.5/5</f>
        <v>50</v>
      </c>
      <c r="F22" s="2">
        <f>0.55*0.8</f>
        <v>0.44000000000000006</v>
      </c>
      <c r="G22" s="2">
        <v>1</v>
      </c>
      <c r="H22" s="2">
        <v>0</v>
      </c>
      <c r="I22" s="4">
        <v>1</v>
      </c>
    </row>
    <row r="23" spans="1:9" s="1" customFormat="1">
      <c r="A23" s="2" t="s">
        <v>22</v>
      </c>
      <c r="B23" s="3">
        <v>44056</v>
      </c>
      <c r="C23" s="2">
        <v>11.8</v>
      </c>
      <c r="D23" s="2">
        <f>100*(2.25/4.25)</f>
        <v>52.941176470588239</v>
      </c>
      <c r="E23" s="2">
        <f>100*14/31</f>
        <v>45.161290322580648</v>
      </c>
      <c r="F23" s="2">
        <f>100*9/1893+4.5</f>
        <v>4.9754358161648176</v>
      </c>
      <c r="G23" s="2">
        <v>1</v>
      </c>
      <c r="H23" s="2">
        <f>100*(100)/1893</f>
        <v>5.2826201796090864</v>
      </c>
      <c r="I23" s="4">
        <v>0</v>
      </c>
    </row>
    <row r="24" spans="1:9" s="1" customFormat="1">
      <c r="A24" s="2" t="s">
        <v>23</v>
      </c>
      <c r="B24" s="3">
        <v>44056</v>
      </c>
      <c r="C24" s="2">
        <f>100*(587-587/1.05)/13568</f>
        <v>0.20601695867026062</v>
      </c>
      <c r="D24" s="2">
        <v>0</v>
      </c>
      <c r="E24" s="2">
        <v>0</v>
      </c>
      <c r="F24" s="2">
        <f>3.2-C24</f>
        <v>2.9939830413297397</v>
      </c>
      <c r="G24" s="2">
        <v>1</v>
      </c>
      <c r="H24" s="2">
        <v>0</v>
      </c>
      <c r="I24" s="4">
        <v>0</v>
      </c>
    </row>
    <row r="25" spans="1:9" s="1" customFormat="1">
      <c r="A25" s="2" t="s">
        <v>24</v>
      </c>
      <c r="B25" s="3">
        <v>44042</v>
      </c>
      <c r="C25" s="2">
        <f>1.2+0.5+0.4+2.3+(100*1573/1.73)/66250</f>
        <v>5.7724506489257283</v>
      </c>
      <c r="D25" s="2">
        <v>0</v>
      </c>
      <c r="E25" s="2">
        <v>0</v>
      </c>
      <c r="F25" s="7">
        <f>8.6+100*232.846/66250+100*2.26/66.25</f>
        <v>12.362786415094339</v>
      </c>
      <c r="G25" s="2">
        <v>1</v>
      </c>
      <c r="H25" s="2">
        <v>0</v>
      </c>
      <c r="I25" s="4">
        <v>0</v>
      </c>
    </row>
    <row r="26" spans="1:9" s="1" customFormat="1">
      <c r="A26" s="2" t="s">
        <v>25</v>
      </c>
      <c r="B26" s="3">
        <v>44056</v>
      </c>
      <c r="C26" s="2">
        <f>100*115.3/14593</f>
        <v>0.79010484478859733</v>
      </c>
      <c r="D26" s="2">
        <f>100*(0.5*0.5/4.5+0.5*0.5/2.5)</f>
        <v>15.555555555555555</v>
      </c>
      <c r="E26" s="7">
        <v>0</v>
      </c>
      <c r="F26" s="2">
        <v>1.3</v>
      </c>
      <c r="G26" s="2">
        <v>1</v>
      </c>
      <c r="H26" s="2">
        <v>0</v>
      </c>
      <c r="I26" s="4">
        <v>0</v>
      </c>
    </row>
    <row r="27" spans="1:9" s="1" customFormat="1">
      <c r="A27" s="2" t="s">
        <v>26</v>
      </c>
      <c r="B27" s="3">
        <v>44056</v>
      </c>
      <c r="C27" s="2">
        <f>0.5*4.7+0.4</f>
        <v>2.75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</row>
    <row r="28" spans="1:9" s="1" customFormat="1">
      <c r="A28" s="2" t="s">
        <v>27</v>
      </c>
      <c r="B28" s="3">
        <v>44042</v>
      </c>
      <c r="C28" s="2">
        <f>(1+1+0.3+0.76+2.2)*1.2/2.2</f>
        <v>2.8690909090909087</v>
      </c>
      <c r="D28" s="2">
        <f>100*(1.25/1.5)</f>
        <v>83.333333333333343</v>
      </c>
      <c r="E28" s="2">
        <f>100*3/13</f>
        <v>23.076923076923077</v>
      </c>
      <c r="F28" s="2">
        <v>0</v>
      </c>
      <c r="G28" s="2">
        <v>1</v>
      </c>
      <c r="H28" s="2">
        <v>0</v>
      </c>
      <c r="I28" s="4">
        <v>0</v>
      </c>
    </row>
    <row r="29" spans="1:9" s="1" customFormat="1">
      <c r="A29" s="2" t="s">
        <v>28</v>
      </c>
      <c r="B29" s="3">
        <v>44056</v>
      </c>
      <c r="C29" s="2">
        <f>100*(460+64+200)/26730</f>
        <v>2.7085671530115976</v>
      </c>
      <c r="D29" s="2">
        <f>100*0.17/0.55</f>
        <v>30.909090909090907</v>
      </c>
      <c r="E29" s="2">
        <f>100*(0.5*5/12+0.5*1/8)</f>
        <v>27.083333333333336</v>
      </c>
      <c r="F29" s="2">
        <f>100*600/26730</f>
        <v>2.244668911335578</v>
      </c>
      <c r="G29" s="2">
        <v>1</v>
      </c>
      <c r="H29" s="2">
        <v>0</v>
      </c>
      <c r="I29" s="4">
        <v>0</v>
      </c>
    </row>
    <row r="30" spans="1:9" s="1" customFormat="1">
      <c r="A30" s="2" t="s">
        <v>29</v>
      </c>
      <c r="B30" s="3">
        <v>44055</v>
      </c>
      <c r="C30" s="2">
        <f>0.44+100*150.25795032/38632</f>
        <v>0.82894685835576731</v>
      </c>
      <c r="D30" s="2">
        <f>100*(0.5*25/350+0.5*1/6)</f>
        <v>11.904761904761903</v>
      </c>
      <c r="E30" s="2">
        <v>0</v>
      </c>
      <c r="F30" s="2">
        <f>100*(460/6)/38632</f>
        <v>0.1984537861531028</v>
      </c>
      <c r="G30" s="2">
        <v>1</v>
      </c>
      <c r="H30" s="2">
        <v>0</v>
      </c>
      <c r="I30" s="4">
        <v>0</v>
      </c>
    </row>
    <row r="31" spans="1:9" s="1" customFormat="1">
      <c r="A31" s="2" t="s">
        <v>30</v>
      </c>
      <c r="B31" s="3">
        <v>44056</v>
      </c>
      <c r="C31" s="2">
        <v>15</v>
      </c>
      <c r="D31" s="2">
        <f>100*150/175</f>
        <v>85.714285714285708</v>
      </c>
      <c r="E31" s="2">
        <f>100*125/225</f>
        <v>55.555555555555557</v>
      </c>
      <c r="F31" s="2">
        <f>100*264.25/1741</f>
        <v>15.178058587018954</v>
      </c>
      <c r="G31" s="2">
        <v>1</v>
      </c>
      <c r="H31" s="2">
        <v>0</v>
      </c>
      <c r="I31" s="4">
        <v>0</v>
      </c>
    </row>
    <row r="32" spans="1:9" s="1" customFormat="1">
      <c r="A32" s="2" t="s">
        <v>168</v>
      </c>
      <c r="B32" s="3">
        <v>44056</v>
      </c>
      <c r="C32" s="2">
        <f>44*1.9/27</f>
        <v>3.0962962962962961</v>
      </c>
      <c r="D32" s="2">
        <f>100*(0.5*25/350+0.5*100/600)</f>
        <v>11.904761904761903</v>
      </c>
      <c r="E32" s="2">
        <v>0</v>
      </c>
      <c r="F32" s="2">
        <f>100*(460/6)/2321</f>
        <v>3.3031739192876635</v>
      </c>
      <c r="G32" s="2">
        <v>1</v>
      </c>
      <c r="H32" s="2">
        <v>0</v>
      </c>
      <c r="I32" s="4">
        <v>0</v>
      </c>
    </row>
    <row r="33" spans="1:9" s="1" customFormat="1">
      <c r="A33" s="2" t="s">
        <v>31</v>
      </c>
      <c r="B33" s="3">
        <v>44056</v>
      </c>
      <c r="C33" s="2">
        <f>100*408/11051+0.7/2</f>
        <v>4.0419735770518503</v>
      </c>
      <c r="D33" s="2">
        <f>100*(0.5*25/350+0.5*100/600)</f>
        <v>11.904761904761903</v>
      </c>
      <c r="E33" s="2">
        <v>0</v>
      </c>
      <c r="F33" s="2">
        <f>100*(460/6)/11051</f>
        <v>0.6937532048381746</v>
      </c>
      <c r="G33" s="2">
        <v>1</v>
      </c>
      <c r="H33" s="2">
        <v>0</v>
      </c>
      <c r="I33" s="4">
        <v>0</v>
      </c>
    </row>
    <row r="34" spans="1:9" s="1" customFormat="1">
      <c r="A34" s="2" t="s">
        <v>32</v>
      </c>
      <c r="B34" s="3">
        <v>44040</v>
      </c>
      <c r="C34" s="2">
        <f>4.7+14.1*4.7/11.75</f>
        <v>10.34</v>
      </c>
      <c r="D34" s="2">
        <f>100*125/175</f>
        <v>71.428571428571431</v>
      </c>
      <c r="E34" s="2">
        <v>0</v>
      </c>
      <c r="F34" s="2">
        <f>100*35/294.237</f>
        <v>11.895172938821425</v>
      </c>
      <c r="G34" s="2">
        <v>1</v>
      </c>
      <c r="H34" s="2">
        <f>100*23.93/294.237</f>
        <v>8.1328996693141917</v>
      </c>
      <c r="I34" s="4">
        <v>1</v>
      </c>
    </row>
    <row r="35" spans="1:9" s="1" customFormat="1">
      <c r="A35" s="2" t="s">
        <v>33</v>
      </c>
      <c r="B35" s="3">
        <v>44056</v>
      </c>
      <c r="C35" s="2">
        <v>4.5</v>
      </c>
      <c r="D35" s="2">
        <f>100*0.375/2.4</f>
        <v>15.625</v>
      </c>
      <c r="E35" s="2">
        <f>100*0.75/6.75</f>
        <v>11.111111111111111</v>
      </c>
      <c r="F35" s="2">
        <f>100*1196.785716/14140</f>
        <v>8.4638310891089112</v>
      </c>
      <c r="G35" s="2">
        <v>1</v>
      </c>
      <c r="H35" s="2">
        <v>0</v>
      </c>
      <c r="I35" s="4">
        <v>1</v>
      </c>
    </row>
    <row r="36" spans="1:9" s="1" customFormat="1">
      <c r="A36" s="2" t="s">
        <v>35</v>
      </c>
      <c r="B36" s="3">
        <v>44057</v>
      </c>
      <c r="C36" s="2">
        <v>2.8</v>
      </c>
      <c r="D36" s="2">
        <f>100*200/425</f>
        <v>47.058823529411768</v>
      </c>
      <c r="E36" s="2">
        <f>100*(0.5*3/11+0.5*1/4.5)</f>
        <v>24.747474747474747</v>
      </c>
      <c r="F36" s="2">
        <f>100*3.85/327.895</f>
        <v>1.1741563610302079</v>
      </c>
      <c r="G36" s="2">
        <v>1</v>
      </c>
      <c r="H36" s="2">
        <f>100*1.4/327.895</f>
        <v>0.42696594946553013</v>
      </c>
      <c r="I36" s="4">
        <v>1</v>
      </c>
    </row>
    <row r="37" spans="1:9" s="1" customFormat="1">
      <c r="A37" s="2" t="s">
        <v>162</v>
      </c>
      <c r="B37" s="3">
        <v>44056</v>
      </c>
      <c r="C37" s="2">
        <v>0.3</v>
      </c>
      <c r="D37" s="2">
        <f>100*-9.5/9</f>
        <v>-105.55555555555556</v>
      </c>
      <c r="E37" s="2">
        <f>100*2/2</f>
        <v>100</v>
      </c>
      <c r="F37" s="2">
        <v>0</v>
      </c>
      <c r="G37" s="2">
        <v>1</v>
      </c>
      <c r="H37" s="2">
        <f>100*25/48994</f>
        <v>5.1026656325264319E-2</v>
      </c>
      <c r="I37" s="4">
        <v>0</v>
      </c>
    </row>
    <row r="38" spans="1:9">
      <c r="A38" s="2" t="s">
        <v>164</v>
      </c>
      <c r="B38" s="3">
        <v>44056</v>
      </c>
      <c r="C38" s="2">
        <f>0.03*1.6+9.4*1.6/170</f>
        <v>0.13647058823529412</v>
      </c>
      <c r="D38" s="2">
        <f>100*(0.5*25/350+0.5*100/600)</f>
        <v>11.904761904761903</v>
      </c>
      <c r="E38" s="2">
        <v>0</v>
      </c>
      <c r="F38" s="2">
        <f>100*(460/6)/11576</f>
        <v>0.66228979497811569</v>
      </c>
      <c r="G38" s="2">
        <v>1</v>
      </c>
      <c r="H38" s="2">
        <v>0</v>
      </c>
      <c r="I38" s="4">
        <v>0</v>
      </c>
    </row>
    <row r="39" spans="1:9" s="1" customFormat="1">
      <c r="A39" s="2" t="s">
        <v>39</v>
      </c>
      <c r="B39" s="3">
        <v>44055</v>
      </c>
      <c r="C39" s="2">
        <f>100*(150000*3*375000+3100000000)/(569.15*61021000000)</f>
        <v>0.49481570557373095</v>
      </c>
      <c r="D39" s="2">
        <f>100*1.5/2.25</f>
        <v>66.666666666666671</v>
      </c>
      <c r="E39" s="2">
        <v>0</v>
      </c>
      <c r="F39" s="2">
        <v>0</v>
      </c>
      <c r="G39" s="2">
        <v>1</v>
      </c>
      <c r="H39" s="2">
        <v>0</v>
      </c>
      <c r="I39" s="4">
        <v>1</v>
      </c>
    </row>
    <row r="40" spans="1:9" s="1" customFormat="1">
      <c r="A40" s="2" t="s">
        <v>41</v>
      </c>
      <c r="B40" s="3">
        <v>44056</v>
      </c>
      <c r="C40" s="2">
        <f>0.3+2.3</f>
        <v>2.5999999999999996</v>
      </c>
      <c r="D40" s="2">
        <f>100*(0.5*0.5/4.5+0.5*0.5/2.5)</f>
        <v>15.555555555555555</v>
      </c>
      <c r="E40" s="2">
        <v>0</v>
      </c>
      <c r="F40" s="2">
        <v>2.1</v>
      </c>
      <c r="G40" s="2">
        <v>1</v>
      </c>
      <c r="H40" s="2">
        <v>0</v>
      </c>
      <c r="I40" s="4">
        <v>0</v>
      </c>
    </row>
    <row r="41" spans="1:9" s="1" customFormat="1">
      <c r="A41" s="2" t="s">
        <v>42</v>
      </c>
      <c r="B41" s="3">
        <v>44056</v>
      </c>
      <c r="C41" s="2">
        <f>2.3+4.3*100/60.702+100*8.5*4.3/(30*60.702)</f>
        <v>11.390859169933995</v>
      </c>
      <c r="D41" s="2">
        <f>100*25/30</f>
        <v>83.333333333333329</v>
      </c>
      <c r="E41" s="2">
        <f>100*3/12</f>
        <v>25</v>
      </c>
      <c r="F41" s="2">
        <f>100*(21.7)*0.14/60.702</f>
        <v>5.0047774373167275</v>
      </c>
      <c r="G41" s="2">
        <v>1</v>
      </c>
      <c r="H41" s="2">
        <f>100*2330/60702</f>
        <v>3.8384237751639154</v>
      </c>
      <c r="I41" s="4">
        <v>1</v>
      </c>
    </row>
    <row r="42" spans="1:9" s="1" customFormat="1">
      <c r="A42" s="2" t="s">
        <v>43</v>
      </c>
      <c r="B42" s="3">
        <v>44056</v>
      </c>
      <c r="C42" s="2">
        <f>4.5+4.3+430*4.3/896</f>
        <v>10.863616071428572</v>
      </c>
      <c r="D42" s="2">
        <v>0</v>
      </c>
      <c r="E42" s="2">
        <v>0</v>
      </c>
      <c r="F42" s="2">
        <f>100*((1350+120)/12500)+100*2230/24280</f>
        <v>20.944514003294891</v>
      </c>
      <c r="G42" s="2">
        <v>1</v>
      </c>
      <c r="H42" s="2">
        <v>0</v>
      </c>
      <c r="I42" s="4">
        <v>0</v>
      </c>
    </row>
    <row r="43" spans="1:9" s="1" customFormat="1">
      <c r="A43" s="2" t="s">
        <v>44</v>
      </c>
      <c r="B43" s="3">
        <v>44056</v>
      </c>
      <c r="C43" s="2">
        <f>5+2.3</f>
        <v>7.3</v>
      </c>
      <c r="D43" s="2">
        <f>100*200/225</f>
        <v>88.888888888888886</v>
      </c>
      <c r="E43" s="2">
        <f>100*125/175</f>
        <v>71.428571428571431</v>
      </c>
      <c r="F43" s="2">
        <f>9.25</f>
        <v>9.25</v>
      </c>
      <c r="G43" s="2">
        <v>1</v>
      </c>
      <c r="H43" s="2">
        <v>0</v>
      </c>
      <c r="I43" s="4">
        <v>0</v>
      </c>
    </row>
    <row r="44" spans="1:9" s="1" customFormat="1">
      <c r="A44" s="2" t="s">
        <v>45</v>
      </c>
      <c r="B44" s="3">
        <v>44028</v>
      </c>
      <c r="C44" s="2">
        <f>5.7+5.1+2.3+0.91*100/347.176</f>
        <v>13.362114892734523</v>
      </c>
      <c r="D44" s="2">
        <f>-0.15/0.75*100</f>
        <v>-20</v>
      </c>
      <c r="E44" s="2">
        <v>100</v>
      </c>
      <c r="F44" s="2">
        <f>100*27.13/347.176</f>
        <v>7.8144802636126922</v>
      </c>
      <c r="G44" s="2">
        <v>1</v>
      </c>
      <c r="H44" s="2">
        <v>0</v>
      </c>
      <c r="I44" s="4">
        <v>0</v>
      </c>
    </row>
    <row r="45" spans="1:9" s="1" customFormat="1">
      <c r="A45" s="2" t="s">
        <v>46</v>
      </c>
      <c r="B45" s="3">
        <v>44056</v>
      </c>
      <c r="C45" s="2">
        <v>2.4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4">
        <v>0</v>
      </c>
    </row>
    <row r="46" spans="1:9" s="1" customFormat="1">
      <c r="A46" s="2" t="s">
        <v>152</v>
      </c>
      <c r="B46" s="3">
        <v>44055</v>
      </c>
      <c r="C46" s="2">
        <f>0.75+2.4*0.75/32+3.5</f>
        <v>4.3062500000000004</v>
      </c>
      <c r="D46" s="2">
        <f>100*(1/4*1/4.5+1/4*1/6+1/4*0.5/3+1/4*1.8/2.7)</f>
        <v>30.555555555555554</v>
      </c>
      <c r="E46" s="2">
        <f>100*25/10</f>
        <v>250</v>
      </c>
      <c r="F46" s="2">
        <f>7.4+100*(2000+60)/85630+20*2/90</f>
        <v>10.250143381732778</v>
      </c>
      <c r="G46" s="2">
        <v>1</v>
      </c>
      <c r="H46" s="2">
        <v>0</v>
      </c>
      <c r="I46" s="4">
        <v>1</v>
      </c>
    </row>
    <row r="47" spans="1:9" s="1" customFormat="1">
      <c r="A47" s="2" t="s">
        <v>149</v>
      </c>
      <c r="B47" s="3">
        <v>44011</v>
      </c>
      <c r="C47" s="2">
        <f>0.5+(120*950000)/(108398000000)</f>
        <v>0.50105167992029376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4">
        <v>0</v>
      </c>
    </row>
    <row r="48" spans="1:9" s="1" customFormat="1">
      <c r="A48" s="2" t="s">
        <v>47</v>
      </c>
      <c r="B48" s="3">
        <v>44056</v>
      </c>
      <c r="C48" s="2">
        <v>1.8</v>
      </c>
      <c r="D48" s="2">
        <f>100*3/12.75</f>
        <v>23.529411764705884</v>
      </c>
      <c r="E48" s="2">
        <v>0</v>
      </c>
      <c r="F48" s="2">
        <f>123*1.8/100</f>
        <v>2.214</v>
      </c>
      <c r="G48" s="2">
        <v>1</v>
      </c>
      <c r="H48" s="2">
        <v>0</v>
      </c>
      <c r="I48" s="4">
        <v>1</v>
      </c>
    </row>
    <row r="49" spans="1:9" s="1" customFormat="1">
      <c r="A49" s="2" t="s">
        <v>48</v>
      </c>
      <c r="B49" s="3">
        <v>44013</v>
      </c>
      <c r="C49" s="2">
        <f>100*350/26057</f>
        <v>1.3432091184710442</v>
      </c>
      <c r="D49" s="2">
        <v>0</v>
      </c>
      <c r="E49" s="2">
        <f>0.5*100*8/22+0.5*25</f>
        <v>30.681818181818183</v>
      </c>
      <c r="F49" s="2">
        <v>0</v>
      </c>
      <c r="G49" s="2">
        <v>1</v>
      </c>
      <c r="H49" s="2">
        <v>0</v>
      </c>
      <c r="I49" s="4">
        <v>0</v>
      </c>
    </row>
    <row r="50" spans="1:9" s="1" customFormat="1">
      <c r="A50" s="2" t="s">
        <v>49</v>
      </c>
      <c r="B50" s="3">
        <v>44041</v>
      </c>
      <c r="C50" s="2">
        <v>2</v>
      </c>
      <c r="D50" s="2">
        <f>100*(0.5*25/350+0.5*100/600)</f>
        <v>11.904761904761903</v>
      </c>
      <c r="E50" s="2">
        <v>0</v>
      </c>
      <c r="F50" s="2">
        <v>0</v>
      </c>
      <c r="G50" s="2">
        <v>1</v>
      </c>
      <c r="H50" s="2">
        <v>0</v>
      </c>
      <c r="I50" s="4">
        <v>0</v>
      </c>
    </row>
    <row r="51" spans="1:9" s="1" customFormat="1">
      <c r="A51" s="2" t="s">
        <v>50</v>
      </c>
      <c r="B51" s="3">
        <v>44054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4">
        <v>0</v>
      </c>
    </row>
    <row r="52" spans="1:9" s="1" customFormat="1">
      <c r="A52" s="2" t="s">
        <v>51</v>
      </c>
      <c r="B52" s="3">
        <v>44056</v>
      </c>
      <c r="C52" s="2">
        <f>7+4.3</f>
        <v>11.3</v>
      </c>
      <c r="D52" s="2">
        <v>0</v>
      </c>
      <c r="E52" s="2">
        <v>100</v>
      </c>
      <c r="F52" s="2">
        <f>100*((1350+120)/12500)+100*110/27790+100*18.9/27790</f>
        <v>12.223835912198632</v>
      </c>
      <c r="G52" s="2">
        <v>1</v>
      </c>
      <c r="H52" s="2">
        <v>0</v>
      </c>
      <c r="I52" s="4">
        <v>0</v>
      </c>
    </row>
    <row r="53" spans="1:9">
      <c r="A53" s="2" t="s">
        <v>52</v>
      </c>
      <c r="B53" s="3">
        <v>44054</v>
      </c>
      <c r="C53" s="2">
        <v>1.88</v>
      </c>
      <c r="D53" s="2">
        <f>100*(2.75/6.5)</f>
        <v>42.307692307692307</v>
      </c>
      <c r="E53" s="2">
        <f>100*(1/2*1/6+1/4*5/25+1/4*4/22)</f>
        <v>17.878787878787879</v>
      </c>
      <c r="F53" s="2">
        <v>0</v>
      </c>
      <c r="G53" s="2">
        <v>1</v>
      </c>
      <c r="H53" s="2">
        <v>0</v>
      </c>
      <c r="I53" s="4">
        <v>0</v>
      </c>
    </row>
    <row r="54" spans="1:9">
      <c r="A54" s="2" t="s">
        <v>153</v>
      </c>
      <c r="B54" s="3">
        <v>44056</v>
      </c>
      <c r="C54" s="2">
        <f>1.6+0.15+1+0.6+100*88/91166</f>
        <v>3.4465272140929732</v>
      </c>
      <c r="D54" s="2">
        <v>0</v>
      </c>
      <c r="E54" s="2">
        <v>0</v>
      </c>
      <c r="F54" s="2">
        <f>0.45+33*0.45/15</f>
        <v>1.44</v>
      </c>
      <c r="G54" s="2">
        <v>0</v>
      </c>
      <c r="H54" s="2">
        <v>0</v>
      </c>
      <c r="I54" s="4">
        <v>0</v>
      </c>
    </row>
    <row r="55" spans="1:9">
      <c r="A55" s="2" t="s">
        <v>53</v>
      </c>
      <c r="B55" s="3">
        <v>44056</v>
      </c>
      <c r="C55" s="2">
        <v>8.6999999999999993</v>
      </c>
      <c r="D55" s="2">
        <f>50</f>
        <v>50</v>
      </c>
      <c r="E55" s="2">
        <v>0</v>
      </c>
      <c r="F55" s="2">
        <f>100*440*0.46/5524</f>
        <v>3.6640115858073861</v>
      </c>
      <c r="G55" s="2">
        <v>0</v>
      </c>
      <c r="H55" s="2">
        <v>0</v>
      </c>
      <c r="I55" s="4">
        <v>1</v>
      </c>
    </row>
    <row r="56" spans="1:9">
      <c r="A56" s="2" t="s">
        <v>54</v>
      </c>
      <c r="B56" s="3">
        <v>44056</v>
      </c>
      <c r="C56" s="2">
        <f>3+4.5+2+0.3+4.3+4.85*0.3/0.7</f>
        <v>16.178571428571431</v>
      </c>
      <c r="D56" s="2">
        <v>0</v>
      </c>
      <c r="E56" s="2">
        <v>75</v>
      </c>
      <c r="F56" s="2">
        <f>100*((1350+120)/12500)+37.5*0.7/1.68+0.7</f>
        <v>28.084999999999997</v>
      </c>
      <c r="G56" s="2">
        <v>1</v>
      </c>
      <c r="H56" s="2">
        <v>0</v>
      </c>
      <c r="I56" s="4">
        <v>0</v>
      </c>
    </row>
    <row r="57" spans="1:9">
      <c r="A57" s="2" t="s">
        <v>55</v>
      </c>
      <c r="B57" s="3">
        <v>44056</v>
      </c>
      <c r="C57" s="2">
        <f>135*5/110+4.3</f>
        <v>10.436363636363637</v>
      </c>
      <c r="D57" s="2">
        <v>0</v>
      </c>
      <c r="E57" s="2">
        <v>100</v>
      </c>
      <c r="F57" s="2">
        <f>100*((1350+120)/12500)+14</f>
        <v>25.759999999999998</v>
      </c>
      <c r="G57" s="2">
        <v>1</v>
      </c>
      <c r="H57" s="2">
        <v>0</v>
      </c>
      <c r="I57" s="4">
        <v>0</v>
      </c>
    </row>
    <row r="58" spans="1:9" s="1" customFormat="1">
      <c r="A58" s="2" t="s">
        <v>56</v>
      </c>
      <c r="B58" s="3">
        <v>44056</v>
      </c>
      <c r="C58" s="2">
        <f>1.2+0.74</f>
        <v>1.94</v>
      </c>
      <c r="D58" s="2">
        <f>100*(0.5*25/350+0.5*100/600)</f>
        <v>11.904761904761903</v>
      </c>
      <c r="E58" s="2">
        <v>0</v>
      </c>
      <c r="F58" s="2">
        <f>100*375/16875</f>
        <v>2.2222222222222223</v>
      </c>
      <c r="G58" s="2">
        <v>1</v>
      </c>
      <c r="H58" s="2">
        <v>0</v>
      </c>
      <c r="I58" s="4">
        <v>0</v>
      </c>
    </row>
    <row r="59" spans="1:9" s="1" customFormat="1">
      <c r="A59" s="2" t="s">
        <v>165</v>
      </c>
      <c r="B59" s="3">
        <v>44057</v>
      </c>
      <c r="C59" s="2">
        <f>0.5+100*(15.8+1.5+10+9.81+546*15.8/800)/1773</f>
        <v>3.2012690355329951</v>
      </c>
      <c r="D59" s="2">
        <f>100*(2.5/12.5)</f>
        <v>20</v>
      </c>
      <c r="E59" s="2">
        <f>100*2/15</f>
        <v>13.333333333333334</v>
      </c>
      <c r="F59" s="2">
        <f>0.7+100*(855*15.8/800)/1773</f>
        <v>1.6524111675126902</v>
      </c>
      <c r="G59" s="2">
        <v>1</v>
      </c>
      <c r="H59" s="2">
        <f>100*(68.4+2.9+6.68)/1773</f>
        <v>4.3981951494641862</v>
      </c>
      <c r="I59" s="4">
        <v>1</v>
      </c>
    </row>
    <row r="60" spans="1:9">
      <c r="A60" s="2" t="s">
        <v>57</v>
      </c>
      <c r="B60" s="3">
        <v>44056</v>
      </c>
      <c r="C60" s="2">
        <f>100*(3400+450+250+75+170+48+13+24+133.5+45+285+60+45+70+20+139+600+100+195+24)*0.32/15925</f>
        <v>12.350894819466248</v>
      </c>
      <c r="D60" s="2">
        <f>100*0.75/9</f>
        <v>8.3333333333333339</v>
      </c>
      <c r="E60" s="2">
        <v>0</v>
      </c>
      <c r="F60" s="2">
        <f>100*(400)*0.32/15925</f>
        <v>0.8037676609105181</v>
      </c>
      <c r="G60" s="2">
        <v>1</v>
      </c>
      <c r="H60" s="2">
        <f>100*270/15925</f>
        <v>1.695447409733124</v>
      </c>
      <c r="I60" s="4">
        <v>0</v>
      </c>
    </row>
    <row r="61" spans="1:9">
      <c r="A61" s="2" t="s">
        <v>58</v>
      </c>
      <c r="B61" s="3">
        <v>44056</v>
      </c>
      <c r="C61" s="2">
        <f>4.9+4.3+(141+130)*4.9/156</f>
        <v>17.712179487179487</v>
      </c>
      <c r="D61" s="2">
        <v>0</v>
      </c>
      <c r="E61" s="2">
        <v>100</v>
      </c>
      <c r="F61" s="2">
        <f>100*((1350+120)/12500)+100*235.9/3863+24</f>
        <v>41.866652860471135</v>
      </c>
      <c r="G61" s="2">
        <v>1</v>
      </c>
      <c r="H61" s="2">
        <v>0</v>
      </c>
      <c r="I61" s="4">
        <v>0</v>
      </c>
    </row>
    <row r="62" spans="1:9">
      <c r="A62" s="2" t="s">
        <v>59</v>
      </c>
      <c r="B62" s="3">
        <v>44042</v>
      </c>
      <c r="C62" s="2">
        <f>100*1936.77568/67077-0.3</f>
        <v>2.5873916245508894</v>
      </c>
      <c r="D62" s="2">
        <f>100*1.5/16</f>
        <v>9.375</v>
      </c>
      <c r="E62" s="2">
        <f>0.5*100*2/10+0.5*100*1.5/3</f>
        <v>35</v>
      </c>
      <c r="F62" s="2">
        <f>0.3+1.4+100*2.73/67.077</f>
        <v>5.7699494610671325</v>
      </c>
      <c r="G62" s="2">
        <v>1</v>
      </c>
      <c r="H62" s="2">
        <v>0</v>
      </c>
      <c r="I62" s="4">
        <v>0</v>
      </c>
    </row>
    <row r="63" spans="1:9">
      <c r="A63" s="2" t="s">
        <v>60</v>
      </c>
      <c r="B63" s="3">
        <v>44056</v>
      </c>
      <c r="C63" s="2">
        <v>14</v>
      </c>
      <c r="D63" s="2">
        <v>0</v>
      </c>
      <c r="E63" s="2">
        <v>0</v>
      </c>
      <c r="F63" s="2">
        <f>100*((750+600)/12500)</f>
        <v>10.8</v>
      </c>
      <c r="G63" s="2">
        <v>1</v>
      </c>
      <c r="H63" s="2">
        <v>0</v>
      </c>
      <c r="I63" s="4">
        <v>0</v>
      </c>
    </row>
    <row r="64" spans="1:9">
      <c r="A64" s="2" t="s">
        <v>61</v>
      </c>
      <c r="B64" s="3">
        <v>44056</v>
      </c>
      <c r="C64" s="2">
        <v>3.4</v>
      </c>
      <c r="D64" s="2">
        <f>100/275*100</f>
        <v>36.363636363636367</v>
      </c>
      <c r="E64" s="2">
        <v>0</v>
      </c>
      <c r="F64" s="2">
        <f>100*1.5/81.318</f>
        <v>1.8446100494355493</v>
      </c>
      <c r="G64" s="2">
        <v>1</v>
      </c>
      <c r="H64" s="2">
        <v>0</v>
      </c>
      <c r="I64" s="4">
        <v>0</v>
      </c>
    </row>
    <row r="65" spans="1:9">
      <c r="A65" s="2" t="s">
        <v>62</v>
      </c>
      <c r="B65" s="3">
        <v>44057</v>
      </c>
      <c r="C65" s="2">
        <v>2.6</v>
      </c>
      <c r="D65" s="2">
        <f>100*1/12</f>
        <v>8.3333333333333339</v>
      </c>
      <c r="E65" s="2">
        <f>100*1/16</f>
        <v>6.25</v>
      </c>
      <c r="F65" s="2">
        <v>0</v>
      </c>
      <c r="G65" s="2">
        <v>1</v>
      </c>
      <c r="H65" s="2">
        <v>0</v>
      </c>
      <c r="I65" s="4">
        <v>0</v>
      </c>
    </row>
    <row r="66" spans="1:9" s="1" customFormat="1">
      <c r="A66" s="2" t="s">
        <v>63</v>
      </c>
      <c r="B66" s="3">
        <v>44056</v>
      </c>
      <c r="C66" s="2">
        <f>3.47+0.07*0.4</f>
        <v>3.4980000000000002</v>
      </c>
      <c r="D66" s="2">
        <v>15.55555556</v>
      </c>
      <c r="E66" s="2">
        <v>0</v>
      </c>
      <c r="F66" s="2">
        <v>3.1</v>
      </c>
      <c r="G66" s="2">
        <v>1</v>
      </c>
      <c r="H66" s="2">
        <v>0</v>
      </c>
      <c r="I66" s="4">
        <v>0</v>
      </c>
    </row>
    <row r="67" spans="1:9" s="1" customFormat="1">
      <c r="A67" s="2" t="s">
        <v>64</v>
      </c>
      <c r="B67" s="3">
        <v>44056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4">
        <v>0</v>
      </c>
    </row>
    <row r="68" spans="1:9" s="1" customFormat="1">
      <c r="A68" s="2" t="s">
        <v>65</v>
      </c>
      <c r="B68" s="3">
        <v>44056</v>
      </c>
      <c r="C68" s="2">
        <v>4</v>
      </c>
      <c r="D68" s="2">
        <f>1/5*20+1/5*100*1/7+1/5*1/3*100+1/5*0+1/5*5/22</f>
        <v>13.56926406926407</v>
      </c>
      <c r="E68" s="2">
        <f>(1/3*5/45+1/3*5/33.5+1/3*5/45)*100</f>
        <v>12.382531785516859</v>
      </c>
      <c r="F68" s="2">
        <v>0</v>
      </c>
      <c r="G68" s="2">
        <v>1</v>
      </c>
      <c r="H68" s="2">
        <v>0</v>
      </c>
      <c r="I68" s="4">
        <v>0</v>
      </c>
    </row>
    <row r="69" spans="1:9" s="1" customFormat="1">
      <c r="A69" s="2" t="s">
        <v>66</v>
      </c>
      <c r="B69" s="3">
        <v>44055</v>
      </c>
      <c r="C69" s="2">
        <v>7.3</v>
      </c>
      <c r="D69" s="2">
        <f>100*150/525</f>
        <v>28.571428571428573</v>
      </c>
      <c r="E69" s="2">
        <v>0</v>
      </c>
      <c r="F69" s="2">
        <f>2+3.5</f>
        <v>5.5</v>
      </c>
      <c r="G69" s="2">
        <v>1</v>
      </c>
      <c r="H69" s="2">
        <v>0</v>
      </c>
      <c r="I69" s="4">
        <v>0</v>
      </c>
    </row>
    <row r="70" spans="1:9" s="1" customFormat="1">
      <c r="A70" s="2" t="s">
        <v>34</v>
      </c>
      <c r="B70" s="3">
        <v>44056</v>
      </c>
      <c r="C70" s="2">
        <v>10</v>
      </c>
      <c r="D70" s="2">
        <f>100*1.14/2</f>
        <v>56.999999999999993</v>
      </c>
      <c r="E70" s="2">
        <f>100*1/2</f>
        <v>50</v>
      </c>
      <c r="F70" s="2">
        <f>100*(10+50*0.13)/372.989</f>
        <v>4.4237229516151952</v>
      </c>
      <c r="G70" s="2">
        <v>1</v>
      </c>
      <c r="H70" s="2">
        <v>0</v>
      </c>
      <c r="I70" s="4">
        <v>0</v>
      </c>
    </row>
    <row r="71" spans="1:9" s="1" customFormat="1">
      <c r="A71" s="2" t="s">
        <v>67</v>
      </c>
      <c r="B71" s="3">
        <v>44041</v>
      </c>
      <c r="C71" s="2">
        <f>100*556/170407+0.06+0.6+0.3+2.3</f>
        <v>3.5862776763865334</v>
      </c>
      <c r="D71" s="2">
        <f>100*0.3/0.9</f>
        <v>33.333333333333336</v>
      </c>
      <c r="E71" s="2">
        <v>0</v>
      </c>
      <c r="F71" s="2">
        <f>100*30/170.407</f>
        <v>17.604910596395687</v>
      </c>
      <c r="G71" s="2">
        <v>1</v>
      </c>
      <c r="H71" s="2">
        <v>0</v>
      </c>
      <c r="I71" s="4">
        <v>0</v>
      </c>
    </row>
    <row r="72" spans="1:9" s="1" customFormat="1">
      <c r="A72" s="2" t="s">
        <v>68</v>
      </c>
      <c r="B72" s="3">
        <v>44056</v>
      </c>
      <c r="C72" s="2">
        <f>100*2.2/23.918</f>
        <v>9.1980934860774326</v>
      </c>
      <c r="D72" s="2">
        <f>100*(175/275)</f>
        <v>63.636363636363633</v>
      </c>
      <c r="E72" s="2">
        <v>50</v>
      </c>
      <c r="F72" s="2">
        <v>12</v>
      </c>
      <c r="G72" s="2">
        <v>1</v>
      </c>
      <c r="H72" s="2">
        <f>141.54*100/23918</f>
        <v>0.59177188728154528</v>
      </c>
      <c r="I72" s="4">
        <v>0</v>
      </c>
    </row>
    <row r="73" spans="1:9" s="1" customFormat="1">
      <c r="A73" s="2" t="s">
        <v>69</v>
      </c>
      <c r="B73" s="3">
        <v>44056</v>
      </c>
      <c r="C73" s="2">
        <v>11.8</v>
      </c>
      <c r="D73" s="2">
        <f>(0.5*115/515+0.5*155/490)*100</f>
        <v>26.981375074301567</v>
      </c>
      <c r="E73" s="2">
        <f>100*(1/3)</f>
        <v>33.333333333333329</v>
      </c>
      <c r="F73" s="2">
        <v>5.9</v>
      </c>
      <c r="G73" s="2">
        <v>1</v>
      </c>
      <c r="H73" s="2">
        <f>100*2/2719</f>
        <v>7.3556454578889291E-2</v>
      </c>
      <c r="I73" s="4">
        <v>1</v>
      </c>
    </row>
    <row r="74" spans="1:9" s="1" customFormat="1" ht="31" customHeight="1">
      <c r="A74" s="2" t="s">
        <v>159</v>
      </c>
      <c r="B74" s="3">
        <v>44055</v>
      </c>
      <c r="C74" s="2">
        <v>4.4000000000000004</v>
      </c>
      <c r="D74" s="2">
        <f>100/500*100</f>
        <v>20</v>
      </c>
      <c r="E74" s="2">
        <f>100*4/8</f>
        <v>50</v>
      </c>
      <c r="F74" s="2">
        <f>100*(480.7+42.96)*0.000068/1.1</f>
        <v>3.2371709090909087</v>
      </c>
      <c r="G74" s="2">
        <v>1</v>
      </c>
      <c r="H74" s="2">
        <v>0</v>
      </c>
      <c r="I74" s="4">
        <v>1</v>
      </c>
    </row>
    <row r="75" spans="1:9" s="1" customFormat="1" ht="20" customHeight="1">
      <c r="A75" s="2" t="s">
        <v>70</v>
      </c>
      <c r="B75" s="3">
        <v>44056</v>
      </c>
      <c r="C75" s="2">
        <v>13</v>
      </c>
      <c r="D75" s="2">
        <v>0</v>
      </c>
      <c r="E75" s="2">
        <v>0</v>
      </c>
      <c r="F75" s="2">
        <v>0.06</v>
      </c>
      <c r="G75" s="2">
        <v>1</v>
      </c>
      <c r="H75" s="2">
        <f>100*1.5/458.5</f>
        <v>0.32715376226826609</v>
      </c>
      <c r="I75" s="4">
        <v>0</v>
      </c>
    </row>
    <row r="76" spans="1:9" s="1" customFormat="1" ht="25" customHeight="1">
      <c r="A76" s="2" t="s">
        <v>71</v>
      </c>
      <c r="B76" s="3">
        <v>44056</v>
      </c>
      <c r="C76" s="2">
        <f>100*(254+79)/224228</f>
        <v>0.14850955277663808</v>
      </c>
      <c r="D76" s="2">
        <v>0</v>
      </c>
      <c r="E76" s="2">
        <f>100*2/15</f>
        <v>13.333333333333334</v>
      </c>
      <c r="F76" s="2">
        <v>1</v>
      </c>
      <c r="G76" s="2">
        <v>1</v>
      </c>
      <c r="H76" s="2">
        <v>0</v>
      </c>
      <c r="I76" s="4">
        <v>0</v>
      </c>
    </row>
    <row r="77" spans="1:9" s="1" customFormat="1" ht="25" customHeight="1">
      <c r="A77" s="2" t="s">
        <v>72</v>
      </c>
      <c r="B77" s="3">
        <v>44056</v>
      </c>
      <c r="C77" s="2">
        <f>6.8+4.3+4-100*2.35/384.94</f>
        <v>14.489515249129735</v>
      </c>
      <c r="D77" s="2">
        <v>0</v>
      </c>
      <c r="E77" s="2">
        <v>100</v>
      </c>
      <c r="F77" s="2">
        <f>100*((1350+120)/12500)+100*2.36/384.94</f>
        <v>12.373082558320776</v>
      </c>
      <c r="G77" s="2">
        <v>1</v>
      </c>
      <c r="H77" s="2">
        <v>0</v>
      </c>
      <c r="I77" s="4">
        <v>0</v>
      </c>
    </row>
    <row r="78" spans="1:9" s="1" customFormat="1" ht="27" customHeight="1">
      <c r="A78" s="2" t="s">
        <v>73</v>
      </c>
      <c r="B78" s="3">
        <v>44056</v>
      </c>
      <c r="C78" s="2">
        <f>6.1+1.5+50/20*1.5</f>
        <v>11.35</v>
      </c>
      <c r="D78" s="2">
        <f>100*15/25</f>
        <v>60</v>
      </c>
      <c r="E78" s="2">
        <f>(1/10+1/9+1/13.5+1/12.5)*100/4</f>
        <v>9.1296296296296298</v>
      </c>
      <c r="F78" s="2">
        <f>95/20*1.5</f>
        <v>7.125</v>
      </c>
      <c r="G78" s="2">
        <v>1</v>
      </c>
      <c r="H78" s="2">
        <f>100*15/387.717</f>
        <v>3.8688012132560607</v>
      </c>
      <c r="I78" s="4">
        <v>0</v>
      </c>
    </row>
    <row r="79" spans="1:9" s="1" customFormat="1" ht="15" customHeight="1">
      <c r="A79" s="2" t="s">
        <v>74</v>
      </c>
      <c r="B79" s="3">
        <v>44054</v>
      </c>
      <c r="C79" s="2">
        <f>4.3+3.5+1.6</f>
        <v>9.4</v>
      </c>
      <c r="D79" s="2">
        <v>0</v>
      </c>
      <c r="E79" s="2">
        <v>0</v>
      </c>
      <c r="F79" s="2">
        <f>100*((1350+120)/12500)+50</f>
        <v>61.76</v>
      </c>
      <c r="G79" s="2">
        <v>1</v>
      </c>
      <c r="H79" s="2">
        <v>0</v>
      </c>
      <c r="I79" s="4">
        <v>0</v>
      </c>
    </row>
    <row r="80" spans="1:9" s="1" customFormat="1" ht="15" customHeight="1">
      <c r="A80" s="2" t="s">
        <v>75</v>
      </c>
      <c r="B80" s="3">
        <v>44026</v>
      </c>
      <c r="C80" s="2">
        <v>1.1000000000000001</v>
      </c>
      <c r="D80" s="2">
        <v>0</v>
      </c>
      <c r="E80" s="2">
        <v>0</v>
      </c>
      <c r="F80" s="2">
        <f>100*(57*0.0074)/15.461</f>
        <v>2.7281547118556366</v>
      </c>
      <c r="G80" s="2">
        <v>1</v>
      </c>
      <c r="H80" s="2">
        <v>0</v>
      </c>
      <c r="I80" s="4">
        <v>1</v>
      </c>
    </row>
    <row r="81" spans="1:9" s="1" customFormat="1" ht="31" customHeight="1">
      <c r="A81" s="2" t="s">
        <v>76</v>
      </c>
      <c r="B81" s="3">
        <v>44055</v>
      </c>
      <c r="C81" s="2">
        <v>42.2</v>
      </c>
      <c r="D81" s="2">
        <v>0</v>
      </c>
      <c r="E81" s="2">
        <v>0</v>
      </c>
      <c r="F81" s="2">
        <f>100*(838+28.343)/5154</f>
        <v>16.809138533178114</v>
      </c>
      <c r="G81" s="2">
        <v>1</v>
      </c>
      <c r="H81" s="2">
        <v>0</v>
      </c>
      <c r="I81" s="4">
        <v>0</v>
      </c>
    </row>
    <row r="82" spans="1:9" s="1" customFormat="1" ht="17" customHeight="1">
      <c r="A82" s="2" t="s">
        <v>77</v>
      </c>
      <c r="B82" s="3">
        <v>44056</v>
      </c>
      <c r="C82" s="2">
        <f>100*(114+71+23)/42291</f>
        <v>0.4918304130902556</v>
      </c>
      <c r="D82" s="2">
        <f>100*1.5/4</f>
        <v>37.5</v>
      </c>
      <c r="E82" s="2">
        <f>100*2/7</f>
        <v>28.571428571428573</v>
      </c>
      <c r="F82" s="2">
        <f>100*916/42291</f>
        <v>2.1659454730320871</v>
      </c>
      <c r="G82" s="2">
        <v>1</v>
      </c>
      <c r="H82" s="2">
        <v>0</v>
      </c>
      <c r="I82" s="4">
        <v>0</v>
      </c>
    </row>
    <row r="83" spans="1:9" s="1" customFormat="1" ht="23" customHeight="1">
      <c r="A83" s="2" t="s">
        <v>157</v>
      </c>
      <c r="B83" s="3">
        <v>44055</v>
      </c>
      <c r="C83" s="2">
        <f>100*(95*500000+3400000000000/446.1)/170326000000</f>
        <v>4.502606474992298</v>
      </c>
      <c r="D83" s="2">
        <f>100*0.25/9</f>
        <v>2.7777777777777777</v>
      </c>
      <c r="E83" s="2">
        <f>100*2/8</f>
        <v>25</v>
      </c>
      <c r="F83" s="2">
        <v>0</v>
      </c>
      <c r="G83" s="2">
        <v>1</v>
      </c>
      <c r="H83" s="2">
        <v>0</v>
      </c>
      <c r="I83" s="4">
        <v>1</v>
      </c>
    </row>
    <row r="84" spans="1:9" s="1" customFormat="1" ht="24" customHeight="1">
      <c r="A84" s="2" t="s">
        <v>78</v>
      </c>
      <c r="B84" s="3">
        <v>44042</v>
      </c>
      <c r="C84" s="2">
        <v>0.9</v>
      </c>
      <c r="D84" s="2">
        <f>100*(125/825)</f>
        <v>15.151515151515152</v>
      </c>
      <c r="E84" s="2">
        <f>100/525</f>
        <v>0.19047619047619047</v>
      </c>
      <c r="F84" s="2">
        <v>0</v>
      </c>
      <c r="G84" s="2">
        <v>1</v>
      </c>
      <c r="H84" s="2">
        <v>0</v>
      </c>
      <c r="I84" s="4">
        <v>0</v>
      </c>
    </row>
    <row r="85" spans="1:9" s="1" customFormat="1" ht="24" customHeight="1">
      <c r="A85" s="2" t="s">
        <v>79</v>
      </c>
      <c r="B85" s="3">
        <v>44055</v>
      </c>
      <c r="C85" s="2">
        <f>100*(6.7+105.02)/8402+2.5</f>
        <v>3.8296834087122114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4">
        <v>0</v>
      </c>
    </row>
    <row r="86" spans="1:9" s="1" customFormat="1" ht="15" customHeight="1">
      <c r="A86" s="2" t="s">
        <v>80</v>
      </c>
      <c r="B86" s="3">
        <v>44055</v>
      </c>
      <c r="C86" s="2">
        <v>1.5</v>
      </c>
      <c r="D86" s="2">
        <f>100*1.25/2.75</f>
        <v>45.454545454545453</v>
      </c>
      <c r="E86" s="2">
        <f>100*2.5/13</f>
        <v>19.23076923076923</v>
      </c>
      <c r="F86" s="2">
        <f>100*31.9*1.5/141646</f>
        <v>3.3781398698163025E-2</v>
      </c>
      <c r="G86" s="2">
        <v>1</v>
      </c>
      <c r="H86" s="2">
        <v>0</v>
      </c>
      <c r="I86" s="4">
        <v>0</v>
      </c>
    </row>
    <row r="87" spans="1:9" s="1" customFormat="1">
      <c r="A87" s="2" t="s">
        <v>169</v>
      </c>
      <c r="B87" s="3">
        <v>44056</v>
      </c>
      <c r="C87" s="2">
        <v>7.4</v>
      </c>
      <c r="D87" s="2">
        <f>-100*75/425</f>
        <v>-17.647058823529413</v>
      </c>
      <c r="E87" s="2">
        <f>100*(1/3*15/45+1/3*10/80+1/3*1)</f>
        <v>48.611111111111107</v>
      </c>
      <c r="F87" s="2">
        <v>0</v>
      </c>
      <c r="G87" s="2">
        <v>1</v>
      </c>
      <c r="H87" s="2">
        <f>100*227/8261</f>
        <v>2.747851349715531</v>
      </c>
      <c r="I87" s="4">
        <v>1</v>
      </c>
    </row>
    <row r="88" spans="1:9" s="1" customFormat="1">
      <c r="A88" s="2" t="s">
        <v>81</v>
      </c>
      <c r="B88" s="3">
        <v>44055</v>
      </c>
      <c r="C88" s="2">
        <f>100*(129980000000/8942+(500000*80000)/8942)/19127000000</f>
        <v>9.9383960934841614E-2</v>
      </c>
      <c r="D88" s="2">
        <f>(1/4+1/5+1/10)*100/3</f>
        <v>18.333333333333336</v>
      </c>
      <c r="E88" s="2">
        <f>100*2/10</f>
        <v>20</v>
      </c>
      <c r="F88" s="2">
        <f>(100*200000000000/8942)/19127000000</f>
        <v>0.11693606416618618</v>
      </c>
      <c r="G88" s="2">
        <v>1</v>
      </c>
      <c r="H88" s="2">
        <v>0</v>
      </c>
      <c r="I88" s="4">
        <v>0</v>
      </c>
    </row>
    <row r="89" spans="1:9" s="1" customFormat="1">
      <c r="A89" s="2" t="s">
        <v>82</v>
      </c>
      <c r="B89" s="3">
        <v>44056</v>
      </c>
      <c r="C89" s="2">
        <f>12-1.2*12/3.4+4.3</f>
        <v>12.064705882352941</v>
      </c>
      <c r="D89" s="2">
        <v>0</v>
      </c>
      <c r="E89" s="2">
        <v>0</v>
      </c>
      <c r="F89" s="2">
        <f>100*((1350+120)/12500)+100*1560/35045</f>
        <v>16.211419603367098</v>
      </c>
      <c r="G89" s="2">
        <v>1</v>
      </c>
      <c r="H89" s="2">
        <v>0</v>
      </c>
      <c r="I89" s="4">
        <v>0</v>
      </c>
    </row>
    <row r="90" spans="1:9" s="1" customFormat="1">
      <c r="A90" s="2" t="s">
        <v>83</v>
      </c>
      <c r="B90" s="3">
        <v>44056</v>
      </c>
      <c r="C90" s="2">
        <f>100*1650*0.00066/56.372</f>
        <v>1.9318101184985454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4">
        <v>0</v>
      </c>
    </row>
    <row r="91" spans="1:9" s="1" customFormat="1">
      <c r="A91" s="2" t="s">
        <v>84</v>
      </c>
      <c r="B91" s="3">
        <v>44055</v>
      </c>
      <c r="C91" s="2">
        <f>2+1.35*2/0.7</f>
        <v>5.8571428571428577</v>
      </c>
      <c r="D91" s="2">
        <f>100*275/625</f>
        <v>44</v>
      </c>
      <c r="E91" s="2">
        <v>0</v>
      </c>
      <c r="F91" s="2">
        <v>0</v>
      </c>
      <c r="G91" s="2">
        <v>1</v>
      </c>
      <c r="H91" s="2">
        <v>0</v>
      </c>
      <c r="I91" s="4">
        <v>0</v>
      </c>
    </row>
    <row r="92" spans="1:9" s="1" customFormat="1">
      <c r="A92" s="2" t="s">
        <v>85</v>
      </c>
      <c r="B92" s="3">
        <v>44043</v>
      </c>
      <c r="C92" s="2">
        <f>100*61/3222</f>
        <v>1.893234016139044</v>
      </c>
      <c r="D92" s="2">
        <f>100*5/30</f>
        <v>16.666666666666668</v>
      </c>
      <c r="E92" s="2">
        <v>0</v>
      </c>
      <c r="F92" s="2">
        <v>0</v>
      </c>
      <c r="G92" s="2">
        <v>1</v>
      </c>
      <c r="H92" s="2">
        <v>0</v>
      </c>
      <c r="I92" s="4">
        <v>0</v>
      </c>
    </row>
    <row r="93" spans="1:9" s="1" customFormat="1">
      <c r="A93" s="2" t="s">
        <v>154</v>
      </c>
      <c r="B93" s="3">
        <v>44056</v>
      </c>
      <c r="C93" s="2">
        <f>847*1/500</f>
        <v>1.694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4">
        <v>0</v>
      </c>
    </row>
    <row r="94" spans="1:9" s="1" customFormat="1">
      <c r="A94" s="2" t="s">
        <v>86</v>
      </c>
      <c r="B94" s="3">
        <v>44056</v>
      </c>
      <c r="C94" s="2">
        <f>5+4.3+2+4.5+2.1+100*38.5/53641</f>
        <v>17.971773456870679</v>
      </c>
      <c r="D94" s="2">
        <v>0</v>
      </c>
      <c r="E94" s="2">
        <f>100</f>
        <v>100</v>
      </c>
      <c r="F94" s="2">
        <f>100*((1350+120)/12500)+100*370/53641+2.6</f>
        <v>15.049770884211704</v>
      </c>
      <c r="G94" s="2">
        <v>1</v>
      </c>
      <c r="H94" s="2">
        <v>0</v>
      </c>
      <c r="I94" s="4">
        <v>0</v>
      </c>
    </row>
    <row r="95" spans="1:9" s="1" customFormat="1">
      <c r="A95" s="2" t="s">
        <v>155</v>
      </c>
      <c r="B95" s="3">
        <v>44056</v>
      </c>
      <c r="C95" s="2">
        <f>4.3+3.6+12.8+1.3-5.6</f>
        <v>16.400000000000006</v>
      </c>
      <c r="D95" s="2">
        <v>0</v>
      </c>
      <c r="E95" s="2">
        <v>0</v>
      </c>
      <c r="F95" s="2">
        <f>100*((1350+120)/12500)+5.6</f>
        <v>17.36</v>
      </c>
      <c r="G95" s="2">
        <v>1</v>
      </c>
      <c r="H95" s="2">
        <v>0</v>
      </c>
      <c r="I95" s="4">
        <v>0</v>
      </c>
    </row>
    <row r="96" spans="1:9" s="1" customFormat="1">
      <c r="A96" s="2" t="s">
        <v>87</v>
      </c>
      <c r="B96" s="3">
        <v>44056</v>
      </c>
      <c r="C96" s="2">
        <f>100*(165.9+103.7)/11500+1.1</f>
        <v>3.4443478260869571</v>
      </c>
      <c r="D96" s="2">
        <v>0</v>
      </c>
      <c r="E96" s="2">
        <v>0</v>
      </c>
      <c r="F96" s="2">
        <v>1.2</v>
      </c>
      <c r="G96" s="2">
        <v>1</v>
      </c>
      <c r="H96" s="2">
        <v>0</v>
      </c>
      <c r="I96" s="4">
        <v>1</v>
      </c>
    </row>
    <row r="97" spans="1:9" s="1" customFormat="1">
      <c r="A97" s="2" t="s">
        <v>88</v>
      </c>
      <c r="B97" s="3">
        <v>44056</v>
      </c>
      <c r="C97" s="2">
        <v>0.85</v>
      </c>
      <c r="D97" s="2">
        <v>50</v>
      </c>
      <c r="E97" s="2">
        <f>100*125/500</f>
        <v>25</v>
      </c>
      <c r="F97" s="2">
        <v>0</v>
      </c>
      <c r="G97" s="2">
        <v>1</v>
      </c>
      <c r="H97" s="2">
        <v>0</v>
      </c>
      <c r="I97" s="4">
        <v>0</v>
      </c>
    </row>
    <row r="98" spans="1:9" s="1" customFormat="1">
      <c r="A98" s="2" t="s">
        <v>147</v>
      </c>
      <c r="B98" s="3">
        <v>44042</v>
      </c>
      <c r="C98" s="2">
        <f>2.9+1.4</f>
        <v>4.3</v>
      </c>
      <c r="D98" s="2">
        <f>100*100/275</f>
        <v>36.363636363636367</v>
      </c>
      <c r="E98" s="2">
        <f>100*1/3</f>
        <v>33.333333333333336</v>
      </c>
      <c r="F98" s="2">
        <f>1.3+50/10*0.7</f>
        <v>4.8</v>
      </c>
      <c r="G98" s="2">
        <v>1</v>
      </c>
      <c r="H98" s="2">
        <v>0</v>
      </c>
      <c r="I98" s="4">
        <v>0</v>
      </c>
    </row>
    <row r="99" spans="1:9" s="1" customFormat="1">
      <c r="A99" s="2" t="s">
        <v>89</v>
      </c>
      <c r="B99" s="3">
        <v>44055</v>
      </c>
      <c r="C99" s="2">
        <v>2.8</v>
      </c>
      <c r="D99" s="2">
        <v>0</v>
      </c>
      <c r="E99" s="2">
        <f>100*5/10</f>
        <v>50</v>
      </c>
      <c r="F99" s="2">
        <v>0</v>
      </c>
      <c r="G99" s="2">
        <v>1</v>
      </c>
      <c r="H99" s="2">
        <f>100*550/5786</f>
        <v>9.5057034220532319</v>
      </c>
      <c r="I99" s="4">
        <v>1</v>
      </c>
    </row>
    <row r="100" spans="1:9" s="1" customFormat="1">
      <c r="A100" s="2" t="s">
        <v>90</v>
      </c>
      <c r="B100" s="3">
        <v>44056</v>
      </c>
      <c r="C100" s="2">
        <v>0.5</v>
      </c>
      <c r="D100" s="2">
        <f>100*(0.5*0.5/4.5+0.5*0.5/2.5)</f>
        <v>15.555555555555555</v>
      </c>
      <c r="E100" s="2">
        <v>0</v>
      </c>
      <c r="F100" s="2">
        <v>1.3</v>
      </c>
      <c r="G100" s="2">
        <v>1</v>
      </c>
      <c r="H100" s="2">
        <v>0</v>
      </c>
      <c r="I100" s="4">
        <v>0</v>
      </c>
    </row>
    <row r="101" spans="1:9" s="1" customFormat="1">
      <c r="A101" s="2" t="s">
        <v>91</v>
      </c>
      <c r="B101" s="3">
        <v>44056</v>
      </c>
      <c r="C101" s="2">
        <f>7+4+4.3+100*(9.17)/14859</f>
        <v>15.361713439666197</v>
      </c>
      <c r="D101" s="2">
        <v>0</v>
      </c>
      <c r="E101" s="2">
        <v>0</v>
      </c>
      <c r="F101" s="2">
        <f>100*((1350+120)/12500)+8.7</f>
        <v>20.46</v>
      </c>
      <c r="G101" s="2">
        <v>1</v>
      </c>
      <c r="H101" s="2">
        <v>0</v>
      </c>
      <c r="I101" s="4">
        <v>0</v>
      </c>
    </row>
    <row r="102" spans="1:9" s="1" customFormat="1">
      <c r="A102" s="2" t="s">
        <v>92</v>
      </c>
      <c r="B102" s="3">
        <v>44056</v>
      </c>
      <c r="C102" s="2">
        <f>1.1+3.2+130*1.1/80</f>
        <v>6.0875000000000004</v>
      </c>
      <c r="D102" s="2">
        <f>100*(0.5*1.5/6.5+0.5*2.5/9)</f>
        <v>25.427350427350426</v>
      </c>
      <c r="E102" s="2">
        <f>100*2/7</f>
        <v>28.571428571428573</v>
      </c>
      <c r="F102" s="2">
        <v>0</v>
      </c>
      <c r="G102" s="2">
        <v>0</v>
      </c>
      <c r="H102" s="2">
        <v>0</v>
      </c>
      <c r="I102" s="4">
        <v>0</v>
      </c>
    </row>
    <row r="103" spans="1:9" s="1" customFormat="1">
      <c r="A103" s="2" t="s">
        <v>93</v>
      </c>
      <c r="B103" s="3">
        <v>44042</v>
      </c>
      <c r="C103" s="2">
        <f>0.28+1.8+0.5+0.84</f>
        <v>3.42</v>
      </c>
      <c r="D103" s="2">
        <f>100*1.5/3.35</f>
        <v>44.776119402985074</v>
      </c>
      <c r="E103" s="2">
        <f>100*1/9</f>
        <v>11.111111111111111</v>
      </c>
      <c r="F103" s="2">
        <f>100*400/14277+12+2.2</f>
        <v>17.001709042515934</v>
      </c>
      <c r="G103" s="2">
        <v>1</v>
      </c>
      <c r="H103" s="2">
        <f>100*327/14277</f>
        <v>2.2903971422567766</v>
      </c>
      <c r="I103" s="4">
        <v>1</v>
      </c>
    </row>
    <row r="104" spans="1:9" s="1" customFormat="1">
      <c r="A104" s="2" t="s">
        <v>94</v>
      </c>
      <c r="B104" s="3">
        <v>44056</v>
      </c>
      <c r="C104" s="2">
        <v>1.2</v>
      </c>
      <c r="D104" s="2">
        <f>100*250/700</f>
        <v>35.714285714285715</v>
      </c>
      <c r="E104" s="2">
        <v>15</v>
      </c>
      <c r="F104" s="2">
        <f>(500*0.045+10)*100/1274+3.3</f>
        <v>5.8510204081632651</v>
      </c>
      <c r="G104" s="2">
        <v>1</v>
      </c>
      <c r="H104" s="2">
        <f>0.2+100*60/1274</f>
        <v>4.9095761381475667</v>
      </c>
      <c r="I104" s="4">
        <v>1</v>
      </c>
    </row>
    <row r="105" spans="1:9" s="1" customFormat="1">
      <c r="A105" s="2" t="s">
        <v>95</v>
      </c>
      <c r="B105" s="3">
        <v>44042</v>
      </c>
      <c r="C105" s="2">
        <v>2.4</v>
      </c>
      <c r="D105" s="2">
        <f>100*2.25/5.5</f>
        <v>40.909090909090907</v>
      </c>
      <c r="E105" s="2">
        <f>100*0.5*6.5/40.5+100*0.5*1/22</f>
        <v>10.297418630751965</v>
      </c>
      <c r="F105" s="2">
        <v>0</v>
      </c>
      <c r="G105" s="2">
        <v>1</v>
      </c>
      <c r="H105" s="2">
        <v>0</v>
      </c>
      <c r="I105" s="4">
        <v>0</v>
      </c>
    </row>
    <row r="106" spans="1:9" s="1" customFormat="1" ht="21" customHeight="1">
      <c r="A106" s="2" t="s">
        <v>96</v>
      </c>
      <c r="B106" s="3">
        <v>44056</v>
      </c>
      <c r="C106" s="2">
        <v>2.04</v>
      </c>
      <c r="D106" s="2">
        <f>100*2/11</f>
        <v>18.181818181818183</v>
      </c>
      <c r="E106" s="2">
        <f>100*2/10.5</f>
        <v>19.047619047619047</v>
      </c>
      <c r="F106" s="2">
        <f>100*84/13637</f>
        <v>0.61597125467478187</v>
      </c>
      <c r="G106" s="2">
        <v>1</v>
      </c>
      <c r="H106" s="2">
        <v>0</v>
      </c>
      <c r="I106" s="4">
        <v>1</v>
      </c>
    </row>
    <row r="107" spans="1:9" s="1" customFormat="1" ht="16" customHeight="1">
      <c r="A107" s="2" t="s">
        <v>97</v>
      </c>
      <c r="B107" s="3">
        <v>44056</v>
      </c>
      <c r="C107" s="2">
        <f>100*(121.5+281.2)/5424</f>
        <v>7.4244100294985254</v>
      </c>
      <c r="D107" s="2">
        <v>0</v>
      </c>
      <c r="E107" s="2">
        <f>100*2/7.5</f>
        <v>26.666666666666668</v>
      </c>
      <c r="F107" s="2">
        <f>100*165.17/5424</f>
        <v>3.0451696165191739</v>
      </c>
      <c r="G107" s="2">
        <v>1</v>
      </c>
      <c r="H107" s="2">
        <v>0</v>
      </c>
      <c r="I107" s="4">
        <v>0</v>
      </c>
    </row>
    <row r="108" spans="1:9" s="1" customFormat="1" ht="18" customHeight="1">
      <c r="A108" s="2" t="s">
        <v>98</v>
      </c>
      <c r="B108" s="3">
        <v>44042</v>
      </c>
      <c r="C108" s="2">
        <v>2.7</v>
      </c>
      <c r="D108" s="2">
        <f>100*75/225</f>
        <v>33.333333333333336</v>
      </c>
      <c r="E108" s="2">
        <v>0</v>
      </c>
      <c r="F108" s="2">
        <f>100*0.984/119.04</f>
        <v>0.82661290322580649</v>
      </c>
      <c r="G108" s="2">
        <v>1</v>
      </c>
      <c r="H108" s="2">
        <v>3</v>
      </c>
      <c r="I108" s="4">
        <v>1</v>
      </c>
    </row>
    <row r="109" spans="1:9" s="1" customFormat="1" ht="24" customHeight="1">
      <c r="A109" s="2" t="s">
        <v>99</v>
      </c>
      <c r="B109" s="3">
        <v>44056</v>
      </c>
      <c r="C109" s="2">
        <f>0.1+100*309/14396</f>
        <v>2.2464295637677134</v>
      </c>
      <c r="D109" s="2">
        <f>100*2.5/12.75</f>
        <v>19.607843137254903</v>
      </c>
      <c r="E109" s="2">
        <f>100*0.5*1.5/13+100*0.5*1.5/36</f>
        <v>7.8525641025641022</v>
      </c>
      <c r="F109" s="2">
        <f>100*500/14396</f>
        <v>3.4731869963878856</v>
      </c>
      <c r="G109" s="2">
        <v>1</v>
      </c>
      <c r="H109" s="2">
        <v>0</v>
      </c>
      <c r="I109" s="4">
        <v>1</v>
      </c>
    </row>
    <row r="110" spans="1:9" s="1" customFormat="1" ht="23" customHeight="1">
      <c r="A110" s="2" t="s">
        <v>100</v>
      </c>
      <c r="B110" s="3">
        <v>44056</v>
      </c>
      <c r="C110" s="2">
        <f>0.1+0.2*0.1/70+38000*0.2/300*0.1/70+100*356.5/65994</f>
        <v>0.67667681477536923</v>
      </c>
      <c r="D110" s="2">
        <f>100*3/8</f>
        <v>37.5</v>
      </c>
      <c r="E110" s="2">
        <f>100*1.5/5</f>
        <v>30</v>
      </c>
      <c r="F110" s="2">
        <v>0</v>
      </c>
      <c r="G110" s="2">
        <v>1</v>
      </c>
      <c r="H110" s="2">
        <v>0</v>
      </c>
      <c r="I110" s="4">
        <v>0</v>
      </c>
    </row>
    <row r="111" spans="1:9" s="1" customFormat="1" ht="38" customHeight="1">
      <c r="A111" s="2" t="s">
        <v>108</v>
      </c>
      <c r="B111" s="3">
        <v>44056</v>
      </c>
      <c r="C111" s="2">
        <v>1.2</v>
      </c>
      <c r="D111" s="2">
        <f>100*50/200</f>
        <v>25</v>
      </c>
      <c r="E111" s="2">
        <v>0</v>
      </c>
      <c r="F111" s="2">
        <v>0</v>
      </c>
      <c r="G111" s="2">
        <v>1</v>
      </c>
      <c r="H111" s="2">
        <v>0</v>
      </c>
      <c r="I111" s="4">
        <v>1</v>
      </c>
    </row>
    <row r="112" spans="1:9" s="1" customFormat="1" ht="21" customHeight="1">
      <c r="A112" s="2" t="s">
        <v>101</v>
      </c>
      <c r="B112" s="3">
        <v>44056</v>
      </c>
      <c r="C112" s="2">
        <v>4.25</v>
      </c>
      <c r="D112" s="2">
        <f>100*225/625</f>
        <v>36</v>
      </c>
      <c r="E112" s="2">
        <v>100</v>
      </c>
      <c r="F112" s="2">
        <v>0</v>
      </c>
      <c r="G112" s="2">
        <v>1</v>
      </c>
      <c r="H112" s="2">
        <v>0</v>
      </c>
      <c r="I112" s="4">
        <v>0</v>
      </c>
    </row>
    <row r="113" spans="1:9" s="1" customFormat="1" ht="27" customHeight="1">
      <c r="A113" s="2" t="s">
        <v>102</v>
      </c>
      <c r="B113" s="3">
        <v>44056</v>
      </c>
      <c r="C113" s="2">
        <v>4</v>
      </c>
      <c r="D113" s="2">
        <f>100*3/6</f>
        <v>50</v>
      </c>
      <c r="E113" s="2">
        <f>100*1/4</f>
        <v>25</v>
      </c>
      <c r="F113" s="2">
        <v>0</v>
      </c>
      <c r="G113" s="2">
        <v>1</v>
      </c>
      <c r="H113" s="2">
        <v>0</v>
      </c>
      <c r="I113" s="4">
        <v>1</v>
      </c>
    </row>
    <row r="114" spans="1:9" s="1" customFormat="1" ht="24" customHeight="1">
      <c r="A114" s="2" t="s">
        <v>103</v>
      </c>
      <c r="B114" s="3">
        <v>44056</v>
      </c>
      <c r="C114" s="2">
        <f>4.9+3.6+4.3</f>
        <v>12.8</v>
      </c>
      <c r="D114" s="2">
        <v>0</v>
      </c>
      <c r="E114" s="2">
        <f>100*(1/3*1.5/3+1/3*1/3+1/3*0.5/3)</f>
        <v>33.333333333333336</v>
      </c>
      <c r="F114" s="2">
        <f>100*((1350+120)/12500)+4.4</f>
        <v>16.16</v>
      </c>
      <c r="G114" s="2">
        <v>1</v>
      </c>
      <c r="H114" s="2">
        <v>0</v>
      </c>
      <c r="I114" s="4">
        <v>0</v>
      </c>
    </row>
    <row r="115" spans="1:9" s="1" customFormat="1" ht="29" customHeight="1">
      <c r="A115" s="2" t="s">
        <v>104</v>
      </c>
      <c r="B115" s="3">
        <v>44056</v>
      </c>
      <c r="C115" s="2">
        <f>10.5+0.9*21.3/62.1</f>
        <v>10.808695652173913</v>
      </c>
      <c r="D115" s="2">
        <f>100*75/100</f>
        <v>75</v>
      </c>
      <c r="E115" s="2">
        <f>100*25/75</f>
        <v>33.333333333333336</v>
      </c>
      <c r="F115" s="2">
        <f>100*78*0.65/203.127</f>
        <v>24.959754242419766</v>
      </c>
      <c r="G115" s="2">
        <v>1</v>
      </c>
      <c r="H115" s="2">
        <f>100*30/203.127</f>
        <v>14.769085350544239</v>
      </c>
      <c r="I115" s="4">
        <v>0</v>
      </c>
    </row>
    <row r="116" spans="1:9" s="1" customFormat="1">
      <c r="A116" s="2" t="s">
        <v>105</v>
      </c>
      <c r="B116" s="3">
        <v>44028</v>
      </c>
      <c r="C116" s="2">
        <v>0</v>
      </c>
      <c r="D116" s="2">
        <f>100*2.25/10</f>
        <v>22.5</v>
      </c>
      <c r="E116" s="2">
        <f>100*10.5/15</f>
        <v>70</v>
      </c>
      <c r="F116" s="2">
        <v>0</v>
      </c>
      <c r="G116" s="2">
        <v>1</v>
      </c>
      <c r="H116" s="2">
        <v>0</v>
      </c>
      <c r="I116" s="4">
        <v>0</v>
      </c>
    </row>
    <row r="117" spans="1:9" s="1" customFormat="1">
      <c r="A117" s="2" t="s">
        <v>106</v>
      </c>
      <c r="B117" s="3">
        <v>44056</v>
      </c>
      <c r="C117" s="2">
        <f>1.3+100*114.5/9299</f>
        <v>2.5313151951822777</v>
      </c>
      <c r="D117" s="2">
        <f>100*0.625/3.625</f>
        <v>17.241379310344829</v>
      </c>
      <c r="E117" s="2">
        <v>0</v>
      </c>
      <c r="F117" s="2">
        <v>2.7</v>
      </c>
      <c r="G117" s="2">
        <v>1</v>
      </c>
      <c r="H117" s="2">
        <v>0</v>
      </c>
      <c r="I117" s="4">
        <v>0</v>
      </c>
    </row>
    <row r="118" spans="1:9" s="1" customFormat="1">
      <c r="A118" s="2" t="s">
        <v>107</v>
      </c>
      <c r="B118" s="3">
        <v>44027</v>
      </c>
      <c r="C118" s="2">
        <f>100*(48.7/446543)+2.3/0.5*0.3+0.3</f>
        <v>1.6909060045729079</v>
      </c>
      <c r="D118" s="2">
        <f>100*1/13.5</f>
        <v>7.4074074074074074</v>
      </c>
      <c r="E118" s="2">
        <v>0</v>
      </c>
      <c r="F118" s="2">
        <f>2.4+100*150/446543+100*383/446543</f>
        <v>2.5193614052845974</v>
      </c>
      <c r="G118" s="2">
        <v>1</v>
      </c>
      <c r="H118" s="2">
        <v>0</v>
      </c>
      <c r="I118" s="4">
        <v>1</v>
      </c>
    </row>
    <row r="119" spans="1:9" s="1" customFormat="1">
      <c r="A119" s="2" t="s">
        <v>109</v>
      </c>
      <c r="B119" s="3">
        <v>44056</v>
      </c>
      <c r="C119" s="2">
        <v>5.5</v>
      </c>
      <c r="D119" s="2">
        <f>100*1.5/1.5</f>
        <v>100</v>
      </c>
      <c r="E119" s="2">
        <f>100*1.5/2.5</f>
        <v>60</v>
      </c>
      <c r="F119" s="2">
        <v>0</v>
      </c>
      <c r="G119" s="2">
        <v>1</v>
      </c>
      <c r="H119" s="2">
        <f>100*30/417.627</f>
        <v>7.1834435991925805</v>
      </c>
      <c r="I119" s="4">
        <v>0</v>
      </c>
    </row>
    <row r="120" spans="1:9" s="1" customFormat="1">
      <c r="A120" s="2" t="s">
        <v>110</v>
      </c>
      <c r="B120" s="3">
        <v>44055</v>
      </c>
      <c r="C120" s="2">
        <v>-5</v>
      </c>
      <c r="D120" s="2">
        <f>100*75/125</f>
        <v>60</v>
      </c>
      <c r="E120" s="2">
        <v>50</v>
      </c>
      <c r="F120" s="2">
        <f>100*20.8/79.277</f>
        <v>26.2371179535048</v>
      </c>
      <c r="G120" s="2">
        <v>1</v>
      </c>
      <c r="H120" s="2">
        <v>0</v>
      </c>
      <c r="I120" s="4">
        <v>0</v>
      </c>
    </row>
    <row r="121" spans="1:9" s="1" customFormat="1">
      <c r="A121" s="2" t="s">
        <v>111</v>
      </c>
      <c r="B121" s="3">
        <v>44056</v>
      </c>
      <c r="C121" s="2">
        <f>100*((2375000000000)/165.5)/284214000000</f>
        <v>5.0491718114538475</v>
      </c>
      <c r="D121" s="2">
        <f>100*6.25/13.25</f>
        <v>47.169811320754718</v>
      </c>
      <c r="E121" s="2">
        <f>100*100/250</f>
        <v>40</v>
      </c>
      <c r="F121" s="2">
        <f>100*((297700000000)/165.5)/284214000000</f>
        <v>0.6329003992714991</v>
      </c>
      <c r="G121" s="2">
        <v>1</v>
      </c>
      <c r="H121" s="2">
        <v>0</v>
      </c>
      <c r="I121" s="4">
        <v>1</v>
      </c>
    </row>
    <row r="122" spans="1:9" s="1" customFormat="1">
      <c r="A122" s="2" t="s">
        <v>150</v>
      </c>
      <c r="B122" s="3">
        <v>44055</v>
      </c>
      <c r="C122" s="2">
        <f>100*(2100+515+300+400+41+1+1300)/68536</f>
        <v>6.7949690673514649</v>
      </c>
      <c r="D122" s="2">
        <v>0</v>
      </c>
      <c r="E122" s="2">
        <v>0</v>
      </c>
      <c r="F122" s="2">
        <f>2+100*400/68536</f>
        <v>2.5836348780203107</v>
      </c>
      <c r="G122" s="2">
        <v>1</v>
      </c>
      <c r="H122" s="2">
        <v>0</v>
      </c>
      <c r="I122" s="4">
        <v>0</v>
      </c>
    </row>
    <row r="123" spans="1:9" s="1" customFormat="1">
      <c r="A123" s="2" t="s">
        <v>112</v>
      </c>
      <c r="B123" s="3">
        <v>44057</v>
      </c>
      <c r="C123" s="2">
        <f>100*1.91/23.587</f>
        <v>8.0976809259337763</v>
      </c>
      <c r="D123" s="2">
        <f>100*2/5</f>
        <v>40</v>
      </c>
      <c r="E123" s="2">
        <f>100*3/10</f>
        <v>30</v>
      </c>
      <c r="F123" s="2">
        <f>100*0.42/23.587</f>
        <v>1.7806418790011447</v>
      </c>
      <c r="G123" s="2">
        <v>1</v>
      </c>
      <c r="H123" s="2">
        <v>0</v>
      </c>
      <c r="I123" s="4">
        <v>1</v>
      </c>
    </row>
    <row r="124" spans="1:9" s="1" customFormat="1">
      <c r="A124" s="2" t="s">
        <v>113</v>
      </c>
      <c r="B124" s="3">
        <v>44055</v>
      </c>
      <c r="C124" s="2">
        <v>2.5</v>
      </c>
      <c r="D124" s="2">
        <f>100*(0.5*325/400+0.5*200/450)</f>
        <v>62.847222222222221</v>
      </c>
      <c r="E124" s="2">
        <v>35</v>
      </c>
      <c r="F124" s="2">
        <f>100*(760+500)/40714</f>
        <v>3.0947585597091911</v>
      </c>
      <c r="G124" s="2">
        <v>0</v>
      </c>
      <c r="H124" s="2">
        <f>100*274/40714</f>
        <v>0.67298717885739545</v>
      </c>
      <c r="I124" s="4">
        <v>0</v>
      </c>
    </row>
    <row r="125" spans="1:9" s="1" customFormat="1">
      <c r="A125" s="2" t="s">
        <v>114</v>
      </c>
      <c r="B125" s="3">
        <v>44055</v>
      </c>
      <c r="C125" s="2">
        <f>7</f>
        <v>7</v>
      </c>
      <c r="D125" s="2">
        <f>100*2/2.25</f>
        <v>88.888888888888886</v>
      </c>
      <c r="E125" s="2">
        <v>0</v>
      </c>
      <c r="F125" s="2">
        <v>8.8000000000000007</v>
      </c>
      <c r="G125" s="2">
        <v>1</v>
      </c>
      <c r="H125" s="2">
        <v>0.4</v>
      </c>
      <c r="I125" s="4">
        <v>0</v>
      </c>
    </row>
    <row r="126" spans="1:9" s="1" customFormat="1">
      <c r="A126" s="2" t="s">
        <v>115</v>
      </c>
      <c r="B126" s="3">
        <v>44056</v>
      </c>
      <c r="C126" s="2">
        <v>3.1</v>
      </c>
      <c r="D126" s="2">
        <f>100*175/400</f>
        <v>43.75</v>
      </c>
      <c r="E126" s="2">
        <f>100*2/14</f>
        <v>14.285714285714286</v>
      </c>
      <c r="F126" s="2">
        <f>1.5+20*1.5/300</f>
        <v>1.6</v>
      </c>
      <c r="G126" s="2">
        <v>1</v>
      </c>
      <c r="H126" s="2">
        <v>0</v>
      </c>
      <c r="I126" s="4">
        <v>1</v>
      </c>
    </row>
    <row r="127" spans="1:9" s="1" customFormat="1">
      <c r="A127" s="2" t="s">
        <v>116</v>
      </c>
      <c r="B127" s="3">
        <v>44056</v>
      </c>
      <c r="C127" s="2">
        <f>4.6+2.3+0.6*4.5</f>
        <v>9.6</v>
      </c>
      <c r="D127" s="2">
        <f>100*140/150</f>
        <v>93.333333333333329</v>
      </c>
      <c r="E127" s="2">
        <f>100*(3/3.5)</f>
        <v>85.714285714285708</v>
      </c>
      <c r="F127" s="2">
        <f>4.5+3.3</f>
        <v>7.8</v>
      </c>
      <c r="G127" s="2">
        <v>1</v>
      </c>
      <c r="H127" s="2">
        <v>0</v>
      </c>
      <c r="I127" s="4">
        <v>0</v>
      </c>
    </row>
    <row r="128" spans="1:9" s="1" customFormat="1">
      <c r="A128" s="2" t="s">
        <v>117</v>
      </c>
      <c r="B128" s="3">
        <v>44042</v>
      </c>
      <c r="C128" s="2">
        <f>0.2+0.3+3.7+4.3</f>
        <v>8.5</v>
      </c>
      <c r="D128" s="2">
        <v>0</v>
      </c>
      <c r="E128" s="2">
        <v>0</v>
      </c>
      <c r="F128" s="2">
        <f>100*((1350+120)/12500)+6.8</f>
        <v>18.559999999999999</v>
      </c>
      <c r="G128" s="2">
        <v>1</v>
      </c>
      <c r="H128" s="2">
        <v>0</v>
      </c>
      <c r="I128" s="4">
        <v>0</v>
      </c>
    </row>
    <row r="129" spans="1:9" s="1" customFormat="1">
      <c r="A129" s="2" t="s">
        <v>118</v>
      </c>
      <c r="B129" s="3">
        <v>44042</v>
      </c>
      <c r="C129" s="2">
        <v>13</v>
      </c>
      <c r="D129" s="2">
        <f>100*(1/3*1/2+1/3*175/425+1/3*100/250)</f>
        <v>43.725490196078425</v>
      </c>
      <c r="E129" s="2">
        <v>0</v>
      </c>
      <c r="F129" s="2">
        <f>100*(2.75+100*0.0815)/191.849</f>
        <v>5.6815516369644881</v>
      </c>
      <c r="G129" s="2">
        <v>1</v>
      </c>
      <c r="H129" s="2">
        <v>0</v>
      </c>
      <c r="I129" s="4">
        <v>0</v>
      </c>
    </row>
    <row r="130" spans="1:9" s="1" customFormat="1">
      <c r="A130" s="2" t="s">
        <v>119</v>
      </c>
      <c r="B130" s="3">
        <v>44056</v>
      </c>
      <c r="C130" s="2">
        <f>2+2.3</f>
        <v>4.3</v>
      </c>
      <c r="D130" s="2">
        <f>100*0.75/2.5</f>
        <v>30</v>
      </c>
      <c r="E130" s="2">
        <v>0</v>
      </c>
      <c r="F130" s="2">
        <f>100*5.1/246.698+1.5+33*1.5/15</f>
        <v>6.8673049639640364</v>
      </c>
      <c r="G130" s="2">
        <v>1</v>
      </c>
      <c r="H130" s="2">
        <v>0</v>
      </c>
      <c r="I130" s="4">
        <v>0</v>
      </c>
    </row>
    <row r="131" spans="1:9" s="1" customFormat="1">
      <c r="A131" s="2" t="s">
        <v>120</v>
      </c>
      <c r="B131" s="3">
        <v>44055</v>
      </c>
      <c r="C131" s="2">
        <v>3.4</v>
      </c>
      <c r="D131" s="2">
        <f>100*1.75/6</f>
        <v>29.166666666666668</v>
      </c>
      <c r="E131" s="2">
        <v>0</v>
      </c>
      <c r="F131" s="2">
        <f>100*10.18/1638+0.3</f>
        <v>0.92148962148962155</v>
      </c>
      <c r="G131" s="2">
        <v>1</v>
      </c>
      <c r="H131" s="2">
        <v>0</v>
      </c>
      <c r="I131" s="4">
        <v>1</v>
      </c>
    </row>
    <row r="132" spans="1:9" s="1" customFormat="1">
      <c r="A132" s="2" t="s">
        <v>121</v>
      </c>
      <c r="B132" s="3">
        <v>44042</v>
      </c>
      <c r="C132" s="2">
        <v>3.3</v>
      </c>
      <c r="D132" s="2">
        <f>100*50/500</f>
        <v>10</v>
      </c>
      <c r="E132" s="2">
        <f>100*1/5</f>
        <v>20</v>
      </c>
      <c r="F132" s="2">
        <v>0.5</v>
      </c>
      <c r="G132" s="2">
        <v>1</v>
      </c>
      <c r="H132" s="2">
        <v>0</v>
      </c>
      <c r="I132" s="4">
        <v>0</v>
      </c>
    </row>
    <row r="133" spans="1:9" s="1" customFormat="1">
      <c r="A133" s="2" t="s">
        <v>122</v>
      </c>
      <c r="B133" s="3">
        <v>44028</v>
      </c>
      <c r="C133" s="2">
        <v>0</v>
      </c>
      <c r="D133" s="2">
        <v>0</v>
      </c>
      <c r="E133" s="2">
        <v>0</v>
      </c>
      <c r="F133" s="2">
        <v>2.5</v>
      </c>
      <c r="G133" s="2">
        <v>1</v>
      </c>
      <c r="H133" s="2">
        <v>0</v>
      </c>
      <c r="I133" s="4">
        <v>0</v>
      </c>
    </row>
    <row r="134" spans="1:9" s="1" customFormat="1">
      <c r="A134" s="2" t="s">
        <v>123</v>
      </c>
      <c r="B134" s="3">
        <v>44056</v>
      </c>
      <c r="C134" s="2">
        <f>2.8-2+0.4+2.8*0.9/70-100*2.8/70+3.7*2.8/70+0.67*2.8/70</f>
        <v>-2.5891999999999999</v>
      </c>
      <c r="D134" s="2">
        <f>100*(0.5*1.25/1.75+0.5*1.25/2.25)</f>
        <v>63.492063492063487</v>
      </c>
      <c r="E134" s="2">
        <v>0</v>
      </c>
      <c r="F134" s="2">
        <v>4</v>
      </c>
      <c r="G134" s="2">
        <v>1</v>
      </c>
      <c r="H134" s="2">
        <v>0</v>
      </c>
      <c r="I134" s="4">
        <v>0</v>
      </c>
    </row>
    <row r="135" spans="1:9" s="1" customFormat="1">
      <c r="A135" s="2" t="s">
        <v>124</v>
      </c>
      <c r="B135" s="3">
        <v>44056</v>
      </c>
      <c r="C135" s="2">
        <f>7-200*0.5/78.7</f>
        <v>5.7293519695044477</v>
      </c>
      <c r="D135" s="2">
        <f>100*0.625/3.625</f>
        <v>17.241379310344829</v>
      </c>
      <c r="E135" s="2">
        <v>0</v>
      </c>
      <c r="F135" s="2">
        <f>2+7-C135</f>
        <v>3.2706480304955523</v>
      </c>
      <c r="G135" s="2">
        <v>1</v>
      </c>
      <c r="H135" s="2">
        <v>0</v>
      </c>
      <c r="I135" s="4">
        <v>0</v>
      </c>
    </row>
    <row r="136" spans="1:9" s="1" customFormat="1">
      <c r="A136" s="2" t="s">
        <v>125</v>
      </c>
      <c r="B136" s="3">
        <v>44056</v>
      </c>
      <c r="C136" s="2">
        <f>7+66*7/390</f>
        <v>8.184615384615384</v>
      </c>
      <c r="D136" s="2">
        <f>100*1/2.25</f>
        <v>44.444444444444443</v>
      </c>
      <c r="E136" s="2">
        <v>0</v>
      </c>
      <c r="F136" s="2">
        <f>264*6.5/353+100*1.18/51.523</f>
        <v>7.1514291122988665</v>
      </c>
      <c r="G136" s="2">
        <v>1</v>
      </c>
      <c r="H136" s="2">
        <v>0</v>
      </c>
      <c r="I136" s="4">
        <v>1</v>
      </c>
    </row>
    <row r="137" spans="1:9">
      <c r="A137" s="2" t="s">
        <v>126</v>
      </c>
      <c r="B137" s="3">
        <v>44056</v>
      </c>
      <c r="C137" s="2">
        <v>5</v>
      </c>
      <c r="D137" s="2">
        <f>100*2/5</f>
        <v>40</v>
      </c>
      <c r="E137" s="2">
        <v>0</v>
      </c>
      <c r="F137" s="2">
        <f>100*(28.4+28)/1583</f>
        <v>3.5628553379658876</v>
      </c>
      <c r="G137" s="2">
        <v>1</v>
      </c>
      <c r="H137" s="2">
        <v>0</v>
      </c>
      <c r="I137" s="4">
        <v>0</v>
      </c>
    </row>
    <row r="138" spans="1:9" s="1" customFormat="1">
      <c r="A138" s="2" t="s">
        <v>127</v>
      </c>
      <c r="B138" s="3">
        <v>44055</v>
      </c>
      <c r="C138" s="2">
        <f>100*(101.6+143+7.5)/4082</f>
        <v>6.1758941695247431</v>
      </c>
      <c r="D138" s="2">
        <f>100*1.5/16.5</f>
        <v>9.0909090909090917</v>
      </c>
      <c r="E138" s="2">
        <v>0</v>
      </c>
      <c r="F138" s="2">
        <f>100*52468000/4082000000</f>
        <v>1.2853503184713375</v>
      </c>
      <c r="G138" s="2">
        <v>1</v>
      </c>
      <c r="H138" s="2">
        <v>0</v>
      </c>
      <c r="I138" s="4">
        <v>0</v>
      </c>
    </row>
    <row r="139" spans="1:9" s="1" customFormat="1">
      <c r="A139" s="2" t="s">
        <v>128</v>
      </c>
      <c r="B139" s="3">
        <v>44042</v>
      </c>
      <c r="C139" s="2">
        <v>19.7</v>
      </c>
      <c r="D139" s="2">
        <v>0</v>
      </c>
      <c r="E139" s="2">
        <v>0</v>
      </c>
      <c r="F139" s="2">
        <f>100*(14.57)/(369.627)</f>
        <v>3.9418116100825968</v>
      </c>
      <c r="G139" s="2">
        <v>1</v>
      </c>
      <c r="H139" s="2">
        <f>100*60/369.627</f>
        <v>16.232580412145218</v>
      </c>
      <c r="I139" s="4">
        <v>0</v>
      </c>
    </row>
    <row r="140" spans="1:9">
      <c r="A140" s="2" t="s">
        <v>167</v>
      </c>
      <c r="B140" s="3">
        <v>44055</v>
      </c>
      <c r="C140" s="2">
        <f>2.2+4.3</f>
        <v>6.5</v>
      </c>
      <c r="D140" s="2">
        <v>0</v>
      </c>
      <c r="E140" s="2">
        <v>50</v>
      </c>
      <c r="F140" s="2">
        <f>100*((1350+120)/12500)+4.4</f>
        <v>16.16</v>
      </c>
      <c r="G140" s="2">
        <v>1</v>
      </c>
      <c r="H140" s="2">
        <v>0</v>
      </c>
      <c r="I140" s="4">
        <v>0</v>
      </c>
    </row>
    <row r="141" spans="1:9" s="1" customFormat="1">
      <c r="A141" s="2" t="s">
        <v>166</v>
      </c>
      <c r="B141" s="3">
        <v>44041</v>
      </c>
      <c r="C141" s="2">
        <f>6.7+2.2+4.5+4.3+100*1.09/54.154</f>
        <v>19.712778372788712</v>
      </c>
      <c r="D141" s="2">
        <v>0</v>
      </c>
      <c r="E141" s="2">
        <v>0</v>
      </c>
      <c r="F141" s="2">
        <f>100*((1350+120)/12500)</f>
        <v>11.76</v>
      </c>
      <c r="G141" s="2">
        <v>1</v>
      </c>
      <c r="H141" s="2">
        <v>0</v>
      </c>
      <c r="I141" s="4">
        <v>0</v>
      </c>
    </row>
    <row r="142" spans="1:9">
      <c r="A142" s="2" t="s">
        <v>156</v>
      </c>
      <c r="B142" s="3">
        <v>44056</v>
      </c>
      <c r="C142" s="2">
        <v>10</v>
      </c>
      <c r="D142" s="2">
        <f>100*275/625</f>
        <v>44</v>
      </c>
      <c r="E142" s="2">
        <v>20</v>
      </c>
      <c r="F142" s="2">
        <f>100*2.26/358.839</f>
        <v>0.62980891151742135</v>
      </c>
      <c r="G142" s="2">
        <v>1</v>
      </c>
      <c r="H142" s="2">
        <v>0</v>
      </c>
      <c r="I142" s="4">
        <v>1</v>
      </c>
    </row>
    <row r="143" spans="1:9">
      <c r="A143" s="2" t="s">
        <v>158</v>
      </c>
      <c r="B143" s="3">
        <v>44055</v>
      </c>
      <c r="C143" s="2">
        <f>100*((10.9+0.8+14.3+35.1+6.3+23.7)*0.00082)/1.63</f>
        <v>4.5829447852760739</v>
      </c>
      <c r="D143" s="2">
        <f>100*75/125</f>
        <v>60</v>
      </c>
      <c r="E143" s="2">
        <v>0</v>
      </c>
      <c r="F143" s="2">
        <f>0.5+3*0.5/10+5.3+1.3+1.9+2.1</f>
        <v>11.25</v>
      </c>
      <c r="G143" s="2">
        <v>1</v>
      </c>
      <c r="H143" s="2">
        <f>100*60/1630</f>
        <v>3.6809815950920246</v>
      </c>
      <c r="I143" s="4">
        <v>1</v>
      </c>
    </row>
    <row r="144" spans="1:9" s="1" customFormat="1">
      <c r="A144" s="2" t="s">
        <v>129</v>
      </c>
      <c r="B144" s="3">
        <v>44056</v>
      </c>
      <c r="C144" s="2">
        <f>3.5+4.3</f>
        <v>7.8</v>
      </c>
      <c r="D144" s="2">
        <v>0</v>
      </c>
      <c r="E144" s="2">
        <v>0</v>
      </c>
      <c r="F144" s="2">
        <f>100*((1350+120)/12500)+100*193.4/1398</f>
        <v>25.594048640915595</v>
      </c>
      <c r="G144" s="2">
        <v>1</v>
      </c>
      <c r="H144" s="2">
        <v>0</v>
      </c>
      <c r="I144" s="4">
        <v>0</v>
      </c>
    </row>
    <row r="145" spans="1:9" s="1" customFormat="1">
      <c r="A145" s="2" t="s">
        <v>160</v>
      </c>
      <c r="B145" s="3">
        <v>44056</v>
      </c>
      <c r="C145" s="2">
        <f>0.36</f>
        <v>0.36</v>
      </c>
      <c r="D145" s="2">
        <f>100*(0.5*2/6.5+0.5*2/7.5)</f>
        <v>28.717948717948715</v>
      </c>
      <c r="E145" s="2">
        <f>100*3/8</f>
        <v>37.5</v>
      </c>
      <c r="F145" s="2">
        <v>1</v>
      </c>
      <c r="G145" s="2">
        <v>1</v>
      </c>
      <c r="H145" s="2">
        <v>0</v>
      </c>
      <c r="I145" s="4">
        <v>1</v>
      </c>
    </row>
    <row r="146" spans="1:9" s="1" customFormat="1">
      <c r="A146" s="2" t="s">
        <v>130</v>
      </c>
      <c r="B146" s="3">
        <v>44056</v>
      </c>
      <c r="C146" s="2">
        <f>100*(1800)/30873</f>
        <v>5.8303371878340293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4">
        <v>0</v>
      </c>
    </row>
    <row r="147" spans="1:9" s="1" customFormat="1">
      <c r="A147" s="2" t="s">
        <v>131</v>
      </c>
      <c r="B147" s="3">
        <v>44013</v>
      </c>
      <c r="C147" s="2">
        <f>(100*1105/7.46)/86566</f>
        <v>0.17111027932072967</v>
      </c>
      <c r="D147" s="2">
        <v>0</v>
      </c>
      <c r="E147" s="2">
        <f>100*7.5/35</f>
        <v>21.428571428571427</v>
      </c>
      <c r="F147" s="2">
        <v>0</v>
      </c>
      <c r="G147" s="2">
        <v>1</v>
      </c>
      <c r="H147" s="2">
        <v>0</v>
      </c>
      <c r="I147" s="4">
        <v>0</v>
      </c>
    </row>
    <row r="148" spans="1:9" s="1" customFormat="1">
      <c r="A148" s="2" t="s">
        <v>132</v>
      </c>
      <c r="B148" s="3">
        <v>44056</v>
      </c>
      <c r="C148" s="2">
        <f>0.5*10.8+0.5*16.6+2.3</f>
        <v>16</v>
      </c>
      <c r="D148" s="2">
        <f>100*(65/75)</f>
        <v>86.666666666666671</v>
      </c>
      <c r="E148" s="2">
        <v>100</v>
      </c>
      <c r="F148" s="2">
        <f>100*2*63.76/528.929</f>
        <v>24.109095927808838</v>
      </c>
      <c r="G148" s="2">
        <v>1</v>
      </c>
      <c r="H148" s="2">
        <f>100*60/528.29</f>
        <v>11.357398398606827</v>
      </c>
      <c r="I148" s="4">
        <v>0</v>
      </c>
    </row>
    <row r="149" spans="1:9" s="1" customFormat="1">
      <c r="A149" s="2" t="s">
        <v>133</v>
      </c>
      <c r="B149" s="3">
        <v>44056</v>
      </c>
      <c r="C149" s="2">
        <f>10.4+100*(438.54-600)/715360</f>
        <v>10.377429545962872</v>
      </c>
      <c r="D149" s="2">
        <v>0</v>
      </c>
      <c r="E149" s="2">
        <v>100</v>
      </c>
      <c r="F149" s="2">
        <f>100*(60*2.08/1.9)/705.546</f>
        <v>9.30969922957763</v>
      </c>
      <c r="G149" s="2">
        <v>1</v>
      </c>
      <c r="H149" s="2">
        <v>14.3</v>
      </c>
      <c r="I149" s="4">
        <v>1</v>
      </c>
    </row>
    <row r="150" spans="1:9" s="1" customFormat="1">
      <c r="A150" s="2" t="s">
        <v>151</v>
      </c>
      <c r="B150" s="3">
        <v>44055</v>
      </c>
      <c r="C150" s="2">
        <f>100*189.5/8152</f>
        <v>2.3245829244357212</v>
      </c>
      <c r="D150" s="2">
        <v>50</v>
      </c>
      <c r="E150" s="2">
        <f>0.5*2/3+0.5*4/9</f>
        <v>0.55555555555555558</v>
      </c>
      <c r="F150" s="2">
        <v>0</v>
      </c>
      <c r="G150" s="2">
        <v>1</v>
      </c>
      <c r="H150" s="2">
        <v>0</v>
      </c>
      <c r="I150" s="4">
        <v>1</v>
      </c>
    </row>
    <row r="151" spans="1:9" s="1" customFormat="1">
      <c r="A151" s="2" t="s">
        <v>134</v>
      </c>
      <c r="B151" s="3">
        <v>44055</v>
      </c>
      <c r="C151" s="2">
        <f>100*(11.6+376+32.1)/62224</f>
        <v>0.67449858575469279</v>
      </c>
      <c r="D151" s="2">
        <f>100*2/7</f>
        <v>28.571428571428573</v>
      </c>
      <c r="E151" s="2">
        <f>100*1/7</f>
        <v>14.285714285714286</v>
      </c>
      <c r="F151" s="2">
        <v>0</v>
      </c>
      <c r="G151" s="2">
        <v>1</v>
      </c>
      <c r="H151" s="2">
        <v>0</v>
      </c>
      <c r="I151" s="4">
        <v>0</v>
      </c>
    </row>
    <row r="152" spans="1:9" s="1" customFormat="1">
      <c r="A152" s="2" t="s">
        <v>135</v>
      </c>
      <c r="B152" s="3">
        <v>44056</v>
      </c>
      <c r="C152" s="2">
        <v>9.6</v>
      </c>
      <c r="D152" s="2">
        <f>100*0.75/1.25</f>
        <v>60</v>
      </c>
      <c r="E152" s="2">
        <v>50</v>
      </c>
      <c r="F152" s="2">
        <f>100*(1000/32.53)/529.177</f>
        <v>5.8091819175356747</v>
      </c>
      <c r="G152" s="2">
        <v>1</v>
      </c>
      <c r="H152" s="2">
        <v>0</v>
      </c>
      <c r="I152" s="4">
        <v>1</v>
      </c>
    </row>
    <row r="153" spans="1:9" s="1" customFormat="1">
      <c r="A153" s="2" t="s">
        <v>136</v>
      </c>
      <c r="B153" s="3">
        <v>44042</v>
      </c>
      <c r="C153" s="2">
        <f>3.3+61*3.3/187+3*3.7*3.3/187</f>
        <v>4.5723529411764705</v>
      </c>
      <c r="D153" s="2">
        <f>100*(0.5*0.5/4.5+0.5*0.5/2.5)</f>
        <v>15.555555555555555</v>
      </c>
      <c r="E153" s="2">
        <v>0</v>
      </c>
      <c r="F153" s="2">
        <v>3.2</v>
      </c>
      <c r="G153" s="2">
        <v>1</v>
      </c>
      <c r="H153" s="2">
        <v>0</v>
      </c>
      <c r="I153" s="4">
        <v>0</v>
      </c>
    </row>
    <row r="154" spans="1:9" s="1" customFormat="1">
      <c r="A154" s="2" t="s">
        <v>137</v>
      </c>
      <c r="B154" s="3">
        <v>44056</v>
      </c>
      <c r="C154" s="2">
        <v>5.3</v>
      </c>
      <c r="D154" s="2">
        <v>0</v>
      </c>
      <c r="E154" s="2">
        <v>0</v>
      </c>
      <c r="F154" s="2">
        <v>4</v>
      </c>
      <c r="G154" s="2">
        <v>1</v>
      </c>
      <c r="H154" s="2">
        <v>0</v>
      </c>
      <c r="I154" s="4">
        <v>0</v>
      </c>
    </row>
    <row r="155" spans="1:9" s="1" customFormat="1">
      <c r="A155" s="2" t="s">
        <v>138</v>
      </c>
      <c r="B155" s="3">
        <v>44056</v>
      </c>
      <c r="C155" s="2">
        <f>3.25+397*3.25/740</f>
        <v>4.9935810810810812</v>
      </c>
      <c r="D155" s="2">
        <f>100*150/500</f>
        <v>30</v>
      </c>
      <c r="E155" s="2">
        <f>100*3/17</f>
        <v>17.647058823529413</v>
      </c>
      <c r="F155" s="2">
        <v>0</v>
      </c>
      <c r="G155" s="2">
        <v>1</v>
      </c>
      <c r="H155" s="2">
        <v>0</v>
      </c>
      <c r="I155" s="4">
        <v>1</v>
      </c>
    </row>
    <row r="156" spans="1:9" s="1" customFormat="1">
      <c r="A156" s="2" t="s">
        <v>139</v>
      </c>
      <c r="B156" s="3">
        <v>44021</v>
      </c>
      <c r="C156" s="2">
        <v>1.8</v>
      </c>
      <c r="D156" s="2">
        <f>100*1/7.75</f>
        <v>12.903225806451612</v>
      </c>
      <c r="E156" s="2">
        <v>0</v>
      </c>
      <c r="F156" s="2">
        <f>100*1.1*0.35/38.732</f>
        <v>0.99401012083032125</v>
      </c>
      <c r="G156" s="2">
        <v>1</v>
      </c>
      <c r="H156" s="2">
        <v>0</v>
      </c>
      <c r="I156" s="4">
        <v>0</v>
      </c>
    </row>
    <row r="157" spans="1:9" s="1" customFormat="1">
      <c r="A157" s="2" t="s">
        <v>140</v>
      </c>
      <c r="B157" s="3">
        <v>44056</v>
      </c>
      <c r="C157" s="2">
        <f>252*1.5/100</f>
        <v>3.78</v>
      </c>
      <c r="D157" s="2">
        <f>100*2.5/10.75</f>
        <v>23.255813953488371</v>
      </c>
      <c r="E157" s="2">
        <f>100*5/19*0.5</f>
        <v>13.157894736842104</v>
      </c>
      <c r="F157" s="2">
        <f>100*25.6/6.7/743.708+100*(110.7/6.7)/743.708+0.6+100*10/743.708</f>
        <v>4.6799996210998875</v>
      </c>
      <c r="G157" s="2">
        <v>1</v>
      </c>
      <c r="H157" s="2">
        <v>0</v>
      </c>
      <c r="I157" s="4">
        <v>1</v>
      </c>
    </row>
    <row r="158" spans="1:9" s="1" customFormat="1">
      <c r="A158" s="2" t="s">
        <v>141</v>
      </c>
      <c r="B158" s="3">
        <v>44042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4">
        <v>1</v>
      </c>
    </row>
    <row r="159" spans="1:9" s="1" customFormat="1">
      <c r="A159" s="2" t="s">
        <v>144</v>
      </c>
      <c r="B159" s="3">
        <v>44056</v>
      </c>
      <c r="C159" s="2">
        <f>2+0.4*2/7.2</f>
        <v>2.1111111111111112</v>
      </c>
      <c r="D159" s="2">
        <f>100*125/200</f>
        <v>62.5</v>
      </c>
      <c r="E159" s="2">
        <f>100*7/14</f>
        <v>50</v>
      </c>
      <c r="F159" s="2">
        <f>100*20/70</f>
        <v>28.571428571428573</v>
      </c>
      <c r="G159" s="2">
        <v>1</v>
      </c>
      <c r="H159" s="2">
        <v>0</v>
      </c>
      <c r="I159" s="4">
        <v>0</v>
      </c>
    </row>
    <row r="160" spans="1:9" s="1" customFormat="1">
      <c r="A160" s="2" t="s">
        <v>142</v>
      </c>
      <c r="B160" s="3">
        <v>44034</v>
      </c>
      <c r="C160" s="2">
        <f>100*(371.3+300)/33930</f>
        <v>1.978485116416151</v>
      </c>
      <c r="D160" s="2">
        <f>100*2/9</f>
        <v>22.222222222222221</v>
      </c>
      <c r="E160" s="2">
        <v>0</v>
      </c>
      <c r="F160" s="2">
        <v>0</v>
      </c>
      <c r="G160" s="2">
        <v>1</v>
      </c>
      <c r="H160" s="2">
        <f>100*491.5/33930</f>
        <v>1.448570586501621</v>
      </c>
      <c r="I160" s="4">
        <v>1</v>
      </c>
    </row>
    <row r="161" spans="1:9" s="1" customFormat="1">
      <c r="A161" s="2" t="s">
        <v>148</v>
      </c>
      <c r="B161" s="3">
        <v>44057</v>
      </c>
      <c r="C161" s="2">
        <v>5</v>
      </c>
      <c r="D161" s="2">
        <f>100*0.65/0.75</f>
        <v>86.666666666666671</v>
      </c>
      <c r="E161" s="2">
        <v>100</v>
      </c>
      <c r="F161" s="2">
        <f>100*863.45/2744</f>
        <v>31.466836734693878</v>
      </c>
      <c r="G161" s="2">
        <v>1</v>
      </c>
      <c r="H161" s="2">
        <v>0</v>
      </c>
      <c r="I161" s="4">
        <v>0</v>
      </c>
    </row>
    <row r="162" spans="1:9" s="1" customFormat="1">
      <c r="A162" s="2" t="s">
        <v>143</v>
      </c>
      <c r="B162" s="3">
        <v>44056</v>
      </c>
      <c r="C162" s="2">
        <f>100*(64.669+1.1+2.3+4.25)*0.037/150.401</f>
        <v>1.7791125059008912</v>
      </c>
      <c r="D162" s="2">
        <f>100*500/1100</f>
        <v>45.454545454545453</v>
      </c>
      <c r="E162" s="2">
        <v>5</v>
      </c>
      <c r="F162" s="2">
        <v>3.5</v>
      </c>
      <c r="G162" s="2">
        <v>1</v>
      </c>
      <c r="H162" s="2">
        <f>100*500/150401</f>
        <v>0.33244459810772536</v>
      </c>
      <c r="I162" s="4">
        <v>1</v>
      </c>
    </row>
    <row r="163" spans="1:9" s="1" customFormat="1">
      <c r="A163" s="2" t="s">
        <v>40</v>
      </c>
      <c r="B163" s="3">
        <v>44057</v>
      </c>
      <c r="C163" s="2">
        <f>100*(2.3+0.483+0.0083+0.192)/21.428</f>
        <v>13.92243793167818</v>
      </c>
      <c r="D163" s="2">
        <f>100*150/150</f>
        <v>100</v>
      </c>
      <c r="E163" s="2">
        <v>0</v>
      </c>
      <c r="F163" s="2">
        <f>100*2.3/21.428</f>
        <v>10.73361956318835</v>
      </c>
      <c r="G163" s="2">
        <v>1</v>
      </c>
      <c r="H163" s="2">
        <v>0</v>
      </c>
      <c r="I163" s="4">
        <v>0</v>
      </c>
    </row>
    <row r="164" spans="1:9" s="1" customFormat="1">
      <c r="A164" s="2" t="s">
        <v>145</v>
      </c>
      <c r="B164" s="3">
        <v>44055</v>
      </c>
      <c r="C164" s="2">
        <v>1.4</v>
      </c>
      <c r="D164" s="2">
        <v>0</v>
      </c>
      <c r="E164" s="2">
        <f>(7/22+5/11+5/7+3/5)*100/4</f>
        <v>52.175324675324674</v>
      </c>
      <c r="F164" s="2">
        <f>100*920/59918</f>
        <v>1.5354317567342035</v>
      </c>
      <c r="G164" s="2">
        <v>1</v>
      </c>
      <c r="H164" s="2">
        <v>0</v>
      </c>
      <c r="I164" s="4">
        <v>1</v>
      </c>
    </row>
    <row r="165" spans="1:9" s="1" customFormat="1">
      <c r="A165" s="2" t="s">
        <v>146</v>
      </c>
      <c r="B165" s="3">
        <v>44041</v>
      </c>
      <c r="C165" s="2">
        <v>1.5</v>
      </c>
      <c r="D165" s="2">
        <f>100*1/16</f>
        <v>6.25</v>
      </c>
      <c r="E165" s="2">
        <v>0</v>
      </c>
      <c r="F165" s="2">
        <f>100*500/60490</f>
        <v>0.82658290626549846</v>
      </c>
      <c r="G165" s="2">
        <v>1</v>
      </c>
      <c r="H165" s="2">
        <v>0</v>
      </c>
      <c r="I165" s="4">
        <v>0</v>
      </c>
    </row>
    <row r="166" spans="1:9" s="1" customFormat="1">
      <c r="A166" s="2" t="s">
        <v>38</v>
      </c>
      <c r="B166" s="3">
        <v>44056</v>
      </c>
      <c r="C166" s="2">
        <f>3.6+0.6</f>
        <v>4.2</v>
      </c>
      <c r="D166" s="2">
        <f>100*(1/3*1/6+1/3*0.5/4+1/3*1/7)</f>
        <v>14.484126984126982</v>
      </c>
      <c r="E166" s="2">
        <v>0</v>
      </c>
      <c r="F166" s="2">
        <f>13.1+16/686*9</f>
        <v>13.309912536443148</v>
      </c>
      <c r="G166" s="2">
        <v>1</v>
      </c>
      <c r="H166" s="2">
        <v>0</v>
      </c>
      <c r="I166" s="4">
        <v>1</v>
      </c>
    </row>
    <row r="167" spans="1:9">
      <c r="A167" s="2" t="s">
        <v>37</v>
      </c>
      <c r="B167" s="3">
        <v>44056</v>
      </c>
      <c r="C167" s="2">
        <f>100*776.9/27591</f>
        <v>2.8157732593961797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4">
        <v>0</v>
      </c>
    </row>
    <row r="168" spans="1:9">
      <c r="A168" s="2" t="s">
        <v>36</v>
      </c>
      <c r="B168" s="3">
        <v>44055</v>
      </c>
      <c r="C168" s="2">
        <v>2.5</v>
      </c>
      <c r="D168" s="2">
        <f>100*2.25/11.5</f>
        <v>19.565217391304348</v>
      </c>
      <c r="E168" s="2">
        <v>0</v>
      </c>
      <c r="F168" s="2">
        <v>3.1</v>
      </c>
      <c r="G168" s="2">
        <v>1</v>
      </c>
      <c r="H168" s="2">
        <v>0</v>
      </c>
      <c r="I168" s="4">
        <v>0</v>
      </c>
    </row>
    <row r="169" spans="1:9" s="1" customFormat="1">
      <c r="A169" s="2" t="s">
        <v>15</v>
      </c>
      <c r="B169" s="3">
        <v>44056</v>
      </c>
      <c r="C169" s="2">
        <f>100*220/12818</f>
        <v>1.7163364019347793</v>
      </c>
      <c r="D169" s="2">
        <v>0</v>
      </c>
      <c r="E169" s="2">
        <f>100*2.5/5</f>
        <v>50</v>
      </c>
      <c r="F169" s="2">
        <f>(100*6.5/361.9)/12.818+100*4.144/12800</f>
        <v>0.17249641240141761</v>
      </c>
      <c r="G169" s="2">
        <v>1</v>
      </c>
      <c r="H169" s="2">
        <v>0</v>
      </c>
      <c r="I169" s="4">
        <v>1</v>
      </c>
    </row>
  </sheetData>
  <sortState xmlns:xlrd2="http://schemas.microsoft.com/office/spreadsheetml/2017/richdata2" ref="A2:I169">
    <sortCondition ref="A2:A169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2020-03-28T20:35:37Z</dcterms:created>
  <dcterms:modified xsi:type="dcterms:W3CDTF">2020-08-24T20:03:19Z</dcterms:modified>
</cp:coreProperties>
</file>